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24240" windowHeight="12435"/>
  </bookViews>
  <sheets>
    <sheet name="Remicade a Humira" sheetId="4" r:id="rId1"/>
  </sheets>
  <definedNames>
    <definedName name="_xlnm.Print_Area" localSheetId="0">'Remicade a Humira'!$A$1:$R$61</definedName>
  </definedNames>
  <calcPr calcId="145621"/>
</workbook>
</file>

<file path=xl/calcChain.xml><?xml version="1.0" encoding="utf-8"?>
<calcChain xmlns="http://schemas.openxmlformats.org/spreadsheetml/2006/main">
  <c r="Q40" i="4" l="1"/>
  <c r="Q41" i="4"/>
  <c r="Q43" i="4"/>
  <c r="Q44" i="4"/>
  <c r="Q46" i="4"/>
  <c r="Q47" i="4"/>
  <c r="Q49" i="4"/>
  <c r="Q50" i="4"/>
  <c r="Q52" i="4"/>
  <c r="Q55" i="4"/>
  <c r="Q56" i="4"/>
  <c r="Q53" i="4"/>
  <c r="E58" i="4"/>
  <c r="E59" i="4"/>
  <c r="F58" i="4" l="1"/>
  <c r="G58" i="4"/>
  <c r="H58" i="4"/>
  <c r="I58" i="4"/>
  <c r="J58" i="4"/>
  <c r="K58" i="4"/>
  <c r="L58" i="4"/>
  <c r="M58" i="4"/>
  <c r="N58" i="4"/>
  <c r="O58" i="4"/>
  <c r="P58" i="4"/>
  <c r="F59" i="4"/>
  <c r="G59" i="4"/>
  <c r="H59" i="4"/>
  <c r="I59" i="4"/>
  <c r="J59" i="4"/>
  <c r="K59" i="4"/>
  <c r="L59" i="4"/>
  <c r="M59" i="4"/>
  <c r="N59" i="4"/>
  <c r="O59" i="4"/>
  <c r="P59" i="4"/>
  <c r="Q38" i="4"/>
  <c r="Q37" i="4"/>
  <c r="Q23" i="4" l="1"/>
  <c r="Q32" i="4" l="1"/>
  <c r="Q28" i="4"/>
  <c r="Q25" i="4" l="1"/>
  <c r="Q26" i="4"/>
  <c r="Q59" i="4" s="1"/>
  <c r="Q29" i="4"/>
  <c r="Q31" i="4"/>
  <c r="Q34" i="4"/>
  <c r="Q35" i="4"/>
  <c r="Q22" i="4"/>
  <c r="Q58" i="4" s="1"/>
</calcChain>
</file>

<file path=xl/sharedStrings.xml><?xml version="1.0" encoding="utf-8"?>
<sst xmlns="http://schemas.openxmlformats.org/spreadsheetml/2006/main" count="110" uniqueCount="44">
  <si>
    <t>Počet balení</t>
  </si>
  <si>
    <t>Úhrada v Kč</t>
  </si>
  <si>
    <t>Kód LP</t>
  </si>
  <si>
    <t>Název LP</t>
  </si>
  <si>
    <t>Ukazatel</t>
  </si>
  <si>
    <t>Období zpracování (rok/měsíc)</t>
  </si>
  <si>
    <t>Celkem</t>
  </si>
  <si>
    <t>CELKEM</t>
  </si>
  <si>
    <t>Počet UOP*</t>
  </si>
  <si>
    <t xml:space="preserve">* Počet unikátně ošetřených pojištěnců - přepočítáváni na měsíc, na rok a na kód 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</si>
  <si>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</si>
  <si>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</si>
  <si>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</si>
  <si>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</si>
  <si>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</si>
  <si>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</si>
  <si>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</si>
  <si>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</si>
  <si>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</si>
  <si>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</si>
  <si>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</si>
  <si>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</si>
  <si>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0027283</t>
  </si>
  <si>
    <t>0025566</t>
  </si>
  <si>
    <t>0027918</t>
  </si>
  <si>
    <t>0026515</t>
  </si>
  <si>
    <t>0027907</t>
  </si>
  <si>
    <t>0027905</t>
  </si>
  <si>
    <t>0149395</t>
  </si>
  <si>
    <t>0149645</t>
  </si>
  <si>
    <t>0194340</t>
  </si>
  <si>
    <t>0194345</t>
  </si>
  <si>
    <t>0149564</t>
  </si>
  <si>
    <t>0149566</t>
  </si>
  <si>
    <t>HUMIRA 40 MG</t>
  </si>
  <si>
    <t>ENBREL 25 MG</t>
  </si>
  <si>
    <t>ENBREL 50 MG</t>
  </si>
  <si>
    <t>CIMZIA 200 MG</t>
  </si>
  <si>
    <t>INFLECTRA 100 MG</t>
  </si>
  <si>
    <t>REMSIMA 100 MG</t>
  </si>
  <si>
    <t>SIMPONI 50 MG</t>
  </si>
  <si>
    <t>REMICADE 100 MG</t>
  </si>
  <si>
    <t>Úhrada, počet balení a počet UOP u LP Remicade a Humira vykázaná v období 1-12/2015 dle období VZP</t>
  </si>
  <si>
    <t>Seznam kódů LP Remicade  a Humira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</si>
</sst>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rgb="FFFF0000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theme="0" tint="-0.34998626667073579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medium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ck">
        <color rgb="FFFF000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rgb="FFFF000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FF0000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rgb="FFFF0000"/>
      </bottom>
      <diagonal/>
    </border>
    <border>
      <left/>
      <right style="thin">
        <color theme="0" tint="-0.34998626667073579"/>
      </right>
      <top style="thin">
        <color rgb="FFFF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/>
      <diagonal/>
    </border>
    <border>
      <left/>
      <right style="thin">
        <color theme="0" tint="-0.34998626667073579"/>
      </right>
      <top/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FF0000"/>
      </bottom>
      <diagonal/>
    </border>
    <border>
      <left/>
      <right style="thin">
        <color theme="0" tint="-0.34998626667073579"/>
      </right>
      <top style="medium">
        <color rgb="FFFF0000"/>
      </top>
      <bottom/>
      <diagonal/>
    </border>
    <border>
      <left/>
      <right style="thin">
        <color theme="0" tint="-0.34998626667073579"/>
      </right>
      <top/>
      <bottom style="thick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/>
      <diagonal/>
    </border>
    <border>
      <left/>
      <right style="thin">
        <color theme="0" tint="-0.34998626667073579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DE0000"/>
      </top>
      <bottom/>
      <diagonal/>
    </border>
    <border>
      <left style="thin">
        <color theme="0" tint="-0.34998626667073579"/>
      </left>
      <right style="thin">
        <color rgb="FFFF000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ck">
        <color rgb="FFFF0000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249977111117893"/>
      </top>
      <bottom style="thick">
        <color rgb="FFFF0000"/>
      </bottom>
      <diagonal/>
    </border>
    <border>
      <left style="thin">
        <color theme="0" tint="-0.249977111117893"/>
      </left>
      <right style="thin">
        <color rgb="FFFF000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0000"/>
      </left>
      <right/>
      <top style="thick">
        <color rgb="FFFF0000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4" fillId="0" borderId="0"/>
  </cellStyleXfs>
  <cellXfs count="70">
    <xf numFmtId="0" fontId="0" fillId="0" borderId="0" xfId="0"/>
    <xf numFmtId="0" fontId="20" fillId="0" borderId="0" xfId="0" applyFont="1"/>
    <xf numFmtId="3" fontId="20" fillId="33" borderId="11" xfId="0" applyNumberFormat="1" applyFont="1" applyFill="1" applyBorder="1" applyAlignment="1">
      <alignment horizontal="right" wrapText="1"/>
    </xf>
    <xf numFmtId="3" fontId="20" fillId="33" borderId="12" xfId="0" applyNumberFormat="1" applyFont="1" applyFill="1" applyBorder="1" applyAlignment="1">
      <alignment horizontal="right" wrapText="1"/>
    </xf>
    <xf numFmtId="3" fontId="20" fillId="33" borderId="14" xfId="0" applyNumberFormat="1" applyFont="1" applyFill="1" applyBorder="1" applyAlignment="1">
      <alignment horizontal="right" wrapText="1"/>
    </xf>
    <xf numFmtId="3" fontId="20" fillId="33" borderId="15" xfId="0" applyNumberFormat="1" applyFont="1" applyFill="1" applyBorder="1" applyAlignment="1">
      <alignment horizontal="right" wrapText="1"/>
    </xf>
    <xf numFmtId="3" fontId="20" fillId="33" borderId="10" xfId="0" applyNumberFormat="1" applyFont="1" applyFill="1" applyBorder="1" applyAlignment="1">
      <alignment horizontal="right" wrapText="1"/>
    </xf>
    <xf numFmtId="3" fontId="20" fillId="33" borderId="13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164" fontId="20" fillId="0" borderId="0" xfId="0" applyNumberFormat="1" applyFont="1" applyFill="1" applyBorder="1"/>
    <xf numFmtId="164" fontId="20" fillId="0" borderId="15" xfId="0" applyNumberFormat="1" applyFont="1" applyFill="1" applyBorder="1"/>
    <xf numFmtId="49" fontId="20" fillId="0" borderId="16" xfId="0" applyNumberFormat="1" applyFont="1" applyFill="1" applyBorder="1"/>
    <xf numFmtId="164" fontId="20" fillId="0" borderId="17" xfId="0" applyNumberFormat="1" applyFont="1" applyFill="1" applyBorder="1"/>
    <xf numFmtId="49" fontId="22" fillId="34" borderId="18" xfId="0" applyNumberFormat="1" applyFont="1" applyFill="1" applyBorder="1" applyAlignment="1">
      <alignment horizontal="center"/>
    </xf>
    <xf numFmtId="164" fontId="22" fillId="34" borderId="19" xfId="0" applyNumberFormat="1" applyFont="1" applyFill="1" applyBorder="1" applyAlignment="1">
      <alignment horizontal="center"/>
    </xf>
    <xf numFmtId="3" fontId="20" fillId="33" borderId="26" xfId="0" applyNumberFormat="1" applyFont="1" applyFill="1" applyBorder="1" applyAlignment="1">
      <alignment horizontal="right" wrapText="1"/>
    </xf>
    <xf numFmtId="3" fontId="20" fillId="33" borderId="27" xfId="0" applyNumberFormat="1" applyFont="1" applyFill="1" applyBorder="1" applyAlignment="1">
      <alignment horizontal="right" wrapText="1"/>
    </xf>
    <xf numFmtId="3" fontId="20" fillId="33" borderId="29" xfId="0" applyNumberFormat="1" applyFont="1" applyFill="1" applyBorder="1" applyAlignment="1">
      <alignment horizontal="right" wrapText="1"/>
    </xf>
    <xf numFmtId="3" fontId="22" fillId="33" borderId="30" xfId="0" applyNumberFormat="1" applyFont="1" applyFill="1" applyBorder="1" applyAlignment="1">
      <alignment horizontal="right" wrapText="1"/>
    </xf>
    <xf numFmtId="3" fontId="22" fillId="33" borderId="31" xfId="0" applyNumberFormat="1" applyFont="1" applyFill="1" applyBorder="1" applyAlignment="1">
      <alignment horizontal="right" wrapText="1"/>
    </xf>
    <xf numFmtId="3" fontId="22" fillId="33" borderId="32" xfId="0" applyNumberFormat="1" applyFont="1" applyFill="1" applyBorder="1" applyAlignment="1">
      <alignment horizontal="right" wrapText="1"/>
    </xf>
    <xf numFmtId="3" fontId="22" fillId="33" borderId="33" xfId="0" applyNumberFormat="1" applyFont="1" applyFill="1" applyBorder="1" applyAlignment="1">
      <alignment horizontal="right" wrapText="1"/>
    </xf>
    <xf numFmtId="0" fontId="22" fillId="0" borderId="0" xfId="0" applyFont="1"/>
    <xf numFmtId="0" fontId="21" fillId="0" borderId="2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3" fontId="20" fillId="33" borderId="36" xfId="0" applyNumberFormat="1" applyFont="1" applyFill="1" applyBorder="1" applyAlignment="1">
      <alignment horizontal="right" wrapText="1"/>
    </xf>
    <xf numFmtId="3" fontId="20" fillId="33" borderId="37" xfId="0" applyNumberFormat="1" applyFont="1" applyFill="1" applyBorder="1" applyAlignment="1">
      <alignment horizontal="right" wrapText="1"/>
    </xf>
    <xf numFmtId="3" fontId="20" fillId="33" borderId="39" xfId="0" applyNumberFormat="1" applyFont="1" applyFill="1" applyBorder="1" applyAlignment="1">
      <alignment horizontal="right" wrapText="1"/>
    </xf>
    <xf numFmtId="0" fontId="21" fillId="0" borderId="42" xfId="0" applyFont="1" applyFill="1" applyBorder="1" applyAlignment="1">
      <alignment horizontal="center" vertical="center" wrapText="1"/>
    </xf>
    <xf numFmtId="3" fontId="20" fillId="33" borderId="40" xfId="0" applyNumberFormat="1" applyFont="1" applyFill="1" applyBorder="1" applyAlignment="1">
      <alignment horizontal="right" wrapText="1"/>
    </xf>
    <xf numFmtId="3" fontId="20" fillId="33" borderId="41" xfId="0" applyNumberFormat="1" applyFont="1" applyFill="1" applyBorder="1" applyAlignment="1">
      <alignment horizontal="right" wrapText="1"/>
    </xf>
    <xf numFmtId="3" fontId="20" fillId="33" borderId="43" xfId="0" applyNumberFormat="1" applyFont="1" applyFill="1" applyBorder="1" applyAlignment="1">
      <alignment horizontal="right" wrapText="1"/>
    </xf>
    <xf numFmtId="3" fontId="22" fillId="33" borderId="44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/>
    <xf numFmtId="164" fontId="20" fillId="0" borderId="12" xfId="0" applyNumberFormat="1" applyFont="1" applyFill="1" applyBorder="1"/>
    <xf numFmtId="49" fontId="21" fillId="36" borderId="25" xfId="0" applyNumberFormat="1" applyFont="1" applyFill="1" applyBorder="1" applyAlignment="1">
      <alignment horizontal="center" vertical="center" wrapText="1"/>
    </xf>
    <xf numFmtId="3" fontId="20" fillId="0" borderId="0" xfId="0" applyNumberFormat="1" applyFont="1"/>
    <xf numFmtId="3" fontId="20" fillId="33" borderId="0" xfId="0" applyNumberFormat="1" applyFont="1" applyFill="1" applyBorder="1" applyAlignment="1">
      <alignment horizontal="right" wrapText="1"/>
    </xf>
    <xf numFmtId="4" fontId="20" fillId="0" borderId="0" xfId="0" applyNumberFormat="1" applyFont="1"/>
    <xf numFmtId="3" fontId="20" fillId="33" borderId="34" xfId="0" applyNumberFormat="1" applyFont="1" applyFill="1" applyBorder="1" applyAlignment="1">
      <alignment horizontal="right" wrapText="1"/>
    </xf>
    <xf numFmtId="0" fontId="21" fillId="0" borderId="55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/>
    </xf>
    <xf numFmtId="0" fontId="20" fillId="0" borderId="0" xfId="0" applyFont="1" applyBorder="1"/>
    <xf numFmtId="0" fontId="20" fillId="0" borderId="0" xfId="0" applyFont="1" applyFill="1" applyBorder="1"/>
    <xf numFmtId="164" fontId="22" fillId="0" borderId="0" xfId="0" applyNumberFormat="1" applyFont="1" applyFill="1" applyBorder="1" applyAlignment="1">
      <alignment horizontal="center"/>
    </xf>
    <xf numFmtId="3" fontId="20" fillId="33" borderId="56" xfId="0" applyNumberFormat="1" applyFont="1" applyFill="1" applyBorder="1" applyAlignment="1">
      <alignment horizontal="right" wrapText="1"/>
    </xf>
    <xf numFmtId="3" fontId="20" fillId="33" borderId="57" xfId="0" applyNumberFormat="1" applyFont="1" applyFill="1" applyBorder="1" applyAlignment="1">
      <alignment horizontal="right" wrapText="1"/>
    </xf>
    <xf numFmtId="3" fontId="20" fillId="33" borderId="58" xfId="0" applyNumberFormat="1" applyFont="1" applyFill="1" applyBorder="1" applyAlignment="1">
      <alignment horizontal="right" wrapText="1"/>
    </xf>
    <xf numFmtId="0" fontId="23" fillId="35" borderId="54" xfId="44" applyFont="1" applyFill="1" applyBorder="1" applyAlignment="1">
      <alignment horizontal="center" vertical="center"/>
    </xf>
    <xf numFmtId="49" fontId="21" fillId="34" borderId="22" xfId="0" applyNumberFormat="1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53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3" fontId="22" fillId="33" borderId="59" xfId="0" applyNumberFormat="1" applyFont="1" applyFill="1" applyBorder="1" applyAlignment="1">
      <alignment horizontal="right" wrapText="1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5"/>
    <cellStyle name="Normální 4" xfId="44"/>
    <cellStyle name="Použitý hypertextový odkaz" xfId="43" builtinId="9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7"/>
  <sheetViews>
    <sheetView showGridLines="0" tabSelected="1" zoomScaleNormal="100" workbookViewId="0"/>
  </sheetViews>
  <sheetFormatPr defaultRowHeight="11.25" x14ac:dyDescent="0.2"/>
  <cols>
    <col min="1" max="1" width="9.140625" style="1"/>
    <col min="2" max="2" width="12.28515625" style="1" customWidth="1"/>
    <col min="3" max="3" width="22.7109375" style="1" bestFit="1" customWidth="1"/>
    <col min="4" max="4" width="25.28515625" style="1" bestFit="1" customWidth="1"/>
    <col min="5" max="5" width="11.85546875" style="1" bestFit="1" customWidth="1"/>
    <col min="6" max="6" width="12" style="1" bestFit="1" customWidth="1"/>
    <col min="7" max="7" width="8.7109375" style="1" bestFit="1" customWidth="1"/>
    <col min="8" max="8" width="9.42578125" style="1" bestFit="1" customWidth="1"/>
    <col min="9" max="9" width="12" style="1" bestFit="1" customWidth="1"/>
    <col min="10" max="10" width="11.28515625" style="1" customWidth="1"/>
    <col min="11" max="11" width="9.5703125" style="1" bestFit="1" customWidth="1"/>
    <col min="12" max="12" width="11.7109375" style="1" customWidth="1"/>
    <col min="13" max="14" width="10" style="1" bestFit="1" customWidth="1"/>
    <col min="15" max="15" width="12" style="1" bestFit="1" customWidth="1"/>
    <col min="16" max="16" width="10" style="1" bestFit="1" customWidth="1"/>
    <col min="17" max="17" width="11" style="1" customWidth="1"/>
    <col min="18" max="18" width="9.140625" style="1"/>
    <col min="19" max="19" width="8.85546875" style="1" customWidth="1"/>
    <col min="20" max="16384" width="9.140625" style="1"/>
  </cols>
  <sheetData>
    <row r="1" spans="2:17" ht="12" thickBot="1" x14ac:dyDescent="0.25"/>
    <row r="2" spans="2:17" ht="24" thickTop="1" x14ac:dyDescent="0.2">
      <c r="B2" s="50" t="s">
        <v>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2:17" ht="15" x14ac:dyDescent="0.25">
      <c r="I4"/>
      <c r="J4"/>
      <c r="K4"/>
      <c r="L4"/>
      <c r="M4"/>
      <c r="N4"/>
    </row>
    <row r="5" spans="2:17" ht="15.75" thickBot="1" x14ac:dyDescent="0.3">
      <c r="B5" s="22" t="s">
        <v>43</v>
      </c>
      <c r="D5" s="45"/>
      <c r="E5"/>
      <c r="I5"/>
      <c r="J5"/>
      <c r="K5"/>
      <c r="L5"/>
      <c r="M5"/>
      <c r="N5"/>
    </row>
    <row r="6" spans="2:17" ht="16.5" thickTop="1" thickBot="1" x14ac:dyDescent="0.3">
      <c r="B6" s="13" t="s">
        <v>2</v>
      </c>
      <c r="C6" s="14" t="s">
        <v>3</v>
      </c>
      <c r="D6" s="46"/>
      <c r="E6"/>
      <c r="I6"/>
      <c r="J6"/>
      <c r="K6"/>
      <c r="L6"/>
      <c r="M6"/>
      <c r="N6"/>
    </row>
    <row r="7" spans="2:17" ht="15" x14ac:dyDescent="0.25">
      <c r="B7" s="11" t="s">
        <v>22</v>
      </c>
      <c r="C7" s="12" t="s">
        <v>41</v>
      </c>
      <c r="D7" s="9"/>
      <c r="E7"/>
      <c r="I7"/>
      <c r="J7"/>
      <c r="K7"/>
      <c r="L7"/>
      <c r="M7"/>
      <c r="N7"/>
    </row>
    <row r="8" spans="2:17" ht="15" x14ac:dyDescent="0.25">
      <c r="B8" s="35" t="s">
        <v>23</v>
      </c>
      <c r="C8" s="36" t="s">
        <v>34</v>
      </c>
      <c r="D8" s="9"/>
      <c r="E8"/>
      <c r="I8"/>
      <c r="J8"/>
      <c r="K8"/>
      <c r="L8"/>
      <c r="M8"/>
      <c r="N8"/>
    </row>
    <row r="9" spans="2:17" ht="15" x14ac:dyDescent="0.25">
      <c r="B9" s="35" t="s">
        <v>24</v>
      </c>
      <c r="C9" s="36" t="s">
        <v>34</v>
      </c>
      <c r="D9" s="9"/>
      <c r="E9"/>
      <c r="G9" s="44"/>
      <c r="I9"/>
      <c r="J9"/>
      <c r="K9"/>
      <c r="L9"/>
      <c r="M9"/>
      <c r="N9"/>
    </row>
    <row r="10" spans="2:17" ht="15" x14ac:dyDescent="0.25">
      <c r="B10" s="35" t="s">
        <v>25</v>
      </c>
      <c r="C10" s="36" t="s">
        <v>35</v>
      </c>
      <c r="D10" s="9"/>
      <c r="E10"/>
      <c r="G10" s="8"/>
      <c r="I10"/>
      <c r="J10"/>
      <c r="K10"/>
      <c r="L10"/>
      <c r="M10"/>
      <c r="N10"/>
    </row>
    <row r="11" spans="2:17" ht="15" x14ac:dyDescent="0.25">
      <c r="B11" s="35" t="s">
        <v>26</v>
      </c>
      <c r="C11" s="36" t="s">
        <v>35</v>
      </c>
      <c r="D11" s="9"/>
      <c r="E11"/>
      <c r="G11" s="44"/>
      <c r="I11"/>
      <c r="J11"/>
      <c r="K11"/>
      <c r="L11"/>
      <c r="M11"/>
      <c r="N11"/>
    </row>
    <row r="12" spans="2:17" ht="15" x14ac:dyDescent="0.25">
      <c r="B12" s="35" t="s">
        <v>27</v>
      </c>
      <c r="C12" s="36" t="s">
        <v>36</v>
      </c>
      <c r="D12" s="9"/>
      <c r="E12"/>
      <c r="G12" s="44"/>
      <c r="I12"/>
      <c r="J12"/>
      <c r="K12"/>
      <c r="L12"/>
      <c r="M12"/>
      <c r="N12"/>
    </row>
    <row r="13" spans="2:17" ht="15" x14ac:dyDescent="0.25">
      <c r="B13" s="11" t="s">
        <v>28</v>
      </c>
      <c r="C13" s="12" t="s">
        <v>36</v>
      </c>
      <c r="D13" s="9"/>
      <c r="E13"/>
      <c r="I13"/>
      <c r="J13"/>
      <c r="K13"/>
      <c r="L13"/>
      <c r="M13"/>
      <c r="N13"/>
    </row>
    <row r="14" spans="2:17" ht="15" x14ac:dyDescent="0.25">
      <c r="B14" s="11" t="s">
        <v>29</v>
      </c>
      <c r="C14" s="12" t="s">
        <v>37</v>
      </c>
      <c r="D14" s="9"/>
      <c r="E14"/>
      <c r="I14"/>
      <c r="J14"/>
      <c r="K14"/>
      <c r="L14"/>
      <c r="M14"/>
      <c r="N14"/>
    </row>
    <row r="15" spans="2:17" ht="15" x14ac:dyDescent="0.25">
      <c r="B15" s="11" t="s">
        <v>30</v>
      </c>
      <c r="C15" s="12" t="s">
        <v>38</v>
      </c>
      <c r="D15" s="9"/>
      <c r="E15"/>
      <c r="I15"/>
      <c r="J15"/>
      <c r="K15"/>
      <c r="L15"/>
      <c r="M15"/>
      <c r="N15"/>
    </row>
    <row r="16" spans="2:17" ht="15" x14ac:dyDescent="0.25">
      <c r="B16" s="11" t="s">
        <v>31</v>
      </c>
      <c r="C16" s="12" t="s">
        <v>39</v>
      </c>
      <c r="D16" s="9"/>
      <c r="E16"/>
      <c r="I16"/>
      <c r="J16"/>
      <c r="K16"/>
      <c r="L16"/>
      <c r="M16"/>
      <c r="N16"/>
    </row>
    <row r="17" spans="2:17" ht="15" x14ac:dyDescent="0.25">
      <c r="B17" s="11" t="s">
        <v>32</v>
      </c>
      <c r="C17" s="12" t="s">
        <v>40</v>
      </c>
      <c r="D17" s="9"/>
      <c r="E17"/>
      <c r="I17"/>
      <c r="J17"/>
      <c r="K17"/>
      <c r="L17"/>
      <c r="M17"/>
      <c r="N17"/>
    </row>
    <row r="18" spans="2:17" ht="15.75" thickBot="1" x14ac:dyDescent="0.3">
      <c r="B18" s="43" t="s">
        <v>33</v>
      </c>
      <c r="C18" s="10" t="s">
        <v>40</v>
      </c>
      <c r="D18" s="9"/>
      <c r="E18"/>
      <c r="I18"/>
      <c r="J18"/>
      <c r="K18"/>
      <c r="L18"/>
      <c r="M18"/>
      <c r="N18"/>
    </row>
    <row r="19" spans="2:17" ht="16.5" thickTop="1" thickBot="1" x14ac:dyDescent="0.3">
      <c r="B19" s="8"/>
      <c r="C19" s="9"/>
      <c r="D19" s="9"/>
      <c r="E19"/>
    </row>
    <row r="20" spans="2:17" ht="15.75" customHeight="1" thickTop="1" x14ac:dyDescent="0.2">
      <c r="B20" s="60" t="s">
        <v>2</v>
      </c>
      <c r="C20" s="60" t="s">
        <v>3</v>
      </c>
      <c r="D20" s="60" t="s">
        <v>4</v>
      </c>
      <c r="E20" s="59" t="s">
        <v>5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1" t="s">
        <v>6</v>
      </c>
    </row>
    <row r="21" spans="2:17" ht="12" thickBot="1" x14ac:dyDescent="0.25">
      <c r="B21" s="61"/>
      <c r="C21" s="61"/>
      <c r="D21" s="61"/>
      <c r="E21" s="37" t="s">
        <v>10</v>
      </c>
      <c r="F21" s="37" t="s">
        <v>11</v>
      </c>
      <c r="G21" s="37" t="s">
        <v>12</v>
      </c>
      <c r="H21" s="37" t="s">
        <v>13</v>
      </c>
      <c r="I21" s="37" t="s">
        <v>14</v>
      </c>
      <c r="J21" s="37" t="s">
        <v>15</v>
      </c>
      <c r="K21" s="37" t="s">
        <v>16</v>
      </c>
      <c r="L21" s="37" t="s">
        <v>17</v>
      </c>
      <c r="M21" s="37" t="s">
        <v>18</v>
      </c>
      <c r="N21" s="37" t="s">
        <v>19</v>
      </c>
      <c r="O21" s="37" t="s">
        <v>20</v>
      </c>
      <c r="P21" s="37" t="s">
        <v>21</v>
      </c>
      <c r="Q21" s="52"/>
    </row>
    <row r="22" spans="2:17" ht="11.25" customHeight="1" x14ac:dyDescent="0.2">
      <c r="B22" s="53" t="s">
        <v>22</v>
      </c>
      <c r="C22" s="56" t="s">
        <v>41</v>
      </c>
      <c r="D22" s="26" t="s">
        <v>0</v>
      </c>
      <c r="E22" s="27">
        <v>2414</v>
      </c>
      <c r="F22" s="28">
        <v>2200</v>
      </c>
      <c r="G22" s="28">
        <v>1893</v>
      </c>
      <c r="H22" s="28">
        <v>2688</v>
      </c>
      <c r="I22" s="28">
        <v>2503</v>
      </c>
      <c r="J22" s="28">
        <v>2866</v>
      </c>
      <c r="K22" s="28">
        <v>2706</v>
      </c>
      <c r="L22" s="28">
        <v>2291</v>
      </c>
      <c r="M22" s="28">
        <v>2585</v>
      </c>
      <c r="N22" s="28">
        <v>2161</v>
      </c>
      <c r="O22" s="28">
        <v>2843</v>
      </c>
      <c r="P22" s="29">
        <v>2098</v>
      </c>
      <c r="Q22" s="18">
        <f>SUM(E22:P22)</f>
        <v>29248</v>
      </c>
    </row>
    <row r="23" spans="2:17" x14ac:dyDescent="0.2">
      <c r="B23" s="54"/>
      <c r="C23" s="57"/>
      <c r="D23" s="23" t="s">
        <v>1</v>
      </c>
      <c r="E23" s="6">
        <v>29804539.289999999</v>
      </c>
      <c r="F23" s="2">
        <v>27002260.960000001</v>
      </c>
      <c r="G23" s="2">
        <v>22440115.309999999</v>
      </c>
      <c r="H23" s="2">
        <v>32793943.609999999</v>
      </c>
      <c r="I23" s="2">
        <v>29531488.449999999</v>
      </c>
      <c r="J23" s="2">
        <v>35232285.850000001</v>
      </c>
      <c r="K23" s="2">
        <v>33090976.59</v>
      </c>
      <c r="L23" s="2">
        <v>27984420.199999999</v>
      </c>
      <c r="M23" s="2">
        <v>31619800.420000002</v>
      </c>
      <c r="N23" s="2">
        <v>26826461.98</v>
      </c>
      <c r="O23" s="2">
        <v>34478718.549999997</v>
      </c>
      <c r="P23" s="3">
        <v>22173096.550000001</v>
      </c>
      <c r="Q23" s="19">
        <f>SUM(E23:P23)</f>
        <v>352978107.76000005</v>
      </c>
    </row>
    <row r="24" spans="2:17" x14ac:dyDescent="0.2">
      <c r="B24" s="55"/>
      <c r="C24" s="58"/>
      <c r="D24" s="30" t="s">
        <v>8</v>
      </c>
      <c r="E24" s="31">
        <v>652</v>
      </c>
      <c r="F24" s="32">
        <v>560</v>
      </c>
      <c r="G24" s="32">
        <v>742</v>
      </c>
      <c r="H24" s="32">
        <v>681</v>
      </c>
      <c r="I24" s="32">
        <v>659</v>
      </c>
      <c r="J24" s="32">
        <v>667</v>
      </c>
      <c r="K24" s="32">
        <v>684</v>
      </c>
      <c r="L24" s="32">
        <v>609</v>
      </c>
      <c r="M24" s="32">
        <v>655</v>
      </c>
      <c r="N24" s="32">
        <v>568</v>
      </c>
      <c r="O24" s="32">
        <v>700</v>
      </c>
      <c r="P24" s="33">
        <v>585</v>
      </c>
      <c r="Q24" s="34">
        <v>1350</v>
      </c>
    </row>
    <row r="25" spans="2:17" ht="11.25" customHeight="1" x14ac:dyDescent="0.2">
      <c r="B25" s="63" t="s">
        <v>23</v>
      </c>
      <c r="C25" s="62" t="s">
        <v>34</v>
      </c>
      <c r="D25" s="24" t="s">
        <v>0</v>
      </c>
      <c r="E25" s="15">
        <v>1155</v>
      </c>
      <c r="F25" s="16">
        <v>854</v>
      </c>
      <c r="G25" s="16">
        <v>669</v>
      </c>
      <c r="H25" s="16">
        <v>1236</v>
      </c>
      <c r="I25" s="16">
        <v>940</v>
      </c>
      <c r="J25" s="16">
        <v>1124</v>
      </c>
      <c r="K25" s="16">
        <v>1185</v>
      </c>
      <c r="L25" s="16">
        <v>973</v>
      </c>
      <c r="M25" s="16">
        <v>1110</v>
      </c>
      <c r="N25" s="16">
        <v>1169</v>
      </c>
      <c r="O25" s="16">
        <v>1004</v>
      </c>
      <c r="P25" s="17">
        <v>1065</v>
      </c>
      <c r="Q25" s="20">
        <f t="shared" ref="Q25:Q35" si="0">SUM(E25:P25)</f>
        <v>12484</v>
      </c>
    </row>
    <row r="26" spans="2:17" x14ac:dyDescent="0.2">
      <c r="B26" s="54"/>
      <c r="C26" s="57"/>
      <c r="D26" s="23" t="s">
        <v>1</v>
      </c>
      <c r="E26" s="6">
        <v>34748808.490000002</v>
      </c>
      <c r="F26" s="2">
        <v>26142568.879999999</v>
      </c>
      <c r="G26" s="2">
        <v>22232706.52</v>
      </c>
      <c r="H26" s="2">
        <v>36660732.939999998</v>
      </c>
      <c r="I26" s="2">
        <v>30099565.84</v>
      </c>
      <c r="J26" s="2">
        <v>33783520.590000004</v>
      </c>
      <c r="K26" s="2">
        <v>35180471.880000003</v>
      </c>
      <c r="L26" s="2">
        <v>31413529.100000001</v>
      </c>
      <c r="M26" s="2">
        <v>35027945.039999999</v>
      </c>
      <c r="N26" s="2">
        <v>32774301.989999998</v>
      </c>
      <c r="O26" s="2">
        <v>38308080.93</v>
      </c>
      <c r="P26" s="3">
        <v>30745263.489999998</v>
      </c>
      <c r="Q26" s="19">
        <f t="shared" si="0"/>
        <v>387117495.69</v>
      </c>
    </row>
    <row r="27" spans="2:17" x14ac:dyDescent="0.2">
      <c r="B27" s="55"/>
      <c r="C27" s="58"/>
      <c r="D27" s="30" t="s">
        <v>8</v>
      </c>
      <c r="E27" s="31">
        <v>938</v>
      </c>
      <c r="F27" s="32">
        <v>805</v>
      </c>
      <c r="G27" s="32">
        <v>935</v>
      </c>
      <c r="H27" s="32">
        <v>989</v>
      </c>
      <c r="I27" s="32">
        <v>882</v>
      </c>
      <c r="J27" s="32">
        <v>924</v>
      </c>
      <c r="K27" s="32">
        <v>947</v>
      </c>
      <c r="L27" s="32">
        <v>916</v>
      </c>
      <c r="M27" s="32">
        <v>976</v>
      </c>
      <c r="N27" s="32">
        <v>901</v>
      </c>
      <c r="O27" s="32">
        <v>932</v>
      </c>
      <c r="P27" s="33">
        <v>865</v>
      </c>
      <c r="Q27" s="34">
        <v>1841</v>
      </c>
    </row>
    <row r="28" spans="2:17" ht="11.25" customHeight="1" x14ac:dyDescent="0.2">
      <c r="B28" s="63" t="s">
        <v>24</v>
      </c>
      <c r="C28" s="62" t="s">
        <v>34</v>
      </c>
      <c r="D28" s="24" t="s">
        <v>0</v>
      </c>
      <c r="E28" s="15">
        <v>396</v>
      </c>
      <c r="F28" s="16">
        <v>345</v>
      </c>
      <c r="G28" s="16">
        <v>325</v>
      </c>
      <c r="H28" s="16">
        <v>457</v>
      </c>
      <c r="I28" s="16">
        <v>362</v>
      </c>
      <c r="J28" s="16">
        <v>491</v>
      </c>
      <c r="K28" s="16">
        <v>546</v>
      </c>
      <c r="L28" s="16">
        <v>334</v>
      </c>
      <c r="M28" s="16">
        <v>527</v>
      </c>
      <c r="N28" s="16">
        <v>555</v>
      </c>
      <c r="O28" s="16">
        <v>432</v>
      </c>
      <c r="P28" s="17">
        <v>558</v>
      </c>
      <c r="Q28" s="20">
        <f t="shared" si="0"/>
        <v>5328</v>
      </c>
    </row>
    <row r="29" spans="2:17" x14ac:dyDescent="0.2">
      <c r="B29" s="54"/>
      <c r="C29" s="57"/>
      <c r="D29" s="23" t="s">
        <v>1</v>
      </c>
      <c r="E29" s="6">
        <v>11306286.470000001</v>
      </c>
      <c r="F29" s="2">
        <v>8713948.2599999998</v>
      </c>
      <c r="G29" s="2">
        <v>11541070.09</v>
      </c>
      <c r="H29" s="2">
        <v>13390796.33</v>
      </c>
      <c r="I29" s="2">
        <v>11004709.779999999</v>
      </c>
      <c r="J29" s="2">
        <v>14220227.609999999</v>
      </c>
      <c r="K29" s="2">
        <v>15368651.630000001</v>
      </c>
      <c r="L29" s="2">
        <v>10143999.460000001</v>
      </c>
      <c r="M29" s="2">
        <v>15093252.130000001</v>
      </c>
      <c r="N29" s="2">
        <v>13655984.720000001</v>
      </c>
      <c r="O29" s="2">
        <v>16351546.6</v>
      </c>
      <c r="P29" s="3">
        <v>14435273.800000001</v>
      </c>
      <c r="Q29" s="19">
        <f t="shared" si="0"/>
        <v>155225746.88</v>
      </c>
    </row>
    <row r="30" spans="2:17" x14ac:dyDescent="0.2">
      <c r="B30" s="55"/>
      <c r="C30" s="58"/>
      <c r="D30" s="30" t="s">
        <v>8</v>
      </c>
      <c r="E30" s="31">
        <v>303</v>
      </c>
      <c r="F30" s="32">
        <v>242</v>
      </c>
      <c r="G30" s="32">
        <v>329</v>
      </c>
      <c r="H30" s="32">
        <v>346</v>
      </c>
      <c r="I30" s="32">
        <v>339</v>
      </c>
      <c r="J30" s="32">
        <v>358</v>
      </c>
      <c r="K30" s="32">
        <v>383</v>
      </c>
      <c r="L30" s="32">
        <v>320</v>
      </c>
      <c r="M30" s="32">
        <v>393</v>
      </c>
      <c r="N30" s="32">
        <v>337</v>
      </c>
      <c r="O30" s="32">
        <v>400</v>
      </c>
      <c r="P30" s="33">
        <v>380</v>
      </c>
      <c r="Q30" s="34">
        <v>824</v>
      </c>
    </row>
    <row r="31" spans="2:17" ht="11.25" customHeight="1" x14ac:dyDescent="0.2">
      <c r="B31" s="63" t="s">
        <v>25</v>
      </c>
      <c r="C31" s="62" t="s">
        <v>35</v>
      </c>
      <c r="D31" s="24" t="s">
        <v>0</v>
      </c>
      <c r="E31" s="15">
        <v>16</v>
      </c>
      <c r="F31" s="16">
        <v>15</v>
      </c>
      <c r="G31" s="16">
        <v>18</v>
      </c>
      <c r="H31" s="16">
        <v>15</v>
      </c>
      <c r="I31" s="16">
        <v>22</v>
      </c>
      <c r="J31" s="16">
        <v>30</v>
      </c>
      <c r="K31" s="16">
        <v>3</v>
      </c>
      <c r="L31" s="16">
        <v>22</v>
      </c>
      <c r="M31" s="16">
        <v>22</v>
      </c>
      <c r="N31" s="16">
        <v>37</v>
      </c>
      <c r="O31" s="16">
        <v>8</v>
      </c>
      <c r="P31" s="17">
        <v>22</v>
      </c>
      <c r="Q31" s="20">
        <f t="shared" si="0"/>
        <v>230</v>
      </c>
    </row>
    <row r="32" spans="2:17" x14ac:dyDescent="0.2">
      <c r="B32" s="54"/>
      <c r="C32" s="57"/>
      <c r="D32" s="23" t="s">
        <v>1</v>
      </c>
      <c r="E32" s="6">
        <v>199619.68</v>
      </c>
      <c r="F32" s="2">
        <v>184339.68</v>
      </c>
      <c r="G32" s="2">
        <v>222648.95999999999</v>
      </c>
      <c r="H32" s="2">
        <v>184339.68</v>
      </c>
      <c r="I32" s="2">
        <v>270738.52</v>
      </c>
      <c r="J32" s="2">
        <v>373466.96</v>
      </c>
      <c r="K32" s="2">
        <v>33916.32</v>
      </c>
      <c r="L32" s="2">
        <v>271833.88</v>
      </c>
      <c r="M32" s="2">
        <v>262769.15999999997</v>
      </c>
      <c r="N32" s="2">
        <v>454595.68</v>
      </c>
      <c r="O32" s="2">
        <v>98735.52</v>
      </c>
      <c r="P32" s="3">
        <v>234377.86</v>
      </c>
      <c r="Q32" s="19">
        <f t="shared" si="0"/>
        <v>2791381.9</v>
      </c>
    </row>
    <row r="33" spans="2:17" x14ac:dyDescent="0.2">
      <c r="B33" s="55"/>
      <c r="C33" s="58"/>
      <c r="D33" s="30" t="s">
        <v>8</v>
      </c>
      <c r="E33" s="31">
        <v>4</v>
      </c>
      <c r="F33" s="32">
        <v>4</v>
      </c>
      <c r="G33" s="32">
        <v>5</v>
      </c>
      <c r="H33" s="32">
        <v>4</v>
      </c>
      <c r="I33" s="32">
        <v>5</v>
      </c>
      <c r="J33" s="32">
        <v>7</v>
      </c>
      <c r="K33" s="32">
        <v>1</v>
      </c>
      <c r="L33" s="32">
        <v>6</v>
      </c>
      <c r="M33" s="32">
        <v>5</v>
      </c>
      <c r="N33" s="32">
        <v>10</v>
      </c>
      <c r="O33" s="32">
        <v>2</v>
      </c>
      <c r="P33" s="33">
        <v>6</v>
      </c>
      <c r="Q33" s="34">
        <v>25</v>
      </c>
    </row>
    <row r="34" spans="2:17" ht="11.25" customHeight="1" x14ac:dyDescent="0.2">
      <c r="B34" s="63" t="s">
        <v>26</v>
      </c>
      <c r="C34" s="62" t="s">
        <v>35</v>
      </c>
      <c r="D34" s="24" t="s">
        <v>0</v>
      </c>
      <c r="E34" s="15">
        <v>109</v>
      </c>
      <c r="F34" s="16">
        <v>59</v>
      </c>
      <c r="G34" s="16">
        <v>76</v>
      </c>
      <c r="H34" s="16">
        <v>106</v>
      </c>
      <c r="I34" s="16">
        <v>58</v>
      </c>
      <c r="J34" s="16">
        <v>131</v>
      </c>
      <c r="K34" s="16">
        <v>93</v>
      </c>
      <c r="L34" s="16">
        <v>41</v>
      </c>
      <c r="M34" s="16">
        <v>137</v>
      </c>
      <c r="N34" s="16">
        <v>66</v>
      </c>
      <c r="O34" s="16">
        <v>57</v>
      </c>
      <c r="P34" s="17">
        <v>120</v>
      </c>
      <c r="Q34" s="20">
        <f t="shared" si="0"/>
        <v>1053</v>
      </c>
    </row>
    <row r="35" spans="2:17" x14ac:dyDescent="0.2">
      <c r="B35" s="54"/>
      <c r="C35" s="57"/>
      <c r="D35" s="23" t="s">
        <v>1</v>
      </c>
      <c r="E35" s="6">
        <v>1131405.6399999999</v>
      </c>
      <c r="F35" s="2">
        <v>620671.69999999995</v>
      </c>
      <c r="G35" s="2">
        <v>777634.32</v>
      </c>
      <c r="H35" s="2">
        <v>1113563.24</v>
      </c>
      <c r="I35" s="2">
        <v>600571.56000000006</v>
      </c>
      <c r="J35" s="2">
        <v>1386586.34</v>
      </c>
      <c r="K35" s="2">
        <v>974824.39</v>
      </c>
      <c r="L35" s="2">
        <v>425976.19</v>
      </c>
      <c r="M35" s="2">
        <v>1439460.82</v>
      </c>
      <c r="N35" s="2">
        <v>688308.24</v>
      </c>
      <c r="O35" s="2">
        <v>596104.04</v>
      </c>
      <c r="P35" s="3">
        <v>1267538.2</v>
      </c>
      <c r="Q35" s="19">
        <f t="shared" si="0"/>
        <v>11022644.68</v>
      </c>
    </row>
    <row r="36" spans="2:17" x14ac:dyDescent="0.2">
      <c r="B36" s="55"/>
      <c r="C36" s="58"/>
      <c r="D36" s="30" t="s">
        <v>8</v>
      </c>
      <c r="E36" s="31">
        <v>30</v>
      </c>
      <c r="F36" s="32">
        <v>20</v>
      </c>
      <c r="G36" s="32">
        <v>28</v>
      </c>
      <c r="H36" s="32">
        <v>30</v>
      </c>
      <c r="I36" s="32">
        <v>23</v>
      </c>
      <c r="J36" s="32">
        <v>36</v>
      </c>
      <c r="K36" s="32">
        <v>28</v>
      </c>
      <c r="L36" s="32">
        <v>18</v>
      </c>
      <c r="M36" s="32">
        <v>34</v>
      </c>
      <c r="N36" s="32">
        <v>22</v>
      </c>
      <c r="O36" s="32">
        <v>19</v>
      </c>
      <c r="P36" s="33">
        <v>30</v>
      </c>
      <c r="Q36" s="34">
        <v>80</v>
      </c>
    </row>
    <row r="37" spans="2:17" ht="11.25" customHeight="1" x14ac:dyDescent="0.2">
      <c r="B37" s="63" t="s">
        <v>27</v>
      </c>
      <c r="C37" s="62" t="s">
        <v>36</v>
      </c>
      <c r="D37" s="24" t="s">
        <v>0</v>
      </c>
      <c r="E37" s="15">
        <v>392</v>
      </c>
      <c r="F37" s="16">
        <v>365</v>
      </c>
      <c r="G37" s="16">
        <v>194</v>
      </c>
      <c r="H37" s="16">
        <v>417</v>
      </c>
      <c r="I37" s="16">
        <v>307</v>
      </c>
      <c r="J37" s="16">
        <v>314</v>
      </c>
      <c r="K37" s="16">
        <v>417</v>
      </c>
      <c r="L37" s="16">
        <v>348</v>
      </c>
      <c r="M37" s="16">
        <v>348</v>
      </c>
      <c r="N37" s="16">
        <v>404</v>
      </c>
      <c r="O37" s="16">
        <v>295</v>
      </c>
      <c r="P37" s="17">
        <v>327</v>
      </c>
      <c r="Q37" s="20">
        <f t="shared" ref="Q37:Q38" si="1">SUM(E37:P37)</f>
        <v>4128</v>
      </c>
    </row>
    <row r="38" spans="2:17" x14ac:dyDescent="0.2">
      <c r="B38" s="54"/>
      <c r="C38" s="57"/>
      <c r="D38" s="23" t="s">
        <v>1</v>
      </c>
      <c r="E38" s="6">
        <v>8979249.8399999999</v>
      </c>
      <c r="F38" s="2">
        <v>9283046.7300000004</v>
      </c>
      <c r="G38" s="2">
        <v>4836641.88</v>
      </c>
      <c r="H38" s="2">
        <v>9704211.8000000007</v>
      </c>
      <c r="I38" s="2">
        <v>7529036.8399999999</v>
      </c>
      <c r="J38" s="2">
        <v>7586581.0499999998</v>
      </c>
      <c r="K38" s="2">
        <v>9386944.1699999999</v>
      </c>
      <c r="L38" s="2">
        <v>8779069.4100000001</v>
      </c>
      <c r="M38" s="2">
        <v>8231832.8200000003</v>
      </c>
      <c r="N38" s="2">
        <v>9645222.1999999993</v>
      </c>
      <c r="O38" s="2">
        <v>6831125.9900000002</v>
      </c>
      <c r="P38" s="3">
        <v>7868261.0999999996</v>
      </c>
      <c r="Q38" s="19">
        <f t="shared" si="1"/>
        <v>98661223.829999983</v>
      </c>
    </row>
    <row r="39" spans="2:17" x14ac:dyDescent="0.2">
      <c r="B39" s="55"/>
      <c r="C39" s="58"/>
      <c r="D39" s="30" t="s">
        <v>8</v>
      </c>
      <c r="E39" s="31">
        <v>218</v>
      </c>
      <c r="F39" s="32">
        <v>218</v>
      </c>
      <c r="G39" s="32">
        <v>211</v>
      </c>
      <c r="H39" s="32">
        <v>223</v>
      </c>
      <c r="I39" s="32">
        <v>187</v>
      </c>
      <c r="J39" s="32">
        <v>198</v>
      </c>
      <c r="K39" s="32">
        <v>207</v>
      </c>
      <c r="L39" s="32">
        <v>207</v>
      </c>
      <c r="M39" s="32">
        <v>200</v>
      </c>
      <c r="N39" s="32">
        <v>217</v>
      </c>
      <c r="O39" s="32">
        <v>180</v>
      </c>
      <c r="P39" s="33">
        <v>209</v>
      </c>
      <c r="Q39" s="34">
        <v>565</v>
      </c>
    </row>
    <row r="40" spans="2:17" x14ac:dyDescent="0.2">
      <c r="B40" s="63" t="s">
        <v>28</v>
      </c>
      <c r="C40" s="62" t="s">
        <v>36</v>
      </c>
      <c r="D40" s="24" t="s">
        <v>0</v>
      </c>
      <c r="E40" s="15">
        <v>205</v>
      </c>
      <c r="F40" s="16">
        <v>170</v>
      </c>
      <c r="G40" s="16">
        <v>260</v>
      </c>
      <c r="H40" s="16">
        <v>338</v>
      </c>
      <c r="I40" s="16">
        <v>188</v>
      </c>
      <c r="J40" s="16">
        <v>286</v>
      </c>
      <c r="K40" s="16">
        <v>245</v>
      </c>
      <c r="L40" s="16">
        <v>254</v>
      </c>
      <c r="M40" s="16">
        <v>259</v>
      </c>
      <c r="N40" s="16">
        <v>309</v>
      </c>
      <c r="O40" s="16">
        <v>225</v>
      </c>
      <c r="P40" s="17">
        <v>264</v>
      </c>
      <c r="Q40" s="20">
        <f>SUM(E40:P40)</f>
        <v>3003</v>
      </c>
    </row>
    <row r="41" spans="2:17" x14ac:dyDescent="0.2">
      <c r="B41" s="54"/>
      <c r="C41" s="57"/>
      <c r="D41" s="23" t="s">
        <v>1</v>
      </c>
      <c r="E41" s="6">
        <v>5414476.5099999998</v>
      </c>
      <c r="F41" s="2">
        <v>4525605.47</v>
      </c>
      <c r="G41" s="2">
        <v>6464730.4699999997</v>
      </c>
      <c r="H41" s="2">
        <v>8084956.9699999997</v>
      </c>
      <c r="I41" s="2">
        <v>4832045.6500000004</v>
      </c>
      <c r="J41" s="2">
        <v>7062672.96</v>
      </c>
      <c r="K41" s="2">
        <v>6265558.5199999996</v>
      </c>
      <c r="L41" s="2">
        <v>6196065.7800000003</v>
      </c>
      <c r="M41" s="2">
        <v>6551364.5800000001</v>
      </c>
      <c r="N41" s="2">
        <v>7502509.2699999996</v>
      </c>
      <c r="O41" s="2">
        <v>5715455.5</v>
      </c>
      <c r="P41" s="3">
        <v>6452669.4900000002</v>
      </c>
      <c r="Q41" s="19">
        <f>SUM(E41:P41)</f>
        <v>75068111.169999987</v>
      </c>
    </row>
    <row r="42" spans="2:17" x14ac:dyDescent="0.2">
      <c r="B42" s="55"/>
      <c r="C42" s="58"/>
      <c r="D42" s="30" t="s">
        <v>8</v>
      </c>
      <c r="E42" s="31">
        <v>157</v>
      </c>
      <c r="F42" s="32">
        <v>135</v>
      </c>
      <c r="G42" s="32">
        <v>171</v>
      </c>
      <c r="H42" s="32">
        <v>199</v>
      </c>
      <c r="I42" s="32">
        <v>162</v>
      </c>
      <c r="J42" s="32">
        <v>187</v>
      </c>
      <c r="K42" s="32">
        <v>169</v>
      </c>
      <c r="L42" s="32">
        <v>170</v>
      </c>
      <c r="M42" s="32">
        <v>179</v>
      </c>
      <c r="N42" s="32">
        <v>195</v>
      </c>
      <c r="O42" s="32">
        <v>166</v>
      </c>
      <c r="P42" s="33">
        <v>168</v>
      </c>
      <c r="Q42" s="34">
        <v>407</v>
      </c>
    </row>
    <row r="43" spans="2:17" x14ac:dyDescent="0.2">
      <c r="B43" s="63" t="s">
        <v>29</v>
      </c>
      <c r="C43" s="62" t="s">
        <v>37</v>
      </c>
      <c r="D43" s="24" t="s">
        <v>0</v>
      </c>
      <c r="E43" s="15">
        <v>141</v>
      </c>
      <c r="F43" s="16">
        <v>130</v>
      </c>
      <c r="G43" s="16">
        <v>241</v>
      </c>
      <c r="H43" s="16">
        <v>186</v>
      </c>
      <c r="I43" s="16">
        <v>164</v>
      </c>
      <c r="J43" s="16">
        <v>198</v>
      </c>
      <c r="K43" s="16">
        <v>188</v>
      </c>
      <c r="L43" s="16">
        <v>181</v>
      </c>
      <c r="M43" s="16">
        <v>174</v>
      </c>
      <c r="N43" s="16">
        <v>199</v>
      </c>
      <c r="O43" s="16">
        <v>194</v>
      </c>
      <c r="P43" s="17">
        <v>71</v>
      </c>
      <c r="Q43" s="20">
        <f>SUM(E43:P43)</f>
        <v>2067</v>
      </c>
    </row>
    <row r="44" spans="2:17" x14ac:dyDescent="0.2">
      <c r="B44" s="54"/>
      <c r="C44" s="57"/>
      <c r="D44" s="23" t="s">
        <v>1</v>
      </c>
      <c r="E44" s="6">
        <v>3506538.1</v>
      </c>
      <c r="F44" s="2">
        <v>3278117.46</v>
      </c>
      <c r="G44" s="2">
        <v>5723201.8600000003</v>
      </c>
      <c r="H44" s="2">
        <v>4448497.01</v>
      </c>
      <c r="I44" s="2">
        <v>4025585.4</v>
      </c>
      <c r="J44" s="2">
        <v>4730388.97</v>
      </c>
      <c r="K44" s="2">
        <v>4585328.6500000004</v>
      </c>
      <c r="L44" s="2">
        <v>4340332.76</v>
      </c>
      <c r="M44" s="2">
        <v>4251055.57</v>
      </c>
      <c r="N44" s="2">
        <v>4567191.26</v>
      </c>
      <c r="O44" s="2">
        <v>4560593.17</v>
      </c>
      <c r="P44" s="3">
        <v>1207223.3500000001</v>
      </c>
      <c r="Q44" s="19">
        <f>SUM(E44:P44)</f>
        <v>49224053.559999995</v>
      </c>
    </row>
    <row r="45" spans="2:17" x14ac:dyDescent="0.2">
      <c r="B45" s="55"/>
      <c r="C45" s="58"/>
      <c r="D45" s="30" t="s">
        <v>8</v>
      </c>
      <c r="E45" s="31">
        <v>75</v>
      </c>
      <c r="F45" s="32">
        <v>64</v>
      </c>
      <c r="G45" s="32">
        <v>107</v>
      </c>
      <c r="H45" s="32">
        <v>98</v>
      </c>
      <c r="I45" s="32">
        <v>82</v>
      </c>
      <c r="J45" s="32">
        <v>99</v>
      </c>
      <c r="K45" s="32">
        <v>94</v>
      </c>
      <c r="L45" s="32">
        <v>94</v>
      </c>
      <c r="M45" s="32">
        <v>99</v>
      </c>
      <c r="N45" s="32">
        <v>108</v>
      </c>
      <c r="O45" s="32">
        <v>100</v>
      </c>
      <c r="P45" s="33">
        <v>108</v>
      </c>
      <c r="Q45" s="34">
        <v>250</v>
      </c>
    </row>
    <row r="46" spans="2:17" x14ac:dyDescent="0.2">
      <c r="B46" s="63" t="s">
        <v>30</v>
      </c>
      <c r="C46" s="62" t="s">
        <v>38</v>
      </c>
      <c r="D46" s="24" t="s">
        <v>0</v>
      </c>
      <c r="E46" s="15">
        <v>38</v>
      </c>
      <c r="F46" s="16">
        <v>43</v>
      </c>
      <c r="G46" s="16">
        <v>51</v>
      </c>
      <c r="H46" s="16">
        <v>64</v>
      </c>
      <c r="I46" s="16">
        <v>60</v>
      </c>
      <c r="J46" s="16">
        <v>77</v>
      </c>
      <c r="K46" s="16">
        <v>72</v>
      </c>
      <c r="L46" s="16">
        <v>67</v>
      </c>
      <c r="M46" s="16">
        <v>109</v>
      </c>
      <c r="N46" s="16">
        <v>84</v>
      </c>
      <c r="O46" s="16">
        <v>83</v>
      </c>
      <c r="P46" s="17">
        <v>110</v>
      </c>
      <c r="Q46" s="20">
        <f>SUM(E46:P46)</f>
        <v>858</v>
      </c>
    </row>
    <row r="47" spans="2:17" x14ac:dyDescent="0.2">
      <c r="B47" s="54"/>
      <c r="C47" s="57"/>
      <c r="D47" s="23" t="s">
        <v>1</v>
      </c>
      <c r="E47" s="6">
        <v>475497.42</v>
      </c>
      <c r="F47" s="2">
        <v>539769.21</v>
      </c>
      <c r="G47" s="2">
        <v>638167.59</v>
      </c>
      <c r="H47" s="2">
        <v>800837.76</v>
      </c>
      <c r="I47" s="2">
        <v>750785.4</v>
      </c>
      <c r="J47" s="2">
        <v>963507.93</v>
      </c>
      <c r="K47" s="2">
        <v>900942.48</v>
      </c>
      <c r="L47" s="2">
        <v>838377.03</v>
      </c>
      <c r="M47" s="2">
        <v>1363926.81</v>
      </c>
      <c r="N47" s="2">
        <v>1051099.56</v>
      </c>
      <c r="O47" s="2">
        <v>1038586.47</v>
      </c>
      <c r="P47" s="3">
        <v>1145895.3</v>
      </c>
      <c r="Q47" s="19">
        <f>SUM(E47:P47)</f>
        <v>10507392.960000001</v>
      </c>
    </row>
    <row r="48" spans="2:17" x14ac:dyDescent="0.2">
      <c r="B48" s="55"/>
      <c r="C48" s="58"/>
      <c r="D48" s="30" t="s">
        <v>8</v>
      </c>
      <c r="E48" s="31">
        <v>12</v>
      </c>
      <c r="F48" s="32">
        <v>12</v>
      </c>
      <c r="G48" s="32">
        <v>14</v>
      </c>
      <c r="H48" s="32">
        <v>17</v>
      </c>
      <c r="I48" s="32">
        <v>16</v>
      </c>
      <c r="J48" s="32">
        <v>19</v>
      </c>
      <c r="K48" s="32">
        <v>20</v>
      </c>
      <c r="L48" s="32">
        <v>19</v>
      </c>
      <c r="M48" s="32">
        <v>26</v>
      </c>
      <c r="N48" s="32">
        <v>21</v>
      </c>
      <c r="O48" s="32">
        <v>25</v>
      </c>
      <c r="P48" s="33">
        <v>29</v>
      </c>
      <c r="Q48" s="34">
        <v>60</v>
      </c>
    </row>
    <row r="49" spans="2:18" x14ac:dyDescent="0.2">
      <c r="B49" s="63" t="s">
        <v>31</v>
      </c>
      <c r="C49" s="62" t="s">
        <v>39</v>
      </c>
      <c r="D49" s="24" t="s">
        <v>0</v>
      </c>
      <c r="E49" s="15">
        <v>469</v>
      </c>
      <c r="F49" s="16">
        <v>448</v>
      </c>
      <c r="G49" s="16">
        <v>554</v>
      </c>
      <c r="H49" s="16">
        <v>677</v>
      </c>
      <c r="I49" s="16">
        <v>701</v>
      </c>
      <c r="J49" s="16">
        <v>834</v>
      </c>
      <c r="K49" s="16">
        <v>790</v>
      </c>
      <c r="L49" s="16">
        <v>760</v>
      </c>
      <c r="M49" s="16">
        <v>786</v>
      </c>
      <c r="N49" s="16">
        <v>908</v>
      </c>
      <c r="O49" s="16">
        <v>764</v>
      </c>
      <c r="P49" s="17">
        <v>963</v>
      </c>
      <c r="Q49" s="20">
        <f>SUM(E49:P49)</f>
        <v>8654</v>
      </c>
    </row>
    <row r="50" spans="2:18" x14ac:dyDescent="0.2">
      <c r="B50" s="54"/>
      <c r="C50" s="57"/>
      <c r="D50" s="23" t="s">
        <v>1</v>
      </c>
      <c r="E50" s="6">
        <v>5863894.8499999996</v>
      </c>
      <c r="F50" s="2">
        <v>5605864.3200000003</v>
      </c>
      <c r="G50" s="2">
        <v>6905925.1299999999</v>
      </c>
      <c r="H50" s="2">
        <v>8465348.4299999997</v>
      </c>
      <c r="I50" s="2">
        <v>8729497.4499999993</v>
      </c>
      <c r="J50" s="2">
        <v>10413951.43</v>
      </c>
      <c r="K50" s="2">
        <v>9843247.2300000004</v>
      </c>
      <c r="L50" s="2">
        <v>9470277.9499999993</v>
      </c>
      <c r="M50" s="2">
        <v>9803497.6999999993</v>
      </c>
      <c r="N50" s="2">
        <v>11303526.789999999</v>
      </c>
      <c r="O50" s="2">
        <v>9525193.9600000009</v>
      </c>
      <c r="P50" s="3">
        <v>10042147.65</v>
      </c>
      <c r="Q50" s="19">
        <f>SUM(E50:P50)</f>
        <v>105972372.89000002</v>
      </c>
    </row>
    <row r="51" spans="2:18" x14ac:dyDescent="0.2">
      <c r="B51" s="55"/>
      <c r="C51" s="58"/>
      <c r="D51" s="30" t="s">
        <v>8</v>
      </c>
      <c r="E51" s="31">
        <v>123</v>
      </c>
      <c r="F51" s="32">
        <v>109</v>
      </c>
      <c r="G51" s="32">
        <v>137</v>
      </c>
      <c r="H51" s="32">
        <v>164</v>
      </c>
      <c r="I51" s="32">
        <v>161</v>
      </c>
      <c r="J51" s="32">
        <v>203</v>
      </c>
      <c r="K51" s="32">
        <v>188</v>
      </c>
      <c r="L51" s="32">
        <v>185</v>
      </c>
      <c r="M51" s="32">
        <v>201</v>
      </c>
      <c r="N51" s="32">
        <v>214</v>
      </c>
      <c r="O51" s="32">
        <v>193</v>
      </c>
      <c r="P51" s="33">
        <v>231</v>
      </c>
      <c r="Q51" s="34">
        <v>446</v>
      </c>
    </row>
    <row r="52" spans="2:18" x14ac:dyDescent="0.2">
      <c r="B52" s="63" t="s">
        <v>32</v>
      </c>
      <c r="C52" s="62" t="s">
        <v>40</v>
      </c>
      <c r="D52" s="24" t="s">
        <v>0</v>
      </c>
      <c r="E52" s="15">
        <v>331</v>
      </c>
      <c r="F52" s="16">
        <v>347</v>
      </c>
      <c r="G52" s="16">
        <v>341</v>
      </c>
      <c r="H52" s="16">
        <v>299</v>
      </c>
      <c r="I52" s="16">
        <v>316</v>
      </c>
      <c r="J52" s="16">
        <v>306</v>
      </c>
      <c r="K52" s="16">
        <v>317</v>
      </c>
      <c r="L52" s="16">
        <v>272</v>
      </c>
      <c r="M52" s="16">
        <v>334</v>
      </c>
      <c r="N52" s="16">
        <v>322</v>
      </c>
      <c r="O52" s="16">
        <v>298</v>
      </c>
      <c r="P52" s="17">
        <v>350</v>
      </c>
      <c r="Q52" s="20">
        <f>SUM(E52:P52)</f>
        <v>3833</v>
      </c>
    </row>
    <row r="53" spans="2:18" x14ac:dyDescent="0.2">
      <c r="B53" s="54"/>
      <c r="C53" s="57"/>
      <c r="D53" s="23" t="s">
        <v>1</v>
      </c>
      <c r="E53" s="6">
        <v>7689779.4100000001</v>
      </c>
      <c r="F53" s="2">
        <v>7963030.7400000002</v>
      </c>
      <c r="G53" s="2">
        <v>7956349.7699999996</v>
      </c>
      <c r="H53" s="2">
        <v>6950689.4199999999</v>
      </c>
      <c r="I53" s="2">
        <v>7327893.5899999999</v>
      </c>
      <c r="J53" s="2">
        <v>7062902.7400000002</v>
      </c>
      <c r="K53" s="2">
        <v>7353582.8300000001</v>
      </c>
      <c r="L53" s="2">
        <v>6323421.3799999999</v>
      </c>
      <c r="M53" s="2">
        <v>7733565.9800000004</v>
      </c>
      <c r="N53" s="2">
        <v>7450148.3600000003</v>
      </c>
      <c r="O53" s="2">
        <v>6902518.8799999999</v>
      </c>
      <c r="P53" s="3">
        <v>8116677.1900000004</v>
      </c>
      <c r="Q53" s="19">
        <f>SUM(E53:P53)</f>
        <v>88830560.290000007</v>
      </c>
    </row>
    <row r="54" spans="2:18" x14ac:dyDescent="0.2">
      <c r="B54" s="55"/>
      <c r="C54" s="58"/>
      <c r="D54" s="30" t="s">
        <v>8</v>
      </c>
      <c r="E54" s="31">
        <v>180</v>
      </c>
      <c r="F54" s="32">
        <v>181</v>
      </c>
      <c r="G54" s="32">
        <v>173</v>
      </c>
      <c r="H54" s="32">
        <v>194</v>
      </c>
      <c r="I54" s="32">
        <v>177</v>
      </c>
      <c r="J54" s="32">
        <v>178</v>
      </c>
      <c r="K54" s="32">
        <v>168</v>
      </c>
      <c r="L54" s="32">
        <v>150</v>
      </c>
      <c r="M54" s="32">
        <v>177</v>
      </c>
      <c r="N54" s="32">
        <v>173</v>
      </c>
      <c r="O54" s="32">
        <v>167</v>
      </c>
      <c r="P54" s="33">
        <v>202</v>
      </c>
      <c r="Q54" s="34">
        <v>447</v>
      </c>
    </row>
    <row r="55" spans="2:18" x14ac:dyDescent="0.2">
      <c r="B55" s="63" t="s">
        <v>33</v>
      </c>
      <c r="C55" s="62" t="s">
        <v>40</v>
      </c>
      <c r="D55" s="24" t="s">
        <v>0</v>
      </c>
      <c r="E55" s="15">
        <v>60</v>
      </c>
      <c r="F55" s="16">
        <v>52</v>
      </c>
      <c r="G55" s="16">
        <v>61</v>
      </c>
      <c r="H55" s="16">
        <v>75</v>
      </c>
      <c r="I55" s="16">
        <v>83</v>
      </c>
      <c r="J55" s="16">
        <v>52</v>
      </c>
      <c r="K55" s="16">
        <v>88</v>
      </c>
      <c r="L55" s="16">
        <v>94</v>
      </c>
      <c r="M55" s="16">
        <v>75</v>
      </c>
      <c r="N55" s="16">
        <v>95</v>
      </c>
      <c r="O55" s="16">
        <v>74</v>
      </c>
      <c r="P55" s="17">
        <v>61</v>
      </c>
      <c r="Q55" s="20">
        <f>SUM(E55:P55)</f>
        <v>870</v>
      </c>
    </row>
    <row r="56" spans="2:18" x14ac:dyDescent="0.2">
      <c r="B56" s="54"/>
      <c r="C56" s="57"/>
      <c r="D56" s="23" t="s">
        <v>1</v>
      </c>
      <c r="E56" s="6">
        <v>1375118.46</v>
      </c>
      <c r="F56" s="2">
        <v>1202919.98</v>
      </c>
      <c r="G56" s="2">
        <v>1402066.01</v>
      </c>
      <c r="H56" s="2">
        <v>1703537.06</v>
      </c>
      <c r="I56" s="2">
        <v>1885615.09</v>
      </c>
      <c r="J56" s="2">
        <v>1198641.8899999999</v>
      </c>
      <c r="K56" s="2">
        <v>2020346.32</v>
      </c>
      <c r="L56" s="2">
        <v>2143345.8199999998</v>
      </c>
      <c r="M56" s="2">
        <v>1726574.21</v>
      </c>
      <c r="N56" s="2">
        <v>2201698.06</v>
      </c>
      <c r="O56" s="2">
        <v>1692373.78</v>
      </c>
      <c r="P56" s="3">
        <v>1385834.91</v>
      </c>
      <c r="Q56" s="19">
        <f>SUM(E56:P56)</f>
        <v>19938071.59</v>
      </c>
    </row>
    <row r="57" spans="2:18" ht="12" thickBot="1" x14ac:dyDescent="0.25">
      <c r="B57" s="55"/>
      <c r="C57" s="58"/>
      <c r="D57" s="25" t="s">
        <v>8</v>
      </c>
      <c r="E57" s="7">
        <v>27</v>
      </c>
      <c r="F57" s="4">
        <v>22</v>
      </c>
      <c r="G57" s="4">
        <v>32</v>
      </c>
      <c r="H57" s="4">
        <v>31</v>
      </c>
      <c r="I57" s="4">
        <v>32</v>
      </c>
      <c r="J57" s="4">
        <v>35</v>
      </c>
      <c r="K57" s="4">
        <v>46</v>
      </c>
      <c r="L57" s="4">
        <v>51</v>
      </c>
      <c r="M57" s="4">
        <v>40</v>
      </c>
      <c r="N57" s="4">
        <v>53</v>
      </c>
      <c r="O57" s="4">
        <v>46</v>
      </c>
      <c r="P57" s="5">
        <v>50</v>
      </c>
      <c r="Q57" s="21">
        <v>136</v>
      </c>
    </row>
    <row r="58" spans="2:18" ht="12" customHeight="1" thickTop="1" x14ac:dyDescent="0.2">
      <c r="B58" s="64" t="s">
        <v>7</v>
      </c>
      <c r="C58" s="65"/>
      <c r="D58" s="42" t="s">
        <v>0</v>
      </c>
      <c r="E58" s="41">
        <f t="shared" ref="E58:Q59" si="2">SUMIFS(E$22:E$57,$D$22:$D$57,$D58)</f>
        <v>5726</v>
      </c>
      <c r="F58" s="41">
        <f t="shared" si="2"/>
        <v>5028</v>
      </c>
      <c r="G58" s="41">
        <f t="shared" si="2"/>
        <v>4683</v>
      </c>
      <c r="H58" s="41">
        <f t="shared" si="2"/>
        <v>6558</v>
      </c>
      <c r="I58" s="41">
        <f t="shared" si="2"/>
        <v>5704</v>
      </c>
      <c r="J58" s="41">
        <f t="shared" si="2"/>
        <v>6709</v>
      </c>
      <c r="K58" s="41">
        <f t="shared" si="2"/>
        <v>6650</v>
      </c>
      <c r="L58" s="41">
        <f t="shared" si="2"/>
        <v>5637</v>
      </c>
      <c r="M58" s="41">
        <f t="shared" si="2"/>
        <v>6466</v>
      </c>
      <c r="N58" s="41">
        <f t="shared" si="2"/>
        <v>6309</v>
      </c>
      <c r="O58" s="41">
        <f t="shared" si="2"/>
        <v>6277</v>
      </c>
      <c r="P58" s="47">
        <f t="shared" si="2"/>
        <v>6009</v>
      </c>
      <c r="Q58" s="69">
        <f t="shared" si="2"/>
        <v>71756</v>
      </c>
    </row>
    <row r="59" spans="2:18" customFormat="1" ht="15" x14ac:dyDescent="0.25">
      <c r="B59" s="66"/>
      <c r="C59" s="54"/>
      <c r="D59" s="23" t="s">
        <v>1</v>
      </c>
      <c r="E59" s="6">
        <f t="shared" si="2"/>
        <v>110495214.16</v>
      </c>
      <c r="F59" s="2">
        <f t="shared" si="2"/>
        <v>95062143.389999986</v>
      </c>
      <c r="G59" s="2">
        <f t="shared" si="2"/>
        <v>91141257.910000011</v>
      </c>
      <c r="H59" s="2">
        <f t="shared" si="2"/>
        <v>124301454.25000001</v>
      </c>
      <c r="I59" s="2">
        <f t="shared" si="2"/>
        <v>106587533.57000002</v>
      </c>
      <c r="J59" s="2">
        <f t="shared" si="2"/>
        <v>124014734.31999999</v>
      </c>
      <c r="K59" s="2">
        <f t="shared" si="2"/>
        <v>125004791.00999999</v>
      </c>
      <c r="L59" s="2">
        <f t="shared" si="2"/>
        <v>108330648.95999998</v>
      </c>
      <c r="M59" s="2">
        <f t="shared" si="2"/>
        <v>123105045.23999999</v>
      </c>
      <c r="N59" s="2">
        <f t="shared" si="2"/>
        <v>118121048.11</v>
      </c>
      <c r="O59" s="3">
        <f t="shared" si="2"/>
        <v>126099033.38999999</v>
      </c>
      <c r="P59" s="49">
        <f t="shared" si="2"/>
        <v>105074258.88999999</v>
      </c>
      <c r="Q59" s="19">
        <f t="shared" si="2"/>
        <v>1357337163.2</v>
      </c>
    </row>
    <row r="60" spans="2:18" customFormat="1" ht="15.75" thickBot="1" x14ac:dyDescent="0.3">
      <c r="B60" s="67"/>
      <c r="C60" s="68"/>
      <c r="D60" s="25" t="s">
        <v>8</v>
      </c>
      <c r="E60" s="4">
        <v>2704</v>
      </c>
      <c r="F60" s="4">
        <v>2364</v>
      </c>
      <c r="G60" s="4">
        <v>2855</v>
      </c>
      <c r="H60" s="4">
        <v>2956</v>
      </c>
      <c r="I60" s="4">
        <v>2710</v>
      </c>
      <c r="J60" s="4">
        <v>2890</v>
      </c>
      <c r="K60" s="4">
        <v>2917</v>
      </c>
      <c r="L60" s="4">
        <v>2725</v>
      </c>
      <c r="M60" s="4">
        <v>2965</v>
      </c>
      <c r="N60" s="4">
        <v>2803</v>
      </c>
      <c r="O60" s="4">
        <v>2893</v>
      </c>
      <c r="P60" s="48">
        <v>2836</v>
      </c>
      <c r="Q60" s="21">
        <v>5686</v>
      </c>
      <c r="R60" s="39"/>
    </row>
    <row r="61" spans="2:18" customFormat="1" ht="15.75" thickTop="1" x14ac:dyDescent="0.25">
      <c r="B61" s="1" t="s">
        <v>9</v>
      </c>
    </row>
    <row r="62" spans="2:18" x14ac:dyDescent="0.2">
      <c r="E62" s="38"/>
    </row>
    <row r="65" spans="3:16" x14ac:dyDescent="0.2">
      <c r="C65" s="38"/>
      <c r="D65" s="38"/>
      <c r="E65" s="38"/>
      <c r="F65" s="38"/>
      <c r="G65" s="38"/>
      <c r="H65" s="38"/>
      <c r="I65" s="40"/>
      <c r="J65" s="40"/>
      <c r="K65" s="40"/>
      <c r="L65" s="40"/>
    </row>
    <row r="66" spans="3:16" x14ac:dyDescent="0.2"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3:16" x14ac:dyDescent="0.2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3:16" x14ac:dyDescent="0.2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3:16" x14ac:dyDescent="0.2"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3:16" x14ac:dyDescent="0.2"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3:16" x14ac:dyDescent="0.2"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3:16" x14ac:dyDescent="0.2"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3:16" x14ac:dyDescent="0.2"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3:16" x14ac:dyDescent="0.2"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3:16" x14ac:dyDescent="0.2"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3:16" x14ac:dyDescent="0.2"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3:16" x14ac:dyDescent="0.2">
      <c r="C77" s="40"/>
      <c r="D77" s="40"/>
      <c r="E77" s="40"/>
      <c r="F77" s="40"/>
      <c r="G77" s="40"/>
      <c r="H77" s="40"/>
      <c r="I77" s="40"/>
      <c r="J77" s="40"/>
      <c r="K77" s="40"/>
      <c r="L77" s="40"/>
    </row>
  </sheetData>
  <mergeCells count="31">
    <mergeCell ref="B58:C60"/>
    <mergeCell ref="B28:B30"/>
    <mergeCell ref="B40:B42"/>
    <mergeCell ref="C40:C42"/>
    <mergeCell ref="B55:B57"/>
    <mergeCell ref="C55:C57"/>
    <mergeCell ref="B43:B45"/>
    <mergeCell ref="C43:C45"/>
    <mergeCell ref="B46:B48"/>
    <mergeCell ref="C46:C48"/>
    <mergeCell ref="B49:B51"/>
    <mergeCell ref="C49:C51"/>
    <mergeCell ref="B52:B54"/>
    <mergeCell ref="C52:C54"/>
    <mergeCell ref="C25:C27"/>
    <mergeCell ref="B25:B27"/>
    <mergeCell ref="B31:B33"/>
    <mergeCell ref="B37:B39"/>
    <mergeCell ref="C37:C39"/>
    <mergeCell ref="C31:C33"/>
    <mergeCell ref="B34:B36"/>
    <mergeCell ref="C34:C36"/>
    <mergeCell ref="C28:C30"/>
    <mergeCell ref="B2:Q2"/>
    <mergeCell ref="Q20:Q21"/>
    <mergeCell ref="B22:B24"/>
    <mergeCell ref="C22:C24"/>
    <mergeCell ref="E20:P20"/>
    <mergeCell ref="B20:B21"/>
    <mergeCell ref="C20:C21"/>
    <mergeCell ref="D20:D21"/>
  </mergeCells>
  <pageMargins left="0.78740157499999996" right="0.78740157499999996" top="0.984251969" bottom="0.984251969" header="0.4921259845" footer="0.4921259845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Remicade a Humira</vt:lpstr>
      <vt:lpstr>'Remicade a Humira'!Oblast_tisku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Avastin</dc:title>
  <dc:creator>Jankůj Miroslav Ing. (VZP ČR Ústředí)</dc:creator>
  <cp:lastModifiedBy>Jana Křížová</cp:lastModifiedBy>
  <cp:lastPrinted>2015-12-15T13:26:06Z</cp:lastPrinted>
  <dcterms:created xsi:type="dcterms:W3CDTF">2014-03-14T10:14:50Z</dcterms:created>
  <dcterms:modified xsi:type="dcterms:W3CDTF">2016-02-10T15:01:07Z</dcterms:modified>
</cp:coreProperties>
</file>