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enke99\AppData\Local\Microsoft\Windows\INetCache\Content.Outlook\MJYHBPQA\"/>
    </mc:Choice>
  </mc:AlternateContent>
  <xr:revisionPtr revIDLastSave="0" documentId="13_ncr:1_{C26E0BB4-366C-48AC-884B-8F96A440E3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" sheetId="1" r:id="rId1"/>
    <sheet name="Souhrn" sheetId="4" r:id="rId2"/>
    <sheet name="Diabetes_KP " sheetId="12" r:id="rId3"/>
    <sheet name="Diabetes_věk" sheetId="13" r:id="rId4"/>
    <sheet name="Retinopatie" sheetId="18" r:id="rId5"/>
  </sheets>
  <definedNames>
    <definedName name="_xlnm._FilterDatabase" localSheetId="2" hidden="1">'Diabetes_KP '!$A$3:$A$49</definedName>
    <definedName name="a" localSheetId="2">#REF!</definedName>
    <definedName name="a" localSheetId="1">#REF!</definedName>
    <definedName name="a">#REF!</definedName>
    <definedName name="D333_UOP_final_sum_2" localSheetId="2">#REF!</definedName>
    <definedName name="D333_UOP_final_sum_2" localSheetId="1">#REF!</definedName>
    <definedName name="D333_UOP_final_sum_2">#REF!</definedName>
    <definedName name="D444_UOP_final_sum_4" localSheetId="2">#REF!</definedName>
    <definedName name="D444_UOP_final_sum_4" localSheetId="1">#REF!</definedName>
    <definedName name="D444_UOP_final_sum_4">#REF!</definedName>
    <definedName name="D555_UOP_final_sum_5" localSheetId="2">#REF!</definedName>
    <definedName name="D555_UOP_final_sum_5" localSheetId="1">#REF!</definedName>
    <definedName name="D555_UOP_final_sum_5">#REF!</definedName>
    <definedName name="_xlnm.Extract" localSheetId="2">'Diabetes_KP '!$Q$4</definedName>
    <definedName name="_xlnm.Criteria" localSheetId="2">'Diabetes_KP '!$O$4:$O$6</definedName>
    <definedName name="_xlnm.Print_Area" localSheetId="2">'Diabetes_KP '!$A$1:$AL$20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Y6" i="13" l="1"/>
  <c r="CB6" i="13"/>
  <c r="CC6" i="13"/>
  <c r="CD6" i="13"/>
  <c r="CE6" i="13"/>
  <c r="BY7" i="13"/>
  <c r="CB7" i="13"/>
  <c r="CC7" i="13"/>
  <c r="CD7" i="13"/>
  <c r="BY8" i="13"/>
  <c r="CB8" i="13"/>
  <c r="CC8" i="13"/>
  <c r="CD8" i="13"/>
  <c r="BY9" i="13"/>
  <c r="CB9" i="13"/>
  <c r="CC9" i="13"/>
  <c r="CD9" i="13"/>
  <c r="BY10" i="13"/>
  <c r="CB10" i="13"/>
  <c r="CC10" i="13"/>
  <c r="CD10" i="13"/>
  <c r="BY11" i="13"/>
  <c r="CB11" i="13"/>
  <c r="CC11" i="13"/>
  <c r="CD11" i="13"/>
  <c r="BY12" i="13"/>
  <c r="CB12" i="13"/>
  <c r="CC12" i="13"/>
  <c r="CD12" i="13"/>
  <c r="BY13" i="13"/>
  <c r="CB13" i="13"/>
  <c r="CC13" i="13"/>
  <c r="CD13" i="13"/>
  <c r="BY14" i="13"/>
  <c r="CB14" i="13"/>
  <c r="CC14" i="13"/>
  <c r="CD14" i="13"/>
  <c r="BY15" i="13"/>
  <c r="CB15" i="13"/>
  <c r="CC15" i="13"/>
  <c r="CD15" i="13"/>
  <c r="BY16" i="13"/>
  <c r="CB16" i="13"/>
  <c r="CC16" i="13"/>
  <c r="CD16" i="13"/>
  <c r="BW17" i="13"/>
  <c r="CC17" i="13" s="1"/>
  <c r="BX17" i="13"/>
  <c r="BZ17" i="13"/>
  <c r="CB17" i="13" s="1"/>
  <c r="CA17" i="13"/>
  <c r="DI6" i="12"/>
  <c r="DL6" i="12"/>
  <c r="DM6" i="12"/>
  <c r="DN6" i="12"/>
  <c r="DI7" i="12"/>
  <c r="DL7" i="12"/>
  <c r="DM7" i="12"/>
  <c r="DN7" i="12"/>
  <c r="DI8" i="12"/>
  <c r="DL8" i="12"/>
  <c r="DM8" i="12"/>
  <c r="DN8" i="12"/>
  <c r="DI9" i="12"/>
  <c r="DL9" i="12"/>
  <c r="DO9" i="12" s="1"/>
  <c r="DM9" i="12"/>
  <c r="DN9" i="12"/>
  <c r="DI10" i="12"/>
  <c r="DL10" i="12"/>
  <c r="DM10" i="12"/>
  <c r="DN10" i="12"/>
  <c r="DO10" i="12"/>
  <c r="DI11" i="12"/>
  <c r="DL11" i="12"/>
  <c r="DM11" i="12"/>
  <c r="DN11" i="12"/>
  <c r="DI12" i="12"/>
  <c r="DL12" i="12"/>
  <c r="DO12" i="12" s="1"/>
  <c r="DM12" i="12"/>
  <c r="DN12" i="12"/>
  <c r="DI13" i="12"/>
  <c r="DL13" i="12"/>
  <c r="DM13" i="12"/>
  <c r="DN13" i="12"/>
  <c r="DI14" i="12"/>
  <c r="DL14" i="12"/>
  <c r="DM14" i="12"/>
  <c r="DN14" i="12"/>
  <c r="DI15" i="12"/>
  <c r="DL15" i="12"/>
  <c r="DM15" i="12"/>
  <c r="DN15" i="12"/>
  <c r="DI16" i="12"/>
  <c r="DL16" i="12"/>
  <c r="DM16" i="12"/>
  <c r="DN16" i="12"/>
  <c r="DO16" i="12"/>
  <c r="DI17" i="12"/>
  <c r="DL17" i="12"/>
  <c r="DO17" i="12" s="1"/>
  <c r="DM17" i="12"/>
  <c r="DN17" i="12"/>
  <c r="DI18" i="12"/>
  <c r="DL18" i="12"/>
  <c r="DM18" i="12"/>
  <c r="DN18" i="12"/>
  <c r="DI19" i="12"/>
  <c r="DL19" i="12"/>
  <c r="DO19" i="12" s="1"/>
  <c r="DM19" i="12"/>
  <c r="DN19" i="12"/>
  <c r="DG20" i="12"/>
  <c r="DH20" i="12"/>
  <c r="DJ20" i="12"/>
  <c r="DL20" i="12" s="1"/>
  <c r="DK20" i="12"/>
  <c r="AO5" i="4"/>
  <c r="AO6" i="4"/>
  <c r="AO7" i="4"/>
  <c r="AO8" i="4"/>
  <c r="AO9" i="4"/>
  <c r="AO10" i="4"/>
  <c r="AM11" i="4"/>
  <c r="AM12" i="4" s="1"/>
  <c r="AN11" i="4"/>
  <c r="BP6" i="13"/>
  <c r="BS6" i="13"/>
  <c r="BT6" i="13"/>
  <c r="BU6" i="13"/>
  <c r="BP7" i="13"/>
  <c r="BS7" i="13"/>
  <c r="BV7" i="13" s="1"/>
  <c r="BT7" i="13"/>
  <c r="BU7" i="13"/>
  <c r="BP8" i="13"/>
  <c r="BS8" i="13"/>
  <c r="BT8" i="13"/>
  <c r="BU8" i="13"/>
  <c r="BP9" i="13"/>
  <c r="BS9" i="13"/>
  <c r="BT9" i="13"/>
  <c r="BU9" i="13"/>
  <c r="BP10" i="13"/>
  <c r="BS10" i="13"/>
  <c r="BV10" i="13" s="1"/>
  <c r="BT10" i="13"/>
  <c r="BU10" i="13"/>
  <c r="BP11" i="13"/>
  <c r="BS11" i="13"/>
  <c r="BT11" i="13"/>
  <c r="BU11" i="13"/>
  <c r="BP12" i="13"/>
  <c r="BS12" i="13"/>
  <c r="BV12" i="13" s="1"/>
  <c r="BT12" i="13"/>
  <c r="BU12" i="13"/>
  <c r="BP13" i="13"/>
  <c r="BS13" i="13"/>
  <c r="BT13" i="13"/>
  <c r="BU13" i="13"/>
  <c r="BP14" i="13"/>
  <c r="BS14" i="13"/>
  <c r="BT14" i="13"/>
  <c r="BU14" i="13"/>
  <c r="BP15" i="13"/>
  <c r="BS15" i="13"/>
  <c r="BT15" i="13"/>
  <c r="BU15" i="13"/>
  <c r="BP16" i="13"/>
  <c r="BS16" i="13"/>
  <c r="BT16" i="13"/>
  <c r="BU16" i="13"/>
  <c r="BN17" i="13"/>
  <c r="BO17" i="13"/>
  <c r="BQ17" i="13"/>
  <c r="BR17" i="13"/>
  <c r="BS17" i="13" s="1"/>
  <c r="CZ6" i="12"/>
  <c r="DC6" i="12"/>
  <c r="DD6" i="12"/>
  <c r="DE6" i="12"/>
  <c r="CZ7" i="12"/>
  <c r="DC7" i="12"/>
  <c r="DD7" i="12"/>
  <c r="DE7" i="12"/>
  <c r="CZ8" i="12"/>
  <c r="DC8" i="12"/>
  <c r="DD8" i="12"/>
  <c r="DE8" i="12"/>
  <c r="CZ9" i="12"/>
  <c r="DC9" i="12"/>
  <c r="DD9" i="12"/>
  <c r="DE9" i="12"/>
  <c r="CZ10" i="12"/>
  <c r="DC10" i="12"/>
  <c r="DD10" i="12"/>
  <c r="DE10" i="12"/>
  <c r="CZ11" i="12"/>
  <c r="DC11" i="12"/>
  <c r="DD11" i="12"/>
  <c r="DE11" i="12"/>
  <c r="CZ12" i="12"/>
  <c r="DC12" i="12"/>
  <c r="DD12" i="12"/>
  <c r="DE12" i="12"/>
  <c r="CZ13" i="12"/>
  <c r="DC13" i="12"/>
  <c r="DD13" i="12"/>
  <c r="DE13" i="12"/>
  <c r="CZ14" i="12"/>
  <c r="DC14" i="12"/>
  <c r="DD14" i="12"/>
  <c r="DE14" i="12"/>
  <c r="CZ15" i="12"/>
  <c r="DC15" i="12"/>
  <c r="DD15" i="12"/>
  <c r="DE15" i="12"/>
  <c r="CZ16" i="12"/>
  <c r="DC16" i="12"/>
  <c r="DD16" i="12"/>
  <c r="DE16" i="12"/>
  <c r="CZ17" i="12"/>
  <c r="DC17" i="12"/>
  <c r="DD17" i="12"/>
  <c r="DE17" i="12"/>
  <c r="CZ18" i="12"/>
  <c r="DC18" i="12"/>
  <c r="DD18" i="12"/>
  <c r="DE18" i="12"/>
  <c r="CZ19" i="12"/>
  <c r="DC19" i="12"/>
  <c r="DD19" i="12"/>
  <c r="DE19" i="12"/>
  <c r="CX20" i="12"/>
  <c r="CY20" i="12"/>
  <c r="DA20" i="12"/>
  <c r="DB20" i="12"/>
  <c r="DC20" i="12"/>
  <c r="AL5" i="4"/>
  <c r="AL6" i="4"/>
  <c r="AL7" i="4"/>
  <c r="AL8" i="4"/>
  <c r="AL9" i="4"/>
  <c r="AL10" i="4"/>
  <c r="AJ11" i="4"/>
  <c r="AJ12" i="4" s="1"/>
  <c r="AK11" i="4"/>
  <c r="AK12" i="4" s="1"/>
  <c r="BG6" i="13"/>
  <c r="BJ6" i="13"/>
  <c r="BK6" i="13"/>
  <c r="BL6" i="13"/>
  <c r="BG7" i="13"/>
  <c r="BJ7" i="13"/>
  <c r="BK7" i="13"/>
  <c r="BL7" i="13"/>
  <c r="BG8" i="13"/>
  <c r="BJ8" i="13"/>
  <c r="BK8" i="13"/>
  <c r="BL8" i="13"/>
  <c r="BG9" i="13"/>
  <c r="BJ9" i="13"/>
  <c r="BM9" i="13" s="1"/>
  <c r="BK9" i="13"/>
  <c r="BL9" i="13"/>
  <c r="BG10" i="13"/>
  <c r="BJ10" i="13"/>
  <c r="BK10" i="13"/>
  <c r="BL10" i="13"/>
  <c r="BG11" i="13"/>
  <c r="BJ11" i="13"/>
  <c r="BK11" i="13"/>
  <c r="BL11" i="13"/>
  <c r="BG12" i="13"/>
  <c r="BJ12" i="13"/>
  <c r="BM12" i="13" s="1"/>
  <c r="BK12" i="13"/>
  <c r="BL12" i="13"/>
  <c r="BG13" i="13"/>
  <c r="BJ13" i="13"/>
  <c r="BK13" i="13"/>
  <c r="BL13" i="13"/>
  <c r="BG14" i="13"/>
  <c r="BJ14" i="13"/>
  <c r="BM14" i="13" s="1"/>
  <c r="BK14" i="13"/>
  <c r="BL14" i="13"/>
  <c r="BG15" i="13"/>
  <c r="BJ15" i="13"/>
  <c r="BM15" i="13" s="1"/>
  <c r="BK15" i="13"/>
  <c r="BL15" i="13"/>
  <c r="BG16" i="13"/>
  <c r="BJ16" i="13"/>
  <c r="BK16" i="13"/>
  <c r="BL16" i="13"/>
  <c r="BE17" i="13"/>
  <c r="BF17" i="13"/>
  <c r="BG17" i="13"/>
  <c r="BH17" i="13"/>
  <c r="BI17" i="13"/>
  <c r="BJ17" i="13"/>
  <c r="CQ6" i="12"/>
  <c r="CT6" i="12"/>
  <c r="CW6" i="12" s="1"/>
  <c r="CU6" i="12"/>
  <c r="CV6" i="12"/>
  <c r="CQ7" i="12"/>
  <c r="CT7" i="12"/>
  <c r="CW7" i="12" s="1"/>
  <c r="CU7" i="12"/>
  <c r="CV7" i="12"/>
  <c r="CQ8" i="12"/>
  <c r="CT8" i="12"/>
  <c r="CU8" i="12"/>
  <c r="CV8" i="12"/>
  <c r="CQ9" i="12"/>
  <c r="CT9" i="12"/>
  <c r="CW9" i="12" s="1"/>
  <c r="CU9" i="12"/>
  <c r="CV9" i="12"/>
  <c r="CQ10" i="12"/>
  <c r="CT10" i="12"/>
  <c r="CU10" i="12"/>
  <c r="CV10" i="12"/>
  <c r="CW10" i="12"/>
  <c r="CQ11" i="12"/>
  <c r="CT11" i="12"/>
  <c r="CU11" i="12"/>
  <c r="CV11" i="12"/>
  <c r="CQ12" i="12"/>
  <c r="CT12" i="12"/>
  <c r="CW12" i="12" s="1"/>
  <c r="CU12" i="12"/>
  <c r="CV12" i="12"/>
  <c r="CQ13" i="12"/>
  <c r="CT13" i="12"/>
  <c r="CU13" i="12"/>
  <c r="CV13" i="12"/>
  <c r="CQ14" i="12"/>
  <c r="CT14" i="12"/>
  <c r="CW14" i="12" s="1"/>
  <c r="CU14" i="12"/>
  <c r="CV14" i="12"/>
  <c r="CQ15" i="12"/>
  <c r="CT15" i="12"/>
  <c r="CU15" i="12"/>
  <c r="CV15" i="12"/>
  <c r="CQ16" i="12"/>
  <c r="CT16" i="12"/>
  <c r="CU16" i="12"/>
  <c r="CV16" i="12"/>
  <c r="CW16" i="12"/>
  <c r="CQ17" i="12"/>
  <c r="CT17" i="12"/>
  <c r="CU17" i="12"/>
  <c r="CV17" i="12"/>
  <c r="CQ18" i="12"/>
  <c r="CT18" i="12"/>
  <c r="CU18" i="12"/>
  <c r="CV18" i="12"/>
  <c r="CQ19" i="12"/>
  <c r="CW19" i="12" s="1"/>
  <c r="CT19" i="12"/>
  <c r="CU19" i="12"/>
  <c r="CV19" i="12"/>
  <c r="CO20" i="12"/>
  <c r="CP20" i="12"/>
  <c r="CQ20" i="12"/>
  <c r="CR20" i="12"/>
  <c r="CS20" i="12"/>
  <c r="AI5" i="4"/>
  <c r="AI6" i="4"/>
  <c r="AI7" i="4"/>
  <c r="AI8" i="4"/>
  <c r="AI9" i="4"/>
  <c r="AI10" i="4"/>
  <c r="AG11" i="4"/>
  <c r="AH11" i="4"/>
  <c r="AH12" i="4" s="1"/>
  <c r="AX6" i="13"/>
  <c r="BA6" i="13"/>
  <c r="BB6" i="13"/>
  <c r="BC6" i="13"/>
  <c r="BD6" i="13"/>
  <c r="AX7" i="13"/>
  <c r="BA7" i="13"/>
  <c r="BD7" i="13" s="1"/>
  <c r="BB7" i="13"/>
  <c r="BC7" i="13"/>
  <c r="AX8" i="13"/>
  <c r="BA8" i="13"/>
  <c r="BB8" i="13"/>
  <c r="BC8" i="13"/>
  <c r="BD8" i="13"/>
  <c r="AX9" i="13"/>
  <c r="BA9" i="13"/>
  <c r="BB9" i="13"/>
  <c r="BC9" i="13"/>
  <c r="AX10" i="13"/>
  <c r="BA10" i="13"/>
  <c r="BD10" i="13" s="1"/>
  <c r="BB10" i="13"/>
  <c r="BC10" i="13"/>
  <c r="AX11" i="13"/>
  <c r="BA11" i="13"/>
  <c r="BB11" i="13"/>
  <c r="BC11" i="13"/>
  <c r="AX12" i="13"/>
  <c r="BA12" i="13"/>
  <c r="BD12" i="13" s="1"/>
  <c r="BB12" i="13"/>
  <c r="BC12" i="13"/>
  <c r="AX13" i="13"/>
  <c r="BA13" i="13"/>
  <c r="BB13" i="13"/>
  <c r="BC13" i="13"/>
  <c r="AX14" i="13"/>
  <c r="BA14" i="13"/>
  <c r="BB14" i="13"/>
  <c r="BC14" i="13"/>
  <c r="AX15" i="13"/>
  <c r="BA15" i="13"/>
  <c r="BD15" i="13" s="1"/>
  <c r="BB15" i="13"/>
  <c r="BC15" i="13"/>
  <c r="AX16" i="13"/>
  <c r="BA16" i="13"/>
  <c r="BB16" i="13"/>
  <c r="BC16" i="13"/>
  <c r="AV17" i="13"/>
  <c r="AW17" i="13"/>
  <c r="BC17" i="13" s="1"/>
  <c r="AY17" i="13"/>
  <c r="AZ17" i="13"/>
  <c r="CH6" i="12"/>
  <c r="CK6" i="12"/>
  <c r="CN6" i="12" s="1"/>
  <c r="CL6" i="12"/>
  <c r="CM6" i="12"/>
  <c r="CH7" i="12"/>
  <c r="CK7" i="12"/>
  <c r="CL7" i="12"/>
  <c r="CM7" i="12"/>
  <c r="CH8" i="12"/>
  <c r="CK8" i="12"/>
  <c r="CL8" i="12"/>
  <c r="CM8" i="12"/>
  <c r="CH9" i="12"/>
  <c r="CK9" i="12"/>
  <c r="CL9" i="12"/>
  <c r="CM9" i="12"/>
  <c r="CH10" i="12"/>
  <c r="CK10" i="12"/>
  <c r="CN10" i="12" s="1"/>
  <c r="CL10" i="12"/>
  <c r="CM10" i="12"/>
  <c r="CH11" i="12"/>
  <c r="CK11" i="12"/>
  <c r="CL11" i="12"/>
  <c r="CM11" i="12"/>
  <c r="CH12" i="12"/>
  <c r="CK12" i="12"/>
  <c r="CN12" i="12" s="1"/>
  <c r="CL12" i="12"/>
  <c r="CM12" i="12"/>
  <c r="CH13" i="12"/>
  <c r="CK13" i="12"/>
  <c r="CL13" i="12"/>
  <c r="CM13" i="12"/>
  <c r="CH14" i="12"/>
  <c r="CK14" i="12"/>
  <c r="CL14" i="12"/>
  <c r="CM14" i="12"/>
  <c r="CH15" i="12"/>
  <c r="CK15" i="12"/>
  <c r="CL15" i="12"/>
  <c r="CM15" i="12"/>
  <c r="CH16" i="12"/>
  <c r="CK16" i="12"/>
  <c r="CL16" i="12"/>
  <c r="CM16" i="12"/>
  <c r="CH17" i="12"/>
  <c r="CK17" i="12"/>
  <c r="CL17" i="12"/>
  <c r="CM17" i="12"/>
  <c r="CH18" i="12"/>
  <c r="CK18" i="12"/>
  <c r="CN18" i="12" s="1"/>
  <c r="CL18" i="12"/>
  <c r="CM18" i="12"/>
  <c r="CH19" i="12"/>
  <c r="CK19" i="12"/>
  <c r="CN19" i="12" s="1"/>
  <c r="CL19" i="12"/>
  <c r="CM19" i="12"/>
  <c r="CF20" i="12"/>
  <c r="CG20" i="12"/>
  <c r="CI20" i="12"/>
  <c r="CK20" i="12" s="1"/>
  <c r="CJ20" i="12"/>
  <c r="AF5" i="4"/>
  <c r="AF6" i="4"/>
  <c r="AF7" i="4"/>
  <c r="AF8" i="4"/>
  <c r="AF9" i="4"/>
  <c r="AF10" i="4"/>
  <c r="AD11" i="4"/>
  <c r="AE11" i="4"/>
  <c r="AE12" i="4" s="1"/>
  <c r="AO6" i="13"/>
  <c r="AR6" i="13"/>
  <c r="AU6" i="13" s="1"/>
  <c r="AS6" i="13"/>
  <c r="AT6" i="13"/>
  <c r="AO7" i="13"/>
  <c r="AR7" i="13"/>
  <c r="AU7" i="13" s="1"/>
  <c r="AS7" i="13"/>
  <c r="AT7" i="13"/>
  <c r="AO8" i="13"/>
  <c r="AR8" i="13"/>
  <c r="AU8" i="13" s="1"/>
  <c r="AS8" i="13"/>
  <c r="AT8" i="13"/>
  <c r="AO9" i="13"/>
  <c r="AR9" i="13"/>
  <c r="AU9" i="13" s="1"/>
  <c r="AS9" i="13"/>
  <c r="AT9" i="13"/>
  <c r="AO10" i="13"/>
  <c r="AR10" i="13"/>
  <c r="AS10" i="13"/>
  <c r="AT10" i="13"/>
  <c r="AO11" i="13"/>
  <c r="AR11" i="13"/>
  <c r="AU11" i="13" s="1"/>
  <c r="AS11" i="13"/>
  <c r="AT11" i="13"/>
  <c r="AO12" i="13"/>
  <c r="AR12" i="13"/>
  <c r="AU12" i="13" s="1"/>
  <c r="AS12" i="13"/>
  <c r="AT12" i="13"/>
  <c r="AO13" i="13"/>
  <c r="AR13" i="13"/>
  <c r="AU13" i="13" s="1"/>
  <c r="AS13" i="13"/>
  <c r="AT13" i="13"/>
  <c r="AO14" i="13"/>
  <c r="AR14" i="13"/>
  <c r="AS14" i="13"/>
  <c r="AT14" i="13"/>
  <c r="AO15" i="13"/>
  <c r="AR15" i="13"/>
  <c r="AU15" i="13" s="1"/>
  <c r="AS15" i="13"/>
  <c r="AT15" i="13"/>
  <c r="AO16" i="13"/>
  <c r="AR16" i="13"/>
  <c r="AU16" i="13" s="1"/>
  <c r="AS16" i="13"/>
  <c r="AT16" i="13"/>
  <c r="AM17" i="13"/>
  <c r="AN17" i="13"/>
  <c r="AP17" i="13"/>
  <c r="AQ17" i="13"/>
  <c r="AR17" i="13" s="1"/>
  <c r="BY6" i="12"/>
  <c r="CB6" i="12"/>
  <c r="CE6" i="12" s="1"/>
  <c r="CC6" i="12"/>
  <c r="CD6" i="12"/>
  <c r="BY7" i="12"/>
  <c r="CB7" i="12"/>
  <c r="CE7" i="12" s="1"/>
  <c r="CC7" i="12"/>
  <c r="CD7" i="12"/>
  <c r="BY8" i="12"/>
  <c r="CB8" i="12"/>
  <c r="CE8" i="12" s="1"/>
  <c r="CC8" i="12"/>
  <c r="CD8" i="12"/>
  <c r="BY9" i="12"/>
  <c r="CB9" i="12"/>
  <c r="CE9" i="12" s="1"/>
  <c r="CC9" i="12"/>
  <c r="CD9" i="12"/>
  <c r="BY10" i="12"/>
  <c r="CB10" i="12"/>
  <c r="CE10" i="12" s="1"/>
  <c r="CC10" i="12"/>
  <c r="CD10" i="12"/>
  <c r="BY11" i="12"/>
  <c r="CB11" i="12"/>
  <c r="CE11" i="12" s="1"/>
  <c r="CC11" i="12"/>
  <c r="CD11" i="12"/>
  <c r="BY12" i="12"/>
  <c r="CB12" i="12"/>
  <c r="CC12" i="12"/>
  <c r="CD12" i="12"/>
  <c r="BY13" i="12"/>
  <c r="CB13" i="12"/>
  <c r="CE13" i="12" s="1"/>
  <c r="CC13" i="12"/>
  <c r="CD13" i="12"/>
  <c r="BY14" i="12"/>
  <c r="CB14" i="12"/>
  <c r="CE14" i="12" s="1"/>
  <c r="CC14" i="12"/>
  <c r="CD14" i="12"/>
  <c r="BY15" i="12"/>
  <c r="CB15" i="12"/>
  <c r="CE15" i="12" s="1"/>
  <c r="CC15" i="12"/>
  <c r="CD15" i="12"/>
  <c r="BY16" i="12"/>
  <c r="CB16" i="12"/>
  <c r="CC16" i="12"/>
  <c r="CD16" i="12"/>
  <c r="BY17" i="12"/>
  <c r="CB17" i="12"/>
  <c r="CE17" i="12" s="1"/>
  <c r="CC17" i="12"/>
  <c r="CD17" i="12"/>
  <c r="BY18" i="12"/>
  <c r="CB18" i="12"/>
  <c r="CE18" i="12" s="1"/>
  <c r="CC18" i="12"/>
  <c r="CD18" i="12"/>
  <c r="BY19" i="12"/>
  <c r="CB19" i="12"/>
  <c r="CE19" i="12" s="1"/>
  <c r="CC19" i="12"/>
  <c r="CD19" i="12"/>
  <c r="BW20" i="12"/>
  <c r="BX20" i="12"/>
  <c r="BY20" i="12" s="1"/>
  <c r="BZ20" i="12"/>
  <c r="CA20" i="12"/>
  <c r="CB20" i="12"/>
  <c r="CC20" i="12"/>
  <c r="AC5" i="4"/>
  <c r="AC6" i="4"/>
  <c r="AC7" i="4"/>
  <c r="AC8" i="4"/>
  <c r="AC9" i="4"/>
  <c r="AC10" i="4"/>
  <c r="AA11" i="4"/>
  <c r="AB11" i="4"/>
  <c r="AB12" i="4" s="1"/>
  <c r="CD17" i="13" l="1"/>
  <c r="CE8" i="13"/>
  <c r="CE15" i="13"/>
  <c r="CE7" i="13"/>
  <c r="CE12" i="13"/>
  <c r="CE10" i="13"/>
  <c r="DO14" i="12"/>
  <c r="DO7" i="12"/>
  <c r="AO11" i="4"/>
  <c r="AO12" i="4" s="1"/>
  <c r="CE13" i="13"/>
  <c r="CE11" i="13"/>
  <c r="CE14" i="13"/>
  <c r="CE9" i="13"/>
  <c r="CE16" i="13"/>
  <c r="BY17" i="13"/>
  <c r="CE17" i="13" s="1"/>
  <c r="DN20" i="12"/>
  <c r="DO18" i="12"/>
  <c r="DO13" i="12"/>
  <c r="DO11" i="12"/>
  <c r="DM20" i="12"/>
  <c r="DO8" i="12"/>
  <c r="DO6" i="12"/>
  <c r="DI20" i="12"/>
  <c r="DO20" i="12" s="1"/>
  <c r="DO15" i="12"/>
  <c r="AN12" i="4"/>
  <c r="BV8" i="13"/>
  <c r="BV14" i="13"/>
  <c r="BV16" i="13"/>
  <c r="BV6" i="13"/>
  <c r="BT17" i="13"/>
  <c r="DF6" i="12"/>
  <c r="DF8" i="12"/>
  <c r="CZ20" i="12"/>
  <c r="DF20" i="12" s="1"/>
  <c r="DF19" i="12"/>
  <c r="DF15" i="12"/>
  <c r="DF7" i="12"/>
  <c r="DF18" i="12"/>
  <c r="DF12" i="12"/>
  <c r="DF10" i="12"/>
  <c r="BV13" i="13"/>
  <c r="BV11" i="13"/>
  <c r="BU17" i="13"/>
  <c r="BV9" i="13"/>
  <c r="BV15" i="13"/>
  <c r="BP17" i="13"/>
  <c r="BV17" i="13" s="1"/>
  <c r="DF16" i="12"/>
  <c r="DF14" i="12"/>
  <c r="DF17" i="12"/>
  <c r="DF13" i="12"/>
  <c r="DF9" i="12"/>
  <c r="DE20" i="12"/>
  <c r="DF11" i="12"/>
  <c r="DD20" i="12"/>
  <c r="AL11" i="4"/>
  <c r="AL12" i="4" s="1"/>
  <c r="BM10" i="13"/>
  <c r="BL17" i="13"/>
  <c r="BM17" i="13"/>
  <c r="BK17" i="13"/>
  <c r="BM8" i="13"/>
  <c r="BM6" i="13"/>
  <c r="CW17" i="12"/>
  <c r="BM13" i="13"/>
  <c r="BM11" i="13"/>
  <c r="BM7" i="13"/>
  <c r="BM16" i="13"/>
  <c r="CT20" i="12"/>
  <c r="CW20" i="12" s="1"/>
  <c r="CW15" i="12"/>
  <c r="CV20" i="12"/>
  <c r="CW8" i="12"/>
  <c r="CW13" i="12"/>
  <c r="CW11" i="12"/>
  <c r="CW18" i="12"/>
  <c r="CU20" i="12"/>
  <c r="AI11" i="4"/>
  <c r="AI12" i="4" s="1"/>
  <c r="AG12" i="4"/>
  <c r="BA17" i="13"/>
  <c r="BD16" i="13"/>
  <c r="BD14" i="13"/>
  <c r="BD11" i="13"/>
  <c r="BD13" i="13"/>
  <c r="BD9" i="13"/>
  <c r="AX17" i="13"/>
  <c r="BB17" i="13"/>
  <c r="CN8" i="12"/>
  <c r="CH20" i="12"/>
  <c r="CN7" i="12"/>
  <c r="CN17" i="12"/>
  <c r="CN9" i="12"/>
  <c r="CM20" i="12"/>
  <c r="CN20" i="12"/>
  <c r="CN13" i="12"/>
  <c r="CN11" i="12"/>
  <c r="CN16" i="12"/>
  <c r="CN14" i="12"/>
  <c r="CN15" i="12"/>
  <c r="CL20" i="12"/>
  <c r="AF11" i="4"/>
  <c r="AF12" i="4" s="1"/>
  <c r="AD12" i="4"/>
  <c r="AO17" i="13"/>
  <c r="AU17" i="13" s="1"/>
  <c r="AU14" i="13"/>
  <c r="AU10" i="13"/>
  <c r="AT17" i="13"/>
  <c r="AS17" i="13"/>
  <c r="CE12" i="12"/>
  <c r="CE16" i="12"/>
  <c r="CE20" i="12"/>
  <c r="CD20" i="12"/>
  <c r="AC11" i="4"/>
  <c r="AC12" i="4" s="1"/>
  <c r="AA12" i="4"/>
  <c r="AH17" i="13"/>
  <c r="AG17" i="13"/>
  <c r="AE17" i="13"/>
  <c r="AD17" i="13"/>
  <c r="Y17" i="13"/>
  <c r="X17" i="13"/>
  <c r="V17" i="13"/>
  <c r="U17" i="13"/>
  <c r="P17" i="13"/>
  <c r="O17" i="13"/>
  <c r="M17" i="13"/>
  <c r="L17" i="13"/>
  <c r="G17" i="13"/>
  <c r="F17" i="13"/>
  <c r="D17" i="13"/>
  <c r="C17" i="13"/>
  <c r="AK16" i="13"/>
  <c r="AJ16" i="13"/>
  <c r="AI16" i="13"/>
  <c r="AF16" i="13"/>
  <c r="AB16" i="13"/>
  <c r="AA16" i="13"/>
  <c r="Z16" i="13"/>
  <c r="W16" i="13"/>
  <c r="S16" i="13"/>
  <c r="R16" i="13"/>
  <c r="Q16" i="13"/>
  <c r="N16" i="13"/>
  <c r="J16" i="13"/>
  <c r="I16" i="13"/>
  <c r="H16" i="13"/>
  <c r="E16" i="13"/>
  <c r="AK15" i="13"/>
  <c r="AJ15" i="13"/>
  <c r="AI15" i="13"/>
  <c r="AF15" i="13"/>
  <c r="AB15" i="13"/>
  <c r="AA15" i="13"/>
  <c r="Z15" i="13"/>
  <c r="W15" i="13"/>
  <c r="S15" i="13"/>
  <c r="R15" i="13"/>
  <c r="Q15" i="13"/>
  <c r="N15" i="13"/>
  <c r="J15" i="13"/>
  <c r="I15" i="13"/>
  <c r="H15" i="13"/>
  <c r="E15" i="13"/>
  <c r="AK14" i="13"/>
  <c r="AJ14" i="13"/>
  <c r="AI14" i="13"/>
  <c r="AF14" i="13"/>
  <c r="AB14" i="13"/>
  <c r="AA14" i="13"/>
  <c r="Z14" i="13"/>
  <c r="W14" i="13"/>
  <c r="S14" i="13"/>
  <c r="R14" i="13"/>
  <c r="Q14" i="13"/>
  <c r="N14" i="13"/>
  <c r="J14" i="13"/>
  <c r="I14" i="13"/>
  <c r="H14" i="13"/>
  <c r="E14" i="13"/>
  <c r="AK13" i="13"/>
  <c r="AJ13" i="13"/>
  <c r="AI13" i="13"/>
  <c r="AF13" i="13"/>
  <c r="AB13" i="13"/>
  <c r="AA13" i="13"/>
  <c r="Z13" i="13"/>
  <c r="W13" i="13"/>
  <c r="S13" i="13"/>
  <c r="R13" i="13"/>
  <c r="Q13" i="13"/>
  <c r="N13" i="13"/>
  <c r="J13" i="13"/>
  <c r="I13" i="13"/>
  <c r="H13" i="13"/>
  <c r="E13" i="13"/>
  <c r="AK12" i="13"/>
  <c r="AJ12" i="13"/>
  <c r="AI12" i="13"/>
  <c r="AF12" i="13"/>
  <c r="AB12" i="13"/>
  <c r="AA12" i="13"/>
  <c r="Z12" i="13"/>
  <c r="W12" i="13"/>
  <c r="S12" i="13"/>
  <c r="R12" i="13"/>
  <c r="Q12" i="13"/>
  <c r="N12" i="13"/>
  <c r="J12" i="13"/>
  <c r="I12" i="13"/>
  <c r="H12" i="13"/>
  <c r="E12" i="13"/>
  <c r="AK11" i="13"/>
  <c r="AJ11" i="13"/>
  <c r="AI11" i="13"/>
  <c r="AF11" i="13"/>
  <c r="AB11" i="13"/>
  <c r="AA11" i="13"/>
  <c r="Z11" i="13"/>
  <c r="W11" i="13"/>
  <c r="S11" i="13"/>
  <c r="R11" i="13"/>
  <c r="Q11" i="13"/>
  <c r="N11" i="13"/>
  <c r="J11" i="13"/>
  <c r="I11" i="13"/>
  <c r="H11" i="13"/>
  <c r="E11" i="13"/>
  <c r="AK10" i="13"/>
  <c r="AJ10" i="13"/>
  <c r="AI10" i="13"/>
  <c r="AF10" i="13"/>
  <c r="AB10" i="13"/>
  <c r="AA10" i="13"/>
  <c r="Z10" i="13"/>
  <c r="W10" i="13"/>
  <c r="S10" i="13"/>
  <c r="R10" i="13"/>
  <c r="Q10" i="13"/>
  <c r="N10" i="13"/>
  <c r="J10" i="13"/>
  <c r="I10" i="13"/>
  <c r="H10" i="13"/>
  <c r="E10" i="13"/>
  <c r="AK9" i="13"/>
  <c r="AJ9" i="13"/>
  <c r="AI9" i="13"/>
  <c r="AF9" i="13"/>
  <c r="AB9" i="13"/>
  <c r="AA9" i="13"/>
  <c r="Z9" i="13"/>
  <c r="W9" i="13"/>
  <c r="S9" i="13"/>
  <c r="R9" i="13"/>
  <c r="Q9" i="13"/>
  <c r="N9" i="13"/>
  <c r="J9" i="13"/>
  <c r="I9" i="13"/>
  <c r="H9" i="13"/>
  <c r="E9" i="13"/>
  <c r="AK8" i="13"/>
  <c r="AJ8" i="13"/>
  <c r="AI8" i="13"/>
  <c r="AF8" i="13"/>
  <c r="AB8" i="13"/>
  <c r="AA8" i="13"/>
  <c r="Z8" i="13"/>
  <c r="W8" i="13"/>
  <c r="S8" i="13"/>
  <c r="R8" i="13"/>
  <c r="Q8" i="13"/>
  <c r="N8" i="13"/>
  <c r="J8" i="13"/>
  <c r="I8" i="13"/>
  <c r="H8" i="13"/>
  <c r="E8" i="13"/>
  <c r="AK7" i="13"/>
  <c r="AJ7" i="13"/>
  <c r="AI7" i="13"/>
  <c r="AF7" i="13"/>
  <c r="AB7" i="13"/>
  <c r="AA7" i="13"/>
  <c r="Z7" i="13"/>
  <c r="W7" i="13"/>
  <c r="S7" i="13"/>
  <c r="R7" i="13"/>
  <c r="Q7" i="13"/>
  <c r="N7" i="13"/>
  <c r="J7" i="13"/>
  <c r="I7" i="13"/>
  <c r="H7" i="13"/>
  <c r="E7" i="13"/>
  <c r="AK6" i="13"/>
  <c r="AJ6" i="13"/>
  <c r="AI6" i="13"/>
  <c r="AF6" i="13"/>
  <c r="AB6" i="13"/>
  <c r="AA6" i="13"/>
  <c r="Z6" i="13"/>
  <c r="W6" i="13"/>
  <c r="S6" i="13"/>
  <c r="R6" i="13"/>
  <c r="Q6" i="13"/>
  <c r="N6" i="13"/>
  <c r="J6" i="13"/>
  <c r="I6" i="13"/>
  <c r="H6" i="13"/>
  <c r="E6" i="13"/>
  <c r="BD17" i="13" l="1"/>
  <c r="AB17" i="13"/>
  <c r="AA17" i="13"/>
  <c r="R17" i="13"/>
  <c r="I17" i="13"/>
  <c r="AF17" i="13"/>
  <c r="J17" i="13"/>
  <c r="S17" i="13"/>
  <c r="AJ17" i="13"/>
  <c r="AC6" i="13"/>
  <c r="AL6" i="13"/>
  <c r="AC7" i="13"/>
  <c r="AL7" i="13"/>
  <c r="AC8" i="13"/>
  <c r="AL8" i="13"/>
  <c r="AC9" i="13"/>
  <c r="AL9" i="13"/>
  <c r="AC10" i="13"/>
  <c r="AL10" i="13"/>
  <c r="AC11" i="13"/>
  <c r="AL11" i="13"/>
  <c r="AC12" i="13"/>
  <c r="AL12" i="13"/>
  <c r="AC13" i="13"/>
  <c r="AL13" i="13"/>
  <c r="AC14" i="13"/>
  <c r="AL14" i="13"/>
  <c r="AC15" i="13"/>
  <c r="AL15" i="13"/>
  <c r="AC16" i="13"/>
  <c r="AL16" i="13"/>
  <c r="E17" i="13"/>
  <c r="AK17" i="13"/>
  <c r="W17" i="13"/>
  <c r="K6" i="13"/>
  <c r="T6" i="13"/>
  <c r="K7" i="13"/>
  <c r="T7" i="13"/>
  <c r="K8" i="13"/>
  <c r="T8" i="13"/>
  <c r="K9" i="13"/>
  <c r="T9" i="13"/>
  <c r="K10" i="13"/>
  <c r="T10" i="13"/>
  <c r="K11" i="13"/>
  <c r="T11" i="13"/>
  <c r="K12" i="13"/>
  <c r="T12" i="13"/>
  <c r="K13" i="13"/>
  <c r="T13" i="13"/>
  <c r="K14" i="13"/>
  <c r="T14" i="13"/>
  <c r="K15" i="13"/>
  <c r="T15" i="13"/>
  <c r="K16" i="13"/>
  <c r="T16" i="13"/>
  <c r="N17" i="13"/>
  <c r="Z17" i="13"/>
  <c r="AI17" i="13"/>
  <c r="H17" i="13"/>
  <c r="Q17" i="13"/>
  <c r="Z11" i="4"/>
  <c r="Z10" i="4"/>
  <c r="Z9" i="4"/>
  <c r="Z8" i="4"/>
  <c r="Z7" i="4"/>
  <c r="Z6" i="4"/>
  <c r="Z5" i="4"/>
  <c r="BP6" i="12"/>
  <c r="BS6" i="12"/>
  <c r="BT6" i="12"/>
  <c r="BU6" i="12"/>
  <c r="BP7" i="12"/>
  <c r="BS7" i="12"/>
  <c r="BT7" i="12"/>
  <c r="BU7" i="12"/>
  <c r="BP8" i="12"/>
  <c r="BS8" i="12"/>
  <c r="BT8" i="12"/>
  <c r="BU8" i="12"/>
  <c r="BP9" i="12"/>
  <c r="BS9" i="12"/>
  <c r="BT9" i="12"/>
  <c r="BU9" i="12"/>
  <c r="BP10" i="12"/>
  <c r="BS10" i="12"/>
  <c r="BV10" i="12" s="1"/>
  <c r="BT10" i="12"/>
  <c r="BU10" i="12"/>
  <c r="BP11" i="12"/>
  <c r="BS11" i="12"/>
  <c r="BT11" i="12"/>
  <c r="BU11" i="12"/>
  <c r="BP12" i="12"/>
  <c r="BS12" i="12"/>
  <c r="BV12" i="12" s="1"/>
  <c r="BT12" i="12"/>
  <c r="BU12" i="12"/>
  <c r="BP13" i="12"/>
  <c r="BV13" i="12" s="1"/>
  <c r="BS13" i="12"/>
  <c r="BT13" i="12"/>
  <c r="BU13" i="12"/>
  <c r="BP14" i="12"/>
  <c r="BS14" i="12"/>
  <c r="BV14" i="12" s="1"/>
  <c r="BT14" i="12"/>
  <c r="BU14" i="12"/>
  <c r="BP15" i="12"/>
  <c r="BS15" i="12"/>
  <c r="BT15" i="12"/>
  <c r="BU15" i="12"/>
  <c r="BP16" i="12"/>
  <c r="BS16" i="12"/>
  <c r="BT16" i="12"/>
  <c r="BU16" i="12"/>
  <c r="BP17" i="12"/>
  <c r="BS17" i="12"/>
  <c r="BT17" i="12"/>
  <c r="BU17" i="12"/>
  <c r="BP18" i="12"/>
  <c r="BS18" i="12"/>
  <c r="BT18" i="12"/>
  <c r="BU18" i="12"/>
  <c r="BP19" i="12"/>
  <c r="BS19" i="12"/>
  <c r="BT19" i="12"/>
  <c r="BU19" i="12"/>
  <c r="BN20" i="12"/>
  <c r="BO20" i="12"/>
  <c r="BQ20" i="12"/>
  <c r="BR20" i="12"/>
  <c r="X11" i="4"/>
  <c r="X12" i="4" s="1"/>
  <c r="Y11" i="4"/>
  <c r="BS20" i="12" l="1"/>
  <c r="BV17" i="12"/>
  <c r="BV11" i="12"/>
  <c r="BV9" i="12"/>
  <c r="T17" i="13"/>
  <c r="AL17" i="13"/>
  <c r="AC17" i="13"/>
  <c r="K17" i="13"/>
  <c r="Z12" i="4"/>
  <c r="Y12" i="4"/>
  <c r="BV6" i="12"/>
  <c r="BV19" i="12"/>
  <c r="BV18" i="12"/>
  <c r="BP20" i="12"/>
  <c r="BV20" i="12" s="1"/>
  <c r="BU20" i="12"/>
  <c r="BV16" i="12"/>
  <c r="BV15" i="12"/>
  <c r="BV8" i="12"/>
  <c r="BV7" i="12"/>
  <c r="BT20" i="12"/>
  <c r="BI20" i="12"/>
  <c r="BH20" i="12"/>
  <c r="BF20" i="12"/>
  <c r="BE20" i="12"/>
  <c r="BL19" i="12"/>
  <c r="BK19" i="12"/>
  <c r="BJ19" i="12"/>
  <c r="BG19" i="12"/>
  <c r="BL18" i="12"/>
  <c r="BK18" i="12"/>
  <c r="BJ18" i="12"/>
  <c r="BG18" i="12"/>
  <c r="BL17" i="12"/>
  <c r="BK17" i="12"/>
  <c r="BJ17" i="12"/>
  <c r="BG17" i="12"/>
  <c r="BL16" i="12"/>
  <c r="BK16" i="12"/>
  <c r="BJ16" i="12"/>
  <c r="BG16" i="12"/>
  <c r="BL15" i="12"/>
  <c r="BK15" i="12"/>
  <c r="BJ15" i="12"/>
  <c r="BG15" i="12"/>
  <c r="BL14" i="12"/>
  <c r="BK14" i="12"/>
  <c r="BJ14" i="12"/>
  <c r="BG14" i="12"/>
  <c r="BL13" i="12"/>
  <c r="BK13" i="12"/>
  <c r="BJ13" i="12"/>
  <c r="BG13" i="12"/>
  <c r="BL12" i="12"/>
  <c r="BK12" i="12"/>
  <c r="BJ12" i="12"/>
  <c r="BG12" i="12"/>
  <c r="BL11" i="12"/>
  <c r="BK11" i="12"/>
  <c r="BJ11" i="12"/>
  <c r="BG11" i="12"/>
  <c r="BL10" i="12"/>
  <c r="BK10" i="12"/>
  <c r="BJ10" i="12"/>
  <c r="BG10" i="12"/>
  <c r="BL9" i="12"/>
  <c r="BK9" i="12"/>
  <c r="BJ9" i="12"/>
  <c r="BG9" i="12"/>
  <c r="BL8" i="12"/>
  <c r="BK8" i="12"/>
  <c r="BJ8" i="12"/>
  <c r="BG8" i="12"/>
  <c r="BL7" i="12"/>
  <c r="BK7" i="12"/>
  <c r="BJ7" i="12"/>
  <c r="BG7" i="12"/>
  <c r="BL6" i="12"/>
  <c r="BK6" i="12"/>
  <c r="BJ6" i="12"/>
  <c r="BG6" i="12"/>
  <c r="W5" i="4"/>
  <c r="W6" i="4"/>
  <c r="W7" i="4"/>
  <c r="W8" i="4"/>
  <c r="W9" i="4"/>
  <c r="W10" i="4"/>
  <c r="U11" i="4"/>
  <c r="U12" i="4" s="1"/>
  <c r="V11" i="4"/>
  <c r="W11" i="4" s="1"/>
  <c r="BM6" i="12" l="1"/>
  <c r="BM12" i="12"/>
  <c r="BK20" i="12"/>
  <c r="BM8" i="12"/>
  <c r="BM14" i="12"/>
  <c r="BM11" i="12"/>
  <c r="BM10" i="12"/>
  <c r="BM7" i="12"/>
  <c r="BM15" i="12"/>
  <c r="W12" i="4"/>
  <c r="BM19" i="12"/>
  <c r="BM18" i="12"/>
  <c r="BM16" i="12"/>
  <c r="BM9" i="12"/>
  <c r="BM13" i="12"/>
  <c r="BM17" i="12"/>
  <c r="BJ20" i="12"/>
  <c r="BL20" i="12"/>
  <c r="BG20" i="12"/>
  <c r="V12" i="4"/>
  <c r="AZ20" i="12"/>
  <c r="AY20" i="12"/>
  <c r="AW20" i="12"/>
  <c r="AV20" i="12"/>
  <c r="BC19" i="12"/>
  <c r="BB19" i="12"/>
  <c r="BA19" i="12"/>
  <c r="AX19" i="12"/>
  <c r="BC18" i="12"/>
  <c r="BB18" i="12"/>
  <c r="BA18" i="12"/>
  <c r="AX18" i="12"/>
  <c r="BC17" i="12"/>
  <c r="BB17" i="12"/>
  <c r="BA17" i="12"/>
  <c r="AX17" i="12"/>
  <c r="BC16" i="12"/>
  <c r="BB16" i="12"/>
  <c r="BA16" i="12"/>
  <c r="AX16" i="12"/>
  <c r="BC15" i="12"/>
  <c r="BB15" i="12"/>
  <c r="BA15" i="12"/>
  <c r="AX15" i="12"/>
  <c r="BC14" i="12"/>
  <c r="BB14" i="12"/>
  <c r="BA14" i="12"/>
  <c r="AX14" i="12"/>
  <c r="BC13" i="12"/>
  <c r="BB13" i="12"/>
  <c r="BA13" i="12"/>
  <c r="AX13" i="12"/>
  <c r="BC12" i="12"/>
  <c r="BB12" i="12"/>
  <c r="BA12" i="12"/>
  <c r="AX12" i="12"/>
  <c r="BC11" i="12"/>
  <c r="BB11" i="12"/>
  <c r="BA11" i="12"/>
  <c r="AX11" i="12"/>
  <c r="BC10" i="12"/>
  <c r="BB10" i="12"/>
  <c r="BA10" i="12"/>
  <c r="AX10" i="12"/>
  <c r="BC9" i="12"/>
  <c r="BB9" i="12"/>
  <c r="BA9" i="12"/>
  <c r="AX9" i="12"/>
  <c r="BC8" i="12"/>
  <c r="BB8" i="12"/>
  <c r="BA8" i="12"/>
  <c r="AX8" i="12"/>
  <c r="BC7" i="12"/>
  <c r="BB7" i="12"/>
  <c r="BA7" i="12"/>
  <c r="AX7" i="12"/>
  <c r="BC6" i="12"/>
  <c r="BB6" i="12"/>
  <c r="BA6" i="12"/>
  <c r="AX6" i="12"/>
  <c r="S11" i="4"/>
  <c r="R11" i="4"/>
  <c r="T10" i="4"/>
  <c r="T9" i="4"/>
  <c r="T8" i="4"/>
  <c r="T7" i="4"/>
  <c r="T6" i="4"/>
  <c r="BM20" i="12" l="1"/>
  <c r="AX20" i="12"/>
  <c r="T5" i="4"/>
  <c r="R12" i="4"/>
  <c r="S12" i="4"/>
  <c r="BC20" i="12"/>
  <c r="BA20" i="12"/>
  <c r="BD6" i="12"/>
  <c r="BD7" i="12"/>
  <c r="BD10" i="12"/>
  <c r="BD11" i="12"/>
  <c r="BD14" i="12"/>
  <c r="BD15" i="12"/>
  <c r="BD18" i="12"/>
  <c r="BD19" i="12"/>
  <c r="BD8" i="12"/>
  <c r="BD12" i="12"/>
  <c r="BD13" i="12"/>
  <c r="BD16" i="12"/>
  <c r="BD17" i="12"/>
  <c r="BB20" i="12"/>
  <c r="BD9" i="12"/>
  <c r="T11" i="4"/>
  <c r="T12" i="4" s="1"/>
  <c r="Q10" i="4"/>
  <c r="Q9" i="4"/>
  <c r="Q8" i="4"/>
  <c r="Q7" i="4"/>
  <c r="Q6" i="4"/>
  <c r="P11" i="4"/>
  <c r="O11" i="4"/>
  <c r="BD20" i="12" l="1"/>
  <c r="Q11" i="4"/>
  <c r="AQ20" i="12"/>
  <c r="AP20" i="12"/>
  <c r="AR19" i="12"/>
  <c r="AR18" i="12"/>
  <c r="AR17" i="12"/>
  <c r="AR16" i="12"/>
  <c r="AR15" i="12"/>
  <c r="AR14" i="12"/>
  <c r="AR13" i="12"/>
  <c r="AR12" i="12"/>
  <c r="AR11" i="12"/>
  <c r="AR10" i="12"/>
  <c r="AR9" i="12"/>
  <c r="AR8" i="12"/>
  <c r="AR7" i="12"/>
  <c r="AR6" i="12"/>
  <c r="AN20" i="12"/>
  <c r="AM20" i="12"/>
  <c r="AO19" i="12"/>
  <c r="AO18" i="12"/>
  <c r="AU18" i="12" s="1"/>
  <c r="AO17" i="12"/>
  <c r="AO16" i="12"/>
  <c r="AO15" i="12"/>
  <c r="AU15" i="12" s="1"/>
  <c r="AO14" i="12"/>
  <c r="AU14" i="12" s="1"/>
  <c r="AO13" i="12"/>
  <c r="AO12" i="12"/>
  <c r="AU12" i="12" s="1"/>
  <c r="AO11" i="12"/>
  <c r="AU11" i="12" s="1"/>
  <c r="AO10" i="12"/>
  <c r="AU10" i="12" s="1"/>
  <c r="AO9" i="12"/>
  <c r="AO8" i="12"/>
  <c r="AU8" i="12" s="1"/>
  <c r="AO7" i="12"/>
  <c r="AU7" i="12" s="1"/>
  <c r="AO6" i="12"/>
  <c r="AU6" i="12" s="1"/>
  <c r="AT20" i="12"/>
  <c r="AS20" i="12"/>
  <c r="AT19" i="12"/>
  <c r="AS19" i="12"/>
  <c r="AT18" i="12"/>
  <c r="AS18" i="12"/>
  <c r="AT17" i="12"/>
  <c r="AS17" i="12"/>
  <c r="AT16" i="12"/>
  <c r="AS16" i="12"/>
  <c r="AT15" i="12"/>
  <c r="AS15" i="12"/>
  <c r="AT14" i="12"/>
  <c r="AS14" i="12"/>
  <c r="AT13" i="12"/>
  <c r="AS13" i="12"/>
  <c r="AT12" i="12"/>
  <c r="AS12" i="12"/>
  <c r="AT11" i="12"/>
  <c r="AS11" i="12"/>
  <c r="AT10" i="12"/>
  <c r="AS10" i="12"/>
  <c r="AT9" i="12"/>
  <c r="AS9" i="12"/>
  <c r="AT8" i="12"/>
  <c r="AS8" i="12"/>
  <c r="AT7" i="12"/>
  <c r="AS7" i="12"/>
  <c r="AT6" i="12"/>
  <c r="AS6" i="12"/>
  <c r="AU16" i="12" l="1"/>
  <c r="O5" i="4"/>
  <c r="O12" i="4" s="1"/>
  <c r="P5" i="4"/>
  <c r="P12" i="4" s="1"/>
  <c r="AO20" i="12"/>
  <c r="AU19" i="12"/>
  <c r="AR20" i="12"/>
  <c r="AU9" i="12"/>
  <c r="AU13" i="12"/>
  <c r="AU17" i="12"/>
  <c r="AJ7" i="12"/>
  <c r="AK7" i="12"/>
  <c r="AL7" i="12"/>
  <c r="AJ8" i="12"/>
  <c r="AK8" i="12"/>
  <c r="AL8" i="12"/>
  <c r="AJ9" i="12"/>
  <c r="AK9" i="12"/>
  <c r="AL9" i="12"/>
  <c r="AJ10" i="12"/>
  <c r="AK10" i="12"/>
  <c r="AL10" i="12"/>
  <c r="AJ11" i="12"/>
  <c r="AK11" i="12"/>
  <c r="AL11" i="12"/>
  <c r="AJ12" i="12"/>
  <c r="AK12" i="12"/>
  <c r="AL12" i="12"/>
  <c r="AJ13" i="12"/>
  <c r="AK13" i="12"/>
  <c r="AL13" i="12"/>
  <c r="AJ14" i="12"/>
  <c r="AK14" i="12"/>
  <c r="AL14" i="12"/>
  <c r="AJ15" i="12"/>
  <c r="AK15" i="12"/>
  <c r="AL15" i="12"/>
  <c r="AJ16" i="12"/>
  <c r="AK16" i="12"/>
  <c r="AL16" i="12"/>
  <c r="AJ17" i="12"/>
  <c r="AK17" i="12"/>
  <c r="AL17" i="12"/>
  <c r="AJ18" i="12"/>
  <c r="AK18" i="12"/>
  <c r="AL18" i="12"/>
  <c r="AJ19" i="12"/>
  <c r="AK19" i="12"/>
  <c r="AL19" i="12"/>
  <c r="AJ20" i="12"/>
  <c r="AK20" i="12"/>
  <c r="AL20" i="12"/>
  <c r="AK6" i="12"/>
  <c r="AL6" i="12"/>
  <c r="AJ6" i="12"/>
  <c r="Q5" i="4" l="1"/>
  <c r="Q12" i="4" s="1"/>
  <c r="AU20" i="12"/>
  <c r="E8" i="4"/>
  <c r="K5" i="4"/>
  <c r="H8" i="4" l="1"/>
  <c r="K10" i="4"/>
  <c r="K9" i="4"/>
  <c r="K8" i="4"/>
  <c r="K7" i="4"/>
  <c r="K6" i="4"/>
  <c r="M20" i="12" l="1"/>
  <c r="E20" i="12"/>
  <c r="C20" i="12"/>
  <c r="G11" i="4"/>
  <c r="G12" i="4" s="1"/>
  <c r="C11" i="4"/>
  <c r="C12" i="4" s="1"/>
  <c r="S19" i="12"/>
  <c r="S13" i="12"/>
  <c r="S11" i="12"/>
  <c r="R9" i="12"/>
  <c r="T8" i="12"/>
  <c r="R7" i="12"/>
  <c r="T6" i="12"/>
  <c r="R6" i="12"/>
  <c r="I7" i="12"/>
  <c r="J8" i="12"/>
  <c r="K9" i="12"/>
  <c r="J11" i="12"/>
  <c r="J12" i="12"/>
  <c r="K13" i="12"/>
  <c r="I14" i="12"/>
  <c r="I15" i="12"/>
  <c r="K16" i="12"/>
  <c r="K17" i="12"/>
  <c r="I19" i="12"/>
  <c r="J19" i="12"/>
  <c r="I11" i="4"/>
  <c r="I12" i="4" s="1"/>
  <c r="J11" i="4"/>
  <c r="J12" i="4" s="1"/>
  <c r="K11" i="4"/>
  <c r="K12" i="4" s="1"/>
  <c r="E10" i="4" l="1"/>
  <c r="E11" i="4" s="1"/>
  <c r="E12" i="4" s="1"/>
  <c r="AA12" i="12"/>
  <c r="AA18" i="12"/>
  <c r="AA16" i="12"/>
  <c r="AA14" i="12"/>
  <c r="AB12" i="12"/>
  <c r="AA10" i="12"/>
  <c r="AB19" i="12"/>
  <c r="AB17" i="12"/>
  <c r="AB15" i="12"/>
  <c r="AB13" i="12"/>
  <c r="AB11" i="12"/>
  <c r="AB9" i="12"/>
  <c r="AB7" i="12"/>
  <c r="AB14" i="12"/>
  <c r="AB10" i="12"/>
  <c r="AA19" i="12"/>
  <c r="AA17" i="12"/>
  <c r="AA15" i="12"/>
  <c r="AA13" i="12"/>
  <c r="AA11" i="12"/>
  <c r="AA9" i="12"/>
  <c r="AB18" i="12"/>
  <c r="AB16" i="12"/>
  <c r="AB8" i="12"/>
  <c r="AB6" i="12"/>
  <c r="AC17" i="12"/>
  <c r="AC13" i="12"/>
  <c r="AC9" i="12"/>
  <c r="AC19" i="12"/>
  <c r="AC11" i="12"/>
  <c r="AC6" i="12"/>
  <c r="AC16" i="12"/>
  <c r="AC12" i="12"/>
  <c r="AC8" i="12"/>
  <c r="AC18" i="12"/>
  <c r="AC14" i="12"/>
  <c r="AC10" i="12"/>
  <c r="AC15" i="12"/>
  <c r="AC7" i="12"/>
  <c r="S14" i="12"/>
  <c r="S10" i="12"/>
  <c r="S18" i="12"/>
  <c r="S8" i="12"/>
  <c r="R18" i="12"/>
  <c r="R16" i="12"/>
  <c r="R14" i="12"/>
  <c r="R12" i="12"/>
  <c r="R10" i="12"/>
  <c r="R8" i="12"/>
  <c r="S12" i="12"/>
  <c r="S15" i="12"/>
  <c r="S17" i="12"/>
  <c r="S9" i="12"/>
  <c r="S7" i="12"/>
  <c r="S16" i="12"/>
  <c r="R19" i="12"/>
  <c r="R17" i="12"/>
  <c r="R15" i="12"/>
  <c r="R13" i="12"/>
  <c r="R11" i="12"/>
  <c r="S6" i="12"/>
  <c r="T18" i="12"/>
  <c r="T14" i="12"/>
  <c r="T10" i="12"/>
  <c r="T19" i="12"/>
  <c r="T15" i="12"/>
  <c r="T11" i="12"/>
  <c r="T7" i="12"/>
  <c r="T16" i="12"/>
  <c r="T12" i="12"/>
  <c r="T17" i="12"/>
  <c r="T13" i="12"/>
  <c r="T9" i="12"/>
  <c r="I16" i="12"/>
  <c r="I8" i="12"/>
  <c r="I18" i="12"/>
  <c r="I12" i="12"/>
  <c r="I10" i="12"/>
  <c r="J17" i="12"/>
  <c r="J15" i="12"/>
  <c r="J13" i="12"/>
  <c r="J9" i="12"/>
  <c r="J16" i="12"/>
  <c r="I11" i="12"/>
  <c r="J6" i="12"/>
  <c r="K14" i="12"/>
  <c r="K12" i="12"/>
  <c r="K8" i="12"/>
  <c r="K18" i="12"/>
  <c r="K10" i="12"/>
  <c r="K6" i="12"/>
  <c r="D20" i="12"/>
  <c r="K19" i="12"/>
  <c r="J18" i="12"/>
  <c r="I17" i="12"/>
  <c r="K15" i="12"/>
  <c r="J14" i="12"/>
  <c r="I13" i="12"/>
  <c r="K11" i="12"/>
  <c r="J10" i="12"/>
  <c r="I9" i="12"/>
  <c r="U20" i="12"/>
  <c r="I6" i="12"/>
  <c r="AA8" i="12"/>
  <c r="AA6" i="12"/>
  <c r="V20" i="12"/>
  <c r="W20" i="12"/>
  <c r="L20" i="12"/>
  <c r="N20" i="12"/>
  <c r="K7" i="12"/>
  <c r="H10" i="4"/>
  <c r="H11" i="4" s="1"/>
  <c r="H12" i="4" s="1"/>
  <c r="F11" i="4"/>
  <c r="F12" i="4" s="1"/>
  <c r="D11" i="4"/>
  <c r="D12" i="4" s="1"/>
  <c r="G20" i="12" l="1"/>
  <c r="J20" i="12" s="1"/>
  <c r="Y20" i="12"/>
  <c r="AB20" i="12" s="1"/>
  <c r="X20" i="12"/>
  <c r="AA20" i="12" s="1"/>
  <c r="AA7" i="12"/>
  <c r="Z20" i="12"/>
  <c r="AC20" i="12" s="1"/>
  <c r="O20" i="12"/>
  <c r="R20" i="12" s="1"/>
  <c r="P20" i="12"/>
  <c r="S20" i="12" s="1"/>
  <c r="Q20" i="12"/>
  <c r="T20" i="12" s="1"/>
  <c r="J7" i="12"/>
  <c r="H20" i="12"/>
  <c r="K20" i="12" s="1"/>
  <c r="F20" i="12"/>
  <c r="I20" i="12" s="1"/>
</calcChain>
</file>

<file path=xl/sharedStrings.xml><?xml version="1.0" encoding="utf-8"?>
<sst xmlns="http://schemas.openxmlformats.org/spreadsheetml/2006/main" count="445" uniqueCount="116">
  <si>
    <t>Diagnóza (Kód)</t>
  </si>
  <si>
    <t>Diagnóza (Název)</t>
  </si>
  <si>
    <t>Sledované LP:</t>
  </si>
  <si>
    <t>2013</t>
  </si>
  <si>
    <t>muži</t>
  </si>
  <si>
    <t>ženy</t>
  </si>
  <si>
    <t>celkem</t>
  </si>
  <si>
    <t>Celkem</t>
  </si>
  <si>
    <t>Počet pacientů</t>
  </si>
  <si>
    <t>Celkové náklady v tis. Kč</t>
  </si>
  <si>
    <t>Průměrné náklady v tis. Kč</t>
  </si>
  <si>
    <t>KP</t>
  </si>
  <si>
    <t>Náklady na výkony v tis. Kč</t>
  </si>
  <si>
    <t>Náklady na ZUM, ZULP v tis. Kč</t>
  </si>
  <si>
    <t>Náklady na LP (recepty) v tis. Kč</t>
  </si>
  <si>
    <t>Náklady na PZT (poukazy) v tis. Kč</t>
  </si>
  <si>
    <t>2014</t>
  </si>
  <si>
    <t>01 - Hlavní město Praha</t>
  </si>
  <si>
    <t>02 - Středočeský kraj</t>
  </si>
  <si>
    <t>03 - Jihočeský kraj</t>
  </si>
  <si>
    <t>04 - Plzeňský kraj</t>
  </si>
  <si>
    <t>05 - Karlovarský kraj</t>
  </si>
  <si>
    <t>06 - Ústecký kraj</t>
  </si>
  <si>
    <t>07 - Liberecký kraj</t>
  </si>
  <si>
    <t>08 - Královéhradecký kraj</t>
  </si>
  <si>
    <t>09 - Pardubický kraj</t>
  </si>
  <si>
    <t>10 - Vysočina</t>
  </si>
  <si>
    <t>11 - Jihomoravský kraj</t>
  </si>
  <si>
    <t>12 - Olomoucký kraj</t>
  </si>
  <si>
    <t>13 - Moravskoslezský kraj</t>
  </si>
  <si>
    <t>14 - Zlínský kraj</t>
  </si>
  <si>
    <t>Diagnóza</t>
  </si>
  <si>
    <t>Diabetes</t>
  </si>
  <si>
    <t>E10</t>
  </si>
  <si>
    <t>E11</t>
  </si>
  <si>
    <t>E12</t>
  </si>
  <si>
    <t>E13</t>
  </si>
  <si>
    <t>E14</t>
  </si>
  <si>
    <t>Diabetes mellitus spojený s podvýživou</t>
  </si>
  <si>
    <t>Jiný určený diabetes mellitus</t>
  </si>
  <si>
    <t>Neurčený diabetes mellitus</t>
  </si>
  <si>
    <t>ATC (Kód)</t>
  </si>
  <si>
    <t>ATC (Název)</t>
  </si>
  <si>
    <t>B01AC</t>
  </si>
  <si>
    <t>Antiagregancia kromě heparinu</t>
  </si>
  <si>
    <t>B01AC30</t>
  </si>
  <si>
    <t>Antiagregancia kromě heparinu, kombinace</t>
  </si>
  <si>
    <t>B03XA01</t>
  </si>
  <si>
    <t>Erytropoetin</t>
  </si>
  <si>
    <t>B03XA02</t>
  </si>
  <si>
    <t>Darbepoetin alfa</t>
  </si>
  <si>
    <t>A10</t>
  </si>
  <si>
    <t>Léčiva k terapii diabetu</t>
  </si>
  <si>
    <t>C02</t>
  </si>
  <si>
    <t>Antihypertenziva</t>
  </si>
  <si>
    <t>C03</t>
  </si>
  <si>
    <t>Diuretika</t>
  </si>
  <si>
    <t>C07</t>
  </si>
  <si>
    <t>Beta-blokátory</t>
  </si>
  <si>
    <t>C08</t>
  </si>
  <si>
    <t>Blokátory kalciových kanálů</t>
  </si>
  <si>
    <t>C09</t>
  </si>
  <si>
    <t>Léčiva ovlivňující renin-angiotenzinový systém</t>
  </si>
  <si>
    <t>C10</t>
  </si>
  <si>
    <t>Látky upravující hladinu lipidů</t>
  </si>
  <si>
    <t>Diabetes mellitus 1. typu</t>
  </si>
  <si>
    <t>Diabetes mellitus 2. typu</t>
  </si>
  <si>
    <t>Ukazatel</t>
  </si>
  <si>
    <t>Náklady na lázně v tis. Kč</t>
  </si>
  <si>
    <t>2015</t>
  </si>
  <si>
    <t>Pozn.: Celkové náklady zahrnují náklady na výkony, ZUM, ZULP, předepsané LP, PZT na poukaz a lázně</t>
  </si>
  <si>
    <t>C04</t>
  </si>
  <si>
    <t>Periferní vazodilatancia</t>
  </si>
  <si>
    <t>Sledované hlavní diagnózy (včetně podskupin):</t>
  </si>
  <si>
    <t>2016</t>
  </si>
  <si>
    <t>Prům. náklady v tis. Kč</t>
  </si>
  <si>
    <t>Prům.náklady v tis. Kč</t>
  </si>
  <si>
    <t>2017</t>
  </si>
  <si>
    <t>2018</t>
  </si>
  <si>
    <t>2019</t>
  </si>
  <si>
    <t>2020</t>
  </si>
  <si>
    <t>0-9</t>
  </si>
  <si>
    <t>10-19</t>
  </si>
  <si>
    <t>20-29</t>
  </si>
  <si>
    <t>30-39</t>
  </si>
  <si>
    <t>40-49</t>
  </si>
  <si>
    <t>50-59</t>
  </si>
  <si>
    <t>60-69</t>
  </si>
  <si>
    <t>70-79</t>
  </si>
  <si>
    <t>80-89</t>
  </si>
  <si>
    <t>90-99</t>
  </si>
  <si>
    <t>100+</t>
  </si>
  <si>
    <t>Věková skupina</t>
  </si>
  <si>
    <t>2021</t>
  </si>
  <si>
    <t>2022</t>
  </si>
  <si>
    <t>2023</t>
  </si>
  <si>
    <t>Lázeňská péče v indikaci Diabetes mellitus ( nIV/1; nXXIV/1)</t>
  </si>
  <si>
    <t>2024</t>
  </si>
  <si>
    <t>2025</t>
  </si>
  <si>
    <t>Náklady VZP ČR na pacienty s diabetem v letech 2013-2025</t>
  </si>
  <si>
    <t>Období VZP do 02/2026</t>
  </si>
  <si>
    <t>Zpracováno: 01.04.2026</t>
  </si>
  <si>
    <t>Tab.1: Náklady VZP ČR v tis. Kč a počty pacientů s diabetem (hlavní diagnóza) v letech 2013-2025 dle pohlaví</t>
  </si>
  <si>
    <t>Tab.3: Náklady v tis. Kč a počty pacientů s diabetem (hlavní diagnóza) v letech 2017-2025 dle pohlaví a věku</t>
  </si>
  <si>
    <t>Tab.2: Náklady v tis. Kč a počty pacientů s diabetem (hlavní diagnóza) v letech 2013-2025 dle pohlaví a KP pojištěnce</t>
  </si>
  <si>
    <t>13117</t>
  </si>
  <si>
    <t>13118</t>
  </si>
  <si>
    <t>13119</t>
  </si>
  <si>
    <t>(VZP) VYŠETŘENÍ DIABETICKÉ RETINOPATIE POMOCÍ POČÍTAČOVÉ ANALÝZY DIGITÁLNÍCH SNÍMKŮ SÍTNICE - VÝSLEDEK POZITIVNÍ</t>
  </si>
  <si>
    <t>(VZP) VYŠETŘENÍ DIABETICKÉ RETINOPATIE POMOCÍ POČÍTAČOVÉ ANALÝZY DIGITÁLNÍCH SNÍMKŮ SÍTNICE - VÝSLEDEK NEGATIVNÍ</t>
  </si>
  <si>
    <t>(VZP) VYŠETŘENÍ DIABETICKÉ RETINOPATIE POMOCÍ POČÍTAČOVÉ ANALÝZY DIGITÁLNÍCH SNÍMKŮ SÍTNICE - VÝSLEDEK NEHODNOTITELNÝ</t>
  </si>
  <si>
    <t>Kód</t>
  </si>
  <si>
    <t>Název výkonu</t>
  </si>
  <si>
    <t>Počet výkonů</t>
  </si>
  <si>
    <t>Počet UOP s výkonem 13117, 13118, 13119</t>
  </si>
  <si>
    <t>Tab. 4: Vyšetření diabetické retinopatie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</si>
</sst>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sz val="9"/>
      <color theme="1"/>
      <name val="Cambria"/>
      <family val="1"/>
      <charset val="238"/>
      <scheme val="major"/>
    </font>
    <font>
      <b/>
      <sz val="8"/>
      <color rgb="FF000000"/>
      <name val="Cambria"/>
      <family val="1"/>
      <charset val="238"/>
      <scheme val="major"/>
    </font>
    <font>
      <sz val="8"/>
      <color theme="1"/>
      <name val="Cambria"/>
      <family val="1"/>
      <charset val="238"/>
      <scheme val="major"/>
    </font>
    <font>
      <b/>
      <i/>
      <sz val="11"/>
      <color rgb="FF7030A0"/>
      <name val="Cambria"/>
      <family val="1"/>
      <charset val="238"/>
      <scheme val="major"/>
    </font>
    <font>
      <b/>
      <sz val="9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b/>
      <sz val="10"/>
      <color rgb="FF000000"/>
      <name val="Cambria"/>
      <family val="1"/>
      <charset val="238"/>
      <scheme val="major"/>
    </font>
    <font>
      <b/>
      <sz val="9"/>
      <color rgb="FF000000"/>
      <name val="Cambria"/>
      <family val="1"/>
      <charset val="238"/>
      <scheme val="major"/>
    </font>
    <font>
      <sz val="8"/>
      <color rgb="FF000000"/>
      <name val="Cambria"/>
      <family val="1"/>
      <charset val="238"/>
      <scheme val="major"/>
    </font>
    <font>
      <sz val="8"/>
      <name val="Calibri"/>
      <family val="2"/>
      <charset val="238"/>
      <scheme val="minor"/>
    </font>
    <font>
      <i/>
      <sz val="10"/>
      <color theme="1"/>
      <name val="Cambria"/>
      <family val="1"/>
      <charset val="238"/>
      <scheme val="major"/>
    </font>
    <font>
      <b/>
      <i/>
      <sz val="10"/>
      <color theme="1"/>
      <name val="Cambria"/>
      <family val="1"/>
      <charset val="238"/>
      <scheme val="major"/>
    </font>
  </fonts>
  <fills count="6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4" tint="0.79998168889431442"/>
      </patternFill>
    </fill>
  </fills>
  <borders count="69">
    <border>
      <left/>
      <right/>
      <top/>
      <bottom/>
      <diagonal/>
    </border>
    <border>
      <left style="thin">
        <color rgb="FFDDDDDD"/>
      </left>
      <right style="medium">
        <color rgb="FFCCCCCC"/>
      </right>
      <top style="thin">
        <color rgb="FFDDDDDD"/>
      </top>
      <bottom style="medium">
        <color rgb="FFCCCCCC"/>
      </bottom>
      <diagonal/>
    </border>
    <border>
      <left style="thin">
        <color rgb="FFDDDDDD"/>
      </left>
      <right style="medium">
        <color rgb="FFCCCCCC"/>
      </right>
      <top/>
      <bottom style="medium">
        <color rgb="FFCCCCCC"/>
      </bottom>
      <diagonal/>
    </border>
    <border>
      <left/>
      <right style="thin">
        <color rgb="FFDDDDDD"/>
      </right>
      <top/>
      <bottom style="medium">
        <color rgb="FFCCCCCC"/>
      </bottom>
      <diagonal/>
    </border>
    <border>
      <left style="thin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 style="medium">
        <color rgb="FFFF0000"/>
      </top>
      <bottom style="medium">
        <color rgb="FFFF0000"/>
      </bottom>
      <diagonal/>
    </border>
    <border>
      <left/>
      <right style="thin">
        <color rgb="FFFF0000"/>
      </right>
      <top style="medium">
        <color rgb="FFFF0000"/>
      </top>
      <bottom/>
      <diagonal/>
    </border>
    <border>
      <left/>
      <right style="thin">
        <color rgb="FFFF0000"/>
      </right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 style="medium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/>
      <bottom style="medium">
        <color rgb="FFFF0000"/>
      </bottom>
      <diagonal/>
    </border>
    <border>
      <left/>
      <right style="thin">
        <color rgb="FFFF0000"/>
      </right>
      <top/>
      <bottom style="medium">
        <color rgb="FFFF0000"/>
      </bottom>
      <diagonal/>
    </border>
    <border>
      <left style="thin">
        <color rgb="FFDDDDDD"/>
      </left>
      <right style="thin">
        <color rgb="FFDDDDDD"/>
      </right>
      <top style="medium">
        <color rgb="FFDDDDDD"/>
      </top>
      <bottom style="medium">
        <color rgb="FFCCCCCC"/>
      </bottom>
      <diagonal/>
    </border>
    <border>
      <left/>
      <right/>
      <top style="medium">
        <color rgb="FFFF0000"/>
      </top>
      <bottom/>
      <diagonal/>
    </border>
    <border>
      <left style="thin">
        <color rgb="FFFF0000"/>
      </left>
      <right/>
      <top style="medium">
        <color rgb="FFFF0000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dashed">
        <color rgb="FFFF0000"/>
      </top>
      <bottom style="medium">
        <color rgb="FFFF0000"/>
      </bottom>
      <diagonal/>
    </border>
    <border>
      <left style="thin">
        <color rgb="FFFF0000"/>
      </left>
      <right/>
      <top style="dashed">
        <color rgb="FFFF0000"/>
      </top>
      <bottom style="medium">
        <color rgb="FFFF0000"/>
      </bottom>
      <diagonal/>
    </border>
    <border>
      <left/>
      <right/>
      <top style="dashed">
        <color rgb="FFFF0000"/>
      </top>
      <bottom style="medium">
        <color rgb="FFFF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 style="dotted">
        <color rgb="FFFF0000"/>
      </left>
      <right style="thin">
        <color rgb="FFFF0000"/>
      </right>
      <top style="medium">
        <color rgb="FFFF0000"/>
      </top>
      <bottom style="medium">
        <color rgb="FFFF0000"/>
      </bottom>
      <diagonal/>
    </border>
    <border>
      <left style="dotted">
        <color rgb="FFFF0000"/>
      </left>
      <right style="thin">
        <color rgb="FFFF0000"/>
      </right>
      <top style="medium">
        <color rgb="FFFF0000"/>
      </top>
      <bottom/>
      <diagonal/>
    </border>
    <border>
      <left style="dotted">
        <color rgb="FFFF0000"/>
      </left>
      <right style="thin">
        <color rgb="FFFF0000"/>
      </right>
      <top style="thin">
        <color rgb="FFFF0000"/>
      </top>
      <bottom/>
      <diagonal/>
    </border>
    <border>
      <left style="dotted">
        <color rgb="FFFF0000"/>
      </left>
      <right style="thin">
        <color rgb="FFFF0000"/>
      </right>
      <top/>
      <bottom/>
      <diagonal/>
    </border>
    <border>
      <left style="dotted">
        <color rgb="FFFF0000"/>
      </left>
      <right style="thin">
        <color rgb="FFFF0000"/>
      </right>
      <top/>
      <bottom style="thin">
        <color rgb="FFFF0000"/>
      </bottom>
      <diagonal/>
    </border>
    <border>
      <left style="dotted">
        <color rgb="FFFF0000"/>
      </left>
      <right style="thin">
        <color rgb="FFFF0000"/>
      </right>
      <top style="dashed">
        <color rgb="FFFF0000"/>
      </top>
      <bottom style="medium">
        <color rgb="FFFF0000"/>
      </bottom>
      <diagonal/>
    </border>
    <border>
      <left style="dotted">
        <color rgb="FFFF0000"/>
      </left>
      <right style="medium">
        <color rgb="FFFF0000"/>
      </right>
      <top style="medium">
        <color rgb="FFFF0000"/>
      </top>
      <bottom/>
      <diagonal/>
    </border>
    <border>
      <left style="dotted">
        <color rgb="FFFF0000"/>
      </left>
      <right style="medium">
        <color rgb="FFFF0000"/>
      </right>
      <top style="thin">
        <color rgb="FFFF0000"/>
      </top>
      <bottom/>
      <diagonal/>
    </border>
    <border>
      <left style="dotted">
        <color rgb="FFFF0000"/>
      </left>
      <right style="medium">
        <color rgb="FFFF0000"/>
      </right>
      <top/>
      <bottom/>
      <diagonal/>
    </border>
    <border>
      <left style="dotted">
        <color rgb="FFFF0000"/>
      </left>
      <right style="medium">
        <color rgb="FFFF0000"/>
      </right>
      <top style="dashed">
        <color rgb="FFFF0000"/>
      </top>
      <bottom style="medium">
        <color rgb="FFFF0000"/>
      </bottom>
      <diagonal/>
    </border>
    <border>
      <left style="dotted">
        <color rgb="FFFF0000"/>
      </left>
      <right style="medium">
        <color rgb="FFFF0000"/>
      </right>
      <top/>
      <bottom style="thin">
        <color rgb="FFFF0000"/>
      </bottom>
      <diagonal/>
    </border>
    <border>
      <left style="dotted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dotted">
        <color rgb="FFFF0000"/>
      </left>
      <right/>
      <top style="medium">
        <color rgb="FFFF0000"/>
      </top>
      <bottom/>
      <diagonal/>
    </border>
    <border>
      <left style="dotted">
        <color rgb="FFFF0000"/>
      </left>
      <right/>
      <top style="thin">
        <color rgb="FFFF0000"/>
      </top>
      <bottom/>
      <diagonal/>
    </border>
    <border>
      <left style="dotted">
        <color rgb="FFFF0000"/>
      </left>
      <right/>
      <top/>
      <bottom/>
      <diagonal/>
    </border>
    <border>
      <left style="dotted">
        <color rgb="FFFF0000"/>
      </left>
      <right/>
      <top/>
      <bottom style="thin">
        <color rgb="FFFF0000"/>
      </bottom>
      <diagonal/>
    </border>
    <border>
      <left style="dotted">
        <color rgb="FFFF0000"/>
      </left>
      <right/>
      <top style="dashed">
        <color rgb="FFFF0000"/>
      </top>
      <bottom style="medium">
        <color rgb="FFFF0000"/>
      </bottom>
      <diagonal/>
    </border>
    <border>
      <left style="medium">
        <color rgb="FFFF0000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rgb="FFFF0000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rgb="FFFF0000"/>
      </left>
      <right style="thin">
        <color theme="0" tint="-0.24994659260841701"/>
      </right>
      <top style="thin">
        <color theme="0" tint="-0.24994659260841701"/>
      </top>
      <bottom style="medium">
        <color rgb="FFFF000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rgb="FFFF0000"/>
      </bottom>
      <diagonal/>
    </border>
    <border>
      <left style="thin">
        <color theme="0" tint="-0.24994659260841701"/>
      </left>
      <right style="medium">
        <color rgb="FFFF0000"/>
      </right>
      <top style="thin">
        <color theme="0" tint="-0.24994659260841701"/>
      </top>
      <bottom style="medium">
        <color rgb="FFFF0000"/>
      </bottom>
      <diagonal/>
    </border>
    <border>
      <left style="medium">
        <color rgb="FFFF0000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rgb="FFFF0000"/>
      </right>
      <top/>
      <bottom style="thin">
        <color theme="0" tint="-0.24994659260841701"/>
      </bottom>
      <diagonal/>
    </border>
    <border>
      <left style="medium">
        <color rgb="FFFF0000"/>
      </left>
      <right style="thin">
        <color theme="0" tint="-0.24994659260841701"/>
      </right>
      <top style="medium">
        <color rgb="FFFF0000"/>
      </top>
      <bottom style="thin">
        <color rgb="FFFF0000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rgb="FFFF0000"/>
      </top>
      <bottom style="thin">
        <color rgb="FFFF0000"/>
      </bottom>
      <diagonal/>
    </border>
    <border>
      <left style="thin">
        <color theme="0" tint="-0.24994659260841701"/>
      </left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 style="medium">
        <color rgb="FFFF0000"/>
      </left>
      <right style="thin">
        <color theme="0" tint="-0.24994659260841701"/>
      </right>
      <top style="thin">
        <color rgb="FFFF0000"/>
      </top>
      <bottom style="medium">
        <color rgb="FFFF000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rgb="FFFF0000"/>
      </top>
      <bottom style="medium">
        <color rgb="FFFF0000"/>
      </bottom>
      <diagonal/>
    </border>
    <border>
      <left style="thin">
        <color theme="0" tint="-0.24994659260841701"/>
      </left>
      <right style="medium">
        <color rgb="FFFF0000"/>
      </right>
      <top style="thin">
        <color rgb="FFFF0000"/>
      </top>
      <bottom style="medium">
        <color rgb="FFFF0000"/>
      </bottom>
      <diagonal/>
    </border>
    <border>
      <left style="thin">
        <color theme="0" tint="-0.24994659260841701"/>
      </left>
      <right/>
      <top style="medium">
        <color rgb="FFFF0000"/>
      </top>
      <bottom style="thin">
        <color rgb="FFFF0000"/>
      </bottom>
      <diagonal/>
    </border>
    <border>
      <left style="thin">
        <color theme="0" tint="-0.24994659260841701"/>
      </left>
      <right/>
      <top style="thin">
        <color rgb="FFFF0000"/>
      </top>
      <bottom style="medium">
        <color rgb="FFFF0000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medium">
        <color rgb="FFFF0000"/>
      </bottom>
      <diagonal/>
    </border>
    <border>
      <left/>
      <right/>
      <top style="thin">
        <color theme="0" tint="-0.24994659260841701"/>
      </top>
      <bottom style="medium">
        <color rgb="FFFF0000"/>
      </bottom>
      <diagonal/>
    </border>
  </borders>
  <cellStyleXfs count="2">
    <xf numFmtId="0" fontId="0" fillId="0" borderId="0"/>
    <xf numFmtId="0" fontId="1" fillId="0" borderId="0"/>
  </cellStyleXfs>
  <cellXfs count="154">
    <xf numFmtId="0" fontId="0" fillId="0" borderId="0" xfId="0"/>
    <xf numFmtId="0" fontId="2" fillId="0" borderId="0" xfId="0" applyFont="1"/>
    <xf numFmtId="0" fontId="3" fillId="0" borderId="0" xfId="0" applyFont="1"/>
    <xf numFmtId="14" fontId="4" fillId="0" borderId="0" xfId="0" applyNumberFormat="1" applyFont="1"/>
    <xf numFmtId="0" fontId="5" fillId="2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wrapText="1"/>
    </xf>
    <xf numFmtId="0" fontId="6" fillId="3" borderId="19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6" fillId="3" borderId="3" xfId="0" applyFont="1" applyFill="1" applyBorder="1" applyAlignment="1">
      <alignment horizontal="left" wrapText="1"/>
    </xf>
    <xf numFmtId="0" fontId="3" fillId="0" borderId="8" xfId="0" applyFont="1" applyBorder="1"/>
    <xf numFmtId="0" fontId="7" fillId="0" borderId="0" xfId="0" applyFont="1"/>
    <xf numFmtId="49" fontId="5" fillId="4" borderId="16" xfId="0" applyNumberFormat="1" applyFont="1" applyFill="1" applyBorder="1" applyAlignment="1">
      <alignment horizontal="left" vertical="center"/>
    </xf>
    <xf numFmtId="3" fontId="4" fillId="0" borderId="21" xfId="0" applyNumberFormat="1" applyFont="1" applyBorder="1"/>
    <xf numFmtId="3" fontId="4" fillId="0" borderId="20" xfId="0" applyNumberFormat="1" applyFont="1" applyBorder="1"/>
    <xf numFmtId="3" fontId="4" fillId="0" borderId="32" xfId="0" applyNumberFormat="1" applyFont="1" applyBorder="1"/>
    <xf numFmtId="164" fontId="4" fillId="0" borderId="21" xfId="0" applyNumberFormat="1" applyFont="1" applyBorder="1"/>
    <xf numFmtId="164" fontId="4" fillId="0" borderId="20" xfId="0" applyNumberFormat="1" applyFont="1" applyBorder="1"/>
    <xf numFmtId="164" fontId="4" fillId="0" borderId="32" xfId="0" applyNumberFormat="1" applyFont="1" applyBorder="1"/>
    <xf numFmtId="164" fontId="4" fillId="0" borderId="37" xfId="0" applyNumberFormat="1" applyFont="1" applyBorder="1"/>
    <xf numFmtId="49" fontId="5" fillId="4" borderId="22" xfId="0" applyNumberFormat="1" applyFont="1" applyFill="1" applyBorder="1" applyAlignment="1">
      <alignment horizontal="left" vertical="center"/>
    </xf>
    <xf numFmtId="3" fontId="4" fillId="0" borderId="8" xfId="0" applyNumberFormat="1" applyFont="1" applyBorder="1"/>
    <xf numFmtId="3" fontId="4" fillId="0" borderId="0" xfId="0" applyNumberFormat="1" applyFont="1" applyBorder="1"/>
    <xf numFmtId="3" fontId="4" fillId="0" borderId="34" xfId="0" applyNumberFormat="1" applyFont="1" applyBorder="1"/>
    <xf numFmtId="164" fontId="4" fillId="0" borderId="8" xfId="0" applyNumberFormat="1" applyFont="1" applyBorder="1"/>
    <xf numFmtId="164" fontId="4" fillId="0" borderId="0" xfId="0" applyNumberFormat="1" applyFont="1" applyBorder="1"/>
    <xf numFmtId="164" fontId="4" fillId="0" borderId="34" xfId="0" applyNumberFormat="1" applyFont="1" applyBorder="1"/>
    <xf numFmtId="164" fontId="4" fillId="0" borderId="39" xfId="0" applyNumberFormat="1" applyFont="1" applyBorder="1"/>
    <xf numFmtId="49" fontId="5" fillId="4" borderId="17" xfId="0" applyNumberFormat="1" applyFont="1" applyFill="1" applyBorder="1" applyAlignment="1">
      <alignment horizontal="left" vertical="center"/>
    </xf>
    <xf numFmtId="3" fontId="8" fillId="0" borderId="4" xfId="0" applyNumberFormat="1" applyFont="1" applyBorder="1"/>
    <xf numFmtId="3" fontId="8" fillId="0" borderId="5" xfId="0" applyNumberFormat="1" applyFont="1" applyBorder="1"/>
    <xf numFmtId="3" fontId="8" fillId="0" borderId="31" xfId="0" applyNumberFormat="1" applyFont="1" applyBorder="1"/>
    <xf numFmtId="164" fontId="8" fillId="0" borderId="4" xfId="0" applyNumberFormat="1" applyFont="1" applyBorder="1"/>
    <xf numFmtId="164" fontId="8" fillId="0" borderId="5" xfId="0" applyNumberFormat="1" applyFont="1" applyBorder="1"/>
    <xf numFmtId="164" fontId="8" fillId="0" borderId="31" xfId="0" applyNumberFormat="1" applyFont="1" applyBorder="1"/>
    <xf numFmtId="164" fontId="8" fillId="0" borderId="42" xfId="0" applyNumberFormat="1" applyFont="1" applyBorder="1"/>
    <xf numFmtId="165" fontId="3" fillId="0" borderId="0" xfId="0" applyNumberFormat="1" applyFont="1"/>
    <xf numFmtId="0" fontId="9" fillId="0" borderId="0" xfId="0" applyFont="1"/>
    <xf numFmtId="3" fontId="4" fillId="0" borderId="0" xfId="0" applyNumberFormat="1" applyFont="1" applyFill="1" applyBorder="1"/>
    <xf numFmtId="49" fontId="11" fillId="4" borderId="7" xfId="0" applyNumberFormat="1" applyFont="1" applyFill="1" applyBorder="1" applyAlignment="1">
      <alignment horizontal="center" vertical="center" wrapText="1"/>
    </xf>
    <xf numFmtId="49" fontId="11" fillId="4" borderId="5" xfId="0" applyNumberFormat="1" applyFont="1" applyFill="1" applyBorder="1" applyAlignment="1">
      <alignment horizontal="center" vertical="center" wrapText="1"/>
    </xf>
    <xf numFmtId="49" fontId="11" fillId="4" borderId="9" xfId="0" applyNumberFormat="1" applyFont="1" applyFill="1" applyBorder="1" applyAlignment="1">
      <alignment horizontal="center" vertical="center" wrapText="1"/>
    </xf>
    <xf numFmtId="49" fontId="11" fillId="4" borderId="6" xfId="0" applyNumberFormat="1" applyFont="1" applyFill="1" applyBorder="1" applyAlignment="1">
      <alignment horizontal="center" vertical="center" wrapText="1"/>
    </xf>
    <xf numFmtId="49" fontId="5" fillId="4" borderId="15" xfId="0" applyNumberFormat="1" applyFont="1" applyFill="1" applyBorder="1" applyAlignment="1">
      <alignment horizontal="left" vertical="center" wrapText="1"/>
    </xf>
    <xf numFmtId="3" fontId="8" fillId="0" borderId="21" xfId="0" applyNumberFormat="1" applyFont="1" applyBorder="1"/>
    <xf numFmtId="3" fontId="8" fillId="0" borderId="20" xfId="0" applyNumberFormat="1" applyFont="1" applyBorder="1"/>
    <xf numFmtId="3" fontId="8" fillId="0" borderId="32" xfId="0" applyNumberFormat="1" applyFont="1" applyBorder="1"/>
    <xf numFmtId="3" fontId="8" fillId="0" borderId="37" xfId="0" applyNumberFormat="1" applyFont="1" applyBorder="1"/>
    <xf numFmtId="49" fontId="12" fillId="4" borderId="22" xfId="0" applyNumberFormat="1" applyFont="1" applyFill="1" applyBorder="1" applyAlignment="1">
      <alignment horizontal="left" vertical="center"/>
    </xf>
    <xf numFmtId="3" fontId="4" fillId="0" borderId="26" xfId="0" applyNumberFormat="1" applyFont="1" applyBorder="1"/>
    <xf numFmtId="3" fontId="4" fillId="0" borderId="27" xfId="0" applyNumberFormat="1" applyFont="1" applyBorder="1"/>
    <xf numFmtId="3" fontId="4" fillId="0" borderId="33" xfId="0" applyNumberFormat="1" applyFont="1" applyBorder="1"/>
    <xf numFmtId="3" fontId="4" fillId="0" borderId="38" xfId="0" applyNumberFormat="1" applyFont="1" applyBorder="1"/>
    <xf numFmtId="3" fontId="4" fillId="0" borderId="39" xfId="0" applyNumberFormat="1" applyFont="1" applyBorder="1"/>
    <xf numFmtId="3" fontId="4" fillId="0" borderId="8" xfId="0" applyNumberFormat="1" applyFont="1" applyFill="1" applyBorder="1"/>
    <xf numFmtId="3" fontId="4" fillId="0" borderId="34" xfId="0" applyNumberFormat="1" applyFont="1" applyFill="1" applyBorder="1"/>
    <xf numFmtId="3" fontId="4" fillId="0" borderId="39" xfId="0" applyNumberFormat="1" applyFont="1" applyFill="1" applyBorder="1"/>
    <xf numFmtId="49" fontId="12" fillId="4" borderId="28" xfId="0" applyNumberFormat="1" applyFont="1" applyFill="1" applyBorder="1" applyAlignment="1">
      <alignment horizontal="left" vertical="center"/>
    </xf>
    <xf numFmtId="3" fontId="4" fillId="0" borderId="29" xfId="0" applyNumberFormat="1" applyFont="1" applyBorder="1"/>
    <xf numFmtId="3" fontId="4" fillId="0" borderId="30" xfId="0" applyNumberFormat="1" applyFont="1" applyBorder="1"/>
    <xf numFmtId="3" fontId="4" fillId="0" borderId="35" xfId="0" applyNumberFormat="1" applyFont="1" applyBorder="1"/>
    <xf numFmtId="3" fontId="4" fillId="0" borderId="41" xfId="0" applyNumberFormat="1" applyFont="1" applyBorder="1"/>
    <xf numFmtId="3" fontId="8" fillId="0" borderId="8" xfId="0" applyNumberFormat="1" applyFont="1" applyFill="1" applyBorder="1"/>
    <xf numFmtId="3" fontId="8" fillId="0" borderId="0" xfId="0" applyNumberFormat="1" applyFont="1" applyFill="1" applyBorder="1"/>
    <xf numFmtId="3" fontId="8" fillId="0" borderId="34" xfId="0" applyNumberFormat="1" applyFont="1" applyFill="1" applyBorder="1"/>
    <xf numFmtId="3" fontId="8" fillId="0" borderId="39" xfId="0" applyNumberFormat="1" applyFont="1" applyFill="1" applyBorder="1"/>
    <xf numFmtId="49" fontId="5" fillId="4" borderId="23" xfId="0" applyNumberFormat="1" applyFont="1" applyFill="1" applyBorder="1" applyAlignment="1">
      <alignment horizontal="left" vertical="center"/>
    </xf>
    <xf numFmtId="164" fontId="8" fillId="0" borderId="24" xfId="0" applyNumberFormat="1" applyFont="1" applyFill="1" applyBorder="1"/>
    <xf numFmtId="164" fontId="8" fillId="0" borderId="25" xfId="0" applyNumberFormat="1" applyFont="1" applyFill="1" applyBorder="1"/>
    <xf numFmtId="164" fontId="8" fillId="0" borderId="36" xfId="0" applyNumberFormat="1" applyFont="1" applyFill="1" applyBorder="1"/>
    <xf numFmtId="164" fontId="8" fillId="0" borderId="40" xfId="0" applyNumberFormat="1" applyFont="1" applyFill="1" applyBorder="1"/>
    <xf numFmtId="0" fontId="2" fillId="0" borderId="0" xfId="0" applyFont="1" applyBorder="1"/>
    <xf numFmtId="0" fontId="3" fillId="0" borderId="0" xfId="0" applyFont="1" applyBorder="1"/>
    <xf numFmtId="0" fontId="7" fillId="0" borderId="0" xfId="0" applyFont="1" applyBorder="1"/>
    <xf numFmtId="49" fontId="11" fillId="4" borderId="5" xfId="0" applyNumberFormat="1" applyFont="1" applyFill="1" applyBorder="1" applyAlignment="1">
      <alignment horizontal="center" vertical="center" wrapText="1"/>
    </xf>
    <xf numFmtId="49" fontId="11" fillId="4" borderId="9" xfId="0" applyNumberFormat="1" applyFont="1" applyFill="1" applyBorder="1" applyAlignment="1">
      <alignment horizontal="center" vertical="center" wrapText="1"/>
    </xf>
    <xf numFmtId="49" fontId="11" fillId="4" borderId="6" xfId="0" applyNumberFormat="1" applyFont="1" applyFill="1" applyBorder="1" applyAlignment="1">
      <alignment horizontal="center" vertical="center" wrapText="1"/>
    </xf>
    <xf numFmtId="3" fontId="8" fillId="0" borderId="43" xfId="0" applyNumberFormat="1" applyFont="1" applyBorder="1"/>
    <xf numFmtId="3" fontId="4" fillId="0" borderId="44" xfId="0" applyNumberFormat="1" applyFont="1" applyBorder="1"/>
    <xf numFmtId="3" fontId="4" fillId="0" borderId="45" xfId="0" applyNumberFormat="1" applyFont="1" applyBorder="1"/>
    <xf numFmtId="3" fontId="4" fillId="0" borderId="45" xfId="0" applyNumberFormat="1" applyFont="1" applyFill="1" applyBorder="1"/>
    <xf numFmtId="3" fontId="4" fillId="0" borderId="46" xfId="0" applyNumberFormat="1" applyFont="1" applyBorder="1"/>
    <xf numFmtId="3" fontId="8" fillId="0" borderId="45" xfId="0" applyNumberFormat="1" applyFont="1" applyFill="1" applyBorder="1"/>
    <xf numFmtId="164" fontId="8" fillId="0" borderId="47" xfId="0" applyNumberFormat="1" applyFont="1" applyFill="1" applyBorder="1"/>
    <xf numFmtId="49" fontId="11" fillId="4" borderId="5" xfId="0" applyNumberFormat="1" applyFont="1" applyFill="1" applyBorder="1" applyAlignment="1">
      <alignment horizontal="center" vertical="center" wrapText="1"/>
    </xf>
    <xf numFmtId="49" fontId="11" fillId="4" borderId="9" xfId="0" applyNumberFormat="1" applyFont="1" applyFill="1" applyBorder="1" applyAlignment="1">
      <alignment horizontal="center" vertical="center" wrapText="1"/>
    </xf>
    <xf numFmtId="49" fontId="11" fillId="4" borderId="6" xfId="0" applyNumberFormat="1" applyFont="1" applyFill="1" applyBorder="1" applyAlignment="1">
      <alignment horizontal="center" vertical="center" wrapText="1"/>
    </xf>
    <xf numFmtId="49" fontId="5" fillId="4" borderId="16" xfId="0" applyNumberFormat="1" applyFont="1" applyFill="1" applyBorder="1" applyAlignment="1">
      <alignment horizontal="center" vertical="center"/>
    </xf>
    <xf numFmtId="49" fontId="5" fillId="4" borderId="22" xfId="0" applyNumberFormat="1" applyFont="1" applyFill="1" applyBorder="1" applyAlignment="1">
      <alignment horizontal="center" vertical="center"/>
    </xf>
    <xf numFmtId="49" fontId="5" fillId="4" borderId="17" xfId="0" applyNumberFormat="1" applyFont="1" applyFill="1" applyBorder="1" applyAlignment="1">
      <alignment horizontal="center" vertical="center"/>
    </xf>
    <xf numFmtId="49" fontId="11" fillId="4" borderId="5" xfId="0" applyNumberFormat="1" applyFont="1" applyFill="1" applyBorder="1" applyAlignment="1">
      <alignment horizontal="center" vertical="center" wrapText="1"/>
    </xf>
    <xf numFmtId="49" fontId="11" fillId="4" borderId="6" xfId="0" applyNumberFormat="1" applyFont="1" applyFill="1" applyBorder="1" applyAlignment="1">
      <alignment horizontal="center" vertical="center" wrapText="1"/>
    </xf>
    <xf numFmtId="49" fontId="11" fillId="4" borderId="9" xfId="0" applyNumberFormat="1" applyFont="1" applyFill="1" applyBorder="1" applyAlignment="1">
      <alignment horizontal="center" vertical="center" wrapText="1"/>
    </xf>
    <xf numFmtId="49" fontId="11" fillId="4" borderId="5" xfId="0" applyNumberFormat="1" applyFont="1" applyFill="1" applyBorder="1" applyAlignment="1">
      <alignment horizontal="center" vertical="center" wrapText="1"/>
    </xf>
    <xf numFmtId="49" fontId="11" fillId="4" borderId="9" xfId="0" applyNumberFormat="1" applyFont="1" applyFill="1" applyBorder="1" applyAlignment="1">
      <alignment horizontal="center" vertical="center" wrapText="1"/>
    </xf>
    <xf numFmtId="49" fontId="11" fillId="4" borderId="6" xfId="0" applyNumberFormat="1" applyFont="1" applyFill="1" applyBorder="1" applyAlignment="1">
      <alignment horizontal="center" vertical="center" wrapText="1"/>
    </xf>
    <xf numFmtId="3" fontId="3" fillId="0" borderId="0" xfId="0" applyNumberFormat="1" applyFont="1"/>
    <xf numFmtId="49" fontId="11" fillId="4" borderId="5" xfId="0" applyNumberFormat="1" applyFont="1" applyFill="1" applyBorder="1" applyAlignment="1">
      <alignment horizontal="center" vertical="center" wrapText="1"/>
    </xf>
    <xf numFmtId="49" fontId="11" fillId="4" borderId="9" xfId="0" applyNumberFormat="1" applyFont="1" applyFill="1" applyBorder="1" applyAlignment="1">
      <alignment horizontal="center" vertical="center" wrapText="1"/>
    </xf>
    <xf numFmtId="49" fontId="11" fillId="4" borderId="6" xfId="0" applyNumberFormat="1" applyFont="1" applyFill="1" applyBorder="1" applyAlignment="1">
      <alignment horizontal="center" vertical="center" wrapText="1"/>
    </xf>
    <xf numFmtId="49" fontId="11" fillId="4" borderId="5" xfId="0" applyNumberFormat="1" applyFont="1" applyFill="1" applyBorder="1" applyAlignment="1">
      <alignment horizontal="center" vertical="center" wrapText="1"/>
    </xf>
    <xf numFmtId="49" fontId="11" fillId="4" borderId="9" xfId="0" applyNumberFormat="1" applyFont="1" applyFill="1" applyBorder="1" applyAlignment="1">
      <alignment horizontal="center" vertical="center" wrapText="1"/>
    </xf>
    <xf numFmtId="49" fontId="11" fillId="4" borderId="6" xfId="0" applyNumberFormat="1" applyFont="1" applyFill="1" applyBorder="1" applyAlignment="1">
      <alignment horizontal="center" vertical="center" wrapText="1"/>
    </xf>
    <xf numFmtId="0" fontId="2" fillId="5" borderId="60" xfId="0" applyFont="1" applyFill="1" applyBorder="1" applyAlignment="1">
      <alignment horizontal="center" vertical="center"/>
    </xf>
    <xf numFmtId="0" fontId="2" fillId="5" borderId="61" xfId="0" applyFont="1" applyFill="1" applyBorder="1" applyAlignment="1">
      <alignment horizontal="center" vertical="center"/>
    </xf>
    <xf numFmtId="0" fontId="2" fillId="5" borderId="62" xfId="0" applyFont="1" applyFill="1" applyBorder="1" applyAlignment="1">
      <alignment horizontal="center" vertical="center"/>
    </xf>
    <xf numFmtId="0" fontId="9" fillId="0" borderId="65" xfId="0" applyFont="1" applyBorder="1" applyAlignment="1">
      <alignment vertical="center"/>
    </xf>
    <xf numFmtId="3" fontId="9" fillId="0" borderId="54" xfId="0" applyNumberFormat="1" applyFont="1" applyBorder="1" applyAlignment="1">
      <alignment vertical="center"/>
    </xf>
    <xf numFmtId="3" fontId="9" fillId="0" borderId="55" xfId="0" applyNumberFormat="1" applyFont="1" applyBorder="1" applyAlignment="1">
      <alignment vertical="center"/>
    </xf>
    <xf numFmtId="3" fontId="9" fillId="0" borderId="56" xfId="0" applyNumberFormat="1" applyFont="1" applyBorder="1" applyAlignment="1">
      <alignment vertical="center"/>
    </xf>
    <xf numFmtId="0" fontId="9" fillId="0" borderId="66" xfId="0" applyFont="1" applyBorder="1" applyAlignment="1">
      <alignment vertical="center"/>
    </xf>
    <xf numFmtId="3" fontId="9" fillId="0" borderId="48" xfId="0" applyNumberFormat="1" applyFont="1" applyBorder="1" applyAlignment="1">
      <alignment vertical="center"/>
    </xf>
    <xf numFmtId="3" fontId="9" fillId="0" borderId="49" xfId="0" applyNumberFormat="1" applyFont="1" applyBorder="1" applyAlignment="1">
      <alignment vertical="center"/>
    </xf>
    <xf numFmtId="3" fontId="9" fillId="0" borderId="50" xfId="0" applyNumberFormat="1" applyFont="1" applyBorder="1" applyAlignment="1">
      <alignment vertical="center"/>
    </xf>
    <xf numFmtId="0" fontId="9" fillId="0" borderId="67" xfId="0" applyFont="1" applyBorder="1" applyAlignment="1">
      <alignment vertical="center"/>
    </xf>
    <xf numFmtId="3" fontId="9" fillId="0" borderId="51" xfId="0" applyNumberFormat="1" applyFont="1" applyBorder="1" applyAlignment="1">
      <alignment vertical="center"/>
    </xf>
    <xf numFmtId="3" fontId="9" fillId="0" borderId="52" xfId="0" applyNumberFormat="1" applyFont="1" applyBorder="1" applyAlignment="1">
      <alignment vertical="center"/>
    </xf>
    <xf numFmtId="3" fontId="9" fillId="0" borderId="53" xfId="0" applyNumberFormat="1" applyFont="1" applyBorder="1" applyAlignment="1">
      <alignment vertical="center"/>
    </xf>
    <xf numFmtId="0" fontId="9" fillId="0" borderId="54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14" fillId="0" borderId="67" xfId="0" applyFont="1" applyBorder="1" applyAlignment="1">
      <alignment vertical="center"/>
    </xf>
    <xf numFmtId="3" fontId="14" fillId="0" borderId="51" xfId="0" applyNumberFormat="1" applyFont="1" applyBorder="1" applyAlignment="1">
      <alignment vertical="center"/>
    </xf>
    <xf numFmtId="3" fontId="14" fillId="0" borderId="52" xfId="0" applyNumberFormat="1" applyFont="1" applyBorder="1" applyAlignment="1">
      <alignment vertical="center"/>
    </xf>
    <xf numFmtId="3" fontId="14" fillId="0" borderId="53" xfId="0" applyNumberFormat="1" applyFont="1" applyBorder="1" applyAlignment="1">
      <alignment vertical="center"/>
    </xf>
    <xf numFmtId="0" fontId="9" fillId="0" borderId="68" xfId="0" applyFont="1" applyBorder="1" applyAlignment="1">
      <alignment horizontal="center" vertical="center"/>
    </xf>
    <xf numFmtId="0" fontId="9" fillId="0" borderId="68" xfId="0" applyFont="1" applyBorder="1" applyAlignment="1">
      <alignment vertical="center"/>
    </xf>
    <xf numFmtId="3" fontId="9" fillId="0" borderId="68" xfId="0" applyNumberFormat="1" applyFont="1" applyBorder="1" applyAlignment="1">
      <alignment vertical="center"/>
    </xf>
    <xf numFmtId="0" fontId="9" fillId="0" borderId="0" xfId="0" applyFont="1" applyBorder="1"/>
    <xf numFmtId="0" fontId="15" fillId="0" borderId="51" xfId="0" applyFont="1" applyBorder="1" applyAlignment="1">
      <alignment horizontal="left" vertical="center"/>
    </xf>
    <xf numFmtId="49" fontId="5" fillId="4" borderId="10" xfId="0" applyNumberFormat="1" applyFont="1" applyFill="1" applyBorder="1" applyAlignment="1">
      <alignment horizontal="center" vertical="center" wrapText="1"/>
    </xf>
    <xf numFmtId="49" fontId="5" fillId="4" borderId="11" xfId="0" applyNumberFormat="1" applyFont="1" applyFill="1" applyBorder="1" applyAlignment="1">
      <alignment horizontal="center" vertical="center" wrapText="1"/>
    </xf>
    <xf numFmtId="49" fontId="5" fillId="4" borderId="18" xfId="0" applyNumberFormat="1" applyFont="1" applyFill="1" applyBorder="1" applyAlignment="1">
      <alignment horizontal="center" vertical="center" wrapText="1"/>
    </xf>
    <xf numFmtId="49" fontId="10" fillId="4" borderId="4" xfId="0" applyNumberFormat="1" applyFont="1" applyFill="1" applyBorder="1" applyAlignment="1">
      <alignment horizontal="center" vertical="center" wrapText="1"/>
    </xf>
    <xf numFmtId="49" fontId="10" fillId="4" borderId="5" xfId="0" applyNumberFormat="1" applyFont="1" applyFill="1" applyBorder="1" applyAlignment="1">
      <alignment horizontal="center" vertical="center" wrapText="1"/>
    </xf>
    <xf numFmtId="49" fontId="10" fillId="4" borderId="9" xfId="0" applyNumberFormat="1" applyFont="1" applyFill="1" applyBorder="1" applyAlignment="1">
      <alignment horizontal="center" vertical="center" wrapText="1"/>
    </xf>
    <xf numFmtId="49" fontId="5" fillId="4" borderId="12" xfId="0" applyNumberFormat="1" applyFont="1" applyFill="1" applyBorder="1" applyAlignment="1">
      <alignment horizontal="center" vertical="center" wrapText="1"/>
    </xf>
    <xf numFmtId="49" fontId="5" fillId="4" borderId="14" xfId="0" applyNumberFormat="1" applyFont="1" applyFill="1" applyBorder="1" applyAlignment="1">
      <alignment horizontal="center" vertical="center" wrapText="1"/>
    </xf>
    <xf numFmtId="49" fontId="5" fillId="4" borderId="15" xfId="0" applyNumberFormat="1" applyFont="1" applyFill="1" applyBorder="1" applyAlignment="1">
      <alignment horizontal="center" vertical="center" wrapText="1"/>
    </xf>
    <xf numFmtId="49" fontId="5" fillId="4" borderId="17" xfId="0" applyNumberFormat="1" applyFont="1" applyFill="1" applyBorder="1" applyAlignment="1">
      <alignment horizontal="center" vertical="center" wrapText="1"/>
    </xf>
    <xf numFmtId="49" fontId="10" fillId="4" borderId="6" xfId="0" applyNumberFormat="1" applyFont="1" applyFill="1" applyBorder="1" applyAlignment="1">
      <alignment horizontal="center" vertical="center" wrapText="1"/>
    </xf>
    <xf numFmtId="49" fontId="11" fillId="4" borderId="4" xfId="0" applyNumberFormat="1" applyFont="1" applyFill="1" applyBorder="1" applyAlignment="1">
      <alignment horizontal="center" vertical="center" wrapText="1"/>
    </xf>
    <xf numFmtId="49" fontId="11" fillId="4" borderId="5" xfId="0" applyNumberFormat="1" applyFont="1" applyFill="1" applyBorder="1" applyAlignment="1">
      <alignment horizontal="center" vertical="center" wrapText="1"/>
    </xf>
    <xf numFmtId="49" fontId="11" fillId="4" borderId="9" xfId="0" applyNumberFormat="1" applyFont="1" applyFill="1" applyBorder="1" applyAlignment="1">
      <alignment horizontal="center" vertical="center" wrapText="1"/>
    </xf>
    <xf numFmtId="49" fontId="11" fillId="4" borderId="6" xfId="0" applyNumberFormat="1" applyFont="1" applyFill="1" applyBorder="1" applyAlignment="1">
      <alignment horizontal="center" vertical="center" wrapText="1"/>
    </xf>
    <xf numFmtId="49" fontId="5" fillId="4" borderId="13" xfId="0" applyNumberFormat="1" applyFont="1" applyFill="1" applyBorder="1" applyAlignment="1">
      <alignment horizontal="center" vertical="center" wrapText="1"/>
    </xf>
    <xf numFmtId="49" fontId="5" fillId="4" borderId="16" xfId="0" applyNumberFormat="1" applyFont="1" applyFill="1" applyBorder="1" applyAlignment="1">
      <alignment horizontal="center" vertical="center" wrapText="1"/>
    </xf>
    <xf numFmtId="0" fontId="2" fillId="4" borderId="57" xfId="0" applyFont="1" applyFill="1" applyBorder="1" applyAlignment="1">
      <alignment horizontal="center" vertical="center"/>
    </xf>
    <xf numFmtId="0" fontId="2" fillId="4" borderId="58" xfId="0" applyFont="1" applyFill="1" applyBorder="1" applyAlignment="1">
      <alignment horizontal="center" vertical="center"/>
    </xf>
    <xf numFmtId="0" fontId="2" fillId="4" borderId="59" xfId="0" applyFont="1" applyFill="1" applyBorder="1" applyAlignment="1">
      <alignment horizontal="center" vertical="center"/>
    </xf>
    <xf numFmtId="0" fontId="2" fillId="5" borderId="57" xfId="0" applyFont="1" applyFill="1" applyBorder="1" applyAlignment="1">
      <alignment horizontal="center" vertical="center"/>
    </xf>
    <xf numFmtId="0" fontId="2" fillId="5" borderId="60" xfId="0" applyFont="1" applyFill="1" applyBorder="1" applyAlignment="1">
      <alignment horizontal="center" vertical="center"/>
    </xf>
    <xf numFmtId="0" fontId="2" fillId="5" borderId="63" xfId="0" applyFont="1" applyFill="1" applyBorder="1" applyAlignment="1">
      <alignment horizontal="center" vertical="center"/>
    </xf>
    <xf numFmtId="0" fontId="2" fillId="5" borderId="64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B31"/>
  <sheetViews>
    <sheetView showGridLines="0" tabSelected="1" zoomScaleNormal="100" workbookViewId="0">
      <selection activeCell="A2" sqref="A2"/>
    </sheetView>
  </sheetViews>
  <sheetFormatPr defaultRowHeight="13.8" x14ac:dyDescent="0.25"/>
  <cols>
    <col min="1" max="1" width="22.44140625" style="2" customWidth="1"/>
    <col min="2" max="2" width="48.44140625" style="2" customWidth="1"/>
    <col min="3" max="3" width="23.33203125" style="2" customWidth="1"/>
    <col min="4" max="16384" width="8.88671875" style="2"/>
  </cols>
  <sheetData>
    <row r="1" spans="1:2" x14ac:dyDescent="0.25">
      <c r="A1" s="1" t="s">
        <v>99</v>
      </c>
    </row>
    <row r="2" spans="1:2" x14ac:dyDescent="0.25">
      <c r="A2" s="1"/>
    </row>
    <row r="3" spans="1:2" x14ac:dyDescent="0.25">
      <c r="A3" s="3" t="s">
        <v>73</v>
      </c>
    </row>
    <row r="4" spans="1:2" ht="14.4" thickBot="1" x14ac:dyDescent="0.3">
      <c r="A4" s="4" t="s">
        <v>0</v>
      </c>
      <c r="B4" s="4" t="s">
        <v>1</v>
      </c>
    </row>
    <row r="5" spans="1:2" ht="15.75" customHeight="1" thickBot="1" x14ac:dyDescent="0.3">
      <c r="A5" s="5" t="s">
        <v>33</v>
      </c>
      <c r="B5" s="6" t="s">
        <v>65</v>
      </c>
    </row>
    <row r="6" spans="1:2" ht="15.75" customHeight="1" thickBot="1" x14ac:dyDescent="0.3">
      <c r="A6" s="5" t="s">
        <v>34</v>
      </c>
      <c r="B6" s="6" t="s">
        <v>66</v>
      </c>
    </row>
    <row r="7" spans="1:2" ht="15.75" customHeight="1" thickBot="1" x14ac:dyDescent="0.3">
      <c r="A7" s="5" t="s">
        <v>35</v>
      </c>
      <c r="B7" s="6" t="s">
        <v>38</v>
      </c>
    </row>
    <row r="8" spans="1:2" ht="15.75" customHeight="1" thickBot="1" x14ac:dyDescent="0.3">
      <c r="A8" s="5" t="s">
        <v>36</v>
      </c>
      <c r="B8" s="6" t="s">
        <v>39</v>
      </c>
    </row>
    <row r="9" spans="1:2" ht="15.75" customHeight="1" thickBot="1" x14ac:dyDescent="0.3">
      <c r="A9" s="5" t="s">
        <v>37</v>
      </c>
      <c r="B9" s="7" t="s">
        <v>40</v>
      </c>
    </row>
    <row r="10" spans="1:2" x14ac:dyDescent="0.25">
      <c r="B10" s="8"/>
    </row>
    <row r="11" spans="1:2" x14ac:dyDescent="0.25">
      <c r="A11" s="3" t="s">
        <v>2</v>
      </c>
    </row>
    <row r="12" spans="1:2" ht="14.4" thickBot="1" x14ac:dyDescent="0.3">
      <c r="A12" s="4" t="s">
        <v>41</v>
      </c>
      <c r="B12" s="4" t="s">
        <v>42</v>
      </c>
    </row>
    <row r="13" spans="1:2" ht="14.4" thickBot="1" x14ac:dyDescent="0.3">
      <c r="A13" s="5" t="s">
        <v>43</v>
      </c>
      <c r="B13" s="9" t="s">
        <v>44</v>
      </c>
    </row>
    <row r="14" spans="1:2" ht="14.4" thickBot="1" x14ac:dyDescent="0.3">
      <c r="A14" s="5" t="s">
        <v>45</v>
      </c>
      <c r="B14" s="9" t="s">
        <v>46</v>
      </c>
    </row>
    <row r="15" spans="1:2" ht="14.4" thickBot="1" x14ac:dyDescent="0.3">
      <c r="A15" s="5" t="s">
        <v>47</v>
      </c>
      <c r="B15" s="9" t="s">
        <v>48</v>
      </c>
    </row>
    <row r="16" spans="1:2" ht="14.4" thickBot="1" x14ac:dyDescent="0.3">
      <c r="A16" s="5" t="s">
        <v>49</v>
      </c>
      <c r="B16" s="9" t="s">
        <v>50</v>
      </c>
    </row>
    <row r="17" spans="1:2" ht="14.4" thickBot="1" x14ac:dyDescent="0.3">
      <c r="A17" s="5" t="s">
        <v>51</v>
      </c>
      <c r="B17" s="9" t="s">
        <v>52</v>
      </c>
    </row>
    <row r="18" spans="1:2" ht="14.4" thickBot="1" x14ac:dyDescent="0.3">
      <c r="A18" s="5" t="s">
        <v>53</v>
      </c>
      <c r="B18" s="9" t="s">
        <v>54</v>
      </c>
    </row>
    <row r="19" spans="1:2" ht="14.4" thickBot="1" x14ac:dyDescent="0.3">
      <c r="A19" s="5" t="s">
        <v>55</v>
      </c>
      <c r="B19" s="9" t="s">
        <v>56</v>
      </c>
    </row>
    <row r="20" spans="1:2" ht="14.4" thickBot="1" x14ac:dyDescent="0.3">
      <c r="A20" s="5" t="s">
        <v>71</v>
      </c>
      <c r="B20" s="9" t="s">
        <v>72</v>
      </c>
    </row>
    <row r="21" spans="1:2" ht="14.4" thickBot="1" x14ac:dyDescent="0.3">
      <c r="A21" s="5" t="s">
        <v>57</v>
      </c>
      <c r="B21" s="9" t="s">
        <v>58</v>
      </c>
    </row>
    <row r="22" spans="1:2" ht="14.4" thickBot="1" x14ac:dyDescent="0.3">
      <c r="A22" s="5" t="s">
        <v>59</v>
      </c>
      <c r="B22" s="9" t="s">
        <v>60</v>
      </c>
    </row>
    <row r="23" spans="1:2" ht="14.4" thickBot="1" x14ac:dyDescent="0.3">
      <c r="A23" s="5" t="s">
        <v>61</v>
      </c>
      <c r="B23" s="9" t="s">
        <v>62</v>
      </c>
    </row>
    <row r="24" spans="1:2" ht="14.4" thickBot="1" x14ac:dyDescent="0.3">
      <c r="A24" s="5" t="s">
        <v>63</v>
      </c>
      <c r="B24" s="9" t="s">
        <v>64</v>
      </c>
    </row>
    <row r="26" spans="1:2" x14ac:dyDescent="0.25">
      <c r="A26" s="3" t="s">
        <v>96</v>
      </c>
    </row>
    <row r="28" spans="1:2" x14ac:dyDescent="0.25">
      <c r="A28" s="3"/>
    </row>
    <row r="29" spans="1:2" x14ac:dyDescent="0.25">
      <c r="A29" s="3" t="s">
        <v>100</v>
      </c>
    </row>
    <row r="31" spans="1:2" x14ac:dyDescent="0.25">
      <c r="A31" s="3" t="s">
        <v>101</v>
      </c>
    </row>
  </sheetData>
  <pageMargins left="0.7" right="0.7" top="0.78740157499999996" bottom="0.78740157499999996" header="0.3" footer="0.3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AO18"/>
  <sheetViews>
    <sheetView showGridLines="0" zoomScaleNormal="100" workbookViewId="0">
      <pane xSplit="2" topLeftCell="AB1" activePane="topRight" state="frozen"/>
      <selection pane="topRight" activeCell="A2" sqref="A2"/>
    </sheetView>
  </sheetViews>
  <sheetFormatPr defaultColWidth="9.33203125" defaultRowHeight="13.8" x14ac:dyDescent="0.25"/>
  <cols>
    <col min="1" max="1" width="9.33203125" style="2"/>
    <col min="2" max="2" width="22.6640625" style="2" bestFit="1" customWidth="1"/>
    <col min="3" max="23" width="9.33203125" style="2"/>
    <col min="24" max="24" width="9.33203125" style="2" customWidth="1"/>
    <col min="25" max="26" width="9.33203125" style="2"/>
    <col min="27" max="27" width="9.33203125" style="2" customWidth="1"/>
    <col min="28" max="29" width="9.33203125" style="2"/>
    <col min="30" max="30" width="9.33203125" style="2" customWidth="1"/>
    <col min="31" max="35" width="9.33203125" style="2"/>
    <col min="36" max="36" width="9.33203125" style="2" customWidth="1"/>
    <col min="37" max="37" width="9.33203125" style="2"/>
    <col min="38" max="38" width="9.6640625" style="2" bestFit="1" customWidth="1"/>
    <col min="39" max="40" width="9.33203125" style="2"/>
    <col min="41" max="41" width="9.6640625" style="2" bestFit="1" customWidth="1"/>
    <col min="42" max="16384" width="9.33203125" style="2"/>
  </cols>
  <sheetData>
    <row r="1" spans="1:41" x14ac:dyDescent="0.25">
      <c r="A1" s="1" t="s">
        <v>102</v>
      </c>
      <c r="B1" s="1"/>
      <c r="R1" s="11"/>
      <c r="U1" s="11"/>
      <c r="X1" s="11"/>
    </row>
    <row r="2" spans="1:41" ht="14.4" thickBot="1" x14ac:dyDescent="0.3">
      <c r="A2" s="1"/>
      <c r="B2" s="1"/>
      <c r="R2" s="11"/>
      <c r="U2" s="11"/>
      <c r="X2" s="11"/>
    </row>
    <row r="3" spans="1:41" ht="15.75" customHeight="1" thickBot="1" x14ac:dyDescent="0.3">
      <c r="A3" s="136" t="s">
        <v>31</v>
      </c>
      <c r="B3" s="138" t="s">
        <v>67</v>
      </c>
      <c r="C3" s="133" t="s">
        <v>3</v>
      </c>
      <c r="D3" s="134"/>
      <c r="E3" s="135"/>
      <c r="F3" s="134" t="s">
        <v>16</v>
      </c>
      <c r="G3" s="134"/>
      <c r="H3" s="134"/>
      <c r="I3" s="133" t="s">
        <v>69</v>
      </c>
      <c r="J3" s="134"/>
      <c r="K3" s="135"/>
      <c r="L3" s="133" t="s">
        <v>74</v>
      </c>
      <c r="M3" s="134"/>
      <c r="N3" s="135"/>
      <c r="O3" s="133" t="s">
        <v>77</v>
      </c>
      <c r="P3" s="134"/>
      <c r="Q3" s="135"/>
      <c r="R3" s="133" t="s">
        <v>78</v>
      </c>
      <c r="S3" s="134"/>
      <c r="T3" s="135"/>
      <c r="U3" s="134" t="s">
        <v>79</v>
      </c>
      <c r="V3" s="134"/>
      <c r="W3" s="134"/>
      <c r="X3" s="133" t="s">
        <v>80</v>
      </c>
      <c r="Y3" s="134"/>
      <c r="Z3" s="134"/>
      <c r="AA3" s="133" t="s">
        <v>93</v>
      </c>
      <c r="AB3" s="134"/>
      <c r="AC3" s="134"/>
      <c r="AD3" s="133" t="s">
        <v>94</v>
      </c>
      <c r="AE3" s="134"/>
      <c r="AF3" s="134"/>
      <c r="AG3" s="133" t="s">
        <v>95</v>
      </c>
      <c r="AH3" s="134"/>
      <c r="AI3" s="140"/>
      <c r="AJ3" s="133" t="s">
        <v>97</v>
      </c>
      <c r="AK3" s="134"/>
      <c r="AL3" s="140"/>
      <c r="AM3" s="133" t="s">
        <v>98</v>
      </c>
      <c r="AN3" s="134"/>
      <c r="AO3" s="140"/>
    </row>
    <row r="4" spans="1:41" ht="14.4" thickBot="1" x14ac:dyDescent="0.3">
      <c r="A4" s="137"/>
      <c r="B4" s="139"/>
      <c r="C4" s="39" t="s">
        <v>4</v>
      </c>
      <c r="D4" s="39" t="s">
        <v>5</v>
      </c>
      <c r="E4" s="41" t="s">
        <v>6</v>
      </c>
      <c r="F4" s="41" t="s">
        <v>4</v>
      </c>
      <c r="G4" s="39" t="s">
        <v>5</v>
      </c>
      <c r="H4" s="40" t="s">
        <v>6</v>
      </c>
      <c r="I4" s="39" t="s">
        <v>4</v>
      </c>
      <c r="J4" s="39" t="s">
        <v>5</v>
      </c>
      <c r="K4" s="41" t="s">
        <v>6</v>
      </c>
      <c r="L4" s="39" t="s">
        <v>4</v>
      </c>
      <c r="M4" s="39" t="s">
        <v>5</v>
      </c>
      <c r="N4" s="41" t="s">
        <v>6</v>
      </c>
      <c r="O4" s="39" t="s">
        <v>4</v>
      </c>
      <c r="P4" s="39" t="s">
        <v>5</v>
      </c>
      <c r="Q4" s="41" t="s">
        <v>6</v>
      </c>
      <c r="R4" s="39" t="s">
        <v>4</v>
      </c>
      <c r="S4" s="39" t="s">
        <v>5</v>
      </c>
      <c r="T4" s="41" t="s">
        <v>6</v>
      </c>
      <c r="U4" s="41" t="s">
        <v>4</v>
      </c>
      <c r="V4" s="39" t="s">
        <v>5</v>
      </c>
      <c r="W4" s="40" t="s">
        <v>6</v>
      </c>
      <c r="X4" s="39" t="s">
        <v>4</v>
      </c>
      <c r="Y4" s="39" t="s">
        <v>5</v>
      </c>
      <c r="Z4" s="84" t="s">
        <v>6</v>
      </c>
      <c r="AA4" s="39" t="s">
        <v>4</v>
      </c>
      <c r="AB4" s="39" t="s">
        <v>5</v>
      </c>
      <c r="AC4" s="90" t="s">
        <v>6</v>
      </c>
      <c r="AD4" s="39" t="s">
        <v>4</v>
      </c>
      <c r="AE4" s="39" t="s">
        <v>5</v>
      </c>
      <c r="AF4" s="93" t="s">
        <v>6</v>
      </c>
      <c r="AG4" s="39" t="s">
        <v>4</v>
      </c>
      <c r="AH4" s="39" t="s">
        <v>5</v>
      </c>
      <c r="AI4" s="95" t="s">
        <v>6</v>
      </c>
      <c r="AJ4" s="39" t="s">
        <v>4</v>
      </c>
      <c r="AK4" s="39" t="s">
        <v>5</v>
      </c>
      <c r="AL4" s="99" t="s">
        <v>6</v>
      </c>
      <c r="AM4" s="39" t="s">
        <v>4</v>
      </c>
      <c r="AN4" s="39" t="s">
        <v>5</v>
      </c>
      <c r="AO4" s="102" t="s">
        <v>6</v>
      </c>
    </row>
    <row r="5" spans="1:41" x14ac:dyDescent="0.25">
      <c r="A5" s="130" t="s">
        <v>32</v>
      </c>
      <c r="B5" s="43" t="s">
        <v>8</v>
      </c>
      <c r="C5" s="44">
        <v>253752</v>
      </c>
      <c r="D5" s="45">
        <v>276664</v>
      </c>
      <c r="E5" s="46">
        <v>530416</v>
      </c>
      <c r="F5" s="44">
        <v>257807</v>
      </c>
      <c r="G5" s="45">
        <v>276730</v>
      </c>
      <c r="H5" s="46">
        <v>534537</v>
      </c>
      <c r="I5" s="44">
        <v>263543</v>
      </c>
      <c r="J5" s="45">
        <v>277632</v>
      </c>
      <c r="K5" s="46">
        <f>I5+J5</f>
        <v>541175</v>
      </c>
      <c r="L5" s="44">
        <v>269403</v>
      </c>
      <c r="M5" s="45">
        <v>279483</v>
      </c>
      <c r="N5" s="46">
        <v>548886</v>
      </c>
      <c r="O5" s="44">
        <f>'Diabetes_KP '!AM20</f>
        <v>273862</v>
      </c>
      <c r="P5" s="45">
        <f>'Diabetes_KP '!AN20</f>
        <v>279153</v>
      </c>
      <c r="Q5" s="46">
        <f>SUM(O5:P5)</f>
        <v>553015</v>
      </c>
      <c r="R5" s="44">
        <v>277779</v>
      </c>
      <c r="S5" s="45">
        <v>279378</v>
      </c>
      <c r="T5" s="46">
        <f>SUM(R5:S5)</f>
        <v>557157</v>
      </c>
      <c r="U5" s="45">
        <v>286424</v>
      </c>
      <c r="V5" s="45">
        <v>284820</v>
      </c>
      <c r="W5" s="77">
        <f>SUM(U5:V5)</f>
        <v>571244</v>
      </c>
      <c r="X5" s="44">
        <v>284214</v>
      </c>
      <c r="Y5" s="45">
        <v>277593</v>
      </c>
      <c r="Z5" s="77">
        <f>SUM(X5:Y5)</f>
        <v>561807</v>
      </c>
      <c r="AA5" s="44">
        <v>288841</v>
      </c>
      <c r="AB5" s="45">
        <v>279808</v>
      </c>
      <c r="AC5" s="77">
        <f>SUM(AA5:AB5)</f>
        <v>568649</v>
      </c>
      <c r="AD5" s="44">
        <v>293084</v>
      </c>
      <c r="AE5" s="45">
        <v>281793</v>
      </c>
      <c r="AF5" s="77">
        <f>SUM(AD5:AE5)</f>
        <v>574877</v>
      </c>
      <c r="AG5" s="44">
        <v>302799</v>
      </c>
      <c r="AH5" s="45">
        <v>285775</v>
      </c>
      <c r="AI5" s="47">
        <f>SUM(AG5:AH5)</f>
        <v>588574</v>
      </c>
      <c r="AJ5" s="44">
        <v>309289</v>
      </c>
      <c r="AK5" s="45">
        <v>288749</v>
      </c>
      <c r="AL5" s="47">
        <f t="shared" ref="AL5:AL11" si="0">SUM(AJ5:AK5)</f>
        <v>598038</v>
      </c>
      <c r="AM5" s="44">
        <v>316125</v>
      </c>
      <c r="AN5" s="45">
        <v>291539</v>
      </c>
      <c r="AO5" s="47">
        <f t="shared" ref="AO5:AO11" si="1">SUM(AM5:AN5)</f>
        <v>607664</v>
      </c>
    </row>
    <row r="6" spans="1:41" x14ac:dyDescent="0.25">
      <c r="A6" s="131"/>
      <c r="B6" s="48" t="s">
        <v>12</v>
      </c>
      <c r="C6" s="49">
        <v>776742.39852999919</v>
      </c>
      <c r="D6" s="50">
        <v>814360.6529299994</v>
      </c>
      <c r="E6" s="51">
        <v>1591103.0514599986</v>
      </c>
      <c r="F6" s="49">
        <v>865934.2393499983</v>
      </c>
      <c r="G6" s="50">
        <v>881394.1252199983</v>
      </c>
      <c r="H6" s="51">
        <v>1747328.3645699965</v>
      </c>
      <c r="I6" s="49">
        <v>912759.28714999952</v>
      </c>
      <c r="J6" s="50">
        <v>933138.36400999664</v>
      </c>
      <c r="K6" s="51">
        <f t="shared" ref="K6:K10" si="2">I6+J6</f>
        <v>1845897.6511599962</v>
      </c>
      <c r="L6" s="49">
        <v>977048.84774998319</v>
      </c>
      <c r="M6" s="50">
        <v>991548.10673997563</v>
      </c>
      <c r="N6" s="51">
        <v>1968596.9544899589</v>
      </c>
      <c r="O6" s="49">
        <v>1035472.7985500738</v>
      </c>
      <c r="P6" s="50">
        <v>1026413.1850100745</v>
      </c>
      <c r="Q6" s="51">
        <f t="shared" ref="Q6:Q10" si="3">SUM(O6:P6)</f>
        <v>2061885.9835601482</v>
      </c>
      <c r="R6" s="49">
        <v>1087364.9054800728</v>
      </c>
      <c r="S6" s="50">
        <v>1055166.8865000922</v>
      </c>
      <c r="T6" s="51">
        <f t="shared" ref="T6:T10" si="4">SUM(R6:S6)</f>
        <v>2142531.7919801651</v>
      </c>
      <c r="U6" s="50">
        <v>1113604.5450200017</v>
      </c>
      <c r="V6" s="50">
        <v>1078206.6717100011</v>
      </c>
      <c r="W6" s="78">
        <f t="shared" ref="W6:W10" si="5">SUM(U6:V6)</f>
        <v>2191811.2167300028</v>
      </c>
      <c r="X6" s="49">
        <v>1255042.2911601127</v>
      </c>
      <c r="Y6" s="50">
        <v>1229424.9720700949</v>
      </c>
      <c r="Z6" s="78">
        <f t="shared" ref="Z6:Z10" si="6">SUM(X6:Y6)</f>
        <v>2484467.2632302074</v>
      </c>
      <c r="AA6" s="49">
        <v>1206440.6152699641</v>
      </c>
      <c r="AB6" s="50">
        <v>1216573.4264799727</v>
      </c>
      <c r="AC6" s="78">
        <f t="shared" ref="AC6:AC10" si="7">SUM(AA6:AB6)</f>
        <v>2423014.0417499365</v>
      </c>
      <c r="AD6" s="49">
        <v>1361344.9551698642</v>
      </c>
      <c r="AE6" s="50">
        <v>1357725.8558098727</v>
      </c>
      <c r="AF6" s="78">
        <f t="shared" ref="AF6:AF10" si="8">SUM(AD6:AE6)</f>
        <v>2719070.810979737</v>
      </c>
      <c r="AG6" s="49">
        <v>1554686.5061799791</v>
      </c>
      <c r="AH6" s="50">
        <v>1511084.1696200427</v>
      </c>
      <c r="AI6" s="52">
        <f t="shared" ref="AI6:AI10" si="9">SUM(AG6:AH6)</f>
        <v>3065770.6758000217</v>
      </c>
      <c r="AJ6" s="49">
        <v>1678227.5375997622</v>
      </c>
      <c r="AK6" s="50">
        <v>1620974.4168297758</v>
      </c>
      <c r="AL6" s="52">
        <f t="shared" si="0"/>
        <v>3299201.954429538</v>
      </c>
      <c r="AM6" s="49">
        <v>1745546.8917500232</v>
      </c>
      <c r="AN6" s="50">
        <v>1679998.0393999475</v>
      </c>
      <c r="AO6" s="52">
        <f t="shared" si="1"/>
        <v>3425544.9311499707</v>
      </c>
    </row>
    <row r="7" spans="1:41" x14ac:dyDescent="0.25">
      <c r="A7" s="131"/>
      <c r="B7" s="48" t="s">
        <v>13</v>
      </c>
      <c r="C7" s="21">
        <v>31651.992220000011</v>
      </c>
      <c r="D7" s="22">
        <v>15141.202229999994</v>
      </c>
      <c r="E7" s="23">
        <v>46793.194450000003</v>
      </c>
      <c r="F7" s="21">
        <v>35365.826410000001</v>
      </c>
      <c r="G7" s="22">
        <v>15687.809199999994</v>
      </c>
      <c r="H7" s="23">
        <v>51053.635609999998</v>
      </c>
      <c r="I7" s="21">
        <v>37045.594919999952</v>
      </c>
      <c r="J7" s="22">
        <v>17907.942379999924</v>
      </c>
      <c r="K7" s="23">
        <f t="shared" si="2"/>
        <v>54953.53729999988</v>
      </c>
      <c r="L7" s="21">
        <v>41944.902500000251</v>
      </c>
      <c r="M7" s="22">
        <v>22861.473240000174</v>
      </c>
      <c r="N7" s="23">
        <v>64806.375740000425</v>
      </c>
      <c r="O7" s="21">
        <v>44650.855859997391</v>
      </c>
      <c r="P7" s="22">
        <v>25544.219429999783</v>
      </c>
      <c r="Q7" s="23">
        <f t="shared" si="3"/>
        <v>70195.07528999717</v>
      </c>
      <c r="R7" s="21">
        <v>49878.483659999234</v>
      </c>
      <c r="S7" s="22">
        <v>28336.972099999864</v>
      </c>
      <c r="T7" s="23">
        <f t="shared" si="4"/>
        <v>78215.455759999095</v>
      </c>
      <c r="U7" s="22">
        <v>61989.060039999997</v>
      </c>
      <c r="V7" s="22">
        <v>36013.79073999996</v>
      </c>
      <c r="W7" s="79">
        <f t="shared" si="5"/>
        <v>98002.85077999995</v>
      </c>
      <c r="X7" s="21">
        <v>63992.936800003183</v>
      </c>
      <c r="Y7" s="22">
        <v>39476.016539999553</v>
      </c>
      <c r="Z7" s="79">
        <f t="shared" si="6"/>
        <v>103468.95334000274</v>
      </c>
      <c r="AA7" s="21">
        <v>67550.063199999175</v>
      </c>
      <c r="AB7" s="22">
        <v>48690.404399999439</v>
      </c>
      <c r="AC7" s="79">
        <f t="shared" si="7"/>
        <v>116240.46759999861</v>
      </c>
      <c r="AD7" s="21">
        <v>78876.620369992408</v>
      </c>
      <c r="AE7" s="22">
        <v>54915.205160004145</v>
      </c>
      <c r="AF7" s="79">
        <f t="shared" si="8"/>
        <v>133791.82552999654</v>
      </c>
      <c r="AG7" s="21">
        <v>83077.470249994367</v>
      </c>
      <c r="AH7" s="22">
        <v>58042.684400004997</v>
      </c>
      <c r="AI7" s="53">
        <f t="shared" si="9"/>
        <v>141120.15464999937</v>
      </c>
      <c r="AJ7" s="21">
        <v>87851.322079997102</v>
      </c>
      <c r="AK7" s="22">
        <v>61121.119800001507</v>
      </c>
      <c r="AL7" s="53">
        <f t="shared" si="0"/>
        <v>148972.4418799986</v>
      </c>
      <c r="AM7" s="21">
        <v>84533.067729996867</v>
      </c>
      <c r="AN7" s="22">
        <v>57444.781009997583</v>
      </c>
      <c r="AO7" s="53">
        <f t="shared" si="1"/>
        <v>141977.84873999446</v>
      </c>
    </row>
    <row r="8" spans="1:41" x14ac:dyDescent="0.25">
      <c r="A8" s="131"/>
      <c r="B8" s="48" t="s">
        <v>14</v>
      </c>
      <c r="C8" s="54">
        <v>1973597.0953400009</v>
      </c>
      <c r="D8" s="38">
        <v>1918255.4261399976</v>
      </c>
      <c r="E8" s="55">
        <f>C8+D8</f>
        <v>3891852.5214799987</v>
      </c>
      <c r="F8" s="54">
        <v>1966586.5488700005</v>
      </c>
      <c r="G8" s="38">
        <v>1850093.8644800021</v>
      </c>
      <c r="H8" s="55">
        <f>F8+G8</f>
        <v>3816680.4133500028</v>
      </c>
      <c r="I8" s="54">
        <v>2086370.4737700028</v>
      </c>
      <c r="J8" s="38">
        <v>1890476.0516100009</v>
      </c>
      <c r="K8" s="55">
        <f t="shared" si="2"/>
        <v>3976846.5253800037</v>
      </c>
      <c r="L8" s="54">
        <v>2221988.4361000005</v>
      </c>
      <c r="M8" s="38">
        <v>1964299.1830999998</v>
      </c>
      <c r="N8" s="55">
        <v>4186287.6192000005</v>
      </c>
      <c r="O8" s="54">
        <v>2280049.5523000197</v>
      </c>
      <c r="P8" s="38">
        <v>1980606.0671399788</v>
      </c>
      <c r="Q8" s="55">
        <f t="shared" si="3"/>
        <v>4260655.6194399986</v>
      </c>
      <c r="R8" s="54">
        <v>2368931.3198600505</v>
      </c>
      <c r="S8" s="38">
        <v>1994197.0276799724</v>
      </c>
      <c r="T8" s="55">
        <f t="shared" si="4"/>
        <v>4363128.3475400228</v>
      </c>
      <c r="U8" s="38">
        <v>2538401.2199699972</v>
      </c>
      <c r="V8" s="38">
        <v>2087969.7078400021</v>
      </c>
      <c r="W8" s="80">
        <f t="shared" si="5"/>
        <v>4626370.9278099993</v>
      </c>
      <c r="X8" s="54">
        <v>2602274.0848999689</v>
      </c>
      <c r="Y8" s="38">
        <v>2072144.6477199928</v>
      </c>
      <c r="Z8" s="80">
        <f t="shared" si="6"/>
        <v>4674418.7326199617</v>
      </c>
      <c r="AA8" s="54">
        <v>2653002.2639099662</v>
      </c>
      <c r="AB8" s="38">
        <v>2060226.8484100131</v>
      </c>
      <c r="AC8" s="80">
        <f t="shared" si="7"/>
        <v>4713229.1123199798</v>
      </c>
      <c r="AD8" s="54">
        <v>2938771.08831</v>
      </c>
      <c r="AE8" s="38">
        <v>2235463.3497299855</v>
      </c>
      <c r="AF8" s="80">
        <f t="shared" si="8"/>
        <v>5174234.4380399855</v>
      </c>
      <c r="AG8" s="54">
        <v>2958506.2025899207</v>
      </c>
      <c r="AH8" s="38">
        <v>2163706.0532799899</v>
      </c>
      <c r="AI8" s="56">
        <f t="shared" si="9"/>
        <v>5122212.2558699101</v>
      </c>
      <c r="AJ8" s="54">
        <v>3146745.7087899079</v>
      </c>
      <c r="AK8" s="38">
        <v>2258755.7313200068</v>
      </c>
      <c r="AL8" s="56">
        <f t="shared" si="0"/>
        <v>5405501.4401099142</v>
      </c>
      <c r="AM8" s="54">
        <v>3384402.5146199139</v>
      </c>
      <c r="AN8" s="38">
        <v>2398731.0699000009</v>
      </c>
      <c r="AO8" s="56">
        <f t="shared" si="1"/>
        <v>5783133.5845199153</v>
      </c>
    </row>
    <row r="9" spans="1:41" x14ac:dyDescent="0.25">
      <c r="A9" s="131"/>
      <c r="B9" s="48" t="s">
        <v>15</v>
      </c>
      <c r="C9" s="21">
        <v>275471.04888000019</v>
      </c>
      <c r="D9" s="22">
        <v>249659.47058000005</v>
      </c>
      <c r="E9" s="23">
        <v>525130.51946000021</v>
      </c>
      <c r="F9" s="21">
        <v>293212.28803000029</v>
      </c>
      <c r="G9" s="22">
        <v>267015.37670000014</v>
      </c>
      <c r="H9" s="23">
        <v>560227.66473000043</v>
      </c>
      <c r="I9" s="21">
        <v>300679.56280000362</v>
      </c>
      <c r="J9" s="22">
        <v>273950.14485000342</v>
      </c>
      <c r="K9" s="23">
        <f t="shared" si="2"/>
        <v>574629.70765000698</v>
      </c>
      <c r="L9" s="21">
        <v>331141.38955000375</v>
      </c>
      <c r="M9" s="22">
        <v>306961.10214000376</v>
      </c>
      <c r="N9" s="23">
        <v>638102.4916900075</v>
      </c>
      <c r="O9" s="21">
        <v>359382.65968003875</v>
      </c>
      <c r="P9" s="22">
        <v>325585.30854002497</v>
      </c>
      <c r="Q9" s="23">
        <f t="shared" si="3"/>
        <v>684967.96822006372</v>
      </c>
      <c r="R9" s="21">
        <v>392017.72357001196</v>
      </c>
      <c r="S9" s="22">
        <v>350254.16599000513</v>
      </c>
      <c r="T9" s="23">
        <f t="shared" si="4"/>
        <v>742271.88956001704</v>
      </c>
      <c r="U9" s="22">
        <v>450459.78873000236</v>
      </c>
      <c r="V9" s="22">
        <v>410692.21987000288</v>
      </c>
      <c r="W9" s="79">
        <f t="shared" si="5"/>
        <v>861152.00860000518</v>
      </c>
      <c r="X9" s="21">
        <v>533521.91314009216</v>
      </c>
      <c r="Y9" s="22">
        <v>483331.5204700997</v>
      </c>
      <c r="Z9" s="79">
        <f t="shared" si="6"/>
        <v>1016853.4336101918</v>
      </c>
      <c r="AA9" s="21">
        <v>611531.16440006392</v>
      </c>
      <c r="AB9" s="22">
        <v>535548.38527008181</v>
      </c>
      <c r="AC9" s="79">
        <f t="shared" si="7"/>
        <v>1147079.5496701458</v>
      </c>
      <c r="AD9" s="21">
        <v>672138.89990990085</v>
      </c>
      <c r="AE9" s="22">
        <v>583694.64442996448</v>
      </c>
      <c r="AF9" s="79">
        <f t="shared" si="8"/>
        <v>1255833.5443398654</v>
      </c>
      <c r="AG9" s="21">
        <v>770426.05668986076</v>
      </c>
      <c r="AH9" s="22">
        <v>672658.99926993763</v>
      </c>
      <c r="AI9" s="53">
        <f t="shared" si="9"/>
        <v>1443085.0559597984</v>
      </c>
      <c r="AJ9" s="21">
        <v>842257.85292989621</v>
      </c>
      <c r="AK9" s="22">
        <v>719882.65140989353</v>
      </c>
      <c r="AL9" s="53">
        <f t="shared" si="0"/>
        <v>1562140.5043397897</v>
      </c>
      <c r="AM9" s="21">
        <v>920479.25226996769</v>
      </c>
      <c r="AN9" s="22">
        <v>770895.20849001838</v>
      </c>
      <c r="AO9" s="53">
        <f t="shared" si="1"/>
        <v>1691374.4607599862</v>
      </c>
    </row>
    <row r="10" spans="1:41" x14ac:dyDescent="0.25">
      <c r="A10" s="131"/>
      <c r="B10" s="57" t="s">
        <v>68</v>
      </c>
      <c r="C10" s="58">
        <v>2718.1379999999999</v>
      </c>
      <c r="D10" s="59">
        <v>3015.6640000000002</v>
      </c>
      <c r="E10" s="60">
        <f>C10+D10</f>
        <v>5733.8019999999997</v>
      </c>
      <c r="F10" s="58">
        <v>4775.5010000000002</v>
      </c>
      <c r="G10" s="59">
        <v>5061.2290000000003</v>
      </c>
      <c r="H10" s="60">
        <f>F10+G10</f>
        <v>9836.73</v>
      </c>
      <c r="I10" s="58">
        <v>6489.6909999999998</v>
      </c>
      <c r="J10" s="59">
        <v>5501.8379999999997</v>
      </c>
      <c r="K10" s="60">
        <f t="shared" si="2"/>
        <v>11991.528999999999</v>
      </c>
      <c r="L10" s="58">
        <v>7100.7209999999995</v>
      </c>
      <c r="M10" s="59">
        <v>6065.3360000000002</v>
      </c>
      <c r="N10" s="60">
        <v>13166.057000000001</v>
      </c>
      <c r="O10" s="58">
        <v>6545.2179999999998</v>
      </c>
      <c r="P10" s="59">
        <v>6364.7910000000002</v>
      </c>
      <c r="Q10" s="60">
        <f t="shared" si="3"/>
        <v>12910.009</v>
      </c>
      <c r="R10" s="58">
        <v>7612.6610000000001</v>
      </c>
      <c r="S10" s="59">
        <v>6455.3519999999999</v>
      </c>
      <c r="T10" s="60">
        <f t="shared" si="4"/>
        <v>14068.012999999999</v>
      </c>
      <c r="U10" s="59">
        <v>7449.0529999999999</v>
      </c>
      <c r="V10" s="59">
        <v>6572.5829999999996</v>
      </c>
      <c r="W10" s="81">
        <f t="shared" si="5"/>
        <v>14021.635999999999</v>
      </c>
      <c r="X10" s="58">
        <v>5726.8969999999999</v>
      </c>
      <c r="Y10" s="59">
        <v>4759.4260000000004</v>
      </c>
      <c r="Z10" s="81">
        <f t="shared" si="6"/>
        <v>10486.323</v>
      </c>
      <c r="AA10" s="58">
        <v>3407.78</v>
      </c>
      <c r="AB10" s="59">
        <v>3305.8530000000001</v>
      </c>
      <c r="AC10" s="81">
        <f t="shared" si="7"/>
        <v>6713.6329999999998</v>
      </c>
      <c r="AD10" s="58">
        <v>5953.1850000000004</v>
      </c>
      <c r="AE10" s="59">
        <v>5672.5929999999998</v>
      </c>
      <c r="AF10" s="81">
        <f t="shared" si="8"/>
        <v>11625.778</v>
      </c>
      <c r="AG10" s="58">
        <v>8408.4689999999991</v>
      </c>
      <c r="AH10" s="59">
        <v>6816.9089999999997</v>
      </c>
      <c r="AI10" s="61">
        <f t="shared" si="9"/>
        <v>15225.377999999999</v>
      </c>
      <c r="AJ10" s="58">
        <v>8800.65</v>
      </c>
      <c r="AK10" s="59">
        <v>6242.3239999999996</v>
      </c>
      <c r="AL10" s="61">
        <f t="shared" si="0"/>
        <v>15042.973999999998</v>
      </c>
      <c r="AM10" s="58">
        <v>8619.5170000000126</v>
      </c>
      <c r="AN10" s="59">
        <v>7602.6200000000072</v>
      </c>
      <c r="AO10" s="61">
        <f t="shared" si="1"/>
        <v>16222.137000000021</v>
      </c>
    </row>
    <row r="11" spans="1:41" x14ac:dyDescent="0.25">
      <c r="A11" s="131"/>
      <c r="B11" s="12" t="s">
        <v>9</v>
      </c>
      <c r="C11" s="62">
        <f>SUM(C6:C10)</f>
        <v>3060180.6729700002</v>
      </c>
      <c r="D11" s="63">
        <f t="shared" ref="D11:K11" si="10">SUM(D6:D10)</f>
        <v>3000432.415879997</v>
      </c>
      <c r="E11" s="64">
        <f t="shared" si="10"/>
        <v>6060613.0888499981</v>
      </c>
      <c r="F11" s="62">
        <f t="shared" si="10"/>
        <v>3165874.4036599994</v>
      </c>
      <c r="G11" s="63">
        <f t="shared" si="10"/>
        <v>3019252.4046000005</v>
      </c>
      <c r="H11" s="64">
        <f t="shared" si="10"/>
        <v>6185126.8082600003</v>
      </c>
      <c r="I11" s="62">
        <f t="shared" si="10"/>
        <v>3343344.609640006</v>
      </c>
      <c r="J11" s="63">
        <f t="shared" si="10"/>
        <v>3120974.3408500007</v>
      </c>
      <c r="K11" s="64">
        <f t="shared" si="10"/>
        <v>6464318.9504900072</v>
      </c>
      <c r="L11" s="62">
        <v>3579224.2968999874</v>
      </c>
      <c r="M11" s="63">
        <v>3291735.2012199797</v>
      </c>
      <c r="N11" s="64">
        <v>6870959.4981199671</v>
      </c>
      <c r="O11" s="62">
        <f>SUM(O6:O10)</f>
        <v>3726101.0843901294</v>
      </c>
      <c r="P11" s="63">
        <f>SUM(P6:P10)</f>
        <v>3364513.5711200777</v>
      </c>
      <c r="Q11" s="64">
        <f>SUM(O11:P11)</f>
        <v>7090614.6555102076</v>
      </c>
      <c r="R11" s="62">
        <f>SUM(R6:R10)</f>
        <v>3905805.0935701346</v>
      </c>
      <c r="S11" s="63">
        <f>SUM(S6:S10)</f>
        <v>3434410.4042700697</v>
      </c>
      <c r="T11" s="64">
        <f>SUM(R11:S11)</f>
        <v>7340215.4978402043</v>
      </c>
      <c r="U11" s="63">
        <f>SUM(U6:U10)</f>
        <v>4171903.6667600013</v>
      </c>
      <c r="V11" s="63">
        <f>SUM(V6:V10)</f>
        <v>3619454.9731600061</v>
      </c>
      <c r="W11" s="82">
        <f>SUM(U11:V11)</f>
        <v>7791358.6399200074</v>
      </c>
      <c r="X11" s="62">
        <f>SUM(X6:X10)</f>
        <v>4460558.1230001766</v>
      </c>
      <c r="Y11" s="63">
        <f>SUM(Y6:Y10)</f>
        <v>3829136.5828001867</v>
      </c>
      <c r="Z11" s="82">
        <f>SUM(X11:Y11)</f>
        <v>8289694.7058003638</v>
      </c>
      <c r="AA11" s="62">
        <f>SUM(AA6:AA10)</f>
        <v>4541931.8867799938</v>
      </c>
      <c r="AB11" s="63">
        <f>SUM(AB6:AB10)</f>
        <v>3864344.9175600675</v>
      </c>
      <c r="AC11" s="82">
        <f>SUM(AA11:AB11)</f>
        <v>8406276.8043400608</v>
      </c>
      <c r="AD11" s="62">
        <f>SUM(AD6:AD10)</f>
        <v>5057084.7487597568</v>
      </c>
      <c r="AE11" s="63">
        <f>SUM(AE6:AE10)</f>
        <v>4237471.6481298264</v>
      </c>
      <c r="AF11" s="82">
        <f>SUM(AD11:AE11)</f>
        <v>9294556.3968895823</v>
      </c>
      <c r="AG11" s="62">
        <f>SUM(AG6:AG10)</f>
        <v>5375104.7047097543</v>
      </c>
      <c r="AH11" s="63">
        <f>SUM(AH6:AH10)</f>
        <v>4412308.8155699745</v>
      </c>
      <c r="AI11" s="65">
        <f>SUM(AG11:AH11)</f>
        <v>9787413.5202797279</v>
      </c>
      <c r="AJ11" s="62">
        <f t="shared" ref="AJ11:AK11" si="11">SUM(AJ6:AJ10)</f>
        <v>5763883.0713995639</v>
      </c>
      <c r="AK11" s="63">
        <f t="shared" si="11"/>
        <v>4666976.2433596775</v>
      </c>
      <c r="AL11" s="65">
        <f t="shared" si="0"/>
        <v>10430859.314759241</v>
      </c>
      <c r="AM11" s="62">
        <f t="shared" ref="AM11:AN11" si="12">SUM(AM6:AM10)</f>
        <v>6143581.2433699016</v>
      </c>
      <c r="AN11" s="63">
        <f t="shared" si="12"/>
        <v>4914671.7187999645</v>
      </c>
      <c r="AO11" s="65">
        <f t="shared" si="1"/>
        <v>11058252.962169867</v>
      </c>
    </row>
    <row r="12" spans="1:41" ht="14.4" thickBot="1" x14ac:dyDescent="0.3">
      <c r="A12" s="132"/>
      <c r="B12" s="66" t="s">
        <v>10</v>
      </c>
      <c r="C12" s="67">
        <f>C11/C5</f>
        <v>12.059730260135881</v>
      </c>
      <c r="D12" s="68">
        <f t="shared" ref="D12:K12" si="13">D11/D5</f>
        <v>10.845040973455156</v>
      </c>
      <c r="E12" s="69">
        <f t="shared" si="13"/>
        <v>11.426150585295312</v>
      </c>
      <c r="F12" s="67">
        <f t="shared" si="13"/>
        <v>12.280017236382253</v>
      </c>
      <c r="G12" s="68">
        <f t="shared" si="13"/>
        <v>10.910462922704443</v>
      </c>
      <c r="H12" s="69">
        <f t="shared" si="13"/>
        <v>11.570998468319312</v>
      </c>
      <c r="I12" s="67">
        <f t="shared" si="13"/>
        <v>12.686144612605935</v>
      </c>
      <c r="J12" s="68">
        <f t="shared" si="13"/>
        <v>11.241407117515275</v>
      </c>
      <c r="K12" s="69">
        <f t="shared" si="13"/>
        <v>11.944969650279498</v>
      </c>
      <c r="L12" s="67">
        <v>13.285762582079588</v>
      </c>
      <c r="M12" s="68">
        <v>11.777944280045583</v>
      </c>
      <c r="N12" s="69">
        <v>12.518008289735878</v>
      </c>
      <c r="O12" s="67">
        <f>O11/O5</f>
        <v>13.605761603983501</v>
      </c>
      <c r="P12" s="68">
        <f t="shared" ref="P12:Q12" si="14">P11/P5</f>
        <v>12.052578948175652</v>
      </c>
      <c r="Q12" s="69">
        <f t="shared" si="14"/>
        <v>12.821740197843111</v>
      </c>
      <c r="R12" s="67">
        <f>R11/R5</f>
        <v>14.06083646917202</v>
      </c>
      <c r="S12" s="68">
        <f t="shared" ref="S12:T12" si="15">S11/S5</f>
        <v>12.293059597642154</v>
      </c>
      <c r="T12" s="69">
        <f t="shared" si="15"/>
        <v>13.174411337989479</v>
      </c>
      <c r="U12" s="68">
        <f>U11/U5</f>
        <v>14.565482175934982</v>
      </c>
      <c r="V12" s="68">
        <f t="shared" ref="V12:W12" si="16">V11/V5</f>
        <v>12.707868033003322</v>
      </c>
      <c r="W12" s="83">
        <f t="shared" si="16"/>
        <v>13.639283108303996</v>
      </c>
      <c r="X12" s="67">
        <f>X11/X5</f>
        <v>15.694364538693296</v>
      </c>
      <c r="Y12" s="68">
        <f t="shared" ref="Y12:Z12" si="17">Y11/Y5</f>
        <v>13.794067511789514</v>
      </c>
      <c r="Z12" s="83">
        <f t="shared" si="17"/>
        <v>14.75541370221511</v>
      </c>
      <c r="AA12" s="67">
        <f>AA11/AA5</f>
        <v>15.724678583649807</v>
      </c>
      <c r="AB12" s="68">
        <f t="shared" ref="AB12:AC12" si="18">AB11/AB5</f>
        <v>13.810702044116207</v>
      </c>
      <c r="AC12" s="83">
        <f t="shared" si="18"/>
        <v>14.782892090446058</v>
      </c>
      <c r="AD12" s="67">
        <f>AD11/AD5</f>
        <v>17.254728162437242</v>
      </c>
      <c r="AE12" s="68">
        <f t="shared" ref="AE12:AF12" si="19">AE11/AE5</f>
        <v>15.037533395541502</v>
      </c>
      <c r="AF12" s="83">
        <f t="shared" si="19"/>
        <v>16.167904433278043</v>
      </c>
      <c r="AG12" s="67">
        <f>AG11/AG5</f>
        <v>17.751395165471994</v>
      </c>
      <c r="AH12" s="68">
        <f t="shared" ref="AH12:AJ12" si="20">AH11/AH5</f>
        <v>15.439799897016794</v>
      </c>
      <c r="AI12" s="70">
        <f t="shared" si="20"/>
        <v>16.629027990158804</v>
      </c>
      <c r="AJ12" s="67">
        <f t="shared" si="20"/>
        <v>18.635913567568082</v>
      </c>
      <c r="AK12" s="68">
        <f t="shared" ref="AK12:AM12" si="21">AK11/AK5</f>
        <v>16.162744263563432</v>
      </c>
      <c r="AL12" s="70">
        <f t="shared" si="21"/>
        <v>17.441800211289653</v>
      </c>
      <c r="AM12" s="67">
        <f t="shared" si="21"/>
        <v>19.434025285472206</v>
      </c>
      <c r="AN12" s="68">
        <f t="shared" ref="AN12:AO12" si="22">AN11/AN5</f>
        <v>16.857681884070278</v>
      </c>
      <c r="AO12" s="70">
        <f t="shared" si="22"/>
        <v>18.197972830659488</v>
      </c>
    </row>
    <row r="14" spans="1:41" x14ac:dyDescent="0.25">
      <c r="AD14" s="96"/>
      <c r="AE14" s="96"/>
      <c r="AG14" s="96"/>
      <c r="AH14" s="96"/>
      <c r="AJ14" s="96"/>
      <c r="AK14" s="96"/>
      <c r="AM14" s="96"/>
      <c r="AN14" s="96"/>
    </row>
    <row r="15" spans="1:41" x14ac:dyDescent="0.25">
      <c r="AD15" s="96"/>
      <c r="AE15" s="96"/>
      <c r="AG15" s="96"/>
      <c r="AH15" s="96"/>
      <c r="AJ15" s="96"/>
      <c r="AK15" s="96"/>
      <c r="AM15" s="96"/>
      <c r="AN15" s="96"/>
    </row>
    <row r="16" spans="1:41" x14ac:dyDescent="0.25">
      <c r="AD16" s="96"/>
      <c r="AE16" s="96"/>
      <c r="AG16" s="96"/>
      <c r="AH16" s="96"/>
    </row>
    <row r="17" spans="30:34" x14ac:dyDescent="0.25">
      <c r="AD17" s="96"/>
      <c r="AE17" s="96"/>
      <c r="AG17" s="96"/>
      <c r="AH17" s="96"/>
    </row>
    <row r="18" spans="30:34" x14ac:dyDescent="0.25">
      <c r="AD18" s="96"/>
      <c r="AE18" s="96"/>
      <c r="AG18" s="96"/>
      <c r="AH18" s="96"/>
    </row>
  </sheetData>
  <mergeCells count="16">
    <mergeCell ref="AM3:AO3"/>
    <mergeCell ref="AJ3:AL3"/>
    <mergeCell ref="AG3:AI3"/>
    <mergeCell ref="AD3:AF3"/>
    <mergeCell ref="L3:N3"/>
    <mergeCell ref="AA3:AC3"/>
    <mergeCell ref="X3:Z3"/>
    <mergeCell ref="U3:W3"/>
    <mergeCell ref="R3:T3"/>
    <mergeCell ref="O3:Q3"/>
    <mergeCell ref="A5:A12"/>
    <mergeCell ref="C3:E3"/>
    <mergeCell ref="I3:K3"/>
    <mergeCell ref="A3:A4"/>
    <mergeCell ref="B3:B4"/>
    <mergeCell ref="F3:H3"/>
  </mergeCells>
  <phoneticPr fontId="13" type="noConversion"/>
  <pageMargins left="0.7" right="0.7" top="0.78740157499999996" bottom="0.78740157499999996" header="0.3" footer="0.3"/>
  <pageSetup paperSize="9" scale="4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O70"/>
  <sheetViews>
    <sheetView showGridLines="0" zoomScaleNormal="100" workbookViewId="0">
      <pane xSplit="2" ySplit="5" topLeftCell="CR6" activePane="bottomRight" state="frozen"/>
      <selection pane="topRight" activeCell="C1" sqref="C1"/>
      <selection pane="bottomLeft" activeCell="A5" sqref="A5"/>
      <selection pane="bottomRight" activeCell="A2" sqref="A2"/>
    </sheetView>
  </sheetViews>
  <sheetFormatPr defaultRowHeight="13.8" x14ac:dyDescent="0.25"/>
  <cols>
    <col min="1" max="1" width="9.109375" style="2" customWidth="1"/>
    <col min="2" max="2" width="18.5546875" style="10" bestFit="1" customWidth="1"/>
    <col min="3" max="5" width="7.33203125" style="2" bestFit="1" customWidth="1"/>
    <col min="6" max="8" width="8.6640625" style="2" bestFit="1" customWidth="1"/>
    <col min="9" max="9" width="4.77734375" style="2" bestFit="1" customWidth="1"/>
    <col min="10" max="10" width="4.5546875" style="2" bestFit="1" customWidth="1"/>
    <col min="11" max="11" width="6.5546875" style="2" bestFit="1" customWidth="1"/>
    <col min="12" max="14" width="7.33203125" style="2" bestFit="1" customWidth="1"/>
    <col min="15" max="17" width="8.6640625" style="2" bestFit="1" customWidth="1"/>
    <col min="18" max="18" width="4.77734375" style="2" bestFit="1" customWidth="1"/>
    <col min="19" max="19" width="4.5546875" style="2" bestFit="1" customWidth="1"/>
    <col min="20" max="20" width="6.5546875" style="2" bestFit="1" customWidth="1"/>
    <col min="21" max="23" width="7.33203125" style="2" bestFit="1" customWidth="1"/>
    <col min="24" max="26" width="8.6640625" style="2" bestFit="1" customWidth="1"/>
    <col min="27" max="27" width="4.77734375" style="2" bestFit="1" customWidth="1"/>
    <col min="28" max="28" width="4.5546875" style="2" bestFit="1" customWidth="1"/>
    <col min="29" max="29" width="6.5546875" style="2" bestFit="1" customWidth="1"/>
    <col min="30" max="32" width="7.33203125" style="2" bestFit="1" customWidth="1"/>
    <col min="33" max="35" width="8.6640625" style="2" bestFit="1" customWidth="1"/>
    <col min="36" max="36" width="4.77734375" style="2" bestFit="1" customWidth="1"/>
    <col min="37" max="37" width="4.5546875" style="2" bestFit="1" customWidth="1"/>
    <col min="38" max="38" width="6.5546875" style="2" bestFit="1" customWidth="1"/>
    <col min="39" max="41" width="7.33203125" style="2" bestFit="1" customWidth="1"/>
    <col min="42" max="44" width="8.6640625" style="2" bestFit="1" customWidth="1"/>
    <col min="45" max="45" width="4.77734375" style="2" bestFit="1" customWidth="1"/>
    <col min="46" max="46" width="4.5546875" style="2" bestFit="1" customWidth="1"/>
    <col min="47" max="47" width="6.5546875" style="2" bestFit="1" customWidth="1"/>
    <col min="48" max="50" width="7.33203125" style="2" bestFit="1" customWidth="1"/>
    <col min="51" max="53" width="8.6640625" style="2" bestFit="1" customWidth="1"/>
    <col min="54" max="54" width="4.77734375" style="2" bestFit="1" customWidth="1"/>
    <col min="55" max="55" width="4.5546875" style="2" bestFit="1" customWidth="1"/>
    <col min="56" max="56" width="6.5546875" style="2" bestFit="1" customWidth="1"/>
    <col min="57" max="59" width="7.33203125" style="2" bestFit="1" customWidth="1"/>
    <col min="60" max="62" width="8.6640625" style="2" bestFit="1" customWidth="1"/>
    <col min="63" max="63" width="4.77734375" style="2" bestFit="1" customWidth="1"/>
    <col min="64" max="64" width="4.5546875" style="2" bestFit="1" customWidth="1"/>
    <col min="65" max="65" width="6.5546875" style="2" bestFit="1" customWidth="1"/>
    <col min="66" max="68" width="7.33203125" style="2" bestFit="1" customWidth="1"/>
    <col min="69" max="71" width="8.6640625" style="2" bestFit="1" customWidth="1"/>
    <col min="72" max="72" width="4.77734375" style="2" bestFit="1" customWidth="1"/>
    <col min="73" max="73" width="4.5546875" style="2" bestFit="1" customWidth="1"/>
    <col min="74" max="74" width="6.5546875" style="2" bestFit="1" customWidth="1"/>
    <col min="75" max="77" width="7.33203125" style="2" bestFit="1" customWidth="1"/>
    <col min="78" max="80" width="8.6640625" style="2" bestFit="1" customWidth="1"/>
    <col min="81" max="81" width="4.77734375" style="2" bestFit="1" customWidth="1"/>
    <col min="82" max="82" width="4.5546875" style="2" bestFit="1" customWidth="1"/>
    <col min="83" max="83" width="6.5546875" style="2" bestFit="1" customWidth="1"/>
    <col min="84" max="86" width="7.33203125" style="2" bestFit="1" customWidth="1"/>
    <col min="87" max="89" width="8.6640625" style="2" bestFit="1" customWidth="1"/>
    <col min="90" max="90" width="4.77734375" style="2" bestFit="1" customWidth="1"/>
    <col min="91" max="91" width="4.5546875" style="2" bestFit="1" customWidth="1"/>
    <col min="92" max="92" width="6.5546875" style="2" bestFit="1" customWidth="1"/>
    <col min="93" max="95" width="7.33203125" style="2" bestFit="1" customWidth="1"/>
    <col min="96" max="98" width="8.6640625" style="2" bestFit="1" customWidth="1"/>
    <col min="99" max="99" width="4.77734375" style="2" bestFit="1" customWidth="1"/>
    <col min="100" max="100" width="4.5546875" style="2" bestFit="1" customWidth="1"/>
    <col min="101" max="101" width="6.5546875" style="2" bestFit="1" customWidth="1"/>
    <col min="102" max="104" width="7.33203125" style="2" bestFit="1" customWidth="1"/>
    <col min="105" max="106" width="8.6640625" style="2" bestFit="1" customWidth="1"/>
    <col min="107" max="107" width="9.6640625" style="2" bestFit="1" customWidth="1"/>
    <col min="108" max="108" width="4.77734375" style="2" bestFit="1" customWidth="1"/>
    <col min="109" max="109" width="4.5546875" style="2" bestFit="1" customWidth="1"/>
    <col min="110" max="110" width="6.5546875" style="2" bestFit="1" customWidth="1"/>
    <col min="111" max="113" width="7.33203125" style="2" bestFit="1" customWidth="1"/>
    <col min="114" max="115" width="8.6640625" style="2" bestFit="1" customWidth="1"/>
    <col min="116" max="116" width="9.6640625" style="2" bestFit="1" customWidth="1"/>
    <col min="117" max="117" width="4.77734375" style="2" bestFit="1" customWidth="1"/>
    <col min="118" max="118" width="4.5546875" style="2" bestFit="1" customWidth="1"/>
    <col min="119" max="119" width="6.5546875" style="2" bestFit="1" customWidth="1"/>
    <col min="120" max="16384" width="8.88671875" style="2"/>
  </cols>
  <sheetData>
    <row r="1" spans="1:119" x14ac:dyDescent="0.25">
      <c r="A1" s="1" t="s">
        <v>104</v>
      </c>
      <c r="AV1" s="11"/>
      <c r="BE1" s="11"/>
      <c r="BN1" s="11"/>
      <c r="BW1" s="11"/>
      <c r="CF1" s="11"/>
      <c r="CO1" s="11"/>
      <c r="CX1" s="11"/>
      <c r="DG1" s="11"/>
    </row>
    <row r="2" spans="1:119" s="72" customFormat="1" ht="14.4" thickBot="1" x14ac:dyDescent="0.3">
      <c r="A2" s="71"/>
      <c r="AV2" s="73"/>
      <c r="BE2" s="73"/>
      <c r="BN2" s="73"/>
      <c r="BW2" s="73"/>
      <c r="CF2" s="73"/>
      <c r="CO2" s="73"/>
      <c r="CX2" s="73"/>
      <c r="DG2" s="73"/>
    </row>
    <row r="3" spans="1:119" ht="15.75" customHeight="1" thickBot="1" x14ac:dyDescent="0.3">
      <c r="A3" s="136" t="s">
        <v>31</v>
      </c>
      <c r="B3" s="138" t="s">
        <v>11</v>
      </c>
      <c r="C3" s="133" t="s">
        <v>3</v>
      </c>
      <c r="D3" s="134"/>
      <c r="E3" s="134"/>
      <c r="F3" s="134"/>
      <c r="G3" s="134"/>
      <c r="H3" s="134"/>
      <c r="I3" s="134"/>
      <c r="J3" s="134"/>
      <c r="K3" s="134"/>
      <c r="L3" s="133" t="s">
        <v>16</v>
      </c>
      <c r="M3" s="134"/>
      <c r="N3" s="134"/>
      <c r="O3" s="134"/>
      <c r="P3" s="134"/>
      <c r="Q3" s="134"/>
      <c r="R3" s="134"/>
      <c r="S3" s="134"/>
      <c r="T3" s="135"/>
      <c r="U3" s="133" t="s">
        <v>69</v>
      </c>
      <c r="V3" s="134"/>
      <c r="W3" s="134"/>
      <c r="X3" s="134"/>
      <c r="Y3" s="134"/>
      <c r="Z3" s="134"/>
      <c r="AA3" s="134"/>
      <c r="AB3" s="134"/>
      <c r="AC3" s="135"/>
      <c r="AD3" s="133" t="s">
        <v>74</v>
      </c>
      <c r="AE3" s="134"/>
      <c r="AF3" s="134"/>
      <c r="AG3" s="134"/>
      <c r="AH3" s="134"/>
      <c r="AI3" s="134"/>
      <c r="AJ3" s="134"/>
      <c r="AK3" s="134"/>
      <c r="AL3" s="135"/>
      <c r="AM3" s="133" t="s">
        <v>77</v>
      </c>
      <c r="AN3" s="134"/>
      <c r="AO3" s="134"/>
      <c r="AP3" s="134"/>
      <c r="AQ3" s="134"/>
      <c r="AR3" s="134"/>
      <c r="AS3" s="134"/>
      <c r="AT3" s="134"/>
      <c r="AU3" s="135"/>
      <c r="AV3" s="133" t="s">
        <v>78</v>
      </c>
      <c r="AW3" s="134"/>
      <c r="AX3" s="134"/>
      <c r="AY3" s="134"/>
      <c r="AZ3" s="134"/>
      <c r="BA3" s="134"/>
      <c r="BB3" s="134"/>
      <c r="BC3" s="134"/>
      <c r="BD3" s="140"/>
      <c r="BE3" s="133" t="s">
        <v>79</v>
      </c>
      <c r="BF3" s="134"/>
      <c r="BG3" s="134"/>
      <c r="BH3" s="134"/>
      <c r="BI3" s="134"/>
      <c r="BJ3" s="134"/>
      <c r="BK3" s="134"/>
      <c r="BL3" s="134"/>
      <c r="BM3" s="140"/>
      <c r="BN3" s="133" t="s">
        <v>80</v>
      </c>
      <c r="BO3" s="134"/>
      <c r="BP3" s="134"/>
      <c r="BQ3" s="134"/>
      <c r="BR3" s="134"/>
      <c r="BS3" s="134"/>
      <c r="BT3" s="134"/>
      <c r="BU3" s="134"/>
      <c r="BV3" s="140"/>
      <c r="BW3" s="133" t="s">
        <v>93</v>
      </c>
      <c r="BX3" s="134"/>
      <c r="BY3" s="134"/>
      <c r="BZ3" s="134"/>
      <c r="CA3" s="134"/>
      <c r="CB3" s="134"/>
      <c r="CC3" s="134"/>
      <c r="CD3" s="134"/>
      <c r="CE3" s="140"/>
      <c r="CF3" s="133" t="s">
        <v>94</v>
      </c>
      <c r="CG3" s="134"/>
      <c r="CH3" s="134"/>
      <c r="CI3" s="134"/>
      <c r="CJ3" s="134"/>
      <c r="CK3" s="134"/>
      <c r="CL3" s="134"/>
      <c r="CM3" s="134"/>
      <c r="CN3" s="140"/>
      <c r="CO3" s="133" t="s">
        <v>95</v>
      </c>
      <c r="CP3" s="134"/>
      <c r="CQ3" s="134"/>
      <c r="CR3" s="134"/>
      <c r="CS3" s="134"/>
      <c r="CT3" s="134"/>
      <c r="CU3" s="134"/>
      <c r="CV3" s="134"/>
      <c r="CW3" s="140"/>
      <c r="CX3" s="133" t="s">
        <v>97</v>
      </c>
      <c r="CY3" s="134"/>
      <c r="CZ3" s="134"/>
      <c r="DA3" s="134"/>
      <c r="DB3" s="134"/>
      <c r="DC3" s="134"/>
      <c r="DD3" s="134"/>
      <c r="DE3" s="134"/>
      <c r="DF3" s="140"/>
      <c r="DG3" s="133" t="s">
        <v>98</v>
      </c>
      <c r="DH3" s="134"/>
      <c r="DI3" s="134"/>
      <c r="DJ3" s="134"/>
      <c r="DK3" s="134"/>
      <c r="DL3" s="134"/>
      <c r="DM3" s="134"/>
      <c r="DN3" s="134"/>
      <c r="DO3" s="140"/>
    </row>
    <row r="4" spans="1:119" ht="27.6" customHeight="1" thickBot="1" x14ac:dyDescent="0.3">
      <c r="A4" s="145"/>
      <c r="B4" s="146"/>
      <c r="C4" s="141" t="s">
        <v>8</v>
      </c>
      <c r="D4" s="142"/>
      <c r="E4" s="142"/>
      <c r="F4" s="141" t="s">
        <v>9</v>
      </c>
      <c r="G4" s="142"/>
      <c r="H4" s="143"/>
      <c r="I4" s="141" t="s">
        <v>75</v>
      </c>
      <c r="J4" s="142"/>
      <c r="K4" s="142"/>
      <c r="L4" s="141" t="s">
        <v>8</v>
      </c>
      <c r="M4" s="142"/>
      <c r="N4" s="142"/>
      <c r="O4" s="141" t="s">
        <v>9</v>
      </c>
      <c r="P4" s="142"/>
      <c r="Q4" s="143"/>
      <c r="R4" s="141" t="s">
        <v>76</v>
      </c>
      <c r="S4" s="142"/>
      <c r="T4" s="143"/>
      <c r="U4" s="141" t="s">
        <v>8</v>
      </c>
      <c r="V4" s="142"/>
      <c r="W4" s="142"/>
      <c r="X4" s="141" t="s">
        <v>9</v>
      </c>
      <c r="Y4" s="142"/>
      <c r="Z4" s="143"/>
      <c r="AA4" s="141" t="s">
        <v>75</v>
      </c>
      <c r="AB4" s="142"/>
      <c r="AC4" s="143"/>
      <c r="AD4" s="141" t="s">
        <v>8</v>
      </c>
      <c r="AE4" s="142"/>
      <c r="AF4" s="142"/>
      <c r="AG4" s="141" t="s">
        <v>9</v>
      </c>
      <c r="AH4" s="142"/>
      <c r="AI4" s="143"/>
      <c r="AJ4" s="141" t="s">
        <v>75</v>
      </c>
      <c r="AK4" s="142"/>
      <c r="AL4" s="143"/>
      <c r="AM4" s="141" t="s">
        <v>8</v>
      </c>
      <c r="AN4" s="142"/>
      <c r="AO4" s="142"/>
      <c r="AP4" s="141" t="s">
        <v>9</v>
      </c>
      <c r="AQ4" s="142"/>
      <c r="AR4" s="143"/>
      <c r="AS4" s="141" t="s">
        <v>75</v>
      </c>
      <c r="AT4" s="142"/>
      <c r="AU4" s="143"/>
      <c r="AV4" s="141" t="s">
        <v>8</v>
      </c>
      <c r="AW4" s="142"/>
      <c r="AX4" s="142"/>
      <c r="AY4" s="141" t="s">
        <v>9</v>
      </c>
      <c r="AZ4" s="142"/>
      <c r="BA4" s="143"/>
      <c r="BB4" s="141" t="s">
        <v>75</v>
      </c>
      <c r="BC4" s="142"/>
      <c r="BD4" s="144"/>
      <c r="BE4" s="141" t="s">
        <v>8</v>
      </c>
      <c r="BF4" s="142"/>
      <c r="BG4" s="142"/>
      <c r="BH4" s="141" t="s">
        <v>9</v>
      </c>
      <c r="BI4" s="142"/>
      <c r="BJ4" s="143"/>
      <c r="BK4" s="141" t="s">
        <v>75</v>
      </c>
      <c r="BL4" s="142"/>
      <c r="BM4" s="144"/>
      <c r="BN4" s="141" t="s">
        <v>8</v>
      </c>
      <c r="BO4" s="142"/>
      <c r="BP4" s="142"/>
      <c r="BQ4" s="141" t="s">
        <v>9</v>
      </c>
      <c r="BR4" s="142"/>
      <c r="BS4" s="143"/>
      <c r="BT4" s="141" t="s">
        <v>75</v>
      </c>
      <c r="BU4" s="142"/>
      <c r="BV4" s="144"/>
      <c r="BW4" s="141" t="s">
        <v>8</v>
      </c>
      <c r="BX4" s="142"/>
      <c r="BY4" s="142"/>
      <c r="BZ4" s="141" t="s">
        <v>9</v>
      </c>
      <c r="CA4" s="142"/>
      <c r="CB4" s="143"/>
      <c r="CC4" s="141" t="s">
        <v>75</v>
      </c>
      <c r="CD4" s="142"/>
      <c r="CE4" s="144"/>
      <c r="CF4" s="141" t="s">
        <v>8</v>
      </c>
      <c r="CG4" s="142"/>
      <c r="CH4" s="142"/>
      <c r="CI4" s="141" t="s">
        <v>9</v>
      </c>
      <c r="CJ4" s="142"/>
      <c r="CK4" s="143"/>
      <c r="CL4" s="141" t="s">
        <v>75</v>
      </c>
      <c r="CM4" s="142"/>
      <c r="CN4" s="144"/>
      <c r="CO4" s="141" t="s">
        <v>8</v>
      </c>
      <c r="CP4" s="142"/>
      <c r="CQ4" s="142"/>
      <c r="CR4" s="141" t="s">
        <v>9</v>
      </c>
      <c r="CS4" s="142"/>
      <c r="CT4" s="143"/>
      <c r="CU4" s="141" t="s">
        <v>75</v>
      </c>
      <c r="CV4" s="142"/>
      <c r="CW4" s="144"/>
      <c r="CX4" s="141" t="s">
        <v>8</v>
      </c>
      <c r="CY4" s="142"/>
      <c r="CZ4" s="142"/>
      <c r="DA4" s="141" t="s">
        <v>9</v>
      </c>
      <c r="DB4" s="142"/>
      <c r="DC4" s="143"/>
      <c r="DD4" s="141" t="s">
        <v>75</v>
      </c>
      <c r="DE4" s="142"/>
      <c r="DF4" s="144"/>
      <c r="DG4" s="141" t="s">
        <v>8</v>
      </c>
      <c r="DH4" s="142"/>
      <c r="DI4" s="142"/>
      <c r="DJ4" s="141" t="s">
        <v>9</v>
      </c>
      <c r="DK4" s="142"/>
      <c r="DL4" s="143"/>
      <c r="DM4" s="141" t="s">
        <v>75</v>
      </c>
      <c r="DN4" s="142"/>
      <c r="DO4" s="144"/>
    </row>
    <row r="5" spans="1:119" ht="15.75" customHeight="1" thickBot="1" x14ac:dyDescent="0.3">
      <c r="A5" s="137"/>
      <c r="B5" s="139"/>
      <c r="C5" s="39" t="s">
        <v>4</v>
      </c>
      <c r="D5" s="39" t="s">
        <v>5</v>
      </c>
      <c r="E5" s="40" t="s">
        <v>6</v>
      </c>
      <c r="F5" s="39" t="s">
        <v>4</v>
      </c>
      <c r="G5" s="39" t="s">
        <v>5</v>
      </c>
      <c r="H5" s="41" t="s">
        <v>6</v>
      </c>
      <c r="I5" s="39" t="s">
        <v>4</v>
      </c>
      <c r="J5" s="39" t="s">
        <v>5</v>
      </c>
      <c r="K5" s="40" t="s">
        <v>6</v>
      </c>
      <c r="L5" s="39" t="s">
        <v>4</v>
      </c>
      <c r="M5" s="39" t="s">
        <v>5</v>
      </c>
      <c r="N5" s="40" t="s">
        <v>6</v>
      </c>
      <c r="O5" s="39" t="s">
        <v>4</v>
      </c>
      <c r="P5" s="39" t="s">
        <v>5</v>
      </c>
      <c r="Q5" s="41" t="s">
        <v>6</v>
      </c>
      <c r="R5" s="39" t="s">
        <v>4</v>
      </c>
      <c r="S5" s="39" t="s">
        <v>5</v>
      </c>
      <c r="T5" s="41" t="s">
        <v>6</v>
      </c>
      <c r="U5" s="39" t="s">
        <v>4</v>
      </c>
      <c r="V5" s="39" t="s">
        <v>5</v>
      </c>
      <c r="W5" s="40" t="s">
        <v>6</v>
      </c>
      <c r="X5" s="39" t="s">
        <v>4</v>
      </c>
      <c r="Y5" s="39" t="s">
        <v>5</v>
      </c>
      <c r="Z5" s="41" t="s">
        <v>6</v>
      </c>
      <c r="AA5" s="39" t="s">
        <v>4</v>
      </c>
      <c r="AB5" s="39" t="s">
        <v>5</v>
      </c>
      <c r="AC5" s="41" t="s">
        <v>6</v>
      </c>
      <c r="AD5" s="39" t="s">
        <v>4</v>
      </c>
      <c r="AE5" s="39" t="s">
        <v>5</v>
      </c>
      <c r="AF5" s="40" t="s">
        <v>6</v>
      </c>
      <c r="AG5" s="39" t="s">
        <v>4</v>
      </c>
      <c r="AH5" s="39" t="s">
        <v>5</v>
      </c>
      <c r="AI5" s="41" t="s">
        <v>6</v>
      </c>
      <c r="AJ5" s="39" t="s">
        <v>4</v>
      </c>
      <c r="AK5" s="39" t="s">
        <v>5</v>
      </c>
      <c r="AL5" s="41" t="s">
        <v>6</v>
      </c>
      <c r="AM5" s="39" t="s">
        <v>4</v>
      </c>
      <c r="AN5" s="39" t="s">
        <v>5</v>
      </c>
      <c r="AO5" s="40" t="s">
        <v>6</v>
      </c>
      <c r="AP5" s="39" t="s">
        <v>4</v>
      </c>
      <c r="AQ5" s="39" t="s">
        <v>5</v>
      </c>
      <c r="AR5" s="41" t="s">
        <v>6</v>
      </c>
      <c r="AS5" s="39" t="s">
        <v>4</v>
      </c>
      <c r="AT5" s="39" t="s">
        <v>5</v>
      </c>
      <c r="AU5" s="41" t="s">
        <v>6</v>
      </c>
      <c r="AV5" s="39" t="s">
        <v>4</v>
      </c>
      <c r="AW5" s="39" t="s">
        <v>5</v>
      </c>
      <c r="AX5" s="40" t="s">
        <v>6</v>
      </c>
      <c r="AY5" s="39" t="s">
        <v>4</v>
      </c>
      <c r="AZ5" s="39" t="s">
        <v>5</v>
      </c>
      <c r="BA5" s="41" t="s">
        <v>6</v>
      </c>
      <c r="BB5" s="39" t="s">
        <v>4</v>
      </c>
      <c r="BC5" s="39" t="s">
        <v>5</v>
      </c>
      <c r="BD5" s="42" t="s">
        <v>6</v>
      </c>
      <c r="BE5" s="39" t="s">
        <v>4</v>
      </c>
      <c r="BF5" s="39" t="s">
        <v>5</v>
      </c>
      <c r="BG5" s="40" t="s">
        <v>6</v>
      </c>
      <c r="BH5" s="39" t="s">
        <v>4</v>
      </c>
      <c r="BI5" s="39" t="s">
        <v>5</v>
      </c>
      <c r="BJ5" s="41" t="s">
        <v>6</v>
      </c>
      <c r="BK5" s="39" t="s">
        <v>4</v>
      </c>
      <c r="BL5" s="39" t="s">
        <v>5</v>
      </c>
      <c r="BM5" s="42" t="s">
        <v>6</v>
      </c>
      <c r="BN5" s="39" t="s">
        <v>4</v>
      </c>
      <c r="BO5" s="39" t="s">
        <v>5</v>
      </c>
      <c r="BP5" s="40" t="s">
        <v>6</v>
      </c>
      <c r="BQ5" s="39" t="s">
        <v>4</v>
      </c>
      <c r="BR5" s="39" t="s">
        <v>5</v>
      </c>
      <c r="BS5" s="41" t="s">
        <v>6</v>
      </c>
      <c r="BT5" s="39" t="s">
        <v>4</v>
      </c>
      <c r="BU5" s="39" t="s">
        <v>5</v>
      </c>
      <c r="BV5" s="42" t="s">
        <v>6</v>
      </c>
      <c r="BW5" s="39" t="s">
        <v>4</v>
      </c>
      <c r="BX5" s="39" t="s">
        <v>5</v>
      </c>
      <c r="BY5" s="84" t="s">
        <v>6</v>
      </c>
      <c r="BZ5" s="39" t="s">
        <v>4</v>
      </c>
      <c r="CA5" s="39" t="s">
        <v>5</v>
      </c>
      <c r="CB5" s="85" t="s">
        <v>6</v>
      </c>
      <c r="CC5" s="39" t="s">
        <v>4</v>
      </c>
      <c r="CD5" s="39" t="s">
        <v>5</v>
      </c>
      <c r="CE5" s="86" t="s">
        <v>6</v>
      </c>
      <c r="CF5" s="39" t="s">
        <v>4</v>
      </c>
      <c r="CG5" s="39" t="s">
        <v>5</v>
      </c>
      <c r="CH5" s="90" t="s">
        <v>6</v>
      </c>
      <c r="CI5" s="39" t="s">
        <v>4</v>
      </c>
      <c r="CJ5" s="39" t="s">
        <v>5</v>
      </c>
      <c r="CK5" s="92" t="s">
        <v>6</v>
      </c>
      <c r="CL5" s="39" t="s">
        <v>4</v>
      </c>
      <c r="CM5" s="39" t="s">
        <v>5</v>
      </c>
      <c r="CN5" s="91" t="s">
        <v>6</v>
      </c>
      <c r="CO5" s="39" t="s">
        <v>4</v>
      </c>
      <c r="CP5" s="39" t="s">
        <v>5</v>
      </c>
      <c r="CQ5" s="93" t="s">
        <v>6</v>
      </c>
      <c r="CR5" s="39" t="s">
        <v>4</v>
      </c>
      <c r="CS5" s="39" t="s">
        <v>5</v>
      </c>
      <c r="CT5" s="94" t="s">
        <v>6</v>
      </c>
      <c r="CU5" s="39" t="s">
        <v>4</v>
      </c>
      <c r="CV5" s="39" t="s">
        <v>5</v>
      </c>
      <c r="CW5" s="95" t="s">
        <v>6</v>
      </c>
      <c r="CX5" s="39" t="s">
        <v>4</v>
      </c>
      <c r="CY5" s="39" t="s">
        <v>5</v>
      </c>
      <c r="CZ5" s="97" t="s">
        <v>6</v>
      </c>
      <c r="DA5" s="39" t="s">
        <v>4</v>
      </c>
      <c r="DB5" s="39" t="s">
        <v>5</v>
      </c>
      <c r="DC5" s="98" t="s">
        <v>6</v>
      </c>
      <c r="DD5" s="39" t="s">
        <v>4</v>
      </c>
      <c r="DE5" s="39" t="s">
        <v>5</v>
      </c>
      <c r="DF5" s="99" t="s">
        <v>6</v>
      </c>
      <c r="DG5" s="39" t="s">
        <v>4</v>
      </c>
      <c r="DH5" s="39" t="s">
        <v>5</v>
      </c>
      <c r="DI5" s="100" t="s">
        <v>6</v>
      </c>
      <c r="DJ5" s="39" t="s">
        <v>4</v>
      </c>
      <c r="DK5" s="39" t="s">
        <v>5</v>
      </c>
      <c r="DL5" s="101" t="s">
        <v>6</v>
      </c>
      <c r="DM5" s="39" t="s">
        <v>4</v>
      </c>
      <c r="DN5" s="39" t="s">
        <v>5</v>
      </c>
      <c r="DO5" s="102" t="s">
        <v>6</v>
      </c>
    </row>
    <row r="6" spans="1:119" x14ac:dyDescent="0.25">
      <c r="A6" s="145" t="s">
        <v>32</v>
      </c>
      <c r="B6" s="12" t="s">
        <v>17</v>
      </c>
      <c r="C6" s="13">
        <v>27299</v>
      </c>
      <c r="D6" s="14">
        <v>26052</v>
      </c>
      <c r="E6" s="15">
        <v>53351</v>
      </c>
      <c r="F6" s="13">
        <v>371963.47460000025</v>
      </c>
      <c r="G6" s="14">
        <v>315266.04150999925</v>
      </c>
      <c r="H6" s="15">
        <v>687229.5161099995</v>
      </c>
      <c r="I6" s="16">
        <f>IFERROR(F6/C6,"")</f>
        <v>13.625534803472664</v>
      </c>
      <c r="J6" s="17">
        <f t="shared" ref="J6:K6" si="0">IFERROR(G6/D6,"")</f>
        <v>12.101414152848122</v>
      </c>
      <c r="K6" s="18">
        <f t="shared" si="0"/>
        <v>12.881286500909065</v>
      </c>
      <c r="L6" s="13">
        <v>28063</v>
      </c>
      <c r="M6" s="14">
        <v>26250</v>
      </c>
      <c r="N6" s="15">
        <v>54313</v>
      </c>
      <c r="O6" s="13">
        <v>392229.91802999924</v>
      </c>
      <c r="P6" s="14">
        <v>325158.82179999852</v>
      </c>
      <c r="Q6" s="15">
        <v>717388.73982999788</v>
      </c>
      <c r="R6" s="16">
        <f>IFERROR(O6/L6,"")</f>
        <v>13.976763640024204</v>
      </c>
      <c r="S6" s="17">
        <f t="shared" ref="S6:S20" si="1">IFERROR(P6/M6,"")</f>
        <v>12.387002735238038</v>
      </c>
      <c r="T6" s="18">
        <f t="shared" ref="T6:T20" si="2">IFERROR(Q6/N6,"")</f>
        <v>13.208416766335828</v>
      </c>
      <c r="U6" s="13">
        <v>28691</v>
      </c>
      <c r="V6" s="14">
        <v>26300</v>
      </c>
      <c r="W6" s="15">
        <v>54991</v>
      </c>
      <c r="X6" s="13">
        <v>414794.16851999814</v>
      </c>
      <c r="Y6" s="14">
        <v>334812.2752300002</v>
      </c>
      <c r="Z6" s="15">
        <v>749606.44374999823</v>
      </c>
      <c r="AA6" s="16">
        <f>IFERROR(X6/U6,"")</f>
        <v>14.457292130633235</v>
      </c>
      <c r="AB6" s="17">
        <f t="shared" ref="AB6:AB20" si="3">IFERROR(Y6/V6,"")</f>
        <v>12.730504761596967</v>
      </c>
      <c r="AC6" s="18">
        <f t="shared" ref="AC6:AC20" si="4">IFERROR(Z6/W6,"")</f>
        <v>13.631438667236425</v>
      </c>
      <c r="AD6" s="13">
        <v>29314</v>
      </c>
      <c r="AE6" s="14">
        <v>26745</v>
      </c>
      <c r="AF6" s="15">
        <v>56059</v>
      </c>
      <c r="AG6" s="13">
        <v>447849.51351000316</v>
      </c>
      <c r="AH6" s="14">
        <v>361599.86988000316</v>
      </c>
      <c r="AI6" s="15">
        <v>809449.38339000638</v>
      </c>
      <c r="AJ6" s="16">
        <f>IFERROR(AG6/AD6,"")</f>
        <v>15.277666422528593</v>
      </c>
      <c r="AK6" s="17">
        <f t="shared" ref="AK6:AL6" si="5">IFERROR(AH6/AE6,"")</f>
        <v>13.520279300056202</v>
      </c>
      <c r="AL6" s="18">
        <f t="shared" si="5"/>
        <v>14.439240503576702</v>
      </c>
      <c r="AM6" s="13">
        <v>30223</v>
      </c>
      <c r="AN6" s="14">
        <v>26771</v>
      </c>
      <c r="AO6" s="15">
        <f>SUM(AM6:AN6)</f>
        <v>56994</v>
      </c>
      <c r="AP6" s="13">
        <v>469796.60284000117</v>
      </c>
      <c r="AQ6" s="14">
        <v>368903.55055000086</v>
      </c>
      <c r="AR6" s="15">
        <f>SUM(AP6:AQ6)</f>
        <v>838700.15339000197</v>
      </c>
      <c r="AS6" s="16">
        <f>IFERROR(AP6/AM6,"")</f>
        <v>15.544340496972543</v>
      </c>
      <c r="AT6" s="17">
        <f t="shared" ref="AT6:AT20" si="6">IFERROR(AQ6/AN6,"")</f>
        <v>13.77996901684662</v>
      </c>
      <c r="AU6" s="18">
        <f t="shared" ref="AU6:AU20" si="7">IFERROR(AR6/AO6,"")</f>
        <v>14.715586787907533</v>
      </c>
      <c r="AV6" s="13">
        <v>31064</v>
      </c>
      <c r="AW6" s="14">
        <v>27027</v>
      </c>
      <c r="AX6" s="15">
        <f>SUM(AV6:AW6)</f>
        <v>58091</v>
      </c>
      <c r="AY6" s="13">
        <v>492877.98240000242</v>
      </c>
      <c r="AZ6" s="14">
        <v>366927.83394000464</v>
      </c>
      <c r="BA6" s="15">
        <f>SUM(AY6:AZ6)</f>
        <v>859805.81634000712</v>
      </c>
      <c r="BB6" s="16">
        <f>IFERROR(AY6/AV6,"")</f>
        <v>15.866533041462864</v>
      </c>
      <c r="BC6" s="17">
        <f t="shared" ref="BC6:BC20" si="8">IFERROR(AZ6/AW6,"")</f>
        <v>13.576343432123604</v>
      </c>
      <c r="BD6" s="19">
        <f t="shared" ref="BD6:BD20" si="9">IFERROR(BA6/AX6,"")</f>
        <v>14.801015929145773</v>
      </c>
      <c r="BE6" s="13">
        <v>32353</v>
      </c>
      <c r="BF6" s="14">
        <v>28005</v>
      </c>
      <c r="BG6" s="15">
        <f>SUM(BE6:BF6)</f>
        <v>60358</v>
      </c>
      <c r="BH6" s="13">
        <v>529579.97585999989</v>
      </c>
      <c r="BI6" s="14">
        <v>396240.81739000167</v>
      </c>
      <c r="BJ6" s="15">
        <f>SUM(BH6:BI6)</f>
        <v>925820.7932500015</v>
      </c>
      <c r="BK6" s="16">
        <f>IFERROR(BH6/BE6,"")</f>
        <v>16.368805856025713</v>
      </c>
      <c r="BL6" s="17">
        <f t="shared" ref="BL6:BL20" si="10">IFERROR(BI6/BF6,"")</f>
        <v>14.148931169077009</v>
      </c>
      <c r="BM6" s="19">
        <f t="shared" ref="BM6:BM20" si="11">IFERROR(BJ6/BG6,"")</f>
        <v>15.338824898936371</v>
      </c>
      <c r="BN6" s="13">
        <v>32290</v>
      </c>
      <c r="BO6" s="14">
        <v>27455</v>
      </c>
      <c r="BP6" s="15">
        <f>SUM(BN6:BO6)</f>
        <v>59745</v>
      </c>
      <c r="BQ6" s="13">
        <v>574310.20939000114</v>
      </c>
      <c r="BR6" s="14">
        <v>423224.4298900002</v>
      </c>
      <c r="BS6" s="15">
        <f>SUM(BQ6:BR6)</f>
        <v>997534.6392800014</v>
      </c>
      <c r="BT6" s="16">
        <f>IFERROR(BQ6/BN6,"")</f>
        <v>17.786008342830634</v>
      </c>
      <c r="BU6" s="17">
        <f t="shared" ref="BU6:BU20" si="12">IFERROR(BR6/BO6,"")</f>
        <v>15.415204148242585</v>
      </c>
      <c r="BV6" s="19">
        <f t="shared" ref="BV6:BV20" si="13">IFERROR(BS6/BP6,"")</f>
        <v>16.696537606159534</v>
      </c>
      <c r="BW6" s="13">
        <v>33868</v>
      </c>
      <c r="BX6" s="14">
        <v>28286</v>
      </c>
      <c r="BY6" s="15">
        <f>SUM(BW6:BX6)</f>
        <v>62154</v>
      </c>
      <c r="BZ6" s="13">
        <v>610189.8364100043</v>
      </c>
      <c r="CA6" s="14">
        <v>444350.49202999915</v>
      </c>
      <c r="CB6" s="15">
        <f>SUM(BZ6:CA6)</f>
        <v>1054540.3284400036</v>
      </c>
      <c r="CC6" s="16">
        <f>IFERROR(BZ6/BW6,"")</f>
        <v>18.016707110251691</v>
      </c>
      <c r="CD6" s="17">
        <f t="shared" ref="CD6:CD20" si="14">IFERROR(CA6/BX6,"")</f>
        <v>15.709202150533804</v>
      </c>
      <c r="CE6" s="19">
        <f t="shared" ref="CE6:CE20" si="15">IFERROR(CB6/BY6,"")</f>
        <v>16.966572198732237</v>
      </c>
      <c r="CF6" s="13">
        <v>34725</v>
      </c>
      <c r="CG6" s="14">
        <v>28931</v>
      </c>
      <c r="CH6" s="15">
        <f>SUM(CF6:CG6)</f>
        <v>63656</v>
      </c>
      <c r="CI6" s="13">
        <v>683597.94251999573</v>
      </c>
      <c r="CJ6" s="14">
        <v>499036.94175000163</v>
      </c>
      <c r="CK6" s="15">
        <f>SUM(CI6:CJ6)</f>
        <v>1182634.8842699975</v>
      </c>
      <c r="CL6" s="16">
        <f>IFERROR(CI6/CF6,"")</f>
        <v>19.686045860907004</v>
      </c>
      <c r="CM6" s="17">
        <f t="shared" ref="CM6:CM20" si="16">IFERROR(CJ6/CG6,"")</f>
        <v>17.249211632850631</v>
      </c>
      <c r="CN6" s="19">
        <f t="shared" ref="CN6:CN20" si="17">IFERROR(CK6/CH6,"")</f>
        <v>18.578529663660888</v>
      </c>
      <c r="CO6" s="13">
        <v>35956</v>
      </c>
      <c r="CP6" s="14">
        <v>29276</v>
      </c>
      <c r="CQ6" s="15">
        <f>SUM(CO6:CP6)</f>
        <v>65232</v>
      </c>
      <c r="CR6" s="13">
        <v>729985.02084999904</v>
      </c>
      <c r="CS6" s="14">
        <v>519864.81779000134</v>
      </c>
      <c r="CT6" s="15">
        <f>SUM(CR6:CS6)</f>
        <v>1249849.8386400004</v>
      </c>
      <c r="CU6" s="16">
        <f>IFERROR(CR6/CO6,"")</f>
        <v>20.302175460284765</v>
      </c>
      <c r="CV6" s="17">
        <f t="shared" ref="CV6:CV20" si="18">IFERROR(CS6/CP6,"")</f>
        <v>17.757371833242292</v>
      </c>
      <c r="CW6" s="19">
        <f t="shared" ref="CW6:CW20" si="19">IFERROR(CT6/CQ6,"")</f>
        <v>19.160072336276681</v>
      </c>
      <c r="CX6" s="13">
        <v>37178</v>
      </c>
      <c r="CY6" s="14">
        <v>29962</v>
      </c>
      <c r="CZ6" s="15">
        <f>SUM(CX6:CY6)</f>
        <v>67140</v>
      </c>
      <c r="DA6" s="13">
        <v>790486.84149999637</v>
      </c>
      <c r="DB6" s="14">
        <v>563140.88414000149</v>
      </c>
      <c r="DC6" s="15">
        <f>SUM(DA6:DB6)</f>
        <v>1353627.725639998</v>
      </c>
      <c r="DD6" s="16">
        <f>IFERROR(DA6/CX6,"")</f>
        <v>21.262220708483415</v>
      </c>
      <c r="DE6" s="17">
        <f t="shared" ref="DE6:DE20" si="20">IFERROR(DB6/CY6,"")</f>
        <v>18.795170020025417</v>
      </c>
      <c r="DF6" s="19">
        <f t="shared" ref="DF6:DF20" si="21">IFERROR(DC6/CZ6,"")</f>
        <v>20.161270861483437</v>
      </c>
      <c r="DG6" s="13">
        <v>38507</v>
      </c>
      <c r="DH6" s="14">
        <v>31052</v>
      </c>
      <c r="DI6" s="15">
        <f>SUM(DG6:DH6)</f>
        <v>69559</v>
      </c>
      <c r="DJ6" s="13">
        <v>845031.6639300012</v>
      </c>
      <c r="DK6" s="14">
        <v>602607.0216199999</v>
      </c>
      <c r="DL6" s="15">
        <f>SUM(DJ6:DK6)</f>
        <v>1447638.685550001</v>
      </c>
      <c r="DM6" s="16">
        <f>IFERROR(DJ6/DG6,"")</f>
        <v>21.944884408808818</v>
      </c>
      <c r="DN6" s="17">
        <f t="shared" ref="DN6:DN20" si="22">IFERROR(DK6/DH6,"")</f>
        <v>19.40638353793636</v>
      </c>
      <c r="DO6" s="19">
        <f t="shared" ref="DO6:DO20" si="23">IFERROR(DL6/DI6,"")</f>
        <v>20.811666147443191</v>
      </c>
    </row>
    <row r="7" spans="1:119" x14ac:dyDescent="0.25">
      <c r="A7" s="145"/>
      <c r="B7" s="20" t="s">
        <v>18</v>
      </c>
      <c r="C7" s="21">
        <v>29205</v>
      </c>
      <c r="D7" s="22">
        <v>29745</v>
      </c>
      <c r="E7" s="23">
        <v>58950</v>
      </c>
      <c r="F7" s="21">
        <v>371358.26563000126</v>
      </c>
      <c r="G7" s="22">
        <v>345967.90938999929</v>
      </c>
      <c r="H7" s="23">
        <v>717326.17502000055</v>
      </c>
      <c r="I7" s="24">
        <f t="shared" ref="I7:I20" si="24">IFERROR(F7/C7,"")</f>
        <v>12.715571499058424</v>
      </c>
      <c r="J7" s="25">
        <f t="shared" ref="J7:J20" si="25">IFERROR(G7/D7,"")</f>
        <v>11.631128236342219</v>
      </c>
      <c r="K7" s="26">
        <f t="shared" ref="K7:K20" si="26">IFERROR(H7/E7,"")</f>
        <v>12.168382951993223</v>
      </c>
      <c r="L7" s="21">
        <v>29784</v>
      </c>
      <c r="M7" s="22">
        <v>29831</v>
      </c>
      <c r="N7" s="23">
        <v>59615</v>
      </c>
      <c r="O7" s="21">
        <v>381913.38577999832</v>
      </c>
      <c r="P7" s="22">
        <v>342940.37109000026</v>
      </c>
      <c r="Q7" s="23">
        <v>724853.75686999864</v>
      </c>
      <c r="R7" s="24">
        <f t="shared" ref="R7:R20" si="27">IFERROR(O7/L7,"")</f>
        <v>12.822770137657747</v>
      </c>
      <c r="S7" s="25">
        <f t="shared" si="1"/>
        <v>11.496107106365869</v>
      </c>
      <c r="T7" s="26">
        <f t="shared" si="2"/>
        <v>12.15891565663002</v>
      </c>
      <c r="U7" s="21">
        <v>30535</v>
      </c>
      <c r="V7" s="22">
        <v>29977</v>
      </c>
      <c r="W7" s="23">
        <v>60512</v>
      </c>
      <c r="X7" s="21">
        <v>404474.59596999967</v>
      </c>
      <c r="Y7" s="22">
        <v>352503.23212999763</v>
      </c>
      <c r="Z7" s="23">
        <v>756977.82809999725</v>
      </c>
      <c r="AA7" s="24">
        <f t="shared" ref="AA7:AA20" si="28">IFERROR(X7/U7,"")</f>
        <v>13.246261534959871</v>
      </c>
      <c r="AB7" s="25">
        <f t="shared" si="3"/>
        <v>11.759123065350023</v>
      </c>
      <c r="AC7" s="26">
        <f t="shared" si="4"/>
        <v>12.509548983672614</v>
      </c>
      <c r="AD7" s="21">
        <v>31490</v>
      </c>
      <c r="AE7" s="22">
        <v>30516</v>
      </c>
      <c r="AF7" s="23">
        <v>62006</v>
      </c>
      <c r="AG7" s="21">
        <v>437531.91792999732</v>
      </c>
      <c r="AH7" s="22">
        <v>382159.91633999773</v>
      </c>
      <c r="AI7" s="23">
        <v>819691.8342699951</v>
      </c>
      <c r="AJ7" s="24">
        <f t="shared" ref="AJ7:AJ20" si="29">IFERROR(AG7/AD7,"")</f>
        <v>13.894313049539452</v>
      </c>
      <c r="AK7" s="25">
        <f t="shared" ref="AK7:AK20" si="30">IFERROR(AH7/AE7,"")</f>
        <v>12.523263741643653</v>
      </c>
      <c r="AL7" s="26">
        <f t="shared" ref="AL7:AL20" si="31">IFERROR(AI7/AF7,"")</f>
        <v>13.219556724671728</v>
      </c>
      <c r="AM7" s="21">
        <v>31983</v>
      </c>
      <c r="AN7" s="22">
        <v>30867</v>
      </c>
      <c r="AO7" s="23">
        <f t="shared" ref="AO7:AO20" si="32">SUM(AM7:AN7)</f>
        <v>62850</v>
      </c>
      <c r="AP7" s="21">
        <v>460582.62884000089</v>
      </c>
      <c r="AQ7" s="22">
        <v>389614.82432999864</v>
      </c>
      <c r="AR7" s="23">
        <f t="shared" ref="AR7:AR20" si="33">SUM(AP7:AQ7)</f>
        <v>850197.45316999953</v>
      </c>
      <c r="AS7" s="24">
        <f t="shared" ref="AS7:AS20" si="34">IFERROR(AP7/AM7,"")</f>
        <v>14.40085760685367</v>
      </c>
      <c r="AT7" s="25">
        <f t="shared" si="6"/>
        <v>12.622374196714894</v>
      </c>
      <c r="AU7" s="26">
        <f t="shared" si="7"/>
        <v>13.527405778361169</v>
      </c>
      <c r="AV7" s="21">
        <v>32646</v>
      </c>
      <c r="AW7" s="22">
        <v>30935</v>
      </c>
      <c r="AX7" s="23">
        <f t="shared" ref="AX7:AX20" si="35">SUM(AV7:AW7)</f>
        <v>63581</v>
      </c>
      <c r="AY7" s="21">
        <v>485580.23978999857</v>
      </c>
      <c r="AZ7" s="22">
        <v>397300.74038000143</v>
      </c>
      <c r="BA7" s="23">
        <f t="shared" ref="BA7:BA20" si="36">SUM(AY7:AZ7)</f>
        <v>882880.98017</v>
      </c>
      <c r="BB7" s="24">
        <f t="shared" ref="BB7:BB20" si="37">IFERROR(AY7/AV7,"")</f>
        <v>14.874111370152502</v>
      </c>
      <c r="BC7" s="25">
        <f t="shared" si="8"/>
        <v>12.843081958299706</v>
      </c>
      <c r="BD7" s="27">
        <f t="shared" si="9"/>
        <v>13.885924728613894</v>
      </c>
      <c r="BE7" s="21">
        <v>34143</v>
      </c>
      <c r="BF7" s="22">
        <v>31978</v>
      </c>
      <c r="BG7" s="23">
        <f t="shared" ref="BG7:BG20" si="38">SUM(BE7:BF7)</f>
        <v>66121</v>
      </c>
      <c r="BH7" s="21">
        <v>524571.58860999648</v>
      </c>
      <c r="BI7" s="22">
        <v>422261.81662000023</v>
      </c>
      <c r="BJ7" s="23">
        <f t="shared" ref="BJ7:BJ20" si="39">SUM(BH7:BI7)</f>
        <v>946833.40522999666</v>
      </c>
      <c r="BK7" s="24">
        <f t="shared" ref="BK7:BK20" si="40">IFERROR(BH7/BE7,"")</f>
        <v>15.363957139384251</v>
      </c>
      <c r="BL7" s="25">
        <f t="shared" si="10"/>
        <v>13.204760041903816</v>
      </c>
      <c r="BM7" s="27">
        <f t="shared" si="11"/>
        <v>14.319707887509212</v>
      </c>
      <c r="BN7" s="21">
        <v>33730</v>
      </c>
      <c r="BO7" s="22">
        <v>31172</v>
      </c>
      <c r="BP7" s="23">
        <f t="shared" ref="BP7:BP20" si="41">SUM(BN7:BO7)</f>
        <v>64902</v>
      </c>
      <c r="BQ7" s="21">
        <v>552473.86596999899</v>
      </c>
      <c r="BR7" s="22">
        <v>445210.30485999602</v>
      </c>
      <c r="BS7" s="23">
        <f t="shared" ref="BS7:BS20" si="42">SUM(BQ7:BR7)</f>
        <v>997684.17082999507</v>
      </c>
      <c r="BT7" s="24">
        <f t="shared" ref="BT7:BT20" si="43">IFERROR(BQ7/BN7,"")</f>
        <v>16.379302281944828</v>
      </c>
      <c r="BU7" s="25">
        <f t="shared" si="12"/>
        <v>14.282378572436674</v>
      </c>
      <c r="BV7" s="27">
        <f t="shared" si="13"/>
        <v>15.372163736556578</v>
      </c>
      <c r="BW7" s="21">
        <v>34375</v>
      </c>
      <c r="BX7" s="22">
        <v>31361</v>
      </c>
      <c r="BY7" s="23">
        <f t="shared" ref="BY7:BY20" si="44">SUM(BW7:BX7)</f>
        <v>65736</v>
      </c>
      <c r="BZ7" s="21">
        <v>561009.95031001023</v>
      </c>
      <c r="CA7" s="22">
        <v>458777.32593000279</v>
      </c>
      <c r="CB7" s="23">
        <f t="shared" ref="CB7:CB20" si="45">SUM(BZ7:CA7)</f>
        <v>1019787.2762400131</v>
      </c>
      <c r="CC7" s="24">
        <f t="shared" ref="CC7:CC20" si="46">IFERROR(BZ7/BW7,"")</f>
        <v>16.320289463563935</v>
      </c>
      <c r="CD7" s="25">
        <f t="shared" si="14"/>
        <v>14.628912532444845</v>
      </c>
      <c r="CE7" s="27">
        <f t="shared" si="15"/>
        <v>15.513375870755949</v>
      </c>
      <c r="CF7" s="21">
        <v>34823</v>
      </c>
      <c r="CG7" s="22">
        <v>31499</v>
      </c>
      <c r="CH7" s="23">
        <f t="shared" ref="CH7:CH20" si="47">SUM(CF7:CG7)</f>
        <v>66322</v>
      </c>
      <c r="CI7" s="21">
        <v>631355.60209999664</v>
      </c>
      <c r="CJ7" s="22">
        <v>504782.20713999873</v>
      </c>
      <c r="CK7" s="23">
        <f t="shared" ref="CK7:CK20" si="48">SUM(CI7:CJ7)</f>
        <v>1136137.8092399954</v>
      </c>
      <c r="CL7" s="24">
        <f t="shared" ref="CL7:CL20" si="49">IFERROR(CI7/CF7,"")</f>
        <v>18.130419610602093</v>
      </c>
      <c r="CM7" s="25">
        <f t="shared" si="16"/>
        <v>16.025340713673408</v>
      </c>
      <c r="CN7" s="27">
        <f t="shared" si="17"/>
        <v>17.130632508669756</v>
      </c>
      <c r="CO7" s="21">
        <v>35890</v>
      </c>
      <c r="CP7" s="22">
        <v>31980</v>
      </c>
      <c r="CQ7" s="23">
        <f t="shared" ref="CQ7:CQ20" si="50">SUM(CO7:CP7)</f>
        <v>67870</v>
      </c>
      <c r="CR7" s="21">
        <v>674252.57953999611</v>
      </c>
      <c r="CS7" s="22">
        <v>532012.37947999896</v>
      </c>
      <c r="CT7" s="23">
        <f t="shared" ref="CT7:CT20" si="51">SUM(CR7:CS7)</f>
        <v>1206264.9590199951</v>
      </c>
      <c r="CU7" s="24">
        <f t="shared" ref="CU7:CU20" si="52">IFERROR(CR7/CO7,"")</f>
        <v>18.786641948732129</v>
      </c>
      <c r="CV7" s="25">
        <f t="shared" si="18"/>
        <v>16.6357842238899</v>
      </c>
      <c r="CW7" s="27">
        <f t="shared" si="19"/>
        <v>17.773168690437529</v>
      </c>
      <c r="CX7" s="21">
        <v>36746</v>
      </c>
      <c r="CY7" s="22">
        <v>32479</v>
      </c>
      <c r="CZ7" s="23">
        <f t="shared" ref="CZ7:CZ20" si="53">SUM(CX7:CY7)</f>
        <v>69225</v>
      </c>
      <c r="DA7" s="21">
        <v>723738.24550999701</v>
      </c>
      <c r="DB7" s="22">
        <v>561799.96507000062</v>
      </c>
      <c r="DC7" s="23">
        <f t="shared" ref="DC7:DC20" si="54">SUM(DA7:DB7)</f>
        <v>1285538.2105799976</v>
      </c>
      <c r="DD7" s="24">
        <f t="shared" ref="DD7:DD20" si="55">IFERROR(DA7/CX7,"")</f>
        <v>19.69570145077007</v>
      </c>
      <c r="DE7" s="25">
        <f t="shared" si="20"/>
        <v>17.297329507374016</v>
      </c>
      <c r="DF7" s="27">
        <f t="shared" si="21"/>
        <v>18.570432799999967</v>
      </c>
      <c r="DG7" s="21">
        <v>37405</v>
      </c>
      <c r="DH7" s="22">
        <v>32954</v>
      </c>
      <c r="DI7" s="23">
        <f t="shared" ref="DI7:DI20" si="56">SUM(DG7:DH7)</f>
        <v>70359</v>
      </c>
      <c r="DJ7" s="21">
        <v>767426.98222999799</v>
      </c>
      <c r="DK7" s="22">
        <v>581665.06842000422</v>
      </c>
      <c r="DL7" s="23">
        <f t="shared" ref="DL7:DL20" si="57">SUM(DJ7:DK7)</f>
        <v>1349092.0506500022</v>
      </c>
      <c r="DM7" s="24">
        <f t="shared" ref="DM7:DM20" si="58">IFERROR(DJ7/DG7,"")</f>
        <v>20.516695153856382</v>
      </c>
      <c r="DN7" s="25">
        <f t="shared" si="22"/>
        <v>17.650818365600664</v>
      </c>
      <c r="DO7" s="27">
        <f t="shared" si="23"/>
        <v>19.17440626856553</v>
      </c>
    </row>
    <row r="8" spans="1:119" x14ac:dyDescent="0.25">
      <c r="A8" s="145"/>
      <c r="B8" s="20" t="s">
        <v>19</v>
      </c>
      <c r="C8" s="21">
        <v>16867</v>
      </c>
      <c r="D8" s="22">
        <v>17963</v>
      </c>
      <c r="E8" s="23">
        <v>34830</v>
      </c>
      <c r="F8" s="21">
        <v>197898.77260000003</v>
      </c>
      <c r="G8" s="22">
        <v>191181.12986000042</v>
      </c>
      <c r="H8" s="23">
        <v>389079.90246000054</v>
      </c>
      <c r="I8" s="24">
        <f t="shared" si="24"/>
        <v>11.732896934843186</v>
      </c>
      <c r="J8" s="25">
        <f t="shared" si="25"/>
        <v>10.643051264265457</v>
      </c>
      <c r="K8" s="26">
        <f t="shared" si="26"/>
        <v>11.170826944013797</v>
      </c>
      <c r="L8" s="21">
        <v>17301</v>
      </c>
      <c r="M8" s="22">
        <v>18051</v>
      </c>
      <c r="N8" s="23">
        <v>35352</v>
      </c>
      <c r="O8" s="21">
        <v>203915.64405999955</v>
      </c>
      <c r="P8" s="22">
        <v>193271.98251999973</v>
      </c>
      <c r="Q8" s="23">
        <v>397187.62657999928</v>
      </c>
      <c r="R8" s="24">
        <f t="shared" si="27"/>
        <v>11.786350156638319</v>
      </c>
      <c r="S8" s="25">
        <f t="shared" si="1"/>
        <v>10.706995873912788</v>
      </c>
      <c r="T8" s="26">
        <f t="shared" si="2"/>
        <v>11.235223652975765</v>
      </c>
      <c r="U8" s="21">
        <v>17700</v>
      </c>
      <c r="V8" s="22">
        <v>18102</v>
      </c>
      <c r="W8" s="23">
        <v>35802</v>
      </c>
      <c r="X8" s="21">
        <v>212464.02927000175</v>
      </c>
      <c r="Y8" s="22">
        <v>197777.47620000056</v>
      </c>
      <c r="Z8" s="23">
        <v>410241.5054700023</v>
      </c>
      <c r="AA8" s="24">
        <f t="shared" si="28"/>
        <v>12.003617472881455</v>
      </c>
      <c r="AB8" s="25">
        <f t="shared" si="3"/>
        <v>10.925725124295688</v>
      </c>
      <c r="AC8" s="26">
        <f t="shared" si="4"/>
        <v>11.458619782973082</v>
      </c>
      <c r="AD8" s="21">
        <v>18112</v>
      </c>
      <c r="AE8" s="22">
        <v>18216</v>
      </c>
      <c r="AF8" s="23">
        <v>36328</v>
      </c>
      <c r="AG8" s="21">
        <v>225863.06080999933</v>
      </c>
      <c r="AH8" s="22">
        <v>205910.12859999813</v>
      </c>
      <c r="AI8" s="23">
        <v>431773.18940999743</v>
      </c>
      <c r="AJ8" s="24">
        <f t="shared" si="29"/>
        <v>12.470354505852436</v>
      </c>
      <c r="AK8" s="25">
        <f t="shared" si="30"/>
        <v>11.303805917874294</v>
      </c>
      <c r="AL8" s="26">
        <f t="shared" si="31"/>
        <v>11.885410410977688</v>
      </c>
      <c r="AM8" s="21">
        <v>18476</v>
      </c>
      <c r="AN8" s="22">
        <v>18388</v>
      </c>
      <c r="AO8" s="23">
        <f t="shared" si="32"/>
        <v>36864</v>
      </c>
      <c r="AP8" s="21">
        <v>236053.83458000101</v>
      </c>
      <c r="AQ8" s="22">
        <v>213482.04358999996</v>
      </c>
      <c r="AR8" s="23">
        <f t="shared" si="33"/>
        <v>449535.87817000097</v>
      </c>
      <c r="AS8" s="24">
        <f t="shared" si="34"/>
        <v>12.77624131738477</v>
      </c>
      <c r="AT8" s="25">
        <f t="shared" si="6"/>
        <v>11.609856623341308</v>
      </c>
      <c r="AU8" s="26">
        <f t="shared" si="7"/>
        <v>12.194441139594211</v>
      </c>
      <c r="AV8" s="21">
        <v>18701</v>
      </c>
      <c r="AW8" s="22">
        <v>18407</v>
      </c>
      <c r="AX8" s="23">
        <f t="shared" si="35"/>
        <v>37108</v>
      </c>
      <c r="AY8" s="21">
        <v>244238.5686200003</v>
      </c>
      <c r="AZ8" s="22">
        <v>215908.03366999925</v>
      </c>
      <c r="BA8" s="23">
        <f t="shared" si="36"/>
        <v>460146.60228999954</v>
      </c>
      <c r="BB8" s="24">
        <f t="shared" si="37"/>
        <v>13.060187616705004</v>
      </c>
      <c r="BC8" s="25">
        <f t="shared" si="8"/>
        <v>11.7296698902591</v>
      </c>
      <c r="BD8" s="27">
        <f t="shared" si="9"/>
        <v>12.400199479627023</v>
      </c>
      <c r="BE8" s="21">
        <v>19215</v>
      </c>
      <c r="BF8" s="22">
        <v>18939</v>
      </c>
      <c r="BG8" s="23">
        <f t="shared" si="38"/>
        <v>38154</v>
      </c>
      <c r="BH8" s="21">
        <v>260822.80099000095</v>
      </c>
      <c r="BI8" s="22">
        <v>228213.46462000132</v>
      </c>
      <c r="BJ8" s="23">
        <f t="shared" si="39"/>
        <v>489036.26561000227</v>
      </c>
      <c r="BK8" s="24">
        <f t="shared" si="40"/>
        <v>13.573916262815558</v>
      </c>
      <c r="BL8" s="25">
        <f t="shared" si="10"/>
        <v>12.049921570304733</v>
      </c>
      <c r="BM8" s="27">
        <f t="shared" si="11"/>
        <v>12.817431084814233</v>
      </c>
      <c r="BN8" s="21">
        <v>19195</v>
      </c>
      <c r="BO8" s="22">
        <v>18454</v>
      </c>
      <c r="BP8" s="23">
        <f t="shared" si="41"/>
        <v>37649</v>
      </c>
      <c r="BQ8" s="21">
        <v>284485.31052999909</v>
      </c>
      <c r="BR8" s="22">
        <v>243274.77306999924</v>
      </c>
      <c r="BS8" s="23">
        <f t="shared" si="42"/>
        <v>527760.08359999838</v>
      </c>
      <c r="BT8" s="24">
        <f t="shared" si="43"/>
        <v>14.820802840843923</v>
      </c>
      <c r="BU8" s="25">
        <f t="shared" si="12"/>
        <v>13.182766504280874</v>
      </c>
      <c r="BV8" s="27">
        <f t="shared" si="13"/>
        <v>14.017904422428176</v>
      </c>
      <c r="BW8" s="21">
        <v>19336</v>
      </c>
      <c r="BX8" s="22">
        <v>18562</v>
      </c>
      <c r="BY8" s="23">
        <f t="shared" si="44"/>
        <v>37898</v>
      </c>
      <c r="BZ8" s="21">
        <v>285031.57286000089</v>
      </c>
      <c r="CA8" s="22">
        <v>241490.75762000016</v>
      </c>
      <c r="CB8" s="23">
        <f t="shared" si="45"/>
        <v>526522.33048000105</v>
      </c>
      <c r="CC8" s="24">
        <f t="shared" si="46"/>
        <v>14.740979150806831</v>
      </c>
      <c r="CD8" s="25">
        <f t="shared" si="14"/>
        <v>13.009953540566759</v>
      </c>
      <c r="CE8" s="27">
        <f t="shared" si="15"/>
        <v>13.893142922581694</v>
      </c>
      <c r="CF8" s="21">
        <v>19599</v>
      </c>
      <c r="CG8" s="22">
        <v>18703</v>
      </c>
      <c r="CH8" s="23">
        <f t="shared" si="47"/>
        <v>38302</v>
      </c>
      <c r="CI8" s="21">
        <v>313979.865250003</v>
      </c>
      <c r="CJ8" s="22">
        <v>263068.56885999959</v>
      </c>
      <c r="CK8" s="23">
        <f t="shared" si="48"/>
        <v>577048.43411000259</v>
      </c>
      <c r="CL8" s="24">
        <f t="shared" si="49"/>
        <v>16.02019823715511</v>
      </c>
      <c r="CM8" s="25">
        <f t="shared" si="16"/>
        <v>14.065581396567374</v>
      </c>
      <c r="CN8" s="27">
        <f t="shared" si="17"/>
        <v>15.065752026265015</v>
      </c>
      <c r="CO8" s="21">
        <v>20145</v>
      </c>
      <c r="CP8" s="22">
        <v>19127</v>
      </c>
      <c r="CQ8" s="23">
        <f t="shared" si="50"/>
        <v>39272</v>
      </c>
      <c r="CR8" s="21">
        <v>329638.99926000065</v>
      </c>
      <c r="CS8" s="22">
        <v>272785.46390999987</v>
      </c>
      <c r="CT8" s="23">
        <f t="shared" si="51"/>
        <v>602424.46317000058</v>
      </c>
      <c r="CU8" s="24">
        <f t="shared" si="52"/>
        <v>16.363315922561462</v>
      </c>
      <c r="CV8" s="25">
        <f t="shared" si="18"/>
        <v>14.261800800439163</v>
      </c>
      <c r="CW8" s="27">
        <f t="shared" si="19"/>
        <v>15.339795863974349</v>
      </c>
      <c r="CX8" s="21">
        <v>20652</v>
      </c>
      <c r="CY8" s="22">
        <v>19326</v>
      </c>
      <c r="CZ8" s="23">
        <f t="shared" si="53"/>
        <v>39978</v>
      </c>
      <c r="DA8" s="21">
        <v>362156.94323000027</v>
      </c>
      <c r="DB8" s="22">
        <v>295080.84301999887</v>
      </c>
      <c r="DC8" s="23">
        <f t="shared" si="54"/>
        <v>657237.78624999919</v>
      </c>
      <c r="DD8" s="24">
        <f t="shared" si="55"/>
        <v>17.536168082025966</v>
      </c>
      <c r="DE8" s="25">
        <f t="shared" si="20"/>
        <v>15.268593760736772</v>
      </c>
      <c r="DF8" s="27">
        <f t="shared" si="21"/>
        <v>16.439986648906878</v>
      </c>
      <c r="DG8" s="21">
        <v>21454</v>
      </c>
      <c r="DH8" s="22">
        <v>19915</v>
      </c>
      <c r="DI8" s="23">
        <f t="shared" si="56"/>
        <v>41369</v>
      </c>
      <c r="DJ8" s="21">
        <v>386935.58664999937</v>
      </c>
      <c r="DK8" s="22">
        <v>303589.96651999961</v>
      </c>
      <c r="DL8" s="23">
        <f t="shared" si="57"/>
        <v>690525.55316999904</v>
      </c>
      <c r="DM8" s="24">
        <f t="shared" si="58"/>
        <v>18.035591808054413</v>
      </c>
      <c r="DN8" s="25">
        <f t="shared" si="22"/>
        <v>15.244286543811178</v>
      </c>
      <c r="DO8" s="27">
        <f t="shared" si="23"/>
        <v>16.691859923372551</v>
      </c>
    </row>
    <row r="9" spans="1:119" x14ac:dyDescent="0.25">
      <c r="A9" s="145"/>
      <c r="B9" s="20" t="s">
        <v>20</v>
      </c>
      <c r="C9" s="21">
        <v>13920</v>
      </c>
      <c r="D9" s="22">
        <v>15482</v>
      </c>
      <c r="E9" s="23">
        <v>29402</v>
      </c>
      <c r="F9" s="21">
        <v>154430.50176999942</v>
      </c>
      <c r="G9" s="22">
        <v>158722.06750000082</v>
      </c>
      <c r="H9" s="23">
        <v>313152.56927000027</v>
      </c>
      <c r="I9" s="24">
        <f t="shared" si="24"/>
        <v>11.09414524209766</v>
      </c>
      <c r="J9" s="25">
        <f t="shared" si="25"/>
        <v>10.252038980751895</v>
      </c>
      <c r="K9" s="26">
        <f t="shared" si="26"/>
        <v>10.650723395347265</v>
      </c>
      <c r="L9" s="21">
        <v>14231</v>
      </c>
      <c r="M9" s="22">
        <v>15562</v>
      </c>
      <c r="N9" s="23">
        <v>29793</v>
      </c>
      <c r="O9" s="21">
        <v>159670.33566999994</v>
      </c>
      <c r="P9" s="22">
        <v>158552.20891000048</v>
      </c>
      <c r="Q9" s="23">
        <v>318222.54458000045</v>
      </c>
      <c r="R9" s="24">
        <f t="shared" si="27"/>
        <v>11.219895697421119</v>
      </c>
      <c r="S9" s="25">
        <f t="shared" si="1"/>
        <v>10.188421084050924</v>
      </c>
      <c r="T9" s="26">
        <f t="shared" si="2"/>
        <v>10.68111786594168</v>
      </c>
      <c r="U9" s="21">
        <v>14438</v>
      </c>
      <c r="V9" s="22">
        <v>15630</v>
      </c>
      <c r="W9" s="23">
        <v>30068</v>
      </c>
      <c r="X9" s="21">
        <v>167202.68014000001</v>
      </c>
      <c r="Y9" s="22">
        <v>161778.99248999965</v>
      </c>
      <c r="Z9" s="23">
        <v>328981.67262999975</v>
      </c>
      <c r="AA9" s="24">
        <f t="shared" si="28"/>
        <v>11.580736953871728</v>
      </c>
      <c r="AB9" s="25">
        <f t="shared" si="3"/>
        <v>10.350543345489422</v>
      </c>
      <c r="AC9" s="26">
        <f t="shared" si="4"/>
        <v>10.941255575029924</v>
      </c>
      <c r="AD9" s="21">
        <v>14705</v>
      </c>
      <c r="AE9" s="22">
        <v>15607</v>
      </c>
      <c r="AF9" s="23">
        <v>30312</v>
      </c>
      <c r="AG9" s="21">
        <v>183321.35909999959</v>
      </c>
      <c r="AH9" s="22">
        <v>170964.30390999932</v>
      </c>
      <c r="AI9" s="23">
        <v>354285.66300999891</v>
      </c>
      <c r="AJ9" s="24">
        <f t="shared" si="29"/>
        <v>12.466600414824862</v>
      </c>
      <c r="AK9" s="25">
        <f t="shared" si="30"/>
        <v>10.954334843980222</v>
      </c>
      <c r="AL9" s="26">
        <f t="shared" si="31"/>
        <v>11.68796724102662</v>
      </c>
      <c r="AM9" s="21">
        <v>14774</v>
      </c>
      <c r="AN9" s="22">
        <v>15455</v>
      </c>
      <c r="AO9" s="23">
        <f t="shared" si="32"/>
        <v>30229</v>
      </c>
      <c r="AP9" s="21">
        <v>186758.65219000075</v>
      </c>
      <c r="AQ9" s="22">
        <v>172856.73564</v>
      </c>
      <c r="AR9" s="23">
        <f t="shared" si="33"/>
        <v>359615.38783000072</v>
      </c>
      <c r="AS9" s="24">
        <f t="shared" si="34"/>
        <v>12.641035074455175</v>
      </c>
      <c r="AT9" s="25">
        <f t="shared" si="6"/>
        <v>11.184518643804594</v>
      </c>
      <c r="AU9" s="26">
        <f t="shared" si="7"/>
        <v>11.896370631843618</v>
      </c>
      <c r="AV9" s="21">
        <v>14945</v>
      </c>
      <c r="AW9" s="22">
        <v>15522</v>
      </c>
      <c r="AX9" s="23">
        <f t="shared" si="35"/>
        <v>30467</v>
      </c>
      <c r="AY9" s="21">
        <v>197859.34981000007</v>
      </c>
      <c r="AZ9" s="22">
        <v>185338.88264999926</v>
      </c>
      <c r="BA9" s="23">
        <f t="shared" si="36"/>
        <v>383198.23245999933</v>
      </c>
      <c r="BB9" s="24">
        <f t="shared" si="37"/>
        <v>13.239166932753434</v>
      </c>
      <c r="BC9" s="25">
        <f t="shared" si="8"/>
        <v>11.940399603788125</v>
      </c>
      <c r="BD9" s="27">
        <f t="shared" si="9"/>
        <v>12.577484900384</v>
      </c>
      <c r="BE9" s="21">
        <v>15555</v>
      </c>
      <c r="BF9" s="22">
        <v>15976</v>
      </c>
      <c r="BG9" s="23">
        <f t="shared" si="38"/>
        <v>31531</v>
      </c>
      <c r="BH9" s="21">
        <v>215218.7138900006</v>
      </c>
      <c r="BI9" s="22">
        <v>195759.9681500007</v>
      </c>
      <c r="BJ9" s="23">
        <f t="shared" si="39"/>
        <v>410978.68204000127</v>
      </c>
      <c r="BK9" s="24">
        <f t="shared" si="40"/>
        <v>13.83598289231762</v>
      </c>
      <c r="BL9" s="25">
        <f t="shared" si="10"/>
        <v>12.253378076489778</v>
      </c>
      <c r="BM9" s="27">
        <f t="shared" si="11"/>
        <v>13.034115062636811</v>
      </c>
      <c r="BN9" s="21">
        <v>15446</v>
      </c>
      <c r="BO9" s="22">
        <v>15668</v>
      </c>
      <c r="BP9" s="23">
        <f t="shared" si="41"/>
        <v>31114</v>
      </c>
      <c r="BQ9" s="21">
        <v>231336.2137199993</v>
      </c>
      <c r="BR9" s="22">
        <v>211867.45972000013</v>
      </c>
      <c r="BS9" s="23">
        <f t="shared" si="42"/>
        <v>443203.67343999946</v>
      </c>
      <c r="BT9" s="24">
        <f t="shared" si="43"/>
        <v>14.977095281626266</v>
      </c>
      <c r="BU9" s="25">
        <f t="shared" si="12"/>
        <v>13.52230404135819</v>
      </c>
      <c r="BV9" s="27">
        <f t="shared" si="13"/>
        <v>14.244509656103345</v>
      </c>
      <c r="BW9" s="21">
        <v>16119</v>
      </c>
      <c r="BX9" s="22">
        <v>16182</v>
      </c>
      <c r="BY9" s="23">
        <f t="shared" si="44"/>
        <v>32301</v>
      </c>
      <c r="BZ9" s="21">
        <v>236800.00444000118</v>
      </c>
      <c r="CA9" s="22">
        <v>210853.7478600005</v>
      </c>
      <c r="CB9" s="23">
        <f t="shared" si="45"/>
        <v>447653.75230000168</v>
      </c>
      <c r="CC9" s="24">
        <f t="shared" si="46"/>
        <v>14.690737914262744</v>
      </c>
      <c r="CD9" s="25">
        <f t="shared" si="14"/>
        <v>13.030141383018199</v>
      </c>
      <c r="CE9" s="27">
        <f t="shared" si="15"/>
        <v>13.85882023157183</v>
      </c>
      <c r="CF9" s="21">
        <v>16257</v>
      </c>
      <c r="CG9" s="22">
        <v>16096</v>
      </c>
      <c r="CH9" s="23">
        <f t="shared" si="47"/>
        <v>32353</v>
      </c>
      <c r="CI9" s="21">
        <v>267616.23685999907</v>
      </c>
      <c r="CJ9" s="22">
        <v>230601.07088999922</v>
      </c>
      <c r="CK9" s="23">
        <f t="shared" si="48"/>
        <v>498217.30774999829</v>
      </c>
      <c r="CL9" s="24">
        <f t="shared" si="49"/>
        <v>16.46160034815766</v>
      </c>
      <c r="CM9" s="25">
        <f t="shared" si="16"/>
        <v>14.326607286903529</v>
      </c>
      <c r="CN9" s="27">
        <f t="shared" si="17"/>
        <v>15.399416058788931</v>
      </c>
      <c r="CO9" s="21">
        <v>16813</v>
      </c>
      <c r="CP9" s="22">
        <v>16265</v>
      </c>
      <c r="CQ9" s="23">
        <f t="shared" si="50"/>
        <v>33078</v>
      </c>
      <c r="CR9" s="21">
        <v>285000.40770000074</v>
      </c>
      <c r="CS9" s="22">
        <v>242104.13121999879</v>
      </c>
      <c r="CT9" s="23">
        <f t="shared" si="51"/>
        <v>527104.5389199995</v>
      </c>
      <c r="CU9" s="24">
        <f t="shared" si="52"/>
        <v>16.951192987569186</v>
      </c>
      <c r="CV9" s="25">
        <f t="shared" si="18"/>
        <v>14.884975789732479</v>
      </c>
      <c r="CW9" s="27">
        <f t="shared" si="19"/>
        <v>15.935199798053072</v>
      </c>
      <c r="CX9" s="21">
        <v>17027</v>
      </c>
      <c r="CY9" s="22">
        <v>16340</v>
      </c>
      <c r="CZ9" s="23">
        <f t="shared" si="53"/>
        <v>33367</v>
      </c>
      <c r="DA9" s="21">
        <v>304294.19061000022</v>
      </c>
      <c r="DB9" s="22">
        <v>255113.45521000019</v>
      </c>
      <c r="DC9" s="23">
        <f t="shared" si="54"/>
        <v>559407.64582000044</v>
      </c>
      <c r="DD9" s="24">
        <f t="shared" si="55"/>
        <v>17.871274482292844</v>
      </c>
      <c r="DE9" s="25">
        <f t="shared" si="20"/>
        <v>15.61281855630356</v>
      </c>
      <c r="DF9" s="27">
        <f t="shared" si="21"/>
        <v>16.765296425210551</v>
      </c>
      <c r="DG9" s="21">
        <v>17411</v>
      </c>
      <c r="DH9" s="22">
        <v>16585</v>
      </c>
      <c r="DI9" s="23">
        <f t="shared" si="56"/>
        <v>33996</v>
      </c>
      <c r="DJ9" s="21">
        <v>325232.81540000171</v>
      </c>
      <c r="DK9" s="22">
        <v>271118.03271999914</v>
      </c>
      <c r="DL9" s="23">
        <f t="shared" si="57"/>
        <v>596350.84812000091</v>
      </c>
      <c r="DM9" s="24">
        <f t="shared" si="58"/>
        <v>18.679732088909407</v>
      </c>
      <c r="DN9" s="25">
        <f t="shared" si="22"/>
        <v>16.347183160687315</v>
      </c>
      <c r="DO9" s="27">
        <f t="shared" si="23"/>
        <v>17.541794567596213</v>
      </c>
    </row>
    <row r="10" spans="1:119" x14ac:dyDescent="0.25">
      <c r="A10" s="145"/>
      <c r="B10" s="20" t="s">
        <v>21</v>
      </c>
      <c r="C10" s="21">
        <v>7944</v>
      </c>
      <c r="D10" s="22">
        <v>8890</v>
      </c>
      <c r="E10" s="23">
        <v>16834</v>
      </c>
      <c r="F10" s="21">
        <v>100158.67879999992</v>
      </c>
      <c r="G10" s="22">
        <v>107559.69645999995</v>
      </c>
      <c r="H10" s="23">
        <v>207718.37525999991</v>
      </c>
      <c r="I10" s="24">
        <f t="shared" si="24"/>
        <v>12.608091490433022</v>
      </c>
      <c r="J10" s="25">
        <f t="shared" si="25"/>
        <v>12.098953482564674</v>
      </c>
      <c r="K10" s="26">
        <f t="shared" si="26"/>
        <v>12.339216779137455</v>
      </c>
      <c r="L10" s="21">
        <v>8184</v>
      </c>
      <c r="M10" s="22">
        <v>9048</v>
      </c>
      <c r="N10" s="23">
        <v>17232</v>
      </c>
      <c r="O10" s="21">
        <v>106044.86938999959</v>
      </c>
      <c r="P10" s="22">
        <v>110814.34394000027</v>
      </c>
      <c r="Q10" s="23">
        <v>216859.21332999988</v>
      </c>
      <c r="R10" s="24">
        <f t="shared" si="27"/>
        <v>12.957584236314711</v>
      </c>
      <c r="S10" s="25">
        <f t="shared" si="1"/>
        <v>12.247385492926643</v>
      </c>
      <c r="T10" s="26">
        <f t="shared" si="2"/>
        <v>12.584680439298971</v>
      </c>
      <c r="U10" s="21">
        <v>8410</v>
      </c>
      <c r="V10" s="22">
        <v>9076</v>
      </c>
      <c r="W10" s="23">
        <v>17486</v>
      </c>
      <c r="X10" s="21">
        <v>114067.42661000017</v>
      </c>
      <c r="Y10" s="22">
        <v>118560.29313000031</v>
      </c>
      <c r="Z10" s="23">
        <v>232627.71974000047</v>
      </c>
      <c r="AA10" s="24">
        <f t="shared" si="28"/>
        <v>13.563308752675407</v>
      </c>
      <c r="AB10" s="25">
        <f t="shared" si="3"/>
        <v>13.063055655575177</v>
      </c>
      <c r="AC10" s="26">
        <f t="shared" si="4"/>
        <v>13.30365548095622</v>
      </c>
      <c r="AD10" s="21">
        <v>8673</v>
      </c>
      <c r="AE10" s="22">
        <v>9132</v>
      </c>
      <c r="AF10" s="23">
        <v>17805</v>
      </c>
      <c r="AG10" s="21">
        <v>120920.39540999976</v>
      </c>
      <c r="AH10" s="22">
        <v>120581.89632999948</v>
      </c>
      <c r="AI10" s="23">
        <v>241502.29173999926</v>
      </c>
      <c r="AJ10" s="24">
        <f t="shared" si="29"/>
        <v>13.942164811483888</v>
      </c>
      <c r="AK10" s="25">
        <f t="shared" si="30"/>
        <v>13.204325047087108</v>
      </c>
      <c r="AL10" s="26">
        <f t="shared" si="31"/>
        <v>13.563734442010629</v>
      </c>
      <c r="AM10" s="21">
        <v>8810</v>
      </c>
      <c r="AN10" s="22">
        <v>9179</v>
      </c>
      <c r="AO10" s="23">
        <f t="shared" si="32"/>
        <v>17989</v>
      </c>
      <c r="AP10" s="21">
        <v>126257.37081000024</v>
      </c>
      <c r="AQ10" s="22">
        <v>124329.75234999985</v>
      </c>
      <c r="AR10" s="23">
        <f t="shared" si="33"/>
        <v>250587.12316000008</v>
      </c>
      <c r="AS10" s="24">
        <f t="shared" si="34"/>
        <v>14.331143111237258</v>
      </c>
      <c r="AT10" s="25">
        <f t="shared" si="6"/>
        <v>13.545021500163401</v>
      </c>
      <c r="AU10" s="26">
        <f t="shared" si="7"/>
        <v>13.930019631997336</v>
      </c>
      <c r="AV10" s="21">
        <v>8819</v>
      </c>
      <c r="AW10" s="22">
        <v>9176</v>
      </c>
      <c r="AX10" s="23">
        <f t="shared" si="35"/>
        <v>17995</v>
      </c>
      <c r="AY10" s="21">
        <v>132459.73267999961</v>
      </c>
      <c r="AZ10" s="22">
        <v>129073.63713999966</v>
      </c>
      <c r="BA10" s="23">
        <f t="shared" si="36"/>
        <v>261533.36981999927</v>
      </c>
      <c r="BB10" s="24">
        <f t="shared" si="37"/>
        <v>15.019813207846651</v>
      </c>
      <c r="BC10" s="25">
        <f t="shared" si="8"/>
        <v>14.066438223626815</v>
      </c>
      <c r="BD10" s="27">
        <f t="shared" si="9"/>
        <v>14.533668786885205</v>
      </c>
      <c r="BE10" s="21">
        <v>9174</v>
      </c>
      <c r="BF10" s="22">
        <v>9348</v>
      </c>
      <c r="BG10" s="23">
        <f t="shared" si="38"/>
        <v>18522</v>
      </c>
      <c r="BH10" s="21">
        <v>144722.7002700002</v>
      </c>
      <c r="BI10" s="22">
        <v>135588.43084000016</v>
      </c>
      <c r="BJ10" s="23">
        <f t="shared" si="39"/>
        <v>280311.13111000037</v>
      </c>
      <c r="BK10" s="24">
        <f t="shared" si="40"/>
        <v>15.775310689993482</v>
      </c>
      <c r="BL10" s="25">
        <f t="shared" si="10"/>
        <v>14.504539028669251</v>
      </c>
      <c r="BM10" s="27">
        <f t="shared" si="11"/>
        <v>15.133955896231528</v>
      </c>
      <c r="BN10" s="21">
        <v>9250</v>
      </c>
      <c r="BO10" s="22">
        <v>9335</v>
      </c>
      <c r="BP10" s="23">
        <f t="shared" si="41"/>
        <v>18585</v>
      </c>
      <c r="BQ10" s="21">
        <v>151106.11839000037</v>
      </c>
      <c r="BR10" s="22">
        <v>140929.31440999964</v>
      </c>
      <c r="BS10" s="23">
        <f t="shared" si="42"/>
        <v>292035.43280000001</v>
      </c>
      <c r="BT10" s="24">
        <f t="shared" si="43"/>
        <v>16.335796582702741</v>
      </c>
      <c r="BU10" s="25">
        <f t="shared" si="12"/>
        <v>15.096873530798034</v>
      </c>
      <c r="BV10" s="27">
        <f t="shared" si="13"/>
        <v>15.713501899381223</v>
      </c>
      <c r="BW10" s="21">
        <v>9249</v>
      </c>
      <c r="BX10" s="22">
        <v>9306</v>
      </c>
      <c r="BY10" s="23">
        <f t="shared" si="44"/>
        <v>18555</v>
      </c>
      <c r="BZ10" s="21">
        <v>151849.97355000032</v>
      </c>
      <c r="CA10" s="22">
        <v>134938.92263999977</v>
      </c>
      <c r="CB10" s="23">
        <f t="shared" si="45"/>
        <v>286788.89619000012</v>
      </c>
      <c r="CC10" s="24">
        <f t="shared" si="46"/>
        <v>16.417988274408078</v>
      </c>
      <c r="CD10" s="25">
        <f t="shared" si="14"/>
        <v>14.50020660219211</v>
      </c>
      <c r="CE10" s="27">
        <f t="shared" si="15"/>
        <v>15.45615177526274</v>
      </c>
      <c r="CF10" s="21">
        <v>9740</v>
      </c>
      <c r="CG10" s="22">
        <v>9932</v>
      </c>
      <c r="CH10" s="23">
        <f t="shared" si="47"/>
        <v>19672</v>
      </c>
      <c r="CI10" s="21">
        <v>170949.40667000035</v>
      </c>
      <c r="CJ10" s="22">
        <v>153781.13961999974</v>
      </c>
      <c r="CK10" s="23">
        <f t="shared" si="48"/>
        <v>324730.54629000009</v>
      </c>
      <c r="CL10" s="24">
        <f t="shared" si="49"/>
        <v>17.551273785420982</v>
      </c>
      <c r="CM10" s="25">
        <f t="shared" si="16"/>
        <v>15.483401089407948</v>
      </c>
      <c r="CN10" s="27">
        <f t="shared" si="17"/>
        <v>16.507246151382681</v>
      </c>
      <c r="CO10" s="21">
        <v>10432</v>
      </c>
      <c r="CP10" s="22">
        <v>10726</v>
      </c>
      <c r="CQ10" s="23">
        <f t="shared" si="50"/>
        <v>21158</v>
      </c>
      <c r="CR10" s="21">
        <v>185124.19502999898</v>
      </c>
      <c r="CS10" s="22">
        <v>161206.68080999903</v>
      </c>
      <c r="CT10" s="23">
        <f t="shared" si="51"/>
        <v>346330.87583999801</v>
      </c>
      <c r="CU10" s="24">
        <f t="shared" si="52"/>
        <v>17.745800903949288</v>
      </c>
      <c r="CV10" s="25">
        <f t="shared" si="18"/>
        <v>15.029524595375632</v>
      </c>
      <c r="CW10" s="27">
        <f t="shared" si="19"/>
        <v>16.368790804423764</v>
      </c>
      <c r="CX10" s="21">
        <v>10725</v>
      </c>
      <c r="CY10" s="22">
        <v>10972</v>
      </c>
      <c r="CZ10" s="23">
        <f t="shared" si="53"/>
        <v>21697</v>
      </c>
      <c r="DA10" s="21">
        <v>196744.02443999905</v>
      </c>
      <c r="DB10" s="22">
        <v>169881.75688999883</v>
      </c>
      <c r="DC10" s="23">
        <f t="shared" si="54"/>
        <v>366625.78132999787</v>
      </c>
      <c r="DD10" s="24">
        <f t="shared" si="55"/>
        <v>18.344431183216695</v>
      </c>
      <c r="DE10" s="25">
        <f t="shared" si="20"/>
        <v>15.483207882792456</v>
      </c>
      <c r="DF10" s="27">
        <f t="shared" si="21"/>
        <v>16.897533360833197</v>
      </c>
      <c r="DG10" s="21">
        <v>10750</v>
      </c>
      <c r="DH10" s="22">
        <v>10883</v>
      </c>
      <c r="DI10" s="23">
        <f t="shared" si="56"/>
        <v>21633</v>
      </c>
      <c r="DJ10" s="21">
        <v>204998.39533999964</v>
      </c>
      <c r="DK10" s="22">
        <v>176107.77689999976</v>
      </c>
      <c r="DL10" s="23">
        <f t="shared" si="57"/>
        <v>381106.1722399994</v>
      </c>
      <c r="DM10" s="24">
        <f t="shared" si="58"/>
        <v>19.069618171162759</v>
      </c>
      <c r="DN10" s="25">
        <f t="shared" si="22"/>
        <v>16.181914628319376</v>
      </c>
      <c r="DO10" s="27">
        <f t="shared" si="23"/>
        <v>17.616889577959572</v>
      </c>
    </row>
    <row r="11" spans="1:119" x14ac:dyDescent="0.25">
      <c r="A11" s="145"/>
      <c r="B11" s="20" t="s">
        <v>22</v>
      </c>
      <c r="C11" s="21">
        <v>24150</v>
      </c>
      <c r="D11" s="22">
        <v>26874</v>
      </c>
      <c r="E11" s="23">
        <v>51024</v>
      </c>
      <c r="F11" s="21">
        <v>269999.74918999942</v>
      </c>
      <c r="G11" s="22">
        <v>278539.90857000154</v>
      </c>
      <c r="H11" s="23">
        <v>548539.6577600009</v>
      </c>
      <c r="I11" s="24">
        <f t="shared" si="24"/>
        <v>11.180113838095215</v>
      </c>
      <c r="J11" s="25">
        <f t="shared" si="25"/>
        <v>10.364661329537901</v>
      </c>
      <c r="K11" s="26">
        <f t="shared" si="26"/>
        <v>10.750620448416448</v>
      </c>
      <c r="L11" s="21">
        <v>24492</v>
      </c>
      <c r="M11" s="22">
        <v>26588</v>
      </c>
      <c r="N11" s="23">
        <v>51080</v>
      </c>
      <c r="O11" s="21">
        <v>281772.25857000105</v>
      </c>
      <c r="P11" s="22">
        <v>283203.5116600006</v>
      </c>
      <c r="Q11" s="23">
        <v>564975.77023000165</v>
      </c>
      <c r="R11" s="24">
        <f t="shared" si="27"/>
        <v>11.504665138412586</v>
      </c>
      <c r="S11" s="25">
        <f t="shared" si="1"/>
        <v>10.6515537708741</v>
      </c>
      <c r="T11" s="26">
        <f t="shared" si="2"/>
        <v>11.060606308339892</v>
      </c>
      <c r="U11" s="21">
        <v>25357</v>
      </c>
      <c r="V11" s="22">
        <v>27270</v>
      </c>
      <c r="W11" s="23">
        <v>52627</v>
      </c>
      <c r="X11" s="21">
        <v>300865.22913000174</v>
      </c>
      <c r="Y11" s="22">
        <v>300907.64803000016</v>
      </c>
      <c r="Z11" s="23">
        <v>601772.8771600019</v>
      </c>
      <c r="AA11" s="24">
        <f t="shared" si="28"/>
        <v>11.865174473715413</v>
      </c>
      <c r="AB11" s="25">
        <f t="shared" si="3"/>
        <v>11.034383866153288</v>
      </c>
      <c r="AC11" s="26">
        <f t="shared" si="4"/>
        <v>11.434679483155071</v>
      </c>
      <c r="AD11" s="21">
        <v>25976</v>
      </c>
      <c r="AE11" s="22">
        <v>27577</v>
      </c>
      <c r="AF11" s="23">
        <v>53553</v>
      </c>
      <c r="AG11" s="21">
        <v>321093.60747999797</v>
      </c>
      <c r="AH11" s="22">
        <v>317263.10671999562</v>
      </c>
      <c r="AI11" s="23">
        <v>638356.71419999353</v>
      </c>
      <c r="AJ11" s="24">
        <f t="shared" si="29"/>
        <v>12.361164439482522</v>
      </c>
      <c r="AK11" s="25">
        <f t="shared" si="30"/>
        <v>11.504627287957197</v>
      </c>
      <c r="AL11" s="26">
        <f t="shared" si="31"/>
        <v>11.920092510223396</v>
      </c>
      <c r="AM11" s="21">
        <v>26645</v>
      </c>
      <c r="AN11" s="22">
        <v>27856</v>
      </c>
      <c r="AO11" s="23">
        <f t="shared" si="32"/>
        <v>54501</v>
      </c>
      <c r="AP11" s="21">
        <v>334740.76648999978</v>
      </c>
      <c r="AQ11" s="22">
        <v>328605.73341000191</v>
      </c>
      <c r="AR11" s="23">
        <f t="shared" si="33"/>
        <v>663346.49990000168</v>
      </c>
      <c r="AS11" s="24">
        <f t="shared" si="34"/>
        <v>12.562986169637822</v>
      </c>
      <c r="AT11" s="25">
        <f t="shared" si="6"/>
        <v>11.796587213167788</v>
      </c>
      <c r="AU11" s="26">
        <f t="shared" si="7"/>
        <v>12.171272084915904</v>
      </c>
      <c r="AV11" s="21">
        <v>26791</v>
      </c>
      <c r="AW11" s="22">
        <v>27867</v>
      </c>
      <c r="AX11" s="23">
        <f t="shared" si="35"/>
        <v>54658</v>
      </c>
      <c r="AY11" s="21">
        <v>350724.69636</v>
      </c>
      <c r="AZ11" s="22">
        <v>333639.04909999919</v>
      </c>
      <c r="BA11" s="23">
        <f t="shared" si="36"/>
        <v>684363.74545999919</v>
      </c>
      <c r="BB11" s="24">
        <f t="shared" si="37"/>
        <v>13.091138679407264</v>
      </c>
      <c r="BC11" s="25">
        <f t="shared" si="8"/>
        <v>11.972549937201679</v>
      </c>
      <c r="BD11" s="27">
        <f t="shared" si="9"/>
        <v>12.520834012587347</v>
      </c>
      <c r="BE11" s="21">
        <v>27714</v>
      </c>
      <c r="BF11" s="22">
        <v>28479</v>
      </c>
      <c r="BG11" s="23">
        <f t="shared" si="38"/>
        <v>56193</v>
      </c>
      <c r="BH11" s="21">
        <v>382444.02395000006</v>
      </c>
      <c r="BI11" s="22">
        <v>356442.64328999782</v>
      </c>
      <c r="BJ11" s="23">
        <f t="shared" si="39"/>
        <v>738886.66723999789</v>
      </c>
      <c r="BK11" s="24">
        <f t="shared" si="40"/>
        <v>13.799668901998992</v>
      </c>
      <c r="BL11" s="25">
        <f t="shared" si="10"/>
        <v>12.515981716001187</v>
      </c>
      <c r="BM11" s="27">
        <f t="shared" si="11"/>
        <v>13.14908738170231</v>
      </c>
      <c r="BN11" s="21">
        <v>27570</v>
      </c>
      <c r="BO11" s="22">
        <v>27985</v>
      </c>
      <c r="BP11" s="23">
        <f t="shared" si="41"/>
        <v>55555</v>
      </c>
      <c r="BQ11" s="21">
        <v>402294.82864999986</v>
      </c>
      <c r="BR11" s="22">
        <v>376190.83563999832</v>
      </c>
      <c r="BS11" s="23">
        <f t="shared" si="42"/>
        <v>778485.66428999812</v>
      </c>
      <c r="BT11" s="24">
        <f t="shared" si="43"/>
        <v>14.591760197678632</v>
      </c>
      <c r="BU11" s="25">
        <f t="shared" si="12"/>
        <v>13.442588373771603</v>
      </c>
      <c r="BV11" s="27">
        <f t="shared" si="13"/>
        <v>14.012882086040827</v>
      </c>
      <c r="BW11" s="21">
        <v>28041</v>
      </c>
      <c r="BX11" s="22">
        <v>28205</v>
      </c>
      <c r="BY11" s="23">
        <f t="shared" si="44"/>
        <v>56246</v>
      </c>
      <c r="BZ11" s="21">
        <v>415692.47134999908</v>
      </c>
      <c r="CA11" s="22">
        <v>378146.73389999958</v>
      </c>
      <c r="CB11" s="23">
        <f t="shared" si="45"/>
        <v>793839.20524999872</v>
      </c>
      <c r="CC11" s="24">
        <f t="shared" si="46"/>
        <v>14.824452457116333</v>
      </c>
      <c r="CD11" s="25">
        <f t="shared" si="14"/>
        <v>13.407081506825016</v>
      </c>
      <c r="CE11" s="27">
        <f t="shared" si="15"/>
        <v>14.113700623155401</v>
      </c>
      <c r="CF11" s="21">
        <v>28753</v>
      </c>
      <c r="CG11" s="22">
        <v>28960</v>
      </c>
      <c r="CH11" s="23">
        <f t="shared" si="47"/>
        <v>57713</v>
      </c>
      <c r="CI11" s="21">
        <v>460701.41287999891</v>
      </c>
      <c r="CJ11" s="22">
        <v>414475.32178999909</v>
      </c>
      <c r="CK11" s="23">
        <f t="shared" si="48"/>
        <v>875176.73466999806</v>
      </c>
      <c r="CL11" s="24">
        <f t="shared" si="49"/>
        <v>16.022725033213888</v>
      </c>
      <c r="CM11" s="25">
        <f t="shared" si="16"/>
        <v>14.311993155732013</v>
      </c>
      <c r="CN11" s="27">
        <f t="shared" si="17"/>
        <v>15.164291141857086</v>
      </c>
      <c r="CO11" s="21">
        <v>30225</v>
      </c>
      <c r="CP11" s="22">
        <v>29917</v>
      </c>
      <c r="CQ11" s="23">
        <f t="shared" si="50"/>
        <v>60142</v>
      </c>
      <c r="CR11" s="21">
        <v>506230.41586000076</v>
      </c>
      <c r="CS11" s="22">
        <v>441238.84607999807</v>
      </c>
      <c r="CT11" s="23">
        <f t="shared" si="51"/>
        <v>947469.26193999883</v>
      </c>
      <c r="CU11" s="24">
        <f t="shared" si="52"/>
        <v>16.748731707526908</v>
      </c>
      <c r="CV11" s="25">
        <f t="shared" si="18"/>
        <v>14.748766456529667</v>
      </c>
      <c r="CW11" s="27">
        <f t="shared" si="19"/>
        <v>15.753870206178691</v>
      </c>
      <c r="CX11" s="21">
        <v>31257</v>
      </c>
      <c r="CY11" s="22">
        <v>31026</v>
      </c>
      <c r="CZ11" s="23">
        <f t="shared" si="53"/>
        <v>62283</v>
      </c>
      <c r="DA11" s="21">
        <v>548995.33225999994</v>
      </c>
      <c r="DB11" s="22">
        <v>466550.66743000323</v>
      </c>
      <c r="DC11" s="23">
        <f t="shared" si="54"/>
        <v>1015545.9996900032</v>
      </c>
      <c r="DD11" s="24">
        <f t="shared" si="55"/>
        <v>17.563916315065423</v>
      </c>
      <c r="DE11" s="25">
        <f t="shared" si="20"/>
        <v>15.037409509121487</v>
      </c>
      <c r="DF11" s="27">
        <f t="shared" si="21"/>
        <v>16.305348163864991</v>
      </c>
      <c r="DG11" s="21">
        <v>32391</v>
      </c>
      <c r="DH11" s="22">
        <v>31591</v>
      </c>
      <c r="DI11" s="23">
        <f t="shared" si="56"/>
        <v>63982</v>
      </c>
      <c r="DJ11" s="21">
        <v>606502.80056999787</v>
      </c>
      <c r="DK11" s="22">
        <v>509135.95581000205</v>
      </c>
      <c r="DL11" s="23">
        <f t="shared" si="57"/>
        <v>1115638.7563799999</v>
      </c>
      <c r="DM11" s="24">
        <f t="shared" si="58"/>
        <v>18.724423468556015</v>
      </c>
      <c r="DN11" s="25">
        <f t="shared" si="22"/>
        <v>16.11648747459726</v>
      </c>
      <c r="DO11" s="27">
        <f t="shared" si="23"/>
        <v>17.436759657091056</v>
      </c>
    </row>
    <row r="12" spans="1:119" x14ac:dyDescent="0.25">
      <c r="A12" s="145"/>
      <c r="B12" s="20" t="s">
        <v>23</v>
      </c>
      <c r="C12" s="21">
        <v>11280</v>
      </c>
      <c r="D12" s="22">
        <v>12566</v>
      </c>
      <c r="E12" s="23">
        <v>23846</v>
      </c>
      <c r="F12" s="21">
        <v>133457.74555000011</v>
      </c>
      <c r="G12" s="22">
        <v>133071.33988999986</v>
      </c>
      <c r="H12" s="23">
        <v>266529.08544</v>
      </c>
      <c r="I12" s="24">
        <f t="shared" si="24"/>
        <v>11.831360421099301</v>
      </c>
      <c r="J12" s="25">
        <f t="shared" si="25"/>
        <v>10.589793083717957</v>
      </c>
      <c r="K12" s="26">
        <f t="shared" si="26"/>
        <v>11.177098273924347</v>
      </c>
      <c r="L12" s="21">
        <v>11894</v>
      </c>
      <c r="M12" s="22">
        <v>13144</v>
      </c>
      <c r="N12" s="23">
        <v>25038</v>
      </c>
      <c r="O12" s="21">
        <v>138911.93334000031</v>
      </c>
      <c r="P12" s="22">
        <v>134814.16395000031</v>
      </c>
      <c r="Q12" s="23">
        <v>273726.09729000065</v>
      </c>
      <c r="R12" s="24">
        <f t="shared" si="27"/>
        <v>11.679160361526845</v>
      </c>
      <c r="S12" s="25">
        <f t="shared" si="1"/>
        <v>10.256707543365817</v>
      </c>
      <c r="T12" s="26">
        <f t="shared" si="2"/>
        <v>10.932426603163218</v>
      </c>
      <c r="U12" s="21">
        <v>12337</v>
      </c>
      <c r="V12" s="22">
        <v>13438</v>
      </c>
      <c r="W12" s="23">
        <v>25775</v>
      </c>
      <c r="X12" s="21">
        <v>143830.52244000032</v>
      </c>
      <c r="Y12" s="22">
        <v>141074.42623999986</v>
      </c>
      <c r="Z12" s="23">
        <v>284904.94868000021</v>
      </c>
      <c r="AA12" s="24">
        <f t="shared" si="28"/>
        <v>11.658468220799248</v>
      </c>
      <c r="AB12" s="25">
        <f t="shared" si="3"/>
        <v>10.498171323113548</v>
      </c>
      <c r="AC12" s="26">
        <f t="shared" si="4"/>
        <v>11.05353826110573</v>
      </c>
      <c r="AD12" s="21">
        <v>12604</v>
      </c>
      <c r="AE12" s="22">
        <v>13547</v>
      </c>
      <c r="AF12" s="23">
        <v>26151</v>
      </c>
      <c r="AG12" s="21">
        <v>157971.75459999847</v>
      </c>
      <c r="AH12" s="22">
        <v>147812.27997999813</v>
      </c>
      <c r="AI12" s="23">
        <v>305784.0345799966</v>
      </c>
      <c r="AJ12" s="24">
        <f t="shared" si="29"/>
        <v>12.533461964455608</v>
      </c>
      <c r="AK12" s="25">
        <f t="shared" si="30"/>
        <v>10.911071084372786</v>
      </c>
      <c r="AL12" s="26">
        <f t="shared" si="31"/>
        <v>11.693014973805843</v>
      </c>
      <c r="AM12" s="21">
        <v>12923</v>
      </c>
      <c r="AN12" s="22">
        <v>13611</v>
      </c>
      <c r="AO12" s="23">
        <f t="shared" si="32"/>
        <v>26534</v>
      </c>
      <c r="AP12" s="21">
        <v>163584.44498000111</v>
      </c>
      <c r="AQ12" s="22">
        <v>153233.73034000045</v>
      </c>
      <c r="AR12" s="23">
        <f t="shared" si="33"/>
        <v>316818.17532000155</v>
      </c>
      <c r="AS12" s="24">
        <f t="shared" si="34"/>
        <v>12.658395494854222</v>
      </c>
      <c r="AT12" s="25">
        <f t="shared" si="6"/>
        <v>11.25808025420619</v>
      </c>
      <c r="AU12" s="26">
        <f t="shared" si="7"/>
        <v>11.940083489862122</v>
      </c>
      <c r="AV12" s="21">
        <v>13297</v>
      </c>
      <c r="AW12" s="22">
        <v>13746</v>
      </c>
      <c r="AX12" s="23">
        <f t="shared" si="35"/>
        <v>27043</v>
      </c>
      <c r="AY12" s="21">
        <v>169702.14412000033</v>
      </c>
      <c r="AZ12" s="22">
        <v>160921.37581999967</v>
      </c>
      <c r="BA12" s="23">
        <f t="shared" si="36"/>
        <v>330623.51994000003</v>
      </c>
      <c r="BB12" s="24">
        <f t="shared" si="37"/>
        <v>12.762438453786594</v>
      </c>
      <c r="BC12" s="25">
        <f t="shared" si="8"/>
        <v>11.706778395169479</v>
      </c>
      <c r="BD12" s="27">
        <f t="shared" si="9"/>
        <v>12.225844763524758</v>
      </c>
      <c r="BE12" s="21">
        <v>13799</v>
      </c>
      <c r="BF12" s="22">
        <v>14192</v>
      </c>
      <c r="BG12" s="23">
        <f t="shared" si="38"/>
        <v>27991</v>
      </c>
      <c r="BH12" s="21">
        <v>179787.62098000169</v>
      </c>
      <c r="BI12" s="22">
        <v>166089.20853000076</v>
      </c>
      <c r="BJ12" s="23">
        <f t="shared" si="39"/>
        <v>345876.82951000246</v>
      </c>
      <c r="BK12" s="24">
        <f t="shared" si="40"/>
        <v>13.029032609609516</v>
      </c>
      <c r="BL12" s="25">
        <f t="shared" si="10"/>
        <v>11.703016384582916</v>
      </c>
      <c r="BM12" s="27">
        <f t="shared" si="11"/>
        <v>12.35671571255055</v>
      </c>
      <c r="BN12" s="21">
        <v>13709</v>
      </c>
      <c r="BO12" s="22">
        <v>13943</v>
      </c>
      <c r="BP12" s="23">
        <f t="shared" si="41"/>
        <v>27652</v>
      </c>
      <c r="BQ12" s="21">
        <v>199513.28436000019</v>
      </c>
      <c r="BR12" s="22">
        <v>179516.38267999931</v>
      </c>
      <c r="BS12" s="23">
        <f t="shared" si="42"/>
        <v>379029.66703999951</v>
      </c>
      <c r="BT12" s="24">
        <f t="shared" si="43"/>
        <v>14.553452794514566</v>
      </c>
      <c r="BU12" s="25">
        <f t="shared" si="12"/>
        <v>12.875018480958138</v>
      </c>
      <c r="BV12" s="27">
        <f t="shared" si="13"/>
        <v>13.707133915810774</v>
      </c>
      <c r="BW12" s="21">
        <v>13875</v>
      </c>
      <c r="BX12" s="22">
        <v>14026</v>
      </c>
      <c r="BY12" s="23">
        <f t="shared" si="44"/>
        <v>27901</v>
      </c>
      <c r="BZ12" s="21">
        <v>202278.68251999983</v>
      </c>
      <c r="CA12" s="22">
        <v>181349.96771999943</v>
      </c>
      <c r="CB12" s="23">
        <f t="shared" si="45"/>
        <v>383628.65023999929</v>
      </c>
      <c r="CC12" s="24">
        <f t="shared" si="46"/>
        <v>14.578643785225212</v>
      </c>
      <c r="CD12" s="25">
        <f t="shared" si="14"/>
        <v>12.929557088264611</v>
      </c>
      <c r="CE12" s="27">
        <f t="shared" si="15"/>
        <v>13.74963801440806</v>
      </c>
      <c r="CF12" s="21">
        <v>14191</v>
      </c>
      <c r="CG12" s="22">
        <v>14226</v>
      </c>
      <c r="CH12" s="23">
        <f t="shared" si="47"/>
        <v>28417</v>
      </c>
      <c r="CI12" s="21">
        <v>229557.27360000028</v>
      </c>
      <c r="CJ12" s="22">
        <v>198283.92540000143</v>
      </c>
      <c r="CK12" s="23">
        <f t="shared" si="48"/>
        <v>427841.19900000171</v>
      </c>
      <c r="CL12" s="24">
        <f t="shared" si="49"/>
        <v>16.176257740821669</v>
      </c>
      <c r="CM12" s="25">
        <f t="shared" si="16"/>
        <v>13.93813618726286</v>
      </c>
      <c r="CN12" s="27">
        <f t="shared" si="17"/>
        <v>15.055818664883757</v>
      </c>
      <c r="CO12" s="21">
        <v>14665</v>
      </c>
      <c r="CP12" s="22">
        <v>14423</v>
      </c>
      <c r="CQ12" s="23">
        <f t="shared" si="50"/>
        <v>29088</v>
      </c>
      <c r="CR12" s="21">
        <v>245271.97188000046</v>
      </c>
      <c r="CS12" s="22">
        <v>211063.12721999903</v>
      </c>
      <c r="CT12" s="23">
        <f t="shared" si="51"/>
        <v>456335.09909999953</v>
      </c>
      <c r="CU12" s="24">
        <f t="shared" si="52"/>
        <v>16.724989558813533</v>
      </c>
      <c r="CV12" s="25">
        <f t="shared" si="18"/>
        <v>14.633788200790338</v>
      </c>
      <c r="CW12" s="27">
        <f t="shared" si="19"/>
        <v>15.688087840346519</v>
      </c>
      <c r="CX12" s="21">
        <v>15283</v>
      </c>
      <c r="CY12" s="22">
        <v>14796</v>
      </c>
      <c r="CZ12" s="23">
        <f t="shared" si="53"/>
        <v>30079</v>
      </c>
      <c r="DA12" s="21">
        <v>266206.27388000034</v>
      </c>
      <c r="DB12" s="22">
        <v>228271.68539999839</v>
      </c>
      <c r="DC12" s="23">
        <f t="shared" si="54"/>
        <v>494477.95927999873</v>
      </c>
      <c r="DD12" s="24">
        <f t="shared" si="55"/>
        <v>17.41845670876139</v>
      </c>
      <c r="DE12" s="25">
        <f t="shared" si="20"/>
        <v>15.427932238442713</v>
      </c>
      <c r="DF12" s="27">
        <f t="shared" si="21"/>
        <v>16.439308463712184</v>
      </c>
      <c r="DG12" s="21">
        <v>15314</v>
      </c>
      <c r="DH12" s="22">
        <v>14886</v>
      </c>
      <c r="DI12" s="23">
        <f t="shared" si="56"/>
        <v>30200</v>
      </c>
      <c r="DJ12" s="21">
        <v>289915.60144000105</v>
      </c>
      <c r="DK12" s="22">
        <v>244279.32564</v>
      </c>
      <c r="DL12" s="23">
        <f t="shared" si="57"/>
        <v>534194.92708000098</v>
      </c>
      <c r="DM12" s="24">
        <f t="shared" si="58"/>
        <v>18.931409262113167</v>
      </c>
      <c r="DN12" s="25">
        <f t="shared" si="22"/>
        <v>16.410004409512293</v>
      </c>
      <c r="DO12" s="27">
        <f t="shared" si="23"/>
        <v>17.688573744370892</v>
      </c>
    </row>
    <row r="13" spans="1:119" x14ac:dyDescent="0.25">
      <c r="A13" s="145"/>
      <c r="B13" s="20" t="s">
        <v>24</v>
      </c>
      <c r="C13" s="21">
        <v>14035</v>
      </c>
      <c r="D13" s="22">
        <v>15262</v>
      </c>
      <c r="E13" s="23">
        <v>29297</v>
      </c>
      <c r="F13" s="21">
        <v>171408.62885000065</v>
      </c>
      <c r="G13" s="22">
        <v>165585.94532000014</v>
      </c>
      <c r="H13" s="23">
        <v>336994.57417000073</v>
      </c>
      <c r="I13" s="24">
        <f t="shared" si="24"/>
        <v>12.212941136444648</v>
      </c>
      <c r="J13" s="25">
        <f t="shared" si="25"/>
        <v>10.849557418424855</v>
      </c>
      <c r="K13" s="26">
        <f t="shared" si="26"/>
        <v>11.502699053486729</v>
      </c>
      <c r="L13" s="21">
        <v>14338</v>
      </c>
      <c r="M13" s="22">
        <v>15407</v>
      </c>
      <c r="N13" s="23">
        <v>29745</v>
      </c>
      <c r="O13" s="21">
        <v>177835.37521999999</v>
      </c>
      <c r="P13" s="22">
        <v>168247.13245999999</v>
      </c>
      <c r="Q13" s="23">
        <v>346082.50767999998</v>
      </c>
      <c r="R13" s="24">
        <f t="shared" si="27"/>
        <v>12.403080988980332</v>
      </c>
      <c r="S13" s="25">
        <f t="shared" si="1"/>
        <v>10.920174755630557</v>
      </c>
      <c r="T13" s="26">
        <f t="shared" si="2"/>
        <v>11.634980927214658</v>
      </c>
      <c r="U13" s="21">
        <v>14541</v>
      </c>
      <c r="V13" s="22">
        <v>15432</v>
      </c>
      <c r="W13" s="23">
        <v>29973</v>
      </c>
      <c r="X13" s="21">
        <v>193650.33869000096</v>
      </c>
      <c r="Y13" s="22">
        <v>179076.42362000042</v>
      </c>
      <c r="Z13" s="23">
        <v>372726.76231000142</v>
      </c>
      <c r="AA13" s="24">
        <f t="shared" si="28"/>
        <v>13.317539281342478</v>
      </c>
      <c r="AB13" s="25">
        <f t="shared" si="3"/>
        <v>11.60422651762574</v>
      </c>
      <c r="AC13" s="26">
        <f t="shared" si="4"/>
        <v>12.435417285890683</v>
      </c>
      <c r="AD13" s="21">
        <v>14907</v>
      </c>
      <c r="AE13" s="22">
        <v>15567</v>
      </c>
      <c r="AF13" s="23">
        <v>30474</v>
      </c>
      <c r="AG13" s="21">
        <v>208139.51705000014</v>
      </c>
      <c r="AH13" s="22">
        <v>193406.53291999976</v>
      </c>
      <c r="AI13" s="23">
        <v>401546.04996999993</v>
      </c>
      <c r="AJ13" s="24">
        <f t="shared" si="29"/>
        <v>13.962535523579536</v>
      </c>
      <c r="AK13" s="25">
        <f t="shared" si="30"/>
        <v>12.424136501573827</v>
      </c>
      <c r="AL13" s="26">
        <f t="shared" si="31"/>
        <v>13.176676838288374</v>
      </c>
      <c r="AM13" s="21">
        <v>15366</v>
      </c>
      <c r="AN13" s="22">
        <v>15682</v>
      </c>
      <c r="AO13" s="23">
        <f t="shared" si="32"/>
        <v>31048</v>
      </c>
      <c r="AP13" s="21">
        <v>216073.89796000026</v>
      </c>
      <c r="AQ13" s="22">
        <v>194375.86350999947</v>
      </c>
      <c r="AR13" s="23">
        <f t="shared" si="33"/>
        <v>410449.76146999974</v>
      </c>
      <c r="AS13" s="24">
        <f t="shared" si="34"/>
        <v>14.061818167382549</v>
      </c>
      <c r="AT13" s="25">
        <f t="shared" si="6"/>
        <v>12.394838892360635</v>
      </c>
      <c r="AU13" s="26">
        <f t="shared" si="7"/>
        <v>13.219845448015967</v>
      </c>
      <c r="AV13" s="21">
        <v>15757</v>
      </c>
      <c r="AW13" s="22">
        <v>15873</v>
      </c>
      <c r="AX13" s="23">
        <f t="shared" si="35"/>
        <v>31630</v>
      </c>
      <c r="AY13" s="21">
        <v>225112.18944000086</v>
      </c>
      <c r="AZ13" s="22">
        <v>196069.45876000039</v>
      </c>
      <c r="BA13" s="23">
        <f t="shared" si="36"/>
        <v>421181.64820000122</v>
      </c>
      <c r="BB13" s="24">
        <f t="shared" si="37"/>
        <v>14.286487874595473</v>
      </c>
      <c r="BC13" s="25">
        <f t="shared" si="8"/>
        <v>12.352388254268279</v>
      </c>
      <c r="BD13" s="27">
        <f t="shared" si="9"/>
        <v>13.315891501738895</v>
      </c>
      <c r="BE13" s="21">
        <v>16184</v>
      </c>
      <c r="BF13" s="22">
        <v>16136</v>
      </c>
      <c r="BG13" s="23">
        <f t="shared" si="38"/>
        <v>32320</v>
      </c>
      <c r="BH13" s="21">
        <v>235222.12463000082</v>
      </c>
      <c r="BI13" s="22">
        <v>205904.22582000023</v>
      </c>
      <c r="BJ13" s="23">
        <f t="shared" si="39"/>
        <v>441126.35045000107</v>
      </c>
      <c r="BK13" s="24">
        <f t="shared" si="40"/>
        <v>14.534239040410332</v>
      </c>
      <c r="BL13" s="25">
        <f t="shared" si="10"/>
        <v>12.76054944348043</v>
      </c>
      <c r="BM13" s="27">
        <f t="shared" si="11"/>
        <v>13.648711338180727</v>
      </c>
      <c r="BN13" s="21">
        <v>15818</v>
      </c>
      <c r="BO13" s="22">
        <v>15776</v>
      </c>
      <c r="BP13" s="23">
        <f t="shared" si="41"/>
        <v>31594</v>
      </c>
      <c r="BQ13" s="21">
        <v>252099.28569999925</v>
      </c>
      <c r="BR13" s="22">
        <v>224904.05999000004</v>
      </c>
      <c r="BS13" s="23">
        <f t="shared" si="42"/>
        <v>477003.34568999929</v>
      </c>
      <c r="BT13" s="24">
        <f t="shared" si="43"/>
        <v>15.937494354532763</v>
      </c>
      <c r="BU13" s="25">
        <f t="shared" si="12"/>
        <v>14.256088995309334</v>
      </c>
      <c r="BV13" s="27">
        <f t="shared" si="13"/>
        <v>15.097909276761388</v>
      </c>
      <c r="BW13" s="21">
        <v>16095</v>
      </c>
      <c r="BX13" s="22">
        <v>16067</v>
      </c>
      <c r="BY13" s="23">
        <f t="shared" si="44"/>
        <v>32162</v>
      </c>
      <c r="BZ13" s="21">
        <v>251235.26439000061</v>
      </c>
      <c r="CA13" s="22">
        <v>221052.68785999849</v>
      </c>
      <c r="CB13" s="23">
        <f t="shared" si="45"/>
        <v>472287.9522499991</v>
      </c>
      <c r="CC13" s="24">
        <f t="shared" si="46"/>
        <v>15.609522484622591</v>
      </c>
      <c r="CD13" s="25">
        <f t="shared" si="14"/>
        <v>13.758180609945757</v>
      </c>
      <c r="CE13" s="27">
        <f t="shared" si="15"/>
        <v>14.684657429575248</v>
      </c>
      <c r="CF13" s="21">
        <v>16398</v>
      </c>
      <c r="CG13" s="22">
        <v>16145</v>
      </c>
      <c r="CH13" s="23">
        <f t="shared" si="47"/>
        <v>32543</v>
      </c>
      <c r="CI13" s="21">
        <v>281522.18380999996</v>
      </c>
      <c r="CJ13" s="22">
        <v>245491.88909000118</v>
      </c>
      <c r="CK13" s="23">
        <f t="shared" si="48"/>
        <v>527014.07290000119</v>
      </c>
      <c r="CL13" s="24">
        <f t="shared" si="49"/>
        <v>17.168080486034881</v>
      </c>
      <c r="CM13" s="25">
        <f t="shared" si="16"/>
        <v>15.205443734283133</v>
      </c>
      <c r="CN13" s="27">
        <f t="shared" si="17"/>
        <v>16.194391202409157</v>
      </c>
      <c r="CO13" s="21">
        <v>16890</v>
      </c>
      <c r="CP13" s="22">
        <v>16449</v>
      </c>
      <c r="CQ13" s="23">
        <f t="shared" si="50"/>
        <v>33339</v>
      </c>
      <c r="CR13" s="21">
        <v>298331.98232999962</v>
      </c>
      <c r="CS13" s="22">
        <v>253165.94446999885</v>
      </c>
      <c r="CT13" s="23">
        <f t="shared" si="51"/>
        <v>551497.9267999985</v>
      </c>
      <c r="CU13" s="24">
        <f t="shared" si="52"/>
        <v>17.663231635879196</v>
      </c>
      <c r="CV13" s="25">
        <f t="shared" si="18"/>
        <v>15.390962640282014</v>
      </c>
      <c r="CW13" s="27">
        <f t="shared" si="19"/>
        <v>16.542125642640706</v>
      </c>
      <c r="CX13" s="21">
        <v>17117</v>
      </c>
      <c r="CY13" s="22">
        <v>16308</v>
      </c>
      <c r="CZ13" s="23">
        <f t="shared" si="53"/>
        <v>33425</v>
      </c>
      <c r="DA13" s="21">
        <v>318906.2558799985</v>
      </c>
      <c r="DB13" s="22">
        <v>265850.31141999952</v>
      </c>
      <c r="DC13" s="23">
        <f t="shared" si="54"/>
        <v>584756.56729999802</v>
      </c>
      <c r="DD13" s="24">
        <f t="shared" si="55"/>
        <v>18.630966634340041</v>
      </c>
      <c r="DE13" s="25">
        <f t="shared" si="20"/>
        <v>16.301834156242304</v>
      </c>
      <c r="DF13" s="27">
        <f t="shared" si="21"/>
        <v>17.494586905011161</v>
      </c>
      <c r="DG13" s="21">
        <v>17494</v>
      </c>
      <c r="DH13" s="22">
        <v>16375</v>
      </c>
      <c r="DI13" s="23">
        <f t="shared" si="56"/>
        <v>33869</v>
      </c>
      <c r="DJ13" s="21">
        <v>343591.2631599998</v>
      </c>
      <c r="DK13" s="22">
        <v>285614.42477000057</v>
      </c>
      <c r="DL13" s="23">
        <f t="shared" si="57"/>
        <v>629205.68793000036</v>
      </c>
      <c r="DM13" s="24">
        <f t="shared" si="58"/>
        <v>19.640520358980211</v>
      </c>
      <c r="DN13" s="25">
        <f t="shared" si="22"/>
        <v>17.442102276030568</v>
      </c>
      <c r="DO13" s="27">
        <f t="shared" si="23"/>
        <v>18.57762815347369</v>
      </c>
    </row>
    <row r="14" spans="1:119" x14ac:dyDescent="0.25">
      <c r="A14" s="145"/>
      <c r="B14" s="20" t="s">
        <v>25</v>
      </c>
      <c r="C14" s="21">
        <v>15598</v>
      </c>
      <c r="D14" s="22">
        <v>17019</v>
      </c>
      <c r="E14" s="23">
        <v>32617</v>
      </c>
      <c r="F14" s="21">
        <v>191636.29035000002</v>
      </c>
      <c r="G14" s="22">
        <v>184026.16029999917</v>
      </c>
      <c r="H14" s="23">
        <v>375662.45064999926</v>
      </c>
      <c r="I14" s="24">
        <f t="shared" si="24"/>
        <v>12.285952708680602</v>
      </c>
      <c r="J14" s="25">
        <f t="shared" si="25"/>
        <v>10.812983154121815</v>
      </c>
      <c r="K14" s="26">
        <f t="shared" si="26"/>
        <v>11.517382059968705</v>
      </c>
      <c r="L14" s="21">
        <v>15711</v>
      </c>
      <c r="M14" s="22">
        <v>16956</v>
      </c>
      <c r="N14" s="23">
        <v>32667</v>
      </c>
      <c r="O14" s="21">
        <v>196174.97527999963</v>
      </c>
      <c r="P14" s="22">
        <v>185884.2649800005</v>
      </c>
      <c r="Q14" s="23">
        <v>382059.24026000011</v>
      </c>
      <c r="R14" s="24">
        <f t="shared" si="27"/>
        <v>12.486472871236689</v>
      </c>
      <c r="S14" s="25">
        <f t="shared" si="1"/>
        <v>10.962742685774977</v>
      </c>
      <c r="T14" s="26">
        <f t="shared" si="2"/>
        <v>11.695571685799127</v>
      </c>
      <c r="U14" s="21">
        <v>16048</v>
      </c>
      <c r="V14" s="22">
        <v>17011</v>
      </c>
      <c r="W14" s="23">
        <v>33059</v>
      </c>
      <c r="X14" s="21">
        <v>206675.68395000085</v>
      </c>
      <c r="Y14" s="22">
        <v>192852.48659000066</v>
      </c>
      <c r="Z14" s="23">
        <v>399528.17054000153</v>
      </c>
      <c r="AA14" s="24">
        <f t="shared" si="28"/>
        <v>12.8785944634846</v>
      </c>
      <c r="AB14" s="25">
        <f t="shared" si="3"/>
        <v>11.336928257598064</v>
      </c>
      <c r="AC14" s="26">
        <f t="shared" si="4"/>
        <v>12.08530719441004</v>
      </c>
      <c r="AD14" s="21">
        <v>16080</v>
      </c>
      <c r="AE14" s="22">
        <v>16966</v>
      </c>
      <c r="AF14" s="23">
        <v>33046</v>
      </c>
      <c r="AG14" s="21">
        <v>217190.93715999808</v>
      </c>
      <c r="AH14" s="22">
        <v>201677.07772999824</v>
      </c>
      <c r="AI14" s="23">
        <v>418868.01488999632</v>
      </c>
      <c r="AJ14" s="24">
        <f t="shared" si="29"/>
        <v>13.506899077114308</v>
      </c>
      <c r="AK14" s="25">
        <f t="shared" si="30"/>
        <v>11.887131777083475</v>
      </c>
      <c r="AL14" s="26">
        <f t="shared" si="31"/>
        <v>12.67530154602664</v>
      </c>
      <c r="AM14" s="21">
        <v>16376</v>
      </c>
      <c r="AN14" s="22">
        <v>16956</v>
      </c>
      <c r="AO14" s="23">
        <f t="shared" si="32"/>
        <v>33332</v>
      </c>
      <c r="AP14" s="21">
        <v>220362.21694999957</v>
      </c>
      <c r="AQ14" s="22">
        <v>202735.14351999894</v>
      </c>
      <c r="AR14" s="23">
        <f t="shared" si="33"/>
        <v>423097.3604699985</v>
      </c>
      <c r="AS14" s="24">
        <f t="shared" si="34"/>
        <v>13.456412857230067</v>
      </c>
      <c r="AT14" s="25">
        <f t="shared" si="6"/>
        <v>11.956543024298121</v>
      </c>
      <c r="AU14" s="26">
        <f t="shared" si="7"/>
        <v>12.693428551242004</v>
      </c>
      <c r="AV14" s="21">
        <v>16798</v>
      </c>
      <c r="AW14" s="22">
        <v>17054</v>
      </c>
      <c r="AX14" s="23">
        <f t="shared" si="35"/>
        <v>33852</v>
      </c>
      <c r="AY14" s="21">
        <v>234413.08596999984</v>
      </c>
      <c r="AZ14" s="22">
        <v>207598.59362999836</v>
      </c>
      <c r="BA14" s="23">
        <f t="shared" si="36"/>
        <v>442011.67959999817</v>
      </c>
      <c r="BB14" s="24">
        <f t="shared" si="37"/>
        <v>13.954821167400871</v>
      </c>
      <c r="BC14" s="25">
        <f t="shared" si="8"/>
        <v>12.173014754896116</v>
      </c>
      <c r="BD14" s="27">
        <f t="shared" si="9"/>
        <v>13.057180656977376</v>
      </c>
      <c r="BE14" s="21">
        <v>17354</v>
      </c>
      <c r="BF14" s="22">
        <v>17438</v>
      </c>
      <c r="BG14" s="23">
        <f t="shared" si="38"/>
        <v>34792</v>
      </c>
      <c r="BH14" s="21">
        <v>246696.19231000092</v>
      </c>
      <c r="BI14" s="22">
        <v>217139.82022000046</v>
      </c>
      <c r="BJ14" s="23">
        <f t="shared" si="39"/>
        <v>463836.01253000135</v>
      </c>
      <c r="BK14" s="24">
        <f t="shared" si="40"/>
        <v>14.215523355422434</v>
      </c>
      <c r="BL14" s="25">
        <f t="shared" si="10"/>
        <v>12.452105758687949</v>
      </c>
      <c r="BM14" s="27">
        <f t="shared" si="11"/>
        <v>13.331685805070169</v>
      </c>
      <c r="BN14" s="21">
        <v>17364</v>
      </c>
      <c r="BO14" s="22">
        <v>17118</v>
      </c>
      <c r="BP14" s="23">
        <f t="shared" si="41"/>
        <v>34482</v>
      </c>
      <c r="BQ14" s="21">
        <v>269321.16983999987</v>
      </c>
      <c r="BR14" s="22">
        <v>232934.3234899989</v>
      </c>
      <c r="BS14" s="23">
        <f t="shared" si="42"/>
        <v>502255.4933299988</v>
      </c>
      <c r="BT14" s="24">
        <f t="shared" si="43"/>
        <v>15.510318465791284</v>
      </c>
      <c r="BU14" s="25">
        <f t="shared" si="12"/>
        <v>13.607566508353715</v>
      </c>
      <c r="BV14" s="27">
        <f t="shared" si="13"/>
        <v>14.565729752624524</v>
      </c>
      <c r="BW14" s="21">
        <v>17648</v>
      </c>
      <c r="BX14" s="22">
        <v>17191</v>
      </c>
      <c r="BY14" s="23">
        <f t="shared" si="44"/>
        <v>34839</v>
      </c>
      <c r="BZ14" s="21">
        <v>277663.36858999915</v>
      </c>
      <c r="CA14" s="22">
        <v>236204.13041000027</v>
      </c>
      <c r="CB14" s="23">
        <f t="shared" si="45"/>
        <v>513867.49899999943</v>
      </c>
      <c r="CC14" s="24">
        <f t="shared" si="46"/>
        <v>15.73341843778327</v>
      </c>
      <c r="CD14" s="25">
        <f t="shared" si="14"/>
        <v>13.739987808155446</v>
      </c>
      <c r="CE14" s="27">
        <f t="shared" si="15"/>
        <v>14.749777519446582</v>
      </c>
      <c r="CF14" s="21">
        <v>17944</v>
      </c>
      <c r="CG14" s="22">
        <v>17266</v>
      </c>
      <c r="CH14" s="23">
        <f t="shared" si="47"/>
        <v>35210</v>
      </c>
      <c r="CI14" s="21">
        <v>305026.77023999853</v>
      </c>
      <c r="CJ14" s="22">
        <v>263079.0079300002</v>
      </c>
      <c r="CK14" s="23">
        <f t="shared" si="48"/>
        <v>568105.77816999867</v>
      </c>
      <c r="CL14" s="24">
        <f t="shared" si="49"/>
        <v>16.998816888096218</v>
      </c>
      <c r="CM14" s="25">
        <f t="shared" si="16"/>
        <v>15.23682427487549</v>
      </c>
      <c r="CN14" s="27">
        <f t="shared" si="17"/>
        <v>16.134784952286246</v>
      </c>
      <c r="CO14" s="21">
        <v>18549</v>
      </c>
      <c r="CP14" s="22">
        <v>17425</v>
      </c>
      <c r="CQ14" s="23">
        <f t="shared" si="50"/>
        <v>35974</v>
      </c>
      <c r="CR14" s="21">
        <v>327669.86812999903</v>
      </c>
      <c r="CS14" s="22">
        <v>275330.82287999976</v>
      </c>
      <c r="CT14" s="23">
        <f t="shared" si="51"/>
        <v>603000.69100999879</v>
      </c>
      <c r="CU14" s="24">
        <f t="shared" si="52"/>
        <v>17.665096130788669</v>
      </c>
      <c r="CV14" s="25">
        <f t="shared" si="18"/>
        <v>15.800908056241019</v>
      </c>
      <c r="CW14" s="27">
        <f t="shared" si="19"/>
        <v>16.762125174014532</v>
      </c>
      <c r="CX14" s="21">
        <v>18433</v>
      </c>
      <c r="CY14" s="22">
        <v>17405</v>
      </c>
      <c r="CZ14" s="23">
        <f t="shared" si="53"/>
        <v>35838</v>
      </c>
      <c r="DA14" s="21">
        <v>351009.02127000177</v>
      </c>
      <c r="DB14" s="22">
        <v>290342.7598500009</v>
      </c>
      <c r="DC14" s="23">
        <f t="shared" si="54"/>
        <v>641351.78112000274</v>
      </c>
      <c r="DD14" s="24">
        <f t="shared" si="55"/>
        <v>19.042425067542005</v>
      </c>
      <c r="DE14" s="25">
        <f t="shared" si="20"/>
        <v>16.681571953461702</v>
      </c>
      <c r="DF14" s="27">
        <f t="shared" si="21"/>
        <v>17.895858617110406</v>
      </c>
      <c r="DG14" s="21">
        <v>18868</v>
      </c>
      <c r="DH14" s="22">
        <v>17363</v>
      </c>
      <c r="DI14" s="23">
        <f t="shared" si="56"/>
        <v>36231</v>
      </c>
      <c r="DJ14" s="21">
        <v>374557.95014000189</v>
      </c>
      <c r="DK14" s="22">
        <v>302215.41472000006</v>
      </c>
      <c r="DL14" s="23">
        <f t="shared" si="57"/>
        <v>676773.36486000195</v>
      </c>
      <c r="DM14" s="24">
        <f t="shared" si="58"/>
        <v>19.851491951452296</v>
      </c>
      <c r="DN14" s="25">
        <f t="shared" si="22"/>
        <v>17.405714146172901</v>
      </c>
      <c r="DO14" s="27">
        <f t="shared" si="23"/>
        <v>18.679400647511851</v>
      </c>
    </row>
    <row r="15" spans="1:119" x14ac:dyDescent="0.25">
      <c r="A15" s="145"/>
      <c r="B15" s="20" t="s">
        <v>26</v>
      </c>
      <c r="C15" s="21">
        <v>16296</v>
      </c>
      <c r="D15" s="22">
        <v>17661</v>
      </c>
      <c r="E15" s="23">
        <v>33957</v>
      </c>
      <c r="F15" s="21">
        <v>191885.71718000001</v>
      </c>
      <c r="G15" s="22">
        <v>182285.67614000084</v>
      </c>
      <c r="H15" s="23">
        <v>374171.39332000085</v>
      </c>
      <c r="I15" s="24">
        <f t="shared" si="24"/>
        <v>11.775019463672066</v>
      </c>
      <c r="J15" s="25">
        <f t="shared" si="25"/>
        <v>10.321367767397136</v>
      </c>
      <c r="K15" s="26">
        <f t="shared" si="26"/>
        <v>11.018976744706565</v>
      </c>
      <c r="L15" s="21">
        <v>16658</v>
      </c>
      <c r="M15" s="22">
        <v>17957</v>
      </c>
      <c r="N15" s="23">
        <v>34615</v>
      </c>
      <c r="O15" s="21">
        <v>203825.51258000048</v>
      </c>
      <c r="P15" s="22">
        <v>184174.55890000061</v>
      </c>
      <c r="Q15" s="23">
        <v>388000.07148000103</v>
      </c>
      <c r="R15" s="24">
        <f t="shared" si="27"/>
        <v>12.235893419378105</v>
      </c>
      <c r="S15" s="25">
        <f t="shared" si="1"/>
        <v>10.256421389987226</v>
      </c>
      <c r="T15" s="26">
        <f t="shared" si="2"/>
        <v>11.209015498483346</v>
      </c>
      <c r="U15" s="21">
        <v>17083</v>
      </c>
      <c r="V15" s="22">
        <v>18200</v>
      </c>
      <c r="W15" s="23">
        <v>35283</v>
      </c>
      <c r="X15" s="21">
        <v>214313.29908000078</v>
      </c>
      <c r="Y15" s="22">
        <v>191923.82364000101</v>
      </c>
      <c r="Z15" s="23">
        <v>406237.12272000179</v>
      </c>
      <c r="AA15" s="24">
        <f t="shared" si="28"/>
        <v>12.545413515190587</v>
      </c>
      <c r="AB15" s="25">
        <f t="shared" si="3"/>
        <v>10.54526503516489</v>
      </c>
      <c r="AC15" s="26">
        <f t="shared" si="4"/>
        <v>11.513678619165088</v>
      </c>
      <c r="AD15" s="21">
        <v>17468</v>
      </c>
      <c r="AE15" s="22">
        <v>18098</v>
      </c>
      <c r="AF15" s="23">
        <v>35566</v>
      </c>
      <c r="AG15" s="21">
        <v>228761.45778999824</v>
      </c>
      <c r="AH15" s="22">
        <v>208904.83164999806</v>
      </c>
      <c r="AI15" s="23">
        <v>437666.2894399963</v>
      </c>
      <c r="AJ15" s="24">
        <f t="shared" si="29"/>
        <v>13.096030329173244</v>
      </c>
      <c r="AK15" s="25">
        <f t="shared" si="30"/>
        <v>11.542978873356065</v>
      </c>
      <c r="AL15" s="26">
        <f t="shared" si="31"/>
        <v>12.30574957656178</v>
      </c>
      <c r="AM15" s="21">
        <v>17584</v>
      </c>
      <c r="AN15" s="22">
        <v>18165</v>
      </c>
      <c r="AO15" s="23">
        <f t="shared" si="32"/>
        <v>35749</v>
      </c>
      <c r="AP15" s="21">
        <v>245143.34551000141</v>
      </c>
      <c r="AQ15" s="22">
        <v>212825.40684999974</v>
      </c>
      <c r="AR15" s="23">
        <f t="shared" si="33"/>
        <v>457968.75236000115</v>
      </c>
      <c r="AS15" s="24">
        <f t="shared" si="34"/>
        <v>13.941273061305813</v>
      </c>
      <c r="AT15" s="25">
        <f t="shared" si="6"/>
        <v>11.716234894026961</v>
      </c>
      <c r="AU15" s="26">
        <f t="shared" si="7"/>
        <v>12.810673091834769</v>
      </c>
      <c r="AV15" s="21">
        <v>17907</v>
      </c>
      <c r="AW15" s="22">
        <v>18154</v>
      </c>
      <c r="AX15" s="23">
        <f t="shared" si="35"/>
        <v>36061</v>
      </c>
      <c r="AY15" s="21">
        <v>257925.33385000096</v>
      </c>
      <c r="AZ15" s="22">
        <v>219527.69818000024</v>
      </c>
      <c r="BA15" s="23">
        <f t="shared" si="36"/>
        <v>477453.03203000117</v>
      </c>
      <c r="BB15" s="24">
        <f t="shared" si="37"/>
        <v>14.403603833696373</v>
      </c>
      <c r="BC15" s="25">
        <f t="shared" si="8"/>
        <v>12.092524963093547</v>
      </c>
      <c r="BD15" s="27">
        <f t="shared" si="9"/>
        <v>13.240149525248917</v>
      </c>
      <c r="BE15" s="21">
        <v>18388</v>
      </c>
      <c r="BF15" s="22">
        <v>18418</v>
      </c>
      <c r="BG15" s="23">
        <f t="shared" si="38"/>
        <v>36806</v>
      </c>
      <c r="BH15" s="21">
        <v>275718.13698999927</v>
      </c>
      <c r="BI15" s="22">
        <v>232925.530640001</v>
      </c>
      <c r="BJ15" s="23">
        <f t="shared" si="39"/>
        <v>508643.66763000027</v>
      </c>
      <c r="BK15" s="24">
        <f t="shared" si="40"/>
        <v>14.994460354035201</v>
      </c>
      <c r="BL15" s="25">
        <f t="shared" si="10"/>
        <v>12.646624532522587</v>
      </c>
      <c r="BM15" s="27">
        <f t="shared" si="11"/>
        <v>13.819585600988976</v>
      </c>
      <c r="BN15" s="21">
        <v>18116</v>
      </c>
      <c r="BO15" s="22">
        <v>17712</v>
      </c>
      <c r="BP15" s="23">
        <f t="shared" si="41"/>
        <v>35828</v>
      </c>
      <c r="BQ15" s="21">
        <v>295380.6671399998</v>
      </c>
      <c r="BR15" s="22">
        <v>248107.54037999897</v>
      </c>
      <c r="BS15" s="23">
        <f t="shared" si="42"/>
        <v>543488.20751999877</v>
      </c>
      <c r="BT15" s="24">
        <f t="shared" si="43"/>
        <v>16.304960650253907</v>
      </c>
      <c r="BU15" s="25">
        <f t="shared" si="12"/>
        <v>14.007878296070404</v>
      </c>
      <c r="BV15" s="27">
        <f t="shared" si="13"/>
        <v>15.169370534777235</v>
      </c>
      <c r="BW15" s="21">
        <v>18078</v>
      </c>
      <c r="BX15" s="22">
        <v>17828</v>
      </c>
      <c r="BY15" s="23">
        <f t="shared" si="44"/>
        <v>35906</v>
      </c>
      <c r="BZ15" s="21">
        <v>298469.03540999896</v>
      </c>
      <c r="CA15" s="22">
        <v>250300.95352999977</v>
      </c>
      <c r="CB15" s="23">
        <f t="shared" si="45"/>
        <v>548769.98893999867</v>
      </c>
      <c r="CC15" s="24">
        <f t="shared" si="46"/>
        <v>16.510069444075615</v>
      </c>
      <c r="CD15" s="25">
        <f t="shared" si="14"/>
        <v>14.039766296275509</v>
      </c>
      <c r="CE15" s="27">
        <f t="shared" si="15"/>
        <v>15.283517766946991</v>
      </c>
      <c r="CF15" s="21">
        <v>18036</v>
      </c>
      <c r="CG15" s="22">
        <v>17629</v>
      </c>
      <c r="CH15" s="23">
        <f t="shared" si="47"/>
        <v>35665</v>
      </c>
      <c r="CI15" s="21">
        <v>327275.84563000075</v>
      </c>
      <c r="CJ15" s="22">
        <v>270106.66840999987</v>
      </c>
      <c r="CK15" s="23">
        <f t="shared" si="48"/>
        <v>597382.51404000062</v>
      </c>
      <c r="CL15" s="24">
        <f t="shared" si="49"/>
        <v>18.145700023841247</v>
      </c>
      <c r="CM15" s="25">
        <f t="shared" si="16"/>
        <v>15.321723773895279</v>
      </c>
      <c r="CN15" s="27">
        <f t="shared" si="17"/>
        <v>16.74982515182954</v>
      </c>
      <c r="CO15" s="21">
        <v>18587</v>
      </c>
      <c r="CP15" s="22">
        <v>17688</v>
      </c>
      <c r="CQ15" s="23">
        <f t="shared" si="50"/>
        <v>36275</v>
      </c>
      <c r="CR15" s="21">
        <v>344899.62961999996</v>
      </c>
      <c r="CS15" s="22">
        <v>279534.26157000085</v>
      </c>
      <c r="CT15" s="23">
        <f t="shared" si="51"/>
        <v>624433.89119000081</v>
      </c>
      <c r="CU15" s="24">
        <f t="shared" si="52"/>
        <v>18.555960059181146</v>
      </c>
      <c r="CV15" s="25">
        <f t="shared" si="18"/>
        <v>15.803610446065177</v>
      </c>
      <c r="CW15" s="27">
        <f t="shared" si="19"/>
        <v>17.213890866712635</v>
      </c>
      <c r="CX15" s="21">
        <v>18686</v>
      </c>
      <c r="CY15" s="22">
        <v>17682</v>
      </c>
      <c r="CZ15" s="23">
        <f t="shared" si="53"/>
        <v>36368</v>
      </c>
      <c r="DA15" s="21">
        <v>366878.48266999936</v>
      </c>
      <c r="DB15" s="22">
        <v>295918.73608999886</v>
      </c>
      <c r="DC15" s="23">
        <f t="shared" si="54"/>
        <v>662797.21875999821</v>
      </c>
      <c r="DD15" s="24">
        <f t="shared" si="55"/>
        <v>19.63386934978055</v>
      </c>
      <c r="DE15" s="25">
        <f t="shared" si="20"/>
        <v>16.735591906458481</v>
      </c>
      <c r="DF15" s="27">
        <f t="shared" si="21"/>
        <v>18.224736547514251</v>
      </c>
      <c r="DG15" s="21">
        <v>19153</v>
      </c>
      <c r="DH15" s="22">
        <v>17721</v>
      </c>
      <c r="DI15" s="23">
        <f t="shared" si="56"/>
        <v>36874</v>
      </c>
      <c r="DJ15" s="21">
        <v>384675.82734000013</v>
      </c>
      <c r="DK15" s="22">
        <v>313573.52295999939</v>
      </c>
      <c r="DL15" s="23">
        <f t="shared" si="57"/>
        <v>698249.35029999958</v>
      </c>
      <c r="DM15" s="24">
        <f t="shared" si="58"/>
        <v>20.084364190466253</v>
      </c>
      <c r="DN15" s="25">
        <f t="shared" si="22"/>
        <v>17.695024149878641</v>
      </c>
      <c r="DO15" s="27">
        <f t="shared" si="23"/>
        <v>18.936089122416867</v>
      </c>
    </row>
    <row r="16" spans="1:119" x14ac:dyDescent="0.25">
      <c r="A16" s="145"/>
      <c r="B16" s="20" t="s">
        <v>27</v>
      </c>
      <c r="C16" s="21">
        <v>26809</v>
      </c>
      <c r="D16" s="22">
        <v>29504</v>
      </c>
      <c r="E16" s="23">
        <v>56313</v>
      </c>
      <c r="F16" s="21">
        <v>310267.08496999968</v>
      </c>
      <c r="G16" s="22">
        <v>309328.02110999799</v>
      </c>
      <c r="H16" s="23">
        <v>619595.10607999773</v>
      </c>
      <c r="I16" s="24">
        <f t="shared" si="24"/>
        <v>11.573243499198018</v>
      </c>
      <c r="J16" s="25">
        <f t="shared" si="25"/>
        <v>10.484274034368154</v>
      </c>
      <c r="K16" s="26">
        <f t="shared" si="26"/>
        <v>11.002701082876028</v>
      </c>
      <c r="L16" s="21">
        <v>26837</v>
      </c>
      <c r="M16" s="22">
        <v>29376</v>
      </c>
      <c r="N16" s="23">
        <v>56213</v>
      </c>
      <c r="O16" s="21">
        <v>317324.05478000059</v>
      </c>
      <c r="P16" s="22">
        <v>313740.71355999942</v>
      </c>
      <c r="Q16" s="23">
        <v>631064.76833999995</v>
      </c>
      <c r="R16" s="24">
        <f t="shared" si="27"/>
        <v>11.824125452919498</v>
      </c>
      <c r="S16" s="25">
        <f t="shared" si="1"/>
        <v>10.680171349400851</v>
      </c>
      <c r="T16" s="26">
        <f t="shared" si="2"/>
        <v>11.226313634568516</v>
      </c>
      <c r="U16" s="21">
        <v>27258</v>
      </c>
      <c r="V16" s="22">
        <v>29309</v>
      </c>
      <c r="W16" s="23">
        <v>56567</v>
      </c>
      <c r="X16" s="21">
        <v>336351.46881000017</v>
      </c>
      <c r="Y16" s="22">
        <v>321152.62994999829</v>
      </c>
      <c r="Z16" s="23">
        <v>657504.09875999845</v>
      </c>
      <c r="AA16" s="24">
        <f t="shared" si="28"/>
        <v>12.339550546995383</v>
      </c>
      <c r="AB16" s="25">
        <f t="shared" si="3"/>
        <v>10.957474835374741</v>
      </c>
      <c r="AC16" s="26">
        <f t="shared" si="4"/>
        <v>11.623457117400577</v>
      </c>
      <c r="AD16" s="21">
        <v>28192</v>
      </c>
      <c r="AE16" s="22">
        <v>29664</v>
      </c>
      <c r="AF16" s="23">
        <v>57856</v>
      </c>
      <c r="AG16" s="21">
        <v>359051.71259999962</v>
      </c>
      <c r="AH16" s="22">
        <v>331840.29970999865</v>
      </c>
      <c r="AI16" s="23">
        <v>690892.01230999827</v>
      </c>
      <c r="AJ16" s="24">
        <f t="shared" si="29"/>
        <v>12.73594326759363</v>
      </c>
      <c r="AK16" s="25">
        <f t="shared" si="30"/>
        <v>11.186633620213007</v>
      </c>
      <c r="AL16" s="26">
        <f t="shared" si="31"/>
        <v>11.94157930568996</v>
      </c>
      <c r="AM16" s="21">
        <v>28426</v>
      </c>
      <c r="AN16" s="22">
        <v>29350</v>
      </c>
      <c r="AO16" s="23">
        <f t="shared" si="32"/>
        <v>57776</v>
      </c>
      <c r="AP16" s="21">
        <v>371526.9205600014</v>
      </c>
      <c r="AQ16" s="22">
        <v>345062.21900000476</v>
      </c>
      <c r="AR16" s="23">
        <f t="shared" si="33"/>
        <v>716589.13956000609</v>
      </c>
      <c r="AS16" s="24">
        <f t="shared" si="34"/>
        <v>13.069968358545044</v>
      </c>
      <c r="AT16" s="25">
        <f t="shared" si="6"/>
        <v>11.756804735945648</v>
      </c>
      <c r="AU16" s="26">
        <f t="shared" si="7"/>
        <v>12.402885965799053</v>
      </c>
      <c r="AV16" s="21">
        <v>28591</v>
      </c>
      <c r="AW16" s="22">
        <v>29154</v>
      </c>
      <c r="AX16" s="23">
        <f t="shared" si="35"/>
        <v>57745</v>
      </c>
      <c r="AY16" s="21">
        <v>388119.58433999971</v>
      </c>
      <c r="AZ16" s="22">
        <v>348397.9195600017</v>
      </c>
      <c r="BA16" s="23">
        <f t="shared" si="36"/>
        <v>736517.50390000141</v>
      </c>
      <c r="BB16" s="24">
        <f t="shared" si="37"/>
        <v>13.574886654541629</v>
      </c>
      <c r="BC16" s="25">
        <f t="shared" si="8"/>
        <v>11.950261355560187</v>
      </c>
      <c r="BD16" s="27">
        <f t="shared" si="9"/>
        <v>12.754654150142894</v>
      </c>
      <c r="BE16" s="21">
        <v>29333</v>
      </c>
      <c r="BF16" s="22">
        <v>29621</v>
      </c>
      <c r="BG16" s="23">
        <f t="shared" si="38"/>
        <v>58954</v>
      </c>
      <c r="BH16" s="21">
        <v>413079.74150999833</v>
      </c>
      <c r="BI16" s="22">
        <v>367428.05168999947</v>
      </c>
      <c r="BJ16" s="23">
        <f t="shared" si="39"/>
        <v>780507.79319999786</v>
      </c>
      <c r="BK16" s="24">
        <f t="shared" si="40"/>
        <v>14.082423942658382</v>
      </c>
      <c r="BL16" s="25">
        <f t="shared" si="10"/>
        <v>12.404309499679263</v>
      </c>
      <c r="BM16" s="27">
        <f t="shared" si="11"/>
        <v>13.239267788445192</v>
      </c>
      <c r="BN16" s="21">
        <v>29231</v>
      </c>
      <c r="BO16" s="22">
        <v>28786</v>
      </c>
      <c r="BP16" s="23">
        <f t="shared" si="41"/>
        <v>58017</v>
      </c>
      <c r="BQ16" s="21">
        <v>449757.96899999742</v>
      </c>
      <c r="BR16" s="22">
        <v>386421.9495499974</v>
      </c>
      <c r="BS16" s="23">
        <f t="shared" si="42"/>
        <v>836179.91854999482</v>
      </c>
      <c r="BT16" s="24">
        <f t="shared" si="43"/>
        <v>15.386335363141782</v>
      </c>
      <c r="BU16" s="25">
        <f t="shared" si="12"/>
        <v>13.423954337177705</v>
      </c>
      <c r="BV16" s="27">
        <f t="shared" si="13"/>
        <v>14.412670743919795</v>
      </c>
      <c r="BW16" s="21">
        <v>29630</v>
      </c>
      <c r="BX16" s="22">
        <v>28736</v>
      </c>
      <c r="BY16" s="23">
        <f t="shared" si="44"/>
        <v>58366</v>
      </c>
      <c r="BZ16" s="21">
        <v>455484.23152999952</v>
      </c>
      <c r="CA16" s="22">
        <v>387437.20176999946</v>
      </c>
      <c r="CB16" s="23">
        <f t="shared" si="45"/>
        <v>842921.43329999899</v>
      </c>
      <c r="CC16" s="24">
        <f t="shared" si="46"/>
        <v>15.372400659129244</v>
      </c>
      <c r="CD16" s="25">
        <f t="shared" si="14"/>
        <v>13.482642043777821</v>
      </c>
      <c r="CE16" s="27">
        <f t="shared" si="15"/>
        <v>14.441994196963968</v>
      </c>
      <c r="CF16" s="21">
        <v>29983</v>
      </c>
      <c r="CG16" s="22">
        <v>28907</v>
      </c>
      <c r="CH16" s="23">
        <f t="shared" si="47"/>
        <v>58890</v>
      </c>
      <c r="CI16" s="21">
        <v>504538.91391999944</v>
      </c>
      <c r="CJ16" s="22">
        <v>419053.63031000132</v>
      </c>
      <c r="CK16" s="23">
        <f t="shared" si="48"/>
        <v>923592.54423000081</v>
      </c>
      <c r="CL16" s="24">
        <f t="shared" si="49"/>
        <v>16.827499380315494</v>
      </c>
      <c r="CM16" s="25">
        <f t="shared" si="16"/>
        <v>14.496614325595923</v>
      </c>
      <c r="CN16" s="27">
        <f t="shared" si="17"/>
        <v>15.683351065206331</v>
      </c>
      <c r="CO16" s="21">
        <v>31038</v>
      </c>
      <c r="CP16" s="22">
        <v>28961</v>
      </c>
      <c r="CQ16" s="23">
        <f t="shared" si="50"/>
        <v>59999</v>
      </c>
      <c r="CR16" s="21">
        <v>532147.85859999876</v>
      </c>
      <c r="CS16" s="22">
        <v>432147.50079000148</v>
      </c>
      <c r="CT16" s="23">
        <f t="shared" si="51"/>
        <v>964295.35939000023</v>
      </c>
      <c r="CU16" s="24">
        <f t="shared" si="52"/>
        <v>17.145043449964518</v>
      </c>
      <c r="CV16" s="25">
        <f t="shared" si="18"/>
        <v>14.92170507889926</v>
      </c>
      <c r="CW16" s="27">
        <f t="shared" si="19"/>
        <v>16.071857187453126</v>
      </c>
      <c r="CX16" s="21">
        <v>31781</v>
      </c>
      <c r="CY16" s="22">
        <v>29250</v>
      </c>
      <c r="CZ16" s="23">
        <f t="shared" si="53"/>
        <v>61031</v>
      </c>
      <c r="DA16" s="21">
        <v>572185.29151000001</v>
      </c>
      <c r="DB16" s="22">
        <v>451444.97873000032</v>
      </c>
      <c r="DC16" s="23">
        <f t="shared" si="54"/>
        <v>1023630.2702400003</v>
      </c>
      <c r="DD16" s="24">
        <f t="shared" si="55"/>
        <v>18.004005270759258</v>
      </c>
      <c r="DE16" s="25">
        <f t="shared" si="20"/>
        <v>15.434016366837618</v>
      </c>
      <c r="DF16" s="27">
        <f t="shared" si="21"/>
        <v>16.772300474185254</v>
      </c>
      <c r="DG16" s="21">
        <v>32362</v>
      </c>
      <c r="DH16" s="22">
        <v>29202</v>
      </c>
      <c r="DI16" s="23">
        <f t="shared" si="56"/>
        <v>61564</v>
      </c>
      <c r="DJ16" s="21">
        <v>601694.46405999502</v>
      </c>
      <c r="DK16" s="22">
        <v>469617.64622999763</v>
      </c>
      <c r="DL16" s="23">
        <f t="shared" si="57"/>
        <v>1071312.1102899928</v>
      </c>
      <c r="DM16" s="24">
        <f t="shared" si="58"/>
        <v>18.592622954699802</v>
      </c>
      <c r="DN16" s="25">
        <f t="shared" si="22"/>
        <v>16.081694617834312</v>
      </c>
      <c r="DO16" s="27">
        <f t="shared" si="23"/>
        <v>17.401600128159195</v>
      </c>
    </row>
    <row r="17" spans="1:119" x14ac:dyDescent="0.25">
      <c r="A17" s="145"/>
      <c r="B17" s="20" t="s">
        <v>28</v>
      </c>
      <c r="C17" s="21">
        <v>13425</v>
      </c>
      <c r="D17" s="22">
        <v>15185</v>
      </c>
      <c r="E17" s="23">
        <v>28610</v>
      </c>
      <c r="F17" s="21">
        <v>159977.75320000004</v>
      </c>
      <c r="G17" s="22">
        <v>155682.74930999943</v>
      </c>
      <c r="H17" s="23">
        <v>315660.50250999944</v>
      </c>
      <c r="I17" s="24">
        <f t="shared" si="24"/>
        <v>11.916406197392927</v>
      </c>
      <c r="J17" s="25">
        <f t="shared" si="25"/>
        <v>10.252403642410236</v>
      </c>
      <c r="K17" s="26">
        <f t="shared" si="26"/>
        <v>11.033222737154821</v>
      </c>
      <c r="L17" s="21">
        <v>13555</v>
      </c>
      <c r="M17" s="22">
        <v>15044</v>
      </c>
      <c r="N17" s="23">
        <v>28599</v>
      </c>
      <c r="O17" s="21">
        <v>164443.88882999992</v>
      </c>
      <c r="P17" s="22">
        <v>154135.82576999947</v>
      </c>
      <c r="Q17" s="23">
        <v>318579.71459999948</v>
      </c>
      <c r="R17" s="24">
        <f t="shared" si="27"/>
        <v>12.131603749907777</v>
      </c>
      <c r="S17" s="25">
        <f t="shared" si="1"/>
        <v>10.245667759239529</v>
      </c>
      <c r="T17" s="26">
        <f t="shared" si="2"/>
        <v>11.139540354557834</v>
      </c>
      <c r="U17" s="21">
        <v>13814</v>
      </c>
      <c r="V17" s="22">
        <v>14922</v>
      </c>
      <c r="W17" s="23">
        <v>28736</v>
      </c>
      <c r="X17" s="21">
        <v>171588.58964000017</v>
      </c>
      <c r="Y17" s="22">
        <v>155079.61520999979</v>
      </c>
      <c r="Z17" s="23">
        <v>326668.20484999998</v>
      </c>
      <c r="AA17" s="24">
        <f t="shared" si="28"/>
        <v>12.421354396988574</v>
      </c>
      <c r="AB17" s="25">
        <f t="shared" si="3"/>
        <v>10.392682965420171</v>
      </c>
      <c r="AC17" s="26">
        <f t="shared" si="4"/>
        <v>11.367908019557349</v>
      </c>
      <c r="AD17" s="21">
        <v>14017</v>
      </c>
      <c r="AE17" s="22">
        <v>14948</v>
      </c>
      <c r="AF17" s="23">
        <v>28965</v>
      </c>
      <c r="AG17" s="21">
        <v>179675.01527999749</v>
      </c>
      <c r="AH17" s="22">
        <v>162886.74556999674</v>
      </c>
      <c r="AI17" s="23">
        <v>342561.76084999426</v>
      </c>
      <c r="AJ17" s="24">
        <f t="shared" si="29"/>
        <v>12.818364505956874</v>
      </c>
      <c r="AK17" s="25">
        <f t="shared" si="30"/>
        <v>10.896892264516774</v>
      </c>
      <c r="AL17" s="26">
        <f t="shared" si="31"/>
        <v>11.826748173657665</v>
      </c>
      <c r="AM17" s="21">
        <v>14322</v>
      </c>
      <c r="AN17" s="22">
        <v>14962</v>
      </c>
      <c r="AO17" s="23">
        <f t="shared" si="32"/>
        <v>29284</v>
      </c>
      <c r="AP17" s="21">
        <v>185958.2766800003</v>
      </c>
      <c r="AQ17" s="22">
        <v>166097.12396000006</v>
      </c>
      <c r="AR17" s="23">
        <f t="shared" si="33"/>
        <v>352055.40064000036</v>
      </c>
      <c r="AS17" s="24">
        <f t="shared" si="34"/>
        <v>12.984099754224291</v>
      </c>
      <c r="AT17" s="25">
        <f t="shared" si="6"/>
        <v>11.10126480149713</v>
      </c>
      <c r="AU17" s="26">
        <f t="shared" si="7"/>
        <v>12.022107657423861</v>
      </c>
      <c r="AV17" s="21">
        <v>14441</v>
      </c>
      <c r="AW17" s="22">
        <v>14821</v>
      </c>
      <c r="AX17" s="23">
        <f t="shared" si="35"/>
        <v>29262</v>
      </c>
      <c r="AY17" s="21">
        <v>194498.50794000004</v>
      </c>
      <c r="AZ17" s="22">
        <v>170166.01435999945</v>
      </c>
      <c r="BA17" s="23">
        <f t="shared" si="36"/>
        <v>364664.52229999949</v>
      </c>
      <c r="BB17" s="24">
        <f t="shared" si="37"/>
        <v>13.468493036493321</v>
      </c>
      <c r="BC17" s="25">
        <f t="shared" si="8"/>
        <v>11.481412479589734</v>
      </c>
      <c r="BD17" s="27">
        <f t="shared" si="9"/>
        <v>12.462050519444997</v>
      </c>
      <c r="BE17" s="21">
        <v>14557</v>
      </c>
      <c r="BF17" s="22">
        <v>14848</v>
      </c>
      <c r="BG17" s="23">
        <f t="shared" si="38"/>
        <v>29405</v>
      </c>
      <c r="BH17" s="21">
        <v>206378.1616400012</v>
      </c>
      <c r="BI17" s="22">
        <v>176503.35047000062</v>
      </c>
      <c r="BJ17" s="23">
        <f t="shared" si="39"/>
        <v>382881.51211000182</v>
      </c>
      <c r="BK17" s="24">
        <f t="shared" si="40"/>
        <v>14.177245424194627</v>
      </c>
      <c r="BL17" s="25">
        <f t="shared" si="10"/>
        <v>11.887348496093791</v>
      </c>
      <c r="BM17" s="27">
        <f t="shared" si="11"/>
        <v>13.020966233973876</v>
      </c>
      <c r="BN17" s="21">
        <v>14067</v>
      </c>
      <c r="BO17" s="22">
        <v>14085</v>
      </c>
      <c r="BP17" s="23">
        <f t="shared" si="41"/>
        <v>28152</v>
      </c>
      <c r="BQ17" s="21">
        <v>215255.60434999978</v>
      </c>
      <c r="BR17" s="22">
        <v>183465.15487999978</v>
      </c>
      <c r="BS17" s="23">
        <f t="shared" si="42"/>
        <v>398720.75922999956</v>
      </c>
      <c r="BT17" s="24">
        <f t="shared" si="43"/>
        <v>15.30216850430083</v>
      </c>
      <c r="BU17" s="25">
        <f t="shared" si="12"/>
        <v>13.025570101526432</v>
      </c>
      <c r="BV17" s="27">
        <f t="shared" si="13"/>
        <v>14.163141490125019</v>
      </c>
      <c r="BW17" s="21">
        <v>13948</v>
      </c>
      <c r="BX17" s="22">
        <v>13908</v>
      </c>
      <c r="BY17" s="23">
        <f t="shared" si="44"/>
        <v>27856</v>
      </c>
      <c r="BZ17" s="21">
        <v>214232.03175000081</v>
      </c>
      <c r="CA17" s="22">
        <v>183989.11276000075</v>
      </c>
      <c r="CB17" s="23">
        <f t="shared" si="45"/>
        <v>398221.14451000153</v>
      </c>
      <c r="CC17" s="24">
        <f t="shared" si="46"/>
        <v>15.359336947949584</v>
      </c>
      <c r="CD17" s="25">
        <f t="shared" si="14"/>
        <v>13.229012996836406</v>
      </c>
      <c r="CE17" s="27">
        <f t="shared" si="15"/>
        <v>14.295704498492301</v>
      </c>
      <c r="CF17" s="21">
        <v>13896</v>
      </c>
      <c r="CG17" s="22">
        <v>13639</v>
      </c>
      <c r="CH17" s="23">
        <f t="shared" si="47"/>
        <v>27535</v>
      </c>
      <c r="CI17" s="21">
        <v>239678.61078999992</v>
      </c>
      <c r="CJ17" s="22">
        <v>198077.24179999961</v>
      </c>
      <c r="CK17" s="23">
        <f t="shared" si="48"/>
        <v>437755.85258999956</v>
      </c>
      <c r="CL17" s="24">
        <f t="shared" si="49"/>
        <v>17.248028986039142</v>
      </c>
      <c r="CM17" s="25">
        <f t="shared" si="16"/>
        <v>14.522856646381671</v>
      </c>
      <c r="CN17" s="27">
        <f t="shared" si="17"/>
        <v>15.89816061703285</v>
      </c>
      <c r="CO17" s="21">
        <v>14045</v>
      </c>
      <c r="CP17" s="22">
        <v>13541</v>
      </c>
      <c r="CQ17" s="23">
        <f t="shared" si="50"/>
        <v>27586</v>
      </c>
      <c r="CR17" s="21">
        <v>248453.77990999943</v>
      </c>
      <c r="CS17" s="22">
        <v>205217.31557999982</v>
      </c>
      <c r="CT17" s="23">
        <f t="shared" si="51"/>
        <v>453671.09548999928</v>
      </c>
      <c r="CU17" s="24">
        <f t="shared" si="52"/>
        <v>17.68983837023848</v>
      </c>
      <c r="CV17" s="25">
        <f t="shared" si="18"/>
        <v>15.155255563104632</v>
      </c>
      <c r="CW17" s="27">
        <f t="shared" si="19"/>
        <v>16.445700554266629</v>
      </c>
      <c r="CX17" s="21">
        <v>14160</v>
      </c>
      <c r="CY17" s="22">
        <v>13368</v>
      </c>
      <c r="CZ17" s="23">
        <f t="shared" si="53"/>
        <v>27528</v>
      </c>
      <c r="DA17" s="21">
        <v>258684.84922999944</v>
      </c>
      <c r="DB17" s="22">
        <v>215140.24877999935</v>
      </c>
      <c r="DC17" s="23">
        <f t="shared" si="54"/>
        <v>473825.09800999879</v>
      </c>
      <c r="DD17" s="24">
        <f t="shared" si="55"/>
        <v>18.268704041666627</v>
      </c>
      <c r="DE17" s="25">
        <f t="shared" si="20"/>
        <v>16.093675103231551</v>
      </c>
      <c r="DF17" s="27">
        <f t="shared" si="21"/>
        <v>17.212478131720385</v>
      </c>
      <c r="DG17" s="21">
        <v>14253</v>
      </c>
      <c r="DH17" s="22">
        <v>13200</v>
      </c>
      <c r="DI17" s="23">
        <f t="shared" si="56"/>
        <v>27453</v>
      </c>
      <c r="DJ17" s="21">
        <v>268640.99241999933</v>
      </c>
      <c r="DK17" s="22">
        <v>219380.44197000115</v>
      </c>
      <c r="DL17" s="23">
        <f t="shared" si="57"/>
        <v>488021.43439000048</v>
      </c>
      <c r="DM17" s="24">
        <f t="shared" si="58"/>
        <v>18.848031461446666</v>
      </c>
      <c r="DN17" s="25">
        <f t="shared" si="22"/>
        <v>16.619730452272815</v>
      </c>
      <c r="DO17" s="27">
        <f t="shared" si="23"/>
        <v>17.776615830328215</v>
      </c>
    </row>
    <row r="18" spans="1:119" x14ac:dyDescent="0.25">
      <c r="A18" s="145"/>
      <c r="B18" s="20" t="s">
        <v>29</v>
      </c>
      <c r="C18" s="21">
        <v>20209</v>
      </c>
      <c r="D18" s="22">
        <v>24604</v>
      </c>
      <c r="E18" s="23">
        <v>44813</v>
      </c>
      <c r="F18" s="21">
        <v>249951.96369999999</v>
      </c>
      <c r="G18" s="22">
        <v>276180.47102999868</v>
      </c>
      <c r="H18" s="23">
        <v>526132.4347299987</v>
      </c>
      <c r="I18" s="24">
        <f t="shared" si="24"/>
        <v>12.368348938591716</v>
      </c>
      <c r="J18" s="25">
        <f t="shared" si="25"/>
        <v>11.225023208827778</v>
      </c>
      <c r="K18" s="26">
        <f t="shared" si="26"/>
        <v>11.740620684399588</v>
      </c>
      <c r="L18" s="21">
        <v>19979</v>
      </c>
      <c r="M18" s="22">
        <v>23872</v>
      </c>
      <c r="N18" s="23">
        <v>43851</v>
      </c>
      <c r="O18" s="21">
        <v>254467.87806999969</v>
      </c>
      <c r="P18" s="22">
        <v>267958.76063000003</v>
      </c>
      <c r="Q18" s="23">
        <v>522426.63869999972</v>
      </c>
      <c r="R18" s="24">
        <f t="shared" si="27"/>
        <v>12.736767509384839</v>
      </c>
      <c r="S18" s="25">
        <f t="shared" si="1"/>
        <v>11.224814034433647</v>
      </c>
      <c r="T18" s="26">
        <f t="shared" si="2"/>
        <v>11.913676739413006</v>
      </c>
      <c r="U18" s="21">
        <v>20131</v>
      </c>
      <c r="V18" s="22">
        <v>23385</v>
      </c>
      <c r="W18" s="23">
        <v>43516</v>
      </c>
      <c r="X18" s="21">
        <v>259962.38880000054</v>
      </c>
      <c r="Y18" s="22">
        <v>271222.11357000063</v>
      </c>
      <c r="Z18" s="23">
        <v>531184.50237000117</v>
      </c>
      <c r="AA18" s="24">
        <f t="shared" si="28"/>
        <v>12.913535780636856</v>
      </c>
      <c r="AB18" s="25">
        <f t="shared" si="3"/>
        <v>11.598123308531136</v>
      </c>
      <c r="AC18" s="26">
        <f t="shared" si="4"/>
        <v>12.206648183886413</v>
      </c>
      <c r="AD18" s="21">
        <v>20240</v>
      </c>
      <c r="AE18" s="22">
        <v>23181</v>
      </c>
      <c r="AF18" s="23">
        <v>43421</v>
      </c>
      <c r="AG18" s="21">
        <v>273149.44933999912</v>
      </c>
      <c r="AH18" s="22">
        <v>275178.97993999789</v>
      </c>
      <c r="AI18" s="23">
        <v>548328.42927999701</v>
      </c>
      <c r="AJ18" s="24">
        <f t="shared" si="29"/>
        <v>13.495526153162011</v>
      </c>
      <c r="AK18" s="25">
        <f t="shared" si="30"/>
        <v>11.870884773737021</v>
      </c>
      <c r="AL18" s="26">
        <f t="shared" si="31"/>
        <v>12.62818519333956</v>
      </c>
      <c r="AM18" s="21">
        <v>20317</v>
      </c>
      <c r="AN18" s="22">
        <v>22582</v>
      </c>
      <c r="AO18" s="23">
        <f t="shared" si="32"/>
        <v>42899</v>
      </c>
      <c r="AP18" s="21">
        <v>281953.86867000116</v>
      </c>
      <c r="AQ18" s="22">
        <v>278543.69430000026</v>
      </c>
      <c r="AR18" s="23">
        <f t="shared" si="33"/>
        <v>560497.56297000148</v>
      </c>
      <c r="AS18" s="24">
        <f t="shared" si="34"/>
        <v>13.877731390953446</v>
      </c>
      <c r="AT18" s="25">
        <f t="shared" si="6"/>
        <v>12.334766375874603</v>
      </c>
      <c r="AU18" s="26">
        <f t="shared" si="7"/>
        <v>13.065515815520209</v>
      </c>
      <c r="AV18" s="21">
        <v>20301</v>
      </c>
      <c r="AW18" s="22">
        <v>22340</v>
      </c>
      <c r="AX18" s="23">
        <f t="shared" si="35"/>
        <v>42641</v>
      </c>
      <c r="AY18" s="21">
        <v>297767.14798999956</v>
      </c>
      <c r="AZ18" s="22">
        <v>282594.11540999822</v>
      </c>
      <c r="BA18" s="23">
        <f t="shared" si="36"/>
        <v>580361.26339999773</v>
      </c>
      <c r="BB18" s="24">
        <f t="shared" si="37"/>
        <v>14.667609870942297</v>
      </c>
      <c r="BC18" s="25">
        <f t="shared" si="8"/>
        <v>12.64969182676805</v>
      </c>
      <c r="BD18" s="27">
        <f t="shared" si="9"/>
        <v>13.610404619966646</v>
      </c>
      <c r="BE18" s="21">
        <v>20578</v>
      </c>
      <c r="BF18" s="22">
        <v>22099</v>
      </c>
      <c r="BG18" s="23">
        <f t="shared" si="38"/>
        <v>42677</v>
      </c>
      <c r="BH18" s="21">
        <v>309014.8990600009</v>
      </c>
      <c r="BI18" s="22">
        <v>287599.89877000055</v>
      </c>
      <c r="BJ18" s="23">
        <f t="shared" si="39"/>
        <v>596614.79783000145</v>
      </c>
      <c r="BK18" s="24">
        <f t="shared" si="40"/>
        <v>15.016760572456064</v>
      </c>
      <c r="BL18" s="25">
        <f t="shared" si="10"/>
        <v>13.014158956061385</v>
      </c>
      <c r="BM18" s="27">
        <f t="shared" si="11"/>
        <v>13.97977359772246</v>
      </c>
      <c r="BN18" s="21">
        <v>20469</v>
      </c>
      <c r="BO18" s="22">
        <v>21277</v>
      </c>
      <c r="BP18" s="23">
        <f t="shared" si="41"/>
        <v>41746</v>
      </c>
      <c r="BQ18" s="21">
        <v>319365.1994499999</v>
      </c>
      <c r="BR18" s="22">
        <v>291665.48473999713</v>
      </c>
      <c r="BS18" s="23">
        <f t="shared" si="42"/>
        <v>611030.68418999703</v>
      </c>
      <c r="BT18" s="24">
        <f t="shared" si="43"/>
        <v>15.602384066148806</v>
      </c>
      <c r="BU18" s="25">
        <f t="shared" si="12"/>
        <v>13.708017330450586</v>
      </c>
      <c r="BV18" s="27">
        <f t="shared" si="13"/>
        <v>14.636867824222609</v>
      </c>
      <c r="BW18" s="21">
        <v>20482</v>
      </c>
      <c r="BX18" s="22">
        <v>21131</v>
      </c>
      <c r="BY18" s="23">
        <f t="shared" si="44"/>
        <v>41613</v>
      </c>
      <c r="BZ18" s="21">
        <v>315402.97360999993</v>
      </c>
      <c r="CA18" s="22">
        <v>288499.70510000095</v>
      </c>
      <c r="CB18" s="23">
        <f t="shared" si="45"/>
        <v>603902.67871000082</v>
      </c>
      <c r="CC18" s="24">
        <f t="shared" si="46"/>
        <v>15.399032009081141</v>
      </c>
      <c r="CD18" s="25">
        <f t="shared" si="14"/>
        <v>13.652913023519993</v>
      </c>
      <c r="CE18" s="27">
        <f t="shared" si="15"/>
        <v>14.512356203830553</v>
      </c>
      <c r="CF18" s="21">
        <v>20370</v>
      </c>
      <c r="CG18" s="22">
        <v>20856</v>
      </c>
      <c r="CH18" s="23">
        <f t="shared" si="47"/>
        <v>41226</v>
      </c>
      <c r="CI18" s="21">
        <v>347595.20390000055</v>
      </c>
      <c r="CJ18" s="22">
        <v>308281.42804000166</v>
      </c>
      <c r="CK18" s="23">
        <f t="shared" si="48"/>
        <v>655876.6319400022</v>
      </c>
      <c r="CL18" s="24">
        <f t="shared" si="49"/>
        <v>17.064074810996591</v>
      </c>
      <c r="CM18" s="25">
        <f t="shared" si="16"/>
        <v>14.781426354046877</v>
      </c>
      <c r="CN18" s="27">
        <f t="shared" si="17"/>
        <v>15.909295879784656</v>
      </c>
      <c r="CO18" s="21">
        <v>20669</v>
      </c>
      <c r="CP18" s="22">
        <v>20745</v>
      </c>
      <c r="CQ18" s="23">
        <f t="shared" si="50"/>
        <v>41414</v>
      </c>
      <c r="CR18" s="21">
        <v>359194.74013999745</v>
      </c>
      <c r="CS18" s="22">
        <v>306959.33967000054</v>
      </c>
      <c r="CT18" s="23">
        <f t="shared" si="51"/>
        <v>666154.07980999793</v>
      </c>
      <c r="CU18" s="24">
        <f t="shared" si="52"/>
        <v>17.378428571290215</v>
      </c>
      <c r="CV18" s="25">
        <f t="shared" si="18"/>
        <v>14.796786679681878</v>
      </c>
      <c r="CW18" s="27">
        <f t="shared" si="19"/>
        <v>16.085238803544645</v>
      </c>
      <c r="CX18" s="21">
        <v>20796</v>
      </c>
      <c r="CY18" s="22">
        <v>20510</v>
      </c>
      <c r="CZ18" s="23">
        <f t="shared" si="53"/>
        <v>41306</v>
      </c>
      <c r="DA18" s="21">
        <v>372560.16945999744</v>
      </c>
      <c r="DB18" s="22">
        <v>316665.58078000095</v>
      </c>
      <c r="DC18" s="23">
        <f t="shared" si="54"/>
        <v>689225.75023999834</v>
      </c>
      <c r="DD18" s="24">
        <f t="shared" si="55"/>
        <v>17.914991799384374</v>
      </c>
      <c r="DE18" s="25">
        <f t="shared" si="20"/>
        <v>15.439570003900583</v>
      </c>
      <c r="DF18" s="27">
        <f t="shared" si="21"/>
        <v>16.685850729676037</v>
      </c>
      <c r="DG18" s="21">
        <v>21064</v>
      </c>
      <c r="DH18" s="22">
        <v>20551</v>
      </c>
      <c r="DI18" s="23">
        <f t="shared" si="56"/>
        <v>41615</v>
      </c>
      <c r="DJ18" s="21">
        <v>396724.09164999926</v>
      </c>
      <c r="DK18" s="22">
        <v>336832.29597999947</v>
      </c>
      <c r="DL18" s="23">
        <f t="shared" si="57"/>
        <v>733556.38762999873</v>
      </c>
      <c r="DM18" s="24">
        <f t="shared" si="58"/>
        <v>18.834223872483825</v>
      </c>
      <c r="DN18" s="25">
        <f t="shared" si="22"/>
        <v>16.390068414189066</v>
      </c>
      <c r="DO18" s="27">
        <f t="shared" si="23"/>
        <v>17.627211044815542</v>
      </c>
    </row>
    <row r="19" spans="1:119" ht="14.4" thickBot="1" x14ac:dyDescent="0.3">
      <c r="A19" s="145"/>
      <c r="B19" s="28" t="s">
        <v>30</v>
      </c>
      <c r="C19" s="21">
        <v>16715</v>
      </c>
      <c r="D19" s="22">
        <v>19857</v>
      </c>
      <c r="E19" s="23">
        <v>36572</v>
      </c>
      <c r="F19" s="21">
        <v>185786.04657999965</v>
      </c>
      <c r="G19" s="22">
        <v>197035.2994899996</v>
      </c>
      <c r="H19" s="23">
        <v>382821.34606999921</v>
      </c>
      <c r="I19" s="24">
        <f t="shared" si="24"/>
        <v>11.114929499252147</v>
      </c>
      <c r="J19" s="25">
        <f t="shared" si="25"/>
        <v>9.9227123679306839</v>
      </c>
      <c r="K19" s="26">
        <f t="shared" si="26"/>
        <v>10.467607625232397</v>
      </c>
      <c r="L19" s="21">
        <v>16780</v>
      </c>
      <c r="M19" s="22">
        <v>19644</v>
      </c>
      <c r="N19" s="23">
        <v>36424</v>
      </c>
      <c r="O19" s="21">
        <v>187344.37406000053</v>
      </c>
      <c r="P19" s="22">
        <v>196355.74443000014</v>
      </c>
      <c r="Q19" s="23">
        <v>383700.11849000066</v>
      </c>
      <c r="R19" s="24">
        <f t="shared" si="27"/>
        <v>11.164742196662726</v>
      </c>
      <c r="S19" s="25">
        <f t="shared" si="1"/>
        <v>9.9957108750763659</v>
      </c>
      <c r="T19" s="26">
        <f t="shared" si="2"/>
        <v>10.534266376290375</v>
      </c>
      <c r="U19" s="21">
        <v>17200</v>
      </c>
      <c r="V19" s="22">
        <v>19580</v>
      </c>
      <c r="W19" s="23">
        <v>36780</v>
      </c>
      <c r="X19" s="21">
        <v>203104.18859000067</v>
      </c>
      <c r="Y19" s="22">
        <v>202252.90482000136</v>
      </c>
      <c r="Z19" s="23">
        <v>405357.09341000201</v>
      </c>
      <c r="AA19" s="24">
        <f t="shared" si="28"/>
        <v>11.80838305755818</v>
      </c>
      <c r="AB19" s="25">
        <f t="shared" si="3"/>
        <v>10.329566129724277</v>
      </c>
      <c r="AC19" s="26">
        <f t="shared" si="4"/>
        <v>11.021128151441054</v>
      </c>
      <c r="AD19" s="21">
        <v>17625</v>
      </c>
      <c r="AE19" s="22">
        <v>19719</v>
      </c>
      <c r="AF19" s="23">
        <v>37344</v>
      </c>
      <c r="AG19" s="21">
        <v>218704.59883999923</v>
      </c>
      <c r="AH19" s="22">
        <v>211549.23193999834</v>
      </c>
      <c r="AI19" s="23">
        <v>430253.83077999757</v>
      </c>
      <c r="AJ19" s="24">
        <f t="shared" si="29"/>
        <v>12.408771565390028</v>
      </c>
      <c r="AK19" s="25">
        <f t="shared" si="30"/>
        <v>10.728192704498115</v>
      </c>
      <c r="AL19" s="26">
        <f t="shared" si="31"/>
        <v>11.521364363217588</v>
      </c>
      <c r="AM19" s="21">
        <v>17637</v>
      </c>
      <c r="AN19" s="22">
        <v>19329</v>
      </c>
      <c r="AO19" s="23">
        <f t="shared" si="32"/>
        <v>36966</v>
      </c>
      <c r="AP19" s="21">
        <v>227308.25732999863</v>
      </c>
      <c r="AQ19" s="22">
        <v>213847.74976999982</v>
      </c>
      <c r="AR19" s="23">
        <f t="shared" si="33"/>
        <v>441156.00709999842</v>
      </c>
      <c r="AS19" s="24">
        <f t="shared" si="34"/>
        <v>12.888147492770802</v>
      </c>
      <c r="AT19" s="25">
        <f t="shared" si="6"/>
        <v>11.063570271095235</v>
      </c>
      <c r="AU19" s="26">
        <f t="shared" si="7"/>
        <v>11.934101798950344</v>
      </c>
      <c r="AV19" s="21">
        <v>17721</v>
      </c>
      <c r="AW19" s="22">
        <v>19302</v>
      </c>
      <c r="AX19" s="23">
        <f t="shared" si="35"/>
        <v>37023</v>
      </c>
      <c r="AY19" s="21">
        <v>234526.53026000067</v>
      </c>
      <c r="AZ19" s="22">
        <v>220947.05167000042</v>
      </c>
      <c r="BA19" s="23">
        <f t="shared" si="36"/>
        <v>455473.58193000109</v>
      </c>
      <c r="BB19" s="24">
        <f t="shared" si="37"/>
        <v>13.234384643078871</v>
      </c>
      <c r="BC19" s="25">
        <f t="shared" si="8"/>
        <v>11.446847563464948</v>
      </c>
      <c r="BD19" s="27">
        <f t="shared" si="9"/>
        <v>12.302449340410044</v>
      </c>
      <c r="BE19" s="21">
        <v>18077</v>
      </c>
      <c r="BF19" s="22">
        <v>19343</v>
      </c>
      <c r="BG19" s="23">
        <f t="shared" si="38"/>
        <v>37420</v>
      </c>
      <c r="BH19" s="21">
        <v>248646.98607000039</v>
      </c>
      <c r="BI19" s="22">
        <v>231357.74611000091</v>
      </c>
      <c r="BJ19" s="23">
        <f t="shared" si="39"/>
        <v>480004.73218000133</v>
      </c>
      <c r="BK19" s="24">
        <f t="shared" si="40"/>
        <v>13.754881123527156</v>
      </c>
      <c r="BL19" s="25">
        <f t="shared" si="10"/>
        <v>11.960799571421234</v>
      </c>
      <c r="BM19" s="27">
        <f t="shared" si="11"/>
        <v>12.827491506680955</v>
      </c>
      <c r="BN19" s="21">
        <v>17959</v>
      </c>
      <c r="BO19" s="22">
        <v>18827</v>
      </c>
      <c r="BP19" s="23">
        <f t="shared" si="41"/>
        <v>36786</v>
      </c>
      <c r="BQ19" s="21">
        <v>263858.39650999918</v>
      </c>
      <c r="BR19" s="22">
        <v>241424.56949999943</v>
      </c>
      <c r="BS19" s="23">
        <f t="shared" si="42"/>
        <v>505282.96600999858</v>
      </c>
      <c r="BT19" s="24">
        <f t="shared" si="43"/>
        <v>14.692265522022339</v>
      </c>
      <c r="BU19" s="25">
        <f t="shared" si="12"/>
        <v>12.823315955808118</v>
      </c>
      <c r="BV19" s="27">
        <f t="shared" si="13"/>
        <v>13.735740934322802</v>
      </c>
      <c r="BW19" s="21">
        <v>18097</v>
      </c>
      <c r="BX19" s="22">
        <v>19019</v>
      </c>
      <c r="BY19" s="23">
        <f t="shared" si="44"/>
        <v>37116</v>
      </c>
      <c r="BZ19" s="21">
        <v>266592.49006000091</v>
      </c>
      <c r="CA19" s="22">
        <v>246953.17842999927</v>
      </c>
      <c r="CB19" s="23">
        <f t="shared" si="45"/>
        <v>513545.66849000019</v>
      </c>
      <c r="CC19" s="24">
        <f t="shared" si="46"/>
        <v>14.73130850748748</v>
      </c>
      <c r="CD19" s="25">
        <f t="shared" si="14"/>
        <v>12.984551155686381</v>
      </c>
      <c r="CE19" s="27">
        <f t="shared" si="15"/>
        <v>13.836234197920039</v>
      </c>
      <c r="CF19" s="21">
        <v>18369</v>
      </c>
      <c r="CG19" s="22">
        <v>19004</v>
      </c>
      <c r="CH19" s="23">
        <f t="shared" si="47"/>
        <v>37373</v>
      </c>
      <c r="CI19" s="21">
        <v>293689.48058999912</v>
      </c>
      <c r="CJ19" s="22">
        <v>269352.60709999956</v>
      </c>
      <c r="CK19" s="23">
        <f t="shared" si="48"/>
        <v>563042.08768999868</v>
      </c>
      <c r="CL19" s="24">
        <f t="shared" si="49"/>
        <v>15.988321660950467</v>
      </c>
      <c r="CM19" s="25">
        <f t="shared" si="16"/>
        <v>14.17346911702797</v>
      </c>
      <c r="CN19" s="27">
        <f t="shared" si="17"/>
        <v>15.065477421935586</v>
      </c>
      <c r="CO19" s="21">
        <v>18895</v>
      </c>
      <c r="CP19" s="22">
        <v>19252</v>
      </c>
      <c r="CQ19" s="23">
        <f t="shared" si="50"/>
        <v>38147</v>
      </c>
      <c r="CR19" s="21">
        <v>308903.25585999922</v>
      </c>
      <c r="CS19" s="22">
        <v>279678.184100001</v>
      </c>
      <c r="CT19" s="23">
        <f t="shared" si="51"/>
        <v>588581.43996000022</v>
      </c>
      <c r="CU19" s="24">
        <f t="shared" si="52"/>
        <v>16.348412588515441</v>
      </c>
      <c r="CV19" s="25">
        <f t="shared" si="18"/>
        <v>14.527227514024569</v>
      </c>
      <c r="CW19" s="27">
        <f t="shared" si="19"/>
        <v>15.429298239966451</v>
      </c>
      <c r="CX19" s="21">
        <v>19448</v>
      </c>
      <c r="CY19" s="22">
        <v>19325</v>
      </c>
      <c r="CZ19" s="23">
        <f t="shared" si="53"/>
        <v>38773</v>
      </c>
      <c r="DA19" s="21">
        <v>331037.14994999976</v>
      </c>
      <c r="DB19" s="22">
        <v>291774.37055000046</v>
      </c>
      <c r="DC19" s="23">
        <f t="shared" si="54"/>
        <v>622811.52050000022</v>
      </c>
      <c r="DD19" s="24">
        <f t="shared" si="55"/>
        <v>17.021655180481272</v>
      </c>
      <c r="DE19" s="25">
        <f t="shared" si="20"/>
        <v>15.098285668822792</v>
      </c>
      <c r="DF19" s="27">
        <f t="shared" si="21"/>
        <v>16.063021187424244</v>
      </c>
      <c r="DG19" s="21">
        <v>19699</v>
      </c>
      <c r="DH19" s="22">
        <v>19261</v>
      </c>
      <c r="DI19" s="23">
        <f t="shared" si="56"/>
        <v>38960</v>
      </c>
      <c r="DJ19" s="21">
        <v>347652.80904000008</v>
      </c>
      <c r="DK19" s="22">
        <v>298934.82453999989</v>
      </c>
      <c r="DL19" s="23">
        <f t="shared" si="57"/>
        <v>646587.63357999991</v>
      </c>
      <c r="DM19" s="24">
        <f t="shared" si="58"/>
        <v>17.648246562769689</v>
      </c>
      <c r="DN19" s="25">
        <f t="shared" si="22"/>
        <v>15.520213101085089</v>
      </c>
      <c r="DO19" s="27">
        <f t="shared" si="23"/>
        <v>16.596191827002052</v>
      </c>
    </row>
    <row r="20" spans="1:119" ht="14.4" thickBot="1" x14ac:dyDescent="0.3">
      <c r="A20" s="137"/>
      <c r="B20" s="28" t="s">
        <v>7</v>
      </c>
      <c r="C20" s="29">
        <f>SUM(C6:C19)</f>
        <v>253752</v>
      </c>
      <c r="D20" s="30">
        <f t="shared" ref="D20:Z20" si="59">SUM(D6:D19)</f>
        <v>276664</v>
      </c>
      <c r="E20" s="31">
        <f t="shared" si="59"/>
        <v>530416</v>
      </c>
      <c r="F20" s="29">
        <f t="shared" si="59"/>
        <v>3060180.6729700011</v>
      </c>
      <c r="G20" s="30">
        <f t="shared" si="59"/>
        <v>3000432.4158799974</v>
      </c>
      <c r="H20" s="31">
        <f t="shared" si="59"/>
        <v>6060613.0888499971</v>
      </c>
      <c r="I20" s="32">
        <f t="shared" si="24"/>
        <v>12.059730260135884</v>
      </c>
      <c r="J20" s="33">
        <f t="shared" si="25"/>
        <v>10.845040973455157</v>
      </c>
      <c r="K20" s="34">
        <f t="shared" si="26"/>
        <v>11.426150585295311</v>
      </c>
      <c r="L20" s="29">
        <f t="shared" si="59"/>
        <v>257807</v>
      </c>
      <c r="M20" s="30">
        <f t="shared" si="59"/>
        <v>276730</v>
      </c>
      <c r="N20" s="31">
        <f t="shared" si="59"/>
        <v>534537</v>
      </c>
      <c r="O20" s="29">
        <f t="shared" si="59"/>
        <v>3165874.4036599994</v>
      </c>
      <c r="P20" s="30">
        <f t="shared" si="59"/>
        <v>3019252.4046</v>
      </c>
      <c r="Q20" s="31">
        <f t="shared" si="59"/>
        <v>6185126.8082599994</v>
      </c>
      <c r="R20" s="32">
        <f t="shared" si="27"/>
        <v>12.280017236382253</v>
      </c>
      <c r="S20" s="33">
        <f t="shared" si="1"/>
        <v>10.910462922704442</v>
      </c>
      <c r="T20" s="34">
        <f t="shared" si="2"/>
        <v>11.57099846831931</v>
      </c>
      <c r="U20" s="29">
        <f t="shared" si="59"/>
        <v>263543</v>
      </c>
      <c r="V20" s="30">
        <f t="shared" si="59"/>
        <v>277632</v>
      </c>
      <c r="W20" s="31">
        <f t="shared" si="59"/>
        <v>541175</v>
      </c>
      <c r="X20" s="29">
        <f t="shared" si="59"/>
        <v>3343344.6096400064</v>
      </c>
      <c r="Y20" s="30">
        <f t="shared" si="59"/>
        <v>3120974.3408500007</v>
      </c>
      <c r="Z20" s="31">
        <f t="shared" si="59"/>
        <v>6464318.9504900072</v>
      </c>
      <c r="AA20" s="32">
        <f t="shared" si="28"/>
        <v>12.686144612605936</v>
      </c>
      <c r="AB20" s="33">
        <f t="shared" si="3"/>
        <v>11.241407117515275</v>
      </c>
      <c r="AC20" s="34">
        <f t="shared" si="4"/>
        <v>11.944969650279498</v>
      </c>
      <c r="AD20" s="29">
        <v>269403</v>
      </c>
      <c r="AE20" s="30">
        <v>279483</v>
      </c>
      <c r="AF20" s="31">
        <v>548886</v>
      </c>
      <c r="AG20" s="29">
        <v>3579224.2968999874</v>
      </c>
      <c r="AH20" s="30">
        <v>3291735.2012199787</v>
      </c>
      <c r="AI20" s="31">
        <v>6870959.4981199661</v>
      </c>
      <c r="AJ20" s="32">
        <f t="shared" si="29"/>
        <v>13.285762582079588</v>
      </c>
      <c r="AK20" s="33">
        <f t="shared" si="30"/>
        <v>11.777944280045579</v>
      </c>
      <c r="AL20" s="34">
        <f t="shared" si="31"/>
        <v>12.518008289735876</v>
      </c>
      <c r="AM20" s="29">
        <f>SUM(AM6:AM19)</f>
        <v>273862</v>
      </c>
      <c r="AN20" s="30">
        <f>SUM(AN6:AN19)</f>
        <v>279153</v>
      </c>
      <c r="AO20" s="31">
        <f t="shared" si="32"/>
        <v>553015</v>
      </c>
      <c r="AP20" s="29">
        <f>SUM(AP6:AP19)</f>
        <v>3726101.0843900074</v>
      </c>
      <c r="AQ20" s="30">
        <f>SUM(AQ6:AQ19)</f>
        <v>3364513.5711200046</v>
      </c>
      <c r="AR20" s="31">
        <f t="shared" si="33"/>
        <v>7090614.6555100121</v>
      </c>
      <c r="AS20" s="32">
        <f t="shared" si="34"/>
        <v>13.605761603983055</v>
      </c>
      <c r="AT20" s="33">
        <f t="shared" si="6"/>
        <v>12.052578948175389</v>
      </c>
      <c r="AU20" s="34">
        <f t="shared" si="7"/>
        <v>12.821740197842757</v>
      </c>
      <c r="AV20" s="29">
        <f>SUM(AV6:AV19)</f>
        <v>277779</v>
      </c>
      <c r="AW20" s="30">
        <f>SUM(AW6:AW19)</f>
        <v>279378</v>
      </c>
      <c r="AX20" s="31">
        <f t="shared" si="35"/>
        <v>557157</v>
      </c>
      <c r="AY20" s="29">
        <f>SUM(AY6:AY19)</f>
        <v>3905805.0935700028</v>
      </c>
      <c r="AZ20" s="30">
        <f>SUM(AZ6:AZ19)</f>
        <v>3434410.4042700022</v>
      </c>
      <c r="BA20" s="31">
        <f t="shared" si="36"/>
        <v>7340215.497840005</v>
      </c>
      <c r="BB20" s="32">
        <f t="shared" si="37"/>
        <v>14.060836469171546</v>
      </c>
      <c r="BC20" s="33">
        <f t="shared" si="8"/>
        <v>12.293059597641912</v>
      </c>
      <c r="BD20" s="35">
        <f t="shared" si="9"/>
        <v>13.174411337989122</v>
      </c>
      <c r="BE20" s="29">
        <f>SUM(BE6:BE19)</f>
        <v>286424</v>
      </c>
      <c r="BF20" s="30">
        <f>SUM(BF6:BF19)</f>
        <v>284820</v>
      </c>
      <c r="BG20" s="31">
        <f t="shared" si="38"/>
        <v>571244</v>
      </c>
      <c r="BH20" s="29">
        <f>SUM(BH6:BH19)</f>
        <v>4171903.6667600013</v>
      </c>
      <c r="BI20" s="30">
        <f>SUM(BI6:BI19)</f>
        <v>3619454.9731600066</v>
      </c>
      <c r="BJ20" s="31">
        <f t="shared" si="39"/>
        <v>7791358.6399200074</v>
      </c>
      <c r="BK20" s="32">
        <f t="shared" si="40"/>
        <v>14.565482175934982</v>
      </c>
      <c r="BL20" s="33">
        <f t="shared" si="10"/>
        <v>12.707868033003324</v>
      </c>
      <c r="BM20" s="35">
        <f t="shared" si="11"/>
        <v>13.639283108303996</v>
      </c>
      <c r="BN20" s="29">
        <f>SUM(BN6:BN19)</f>
        <v>284214</v>
      </c>
      <c r="BO20" s="30">
        <f>SUM(BO6:BO19)</f>
        <v>277593</v>
      </c>
      <c r="BP20" s="31">
        <f t="shared" si="41"/>
        <v>561807</v>
      </c>
      <c r="BQ20" s="29">
        <f>SUM(BQ6:BQ19)</f>
        <v>4460558.1229999941</v>
      </c>
      <c r="BR20" s="30">
        <f>SUM(BR6:BR19)</f>
        <v>3829136.5827999841</v>
      </c>
      <c r="BS20" s="31">
        <f t="shared" si="42"/>
        <v>8289694.7057999782</v>
      </c>
      <c r="BT20" s="32">
        <f t="shared" si="43"/>
        <v>15.694364538692655</v>
      </c>
      <c r="BU20" s="33">
        <f t="shared" si="12"/>
        <v>13.794067511788786</v>
      </c>
      <c r="BV20" s="35">
        <f t="shared" si="13"/>
        <v>14.755413702214422</v>
      </c>
      <c r="BW20" s="29">
        <f>SUM(BW6:BW19)</f>
        <v>288841</v>
      </c>
      <c r="BX20" s="30">
        <f>SUM(BX6:BX19)</f>
        <v>279808</v>
      </c>
      <c r="BY20" s="31">
        <f t="shared" si="44"/>
        <v>568649</v>
      </c>
      <c r="BZ20" s="29">
        <f>SUM(BZ6:BZ19)</f>
        <v>4541931.8867800161</v>
      </c>
      <c r="CA20" s="30">
        <f>SUM(CA6:CA19)</f>
        <v>3864344.91756</v>
      </c>
      <c r="CB20" s="31">
        <f t="shared" si="45"/>
        <v>8406276.8043400161</v>
      </c>
      <c r="CC20" s="32">
        <f t="shared" si="46"/>
        <v>15.724678583649885</v>
      </c>
      <c r="CD20" s="33">
        <f t="shared" si="14"/>
        <v>13.810702044115965</v>
      </c>
      <c r="CE20" s="35">
        <f t="shared" si="15"/>
        <v>14.78289209044598</v>
      </c>
      <c r="CF20" s="29">
        <f>SUM(CF6:CF19)</f>
        <v>293084</v>
      </c>
      <c r="CG20" s="30">
        <f>SUM(CG6:CG19)</f>
        <v>281793</v>
      </c>
      <c r="CH20" s="31">
        <f t="shared" si="47"/>
        <v>574877</v>
      </c>
      <c r="CI20" s="29">
        <f>SUM(CI6:CI19)</f>
        <v>5057084.7487599924</v>
      </c>
      <c r="CJ20" s="30">
        <f>SUM(CJ6:CJ19)</f>
        <v>4237471.6481300024</v>
      </c>
      <c r="CK20" s="31">
        <f t="shared" si="48"/>
        <v>9294556.3968899958</v>
      </c>
      <c r="CL20" s="32">
        <f t="shared" si="49"/>
        <v>17.254728162438045</v>
      </c>
      <c r="CM20" s="33">
        <f t="shared" si="16"/>
        <v>15.037533395542127</v>
      </c>
      <c r="CN20" s="35">
        <f t="shared" si="17"/>
        <v>16.167904433278764</v>
      </c>
      <c r="CO20" s="29">
        <f>SUM(CO6:CO19)</f>
        <v>302799</v>
      </c>
      <c r="CP20" s="30">
        <f>SUM(CP6:CP19)</f>
        <v>285775</v>
      </c>
      <c r="CQ20" s="31">
        <f t="shared" si="50"/>
        <v>588574</v>
      </c>
      <c r="CR20" s="29">
        <f>SUM(CR6:CR19)</f>
        <v>5375104.704709989</v>
      </c>
      <c r="CS20" s="30">
        <f>SUM(CS6:CS19)</f>
        <v>4412308.8155699978</v>
      </c>
      <c r="CT20" s="31">
        <f t="shared" si="51"/>
        <v>9787413.5202799868</v>
      </c>
      <c r="CU20" s="32">
        <f t="shared" si="52"/>
        <v>17.751395165472768</v>
      </c>
      <c r="CV20" s="33">
        <f t="shared" si="18"/>
        <v>15.439799897016876</v>
      </c>
      <c r="CW20" s="35">
        <f t="shared" si="19"/>
        <v>16.629027990159244</v>
      </c>
      <c r="CX20" s="29">
        <f>SUM(CX6:CX19)</f>
        <v>309289</v>
      </c>
      <c r="CY20" s="30">
        <f>SUM(CY6:CY19)</f>
        <v>288749</v>
      </c>
      <c r="CZ20" s="31">
        <f t="shared" si="53"/>
        <v>598038</v>
      </c>
      <c r="DA20" s="29">
        <f>SUM(DA6:DA19)</f>
        <v>5763883.0713999895</v>
      </c>
      <c r="DB20" s="30">
        <f>SUM(DB6:DB19)</f>
        <v>4666976.2433600025</v>
      </c>
      <c r="DC20" s="31">
        <f t="shared" si="54"/>
        <v>10430859.314759992</v>
      </c>
      <c r="DD20" s="32">
        <f t="shared" si="55"/>
        <v>18.635913567569457</v>
      </c>
      <c r="DE20" s="33">
        <f t="shared" si="20"/>
        <v>16.162744263564559</v>
      </c>
      <c r="DF20" s="35">
        <f t="shared" si="21"/>
        <v>17.441800211290907</v>
      </c>
      <c r="DG20" s="29">
        <f>SUM(DG6:DG19)</f>
        <v>316125</v>
      </c>
      <c r="DH20" s="30">
        <f>SUM(DH6:DH19)</f>
        <v>291539</v>
      </c>
      <c r="DI20" s="31">
        <f t="shared" si="56"/>
        <v>607664</v>
      </c>
      <c r="DJ20" s="29">
        <f>SUM(DJ6:DJ19)</f>
        <v>6143581.2433699928</v>
      </c>
      <c r="DK20" s="30">
        <f>SUM(DK6:DK19)</f>
        <v>4914671.7188000018</v>
      </c>
      <c r="DL20" s="31">
        <f t="shared" si="57"/>
        <v>11058252.962169994</v>
      </c>
      <c r="DM20" s="32">
        <f t="shared" si="58"/>
        <v>19.434025285472497</v>
      </c>
      <c r="DN20" s="33">
        <f t="shared" si="22"/>
        <v>16.857681884070406</v>
      </c>
      <c r="DO20" s="35">
        <f t="shared" si="23"/>
        <v>18.197972830659698</v>
      </c>
    </row>
    <row r="21" spans="1:119" x14ac:dyDescent="0.25">
      <c r="B21" s="2"/>
      <c r="AX21" s="36"/>
      <c r="BG21" s="36"/>
      <c r="BP21" s="36"/>
      <c r="BY21" s="36"/>
      <c r="CH21" s="36"/>
      <c r="CQ21" s="36"/>
      <c r="CZ21" s="36"/>
      <c r="DI21" s="36"/>
    </row>
    <row r="22" spans="1:119" x14ac:dyDescent="0.25">
      <c r="A22" s="37" t="s">
        <v>70</v>
      </c>
      <c r="B22" s="2"/>
      <c r="BA22" s="38"/>
      <c r="BB22" s="38"/>
      <c r="BJ22" s="38"/>
      <c r="BK22" s="38"/>
      <c r="BS22" s="38"/>
      <c r="BT22" s="38"/>
      <c r="CB22" s="38"/>
      <c r="CC22" s="38"/>
      <c r="CK22" s="38"/>
      <c r="CL22" s="38"/>
      <c r="CT22" s="38"/>
      <c r="CU22" s="38"/>
      <c r="DC22" s="38"/>
      <c r="DD22" s="38"/>
      <c r="DL22" s="38"/>
      <c r="DM22" s="38"/>
    </row>
    <row r="23" spans="1:119" x14ac:dyDescent="0.25">
      <c r="B23" s="2"/>
      <c r="BA23" s="38"/>
      <c r="BB23" s="38"/>
      <c r="BJ23" s="38"/>
      <c r="BK23" s="38"/>
      <c r="BS23" s="38"/>
      <c r="BT23" s="38"/>
      <c r="CB23" s="38"/>
      <c r="CC23" s="38"/>
      <c r="CK23" s="38"/>
      <c r="CL23" s="38"/>
      <c r="CT23" s="38"/>
      <c r="CU23" s="38"/>
      <c r="DC23" s="38"/>
      <c r="DD23" s="38"/>
      <c r="DL23" s="38"/>
      <c r="DM23" s="38"/>
    </row>
    <row r="24" spans="1:119" x14ac:dyDescent="0.25">
      <c r="B24" s="2"/>
      <c r="BA24" s="38"/>
      <c r="BB24" s="38"/>
      <c r="BJ24" s="38"/>
      <c r="BK24" s="38"/>
      <c r="BS24" s="38"/>
      <c r="BT24" s="38"/>
      <c r="CB24" s="38"/>
      <c r="CC24" s="38"/>
      <c r="CK24" s="38"/>
      <c r="CL24" s="38"/>
      <c r="CT24" s="38"/>
      <c r="CU24" s="38"/>
      <c r="DC24" s="38"/>
      <c r="DD24" s="38"/>
      <c r="DL24" s="38"/>
      <c r="DM24" s="38"/>
    </row>
    <row r="25" spans="1:119" x14ac:dyDescent="0.25">
      <c r="B25" s="2"/>
      <c r="BA25" s="38"/>
      <c r="BB25" s="38"/>
      <c r="BJ25" s="38"/>
      <c r="BK25" s="38"/>
      <c r="BS25" s="38"/>
      <c r="BT25" s="38"/>
      <c r="CB25" s="38"/>
      <c r="CC25" s="38"/>
      <c r="CK25" s="38"/>
      <c r="CL25" s="38"/>
      <c r="CT25" s="38"/>
      <c r="CU25" s="38"/>
      <c r="DC25" s="38"/>
      <c r="DD25" s="38"/>
      <c r="DL25" s="38"/>
      <c r="DM25" s="38"/>
    </row>
    <row r="26" spans="1:119" x14ac:dyDescent="0.25">
      <c r="B26" s="2"/>
      <c r="BA26" s="38"/>
      <c r="BB26" s="38"/>
      <c r="BJ26" s="38"/>
      <c r="BK26" s="38"/>
      <c r="BS26" s="38"/>
      <c r="BT26" s="38"/>
      <c r="CB26" s="38"/>
      <c r="CC26" s="38"/>
      <c r="CK26" s="38"/>
      <c r="CL26" s="38"/>
      <c r="CT26" s="38"/>
      <c r="CU26" s="38"/>
      <c r="DC26" s="38"/>
      <c r="DD26" s="38"/>
      <c r="DL26" s="38"/>
      <c r="DM26" s="38"/>
    </row>
    <row r="27" spans="1:119" x14ac:dyDescent="0.25">
      <c r="B27" s="2"/>
      <c r="BA27" s="38"/>
      <c r="BB27" s="38"/>
      <c r="BJ27" s="38"/>
      <c r="BK27" s="38"/>
      <c r="BS27" s="38"/>
      <c r="BT27" s="38"/>
      <c r="CB27" s="38"/>
      <c r="CC27" s="38"/>
      <c r="CK27" s="38"/>
      <c r="CL27" s="38"/>
      <c r="CT27" s="38"/>
      <c r="CU27" s="38"/>
      <c r="DC27" s="38"/>
      <c r="DD27" s="38"/>
      <c r="DL27" s="38"/>
      <c r="DM27" s="38"/>
    </row>
    <row r="28" spans="1:119" x14ac:dyDescent="0.25">
      <c r="B28" s="2"/>
      <c r="BA28" s="38"/>
      <c r="BB28" s="38"/>
      <c r="BJ28" s="38"/>
      <c r="BK28" s="38"/>
      <c r="BS28" s="38"/>
      <c r="BT28" s="38"/>
      <c r="CB28" s="38"/>
      <c r="CC28" s="38"/>
      <c r="CK28" s="38"/>
      <c r="CL28" s="38"/>
      <c r="CT28" s="38"/>
      <c r="CU28" s="38"/>
      <c r="DC28" s="38"/>
      <c r="DD28" s="38"/>
      <c r="DL28" s="38"/>
      <c r="DM28" s="38"/>
    </row>
    <row r="29" spans="1:119" x14ac:dyDescent="0.25">
      <c r="B29" s="2"/>
      <c r="BA29" s="38"/>
      <c r="BB29" s="38"/>
      <c r="BJ29" s="38"/>
      <c r="BK29" s="38"/>
      <c r="BS29" s="38"/>
      <c r="BT29" s="38"/>
      <c r="CB29" s="38"/>
      <c r="CC29" s="38"/>
      <c r="CK29" s="38"/>
      <c r="CL29" s="38"/>
      <c r="CT29" s="38"/>
      <c r="CU29" s="38"/>
      <c r="DC29" s="38"/>
      <c r="DD29" s="38"/>
      <c r="DL29" s="38"/>
      <c r="DM29" s="38"/>
    </row>
    <row r="30" spans="1:119" x14ac:dyDescent="0.25">
      <c r="B30" s="2"/>
      <c r="BA30" s="38"/>
      <c r="BB30" s="38"/>
      <c r="BJ30" s="38"/>
      <c r="BK30" s="38"/>
      <c r="BS30" s="38"/>
      <c r="BT30" s="38"/>
      <c r="CB30" s="38"/>
      <c r="CC30" s="38"/>
      <c r="CK30" s="38"/>
      <c r="CL30" s="38"/>
      <c r="CT30" s="38"/>
      <c r="CU30" s="38"/>
      <c r="DC30" s="38"/>
      <c r="DD30" s="38"/>
      <c r="DL30" s="38"/>
      <c r="DM30" s="38"/>
    </row>
    <row r="31" spans="1:119" x14ac:dyDescent="0.25">
      <c r="B31" s="2"/>
      <c r="BA31" s="38"/>
      <c r="BB31" s="38"/>
      <c r="BJ31" s="38"/>
      <c r="BK31" s="38"/>
      <c r="BS31" s="38"/>
      <c r="BT31" s="38"/>
      <c r="CB31" s="38"/>
      <c r="CC31" s="38"/>
      <c r="CK31" s="38"/>
      <c r="CL31" s="38"/>
      <c r="CT31" s="38"/>
      <c r="CU31" s="38"/>
      <c r="DC31" s="38"/>
      <c r="DD31" s="38"/>
      <c r="DL31" s="38"/>
      <c r="DM31" s="38"/>
    </row>
    <row r="32" spans="1:119" x14ac:dyDescent="0.25">
      <c r="B32" s="2"/>
      <c r="BA32" s="38"/>
      <c r="BB32" s="38"/>
      <c r="BJ32" s="38"/>
      <c r="BK32" s="38"/>
      <c r="BS32" s="38"/>
      <c r="BT32" s="38"/>
      <c r="CB32" s="38"/>
      <c r="CC32" s="38"/>
      <c r="CK32" s="38"/>
      <c r="CL32" s="38"/>
      <c r="CT32" s="38"/>
      <c r="CU32" s="38"/>
      <c r="DC32" s="38"/>
      <c r="DD32" s="38"/>
      <c r="DL32" s="38"/>
      <c r="DM32" s="38"/>
    </row>
    <row r="33" spans="2:117" x14ac:dyDescent="0.25">
      <c r="B33" s="2"/>
      <c r="BA33" s="38"/>
      <c r="BB33" s="38"/>
      <c r="BJ33" s="38"/>
      <c r="BK33" s="38"/>
      <c r="BS33" s="38"/>
      <c r="BT33" s="38"/>
      <c r="CB33" s="38"/>
      <c r="CC33" s="38"/>
      <c r="CK33" s="38"/>
      <c r="CL33" s="38"/>
      <c r="CT33" s="38"/>
      <c r="CU33" s="38"/>
      <c r="DC33" s="38"/>
      <c r="DD33" s="38"/>
      <c r="DL33" s="38"/>
      <c r="DM33" s="38"/>
    </row>
    <row r="34" spans="2:117" x14ac:dyDescent="0.25">
      <c r="B34" s="2"/>
      <c r="BA34" s="38"/>
      <c r="BB34" s="38"/>
      <c r="BJ34" s="38"/>
      <c r="BK34" s="38"/>
      <c r="BS34" s="38"/>
      <c r="BT34" s="38"/>
      <c r="CB34" s="38"/>
      <c r="CC34" s="38"/>
      <c r="CK34" s="38"/>
      <c r="CL34" s="38"/>
      <c r="CT34" s="38"/>
      <c r="CU34" s="38"/>
      <c r="DC34" s="38"/>
      <c r="DD34" s="38"/>
      <c r="DL34" s="38"/>
      <c r="DM34" s="38"/>
    </row>
    <row r="35" spans="2:117" x14ac:dyDescent="0.25">
      <c r="B35" s="2"/>
      <c r="BA35" s="38"/>
      <c r="BB35" s="38"/>
      <c r="BJ35" s="38"/>
      <c r="BK35" s="38"/>
      <c r="BS35" s="38"/>
      <c r="BT35" s="38"/>
      <c r="CB35" s="38"/>
      <c r="CC35" s="38"/>
      <c r="CK35" s="38"/>
      <c r="CL35" s="38"/>
      <c r="CT35" s="38"/>
      <c r="CU35" s="38"/>
      <c r="DC35" s="38"/>
      <c r="DD35" s="38"/>
      <c r="DL35" s="38"/>
      <c r="DM35" s="38"/>
    </row>
    <row r="36" spans="2:117" x14ac:dyDescent="0.25">
      <c r="B36" s="2"/>
    </row>
    <row r="37" spans="2:117" x14ac:dyDescent="0.25">
      <c r="B37" s="2"/>
    </row>
    <row r="38" spans="2:117" x14ac:dyDescent="0.25">
      <c r="B38" s="2"/>
    </row>
    <row r="39" spans="2:117" x14ac:dyDescent="0.25">
      <c r="B39" s="2"/>
    </row>
    <row r="40" spans="2:117" x14ac:dyDescent="0.25">
      <c r="B40" s="2"/>
    </row>
    <row r="41" spans="2:117" x14ac:dyDescent="0.25">
      <c r="B41" s="2"/>
    </row>
    <row r="42" spans="2:117" x14ac:dyDescent="0.25">
      <c r="B42" s="2"/>
    </row>
    <row r="43" spans="2:117" x14ac:dyDescent="0.25">
      <c r="B43" s="2"/>
    </row>
    <row r="44" spans="2:117" x14ac:dyDescent="0.25">
      <c r="B44" s="2"/>
    </row>
    <row r="45" spans="2:117" x14ac:dyDescent="0.25">
      <c r="B45" s="2"/>
    </row>
    <row r="46" spans="2:117" x14ac:dyDescent="0.25">
      <c r="B46" s="2"/>
    </row>
    <row r="47" spans="2:117" x14ac:dyDescent="0.25">
      <c r="B47" s="2"/>
    </row>
    <row r="48" spans="2:117" x14ac:dyDescent="0.25">
      <c r="B48" s="2"/>
    </row>
    <row r="49" spans="2:2" x14ac:dyDescent="0.25">
      <c r="B49" s="2"/>
    </row>
    <row r="50" spans="2:2" x14ac:dyDescent="0.25">
      <c r="B50" s="2"/>
    </row>
    <row r="51" spans="2:2" x14ac:dyDescent="0.25">
      <c r="B51" s="2"/>
    </row>
    <row r="52" spans="2:2" x14ac:dyDescent="0.25">
      <c r="B52" s="2"/>
    </row>
    <row r="53" spans="2:2" x14ac:dyDescent="0.25">
      <c r="B53" s="2"/>
    </row>
    <row r="54" spans="2:2" x14ac:dyDescent="0.25">
      <c r="B54" s="2"/>
    </row>
    <row r="55" spans="2:2" x14ac:dyDescent="0.25">
      <c r="B55" s="2"/>
    </row>
    <row r="56" spans="2:2" x14ac:dyDescent="0.25">
      <c r="B56" s="2"/>
    </row>
    <row r="57" spans="2:2" x14ac:dyDescent="0.25">
      <c r="B57" s="2"/>
    </row>
    <row r="58" spans="2:2" x14ac:dyDescent="0.25">
      <c r="B58" s="2"/>
    </row>
    <row r="59" spans="2:2" x14ac:dyDescent="0.25">
      <c r="B59" s="2"/>
    </row>
    <row r="60" spans="2:2" x14ac:dyDescent="0.25">
      <c r="B60" s="2"/>
    </row>
    <row r="61" spans="2:2" x14ac:dyDescent="0.25">
      <c r="B61" s="2"/>
    </row>
    <row r="62" spans="2:2" x14ac:dyDescent="0.25">
      <c r="B62" s="2"/>
    </row>
    <row r="63" spans="2:2" x14ac:dyDescent="0.25">
      <c r="B63" s="2"/>
    </row>
    <row r="64" spans="2:2" x14ac:dyDescent="0.25">
      <c r="B64" s="2"/>
    </row>
    <row r="65" spans="2:2" x14ac:dyDescent="0.25">
      <c r="B65" s="2"/>
    </row>
    <row r="66" spans="2:2" x14ac:dyDescent="0.25">
      <c r="B66" s="2"/>
    </row>
    <row r="67" spans="2:2" x14ac:dyDescent="0.25">
      <c r="B67" s="2"/>
    </row>
    <row r="68" spans="2:2" x14ac:dyDescent="0.25">
      <c r="B68" s="2"/>
    </row>
    <row r="69" spans="2:2" x14ac:dyDescent="0.25">
      <c r="B69" s="2"/>
    </row>
    <row r="70" spans="2:2" x14ac:dyDescent="0.25">
      <c r="B70" s="2"/>
    </row>
  </sheetData>
  <mergeCells count="55">
    <mergeCell ref="DG3:DO3"/>
    <mergeCell ref="DG4:DI4"/>
    <mergeCell ref="DJ4:DL4"/>
    <mergeCell ref="DM4:DO4"/>
    <mergeCell ref="AM3:AU3"/>
    <mergeCell ref="AM4:AO4"/>
    <mergeCell ref="AP4:AR4"/>
    <mergeCell ref="AS4:AU4"/>
    <mergeCell ref="CO3:CW3"/>
    <mergeCell ref="CO4:CQ4"/>
    <mergeCell ref="CR4:CT4"/>
    <mergeCell ref="CU4:CW4"/>
    <mergeCell ref="BW3:CE3"/>
    <mergeCell ref="BW4:BY4"/>
    <mergeCell ref="BZ4:CB4"/>
    <mergeCell ref="CC4:CE4"/>
    <mergeCell ref="BE4:BG4"/>
    <mergeCell ref="BH4:BJ4"/>
    <mergeCell ref="BK4:BM4"/>
    <mergeCell ref="AV3:BD3"/>
    <mergeCell ref="AV4:AX4"/>
    <mergeCell ref="AY4:BA4"/>
    <mergeCell ref="BB4:BD4"/>
    <mergeCell ref="BN4:BP4"/>
    <mergeCell ref="BQ4:BS4"/>
    <mergeCell ref="BT4:BV4"/>
    <mergeCell ref="AD4:AF4"/>
    <mergeCell ref="A6:A20"/>
    <mergeCell ref="A3:A5"/>
    <mergeCell ref="B3:B5"/>
    <mergeCell ref="C3:K3"/>
    <mergeCell ref="L3:T3"/>
    <mergeCell ref="C4:E4"/>
    <mergeCell ref="F4:H4"/>
    <mergeCell ref="I4:K4"/>
    <mergeCell ref="L4:N4"/>
    <mergeCell ref="O4:Q4"/>
    <mergeCell ref="R4:T4"/>
    <mergeCell ref="BE3:BM3"/>
    <mergeCell ref="CX3:DF3"/>
    <mergeCell ref="CX4:CZ4"/>
    <mergeCell ref="DA4:DC4"/>
    <mergeCell ref="DD4:DF4"/>
    <mergeCell ref="U3:AC3"/>
    <mergeCell ref="AG4:AI4"/>
    <mergeCell ref="AJ4:AL4"/>
    <mergeCell ref="U4:W4"/>
    <mergeCell ref="CF3:CN3"/>
    <mergeCell ref="CF4:CH4"/>
    <mergeCell ref="CI4:CK4"/>
    <mergeCell ref="CL4:CN4"/>
    <mergeCell ref="X4:Z4"/>
    <mergeCell ref="AA4:AC4"/>
    <mergeCell ref="AD3:AL3"/>
    <mergeCell ref="BN3:BV3"/>
  </mergeCells>
  <phoneticPr fontId="13" type="noConversion"/>
  <pageMargins left="0.7" right="0.7" top="0.78740157499999996" bottom="0.78740157499999996" header="0.3" footer="0.3"/>
  <pageSetup paperSize="9" scale="60" orientation="landscape" r:id="rId1"/>
  <rowBreaks count="1" manualBreakCount="1">
    <brk id="28" max="7" man="1"/>
  </rowBreaks>
  <colBreaks count="1" manualBreakCount="1">
    <brk id="20" max="1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04CB9-CBC2-43BC-B187-7098E1750FDD}">
  <dimension ref="A1:CE66"/>
  <sheetViews>
    <sheetView showGridLines="0" workbookViewId="0">
      <pane xSplit="2" topLeftCell="BF1" activePane="topRight" state="frozen"/>
      <selection pane="topRight"/>
    </sheetView>
  </sheetViews>
  <sheetFormatPr defaultRowHeight="13.8" x14ac:dyDescent="0.25"/>
  <cols>
    <col min="1" max="1" width="9.109375" style="2" customWidth="1"/>
    <col min="2" max="2" width="8.6640625" style="10" customWidth="1"/>
    <col min="3" max="5" width="7.33203125" style="2" bestFit="1" customWidth="1"/>
    <col min="6" max="8" width="8.6640625" style="2" bestFit="1" customWidth="1"/>
    <col min="9" max="9" width="4.77734375" style="2" bestFit="1" customWidth="1"/>
    <col min="10" max="10" width="4.5546875" style="2" bestFit="1" customWidth="1"/>
    <col min="11" max="11" width="6.5546875" style="2" bestFit="1" customWidth="1"/>
    <col min="12" max="14" width="7.33203125" style="2" bestFit="1" customWidth="1"/>
    <col min="15" max="17" width="8.6640625" style="2" bestFit="1" customWidth="1"/>
    <col min="18" max="18" width="4.77734375" style="2" bestFit="1" customWidth="1"/>
    <col min="19" max="19" width="4.5546875" style="2" bestFit="1" customWidth="1"/>
    <col min="20" max="20" width="6.5546875" style="2" bestFit="1" customWidth="1"/>
    <col min="21" max="23" width="7.33203125" style="2" bestFit="1" customWidth="1"/>
    <col min="24" max="26" width="8.6640625" style="2" bestFit="1" customWidth="1"/>
    <col min="27" max="27" width="4.77734375" style="2" bestFit="1" customWidth="1"/>
    <col min="28" max="28" width="4.5546875" style="2" bestFit="1" customWidth="1"/>
    <col min="29" max="29" width="6.5546875" style="2" bestFit="1" customWidth="1"/>
    <col min="30" max="32" width="7.33203125" style="2" bestFit="1" customWidth="1"/>
    <col min="33" max="35" width="8.6640625" style="2" bestFit="1" customWidth="1"/>
    <col min="36" max="36" width="4.77734375" style="2" bestFit="1" customWidth="1"/>
    <col min="37" max="37" width="4.5546875" style="2" bestFit="1" customWidth="1"/>
    <col min="38" max="38" width="6.5546875" style="2" bestFit="1" customWidth="1"/>
    <col min="39" max="41" width="7.33203125" style="2" bestFit="1" customWidth="1"/>
    <col min="42" max="44" width="8.6640625" style="2" bestFit="1" customWidth="1"/>
    <col min="45" max="45" width="4.77734375" style="2" bestFit="1" customWidth="1"/>
    <col min="46" max="46" width="4.5546875" style="2" bestFit="1" customWidth="1"/>
    <col min="47" max="47" width="6.5546875" style="2" bestFit="1" customWidth="1"/>
    <col min="48" max="50" width="7.33203125" style="2" bestFit="1" customWidth="1"/>
    <col min="51" max="53" width="8.6640625" style="2" bestFit="1" customWidth="1"/>
    <col min="54" max="54" width="4.77734375" style="2" bestFit="1" customWidth="1"/>
    <col min="55" max="55" width="4.5546875" style="2" bestFit="1" customWidth="1"/>
    <col min="56" max="56" width="6.5546875" style="2" bestFit="1" customWidth="1"/>
    <col min="57" max="59" width="7.33203125" style="2" bestFit="1" customWidth="1"/>
    <col min="60" max="62" width="8.6640625" style="2" bestFit="1" customWidth="1"/>
    <col min="63" max="63" width="4.77734375" style="2" bestFit="1" customWidth="1"/>
    <col min="64" max="64" width="4.5546875" style="2" bestFit="1" customWidth="1"/>
    <col min="65" max="65" width="6.5546875" style="2" bestFit="1" customWidth="1"/>
    <col min="66" max="68" width="7.33203125" style="2" bestFit="1" customWidth="1"/>
    <col min="69" max="70" width="8.6640625" style="2" bestFit="1" customWidth="1"/>
    <col min="71" max="71" width="9.6640625" style="2" bestFit="1" customWidth="1"/>
    <col min="72" max="72" width="4.77734375" style="2" bestFit="1" customWidth="1"/>
    <col min="73" max="73" width="4.5546875" style="2" bestFit="1" customWidth="1"/>
    <col min="74" max="74" width="6.5546875" style="2" bestFit="1" customWidth="1"/>
    <col min="75" max="77" width="7.33203125" style="2" bestFit="1" customWidth="1"/>
    <col min="78" max="79" width="8.6640625" style="2" bestFit="1" customWidth="1"/>
    <col min="80" max="80" width="9.6640625" style="2" bestFit="1" customWidth="1"/>
    <col min="81" max="81" width="4.77734375" style="2" bestFit="1" customWidth="1"/>
    <col min="82" max="82" width="4.5546875" style="2" bestFit="1" customWidth="1"/>
    <col min="83" max="83" width="6.5546875" style="2" bestFit="1" customWidth="1"/>
    <col min="84" max="16384" width="8.88671875" style="2"/>
  </cols>
  <sheetData>
    <row r="1" spans="1:83" x14ac:dyDescent="0.25">
      <c r="A1" s="1" t="s">
        <v>103</v>
      </c>
      <c r="L1" s="11"/>
      <c r="U1" s="11"/>
      <c r="AD1" s="11"/>
      <c r="AM1" s="11"/>
      <c r="AV1" s="11"/>
      <c r="BE1" s="11"/>
      <c r="BN1" s="11"/>
      <c r="BW1" s="11"/>
    </row>
    <row r="2" spans="1:83" s="72" customFormat="1" ht="14.4" thickBot="1" x14ac:dyDescent="0.3">
      <c r="A2" s="71"/>
      <c r="L2" s="73"/>
      <c r="U2" s="73"/>
      <c r="AD2" s="73"/>
      <c r="AM2" s="73"/>
      <c r="AV2" s="73"/>
      <c r="BE2" s="73"/>
      <c r="BN2" s="73"/>
      <c r="BW2" s="73"/>
    </row>
    <row r="3" spans="1:83" ht="15.75" customHeight="1" thickBot="1" x14ac:dyDescent="0.3">
      <c r="A3" s="136" t="s">
        <v>31</v>
      </c>
      <c r="B3" s="138" t="s">
        <v>92</v>
      </c>
      <c r="C3" s="133" t="s">
        <v>77</v>
      </c>
      <c r="D3" s="134"/>
      <c r="E3" s="134"/>
      <c r="F3" s="134"/>
      <c r="G3" s="134"/>
      <c r="H3" s="134"/>
      <c r="I3" s="134"/>
      <c r="J3" s="134"/>
      <c r="K3" s="135"/>
      <c r="L3" s="133" t="s">
        <v>78</v>
      </c>
      <c r="M3" s="134"/>
      <c r="N3" s="134"/>
      <c r="O3" s="134"/>
      <c r="P3" s="134"/>
      <c r="Q3" s="134"/>
      <c r="R3" s="134"/>
      <c r="S3" s="134"/>
      <c r="T3" s="140"/>
      <c r="U3" s="133" t="s">
        <v>79</v>
      </c>
      <c r="V3" s="134"/>
      <c r="W3" s="134"/>
      <c r="X3" s="134"/>
      <c r="Y3" s="134"/>
      <c r="Z3" s="134"/>
      <c r="AA3" s="134"/>
      <c r="AB3" s="134"/>
      <c r="AC3" s="140"/>
      <c r="AD3" s="133" t="s">
        <v>80</v>
      </c>
      <c r="AE3" s="134"/>
      <c r="AF3" s="134"/>
      <c r="AG3" s="134"/>
      <c r="AH3" s="134"/>
      <c r="AI3" s="134"/>
      <c r="AJ3" s="134"/>
      <c r="AK3" s="134"/>
      <c r="AL3" s="140"/>
      <c r="AM3" s="133" t="s">
        <v>93</v>
      </c>
      <c r="AN3" s="134"/>
      <c r="AO3" s="134"/>
      <c r="AP3" s="134"/>
      <c r="AQ3" s="134"/>
      <c r="AR3" s="134"/>
      <c r="AS3" s="134"/>
      <c r="AT3" s="134"/>
      <c r="AU3" s="140"/>
      <c r="AV3" s="133" t="s">
        <v>94</v>
      </c>
      <c r="AW3" s="134"/>
      <c r="AX3" s="134"/>
      <c r="AY3" s="134"/>
      <c r="AZ3" s="134"/>
      <c r="BA3" s="134"/>
      <c r="BB3" s="134"/>
      <c r="BC3" s="134"/>
      <c r="BD3" s="140"/>
      <c r="BE3" s="133" t="s">
        <v>95</v>
      </c>
      <c r="BF3" s="134"/>
      <c r="BG3" s="134"/>
      <c r="BH3" s="134"/>
      <c r="BI3" s="134"/>
      <c r="BJ3" s="134"/>
      <c r="BK3" s="134"/>
      <c r="BL3" s="134"/>
      <c r="BM3" s="140"/>
      <c r="BN3" s="133" t="s">
        <v>97</v>
      </c>
      <c r="BO3" s="134"/>
      <c r="BP3" s="134"/>
      <c r="BQ3" s="134"/>
      <c r="BR3" s="134"/>
      <c r="BS3" s="134"/>
      <c r="BT3" s="134"/>
      <c r="BU3" s="134"/>
      <c r="BV3" s="140"/>
      <c r="BW3" s="133" t="s">
        <v>98</v>
      </c>
      <c r="BX3" s="134"/>
      <c r="BY3" s="134"/>
      <c r="BZ3" s="134"/>
      <c r="CA3" s="134"/>
      <c r="CB3" s="134"/>
      <c r="CC3" s="134"/>
      <c r="CD3" s="134"/>
      <c r="CE3" s="140"/>
    </row>
    <row r="4" spans="1:83" ht="27.6" customHeight="1" thickBot="1" x14ac:dyDescent="0.3">
      <c r="A4" s="145"/>
      <c r="B4" s="146"/>
      <c r="C4" s="141" t="s">
        <v>8</v>
      </c>
      <c r="D4" s="142"/>
      <c r="E4" s="142"/>
      <c r="F4" s="141" t="s">
        <v>9</v>
      </c>
      <c r="G4" s="142"/>
      <c r="H4" s="143"/>
      <c r="I4" s="141" t="s">
        <v>75</v>
      </c>
      <c r="J4" s="142"/>
      <c r="K4" s="143"/>
      <c r="L4" s="141" t="s">
        <v>8</v>
      </c>
      <c r="M4" s="142"/>
      <c r="N4" s="142"/>
      <c r="O4" s="141" t="s">
        <v>9</v>
      </c>
      <c r="P4" s="142"/>
      <c r="Q4" s="143"/>
      <c r="R4" s="141" t="s">
        <v>75</v>
      </c>
      <c r="S4" s="142"/>
      <c r="T4" s="144"/>
      <c r="U4" s="141" t="s">
        <v>8</v>
      </c>
      <c r="V4" s="142"/>
      <c r="W4" s="142"/>
      <c r="X4" s="141" t="s">
        <v>9</v>
      </c>
      <c r="Y4" s="142"/>
      <c r="Z4" s="143"/>
      <c r="AA4" s="141" t="s">
        <v>75</v>
      </c>
      <c r="AB4" s="142"/>
      <c r="AC4" s="144"/>
      <c r="AD4" s="141" t="s">
        <v>8</v>
      </c>
      <c r="AE4" s="142"/>
      <c r="AF4" s="142"/>
      <c r="AG4" s="141" t="s">
        <v>9</v>
      </c>
      <c r="AH4" s="142"/>
      <c r="AI4" s="143"/>
      <c r="AJ4" s="141" t="s">
        <v>75</v>
      </c>
      <c r="AK4" s="142"/>
      <c r="AL4" s="144"/>
      <c r="AM4" s="141" t="s">
        <v>8</v>
      </c>
      <c r="AN4" s="142"/>
      <c r="AO4" s="142"/>
      <c r="AP4" s="141" t="s">
        <v>9</v>
      </c>
      <c r="AQ4" s="142"/>
      <c r="AR4" s="143"/>
      <c r="AS4" s="141" t="s">
        <v>75</v>
      </c>
      <c r="AT4" s="142"/>
      <c r="AU4" s="144"/>
      <c r="AV4" s="141" t="s">
        <v>8</v>
      </c>
      <c r="AW4" s="142"/>
      <c r="AX4" s="142"/>
      <c r="AY4" s="141" t="s">
        <v>9</v>
      </c>
      <c r="AZ4" s="142"/>
      <c r="BA4" s="143"/>
      <c r="BB4" s="141" t="s">
        <v>75</v>
      </c>
      <c r="BC4" s="142"/>
      <c r="BD4" s="144"/>
      <c r="BE4" s="141" t="s">
        <v>8</v>
      </c>
      <c r="BF4" s="142"/>
      <c r="BG4" s="142"/>
      <c r="BH4" s="141" t="s">
        <v>9</v>
      </c>
      <c r="BI4" s="142"/>
      <c r="BJ4" s="143"/>
      <c r="BK4" s="141" t="s">
        <v>75</v>
      </c>
      <c r="BL4" s="142"/>
      <c r="BM4" s="144"/>
      <c r="BN4" s="141" t="s">
        <v>8</v>
      </c>
      <c r="BO4" s="142"/>
      <c r="BP4" s="142"/>
      <c r="BQ4" s="141" t="s">
        <v>9</v>
      </c>
      <c r="BR4" s="142"/>
      <c r="BS4" s="143"/>
      <c r="BT4" s="141" t="s">
        <v>75</v>
      </c>
      <c r="BU4" s="142"/>
      <c r="BV4" s="144"/>
      <c r="BW4" s="141" t="s">
        <v>8</v>
      </c>
      <c r="BX4" s="142"/>
      <c r="BY4" s="142"/>
      <c r="BZ4" s="141" t="s">
        <v>9</v>
      </c>
      <c r="CA4" s="142"/>
      <c r="CB4" s="143"/>
      <c r="CC4" s="141" t="s">
        <v>75</v>
      </c>
      <c r="CD4" s="142"/>
      <c r="CE4" s="144"/>
    </row>
    <row r="5" spans="1:83" ht="15.75" customHeight="1" thickBot="1" x14ac:dyDescent="0.3">
      <c r="A5" s="137"/>
      <c r="B5" s="139"/>
      <c r="C5" s="39" t="s">
        <v>4</v>
      </c>
      <c r="D5" s="39" t="s">
        <v>5</v>
      </c>
      <c r="E5" s="74" t="s">
        <v>6</v>
      </c>
      <c r="F5" s="39" t="s">
        <v>4</v>
      </c>
      <c r="G5" s="39" t="s">
        <v>5</v>
      </c>
      <c r="H5" s="75" t="s">
        <v>6</v>
      </c>
      <c r="I5" s="39" t="s">
        <v>4</v>
      </c>
      <c r="J5" s="39" t="s">
        <v>5</v>
      </c>
      <c r="K5" s="75" t="s">
        <v>6</v>
      </c>
      <c r="L5" s="39" t="s">
        <v>4</v>
      </c>
      <c r="M5" s="39" t="s">
        <v>5</v>
      </c>
      <c r="N5" s="74" t="s">
        <v>6</v>
      </c>
      <c r="O5" s="39" t="s">
        <v>4</v>
      </c>
      <c r="P5" s="39" t="s">
        <v>5</v>
      </c>
      <c r="Q5" s="75" t="s">
        <v>6</v>
      </c>
      <c r="R5" s="39" t="s">
        <v>4</v>
      </c>
      <c r="S5" s="39" t="s">
        <v>5</v>
      </c>
      <c r="T5" s="76" t="s">
        <v>6</v>
      </c>
      <c r="U5" s="39" t="s">
        <v>4</v>
      </c>
      <c r="V5" s="39" t="s">
        <v>5</v>
      </c>
      <c r="W5" s="74" t="s">
        <v>6</v>
      </c>
      <c r="X5" s="39" t="s">
        <v>4</v>
      </c>
      <c r="Y5" s="39" t="s">
        <v>5</v>
      </c>
      <c r="Z5" s="75" t="s">
        <v>6</v>
      </c>
      <c r="AA5" s="39" t="s">
        <v>4</v>
      </c>
      <c r="AB5" s="39" t="s">
        <v>5</v>
      </c>
      <c r="AC5" s="76" t="s">
        <v>6</v>
      </c>
      <c r="AD5" s="39" t="s">
        <v>4</v>
      </c>
      <c r="AE5" s="39" t="s">
        <v>5</v>
      </c>
      <c r="AF5" s="74" t="s">
        <v>6</v>
      </c>
      <c r="AG5" s="39" t="s">
        <v>4</v>
      </c>
      <c r="AH5" s="39" t="s">
        <v>5</v>
      </c>
      <c r="AI5" s="75" t="s">
        <v>6</v>
      </c>
      <c r="AJ5" s="39" t="s">
        <v>4</v>
      </c>
      <c r="AK5" s="39" t="s">
        <v>5</v>
      </c>
      <c r="AL5" s="76" t="s">
        <v>6</v>
      </c>
      <c r="AM5" s="39" t="s">
        <v>4</v>
      </c>
      <c r="AN5" s="39" t="s">
        <v>5</v>
      </c>
      <c r="AO5" s="84" t="s">
        <v>6</v>
      </c>
      <c r="AP5" s="39" t="s">
        <v>4</v>
      </c>
      <c r="AQ5" s="39" t="s">
        <v>5</v>
      </c>
      <c r="AR5" s="85" t="s">
        <v>6</v>
      </c>
      <c r="AS5" s="39" t="s">
        <v>4</v>
      </c>
      <c r="AT5" s="39" t="s">
        <v>5</v>
      </c>
      <c r="AU5" s="86" t="s">
        <v>6</v>
      </c>
      <c r="AV5" s="39" t="s">
        <v>4</v>
      </c>
      <c r="AW5" s="39" t="s">
        <v>5</v>
      </c>
      <c r="AX5" s="90" t="s">
        <v>6</v>
      </c>
      <c r="AY5" s="39" t="s">
        <v>4</v>
      </c>
      <c r="AZ5" s="39" t="s">
        <v>5</v>
      </c>
      <c r="BA5" s="92" t="s">
        <v>6</v>
      </c>
      <c r="BB5" s="39" t="s">
        <v>4</v>
      </c>
      <c r="BC5" s="39" t="s">
        <v>5</v>
      </c>
      <c r="BD5" s="91" t="s">
        <v>6</v>
      </c>
      <c r="BE5" s="39" t="s">
        <v>4</v>
      </c>
      <c r="BF5" s="39" t="s">
        <v>5</v>
      </c>
      <c r="BG5" s="93" t="s">
        <v>6</v>
      </c>
      <c r="BH5" s="39" t="s">
        <v>4</v>
      </c>
      <c r="BI5" s="39" t="s">
        <v>5</v>
      </c>
      <c r="BJ5" s="94" t="s">
        <v>6</v>
      </c>
      <c r="BK5" s="39" t="s">
        <v>4</v>
      </c>
      <c r="BL5" s="39" t="s">
        <v>5</v>
      </c>
      <c r="BM5" s="95" t="s">
        <v>6</v>
      </c>
      <c r="BN5" s="39" t="s">
        <v>4</v>
      </c>
      <c r="BO5" s="39" t="s">
        <v>5</v>
      </c>
      <c r="BP5" s="97" t="s">
        <v>6</v>
      </c>
      <c r="BQ5" s="39" t="s">
        <v>4</v>
      </c>
      <c r="BR5" s="39" t="s">
        <v>5</v>
      </c>
      <c r="BS5" s="98" t="s">
        <v>6</v>
      </c>
      <c r="BT5" s="39" t="s">
        <v>4</v>
      </c>
      <c r="BU5" s="39" t="s">
        <v>5</v>
      </c>
      <c r="BV5" s="99" t="s">
        <v>6</v>
      </c>
      <c r="BW5" s="39" t="s">
        <v>4</v>
      </c>
      <c r="BX5" s="39" t="s">
        <v>5</v>
      </c>
      <c r="BY5" s="100" t="s">
        <v>6</v>
      </c>
      <c r="BZ5" s="39" t="s">
        <v>4</v>
      </c>
      <c r="CA5" s="39" t="s">
        <v>5</v>
      </c>
      <c r="CB5" s="101" t="s">
        <v>6</v>
      </c>
      <c r="CC5" s="39" t="s">
        <v>4</v>
      </c>
      <c r="CD5" s="39" t="s">
        <v>5</v>
      </c>
      <c r="CE5" s="102" t="s">
        <v>6</v>
      </c>
    </row>
    <row r="6" spans="1:83" x14ac:dyDescent="0.25">
      <c r="A6" s="145" t="s">
        <v>32</v>
      </c>
      <c r="B6" s="87" t="s">
        <v>81</v>
      </c>
      <c r="C6" s="13">
        <v>445</v>
      </c>
      <c r="D6" s="14">
        <v>477</v>
      </c>
      <c r="E6" s="15">
        <f>SUM(C6:D6)</f>
        <v>922</v>
      </c>
      <c r="F6" s="13">
        <v>24940.673930000015</v>
      </c>
      <c r="G6" s="14">
        <v>25106.824460000047</v>
      </c>
      <c r="H6" s="15">
        <f>SUM(F6:G6)</f>
        <v>50047.498390000066</v>
      </c>
      <c r="I6" s="16">
        <f>IFERROR(F6/C6,"")</f>
        <v>56.046458269662956</v>
      </c>
      <c r="J6" s="17">
        <f t="shared" ref="J6:K17" si="0">IFERROR(G6/D6,"")</f>
        <v>52.63485211740052</v>
      </c>
      <c r="K6" s="18">
        <f t="shared" si="0"/>
        <v>54.281451616052131</v>
      </c>
      <c r="L6" s="13">
        <v>452</v>
      </c>
      <c r="M6" s="14">
        <v>446</v>
      </c>
      <c r="N6" s="15">
        <f>SUM(L6:M6)</f>
        <v>898</v>
      </c>
      <c r="O6" s="13">
        <v>28237.677070000038</v>
      </c>
      <c r="P6" s="14">
        <v>27139.55069000004</v>
      </c>
      <c r="Q6" s="15">
        <f>SUM(O6:P6)</f>
        <v>55377.227760000082</v>
      </c>
      <c r="R6" s="16">
        <f>IFERROR(O6/L6,"")</f>
        <v>62.472736880531059</v>
      </c>
      <c r="S6" s="17">
        <f t="shared" ref="S6:T17" si="1">IFERROR(P6/M6,"")</f>
        <v>60.851010515695158</v>
      </c>
      <c r="T6" s="19">
        <f t="shared" si="1"/>
        <v>61.667291492204988</v>
      </c>
      <c r="U6" s="13">
        <v>501</v>
      </c>
      <c r="V6" s="14">
        <v>446</v>
      </c>
      <c r="W6" s="15">
        <f>SUM(U6:V6)</f>
        <v>947</v>
      </c>
      <c r="X6" s="13">
        <v>33969.708880000071</v>
      </c>
      <c r="Y6" s="14">
        <v>31394.108279999979</v>
      </c>
      <c r="Z6" s="15">
        <f>SUM(X6:Y6)</f>
        <v>65363.81716000005</v>
      </c>
      <c r="AA6" s="16">
        <f>IFERROR(X6/U6,"")</f>
        <v>67.803810139720696</v>
      </c>
      <c r="AB6" s="17">
        <f t="shared" ref="AB6:AC17" si="2">IFERROR(Y6/V6,"")</f>
        <v>70.390377309416991</v>
      </c>
      <c r="AC6" s="19">
        <f t="shared" si="2"/>
        <v>69.021982217529086</v>
      </c>
      <c r="AD6" s="13">
        <v>476</v>
      </c>
      <c r="AE6" s="14">
        <v>436</v>
      </c>
      <c r="AF6" s="15">
        <f>SUM(AD6:AE6)</f>
        <v>912</v>
      </c>
      <c r="AG6" s="13">
        <v>36107.189719999922</v>
      </c>
      <c r="AH6" s="14">
        <v>32418.560730000041</v>
      </c>
      <c r="AI6" s="15">
        <f>SUM(AG6:AH6)</f>
        <v>68525.750449999963</v>
      </c>
      <c r="AJ6" s="16">
        <f>IFERROR(AG6/AD6,"")</f>
        <v>75.855440588235126</v>
      </c>
      <c r="AK6" s="17">
        <f t="shared" ref="AK6:AL17" si="3">IFERROR(AH6/AE6,"")</f>
        <v>74.354497087156062</v>
      </c>
      <c r="AL6" s="19">
        <f t="shared" si="3"/>
        <v>75.137884265350834</v>
      </c>
      <c r="AM6" s="13">
        <v>493</v>
      </c>
      <c r="AN6" s="14">
        <v>469</v>
      </c>
      <c r="AO6" s="15">
        <f>SUM(AM6:AN6)</f>
        <v>962</v>
      </c>
      <c r="AP6" s="13">
        <v>35176.875550000019</v>
      </c>
      <c r="AQ6" s="14">
        <v>33167.006580000016</v>
      </c>
      <c r="AR6" s="15">
        <f>SUM(AP6:AQ6)</f>
        <v>68343.882130000042</v>
      </c>
      <c r="AS6" s="16">
        <f>IFERROR(AP6/AM6,"")</f>
        <v>71.352688742393553</v>
      </c>
      <c r="AT6" s="17">
        <f t="shared" ref="AT6:AT17" si="4">IFERROR(AQ6/AN6,"")</f>
        <v>70.718564136460586</v>
      </c>
      <c r="AU6" s="19">
        <f t="shared" ref="AU6:AU17" si="5">IFERROR(AR6/AO6,"")</f>
        <v>71.043536517671555</v>
      </c>
      <c r="AV6" s="13">
        <v>542</v>
      </c>
      <c r="AW6" s="14">
        <v>496</v>
      </c>
      <c r="AX6" s="15">
        <f>SUM(AV6:AW6)</f>
        <v>1038</v>
      </c>
      <c r="AY6" s="13">
        <v>41339.025170000008</v>
      </c>
      <c r="AZ6" s="14">
        <v>36728.071239999983</v>
      </c>
      <c r="BA6" s="15">
        <f>SUM(AY6:AZ6)</f>
        <v>78067.096409999998</v>
      </c>
      <c r="BB6" s="16">
        <f>IFERROR(AY6/AV6,"")</f>
        <v>76.271264151291533</v>
      </c>
      <c r="BC6" s="17">
        <f t="shared" ref="BC6:BC17" si="6">IFERROR(AZ6/AW6,"")</f>
        <v>74.048530725806415</v>
      </c>
      <c r="BD6" s="19">
        <f t="shared" ref="BD6:BD17" si="7">IFERROR(BA6/AX6,"")</f>
        <v>75.209148757225435</v>
      </c>
      <c r="BE6" s="13">
        <v>513</v>
      </c>
      <c r="BF6" s="14">
        <v>479</v>
      </c>
      <c r="BG6" s="15">
        <f>SUM(BE6:BF6)</f>
        <v>992</v>
      </c>
      <c r="BH6" s="13">
        <v>44691.544899999994</v>
      </c>
      <c r="BI6" s="14">
        <v>44723.771699999983</v>
      </c>
      <c r="BJ6" s="15">
        <f>SUM(BH6:BI6)</f>
        <v>89415.316599999976</v>
      </c>
      <c r="BK6" s="16">
        <f>IFERROR(BH6/BE6,"")</f>
        <v>87.118021247563334</v>
      </c>
      <c r="BL6" s="17">
        <f t="shared" ref="BL6:BL17" si="8">IFERROR(BI6/BF6,"")</f>
        <v>93.369043215031283</v>
      </c>
      <c r="BM6" s="19">
        <f t="shared" ref="BM6:BM17" si="9">IFERROR(BJ6/BG6,"")</f>
        <v>90.136407862903198</v>
      </c>
      <c r="BN6" s="13">
        <v>495</v>
      </c>
      <c r="BO6" s="14">
        <v>429</v>
      </c>
      <c r="BP6" s="15">
        <f>SUM(BN6:BO6)</f>
        <v>924</v>
      </c>
      <c r="BQ6" s="13">
        <v>42252.04063999997</v>
      </c>
      <c r="BR6" s="14">
        <v>36969.946880000003</v>
      </c>
      <c r="BS6" s="15">
        <f>SUM(BQ6:BR6)</f>
        <v>79221.987519999966</v>
      </c>
      <c r="BT6" s="16">
        <f>IFERROR(BQ6/BN6,"")</f>
        <v>85.357657858585796</v>
      </c>
      <c r="BU6" s="17">
        <f t="shared" ref="BU6:BU17" si="10">IFERROR(BR6/BO6,"")</f>
        <v>86.17703235431236</v>
      </c>
      <c r="BV6" s="19">
        <f t="shared" ref="BV6:BV17" si="11">IFERROR(BS6/BP6,"")</f>
        <v>85.738081731601696</v>
      </c>
      <c r="BW6" s="13">
        <v>499</v>
      </c>
      <c r="BX6" s="14">
        <v>423</v>
      </c>
      <c r="BY6" s="15">
        <f>SUM(BW6:BX6)</f>
        <v>922</v>
      </c>
      <c r="BZ6" s="13">
        <v>45984.956029999965</v>
      </c>
      <c r="CA6" s="14">
        <v>39091.502689999979</v>
      </c>
      <c r="CB6" s="15">
        <f>SUM(BZ6:CA6)</f>
        <v>85076.458719999937</v>
      </c>
      <c r="CC6" s="16">
        <f>IFERROR(BZ6/BW6,"")</f>
        <v>92.15422050100193</v>
      </c>
      <c r="CD6" s="17">
        <f t="shared" ref="CD6:CD17" si="12">IFERROR(CA6/BX6,"")</f>
        <v>92.414899976359294</v>
      </c>
      <c r="CE6" s="19">
        <f t="shared" ref="CE6:CE17" si="13">IFERROR(CB6/BY6,"")</f>
        <v>92.273816399132258</v>
      </c>
    </row>
    <row r="7" spans="1:83" x14ac:dyDescent="0.25">
      <c r="A7" s="145"/>
      <c r="B7" s="88" t="s">
        <v>82</v>
      </c>
      <c r="C7" s="21">
        <v>1279</v>
      </c>
      <c r="D7" s="22">
        <v>1114</v>
      </c>
      <c r="E7" s="23">
        <f t="shared" ref="E7:E17" si="14">SUM(C7:D7)</f>
        <v>2393</v>
      </c>
      <c r="F7" s="21">
        <v>66748.376190000054</v>
      </c>
      <c r="G7" s="22">
        <v>61749.334529999935</v>
      </c>
      <c r="H7" s="23">
        <f t="shared" ref="H7:H17" si="15">SUM(F7:G7)</f>
        <v>128497.71071999999</v>
      </c>
      <c r="I7" s="24">
        <f t="shared" ref="I7:I17" si="16">IFERROR(F7/C7,"")</f>
        <v>52.187940727130609</v>
      </c>
      <c r="J7" s="25">
        <f t="shared" si="0"/>
        <v>55.430282342908377</v>
      </c>
      <c r="K7" s="26">
        <f t="shared" si="0"/>
        <v>53.697330012536561</v>
      </c>
      <c r="L7" s="21">
        <v>1340</v>
      </c>
      <c r="M7" s="22">
        <v>1251</v>
      </c>
      <c r="N7" s="23">
        <f t="shared" ref="N7:N17" si="17">SUM(L7:M7)</f>
        <v>2591</v>
      </c>
      <c r="O7" s="21">
        <v>78880.388409999985</v>
      </c>
      <c r="P7" s="22">
        <v>74875.98781999998</v>
      </c>
      <c r="Q7" s="23">
        <f t="shared" ref="Q7:Q17" si="18">SUM(O7:P7)</f>
        <v>153756.37622999997</v>
      </c>
      <c r="R7" s="24">
        <f t="shared" ref="R7:R17" si="19">IFERROR(O7/L7,"")</f>
        <v>58.86596149999999</v>
      </c>
      <c r="S7" s="25">
        <f t="shared" si="1"/>
        <v>59.852907929656261</v>
      </c>
      <c r="T7" s="27">
        <f t="shared" si="1"/>
        <v>59.342484071786942</v>
      </c>
      <c r="U7" s="21">
        <v>1436</v>
      </c>
      <c r="V7" s="22">
        <v>1299</v>
      </c>
      <c r="W7" s="23">
        <f t="shared" ref="W7:W17" si="20">SUM(U7:V7)</f>
        <v>2735</v>
      </c>
      <c r="X7" s="21">
        <v>91837.80403999993</v>
      </c>
      <c r="Y7" s="22">
        <v>90166.958569999755</v>
      </c>
      <c r="Z7" s="23">
        <f t="shared" ref="Z7:Z17" si="21">SUM(X7:Y7)</f>
        <v>182004.76260999969</v>
      </c>
      <c r="AA7" s="24">
        <f t="shared" ref="AA7:AA17" si="22">IFERROR(X7/U7,"")</f>
        <v>63.953902534818894</v>
      </c>
      <c r="AB7" s="25">
        <f t="shared" si="2"/>
        <v>69.412593202463242</v>
      </c>
      <c r="AC7" s="27">
        <f t="shared" si="2"/>
        <v>66.546531118829861</v>
      </c>
      <c r="AD7" s="21">
        <v>1495</v>
      </c>
      <c r="AE7" s="22">
        <v>1373</v>
      </c>
      <c r="AF7" s="23">
        <f t="shared" ref="AF7:AF17" si="23">SUM(AD7:AE7)</f>
        <v>2868</v>
      </c>
      <c r="AG7" s="21">
        <v>112074.91240999989</v>
      </c>
      <c r="AH7" s="22">
        <v>108980.86956000014</v>
      </c>
      <c r="AI7" s="23">
        <f t="shared" ref="AI7:AI17" si="24">SUM(AG7:AH7)</f>
        <v>221055.78197000001</v>
      </c>
      <c r="AJ7" s="24">
        <f t="shared" ref="AJ7:AJ17" si="25">IFERROR(AG7/AD7,"")</f>
        <v>74.966496595317651</v>
      </c>
      <c r="AK7" s="25">
        <f t="shared" si="3"/>
        <v>79.374267705753923</v>
      </c>
      <c r="AL7" s="27">
        <f t="shared" si="3"/>
        <v>77.076632486053001</v>
      </c>
      <c r="AM7" s="21">
        <v>1564</v>
      </c>
      <c r="AN7" s="22">
        <v>1460</v>
      </c>
      <c r="AO7" s="23">
        <f t="shared" ref="AO7:AO17" si="26">SUM(AM7:AN7)</f>
        <v>3024</v>
      </c>
      <c r="AP7" s="21">
        <v>118041.01362999983</v>
      </c>
      <c r="AQ7" s="22">
        <v>112654.79922000006</v>
      </c>
      <c r="AR7" s="23">
        <f t="shared" ref="AR7:AR17" si="27">SUM(AP7:AQ7)</f>
        <v>230695.81284999987</v>
      </c>
      <c r="AS7" s="24">
        <f t="shared" ref="AS7:AS17" si="28">IFERROR(AP7/AM7,"")</f>
        <v>75.473793881074059</v>
      </c>
      <c r="AT7" s="25">
        <f t="shared" si="4"/>
        <v>77.160821383561682</v>
      </c>
      <c r="AU7" s="27">
        <f t="shared" si="5"/>
        <v>76.288297900132235</v>
      </c>
      <c r="AV7" s="21">
        <v>1672</v>
      </c>
      <c r="AW7" s="22">
        <v>1545</v>
      </c>
      <c r="AX7" s="23">
        <f t="shared" ref="AX7:AX17" si="29">SUM(AV7:AW7)</f>
        <v>3217</v>
      </c>
      <c r="AY7" s="21">
        <v>130365.45402999986</v>
      </c>
      <c r="AZ7" s="22">
        <v>121409.52346999985</v>
      </c>
      <c r="BA7" s="23">
        <f t="shared" ref="BA7:BA17" si="30">SUM(AY7:AZ7)</f>
        <v>251774.97749999972</v>
      </c>
      <c r="BB7" s="24">
        <f t="shared" ref="BB7:BB17" si="31">IFERROR(AY7/AV7,"")</f>
        <v>77.969769156698476</v>
      </c>
      <c r="BC7" s="25">
        <f t="shared" si="6"/>
        <v>78.582215838187608</v>
      </c>
      <c r="BD7" s="27">
        <f t="shared" si="7"/>
        <v>78.263903481504414</v>
      </c>
      <c r="BE7" s="21">
        <v>1736</v>
      </c>
      <c r="BF7" s="22">
        <v>1549</v>
      </c>
      <c r="BG7" s="23">
        <f t="shared" ref="BG7:BG17" si="32">SUM(BE7:BF7)</f>
        <v>3285</v>
      </c>
      <c r="BH7" s="21">
        <v>154038.17187999986</v>
      </c>
      <c r="BI7" s="22">
        <v>142858.74709999983</v>
      </c>
      <c r="BJ7" s="23">
        <f t="shared" ref="BJ7:BJ17" si="33">SUM(BH7:BI7)</f>
        <v>296896.91897999973</v>
      </c>
      <c r="BK7" s="24">
        <f t="shared" ref="BK7:BK17" si="34">IFERROR(BH7/BE7,"")</f>
        <v>88.731665829493011</v>
      </c>
      <c r="BL7" s="25">
        <f t="shared" si="8"/>
        <v>92.226434538411766</v>
      </c>
      <c r="BM7" s="27">
        <f t="shared" si="9"/>
        <v>90.379579598173436</v>
      </c>
      <c r="BN7" s="21">
        <v>1768</v>
      </c>
      <c r="BO7" s="22">
        <v>1636</v>
      </c>
      <c r="BP7" s="23">
        <f t="shared" ref="BP7:BP17" si="35">SUM(BN7:BO7)</f>
        <v>3404</v>
      </c>
      <c r="BQ7" s="21">
        <v>164103.51040999973</v>
      </c>
      <c r="BR7" s="22">
        <v>148993.55127999984</v>
      </c>
      <c r="BS7" s="23">
        <f t="shared" ref="BS7:BS17" si="36">SUM(BQ7:BR7)</f>
        <v>313097.06168999954</v>
      </c>
      <c r="BT7" s="24">
        <f t="shared" ref="BT7:BT17" si="37">IFERROR(BQ7/BN7,"")</f>
        <v>92.818727607465902</v>
      </c>
      <c r="BU7" s="25">
        <f t="shared" si="10"/>
        <v>91.071852860635602</v>
      </c>
      <c r="BV7" s="27">
        <f t="shared" si="11"/>
        <v>91.979160308460493</v>
      </c>
      <c r="BW7" s="21">
        <v>1807</v>
      </c>
      <c r="BX7" s="22">
        <v>1645</v>
      </c>
      <c r="BY7" s="23">
        <f t="shared" ref="BY7:BY17" si="38">SUM(BW7:BX7)</f>
        <v>3452</v>
      </c>
      <c r="BZ7" s="21">
        <v>172447.44172</v>
      </c>
      <c r="CA7" s="22">
        <v>156593.74734999993</v>
      </c>
      <c r="CB7" s="23">
        <f t="shared" ref="CB7:CB17" si="39">SUM(BZ7:CA7)</f>
        <v>329041.18906999996</v>
      </c>
      <c r="CC7" s="24">
        <f t="shared" ref="CC7:CC17" si="40">IFERROR(BZ7/BW7,"")</f>
        <v>95.433005932484789</v>
      </c>
      <c r="CD7" s="25">
        <f t="shared" si="12"/>
        <v>95.193767386018195</v>
      </c>
      <c r="CE7" s="27">
        <f t="shared" si="13"/>
        <v>95.319000309965233</v>
      </c>
    </row>
    <row r="8" spans="1:83" x14ac:dyDescent="0.25">
      <c r="A8" s="145"/>
      <c r="B8" s="88" t="s">
        <v>83</v>
      </c>
      <c r="C8" s="21">
        <v>2536</v>
      </c>
      <c r="D8" s="22">
        <v>2949</v>
      </c>
      <c r="E8" s="23">
        <f t="shared" si="14"/>
        <v>5485</v>
      </c>
      <c r="F8" s="21">
        <v>65780.64934999976</v>
      </c>
      <c r="G8" s="22">
        <v>54427.622790000016</v>
      </c>
      <c r="H8" s="23">
        <f t="shared" si="15"/>
        <v>120208.27213999978</v>
      </c>
      <c r="I8" s="24">
        <f t="shared" si="16"/>
        <v>25.938741857255426</v>
      </c>
      <c r="J8" s="25">
        <f t="shared" si="0"/>
        <v>18.456297995930829</v>
      </c>
      <c r="K8" s="26">
        <f t="shared" si="0"/>
        <v>21.915819897903333</v>
      </c>
      <c r="L8" s="21">
        <v>2417</v>
      </c>
      <c r="M8" s="22">
        <v>2946</v>
      </c>
      <c r="N8" s="23">
        <f t="shared" si="17"/>
        <v>5363</v>
      </c>
      <c r="O8" s="21">
        <v>62973.142289999931</v>
      </c>
      <c r="P8" s="22">
        <v>56810.505559999867</v>
      </c>
      <c r="Q8" s="23">
        <f t="shared" si="18"/>
        <v>119783.6478499998</v>
      </c>
      <c r="R8" s="24">
        <f t="shared" si="19"/>
        <v>26.054258291270141</v>
      </c>
      <c r="S8" s="25">
        <f t="shared" si="1"/>
        <v>19.28394621860145</v>
      </c>
      <c r="T8" s="27">
        <f t="shared" si="1"/>
        <v>22.335194452731642</v>
      </c>
      <c r="U8" s="21">
        <v>2544</v>
      </c>
      <c r="V8" s="22">
        <v>3186</v>
      </c>
      <c r="W8" s="23">
        <f t="shared" si="20"/>
        <v>5730</v>
      </c>
      <c r="X8" s="21">
        <v>66925.376230000023</v>
      </c>
      <c r="Y8" s="22">
        <v>64799.098179999914</v>
      </c>
      <c r="Z8" s="23">
        <f t="shared" si="21"/>
        <v>131724.47440999994</v>
      </c>
      <c r="AA8" s="24">
        <f t="shared" si="22"/>
        <v>26.307144744496863</v>
      </c>
      <c r="AB8" s="25">
        <f t="shared" si="2"/>
        <v>20.338699993722511</v>
      </c>
      <c r="AC8" s="27">
        <f t="shared" si="2"/>
        <v>22.988564469458975</v>
      </c>
      <c r="AD8" s="21">
        <v>2461</v>
      </c>
      <c r="AE8" s="22">
        <v>3167</v>
      </c>
      <c r="AF8" s="23">
        <f t="shared" si="23"/>
        <v>5628</v>
      </c>
      <c r="AG8" s="21">
        <v>88414.643949999983</v>
      </c>
      <c r="AH8" s="22">
        <v>86788.086689999909</v>
      </c>
      <c r="AI8" s="23">
        <f t="shared" si="24"/>
        <v>175202.73063999991</v>
      </c>
      <c r="AJ8" s="24">
        <f t="shared" si="25"/>
        <v>35.926307984559116</v>
      </c>
      <c r="AK8" s="25">
        <f t="shared" si="3"/>
        <v>27.403879598989551</v>
      </c>
      <c r="AL8" s="27">
        <f t="shared" si="3"/>
        <v>31.130549154228838</v>
      </c>
      <c r="AM8" s="21">
        <v>2640</v>
      </c>
      <c r="AN8" s="22">
        <v>3253</v>
      </c>
      <c r="AO8" s="23">
        <f t="shared" si="26"/>
        <v>5893</v>
      </c>
      <c r="AP8" s="21">
        <v>98847.992340000055</v>
      </c>
      <c r="AQ8" s="22">
        <v>95840.41959000018</v>
      </c>
      <c r="AR8" s="23">
        <f t="shared" si="27"/>
        <v>194688.41193000023</v>
      </c>
      <c r="AS8" s="24">
        <f t="shared" si="28"/>
        <v>37.442421340909114</v>
      </c>
      <c r="AT8" s="25">
        <f t="shared" si="4"/>
        <v>29.462164030126093</v>
      </c>
      <c r="AU8" s="27">
        <f t="shared" si="5"/>
        <v>33.037232637027024</v>
      </c>
      <c r="AV8" s="21">
        <v>2680</v>
      </c>
      <c r="AW8" s="22">
        <v>3142</v>
      </c>
      <c r="AX8" s="23">
        <f t="shared" si="29"/>
        <v>5822</v>
      </c>
      <c r="AY8" s="21">
        <v>112477.98545000041</v>
      </c>
      <c r="AZ8" s="22">
        <v>105383.13234000042</v>
      </c>
      <c r="BA8" s="23">
        <f t="shared" si="30"/>
        <v>217861.11779000083</v>
      </c>
      <c r="BB8" s="24">
        <f t="shared" si="31"/>
        <v>41.969397555970303</v>
      </c>
      <c r="BC8" s="25">
        <f t="shared" si="6"/>
        <v>33.540143965627124</v>
      </c>
      <c r="BD8" s="27">
        <f t="shared" si="7"/>
        <v>37.420322533493788</v>
      </c>
      <c r="BE8" s="21">
        <v>2735</v>
      </c>
      <c r="BF8" s="22">
        <v>3056</v>
      </c>
      <c r="BG8" s="23">
        <f t="shared" si="32"/>
        <v>5791</v>
      </c>
      <c r="BH8" s="21">
        <v>123093.84840999982</v>
      </c>
      <c r="BI8" s="22">
        <v>116854.86855999955</v>
      </c>
      <c r="BJ8" s="23">
        <f t="shared" si="33"/>
        <v>239948.71696999937</v>
      </c>
      <c r="BK8" s="24">
        <f t="shared" si="34"/>
        <v>45.006891557586769</v>
      </c>
      <c r="BL8" s="25">
        <f t="shared" si="8"/>
        <v>38.237849659685715</v>
      </c>
      <c r="BM8" s="27">
        <f t="shared" si="9"/>
        <v>41.434763766188802</v>
      </c>
      <c r="BN8" s="21">
        <v>2847</v>
      </c>
      <c r="BO8" s="22">
        <v>3159</v>
      </c>
      <c r="BP8" s="23">
        <f t="shared" si="35"/>
        <v>6006</v>
      </c>
      <c r="BQ8" s="21">
        <v>137125.49318999975</v>
      </c>
      <c r="BR8" s="22">
        <v>129183.76039999987</v>
      </c>
      <c r="BS8" s="23">
        <f t="shared" si="36"/>
        <v>266309.25358999963</v>
      </c>
      <c r="BT8" s="24">
        <f t="shared" si="37"/>
        <v>48.164908040042057</v>
      </c>
      <c r="BU8" s="25">
        <f t="shared" si="10"/>
        <v>40.893877936055674</v>
      </c>
      <c r="BV8" s="27">
        <f t="shared" si="11"/>
        <v>44.340535063270003</v>
      </c>
      <c r="BW8" s="21">
        <v>2924</v>
      </c>
      <c r="BX8" s="22">
        <v>3379</v>
      </c>
      <c r="BY8" s="23">
        <f t="shared" si="38"/>
        <v>6303</v>
      </c>
      <c r="BZ8" s="21">
        <v>153126.64241999955</v>
      </c>
      <c r="CA8" s="22">
        <v>145480.73463000052</v>
      </c>
      <c r="CB8" s="23">
        <f t="shared" si="39"/>
        <v>298607.37705000007</v>
      </c>
      <c r="CC8" s="24">
        <f t="shared" si="40"/>
        <v>52.368892756497793</v>
      </c>
      <c r="CD8" s="25">
        <f t="shared" si="12"/>
        <v>43.0543754453982</v>
      </c>
      <c r="CE8" s="27">
        <f t="shared" si="13"/>
        <v>47.375436625416476</v>
      </c>
    </row>
    <row r="9" spans="1:83" x14ac:dyDescent="0.25">
      <c r="A9" s="145"/>
      <c r="B9" s="88" t="s">
        <v>84</v>
      </c>
      <c r="C9" s="21">
        <v>6330</v>
      </c>
      <c r="D9" s="22">
        <v>5967</v>
      </c>
      <c r="E9" s="23">
        <f t="shared" si="14"/>
        <v>12297</v>
      </c>
      <c r="F9" s="21">
        <v>107951.80847999989</v>
      </c>
      <c r="G9" s="22">
        <v>81288.141919999616</v>
      </c>
      <c r="H9" s="23">
        <f t="shared" si="15"/>
        <v>189239.95039999951</v>
      </c>
      <c r="I9" s="24">
        <f t="shared" si="16"/>
        <v>17.053998180094769</v>
      </c>
      <c r="J9" s="25">
        <f t="shared" si="0"/>
        <v>13.622949877660401</v>
      </c>
      <c r="K9" s="26">
        <f t="shared" si="0"/>
        <v>15.38911526388546</v>
      </c>
      <c r="L9" s="21">
        <v>6246</v>
      </c>
      <c r="M9" s="22">
        <v>6023</v>
      </c>
      <c r="N9" s="23">
        <f t="shared" si="17"/>
        <v>12269</v>
      </c>
      <c r="O9" s="21">
        <v>113217.66000000008</v>
      </c>
      <c r="P9" s="22">
        <v>78938.949489999446</v>
      </c>
      <c r="Q9" s="23">
        <f t="shared" si="18"/>
        <v>192156.60948999954</v>
      </c>
      <c r="R9" s="24">
        <f t="shared" si="19"/>
        <v>18.126426512968312</v>
      </c>
      <c r="S9" s="25">
        <f t="shared" si="1"/>
        <v>13.106250953013356</v>
      </c>
      <c r="T9" s="27">
        <f t="shared" si="1"/>
        <v>15.661961813513695</v>
      </c>
      <c r="U9" s="21">
        <v>6371</v>
      </c>
      <c r="V9" s="22">
        <v>6480</v>
      </c>
      <c r="W9" s="23">
        <f t="shared" si="20"/>
        <v>12851</v>
      </c>
      <c r="X9" s="21">
        <v>120361.00063999984</v>
      </c>
      <c r="Y9" s="22">
        <v>86675.983479999893</v>
      </c>
      <c r="Z9" s="23">
        <f t="shared" si="21"/>
        <v>207036.98411999975</v>
      </c>
      <c r="AA9" s="24">
        <f t="shared" si="22"/>
        <v>18.892010773818843</v>
      </c>
      <c r="AB9" s="25">
        <f t="shared" si="2"/>
        <v>13.375923376543193</v>
      </c>
      <c r="AC9" s="27">
        <f t="shared" si="2"/>
        <v>16.110573816823575</v>
      </c>
      <c r="AD9" s="21">
        <v>6356</v>
      </c>
      <c r="AE9" s="22">
        <v>6209</v>
      </c>
      <c r="AF9" s="23">
        <f t="shared" si="23"/>
        <v>12565</v>
      </c>
      <c r="AG9" s="21">
        <v>147017.83369999987</v>
      </c>
      <c r="AH9" s="22">
        <v>108835.61400999909</v>
      </c>
      <c r="AI9" s="23">
        <f t="shared" si="24"/>
        <v>255853.44770999896</v>
      </c>
      <c r="AJ9" s="24">
        <f t="shared" si="25"/>
        <v>23.130559109502812</v>
      </c>
      <c r="AK9" s="25">
        <f t="shared" si="3"/>
        <v>17.528686424544869</v>
      </c>
      <c r="AL9" s="27">
        <f t="shared" si="3"/>
        <v>20.362391381615517</v>
      </c>
      <c r="AM9" s="21">
        <v>6704</v>
      </c>
      <c r="AN9" s="22">
        <v>6770</v>
      </c>
      <c r="AO9" s="23">
        <f t="shared" si="26"/>
        <v>13474</v>
      </c>
      <c r="AP9" s="21">
        <v>159480.91609999948</v>
      </c>
      <c r="AQ9" s="22">
        <v>111638.75643999985</v>
      </c>
      <c r="AR9" s="23">
        <f t="shared" si="27"/>
        <v>271119.67253999936</v>
      </c>
      <c r="AS9" s="24">
        <f t="shared" si="28"/>
        <v>23.788919465990375</v>
      </c>
      <c r="AT9" s="25">
        <f t="shared" si="4"/>
        <v>16.49021513146231</v>
      </c>
      <c r="AU9" s="27">
        <f t="shared" si="5"/>
        <v>20.121691594181339</v>
      </c>
      <c r="AV9" s="21">
        <v>6976</v>
      </c>
      <c r="AW9" s="22">
        <v>6802</v>
      </c>
      <c r="AX9" s="23">
        <f t="shared" si="29"/>
        <v>13778</v>
      </c>
      <c r="AY9" s="21">
        <v>179337.62928000075</v>
      </c>
      <c r="AZ9" s="22">
        <v>127822.03923000011</v>
      </c>
      <c r="BA9" s="23">
        <f t="shared" si="30"/>
        <v>307159.66851000086</v>
      </c>
      <c r="BB9" s="24">
        <f t="shared" si="31"/>
        <v>25.707802362385429</v>
      </c>
      <c r="BC9" s="25">
        <f t="shared" si="6"/>
        <v>18.79183170097032</v>
      </c>
      <c r="BD9" s="27">
        <f t="shared" si="7"/>
        <v>22.293487335607551</v>
      </c>
      <c r="BE9" s="21">
        <v>7243</v>
      </c>
      <c r="BF9" s="22">
        <v>6809</v>
      </c>
      <c r="BG9" s="23">
        <f t="shared" si="32"/>
        <v>14052</v>
      </c>
      <c r="BH9" s="21">
        <v>192425.4981500002</v>
      </c>
      <c r="BI9" s="22">
        <v>140171.98341999933</v>
      </c>
      <c r="BJ9" s="23">
        <f t="shared" si="33"/>
        <v>332597.48156999954</v>
      </c>
      <c r="BK9" s="24">
        <f t="shared" si="34"/>
        <v>26.567099012840011</v>
      </c>
      <c r="BL9" s="25">
        <f t="shared" si="8"/>
        <v>20.586280425906789</v>
      </c>
      <c r="BM9" s="27">
        <f t="shared" si="9"/>
        <v>23.669049357386815</v>
      </c>
      <c r="BN9" s="21">
        <v>7555</v>
      </c>
      <c r="BO9" s="22">
        <v>7143</v>
      </c>
      <c r="BP9" s="23">
        <f t="shared" si="35"/>
        <v>14698</v>
      </c>
      <c r="BQ9" s="21">
        <v>201403.54175999903</v>
      </c>
      <c r="BR9" s="22">
        <v>150889.84751999995</v>
      </c>
      <c r="BS9" s="23">
        <f t="shared" si="36"/>
        <v>352293.38927999896</v>
      </c>
      <c r="BT9" s="24">
        <f t="shared" si="37"/>
        <v>26.658311285241435</v>
      </c>
      <c r="BU9" s="25">
        <f t="shared" si="10"/>
        <v>21.124156169676599</v>
      </c>
      <c r="BV9" s="27">
        <f t="shared" si="11"/>
        <v>23.968797746632124</v>
      </c>
      <c r="BW9" s="21">
        <v>7757</v>
      </c>
      <c r="BX9" s="22">
        <v>7565</v>
      </c>
      <c r="BY9" s="23">
        <f t="shared" si="38"/>
        <v>15322</v>
      </c>
      <c r="BZ9" s="21">
        <v>223100.99148999929</v>
      </c>
      <c r="CA9" s="22">
        <v>166021.26479999928</v>
      </c>
      <c r="CB9" s="23">
        <f t="shared" si="39"/>
        <v>389122.25628999854</v>
      </c>
      <c r="CC9" s="24">
        <f t="shared" si="40"/>
        <v>28.761246808044255</v>
      </c>
      <c r="CD9" s="25">
        <f t="shared" si="12"/>
        <v>21.945970231328392</v>
      </c>
      <c r="CE9" s="27">
        <f t="shared" si="13"/>
        <v>25.396309639080965</v>
      </c>
    </row>
    <row r="10" spans="1:83" x14ac:dyDescent="0.25">
      <c r="A10" s="145"/>
      <c r="B10" s="88" t="s">
        <v>85</v>
      </c>
      <c r="C10" s="21">
        <v>19557</v>
      </c>
      <c r="D10" s="22">
        <v>11215</v>
      </c>
      <c r="E10" s="23">
        <f t="shared" si="14"/>
        <v>30772</v>
      </c>
      <c r="F10" s="21">
        <v>267882.29089000064</v>
      </c>
      <c r="G10" s="22">
        <v>135290.47834999964</v>
      </c>
      <c r="H10" s="23">
        <f t="shared" si="15"/>
        <v>403172.76924000029</v>
      </c>
      <c r="I10" s="24">
        <f t="shared" si="16"/>
        <v>13.697514490463805</v>
      </c>
      <c r="J10" s="25">
        <f t="shared" si="0"/>
        <v>12.063350722246959</v>
      </c>
      <c r="K10" s="26">
        <f t="shared" si="0"/>
        <v>13.101935826075662</v>
      </c>
      <c r="L10" s="21">
        <v>20281</v>
      </c>
      <c r="M10" s="22">
        <v>11583</v>
      </c>
      <c r="N10" s="23">
        <f t="shared" si="17"/>
        <v>31864</v>
      </c>
      <c r="O10" s="21">
        <v>288572.50200000155</v>
      </c>
      <c r="P10" s="22">
        <v>147950.94148999915</v>
      </c>
      <c r="Q10" s="23">
        <f t="shared" si="18"/>
        <v>436523.44349000067</v>
      </c>
      <c r="R10" s="24">
        <f t="shared" si="19"/>
        <v>14.228711700606555</v>
      </c>
      <c r="S10" s="25">
        <f t="shared" si="1"/>
        <v>12.773110721747315</v>
      </c>
      <c r="T10" s="27">
        <f t="shared" si="1"/>
        <v>13.699580827579735</v>
      </c>
      <c r="U10" s="21">
        <v>21315</v>
      </c>
      <c r="V10" s="22">
        <v>12382</v>
      </c>
      <c r="W10" s="23">
        <f t="shared" si="20"/>
        <v>33697</v>
      </c>
      <c r="X10" s="21">
        <v>307149.02502000064</v>
      </c>
      <c r="Y10" s="22">
        <v>159180.40716000003</v>
      </c>
      <c r="Z10" s="23">
        <f t="shared" si="21"/>
        <v>466329.4321800007</v>
      </c>
      <c r="AA10" s="24">
        <f t="shared" si="22"/>
        <v>14.409994136523604</v>
      </c>
      <c r="AB10" s="25">
        <f t="shared" si="2"/>
        <v>12.855791242125669</v>
      </c>
      <c r="AC10" s="27">
        <f t="shared" si="2"/>
        <v>13.838900560287287</v>
      </c>
      <c r="AD10" s="21">
        <v>21231</v>
      </c>
      <c r="AE10" s="22">
        <v>12192</v>
      </c>
      <c r="AF10" s="23">
        <f t="shared" si="23"/>
        <v>33423</v>
      </c>
      <c r="AG10" s="21">
        <v>345908.14729000017</v>
      </c>
      <c r="AH10" s="22">
        <v>184188.50805999892</v>
      </c>
      <c r="AI10" s="23">
        <f t="shared" si="24"/>
        <v>530096.65534999908</v>
      </c>
      <c r="AJ10" s="24">
        <f t="shared" si="25"/>
        <v>16.292597960058412</v>
      </c>
      <c r="AK10" s="25">
        <f t="shared" si="3"/>
        <v>15.107325136154767</v>
      </c>
      <c r="AL10" s="27">
        <f t="shared" si="3"/>
        <v>15.860235626664245</v>
      </c>
      <c r="AM10" s="21">
        <v>22339</v>
      </c>
      <c r="AN10" s="22">
        <v>12979</v>
      </c>
      <c r="AO10" s="23">
        <f t="shared" si="26"/>
        <v>35318</v>
      </c>
      <c r="AP10" s="21">
        <v>368138.24395999801</v>
      </c>
      <c r="AQ10" s="22">
        <v>202040.79360000035</v>
      </c>
      <c r="AR10" s="23">
        <f t="shared" si="27"/>
        <v>570179.03755999834</v>
      </c>
      <c r="AS10" s="24">
        <f t="shared" si="28"/>
        <v>16.479620572093559</v>
      </c>
      <c r="AT10" s="25">
        <f t="shared" si="4"/>
        <v>15.566745789352057</v>
      </c>
      <c r="AU10" s="27">
        <f t="shared" si="5"/>
        <v>16.144148523698917</v>
      </c>
      <c r="AV10" s="21">
        <v>22835</v>
      </c>
      <c r="AW10" s="22">
        <v>13678</v>
      </c>
      <c r="AX10" s="23">
        <f t="shared" si="29"/>
        <v>36513</v>
      </c>
      <c r="AY10" s="21">
        <v>396089.57215000037</v>
      </c>
      <c r="AZ10" s="22">
        <v>225260.51357000097</v>
      </c>
      <c r="BA10" s="23">
        <f t="shared" si="30"/>
        <v>621350.08572000137</v>
      </c>
      <c r="BB10" s="24">
        <f t="shared" si="31"/>
        <v>17.345722450186134</v>
      </c>
      <c r="BC10" s="25">
        <f t="shared" si="6"/>
        <v>16.468819532826508</v>
      </c>
      <c r="BD10" s="27">
        <f t="shared" si="7"/>
        <v>17.017229088817718</v>
      </c>
      <c r="BE10" s="21">
        <v>23919</v>
      </c>
      <c r="BF10" s="22">
        <v>14011</v>
      </c>
      <c r="BG10" s="23">
        <f t="shared" si="32"/>
        <v>37930</v>
      </c>
      <c r="BH10" s="21">
        <v>425931.26774999913</v>
      </c>
      <c r="BI10" s="22">
        <v>235194.06649999868</v>
      </c>
      <c r="BJ10" s="23">
        <f t="shared" si="33"/>
        <v>661125.33424999774</v>
      </c>
      <c r="BK10" s="24">
        <f t="shared" si="34"/>
        <v>17.807235576320043</v>
      </c>
      <c r="BL10" s="25">
        <f t="shared" si="8"/>
        <v>16.786386874598435</v>
      </c>
      <c r="BM10" s="27">
        <f t="shared" si="9"/>
        <v>17.430143270498228</v>
      </c>
      <c r="BN10" s="21">
        <v>24378</v>
      </c>
      <c r="BO10" s="22">
        <v>14309</v>
      </c>
      <c r="BP10" s="23">
        <f t="shared" si="35"/>
        <v>38687</v>
      </c>
      <c r="BQ10" s="21">
        <v>450486.15697000088</v>
      </c>
      <c r="BR10" s="22">
        <v>254343.05504999784</v>
      </c>
      <c r="BS10" s="23">
        <f t="shared" si="36"/>
        <v>704829.2120199987</v>
      </c>
      <c r="BT10" s="24">
        <f t="shared" si="37"/>
        <v>18.479208998687376</v>
      </c>
      <c r="BU10" s="25">
        <f t="shared" si="10"/>
        <v>17.775040537423848</v>
      </c>
      <c r="BV10" s="27">
        <f t="shared" si="11"/>
        <v>18.218761134748075</v>
      </c>
      <c r="BW10" s="21">
        <v>24682</v>
      </c>
      <c r="BX10" s="22">
        <v>14320</v>
      </c>
      <c r="BY10" s="23">
        <f t="shared" si="38"/>
        <v>39002</v>
      </c>
      <c r="BZ10" s="21">
        <v>467404.43222999945</v>
      </c>
      <c r="CA10" s="22">
        <v>253215.42330000125</v>
      </c>
      <c r="CB10" s="23">
        <f t="shared" si="39"/>
        <v>720619.85553000076</v>
      </c>
      <c r="CC10" s="24">
        <f t="shared" si="40"/>
        <v>18.937056649785248</v>
      </c>
      <c r="CD10" s="25">
        <f t="shared" si="12"/>
        <v>17.682641291899529</v>
      </c>
      <c r="CE10" s="27">
        <f t="shared" si="13"/>
        <v>18.476484681042017</v>
      </c>
    </row>
    <row r="11" spans="1:83" x14ac:dyDescent="0.25">
      <c r="A11" s="145"/>
      <c r="B11" s="88" t="s">
        <v>86</v>
      </c>
      <c r="C11" s="21">
        <v>42755</v>
      </c>
      <c r="D11" s="22">
        <v>26585</v>
      </c>
      <c r="E11" s="23">
        <f t="shared" si="14"/>
        <v>69340</v>
      </c>
      <c r="F11" s="21">
        <v>578313.7167899987</v>
      </c>
      <c r="G11" s="22">
        <v>318601.46114999877</v>
      </c>
      <c r="H11" s="23">
        <f t="shared" si="15"/>
        <v>896915.17793999752</v>
      </c>
      <c r="I11" s="24">
        <f t="shared" si="16"/>
        <v>13.526224226172348</v>
      </c>
      <c r="J11" s="25">
        <f t="shared" si="0"/>
        <v>11.984256578897828</v>
      </c>
      <c r="K11" s="26">
        <f t="shared" si="0"/>
        <v>12.935032851744989</v>
      </c>
      <c r="L11" s="21">
        <v>42930</v>
      </c>
      <c r="M11" s="22">
        <v>26268</v>
      </c>
      <c r="N11" s="23">
        <f t="shared" si="17"/>
        <v>69198</v>
      </c>
      <c r="O11" s="21">
        <v>600344.56776000594</v>
      </c>
      <c r="P11" s="22">
        <v>319218.99663000082</v>
      </c>
      <c r="Q11" s="23">
        <f t="shared" si="18"/>
        <v>919563.56439000671</v>
      </c>
      <c r="R11" s="24">
        <f t="shared" si="19"/>
        <v>13.984266661076308</v>
      </c>
      <c r="S11" s="25">
        <f t="shared" si="1"/>
        <v>12.152390613293774</v>
      </c>
      <c r="T11" s="27">
        <f t="shared" si="1"/>
        <v>13.288874886413</v>
      </c>
      <c r="U11" s="21">
        <v>44496</v>
      </c>
      <c r="V11" s="22">
        <v>26901</v>
      </c>
      <c r="W11" s="23">
        <f t="shared" si="20"/>
        <v>71397</v>
      </c>
      <c r="X11" s="21">
        <v>641768.92524001014</v>
      </c>
      <c r="Y11" s="22">
        <v>337806.42392000044</v>
      </c>
      <c r="Z11" s="23">
        <f t="shared" si="21"/>
        <v>979575.34916001058</v>
      </c>
      <c r="AA11" s="24">
        <f t="shared" si="22"/>
        <v>14.423070056634533</v>
      </c>
      <c r="AB11" s="25">
        <f t="shared" si="2"/>
        <v>12.557392807702332</v>
      </c>
      <c r="AC11" s="27">
        <f t="shared" si="2"/>
        <v>13.720119180918115</v>
      </c>
      <c r="AD11" s="21">
        <v>44400</v>
      </c>
      <c r="AE11" s="22">
        <v>26437</v>
      </c>
      <c r="AF11" s="23">
        <f t="shared" si="23"/>
        <v>70837</v>
      </c>
      <c r="AG11" s="21">
        <v>688477.33711000544</v>
      </c>
      <c r="AH11" s="22">
        <v>368563.23772999831</v>
      </c>
      <c r="AI11" s="23">
        <f t="shared" si="24"/>
        <v>1057040.5748400036</v>
      </c>
      <c r="AJ11" s="24">
        <f t="shared" si="25"/>
        <v>15.506246331306428</v>
      </c>
      <c r="AK11" s="25">
        <f t="shared" si="3"/>
        <v>13.941189913000654</v>
      </c>
      <c r="AL11" s="27">
        <f t="shared" si="3"/>
        <v>14.922153321569288</v>
      </c>
      <c r="AM11" s="21">
        <v>46774</v>
      </c>
      <c r="AN11" s="22">
        <v>27859</v>
      </c>
      <c r="AO11" s="23">
        <f t="shared" si="26"/>
        <v>74633</v>
      </c>
      <c r="AP11" s="21">
        <v>726740.55453999981</v>
      </c>
      <c r="AQ11" s="22">
        <v>379071.71190000244</v>
      </c>
      <c r="AR11" s="23">
        <f t="shared" si="27"/>
        <v>1105812.2664400022</v>
      </c>
      <c r="AS11" s="24">
        <f t="shared" si="28"/>
        <v>15.537276147859918</v>
      </c>
      <c r="AT11" s="25">
        <f t="shared" si="4"/>
        <v>13.606795358771041</v>
      </c>
      <c r="AU11" s="27">
        <f t="shared" si="5"/>
        <v>14.816666440314636</v>
      </c>
      <c r="AV11" s="21">
        <v>48462</v>
      </c>
      <c r="AW11" s="22">
        <v>28686</v>
      </c>
      <c r="AX11" s="23">
        <f t="shared" si="29"/>
        <v>77148</v>
      </c>
      <c r="AY11" s="21">
        <v>810900.35740999202</v>
      </c>
      <c r="AZ11" s="22">
        <v>420572.26813000103</v>
      </c>
      <c r="BA11" s="23">
        <f t="shared" si="30"/>
        <v>1231472.6255399929</v>
      </c>
      <c r="BB11" s="24">
        <f t="shared" si="31"/>
        <v>16.73270515888721</v>
      </c>
      <c r="BC11" s="25">
        <f t="shared" si="6"/>
        <v>14.661237820888275</v>
      </c>
      <c r="BD11" s="27">
        <f t="shared" si="7"/>
        <v>15.962469870119678</v>
      </c>
      <c r="BE11" s="21">
        <v>50659</v>
      </c>
      <c r="BF11" s="22">
        <v>29742</v>
      </c>
      <c r="BG11" s="23">
        <f t="shared" si="32"/>
        <v>80401</v>
      </c>
      <c r="BH11" s="21">
        <v>859257.99293999444</v>
      </c>
      <c r="BI11" s="22">
        <v>437892.32712999731</v>
      </c>
      <c r="BJ11" s="23">
        <f t="shared" si="33"/>
        <v>1297150.3200699918</v>
      </c>
      <c r="BK11" s="24">
        <f t="shared" si="34"/>
        <v>16.961605893128457</v>
      </c>
      <c r="BL11" s="25">
        <f t="shared" si="8"/>
        <v>14.723028953331898</v>
      </c>
      <c r="BM11" s="27">
        <f t="shared" si="9"/>
        <v>16.133509783087174</v>
      </c>
      <c r="BN11" s="21">
        <v>51812</v>
      </c>
      <c r="BO11" s="22">
        <v>30370</v>
      </c>
      <c r="BP11" s="23">
        <f t="shared" si="35"/>
        <v>82182</v>
      </c>
      <c r="BQ11" s="21">
        <v>911364.50633000419</v>
      </c>
      <c r="BR11" s="22">
        <v>464149.6032400002</v>
      </c>
      <c r="BS11" s="23">
        <f t="shared" si="36"/>
        <v>1375514.1095700045</v>
      </c>
      <c r="BT11" s="24">
        <f t="shared" si="37"/>
        <v>17.589834523469548</v>
      </c>
      <c r="BU11" s="25">
        <f t="shared" si="10"/>
        <v>15.283161120842944</v>
      </c>
      <c r="BV11" s="27">
        <f t="shared" si="11"/>
        <v>16.737413418631871</v>
      </c>
      <c r="BW11" s="21">
        <v>53454</v>
      </c>
      <c r="BX11" s="22">
        <v>31278</v>
      </c>
      <c r="BY11" s="23">
        <f t="shared" si="38"/>
        <v>84732</v>
      </c>
      <c r="BZ11" s="21">
        <v>957563.61411999911</v>
      </c>
      <c r="CA11" s="22">
        <v>491668.67025000538</v>
      </c>
      <c r="CB11" s="23">
        <f t="shared" si="39"/>
        <v>1449232.2843700044</v>
      </c>
      <c r="CC11" s="24">
        <f t="shared" si="40"/>
        <v>17.91378781980767</v>
      </c>
      <c r="CD11" s="25">
        <f t="shared" si="12"/>
        <v>15.719312943602704</v>
      </c>
      <c r="CE11" s="27">
        <f t="shared" si="13"/>
        <v>17.103718599466607</v>
      </c>
    </row>
    <row r="12" spans="1:83" x14ac:dyDescent="0.25">
      <c r="A12" s="145"/>
      <c r="B12" s="88" t="s">
        <v>87</v>
      </c>
      <c r="C12" s="21">
        <v>90618</v>
      </c>
      <c r="D12" s="22">
        <v>74071</v>
      </c>
      <c r="E12" s="23">
        <f t="shared" si="14"/>
        <v>164689</v>
      </c>
      <c r="F12" s="21">
        <v>1265455.5671800014</v>
      </c>
      <c r="G12" s="22">
        <v>898685.03846000461</v>
      </c>
      <c r="H12" s="23">
        <f t="shared" si="15"/>
        <v>2164140.6056400063</v>
      </c>
      <c r="I12" s="24">
        <f t="shared" si="16"/>
        <v>13.964726292568821</v>
      </c>
      <c r="J12" s="25">
        <f t="shared" si="0"/>
        <v>12.13275152839849</v>
      </c>
      <c r="K12" s="26">
        <f t="shared" si="0"/>
        <v>13.140772034805034</v>
      </c>
      <c r="L12" s="21">
        <v>88802</v>
      </c>
      <c r="M12" s="22">
        <v>71239</v>
      </c>
      <c r="N12" s="23">
        <f t="shared" si="17"/>
        <v>160041</v>
      </c>
      <c r="O12" s="21">
        <v>1278066.5245999992</v>
      </c>
      <c r="P12" s="22">
        <v>873186.71255001705</v>
      </c>
      <c r="Q12" s="23">
        <f t="shared" si="18"/>
        <v>2151253.2371500162</v>
      </c>
      <c r="R12" s="24">
        <f t="shared" si="19"/>
        <v>14.392316891511443</v>
      </c>
      <c r="S12" s="25">
        <f t="shared" si="1"/>
        <v>12.257144437036132</v>
      </c>
      <c r="T12" s="27">
        <f t="shared" si="1"/>
        <v>13.441888248323968</v>
      </c>
      <c r="U12" s="21">
        <v>88716</v>
      </c>
      <c r="V12" s="22">
        <v>69716</v>
      </c>
      <c r="W12" s="23">
        <f t="shared" si="20"/>
        <v>158432</v>
      </c>
      <c r="X12" s="21">
        <v>1303819.8603500116</v>
      </c>
      <c r="Y12" s="22">
        <v>875019.10608001077</v>
      </c>
      <c r="Z12" s="23">
        <f t="shared" si="21"/>
        <v>2178838.9664300224</v>
      </c>
      <c r="AA12" s="24">
        <f t="shared" si="22"/>
        <v>14.696558234704129</v>
      </c>
      <c r="AB12" s="25">
        <f t="shared" si="2"/>
        <v>12.551194934878804</v>
      </c>
      <c r="AC12" s="27">
        <f t="shared" si="2"/>
        <v>13.752518218731206</v>
      </c>
      <c r="AD12" s="21">
        <v>84414</v>
      </c>
      <c r="AE12" s="22">
        <v>65308</v>
      </c>
      <c r="AF12" s="23">
        <f t="shared" si="23"/>
        <v>149722</v>
      </c>
      <c r="AG12" s="21">
        <v>1320534.3310200106</v>
      </c>
      <c r="AH12" s="22">
        <v>868244.59590999724</v>
      </c>
      <c r="AI12" s="23">
        <f t="shared" si="24"/>
        <v>2188778.926930008</v>
      </c>
      <c r="AJ12" s="24">
        <f t="shared" si="25"/>
        <v>15.643546461724485</v>
      </c>
      <c r="AK12" s="25">
        <f t="shared" si="3"/>
        <v>13.294613154743633</v>
      </c>
      <c r="AL12" s="27">
        <f t="shared" si="3"/>
        <v>14.61895330632778</v>
      </c>
      <c r="AM12" s="21">
        <v>83045</v>
      </c>
      <c r="AN12" s="22">
        <v>63673</v>
      </c>
      <c r="AO12" s="23">
        <f t="shared" si="26"/>
        <v>146718</v>
      </c>
      <c r="AP12" s="21">
        <v>1290252.588759996</v>
      </c>
      <c r="AQ12" s="22">
        <v>841685.06613000599</v>
      </c>
      <c r="AR12" s="23">
        <f t="shared" si="27"/>
        <v>2131937.6548900018</v>
      </c>
      <c r="AS12" s="24">
        <f t="shared" si="28"/>
        <v>15.536788352820711</v>
      </c>
      <c r="AT12" s="25">
        <f t="shared" si="4"/>
        <v>13.218869318706609</v>
      </c>
      <c r="AU12" s="27">
        <f t="shared" si="5"/>
        <v>14.530852757603032</v>
      </c>
      <c r="AV12" s="21">
        <v>81384</v>
      </c>
      <c r="AW12" s="22">
        <v>61952</v>
      </c>
      <c r="AX12" s="23">
        <f t="shared" si="29"/>
        <v>143336</v>
      </c>
      <c r="AY12" s="21">
        <v>1380973.8615499919</v>
      </c>
      <c r="AZ12" s="22">
        <v>879265.99849999463</v>
      </c>
      <c r="BA12" s="23">
        <f t="shared" si="30"/>
        <v>2260239.8600499863</v>
      </c>
      <c r="BB12" s="24">
        <f t="shared" si="31"/>
        <v>16.968616208959894</v>
      </c>
      <c r="BC12" s="25">
        <f t="shared" si="6"/>
        <v>14.19269754810167</v>
      </c>
      <c r="BD12" s="27">
        <f t="shared" si="7"/>
        <v>15.768821929243082</v>
      </c>
      <c r="BE12" s="21">
        <v>82417</v>
      </c>
      <c r="BF12" s="22">
        <v>61097</v>
      </c>
      <c r="BG12" s="23">
        <f t="shared" si="32"/>
        <v>143514</v>
      </c>
      <c r="BH12" s="21">
        <v>1415548.3866899917</v>
      </c>
      <c r="BI12" s="22">
        <v>875855.65807000606</v>
      </c>
      <c r="BJ12" s="23">
        <f t="shared" si="33"/>
        <v>2291404.0447599976</v>
      </c>
      <c r="BK12" s="24">
        <f t="shared" si="34"/>
        <v>17.175441798293939</v>
      </c>
      <c r="BL12" s="25">
        <f t="shared" si="8"/>
        <v>14.335493691507047</v>
      </c>
      <c r="BM12" s="27">
        <f t="shared" si="9"/>
        <v>15.966414738353036</v>
      </c>
      <c r="BN12" s="21">
        <v>82684</v>
      </c>
      <c r="BO12" s="22">
        <v>60254</v>
      </c>
      <c r="BP12" s="23">
        <f t="shared" si="35"/>
        <v>142938</v>
      </c>
      <c r="BQ12" s="21">
        <v>1489908.9445400077</v>
      </c>
      <c r="BR12" s="22">
        <v>895527.15302000742</v>
      </c>
      <c r="BS12" s="23">
        <f t="shared" si="36"/>
        <v>2385436.097560015</v>
      </c>
      <c r="BT12" s="24">
        <f t="shared" si="37"/>
        <v>18.019313827826519</v>
      </c>
      <c r="BU12" s="25">
        <f t="shared" si="10"/>
        <v>14.862534487668992</v>
      </c>
      <c r="BV12" s="27">
        <f t="shared" si="11"/>
        <v>16.688606931396933</v>
      </c>
      <c r="BW12" s="21">
        <v>82583</v>
      </c>
      <c r="BX12" s="22">
        <v>59104</v>
      </c>
      <c r="BY12" s="23">
        <f t="shared" si="38"/>
        <v>141687</v>
      </c>
      <c r="BZ12" s="21">
        <v>1536078.8851500088</v>
      </c>
      <c r="CA12" s="22">
        <v>906851.3817800032</v>
      </c>
      <c r="CB12" s="23">
        <f t="shared" si="39"/>
        <v>2442930.266930012</v>
      </c>
      <c r="CC12" s="24">
        <f t="shared" si="40"/>
        <v>18.600424847123605</v>
      </c>
      <c r="CD12" s="25">
        <f t="shared" si="12"/>
        <v>15.343316556916676</v>
      </c>
      <c r="CE12" s="27">
        <f t="shared" si="13"/>
        <v>17.241738952268111</v>
      </c>
    </row>
    <row r="13" spans="1:83" x14ac:dyDescent="0.25">
      <c r="A13" s="145"/>
      <c r="B13" s="88" t="s">
        <v>88</v>
      </c>
      <c r="C13" s="21">
        <v>79809</v>
      </c>
      <c r="D13" s="22">
        <v>95540</v>
      </c>
      <c r="E13" s="23">
        <f t="shared" si="14"/>
        <v>175349</v>
      </c>
      <c r="F13" s="21">
        <v>1028786.4618099938</v>
      </c>
      <c r="G13" s="22">
        <v>1132673.4100900127</v>
      </c>
      <c r="H13" s="23">
        <f t="shared" si="15"/>
        <v>2161459.8719000067</v>
      </c>
      <c r="I13" s="24">
        <f t="shared" si="16"/>
        <v>12.890607097069175</v>
      </c>
      <c r="J13" s="25">
        <f t="shared" si="0"/>
        <v>11.855488906112756</v>
      </c>
      <c r="K13" s="26">
        <f t="shared" si="0"/>
        <v>12.326616472862728</v>
      </c>
      <c r="L13" s="21">
        <v>84274</v>
      </c>
      <c r="M13" s="22">
        <v>98188</v>
      </c>
      <c r="N13" s="23">
        <f t="shared" si="17"/>
        <v>182462</v>
      </c>
      <c r="O13" s="21">
        <v>1122745.1289399909</v>
      </c>
      <c r="P13" s="22">
        <v>1180614.0649299989</v>
      </c>
      <c r="Q13" s="23">
        <f t="shared" si="18"/>
        <v>2303359.1938699898</v>
      </c>
      <c r="R13" s="24">
        <f t="shared" si="19"/>
        <v>13.322556529178524</v>
      </c>
      <c r="S13" s="25">
        <f t="shared" si="1"/>
        <v>12.024015815883804</v>
      </c>
      <c r="T13" s="27">
        <f t="shared" si="1"/>
        <v>12.623774779789709</v>
      </c>
      <c r="U13" s="21">
        <v>88902</v>
      </c>
      <c r="V13" s="22">
        <v>101692</v>
      </c>
      <c r="W13" s="23">
        <f t="shared" si="20"/>
        <v>190594</v>
      </c>
      <c r="X13" s="21">
        <v>1239793.6020999928</v>
      </c>
      <c r="Y13" s="22">
        <v>1259110.5076800019</v>
      </c>
      <c r="Z13" s="23">
        <f t="shared" si="21"/>
        <v>2498904.1097799949</v>
      </c>
      <c r="AA13" s="24">
        <f t="shared" si="22"/>
        <v>13.945621044520852</v>
      </c>
      <c r="AB13" s="25">
        <f t="shared" si="2"/>
        <v>12.381608264956947</v>
      </c>
      <c r="AC13" s="27">
        <f t="shared" si="2"/>
        <v>13.111137337901482</v>
      </c>
      <c r="AD13" s="21">
        <v>90570</v>
      </c>
      <c r="AE13" s="22">
        <v>100507</v>
      </c>
      <c r="AF13" s="23">
        <f t="shared" si="23"/>
        <v>191077</v>
      </c>
      <c r="AG13" s="21">
        <v>1328985.7627600103</v>
      </c>
      <c r="AH13" s="22">
        <v>1307857.319280016</v>
      </c>
      <c r="AI13" s="23">
        <f t="shared" si="24"/>
        <v>2636843.0820400263</v>
      </c>
      <c r="AJ13" s="24">
        <f t="shared" si="25"/>
        <v>14.673575828199297</v>
      </c>
      <c r="AK13" s="25">
        <f t="shared" si="3"/>
        <v>13.012599314276777</v>
      </c>
      <c r="AL13" s="27">
        <f t="shared" si="3"/>
        <v>13.799897852907604</v>
      </c>
      <c r="AM13" s="21">
        <v>92303</v>
      </c>
      <c r="AN13" s="22">
        <v>101446</v>
      </c>
      <c r="AO13" s="23">
        <f t="shared" si="26"/>
        <v>193749</v>
      </c>
      <c r="AP13" s="21">
        <v>1347099.0529699894</v>
      </c>
      <c r="AQ13" s="22">
        <v>1309162.8498499992</v>
      </c>
      <c r="AR13" s="23">
        <f t="shared" si="27"/>
        <v>2656261.9028199883</v>
      </c>
      <c r="AS13" s="24">
        <f t="shared" si="28"/>
        <v>14.594314951518253</v>
      </c>
      <c r="AT13" s="25">
        <f t="shared" si="4"/>
        <v>12.905021882085043</v>
      </c>
      <c r="AU13" s="27">
        <f t="shared" si="5"/>
        <v>13.709809613572139</v>
      </c>
      <c r="AV13" s="21">
        <v>94438</v>
      </c>
      <c r="AW13" s="22">
        <v>102522</v>
      </c>
      <c r="AX13" s="23">
        <f t="shared" si="29"/>
        <v>196960</v>
      </c>
      <c r="AY13" s="21">
        <v>1528873.9930799918</v>
      </c>
      <c r="AZ13" s="22">
        <v>1433610.1226199928</v>
      </c>
      <c r="BA13" s="23">
        <f t="shared" si="30"/>
        <v>2962484.1156999846</v>
      </c>
      <c r="BB13" s="24">
        <f t="shared" si="31"/>
        <v>16.189182247400325</v>
      </c>
      <c r="BC13" s="25">
        <f t="shared" si="6"/>
        <v>13.983438897212235</v>
      </c>
      <c r="BD13" s="27">
        <f t="shared" si="7"/>
        <v>15.041044454203821</v>
      </c>
      <c r="BE13" s="21">
        <v>97122</v>
      </c>
      <c r="BF13" s="22">
        <v>103465</v>
      </c>
      <c r="BG13" s="23">
        <f t="shared" si="32"/>
        <v>200587</v>
      </c>
      <c r="BH13" s="21">
        <v>1626693.6416399968</v>
      </c>
      <c r="BI13" s="22">
        <v>1465827.0524600088</v>
      </c>
      <c r="BJ13" s="23">
        <f t="shared" si="33"/>
        <v>3092520.6941000056</v>
      </c>
      <c r="BK13" s="24">
        <f t="shared" si="34"/>
        <v>16.74897182553898</v>
      </c>
      <c r="BL13" s="25">
        <f t="shared" si="8"/>
        <v>14.167371115449754</v>
      </c>
      <c r="BM13" s="27">
        <f t="shared" si="9"/>
        <v>15.41735353786639</v>
      </c>
      <c r="BN13" s="21">
        <v>98705</v>
      </c>
      <c r="BO13" s="22">
        <v>102879</v>
      </c>
      <c r="BP13" s="23">
        <f t="shared" si="35"/>
        <v>201584</v>
      </c>
      <c r="BQ13" s="21">
        <v>1748093.1977200068</v>
      </c>
      <c r="BR13" s="22">
        <v>1525637.5423199767</v>
      </c>
      <c r="BS13" s="23">
        <f t="shared" si="36"/>
        <v>3273730.7400399838</v>
      </c>
      <c r="BT13" s="24">
        <f t="shared" si="37"/>
        <v>17.710280104554045</v>
      </c>
      <c r="BU13" s="25">
        <f t="shared" si="10"/>
        <v>14.829435961857879</v>
      </c>
      <c r="BV13" s="27">
        <f t="shared" si="11"/>
        <v>16.240032641677832</v>
      </c>
      <c r="BW13" s="21">
        <v>101134</v>
      </c>
      <c r="BX13" s="22">
        <v>102780</v>
      </c>
      <c r="BY13" s="23">
        <f t="shared" si="38"/>
        <v>203914</v>
      </c>
      <c r="BZ13" s="21">
        <v>1882367.86530001</v>
      </c>
      <c r="CA13" s="22">
        <v>1590067.8341599938</v>
      </c>
      <c r="CB13" s="23">
        <f t="shared" si="39"/>
        <v>3472435.6994600035</v>
      </c>
      <c r="CC13" s="24">
        <f t="shared" si="40"/>
        <v>18.61261163703611</v>
      </c>
      <c r="CD13" s="25">
        <f t="shared" si="12"/>
        <v>15.47059577894526</v>
      </c>
      <c r="CE13" s="27">
        <f t="shared" si="13"/>
        <v>17.028922484282607</v>
      </c>
    </row>
    <row r="14" spans="1:83" x14ac:dyDescent="0.25">
      <c r="A14" s="145"/>
      <c r="B14" s="88" t="s">
        <v>89</v>
      </c>
      <c r="C14" s="21">
        <v>27872</v>
      </c>
      <c r="D14" s="22">
        <v>52913</v>
      </c>
      <c r="E14" s="23">
        <f t="shared" si="14"/>
        <v>80785</v>
      </c>
      <c r="F14" s="21">
        <v>295167.65480000182</v>
      </c>
      <c r="G14" s="22">
        <v>573806.04985000077</v>
      </c>
      <c r="H14" s="23">
        <f t="shared" si="15"/>
        <v>868973.70465000253</v>
      </c>
      <c r="I14" s="24">
        <f t="shared" si="16"/>
        <v>10.590113906429456</v>
      </c>
      <c r="J14" s="25">
        <f t="shared" si="0"/>
        <v>10.844330312966582</v>
      </c>
      <c r="K14" s="26">
        <f t="shared" si="0"/>
        <v>10.756621955189733</v>
      </c>
      <c r="L14" s="21">
        <v>28146</v>
      </c>
      <c r="M14" s="22">
        <v>52934</v>
      </c>
      <c r="N14" s="23">
        <f t="shared" si="17"/>
        <v>81080</v>
      </c>
      <c r="O14" s="21">
        <v>306862.01588999957</v>
      </c>
      <c r="P14" s="22">
        <v>586385.09029000718</v>
      </c>
      <c r="Q14" s="23">
        <f t="shared" si="18"/>
        <v>893247.10618000675</v>
      </c>
      <c r="R14" s="24">
        <f t="shared" si="19"/>
        <v>10.902508913877623</v>
      </c>
      <c r="S14" s="25">
        <f t="shared" si="1"/>
        <v>11.077664455548554</v>
      </c>
      <c r="T14" s="27">
        <f t="shared" si="1"/>
        <v>11.016861201036097</v>
      </c>
      <c r="U14" s="21">
        <v>29024</v>
      </c>
      <c r="V14" s="22">
        <v>53788</v>
      </c>
      <c r="W14" s="23">
        <f t="shared" si="20"/>
        <v>82812</v>
      </c>
      <c r="X14" s="21">
        <v>335211.8286900018</v>
      </c>
      <c r="Y14" s="22">
        <v>619389.58595999901</v>
      </c>
      <c r="Z14" s="23">
        <f t="shared" si="21"/>
        <v>954601.41465000086</v>
      </c>
      <c r="AA14" s="24">
        <f t="shared" si="22"/>
        <v>11.549470393122995</v>
      </c>
      <c r="AB14" s="25">
        <f t="shared" si="2"/>
        <v>11.515386070498977</v>
      </c>
      <c r="AC14" s="27">
        <f t="shared" si="2"/>
        <v>11.527331964570363</v>
      </c>
      <c r="AD14" s="21">
        <v>29545</v>
      </c>
      <c r="AE14" s="22">
        <v>52978</v>
      </c>
      <c r="AF14" s="23">
        <f t="shared" si="23"/>
        <v>82523</v>
      </c>
      <c r="AG14" s="21">
        <v>359307.11141000065</v>
      </c>
      <c r="AH14" s="22">
        <v>654080.60392000689</v>
      </c>
      <c r="AI14" s="23">
        <f t="shared" si="24"/>
        <v>1013387.7153300075</v>
      </c>
      <c r="AJ14" s="24">
        <f t="shared" si="25"/>
        <v>12.161350868505691</v>
      </c>
      <c r="AK14" s="25">
        <f t="shared" si="3"/>
        <v>12.346268336290667</v>
      </c>
      <c r="AL14" s="27">
        <f t="shared" si="3"/>
        <v>12.280063925572355</v>
      </c>
      <c r="AM14" s="21">
        <v>29750</v>
      </c>
      <c r="AN14" s="22">
        <v>52908</v>
      </c>
      <c r="AO14" s="23">
        <f t="shared" si="26"/>
        <v>82658</v>
      </c>
      <c r="AP14" s="21">
        <v>363379.60933999927</v>
      </c>
      <c r="AQ14" s="22">
        <v>667237.40901000239</v>
      </c>
      <c r="AR14" s="23">
        <f t="shared" si="27"/>
        <v>1030617.0183500017</v>
      </c>
      <c r="AS14" s="24">
        <f t="shared" si="28"/>
        <v>12.214440650084009</v>
      </c>
      <c r="AT14" s="25">
        <f t="shared" si="4"/>
        <v>12.611276347811341</v>
      </c>
      <c r="AU14" s="27">
        <f t="shared" si="5"/>
        <v>12.468448527063341</v>
      </c>
      <c r="AV14" s="21">
        <v>30747</v>
      </c>
      <c r="AW14" s="22">
        <v>53977</v>
      </c>
      <c r="AX14" s="23">
        <f t="shared" si="29"/>
        <v>84724</v>
      </c>
      <c r="AY14" s="21">
        <v>432451.94664000027</v>
      </c>
      <c r="AZ14" s="22">
        <v>753223.97082000109</v>
      </c>
      <c r="BA14" s="23">
        <f t="shared" si="30"/>
        <v>1185675.9174600013</v>
      </c>
      <c r="BB14" s="24">
        <f t="shared" si="31"/>
        <v>14.064850120011718</v>
      </c>
      <c r="BC14" s="25">
        <f t="shared" si="6"/>
        <v>13.95453565074015</v>
      </c>
      <c r="BD14" s="27">
        <f t="shared" si="7"/>
        <v>13.994569631509387</v>
      </c>
      <c r="BE14" s="21">
        <v>33020</v>
      </c>
      <c r="BF14" s="22">
        <v>56465</v>
      </c>
      <c r="BG14" s="23">
        <f t="shared" si="32"/>
        <v>89485</v>
      </c>
      <c r="BH14" s="21">
        <v>486644.47862999944</v>
      </c>
      <c r="BI14" s="22">
        <v>808327.71660000982</v>
      </c>
      <c r="BJ14" s="23">
        <f t="shared" si="33"/>
        <v>1294972.1952300093</v>
      </c>
      <c r="BK14" s="24">
        <f t="shared" si="34"/>
        <v>14.737870340096894</v>
      </c>
      <c r="BL14" s="25">
        <f t="shared" si="8"/>
        <v>14.315553291419638</v>
      </c>
      <c r="BM14" s="27">
        <f t="shared" si="9"/>
        <v>14.471388447561147</v>
      </c>
      <c r="BN14" s="21">
        <v>35433</v>
      </c>
      <c r="BO14" s="22">
        <v>59246</v>
      </c>
      <c r="BP14" s="23">
        <f t="shared" si="35"/>
        <v>94679</v>
      </c>
      <c r="BQ14" s="21">
        <v>566933.24186999805</v>
      </c>
      <c r="BR14" s="22">
        <v>901833.48073999758</v>
      </c>
      <c r="BS14" s="23">
        <f t="shared" si="36"/>
        <v>1468766.7226099956</v>
      </c>
      <c r="BT14" s="24">
        <f t="shared" si="37"/>
        <v>16.00014793751582</v>
      </c>
      <c r="BU14" s="25">
        <f t="shared" si="10"/>
        <v>15.221845875502103</v>
      </c>
      <c r="BV14" s="27">
        <f t="shared" si="11"/>
        <v>15.513120360481158</v>
      </c>
      <c r="BW14" s="21">
        <v>37609</v>
      </c>
      <c r="BX14" s="22">
        <v>61320</v>
      </c>
      <c r="BY14" s="23">
        <f t="shared" si="38"/>
        <v>98929</v>
      </c>
      <c r="BZ14" s="21">
        <v>647488.23706999701</v>
      </c>
      <c r="CA14" s="22">
        <v>996756.61293000332</v>
      </c>
      <c r="CB14" s="23">
        <f t="shared" si="39"/>
        <v>1644244.8500000003</v>
      </c>
      <c r="CC14" s="24">
        <f t="shared" si="40"/>
        <v>17.216310911483873</v>
      </c>
      <c r="CD14" s="25">
        <f t="shared" si="12"/>
        <v>16.255000210861112</v>
      </c>
      <c r="CE14" s="27">
        <f t="shared" si="13"/>
        <v>16.62045355760192</v>
      </c>
    </row>
    <row r="15" spans="1:83" x14ac:dyDescent="0.25">
      <c r="A15" s="145"/>
      <c r="B15" s="88" t="s">
        <v>90</v>
      </c>
      <c r="C15" s="21">
        <v>2654</v>
      </c>
      <c r="D15" s="22">
        <v>8260</v>
      </c>
      <c r="E15" s="23">
        <f t="shared" si="14"/>
        <v>10914</v>
      </c>
      <c r="F15" s="21">
        <v>25021.814980000006</v>
      </c>
      <c r="G15" s="22">
        <v>82249.899140000096</v>
      </c>
      <c r="H15" s="23">
        <f t="shared" si="15"/>
        <v>107271.71412000011</v>
      </c>
      <c r="I15" s="24">
        <f t="shared" si="16"/>
        <v>9.4279634438583297</v>
      </c>
      <c r="J15" s="25">
        <f t="shared" si="0"/>
        <v>9.957614907990326</v>
      </c>
      <c r="K15" s="26">
        <f t="shared" si="0"/>
        <v>9.8288174931281027</v>
      </c>
      <c r="L15" s="21">
        <v>2884</v>
      </c>
      <c r="M15" s="22">
        <v>8437</v>
      </c>
      <c r="N15" s="23">
        <f t="shared" si="17"/>
        <v>11321</v>
      </c>
      <c r="O15" s="21">
        <v>25891.202370000035</v>
      </c>
      <c r="P15" s="22">
        <v>88655.342640000381</v>
      </c>
      <c r="Q15" s="23">
        <f t="shared" si="18"/>
        <v>114546.54501000041</v>
      </c>
      <c r="R15" s="24">
        <f t="shared" si="19"/>
        <v>8.9775320284327442</v>
      </c>
      <c r="S15" s="25">
        <f t="shared" si="1"/>
        <v>10.507922560151759</v>
      </c>
      <c r="T15" s="27">
        <f t="shared" si="1"/>
        <v>10.118058917940147</v>
      </c>
      <c r="U15" s="21">
        <v>3111</v>
      </c>
      <c r="V15" s="22">
        <v>8857</v>
      </c>
      <c r="W15" s="23">
        <f t="shared" si="20"/>
        <v>11968</v>
      </c>
      <c r="X15" s="21">
        <v>30934.621309999966</v>
      </c>
      <c r="Y15" s="22">
        <v>95348.883659999978</v>
      </c>
      <c r="Z15" s="23">
        <f t="shared" si="21"/>
        <v>126283.50496999995</v>
      </c>
      <c r="AA15" s="24">
        <f t="shared" si="22"/>
        <v>9.943626264866591</v>
      </c>
      <c r="AB15" s="25">
        <f t="shared" si="2"/>
        <v>10.765370177260921</v>
      </c>
      <c r="AC15" s="27">
        <f t="shared" si="2"/>
        <v>10.551763450033418</v>
      </c>
      <c r="AD15" s="21">
        <v>3258</v>
      </c>
      <c r="AE15" s="22">
        <v>8896</v>
      </c>
      <c r="AF15" s="23">
        <f t="shared" si="23"/>
        <v>12154</v>
      </c>
      <c r="AG15" s="21">
        <v>33713.58980999999</v>
      </c>
      <c r="AH15" s="22">
        <v>108225.37865999922</v>
      </c>
      <c r="AI15" s="23">
        <f t="shared" si="24"/>
        <v>141938.96846999921</v>
      </c>
      <c r="AJ15" s="24">
        <f t="shared" si="25"/>
        <v>10.347940395948431</v>
      </c>
      <c r="AK15" s="25">
        <f t="shared" si="3"/>
        <v>12.165622601168977</v>
      </c>
      <c r="AL15" s="27">
        <f t="shared" si="3"/>
        <v>11.678374894684811</v>
      </c>
      <c r="AM15" s="21">
        <v>3217</v>
      </c>
      <c r="AN15" s="22">
        <v>8889</v>
      </c>
      <c r="AO15" s="23">
        <f t="shared" si="26"/>
        <v>12106</v>
      </c>
      <c r="AP15" s="21">
        <v>34720.902349999975</v>
      </c>
      <c r="AQ15" s="22">
        <v>110267.00302000012</v>
      </c>
      <c r="AR15" s="23">
        <f t="shared" si="27"/>
        <v>144987.90537000011</v>
      </c>
      <c r="AS15" s="24">
        <f t="shared" si="28"/>
        <v>10.792944466894614</v>
      </c>
      <c r="AT15" s="25">
        <f t="shared" si="4"/>
        <v>12.40488277871528</v>
      </c>
      <c r="AU15" s="27">
        <f t="shared" si="5"/>
        <v>11.976532741615737</v>
      </c>
      <c r="AV15" s="21">
        <v>3335</v>
      </c>
      <c r="AW15" s="22">
        <v>8889</v>
      </c>
      <c r="AX15" s="23">
        <f t="shared" si="29"/>
        <v>12224</v>
      </c>
      <c r="AY15" s="21">
        <v>44211.718789999926</v>
      </c>
      <c r="AZ15" s="22">
        <v>132974.70997999996</v>
      </c>
      <c r="BA15" s="23">
        <f t="shared" si="30"/>
        <v>177186.42876999988</v>
      </c>
      <c r="BB15" s="24">
        <f t="shared" si="31"/>
        <v>13.256887193403276</v>
      </c>
      <c r="BC15" s="25">
        <f t="shared" si="6"/>
        <v>14.959467879401503</v>
      </c>
      <c r="BD15" s="27">
        <f t="shared" si="7"/>
        <v>14.494963086551037</v>
      </c>
      <c r="BE15" s="21">
        <v>3418</v>
      </c>
      <c r="BF15" s="22">
        <v>8989</v>
      </c>
      <c r="BG15" s="23">
        <f t="shared" si="32"/>
        <v>12407</v>
      </c>
      <c r="BH15" s="21">
        <v>46580.852560000043</v>
      </c>
      <c r="BI15" s="22">
        <v>143462.65889000046</v>
      </c>
      <c r="BJ15" s="23">
        <f t="shared" si="33"/>
        <v>190043.51145000051</v>
      </c>
      <c r="BK15" s="24">
        <f t="shared" si="34"/>
        <v>13.628101977764787</v>
      </c>
      <c r="BL15" s="25">
        <f t="shared" si="8"/>
        <v>15.959801856713812</v>
      </c>
      <c r="BM15" s="27">
        <f t="shared" si="9"/>
        <v>15.317442689610745</v>
      </c>
      <c r="BN15" s="21">
        <v>3592</v>
      </c>
      <c r="BO15" s="22">
        <v>9208</v>
      </c>
      <c r="BP15" s="23">
        <f t="shared" si="35"/>
        <v>12800</v>
      </c>
      <c r="BQ15" s="21">
        <v>51789.953869999881</v>
      </c>
      <c r="BR15" s="22">
        <v>158036.12165999942</v>
      </c>
      <c r="BS15" s="23">
        <f t="shared" si="36"/>
        <v>209826.0755299993</v>
      </c>
      <c r="BT15" s="24">
        <f t="shared" si="37"/>
        <v>14.418138605233819</v>
      </c>
      <c r="BU15" s="25">
        <f t="shared" si="10"/>
        <v>17.16291503692435</v>
      </c>
      <c r="BV15" s="27">
        <f t="shared" si="11"/>
        <v>16.392662150781195</v>
      </c>
      <c r="BW15" s="21">
        <v>3648</v>
      </c>
      <c r="BX15" s="22">
        <v>9596</v>
      </c>
      <c r="BY15" s="23">
        <f t="shared" si="38"/>
        <v>13244</v>
      </c>
      <c r="BZ15" s="21">
        <v>56815.665129999819</v>
      </c>
      <c r="CA15" s="22">
        <v>166843.64882000102</v>
      </c>
      <c r="CB15" s="23">
        <f t="shared" si="39"/>
        <v>223659.31395000085</v>
      </c>
      <c r="CC15" s="24">
        <f t="shared" si="40"/>
        <v>15.574469608004337</v>
      </c>
      <c r="CD15" s="25">
        <f t="shared" si="12"/>
        <v>17.386791248436953</v>
      </c>
      <c r="CE15" s="27">
        <f t="shared" si="13"/>
        <v>16.887595435669045</v>
      </c>
    </row>
    <row r="16" spans="1:83" ht="14.4" thickBot="1" x14ac:dyDescent="0.3">
      <c r="A16" s="145"/>
      <c r="B16" s="89" t="s">
        <v>91</v>
      </c>
      <c r="C16" s="21">
        <v>7</v>
      </c>
      <c r="D16" s="22">
        <v>62</v>
      </c>
      <c r="E16" s="23">
        <f t="shared" si="14"/>
        <v>69</v>
      </c>
      <c r="F16" s="21">
        <v>52.069990000000004</v>
      </c>
      <c r="G16" s="22">
        <v>635.3103799999999</v>
      </c>
      <c r="H16" s="23">
        <f t="shared" si="15"/>
        <v>687.38036999999986</v>
      </c>
      <c r="I16" s="24">
        <f t="shared" si="16"/>
        <v>7.4385700000000003</v>
      </c>
      <c r="J16" s="25">
        <f t="shared" si="0"/>
        <v>10.246941612903225</v>
      </c>
      <c r="K16" s="26">
        <f t="shared" si="0"/>
        <v>9.9620343478260853</v>
      </c>
      <c r="L16" s="21">
        <v>7</v>
      </c>
      <c r="M16" s="22">
        <v>63</v>
      </c>
      <c r="N16" s="23">
        <f t="shared" si="17"/>
        <v>70</v>
      </c>
      <c r="O16" s="21">
        <v>14.28424</v>
      </c>
      <c r="P16" s="22">
        <v>634.26218000000006</v>
      </c>
      <c r="Q16" s="23">
        <f t="shared" si="18"/>
        <v>648.54642000000001</v>
      </c>
      <c r="R16" s="24">
        <f t="shared" si="19"/>
        <v>2.0406057142857144</v>
      </c>
      <c r="S16" s="25">
        <f t="shared" si="1"/>
        <v>10.067653650793652</v>
      </c>
      <c r="T16" s="27">
        <f t="shared" si="1"/>
        <v>9.2649488571428567</v>
      </c>
      <c r="U16" s="21">
        <v>8</v>
      </c>
      <c r="V16" s="22">
        <v>73</v>
      </c>
      <c r="W16" s="23">
        <f t="shared" si="20"/>
        <v>81</v>
      </c>
      <c r="X16" s="21">
        <v>131.91426000000001</v>
      </c>
      <c r="Y16" s="22">
        <v>563.91019000000006</v>
      </c>
      <c r="Z16" s="23">
        <f t="shared" si="21"/>
        <v>695.82445000000007</v>
      </c>
      <c r="AA16" s="24">
        <f t="shared" si="22"/>
        <v>16.489282500000002</v>
      </c>
      <c r="AB16" s="25">
        <f t="shared" si="2"/>
        <v>7.7247971232876722</v>
      </c>
      <c r="AC16" s="27">
        <f t="shared" si="2"/>
        <v>8.5904253086419757</v>
      </c>
      <c r="AD16" s="21">
        <v>8</v>
      </c>
      <c r="AE16" s="22">
        <v>90</v>
      </c>
      <c r="AF16" s="23">
        <f t="shared" si="23"/>
        <v>98</v>
      </c>
      <c r="AG16" s="21">
        <v>17.263819999999999</v>
      </c>
      <c r="AH16" s="22">
        <v>953.80824999999982</v>
      </c>
      <c r="AI16" s="23">
        <f t="shared" si="24"/>
        <v>971.07206999999983</v>
      </c>
      <c r="AJ16" s="24">
        <f t="shared" si="25"/>
        <v>2.1579774999999999</v>
      </c>
      <c r="AK16" s="25">
        <f t="shared" si="3"/>
        <v>10.597869444444443</v>
      </c>
      <c r="AL16" s="27">
        <f t="shared" si="3"/>
        <v>9.9088986734693858</v>
      </c>
      <c r="AM16" s="21">
        <v>12</v>
      </c>
      <c r="AN16" s="22">
        <v>102</v>
      </c>
      <c r="AO16" s="23">
        <f t="shared" si="26"/>
        <v>114</v>
      </c>
      <c r="AP16" s="21">
        <v>54.137239999999991</v>
      </c>
      <c r="AQ16" s="22">
        <v>1579.1022199999995</v>
      </c>
      <c r="AR16" s="23">
        <f t="shared" si="27"/>
        <v>1633.2394599999996</v>
      </c>
      <c r="AS16" s="24">
        <f t="shared" si="28"/>
        <v>4.5114366666666657</v>
      </c>
      <c r="AT16" s="25">
        <f t="shared" si="4"/>
        <v>15.481394313725486</v>
      </c>
      <c r="AU16" s="27">
        <f t="shared" si="5"/>
        <v>14.326661929824558</v>
      </c>
      <c r="AV16" s="21">
        <v>13</v>
      </c>
      <c r="AW16" s="22">
        <v>104</v>
      </c>
      <c r="AX16" s="23">
        <f t="shared" si="29"/>
        <v>117</v>
      </c>
      <c r="AY16" s="21">
        <v>63.205210000000015</v>
      </c>
      <c r="AZ16" s="22">
        <v>1221.2982300000003</v>
      </c>
      <c r="BA16" s="23">
        <f t="shared" si="30"/>
        <v>1284.5034400000004</v>
      </c>
      <c r="BB16" s="24">
        <f t="shared" si="31"/>
        <v>4.8619392307692317</v>
      </c>
      <c r="BC16" s="25">
        <f t="shared" si="6"/>
        <v>11.743252211538465</v>
      </c>
      <c r="BD16" s="27">
        <f t="shared" si="7"/>
        <v>10.978661880341884</v>
      </c>
      <c r="BE16" s="21">
        <v>17</v>
      </c>
      <c r="BF16" s="22">
        <v>113</v>
      </c>
      <c r="BG16" s="23">
        <f t="shared" si="32"/>
        <v>130</v>
      </c>
      <c r="BH16" s="21">
        <v>199.02116000000004</v>
      </c>
      <c r="BI16" s="22">
        <v>1139.9651399999996</v>
      </c>
      <c r="BJ16" s="23">
        <f t="shared" si="33"/>
        <v>1338.9862999999996</v>
      </c>
      <c r="BK16" s="24">
        <f t="shared" si="34"/>
        <v>11.707127058823531</v>
      </c>
      <c r="BL16" s="25">
        <f t="shared" si="8"/>
        <v>10.088187079646014</v>
      </c>
      <c r="BM16" s="27">
        <f t="shared" si="9"/>
        <v>10.299894615384613</v>
      </c>
      <c r="BN16" s="21">
        <v>20</v>
      </c>
      <c r="BO16" s="22">
        <v>116</v>
      </c>
      <c r="BP16" s="23">
        <f t="shared" si="35"/>
        <v>136</v>
      </c>
      <c r="BQ16" s="21">
        <v>422.48410000000001</v>
      </c>
      <c r="BR16" s="22">
        <v>1412.1812500000005</v>
      </c>
      <c r="BS16" s="23">
        <f t="shared" si="36"/>
        <v>1834.6653500000007</v>
      </c>
      <c r="BT16" s="24">
        <f t="shared" si="37"/>
        <v>21.124205</v>
      </c>
      <c r="BU16" s="25">
        <f t="shared" si="10"/>
        <v>12.173976293103452</v>
      </c>
      <c r="BV16" s="27">
        <f t="shared" si="11"/>
        <v>13.490186397058828</v>
      </c>
      <c r="BW16" s="21">
        <v>28</v>
      </c>
      <c r="BX16" s="22">
        <v>129</v>
      </c>
      <c r="BY16" s="23">
        <f t="shared" si="38"/>
        <v>157</v>
      </c>
      <c r="BZ16" s="21">
        <v>1202.5127099999997</v>
      </c>
      <c r="CA16" s="22">
        <v>2080.8980899999992</v>
      </c>
      <c r="CB16" s="23">
        <f t="shared" si="39"/>
        <v>3283.4107999999987</v>
      </c>
      <c r="CC16" s="24">
        <f t="shared" si="40"/>
        <v>42.946882499999994</v>
      </c>
      <c r="CD16" s="25">
        <f t="shared" si="12"/>
        <v>16.130992945736427</v>
      </c>
      <c r="CE16" s="27">
        <f t="shared" si="13"/>
        <v>20.913444585987254</v>
      </c>
    </row>
    <row r="17" spans="1:83" ht="14.4" thickBot="1" x14ac:dyDescent="0.3">
      <c r="A17" s="137"/>
      <c r="B17" s="89" t="s">
        <v>7</v>
      </c>
      <c r="C17" s="29">
        <f>SUM(C6:C16)</f>
        <v>273862</v>
      </c>
      <c r="D17" s="30">
        <f>SUM(D6:D16)</f>
        <v>279153</v>
      </c>
      <c r="E17" s="31">
        <f t="shared" si="14"/>
        <v>553015</v>
      </c>
      <c r="F17" s="29">
        <f>SUM(F6:F16)</f>
        <v>3726101.0843899962</v>
      </c>
      <c r="G17" s="30">
        <f>SUM(G6:G16)</f>
        <v>3364513.5711200163</v>
      </c>
      <c r="H17" s="31">
        <f t="shared" si="15"/>
        <v>7090614.6555100121</v>
      </c>
      <c r="I17" s="32">
        <f t="shared" si="16"/>
        <v>13.605761603983014</v>
      </c>
      <c r="J17" s="33">
        <f t="shared" si="0"/>
        <v>12.052578948175432</v>
      </c>
      <c r="K17" s="34">
        <f t="shared" si="0"/>
        <v>12.821740197842757</v>
      </c>
      <c r="L17" s="29">
        <f>SUM(L6:L16)</f>
        <v>277779</v>
      </c>
      <c r="M17" s="30">
        <f>SUM(M6:M16)</f>
        <v>279378</v>
      </c>
      <c r="N17" s="31">
        <f t="shared" si="17"/>
        <v>557157</v>
      </c>
      <c r="O17" s="29">
        <f>SUM(O6:O16)</f>
        <v>3905805.0935699972</v>
      </c>
      <c r="P17" s="30">
        <f>SUM(P6:P16)</f>
        <v>3434410.4042700226</v>
      </c>
      <c r="Q17" s="31">
        <f t="shared" si="18"/>
        <v>7340215.4978400199</v>
      </c>
      <c r="R17" s="32">
        <f t="shared" si="19"/>
        <v>14.060836469171525</v>
      </c>
      <c r="S17" s="33">
        <f t="shared" si="1"/>
        <v>12.293059597641985</v>
      </c>
      <c r="T17" s="35">
        <f t="shared" si="1"/>
        <v>13.174411337989149</v>
      </c>
      <c r="U17" s="29">
        <f>SUM(U6:U16)</f>
        <v>286424</v>
      </c>
      <c r="V17" s="30">
        <f>SUM(V6:V16)</f>
        <v>284820</v>
      </c>
      <c r="W17" s="31">
        <f t="shared" si="20"/>
        <v>571244</v>
      </c>
      <c r="X17" s="29">
        <f>SUM(X6:X16)</f>
        <v>4171903.6667600162</v>
      </c>
      <c r="Y17" s="30">
        <f>SUM(Y6:Y16)</f>
        <v>3619454.9731600117</v>
      </c>
      <c r="Z17" s="31">
        <f t="shared" si="21"/>
        <v>7791358.6399200279</v>
      </c>
      <c r="AA17" s="32">
        <f t="shared" si="22"/>
        <v>14.565482175935035</v>
      </c>
      <c r="AB17" s="33">
        <f t="shared" si="2"/>
        <v>12.707868033003342</v>
      </c>
      <c r="AC17" s="35">
        <f t="shared" si="2"/>
        <v>13.639283108304031</v>
      </c>
      <c r="AD17" s="29">
        <f>SUM(AD6:AD16)</f>
        <v>284214</v>
      </c>
      <c r="AE17" s="30">
        <f>SUM(AE6:AE16)</f>
        <v>277593</v>
      </c>
      <c r="AF17" s="31">
        <f t="shared" si="23"/>
        <v>561807</v>
      </c>
      <c r="AG17" s="29">
        <f>SUM(AG6:AG16)</f>
        <v>4460558.1230000267</v>
      </c>
      <c r="AH17" s="30">
        <f>SUM(AH6:AH16)</f>
        <v>3829136.5828000158</v>
      </c>
      <c r="AI17" s="31">
        <f t="shared" si="24"/>
        <v>8289694.7058000425</v>
      </c>
      <c r="AJ17" s="32">
        <f t="shared" si="25"/>
        <v>15.694364538692769</v>
      </c>
      <c r="AK17" s="33">
        <f t="shared" si="3"/>
        <v>13.794067511788899</v>
      </c>
      <c r="AL17" s="35">
        <f t="shared" si="3"/>
        <v>14.755413702214538</v>
      </c>
      <c r="AM17" s="29">
        <f>SUM(AM6:AM16)</f>
        <v>288841</v>
      </c>
      <c r="AN17" s="30">
        <f>SUM(AN6:AN16)</f>
        <v>279808</v>
      </c>
      <c r="AO17" s="31">
        <f t="shared" si="26"/>
        <v>568649</v>
      </c>
      <c r="AP17" s="29">
        <f>SUM(AP6:AP16)</f>
        <v>4541931.8867799817</v>
      </c>
      <c r="AQ17" s="30">
        <f>SUM(AQ6:AQ16)</f>
        <v>3864344.9175600107</v>
      </c>
      <c r="AR17" s="31">
        <f t="shared" si="27"/>
        <v>8406276.8043399919</v>
      </c>
      <c r="AS17" s="32">
        <f t="shared" si="28"/>
        <v>15.724678583649764</v>
      </c>
      <c r="AT17" s="33">
        <f t="shared" si="4"/>
        <v>13.810702044116004</v>
      </c>
      <c r="AU17" s="35">
        <f t="shared" si="5"/>
        <v>14.782892090445937</v>
      </c>
      <c r="AV17" s="29">
        <f>SUM(AV6:AV16)</f>
        <v>293084</v>
      </c>
      <c r="AW17" s="30">
        <f>SUM(AW6:AW16)</f>
        <v>281793</v>
      </c>
      <c r="AX17" s="31">
        <f t="shared" si="29"/>
        <v>574877</v>
      </c>
      <c r="AY17" s="29">
        <f>SUM(AY6:AY16)</f>
        <v>5057084.7487599785</v>
      </c>
      <c r="AZ17" s="30">
        <f>SUM(AZ6:AZ16)</f>
        <v>4237471.6481299903</v>
      </c>
      <c r="BA17" s="31">
        <f t="shared" si="30"/>
        <v>9294556.3968899697</v>
      </c>
      <c r="BB17" s="32">
        <f t="shared" si="31"/>
        <v>17.254728162437999</v>
      </c>
      <c r="BC17" s="33">
        <f t="shared" si="6"/>
        <v>15.037533395542084</v>
      </c>
      <c r="BD17" s="35">
        <f t="shared" si="7"/>
        <v>16.167904433278718</v>
      </c>
      <c r="BE17" s="29">
        <f>SUM(BE6:BE16)</f>
        <v>302799</v>
      </c>
      <c r="BF17" s="30">
        <f>SUM(BF6:BF16)</f>
        <v>285775</v>
      </c>
      <c r="BG17" s="31">
        <f t="shared" si="32"/>
        <v>588574</v>
      </c>
      <c r="BH17" s="29">
        <f>SUM(BH6:BH16)</f>
        <v>5375104.7047099825</v>
      </c>
      <c r="BI17" s="30">
        <f>SUM(BI6:BI16)</f>
        <v>4412308.8155700201</v>
      </c>
      <c r="BJ17" s="31">
        <f t="shared" si="33"/>
        <v>9787413.5202800035</v>
      </c>
      <c r="BK17" s="32">
        <f t="shared" si="34"/>
        <v>17.751395165472747</v>
      </c>
      <c r="BL17" s="33">
        <f t="shared" si="8"/>
        <v>15.439799897016954</v>
      </c>
      <c r="BM17" s="35">
        <f t="shared" si="9"/>
        <v>16.629027990159273</v>
      </c>
      <c r="BN17" s="29">
        <f>SUM(BN6:BN16)</f>
        <v>309289</v>
      </c>
      <c r="BO17" s="30">
        <f>SUM(BO6:BO16)</f>
        <v>288749</v>
      </c>
      <c r="BP17" s="31">
        <f t="shared" si="35"/>
        <v>598038</v>
      </c>
      <c r="BQ17" s="29">
        <f>SUM(BQ6:BQ16)</f>
        <v>5763883.0714000165</v>
      </c>
      <c r="BR17" s="30">
        <f>SUM(BR6:BR16)</f>
        <v>4666976.2433599792</v>
      </c>
      <c r="BS17" s="31">
        <f t="shared" si="36"/>
        <v>10430859.314759996</v>
      </c>
      <c r="BT17" s="32">
        <f t="shared" si="37"/>
        <v>18.635913567569542</v>
      </c>
      <c r="BU17" s="33">
        <f t="shared" si="10"/>
        <v>16.162744263564477</v>
      </c>
      <c r="BV17" s="35">
        <f t="shared" si="11"/>
        <v>17.441800211290914</v>
      </c>
      <c r="BW17" s="29">
        <f>SUM(BW6:BW16)</f>
        <v>316125</v>
      </c>
      <c r="BX17" s="30">
        <f>SUM(BX6:BX16)</f>
        <v>291539</v>
      </c>
      <c r="BY17" s="31">
        <f t="shared" si="38"/>
        <v>607664</v>
      </c>
      <c r="BZ17" s="29">
        <f>SUM(BZ6:BZ16)</f>
        <v>6143581.2433700133</v>
      </c>
      <c r="CA17" s="30">
        <f>SUM(CA6:CA16)</f>
        <v>4914671.7188000074</v>
      </c>
      <c r="CB17" s="31">
        <f t="shared" si="39"/>
        <v>11058252.96217002</v>
      </c>
      <c r="CC17" s="32">
        <f t="shared" si="40"/>
        <v>19.434025285472561</v>
      </c>
      <c r="CD17" s="33">
        <f t="shared" si="12"/>
        <v>16.857681884070423</v>
      </c>
      <c r="CE17" s="35">
        <f t="shared" si="13"/>
        <v>18.19797283065974</v>
      </c>
    </row>
    <row r="18" spans="1:83" x14ac:dyDescent="0.25">
      <c r="B18" s="2"/>
      <c r="N18" s="36"/>
      <c r="W18" s="36"/>
      <c r="AF18" s="36"/>
      <c r="AO18" s="36"/>
      <c r="AX18" s="36"/>
      <c r="BG18" s="36"/>
      <c r="BP18" s="36"/>
      <c r="BY18" s="36"/>
    </row>
    <row r="19" spans="1:83" x14ac:dyDescent="0.25">
      <c r="A19" s="37" t="s">
        <v>70</v>
      </c>
      <c r="B19" s="2"/>
      <c r="Q19" s="38"/>
      <c r="R19" s="38"/>
      <c r="Z19" s="38"/>
      <c r="AA19" s="38"/>
      <c r="AI19" s="38"/>
      <c r="AJ19" s="38"/>
      <c r="AR19" s="38"/>
      <c r="AS19" s="38"/>
      <c r="BA19" s="38"/>
      <c r="BB19" s="38"/>
      <c r="BJ19" s="38"/>
      <c r="BK19" s="38"/>
      <c r="BS19" s="38"/>
      <c r="BT19" s="38"/>
      <c r="CB19" s="38"/>
      <c r="CC19" s="38"/>
    </row>
    <row r="20" spans="1:83" x14ac:dyDescent="0.25">
      <c r="B20" s="2"/>
      <c r="Q20" s="38"/>
      <c r="R20" s="38"/>
      <c r="Z20" s="38"/>
      <c r="AA20" s="38"/>
      <c r="AI20" s="38"/>
      <c r="AJ20" s="38"/>
      <c r="AR20" s="38"/>
      <c r="AS20" s="38"/>
      <c r="BA20" s="38"/>
      <c r="BB20" s="38"/>
      <c r="BJ20" s="38"/>
      <c r="BK20" s="38"/>
      <c r="BS20" s="38"/>
      <c r="BT20" s="38"/>
      <c r="CB20" s="38"/>
      <c r="CC20" s="38"/>
    </row>
    <row r="21" spans="1:83" x14ac:dyDescent="0.25">
      <c r="B21" s="2"/>
      <c r="Q21" s="38"/>
      <c r="R21" s="38"/>
      <c r="Z21" s="38"/>
      <c r="AA21" s="38"/>
      <c r="AI21" s="38"/>
      <c r="AJ21" s="38"/>
      <c r="AR21" s="38"/>
      <c r="AS21" s="38"/>
      <c r="BA21" s="38"/>
      <c r="BB21" s="38"/>
      <c r="BJ21" s="38"/>
      <c r="BK21" s="38"/>
      <c r="BS21" s="38"/>
      <c r="BT21" s="38"/>
      <c r="CB21" s="38"/>
      <c r="CC21" s="38"/>
    </row>
    <row r="22" spans="1:83" x14ac:dyDescent="0.25">
      <c r="B22" s="2"/>
      <c r="Q22" s="38"/>
      <c r="R22" s="38"/>
      <c r="Z22" s="38"/>
      <c r="AA22" s="38"/>
      <c r="AI22" s="38"/>
      <c r="AJ22" s="38"/>
      <c r="AR22" s="38"/>
      <c r="AS22" s="38"/>
      <c r="BA22" s="38"/>
      <c r="BB22" s="38"/>
      <c r="BJ22" s="38"/>
      <c r="BK22" s="38"/>
      <c r="BS22" s="38"/>
      <c r="BT22" s="38"/>
      <c r="CB22" s="38"/>
      <c r="CC22" s="38"/>
    </row>
    <row r="23" spans="1:83" x14ac:dyDescent="0.25">
      <c r="B23" s="2"/>
      <c r="Q23" s="38"/>
      <c r="R23" s="38"/>
      <c r="S23" s="38"/>
      <c r="Z23" s="38"/>
      <c r="AA23" s="38"/>
      <c r="AI23" s="38"/>
      <c r="AJ23" s="38"/>
      <c r="AR23" s="38"/>
      <c r="AS23" s="38"/>
      <c r="BA23" s="38"/>
      <c r="BB23" s="38"/>
      <c r="BJ23" s="38"/>
      <c r="BK23" s="38"/>
      <c r="BS23" s="38"/>
      <c r="BT23" s="38"/>
      <c r="CB23" s="38"/>
      <c r="CC23" s="38"/>
    </row>
    <row r="24" spans="1:83" x14ac:dyDescent="0.25">
      <c r="B24" s="2"/>
      <c r="Q24" s="38"/>
      <c r="R24" s="38"/>
      <c r="Z24" s="38"/>
      <c r="AA24" s="38"/>
      <c r="AI24" s="38"/>
      <c r="AJ24" s="38"/>
      <c r="AR24" s="38"/>
      <c r="AS24" s="38"/>
      <c r="BA24" s="38"/>
      <c r="BB24" s="38"/>
      <c r="BJ24" s="38"/>
      <c r="BK24" s="38"/>
      <c r="BS24" s="38"/>
      <c r="BT24" s="38"/>
      <c r="CB24" s="38"/>
      <c r="CC24" s="38"/>
    </row>
    <row r="25" spans="1:83" x14ac:dyDescent="0.25">
      <c r="B25" s="2"/>
      <c r="Q25" s="38"/>
      <c r="R25" s="38"/>
      <c r="Z25" s="38"/>
      <c r="AA25" s="38"/>
      <c r="AI25" s="38"/>
      <c r="AJ25" s="38"/>
      <c r="AR25" s="38"/>
      <c r="AS25" s="38"/>
      <c r="BA25" s="38"/>
      <c r="BB25" s="38"/>
      <c r="BJ25" s="38"/>
      <c r="BK25" s="38"/>
      <c r="BS25" s="38"/>
      <c r="BT25" s="38"/>
      <c r="CB25" s="38"/>
      <c r="CC25" s="38"/>
    </row>
    <row r="26" spans="1:83" x14ac:dyDescent="0.25">
      <c r="B26" s="2"/>
      <c r="Q26" s="38"/>
      <c r="R26" s="38"/>
      <c r="Z26" s="38"/>
      <c r="AA26" s="38"/>
      <c r="AI26" s="38"/>
      <c r="AJ26" s="38"/>
      <c r="AR26" s="38"/>
      <c r="AS26" s="38"/>
      <c r="BA26" s="38"/>
      <c r="BB26" s="38"/>
      <c r="BJ26" s="38"/>
      <c r="BK26" s="38"/>
      <c r="BS26" s="38"/>
      <c r="BT26" s="38"/>
      <c r="CB26" s="38"/>
      <c r="CC26" s="38"/>
    </row>
    <row r="27" spans="1:83" x14ac:dyDescent="0.25">
      <c r="B27" s="2"/>
      <c r="Q27" s="38"/>
      <c r="R27" s="38"/>
      <c r="Z27" s="38"/>
      <c r="AA27" s="38"/>
      <c r="AI27" s="38"/>
      <c r="AJ27" s="38"/>
      <c r="AR27" s="38"/>
      <c r="AS27" s="38"/>
      <c r="BA27" s="38"/>
      <c r="BB27" s="38"/>
      <c r="BJ27" s="38"/>
      <c r="BK27" s="38"/>
      <c r="BS27" s="38"/>
      <c r="BT27" s="38"/>
      <c r="CB27" s="38"/>
      <c r="CC27" s="38"/>
    </row>
    <row r="28" spans="1:83" x14ac:dyDescent="0.25">
      <c r="B28" s="2"/>
      <c r="Q28" s="38"/>
      <c r="R28" s="38"/>
      <c r="Z28" s="38"/>
      <c r="AA28" s="38"/>
      <c r="AI28" s="38"/>
      <c r="AJ28" s="38"/>
      <c r="AR28" s="38"/>
      <c r="AS28" s="38"/>
      <c r="BA28" s="38"/>
      <c r="BB28" s="38"/>
      <c r="BJ28" s="38"/>
      <c r="BK28" s="38"/>
      <c r="BS28" s="38"/>
      <c r="BT28" s="38"/>
      <c r="CB28" s="38"/>
      <c r="CC28" s="38"/>
    </row>
    <row r="29" spans="1:83" x14ac:dyDescent="0.25">
      <c r="B29" s="2"/>
      <c r="Q29" s="38"/>
      <c r="R29" s="38"/>
      <c r="Z29" s="38"/>
      <c r="AA29" s="38"/>
      <c r="AI29" s="38"/>
      <c r="AJ29" s="38"/>
      <c r="AR29" s="38"/>
      <c r="AS29" s="38"/>
      <c r="BA29" s="38"/>
      <c r="BB29" s="38"/>
      <c r="BJ29" s="38"/>
      <c r="BK29" s="38"/>
      <c r="BS29" s="38"/>
      <c r="BT29" s="38"/>
      <c r="CB29" s="38"/>
      <c r="CC29" s="38"/>
    </row>
    <row r="30" spans="1:83" x14ac:dyDescent="0.25">
      <c r="B30" s="2"/>
      <c r="Q30" s="38"/>
      <c r="R30" s="38"/>
      <c r="Z30" s="38"/>
      <c r="AA30" s="38"/>
      <c r="AI30" s="38"/>
      <c r="AJ30" s="38"/>
      <c r="AR30" s="38"/>
      <c r="AS30" s="38"/>
      <c r="BA30" s="38"/>
      <c r="BB30" s="38"/>
      <c r="BJ30" s="38"/>
      <c r="BK30" s="38"/>
      <c r="BS30" s="38"/>
      <c r="BT30" s="38"/>
      <c r="CB30" s="38"/>
      <c r="CC30" s="38"/>
    </row>
    <row r="31" spans="1:83" x14ac:dyDescent="0.25">
      <c r="B31" s="2"/>
      <c r="Q31" s="38"/>
      <c r="R31" s="38"/>
      <c r="Z31" s="38"/>
      <c r="AA31" s="38"/>
      <c r="AI31" s="38"/>
      <c r="AJ31" s="38"/>
      <c r="AR31" s="38"/>
      <c r="AS31" s="38"/>
      <c r="BA31" s="38"/>
      <c r="BB31" s="38"/>
      <c r="BJ31" s="38"/>
      <c r="BK31" s="38"/>
      <c r="BS31" s="38"/>
      <c r="BT31" s="38"/>
      <c r="CB31" s="38"/>
      <c r="CC31" s="38"/>
    </row>
    <row r="32" spans="1:83" x14ac:dyDescent="0.25">
      <c r="B32" s="2"/>
      <c r="Q32" s="38"/>
      <c r="R32" s="38"/>
    </row>
    <row r="33" spans="2:18" x14ac:dyDescent="0.25">
      <c r="B33" s="2"/>
      <c r="Q33" s="38"/>
      <c r="R33" s="38"/>
    </row>
    <row r="34" spans="2:18" x14ac:dyDescent="0.25">
      <c r="B34" s="2"/>
    </row>
    <row r="35" spans="2:18" x14ac:dyDescent="0.25">
      <c r="B35" s="2"/>
    </row>
    <row r="36" spans="2:18" x14ac:dyDescent="0.25">
      <c r="B36" s="2"/>
    </row>
    <row r="37" spans="2:18" x14ac:dyDescent="0.25">
      <c r="B37" s="2"/>
    </row>
    <row r="38" spans="2:18" x14ac:dyDescent="0.25">
      <c r="B38" s="2"/>
    </row>
    <row r="39" spans="2:18" x14ac:dyDescent="0.25">
      <c r="B39" s="2"/>
    </row>
    <row r="40" spans="2:18" x14ac:dyDescent="0.25">
      <c r="B40" s="2"/>
    </row>
    <row r="41" spans="2:18" x14ac:dyDescent="0.25">
      <c r="B41" s="2"/>
    </row>
    <row r="42" spans="2:18" x14ac:dyDescent="0.25">
      <c r="B42" s="2"/>
    </row>
    <row r="43" spans="2:18" x14ac:dyDescent="0.25">
      <c r="B43" s="2"/>
    </row>
    <row r="44" spans="2:18" x14ac:dyDescent="0.25">
      <c r="B44" s="2"/>
    </row>
    <row r="45" spans="2:18" x14ac:dyDescent="0.25">
      <c r="B45" s="2"/>
    </row>
    <row r="46" spans="2:18" x14ac:dyDescent="0.25">
      <c r="B46" s="2"/>
    </row>
    <row r="47" spans="2:18" x14ac:dyDescent="0.25">
      <c r="B47" s="2"/>
    </row>
    <row r="48" spans="2:18" x14ac:dyDescent="0.25">
      <c r="B48" s="2"/>
    </row>
    <row r="49" spans="2:2" x14ac:dyDescent="0.25">
      <c r="B49" s="2"/>
    </row>
    <row r="50" spans="2:2" x14ac:dyDescent="0.25">
      <c r="B50" s="2"/>
    </row>
    <row r="51" spans="2:2" x14ac:dyDescent="0.25">
      <c r="B51" s="2"/>
    </row>
    <row r="52" spans="2:2" x14ac:dyDescent="0.25">
      <c r="B52" s="2"/>
    </row>
    <row r="53" spans="2:2" x14ac:dyDescent="0.25">
      <c r="B53" s="2"/>
    </row>
    <row r="54" spans="2:2" x14ac:dyDescent="0.25">
      <c r="B54" s="2"/>
    </row>
    <row r="55" spans="2:2" x14ac:dyDescent="0.25">
      <c r="B55" s="2"/>
    </row>
    <row r="56" spans="2:2" x14ac:dyDescent="0.25">
      <c r="B56" s="2"/>
    </row>
    <row r="57" spans="2:2" x14ac:dyDescent="0.25">
      <c r="B57" s="2"/>
    </row>
    <row r="58" spans="2:2" x14ac:dyDescent="0.25">
      <c r="B58" s="2"/>
    </row>
    <row r="59" spans="2:2" x14ac:dyDescent="0.25">
      <c r="B59" s="2"/>
    </row>
    <row r="60" spans="2:2" x14ac:dyDescent="0.25">
      <c r="B60" s="2"/>
    </row>
    <row r="61" spans="2:2" x14ac:dyDescent="0.25">
      <c r="B61" s="2"/>
    </row>
    <row r="62" spans="2:2" x14ac:dyDescent="0.25">
      <c r="B62" s="2"/>
    </row>
    <row r="63" spans="2:2" x14ac:dyDescent="0.25">
      <c r="B63" s="2"/>
    </row>
    <row r="64" spans="2:2" x14ac:dyDescent="0.25">
      <c r="B64" s="2"/>
    </row>
    <row r="65" spans="2:2" x14ac:dyDescent="0.25">
      <c r="B65" s="2"/>
    </row>
    <row r="66" spans="2:2" x14ac:dyDescent="0.25">
      <c r="B66" s="2"/>
    </row>
  </sheetData>
  <mergeCells count="39">
    <mergeCell ref="BW3:CE3"/>
    <mergeCell ref="BW4:BY4"/>
    <mergeCell ref="BZ4:CB4"/>
    <mergeCell ref="CC4:CE4"/>
    <mergeCell ref="BB4:BD4"/>
    <mergeCell ref="BN3:BV3"/>
    <mergeCell ref="BN4:BP4"/>
    <mergeCell ref="BQ4:BS4"/>
    <mergeCell ref="BT4:BV4"/>
    <mergeCell ref="AA4:AC4"/>
    <mergeCell ref="AD4:AF4"/>
    <mergeCell ref="A6:A17"/>
    <mergeCell ref="O4:Q4"/>
    <mergeCell ref="R4:T4"/>
    <mergeCell ref="U4:W4"/>
    <mergeCell ref="X4:Z4"/>
    <mergeCell ref="C4:E4"/>
    <mergeCell ref="F4:H4"/>
    <mergeCell ref="I4:K4"/>
    <mergeCell ref="L4:N4"/>
    <mergeCell ref="A3:A5"/>
    <mergeCell ref="B3:B5"/>
    <mergeCell ref="U3:AC3"/>
    <mergeCell ref="C3:K3"/>
    <mergeCell ref="L3:T3"/>
    <mergeCell ref="AD3:AL3"/>
    <mergeCell ref="BE3:BM3"/>
    <mergeCell ref="BE4:BG4"/>
    <mergeCell ref="BH4:BJ4"/>
    <mergeCell ref="BK4:BM4"/>
    <mergeCell ref="AV3:BD3"/>
    <mergeCell ref="AV4:AX4"/>
    <mergeCell ref="AY4:BA4"/>
    <mergeCell ref="AG4:AI4"/>
    <mergeCell ref="AJ4:AL4"/>
    <mergeCell ref="AM3:AU3"/>
    <mergeCell ref="AM4:AO4"/>
    <mergeCell ref="AP4:AR4"/>
    <mergeCell ref="AS4:AU4"/>
  </mergeCells>
  <phoneticPr fontId="13" type="noConversion"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04CD1-6313-4C5A-AF32-10DDAD01B82F}">
  <dimension ref="A1:E9"/>
  <sheetViews>
    <sheetView showGridLines="0" workbookViewId="0">
      <selection activeCell="A2" sqref="A2"/>
    </sheetView>
  </sheetViews>
  <sheetFormatPr defaultRowHeight="13.2" x14ac:dyDescent="0.25"/>
  <cols>
    <col min="1" max="1" width="8.88671875" style="37" customWidth="1"/>
    <col min="2" max="2" width="122.77734375" style="37" bestFit="1" customWidth="1"/>
    <col min="3" max="5" width="12" style="37" customWidth="1"/>
    <col min="6" max="16384" width="8.88671875" style="37"/>
  </cols>
  <sheetData>
    <row r="1" spans="1:5" x14ac:dyDescent="0.25">
      <c r="A1" s="1" t="s">
        <v>115</v>
      </c>
    </row>
    <row r="2" spans="1:5" ht="13.8" thickBot="1" x14ac:dyDescent="0.3"/>
    <row r="3" spans="1:5" x14ac:dyDescent="0.25">
      <c r="A3" s="150" t="s">
        <v>111</v>
      </c>
      <c r="B3" s="152" t="s">
        <v>112</v>
      </c>
      <c r="C3" s="147" t="s">
        <v>113</v>
      </c>
      <c r="D3" s="148"/>
      <c r="E3" s="149"/>
    </row>
    <row r="4" spans="1:5" ht="13.8" thickBot="1" x14ac:dyDescent="0.3">
      <c r="A4" s="151"/>
      <c r="B4" s="153"/>
      <c r="C4" s="103" t="s">
        <v>95</v>
      </c>
      <c r="D4" s="104" t="s">
        <v>97</v>
      </c>
      <c r="E4" s="105" t="s">
        <v>98</v>
      </c>
    </row>
    <row r="5" spans="1:5" x14ac:dyDescent="0.25">
      <c r="A5" s="118" t="s">
        <v>105</v>
      </c>
      <c r="B5" s="106" t="s">
        <v>108</v>
      </c>
      <c r="C5" s="107">
        <v>2343</v>
      </c>
      <c r="D5" s="108">
        <v>4795</v>
      </c>
      <c r="E5" s="109">
        <v>4253</v>
      </c>
    </row>
    <row r="6" spans="1:5" x14ac:dyDescent="0.25">
      <c r="A6" s="119" t="s">
        <v>106</v>
      </c>
      <c r="B6" s="110" t="s">
        <v>109</v>
      </c>
      <c r="C6" s="111">
        <v>13916</v>
      </c>
      <c r="D6" s="112">
        <v>35641</v>
      </c>
      <c r="E6" s="113">
        <v>40498</v>
      </c>
    </row>
    <row r="7" spans="1:5" ht="13.8" thickBot="1" x14ac:dyDescent="0.3">
      <c r="A7" s="120" t="s">
        <v>107</v>
      </c>
      <c r="B7" s="114" t="s">
        <v>110</v>
      </c>
      <c r="C7" s="115">
        <v>1107</v>
      </c>
      <c r="D7" s="116">
        <v>1551</v>
      </c>
      <c r="E7" s="117">
        <v>1548</v>
      </c>
    </row>
    <row r="8" spans="1:5" s="128" customFormat="1" ht="6.6" customHeight="1" thickBot="1" x14ac:dyDescent="0.3">
      <c r="A8" s="125"/>
      <c r="B8" s="126"/>
      <c r="C8" s="127"/>
      <c r="D8" s="127"/>
      <c r="E8" s="127"/>
    </row>
    <row r="9" spans="1:5" ht="13.8" thickBot="1" x14ac:dyDescent="0.3">
      <c r="A9" s="129" t="s">
        <v>114</v>
      </c>
      <c r="B9" s="121"/>
      <c r="C9" s="122">
        <v>17307</v>
      </c>
      <c r="D9" s="123">
        <v>41855</v>
      </c>
      <c r="E9" s="124">
        <v>46185</v>
      </c>
    </row>
  </sheetData>
  <mergeCells count="3">
    <mergeCell ref="C3:E3"/>
    <mergeCell ref="A3:A4"/>
    <mergeCell ref="B3:B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3</vt:i4>
      </vt:variant>
    </vt:vector>
  </HeadingPairs>
  <TitlesOfParts>
    <vt:vector size="8" baseType="lpstr">
      <vt:lpstr>info</vt:lpstr>
      <vt:lpstr>Souhrn</vt:lpstr>
      <vt:lpstr>Diabetes_KP </vt:lpstr>
      <vt:lpstr>Diabetes_věk</vt:lpstr>
      <vt:lpstr>Retinopatie</vt:lpstr>
      <vt:lpstr>'Diabetes_KP '!Extrakce</vt:lpstr>
      <vt:lpstr>'Diabetes_KP '!Kriteria</vt:lpstr>
      <vt:lpstr>'Diabetes_KP '!Oblast_tisku</vt:lpstr>
    </vt:vector>
  </TitlesOfParts>
  <Company>VZP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novol99</dc:creator>
  <cp:lastModifiedBy>Eva Šenková</cp:lastModifiedBy>
  <dcterms:created xsi:type="dcterms:W3CDTF">2014-03-28T07:09:40Z</dcterms:created>
  <dcterms:modified xsi:type="dcterms:W3CDTF">2026-06-11T10:56:04Z</dcterms:modified>
</cp:coreProperties>
</file>