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Dokumenty\KRT\"/>
    </mc:Choice>
  </mc:AlternateContent>
  <xr:revisionPtr revIDLastSave="0" documentId="8_{9D4E0096-DEBC-4A7A-8DA8-8AE8637E7C0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kalkulace" sheetId="1" r:id="rId1"/>
    <sheet name="popis" sheetId="5" r:id="rId2"/>
  </sheets>
  <definedNames>
    <definedName name="CESTA">#REF!</definedName>
    <definedName name="DODAV" localSheetId="1">#REF!</definedName>
    <definedName name="DODAV">#REF!</definedName>
    <definedName name="_xlnm.Print_Area" localSheetId="0">kalkulace!$A$1:$M$101</definedName>
    <definedName name="OPRAVY" localSheetId="1">#REF!</definedName>
    <definedName name="OPRAVY">#REF!</definedName>
    <definedName name="TYP" localSheetId="1">#REF!</definedName>
    <definedName name="TYP">#REF!</definedName>
    <definedName name="UDO" localSheetId="1">#REF!</definedName>
    <definedName name="UDO">#REF!</definedName>
    <definedName name="VYR" localSheetId="1">#REF!</definedName>
    <definedName name="VYR">#REF!</definedName>
    <definedName name="VYROBCI" localSheetId="1">#REF!</definedName>
    <definedName name="VYROBCI">#REF!</definedName>
  </definedNames>
  <calcPr calcId="191029" iterateDelta="1E-4"/>
</workbook>
</file>

<file path=xl/calcChain.xml><?xml version="1.0" encoding="utf-8"?>
<calcChain xmlns="http://schemas.openxmlformats.org/spreadsheetml/2006/main">
  <c r="O18" i="1" l="1"/>
  <c r="I18" i="1"/>
  <c r="D48" i="1"/>
  <c r="D49" i="1" s="1"/>
  <c r="C33" i="1" s="1"/>
  <c r="G33" i="1" s="1"/>
  <c r="E54" i="1" s="1"/>
  <c r="E56" i="1" s="1"/>
  <c r="E57" i="1" s="1"/>
  <c r="E58" i="1" s="1"/>
  <c r="P18" i="1"/>
  <c r="E55" i="1"/>
  <c r="K31" i="1"/>
  <c r="E60" i="1" l="1"/>
  <c r="E59" i="1"/>
  <c r="E61" i="1" s="1"/>
</calcChain>
</file>

<file path=xl/sharedStrings.xml><?xml version="1.0" encoding="utf-8"?>
<sst xmlns="http://schemas.openxmlformats.org/spreadsheetml/2006/main" count="214" uniqueCount="147">
  <si>
    <t>Jméno:</t>
  </si>
  <si>
    <t>Příjmení:</t>
  </si>
  <si>
    <t>Adresa:</t>
  </si>
  <si>
    <t>Telefon:</t>
  </si>
  <si>
    <t>Název:</t>
  </si>
  <si>
    <t>Užitná doba:</t>
  </si>
  <si>
    <t>Kód</t>
  </si>
  <si>
    <t>Kontrolu provedl dne:</t>
  </si>
  <si>
    <t>Datum předání:</t>
  </si>
  <si>
    <t>jméno - podpis - razítko</t>
  </si>
  <si>
    <t>Výr. číslo:</t>
  </si>
  <si>
    <t>Kč</t>
  </si>
  <si>
    <t>Pořizovací cena v Kč:</t>
  </si>
  <si>
    <t>PSČ:</t>
  </si>
  <si>
    <t>Číslo pojištěnce:</t>
  </si>
  <si>
    <t>Čís. protokolu VZP</t>
  </si>
  <si>
    <t>Kalkulaci navrhl:</t>
  </si>
  <si>
    <t xml:space="preserve"> </t>
  </si>
  <si>
    <t>jméno</t>
  </si>
  <si>
    <t>datum</t>
  </si>
  <si>
    <t>razítko provádějící organizace - podpis</t>
  </si>
  <si>
    <t>Vyúčtování</t>
  </si>
  <si>
    <t>Spoluúčast pojištěnce</t>
  </si>
  <si>
    <t>Zaokrouhlená cena pro pojištěnce:</t>
  </si>
  <si>
    <t>Zaokrouhlená cena pro VZP:</t>
  </si>
  <si>
    <t>Oprava protézy</t>
  </si>
  <si>
    <t>Oprava myoelektrické protézy</t>
  </si>
  <si>
    <t>Úprava protézy</t>
  </si>
  <si>
    <t>Úprava ortézy individuálně zhotovené</t>
  </si>
  <si>
    <t>IČZ:</t>
  </si>
  <si>
    <t>Kontakt:</t>
  </si>
  <si>
    <t>Druh opravy / úpravy</t>
  </si>
  <si>
    <t>Úhrada pojištěncem:</t>
  </si>
  <si>
    <t>Úhrada VZP:</t>
  </si>
  <si>
    <t>DPH %:</t>
  </si>
  <si>
    <t>Celkem</t>
  </si>
  <si>
    <t>Pojištěnec:</t>
  </si>
  <si>
    <t>Zhotovitel:</t>
  </si>
  <si>
    <t>Kód pomůcky:</t>
  </si>
  <si>
    <t>Číslo protokolu dodavatele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</si>
  <si>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</si>
  <si>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</si>
  <si>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</si>
  <si>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</si>
  <si>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</si>
  <si>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</si>
  <si>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</si>
  <si>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</si>
  <si>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</si>
  <si>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Předpokládaný čas práce v hod.: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</si>
  <si>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</si>
  <si>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</si>
  <si>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</si>
  <si>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</si>
  <si>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Cena celkem bez DPH:</t>
  </si>
  <si>
    <t>Materiál bez DPH:</t>
  </si>
  <si>
    <t>Kód pojišťovny:</t>
  </si>
  <si>
    <t>A</t>
  </si>
  <si>
    <t>uvádět bez lomítek a mezer</t>
  </si>
  <si>
    <t>kontakt na klienta</t>
  </si>
  <si>
    <t>N</t>
  </si>
  <si>
    <t>platný název podle číselníku</t>
  </si>
  <si>
    <t>kód podle číselníku, včetně nul na začátku</t>
  </si>
  <si>
    <t>Pojištěnec</t>
  </si>
  <si>
    <t>Zhotovitel</t>
  </si>
  <si>
    <t>IČZ</t>
  </si>
  <si>
    <t>Kontakt</t>
  </si>
  <si>
    <t>DPH</t>
  </si>
  <si>
    <t>Předpokládaný čas práce v hod.</t>
  </si>
  <si>
    <t>vypočítaný údaj</t>
  </si>
  <si>
    <t>minimální doba použitelnosti, vztažená ke dni návrhu kalkulace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</si>
  <si>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</si>
  <si>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</si>
  <si>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</si>
  <si>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</si>
  <si>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</si>
  <si>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</si>
  <si>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</si>
  <si>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</si>
  <si>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Doba užívání</t>
  </si>
  <si>
    <t>Datum předání</t>
  </si>
  <si>
    <t>datum předání, nikoliv předpisu</t>
  </si>
  <si>
    <t>Výr. číslo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</si>
  <si>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</si>
  <si>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</si>
  <si>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</si>
  <si>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</si>
  <si>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Oprava / Úprava</t>
  </si>
  <si>
    <t>Stávající vybavení</t>
  </si>
  <si>
    <t>Adresa</t>
  </si>
  <si>
    <t>Vyrobil:</t>
  </si>
  <si>
    <t>Opravu/úpravu provede</t>
  </si>
  <si>
    <t>IČZ zhotovitele</t>
  </si>
  <si>
    <t>Telefon</t>
  </si>
  <si>
    <t>kontaktní telefon na zhotovitele</t>
  </si>
  <si>
    <t>Kód pomůcky</t>
  </si>
  <si>
    <t>Název</t>
  </si>
  <si>
    <t>Kód pojišťovny</t>
  </si>
  <si>
    <t>Číslo pojištěnce</t>
  </si>
  <si>
    <t>Hodinová sazba bez DPH</t>
  </si>
  <si>
    <t>Rozpis jednotlivých dílců</t>
  </si>
  <si>
    <t>Komentář pro specifikaci pomůcky</t>
  </si>
  <si>
    <t>Pořizovací cena</t>
  </si>
  <si>
    <t>není-li známa, tak odhadní cena</t>
  </si>
  <si>
    <t>není-li, použije se vlastní nadefinované číslo, které umožní nepochybnou identifikaci ZP</t>
  </si>
  <si>
    <t>Příjmení</t>
  </si>
  <si>
    <t>PSČ</t>
  </si>
  <si>
    <t>směrovací číslo</t>
  </si>
  <si>
    <t>adresa pojištěnce</t>
  </si>
  <si>
    <t>Číslo protokolu VZP</t>
  </si>
  <si>
    <t>uvede se užitná doba dle číselníku</t>
  </si>
  <si>
    <t>Užitná doba</t>
  </si>
  <si>
    <t>Kód FOPTO</t>
  </si>
  <si>
    <t>Normovaný čas</t>
  </si>
  <si>
    <t>Hodinová sazba včetně DPH</t>
  </si>
  <si>
    <t>Cena práce bez DPH</t>
  </si>
  <si>
    <t>Materiál bez DPH</t>
  </si>
  <si>
    <t>vloží se sečtená cena za materiál</t>
  </si>
  <si>
    <t>zdůvodnění, proč se uvedená sestava navrhuje</t>
  </si>
  <si>
    <t>Posouzení VZP (RT)</t>
  </si>
  <si>
    <t>posouzení kalkulace ze strany VZP</t>
  </si>
  <si>
    <t>může být uvedeno na samostatném listu</t>
  </si>
  <si>
    <t xml:space="preserve"> Protéza / Ortéza</t>
  </si>
  <si>
    <t>*</t>
  </si>
  <si>
    <t>Volba X</t>
  </si>
  <si>
    <t>*) Nutný údaj. Pokud jste pomůcku nevydali,není povinný. Doplní pojišťovna</t>
  </si>
  <si>
    <t>Povinný údaj A/N/*</t>
  </si>
  <si>
    <t>Přehled spoluúčastí pojištěnce</t>
  </si>
  <si>
    <t>Doba užívání (měs.):</t>
  </si>
  <si>
    <t>Práce bez DPH:</t>
  </si>
  <si>
    <t>Hodinová zúčtovací sazba bez DPH:</t>
  </si>
  <si>
    <t>Kód dle sazebníku:</t>
  </si>
  <si>
    <t>Normovaný čas:</t>
  </si>
  <si>
    <t>Hodinová zúčtovací sazba s DPH:</t>
  </si>
  <si>
    <t>dle metodiky úhradového katalogu</t>
  </si>
  <si>
    <t>Vyrobil</t>
  </si>
  <si>
    <t>IČZ firmy</t>
  </si>
  <si>
    <t>adresa</t>
  </si>
  <si>
    <t>nutno zvolit jednu variantu znakem "X"</t>
  </si>
  <si>
    <t>4100001</t>
  </si>
  <si>
    <t>4100003</t>
  </si>
  <si>
    <t>4100004</t>
  </si>
  <si>
    <t>4100005</t>
  </si>
  <si>
    <t>4100002</t>
  </si>
  <si>
    <t>Oprava ortézy individuálně zhotovené</t>
  </si>
  <si>
    <t>Opravy epitéz obličejových na zakázku</t>
  </si>
  <si>
    <t>verze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</si>
</sst>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#,##0.0"/>
    <numFmt numFmtId="166" formatCode="[&lt;=99999]###\ ##;##\ ##\ ##\ ##"/>
    <numFmt numFmtId="167" formatCode="[&lt;=9999999]###\ ##\ ##;##\ ##\ ##\ ##"/>
  </numFmts>
  <fonts count="3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i/>
      <sz val="7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9"/>
      <name val="Calibri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8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b/>
      <i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5" fillId="0" borderId="0" xfId="1" applyBorder="1" applyProtection="1"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164" fontId="19" fillId="3" borderId="0" xfId="0" applyNumberFormat="1" applyFont="1" applyFill="1" applyAlignment="1" applyProtection="1">
      <alignment horizontal="center" vertical="center"/>
      <protection locked="0"/>
    </xf>
    <xf numFmtId="49" fontId="19" fillId="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4" fontId="24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NumberFormat="1" applyFont="1" applyBorder="1" applyAlignment="1" applyProtection="1">
      <protection hidden="1"/>
    </xf>
    <xf numFmtId="0" fontId="19" fillId="0" borderId="0" xfId="1" applyFont="1" applyBorder="1" applyAlignment="1" applyProtection="1"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protection hidden="1"/>
    </xf>
    <xf numFmtId="0" fontId="19" fillId="3" borderId="0" xfId="0" applyFont="1" applyFill="1" applyAlignment="1" applyProtection="1">
      <alignment horizontal="center" vertical="center"/>
      <protection locked="0"/>
    </xf>
    <xf numFmtId="2" fontId="25" fillId="0" borderId="1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2" fontId="25" fillId="0" borderId="0" xfId="0" applyNumberFormat="1" applyFont="1" applyBorder="1" applyAlignment="1" applyProtection="1">
      <alignment horizontal="center" vertical="center"/>
      <protection hidden="1"/>
    </xf>
    <xf numFmtId="49" fontId="26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1" fontId="25" fillId="0" borderId="1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165" fontId="19" fillId="3" borderId="0" xfId="0" applyNumberFormat="1" applyFont="1" applyFill="1" applyBorder="1" applyAlignment="1" applyProtection="1">
      <alignment horizontal="center" vertical="center"/>
      <protection locked="0"/>
    </xf>
    <xf numFmtId="1" fontId="19" fillId="3" borderId="3" xfId="0" applyNumberFormat="1" applyFont="1" applyFill="1" applyBorder="1" applyAlignment="1" applyProtection="1">
      <alignment horizontal="center" vertical="center"/>
      <protection locked="0"/>
    </xf>
    <xf numFmtId="1" fontId="19" fillId="3" borderId="4" xfId="0" applyNumberFormat="1" applyFont="1" applyFill="1" applyBorder="1" applyAlignment="1" applyProtection="1">
      <alignment horizontal="center" vertical="center"/>
      <protection locked="0"/>
    </xf>
    <xf numFmtId="1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27" fillId="3" borderId="6" xfId="0" applyNumberFormat="1" applyFont="1" applyFill="1" applyBorder="1" applyAlignment="1" applyProtection="1">
      <alignment horizontal="center" vertical="center"/>
      <protection locked="0"/>
    </xf>
    <xf numFmtId="9" fontId="27" fillId="3" borderId="7" xfId="0" applyNumberFormat="1" applyFont="1" applyFill="1" applyBorder="1" applyAlignment="1" applyProtection="1">
      <alignment horizontal="center" vertical="center"/>
      <protection locked="0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4" fontId="2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protection hidden="1"/>
    </xf>
    <xf numFmtId="9" fontId="17" fillId="0" borderId="8" xfId="0" applyNumberFormat="1" applyFont="1" applyBorder="1" applyAlignment="1" applyProtection="1">
      <alignment horizontal="right" vertical="center" indent="1"/>
      <protection hidden="1"/>
    </xf>
    <xf numFmtId="49" fontId="22" fillId="0" borderId="9" xfId="0" applyNumberFormat="1" applyFont="1" applyBorder="1" applyAlignment="1" applyProtection="1">
      <alignment horizontal="center" vertical="center"/>
      <protection hidden="1"/>
    </xf>
    <xf numFmtId="9" fontId="17" fillId="0" borderId="10" xfId="0" applyNumberFormat="1" applyFont="1" applyBorder="1" applyAlignment="1" applyProtection="1">
      <alignment horizontal="right" vertical="center" inden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Border="1" applyAlignment="1" applyProtection="1">
      <alignment vertical="top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14" fontId="19" fillId="0" borderId="0" xfId="1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2" fillId="0" borderId="11" xfId="0" applyNumberFormat="1" applyFont="1" applyBorder="1" applyAlignment="1" applyProtection="1">
      <protection hidden="1"/>
    </xf>
    <xf numFmtId="2" fontId="0" fillId="0" borderId="0" xfId="0" applyNumberFormat="1" applyProtection="1">
      <protection hidden="1"/>
    </xf>
    <xf numFmtId="0" fontId="19" fillId="0" borderId="0" xfId="0" applyNumberFormat="1" applyFont="1" applyBorder="1" applyAlignment="1" applyProtection="1">
      <alignment horizontal="left"/>
      <protection hidden="1"/>
    </xf>
    <xf numFmtId="49" fontId="16" fillId="0" borderId="12" xfId="0" applyNumberFormat="1" applyFont="1" applyBorder="1" applyAlignment="1" applyProtection="1">
      <alignment horizontal="center" vertical="top"/>
      <protection hidden="1"/>
    </xf>
    <xf numFmtId="49" fontId="16" fillId="0" borderId="2" xfId="0" applyNumberFormat="1" applyFont="1" applyBorder="1" applyAlignment="1" applyProtection="1">
      <alignment horizontal="center" vertical="top"/>
      <protection hidden="1"/>
    </xf>
    <xf numFmtId="49" fontId="22" fillId="0" borderId="13" xfId="0" applyNumberFormat="1" applyFont="1" applyBorder="1" applyAlignment="1" applyProtection="1">
      <alignment horizontal="center" vertical="center"/>
      <protection hidden="1"/>
    </xf>
    <xf numFmtId="9" fontId="17" fillId="0" borderId="14" xfId="0" applyNumberFormat="1" applyFont="1" applyBorder="1" applyAlignment="1" applyProtection="1">
      <alignment horizontal="right" vertical="center" indent="1"/>
      <protection hidden="1"/>
    </xf>
    <xf numFmtId="49" fontId="22" fillId="0" borderId="15" xfId="0" applyNumberFormat="1" applyFont="1" applyBorder="1" applyAlignment="1" applyProtection="1">
      <alignment horizontal="center" vertical="center"/>
      <protection hidden="1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9" fontId="17" fillId="0" borderId="17" xfId="0" applyNumberFormat="1" applyFont="1" applyBorder="1" applyAlignment="1" applyProtection="1">
      <alignment horizontal="right" vertical="center" indent="1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 wrapText="1"/>
      <protection hidden="1"/>
    </xf>
    <xf numFmtId="4" fontId="2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67" fontId="19" fillId="3" borderId="0" xfId="0" applyNumberFormat="1" applyFont="1" applyFill="1" applyAlignment="1" applyProtection="1">
      <alignment horizontal="center" vertical="center"/>
      <protection locked="0"/>
    </xf>
    <xf numFmtId="49" fontId="19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49" fontId="29" fillId="3" borderId="0" xfId="0" applyNumberFormat="1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9" fontId="28" fillId="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0" fillId="4" borderId="12" xfId="0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left" vertical="center" indent="1"/>
      <protection hidden="1"/>
    </xf>
    <xf numFmtId="0" fontId="22" fillId="0" borderId="19" xfId="0" applyFont="1" applyBorder="1" applyAlignment="1" applyProtection="1">
      <alignment horizontal="left" vertical="center" indent="1"/>
      <protection hidden="1"/>
    </xf>
    <xf numFmtId="0" fontId="22" fillId="0" borderId="20" xfId="0" applyFont="1" applyBorder="1" applyAlignment="1" applyProtection="1">
      <alignment horizontal="left" vertical="center" inden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4" fontId="2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left" vertical="center" indent="1"/>
      <protection hidden="1"/>
    </xf>
    <xf numFmtId="0" fontId="22" fillId="0" borderId="23" xfId="0" applyFont="1" applyBorder="1" applyAlignment="1" applyProtection="1">
      <alignment horizontal="left" vertical="center" indent="1"/>
      <protection hidden="1"/>
    </xf>
    <xf numFmtId="0" fontId="22" fillId="0" borderId="24" xfId="0" applyFont="1" applyBorder="1" applyAlignment="1" applyProtection="1">
      <alignment horizontal="left" vertical="center" indent="1"/>
      <protection hidden="1"/>
    </xf>
    <xf numFmtId="0" fontId="0" fillId="0" borderId="25" xfId="0" applyBorder="1" applyAlignment="1" applyProtection="1">
      <alignment horizontal="left"/>
      <protection locked="0"/>
    </xf>
    <xf numFmtId="0" fontId="22" fillId="0" borderId="26" xfId="0" applyFont="1" applyBorder="1" applyAlignment="1" applyProtection="1">
      <alignment horizontal="left" vertical="center" indent="1"/>
      <protection hidden="1"/>
    </xf>
    <xf numFmtId="0" fontId="22" fillId="0" borderId="12" xfId="0" applyFont="1" applyBorder="1" applyAlignment="1" applyProtection="1">
      <alignment horizontal="left" vertical="center" indent="1"/>
      <protection hidden="1"/>
    </xf>
    <xf numFmtId="0" fontId="22" fillId="0" borderId="27" xfId="0" applyFont="1" applyBorder="1" applyAlignment="1" applyProtection="1">
      <alignment horizontal="left" vertical="center" indent="1"/>
      <protection hidden="1"/>
    </xf>
    <xf numFmtId="14" fontId="0" fillId="0" borderId="28" xfId="0" applyNumberForma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20" fillId="4" borderId="0" xfId="1" applyFont="1" applyFill="1" applyAlignment="1" applyProtection="1">
      <alignment horizontal="left" vertical="center"/>
      <protection hidden="1"/>
    </xf>
    <xf numFmtId="49" fontId="19" fillId="0" borderId="0" xfId="1" applyNumberFormat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 vertical="top"/>
      <protection hidden="1"/>
    </xf>
    <xf numFmtId="4" fontId="28" fillId="0" borderId="29" xfId="0" applyNumberFormat="1" applyFont="1" applyBorder="1" applyAlignment="1" applyProtection="1">
      <alignment horizontal="right" vertical="center"/>
      <protection hidden="1"/>
    </xf>
    <xf numFmtId="4" fontId="28" fillId="0" borderId="30" xfId="0" applyNumberFormat="1" applyFont="1" applyBorder="1" applyAlignment="1" applyProtection="1">
      <alignment horizontal="right" vertical="center"/>
      <protection hidden="1"/>
    </xf>
    <xf numFmtId="4" fontId="25" fillId="0" borderId="16" xfId="0" applyNumberFormat="1" applyFont="1" applyBorder="1" applyAlignment="1" applyProtection="1">
      <alignment horizontal="right" vertical="center"/>
      <protection hidden="1"/>
    </xf>
    <xf numFmtId="4" fontId="25" fillId="0" borderId="17" xfId="0" applyNumberFormat="1" applyFont="1" applyBorder="1" applyAlignment="1" applyProtection="1">
      <alignment horizontal="right" vertical="center"/>
      <protection hidden="1"/>
    </xf>
    <xf numFmtId="49" fontId="19" fillId="0" borderId="25" xfId="0" applyNumberFormat="1" applyFont="1" applyBorder="1" applyAlignment="1" applyProtection="1">
      <alignment horizontal="left"/>
      <protection locked="0"/>
    </xf>
    <xf numFmtId="49" fontId="20" fillId="0" borderId="39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left" vertical="center"/>
      <protection hidden="1"/>
    </xf>
    <xf numFmtId="49" fontId="26" fillId="0" borderId="28" xfId="0" applyNumberFormat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top"/>
      <protection hidden="1"/>
    </xf>
    <xf numFmtId="49" fontId="19" fillId="0" borderId="39" xfId="0" applyNumberFormat="1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vertical="center" indent="1"/>
      <protection hidden="1"/>
    </xf>
    <xf numFmtId="0" fontId="22" fillId="0" borderId="7" xfId="0" applyFont="1" applyBorder="1" applyAlignment="1" applyProtection="1">
      <alignment horizontal="left" vertical="center" indent="1"/>
      <protection hidden="1"/>
    </xf>
    <xf numFmtId="0" fontId="22" fillId="0" borderId="40" xfId="0" applyFont="1" applyBorder="1" applyAlignment="1" applyProtection="1">
      <alignment horizontal="left" vertical="center" indent="1"/>
      <protection hidden="1"/>
    </xf>
    <xf numFmtId="0" fontId="22" fillId="0" borderId="2" xfId="0" applyFont="1" applyBorder="1" applyAlignment="1" applyProtection="1">
      <alignment horizontal="left" vertical="center" indent="1"/>
      <protection hidden="1"/>
    </xf>
    <xf numFmtId="0" fontId="22" fillId="0" borderId="41" xfId="0" applyFont="1" applyBorder="1" applyAlignment="1" applyProtection="1">
      <alignment horizontal="left" vertical="center" indent="1"/>
      <protection hidden="1"/>
    </xf>
    <xf numFmtId="4" fontId="19" fillId="0" borderId="31" xfId="0" applyNumberFormat="1" applyFont="1" applyBorder="1" applyAlignment="1" applyProtection="1">
      <alignment horizontal="right" vertical="center"/>
      <protection hidden="1"/>
    </xf>
    <xf numFmtId="4" fontId="19" fillId="0" borderId="32" xfId="0" applyNumberFormat="1" applyFont="1" applyBorder="1" applyAlignment="1" applyProtection="1">
      <alignment horizontal="right" vertical="center"/>
      <protection hidden="1"/>
    </xf>
    <xf numFmtId="0" fontId="22" fillId="0" borderId="42" xfId="0" applyFont="1" applyBorder="1" applyAlignment="1" applyProtection="1">
      <alignment horizontal="left" vertical="center" indent="1"/>
      <protection hidden="1"/>
    </xf>
    <xf numFmtId="0" fontId="22" fillId="0" borderId="43" xfId="0" applyFont="1" applyBorder="1" applyAlignment="1" applyProtection="1">
      <alignment horizontal="left" vertical="center" indent="1"/>
      <protection hidden="1"/>
    </xf>
    <xf numFmtId="4" fontId="19" fillId="0" borderId="44" xfId="0" applyNumberFormat="1" applyFont="1" applyBorder="1" applyAlignment="1" applyProtection="1">
      <alignment horizontal="right" vertical="center"/>
      <protection hidden="1"/>
    </xf>
    <xf numFmtId="4" fontId="19" fillId="0" borderId="45" xfId="0" applyNumberFormat="1" applyFont="1" applyBorder="1" applyAlignment="1" applyProtection="1">
      <alignment horizontal="right" vertical="center"/>
      <protection hidden="1"/>
    </xf>
    <xf numFmtId="4" fontId="19" fillId="0" borderId="7" xfId="0" applyNumberFormat="1" applyFont="1" applyBorder="1" applyAlignment="1" applyProtection="1">
      <alignment horizontal="right" vertical="center"/>
      <protection hidden="1"/>
    </xf>
    <xf numFmtId="4" fontId="19" fillId="0" borderId="38" xfId="0" applyNumberFormat="1" applyFont="1" applyBorder="1" applyAlignment="1" applyProtection="1">
      <alignment horizontal="right" vertical="center"/>
      <protection hidden="1"/>
    </xf>
    <xf numFmtId="0" fontId="20" fillId="0" borderId="35" xfId="0" applyFont="1" applyBorder="1" applyAlignment="1" applyProtection="1">
      <alignment horizontal="left" vertical="center" indent="1"/>
      <protection hidden="1"/>
    </xf>
    <xf numFmtId="0" fontId="20" fillId="0" borderId="36" xfId="0" applyFont="1" applyBorder="1" applyAlignment="1" applyProtection="1">
      <alignment horizontal="left" vertical="center" indent="1"/>
      <protection hidden="1"/>
    </xf>
    <xf numFmtId="0" fontId="20" fillId="0" borderId="37" xfId="0" applyFont="1" applyBorder="1" applyAlignment="1" applyProtection="1">
      <alignment horizontal="left" vertical="center" indent="1"/>
      <protection hidden="1"/>
    </xf>
    <xf numFmtId="4" fontId="19" fillId="0" borderId="33" xfId="0" applyNumberFormat="1" applyFont="1" applyBorder="1" applyAlignment="1" applyProtection="1">
      <alignment horizontal="right" vertical="center"/>
      <protection hidden="1"/>
    </xf>
    <xf numFmtId="4" fontId="19" fillId="0" borderId="34" xfId="0" applyNumberFormat="1" applyFont="1" applyBorder="1" applyAlignment="1" applyProtection="1">
      <alignment horizontal="right" vertical="center"/>
      <protection hidden="1"/>
    </xf>
    <xf numFmtId="0" fontId="20" fillId="0" borderId="46" xfId="0" applyFont="1" applyBorder="1" applyAlignment="1" applyProtection="1">
      <alignment horizontal="left" vertical="center" indent="1"/>
      <protection hidden="1"/>
    </xf>
    <xf numFmtId="0" fontId="20" fillId="0" borderId="47" xfId="0" applyFont="1" applyBorder="1" applyAlignment="1" applyProtection="1">
      <alignment horizontal="left" vertical="center" indent="1"/>
      <protection hidden="1"/>
    </xf>
    <xf numFmtId="0" fontId="20" fillId="0" borderId="48" xfId="0" applyFont="1" applyBorder="1" applyAlignment="1" applyProtection="1">
      <alignment horizontal="left" vertical="center" indent="1"/>
      <protection hidden="1"/>
    </xf>
    <xf numFmtId="166" fontId="19" fillId="3" borderId="0" xfId="0" applyNumberFormat="1" applyFont="1" applyFill="1" applyAlignment="1" applyProtection="1">
      <alignment horizontal="center" vertical="center"/>
      <protection locked="0"/>
    </xf>
    <xf numFmtId="49" fontId="28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19" fillId="0" borderId="50" xfId="0" applyNumberFormat="1" applyFont="1" applyBorder="1" applyAlignment="1" applyProtection="1">
      <alignment horizontal="left" vertical="center"/>
      <protection hidden="1"/>
    </xf>
    <xf numFmtId="0" fontId="19" fillId="0" borderId="51" xfId="0" applyNumberFormat="1" applyFont="1" applyBorder="1" applyAlignment="1" applyProtection="1">
      <alignment horizontal="left" vertical="center"/>
      <protection hidden="1"/>
    </xf>
    <xf numFmtId="0" fontId="19" fillId="0" borderId="52" xfId="0" applyNumberFormat="1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Alignment="1" applyProtection="1">
      <alignment horizontal="center" vertical="center"/>
      <protection hidden="1"/>
    </xf>
    <xf numFmtId="49" fontId="19" fillId="3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49" fontId="19" fillId="3" borderId="0" xfId="0" applyNumberFormat="1" applyFont="1" applyFill="1" applyBorder="1" applyAlignment="1" applyProtection="1">
      <alignment horizontal="center" vertical="center"/>
      <protection locked="0"/>
    </xf>
    <xf numFmtId="49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5" xfId="0" applyNumberFormat="1" applyFont="1" applyBorder="1" applyAlignment="1" applyProtection="1">
      <alignment horizontal="left" vertical="center"/>
      <protection hidden="1"/>
    </xf>
    <xf numFmtId="0" fontId="19" fillId="0" borderId="56" xfId="0" applyNumberFormat="1" applyFont="1" applyBorder="1" applyAlignment="1" applyProtection="1">
      <alignment horizontal="left" vertical="center"/>
      <protection hidden="1"/>
    </xf>
    <xf numFmtId="0" fontId="19" fillId="0" borderId="57" xfId="0" applyNumberFormat="1" applyFont="1" applyBorder="1" applyAlignment="1" applyProtection="1">
      <alignment horizontal="left" vertical="center"/>
      <protection hidden="1"/>
    </xf>
    <xf numFmtId="49" fontId="19" fillId="0" borderId="28" xfId="0" applyNumberFormat="1" applyFont="1" applyBorder="1" applyAlignment="1" applyProtection="1">
      <alignment horizontal="left"/>
      <protection locked="0"/>
    </xf>
    <xf numFmtId="49" fontId="29" fillId="3" borderId="0" xfId="0" applyNumberFormat="1" applyFont="1" applyFill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165" fontId="19" fillId="3" borderId="0" xfId="0" applyNumberFormat="1" applyFont="1" applyFill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19" fillId="0" borderId="9" xfId="0" applyNumberFormat="1" applyFont="1" applyBorder="1" applyAlignment="1" applyProtection="1">
      <alignment horizontal="left" vertical="center"/>
      <protection hidden="1"/>
    </xf>
    <xf numFmtId="0" fontId="19" fillId="0" borderId="7" xfId="0" applyNumberFormat="1" applyFont="1" applyBorder="1" applyAlignment="1" applyProtection="1">
      <alignment horizontal="left" vertical="center"/>
      <protection hidden="1"/>
    </xf>
    <xf numFmtId="0" fontId="19" fillId="0" borderId="18" xfId="0" applyNumberFormat="1" applyFont="1" applyBorder="1" applyAlignment="1" applyProtection="1">
      <alignment horizontal="left" vertical="center"/>
      <protection hidden="1"/>
    </xf>
    <xf numFmtId="0" fontId="20" fillId="0" borderId="12" xfId="0" applyFont="1" applyFill="1" applyBorder="1" applyAlignment="1" applyProtection="1">
      <alignment horizontal="left" vertical="center"/>
      <protection hidden="1"/>
    </xf>
    <xf numFmtId="0" fontId="17" fillId="0" borderId="58" xfId="0" applyFont="1" applyBorder="1" applyAlignment="1" applyProtection="1">
      <alignment horizontal="center" vertical="center" wrapText="1"/>
      <protection hidden="1"/>
    </xf>
    <xf numFmtId="0" fontId="17" fillId="0" borderId="59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left"/>
      <protection locked="0"/>
    </xf>
    <xf numFmtId="14" fontId="19" fillId="0" borderId="60" xfId="0" applyNumberFormat="1" applyFont="1" applyBorder="1" applyAlignment="1" applyProtection="1">
      <alignment horizontal="center"/>
      <protection locked="0"/>
    </xf>
    <xf numFmtId="0" fontId="20" fillId="5" borderId="12" xfId="0" applyFont="1" applyFill="1" applyBorder="1" applyAlignment="1" applyProtection="1">
      <alignment horizontal="left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0" fontId="17" fillId="0" borderId="64" xfId="0" applyFont="1" applyBorder="1" applyAlignment="1" applyProtection="1">
      <alignment horizontal="center" vertical="center" wrapText="1"/>
      <protection hidden="1"/>
    </xf>
    <xf numFmtId="0" fontId="22" fillId="0" borderId="65" xfId="0" applyFont="1" applyBorder="1" applyAlignment="1" applyProtection="1">
      <alignment horizontal="left" vertical="center" indent="1"/>
      <protection hidden="1"/>
    </xf>
    <xf numFmtId="0" fontId="22" fillId="0" borderId="66" xfId="0" applyFont="1" applyBorder="1" applyAlignment="1" applyProtection="1">
      <alignment horizontal="left" vertical="center" indent="1"/>
      <protection hidden="1"/>
    </xf>
    <xf numFmtId="0" fontId="22" fillId="0" borderId="67" xfId="0" applyFont="1" applyBorder="1" applyAlignment="1" applyProtection="1">
      <alignment horizontal="left" vertical="center" indent="1"/>
      <protection hidden="1"/>
    </xf>
    <xf numFmtId="0" fontId="22" fillId="0" borderId="68" xfId="0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54" xfId="0" applyFont="1" applyBorder="1" applyAlignment="1" applyProtection="1">
      <alignment horizontal="right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4" fontId="19" fillId="0" borderId="43" xfId="0" applyNumberFormat="1" applyFont="1" applyBorder="1" applyAlignment="1" applyProtection="1">
      <alignment horizontal="right" vertical="center"/>
      <protection hidden="1"/>
    </xf>
    <xf numFmtId="4" fontId="19" fillId="0" borderId="69" xfId="0" applyNumberFormat="1" applyFont="1" applyBorder="1" applyAlignment="1" applyProtection="1">
      <alignment horizontal="right" vertical="center"/>
      <protection hidden="1"/>
    </xf>
    <xf numFmtId="0" fontId="22" fillId="0" borderId="16" xfId="0" applyFont="1" applyBorder="1" applyAlignment="1" applyProtection="1">
      <alignment horizontal="left" vertical="center" indent="1"/>
      <protection hidden="1"/>
    </xf>
    <xf numFmtId="0" fontId="19" fillId="0" borderId="13" xfId="0" applyNumberFormat="1" applyFont="1" applyBorder="1" applyAlignment="1" applyProtection="1">
      <alignment horizontal="left" vertical="center"/>
      <protection hidden="1"/>
    </xf>
    <xf numFmtId="0" fontId="19" fillId="0" borderId="68" xfId="0" applyNumberFormat="1" applyFont="1" applyBorder="1" applyAlignment="1" applyProtection="1">
      <alignment horizontal="left" vertical="center"/>
      <protection hidden="1"/>
    </xf>
    <xf numFmtId="0" fontId="19" fillId="0" borderId="29" xfId="0" applyNumberFormat="1" applyFont="1" applyBorder="1" applyAlignment="1" applyProtection="1">
      <alignment horizontal="left" vertical="center"/>
      <protection hidden="1"/>
    </xf>
    <xf numFmtId="0" fontId="20" fillId="0" borderId="70" xfId="0" applyNumberFormat="1" applyFont="1" applyBorder="1" applyAlignment="1" applyProtection="1">
      <alignment horizontal="center"/>
      <protection hidden="1"/>
    </xf>
    <xf numFmtId="0" fontId="20" fillId="0" borderId="71" xfId="0" applyNumberFormat="1" applyFont="1" applyBorder="1" applyAlignment="1" applyProtection="1">
      <alignment horizontal="center"/>
      <protection hidden="1"/>
    </xf>
    <xf numFmtId="0" fontId="20" fillId="0" borderId="72" xfId="0" applyNumberFormat="1" applyFont="1" applyBorder="1" applyAlignment="1" applyProtection="1">
      <alignment horizontal="center"/>
      <protection hidden="1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P91"/>
  <sheetViews>
    <sheetView showGridLines="0" tabSelected="1" topLeftCell="A19" zoomScaleNormal="100" workbookViewId="0">
      <selection activeCell="D45" sqref="D45"/>
    </sheetView>
  </sheetViews>
  <sheetFormatPr defaultRowHeight="12.75" x14ac:dyDescent="0.2"/>
  <cols>
    <col min="1" max="1" width="13.42578125" style="1" customWidth="1"/>
    <col min="2" max="2" width="11.7109375" style="1" customWidth="1"/>
    <col min="3" max="3" width="11.85546875" style="1" customWidth="1"/>
    <col min="4" max="4" width="12.28515625" style="1" customWidth="1"/>
    <col min="5" max="5" width="8.28515625" style="1" customWidth="1"/>
    <col min="6" max="6" width="10.42578125" style="1" customWidth="1"/>
    <col min="7" max="7" width="9.7109375" style="1" customWidth="1"/>
    <col min="8" max="8" width="14.28515625" style="1" customWidth="1"/>
    <col min="9" max="9" width="12.28515625" style="1" customWidth="1"/>
    <col min="10" max="10" width="10.42578125" style="1" customWidth="1"/>
    <col min="11" max="11" width="10.85546875" style="1" customWidth="1"/>
    <col min="12" max="12" width="6.85546875" style="1" customWidth="1"/>
    <col min="13" max="13" width="10" style="1" customWidth="1"/>
    <col min="14" max="14" width="3" style="1" hidden="1" customWidth="1"/>
    <col min="15" max="15" width="5.28515625" style="1" hidden="1" customWidth="1"/>
    <col min="16" max="16" width="7.28515625" style="1" hidden="1" customWidth="1"/>
    <col min="17" max="16384" width="9.140625" style="1"/>
  </cols>
  <sheetData>
    <row r="1" spans="1:13" ht="24.75" customHeight="1" thickBot="1" x14ac:dyDescent="0.25">
      <c r="J1" s="215" t="s">
        <v>56</v>
      </c>
      <c r="K1" s="215"/>
      <c r="L1" s="216"/>
      <c r="M1" s="51"/>
    </row>
    <row r="2" spans="1:13" ht="24" customHeight="1" thickBot="1" x14ac:dyDescent="0.25">
      <c r="A2" s="217" t="s">
        <v>52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4.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4" customHeight="1" x14ac:dyDescent="0.35">
      <c r="A4" s="107" t="s">
        <v>87</v>
      </c>
      <c r="B4" s="107"/>
      <c r="C4" s="107"/>
      <c r="D4" s="8"/>
      <c r="E4" s="105" t="s">
        <v>39</v>
      </c>
      <c r="F4" s="105"/>
      <c r="G4" s="105"/>
      <c r="H4" s="185"/>
      <c r="I4" s="185"/>
      <c r="J4" s="59" t="s">
        <v>15</v>
      </c>
      <c r="K4" s="106"/>
      <c r="L4" s="106"/>
      <c r="M4" s="106"/>
    </row>
    <row r="5" spans="1:13" ht="4.5" customHeight="1" thickBo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3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" customHeight="1" x14ac:dyDescent="0.3">
      <c r="A7" s="104" t="s">
        <v>36</v>
      </c>
      <c r="B7" s="104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3" customHeight="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25.5" customHeight="1" x14ac:dyDescent="0.2">
      <c r="A9" s="26" t="s">
        <v>0</v>
      </c>
      <c r="B9" s="167"/>
      <c r="C9" s="167"/>
      <c r="D9" s="27" t="s">
        <v>1</v>
      </c>
      <c r="E9" s="167"/>
      <c r="F9" s="167"/>
      <c r="G9" s="167"/>
      <c r="H9" s="167"/>
      <c r="I9" s="167"/>
      <c r="J9" s="59" t="s">
        <v>14</v>
      </c>
      <c r="K9" s="109"/>
      <c r="L9" s="109"/>
      <c r="M9" s="109"/>
    </row>
    <row r="10" spans="1:13" ht="6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21" customHeight="1" x14ac:dyDescent="0.2">
      <c r="A11" s="26" t="s">
        <v>2</v>
      </c>
      <c r="B11" s="177"/>
      <c r="C11" s="177"/>
      <c r="D11" s="177"/>
      <c r="E11" s="177"/>
      <c r="F11" s="177"/>
      <c r="G11" s="177"/>
      <c r="H11" s="27" t="s">
        <v>13</v>
      </c>
      <c r="I11" s="29"/>
      <c r="J11" s="27" t="s">
        <v>3</v>
      </c>
      <c r="K11" s="101"/>
      <c r="L11" s="101"/>
      <c r="M11" s="101"/>
    </row>
    <row r="12" spans="1:13" ht="4.5" customHeight="1" thickBot="1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3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8" customHeight="1" x14ac:dyDescent="0.2">
      <c r="A14" s="104" t="s">
        <v>122</v>
      </c>
      <c r="B14" s="104"/>
      <c r="C14" s="9"/>
      <c r="D14" s="176" t="s">
        <v>88</v>
      </c>
      <c r="E14" s="176"/>
      <c r="F14" s="176"/>
      <c r="G14" s="176"/>
      <c r="H14" s="176"/>
      <c r="I14" s="176"/>
      <c r="J14" s="5"/>
      <c r="K14" s="5"/>
      <c r="L14" s="6"/>
      <c r="M14" s="6"/>
    </row>
    <row r="15" spans="1:13" ht="5.0999999999999996" customHeight="1" x14ac:dyDescent="0.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</row>
    <row r="16" spans="1:13" ht="24.75" customHeight="1" x14ac:dyDescent="0.2">
      <c r="A16" s="26" t="s">
        <v>38</v>
      </c>
      <c r="B16" s="30"/>
      <c r="C16" s="27" t="s">
        <v>4</v>
      </c>
      <c r="D16" s="177"/>
      <c r="E16" s="177"/>
      <c r="F16" s="177"/>
      <c r="G16" s="177"/>
      <c r="H16" s="177"/>
      <c r="I16" s="177"/>
      <c r="J16" s="59" t="s">
        <v>12</v>
      </c>
      <c r="K16" s="188"/>
      <c r="L16" s="188"/>
      <c r="M16" s="188"/>
    </row>
    <row r="17" spans="1:16" ht="5.0999999999999996" customHeight="1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6" ht="24.95" customHeight="1" x14ac:dyDescent="0.2">
      <c r="A18" s="26" t="s">
        <v>5</v>
      </c>
      <c r="B18" s="45"/>
      <c r="C18" s="27" t="s">
        <v>8</v>
      </c>
      <c r="D18" s="38"/>
      <c r="E18" s="28"/>
      <c r="G18" s="7"/>
      <c r="H18" s="27" t="s">
        <v>128</v>
      </c>
      <c r="I18" s="66" t="str">
        <f>IF(O18=0,IF(P18=0,""),O18)</f>
        <v/>
      </c>
      <c r="J18" s="32" t="s">
        <v>10</v>
      </c>
      <c r="K18" s="179"/>
      <c r="L18" s="179"/>
      <c r="M18" s="179"/>
      <c r="O18" s="1">
        <f>IF(AND(D18&lt;&gt;"",K54&lt;&gt;""),CONCATENATE(TEXT((K54-DATE(YEAR(D18),MONTH(D18),DAY(D18)))/365*12,0)),0)</f>
        <v>0</v>
      </c>
      <c r="P18" s="1">
        <f>IF(AND(D18&lt;&gt;"",C69&lt;&gt;""),CONCATENATE(TEXT((C69-DATE(YEAR(D18),MONTH(D18),DAY(D18)))/365*12,0)),0)</f>
        <v>0</v>
      </c>
    </row>
    <row r="19" spans="1:16" ht="5.0999999999999996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6" ht="24.95" customHeight="1" x14ac:dyDescent="0.2">
      <c r="A20" s="31" t="s">
        <v>90</v>
      </c>
      <c r="B20" s="102"/>
      <c r="C20" s="102"/>
      <c r="D20" s="102"/>
      <c r="E20" s="102"/>
      <c r="F20" s="102"/>
      <c r="G20" s="102"/>
      <c r="H20" s="102"/>
      <c r="I20" s="102"/>
      <c r="J20" s="58" t="s">
        <v>29</v>
      </c>
      <c r="K20" s="180"/>
      <c r="L20" s="180"/>
      <c r="M20" s="180"/>
    </row>
    <row r="21" spans="1:16" ht="7.5" customHeight="1" thickBot="1" x14ac:dyDescent="0.2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</row>
    <row r="22" spans="1:16" ht="3" customHeight="1" x14ac:dyDescent="0.2">
      <c r="A22" s="53"/>
      <c r="B22" s="53"/>
      <c r="C22" s="53"/>
      <c r="E22" s="53"/>
      <c r="F22" s="53"/>
      <c r="G22" s="53"/>
      <c r="H22" s="53"/>
      <c r="I22" s="53"/>
      <c r="J22" s="53"/>
      <c r="K22" s="53"/>
      <c r="L22" s="53"/>
    </row>
    <row r="23" spans="1:16" ht="18" customHeight="1" x14ac:dyDescent="0.2">
      <c r="A23" s="104" t="s">
        <v>91</v>
      </c>
      <c r="B23" s="104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6" ht="6" customHeight="1" x14ac:dyDescent="0.2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  <row r="25" spans="1:16" ht="24.75" customHeight="1" x14ac:dyDescent="0.2">
      <c r="A25" s="39" t="s">
        <v>37</v>
      </c>
      <c r="B25" s="175"/>
      <c r="C25" s="175"/>
      <c r="D25" s="175"/>
      <c r="E25" s="175"/>
      <c r="F25" s="175"/>
      <c r="G25" s="175"/>
      <c r="H25" s="175"/>
      <c r="I25" s="175"/>
      <c r="J25" s="58" t="s">
        <v>29</v>
      </c>
      <c r="K25" s="169"/>
      <c r="L25" s="169"/>
      <c r="M25" s="169"/>
    </row>
    <row r="26" spans="1:16" s="7" customFormat="1" ht="6" customHeight="1" x14ac:dyDescent="0.2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1:16" s="7" customFormat="1" ht="24.75" customHeight="1" x14ac:dyDescent="0.2">
      <c r="A27" s="39" t="s">
        <v>30</v>
      </c>
      <c r="B27" s="175"/>
      <c r="C27" s="175"/>
      <c r="D27" s="175"/>
      <c r="E27" s="175"/>
      <c r="F27" s="175"/>
      <c r="G27" s="175"/>
      <c r="H27" s="175"/>
      <c r="I27" s="175"/>
      <c r="J27" s="58" t="s">
        <v>3</v>
      </c>
      <c r="K27" s="166"/>
      <c r="L27" s="166"/>
      <c r="M27" s="166"/>
    </row>
    <row r="28" spans="1:16" ht="5.0999999999999996" customHeight="1" x14ac:dyDescent="0.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6" ht="24.95" customHeight="1" x14ac:dyDescent="0.2">
      <c r="A29" s="39" t="s">
        <v>131</v>
      </c>
      <c r="B29" s="49"/>
      <c r="C29" s="28"/>
      <c r="D29" s="61"/>
      <c r="E29" s="98" t="s">
        <v>132</v>
      </c>
      <c r="F29" s="98"/>
      <c r="G29" s="54"/>
      <c r="H29" s="61"/>
      <c r="I29" s="61"/>
    </row>
    <row r="30" spans="1:16" ht="5.0999999999999996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6" ht="24.75" customHeight="1" x14ac:dyDescent="0.2">
      <c r="A31" s="110" t="s">
        <v>130</v>
      </c>
      <c r="B31" s="110"/>
      <c r="C31" s="36"/>
      <c r="D31" s="40"/>
      <c r="E31" s="98" t="s">
        <v>34</v>
      </c>
      <c r="F31" s="98"/>
      <c r="G31" s="37"/>
      <c r="H31" s="100" t="s">
        <v>133</v>
      </c>
      <c r="I31" s="100"/>
      <c r="J31" s="100"/>
      <c r="K31" s="99">
        <f>(C31*(G31/100))+C31</f>
        <v>0</v>
      </c>
      <c r="L31" s="99"/>
      <c r="M31" s="99"/>
      <c r="P31" s="88"/>
    </row>
    <row r="32" spans="1:16" s="7" customFormat="1" ht="5.25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6" ht="24.75" customHeight="1" x14ac:dyDescent="0.2">
      <c r="A33" s="110" t="s">
        <v>49</v>
      </c>
      <c r="B33" s="110"/>
      <c r="C33" s="65">
        <f>D49</f>
        <v>0</v>
      </c>
      <c r="E33" s="98" t="s">
        <v>129</v>
      </c>
      <c r="F33" s="98"/>
      <c r="G33" s="99">
        <f>C33*C31</f>
        <v>0</v>
      </c>
      <c r="H33" s="99"/>
      <c r="I33" s="98" t="s">
        <v>55</v>
      </c>
      <c r="J33" s="98"/>
      <c r="K33" s="121"/>
      <c r="L33" s="121"/>
      <c r="M33" s="121"/>
    </row>
    <row r="34" spans="1:16" s="7" customFormat="1" ht="5.25" customHeight="1" thickBot="1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6" ht="5.25" customHeight="1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6" ht="22.5" customHeight="1" x14ac:dyDescent="0.2">
      <c r="A36" s="104" t="s">
        <v>101</v>
      </c>
      <c r="B36" s="104"/>
      <c r="C36" s="104"/>
      <c r="D36" s="104"/>
      <c r="E36" s="104"/>
      <c r="F36" s="104"/>
      <c r="G36" s="104"/>
      <c r="H36" s="104"/>
      <c r="I36" s="71"/>
      <c r="J36" s="71"/>
      <c r="K36" s="71"/>
      <c r="L36" s="71"/>
      <c r="M36" s="71"/>
    </row>
    <row r="37" spans="1:16" ht="21" customHeight="1" x14ac:dyDescent="0.2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6" s="10" customFormat="1" ht="21" customHeight="1" x14ac:dyDescent="0.2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41"/>
      <c r="O38" s="41"/>
      <c r="P38" s="41"/>
    </row>
    <row r="39" spans="1:16" s="10" customFormat="1" ht="21" customHeight="1" x14ac:dyDescent="0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6" s="10" customFormat="1" ht="21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6" s="10" customFormat="1" ht="21" customHeight="1" thickBot="1" x14ac:dyDescent="0.25">
      <c r="A41" s="111" t="s">
        <v>40</v>
      </c>
      <c r="B41" s="111"/>
      <c r="C41" s="198"/>
      <c r="D41" s="198"/>
      <c r="E41" s="34"/>
      <c r="G41" s="34"/>
      <c r="H41" s="203" t="s">
        <v>127</v>
      </c>
      <c r="I41" s="203"/>
      <c r="J41" s="203"/>
      <c r="K41"/>
      <c r="L41"/>
      <c r="M41"/>
    </row>
    <row r="42" spans="1:16" s="10" customFormat="1" ht="21" customHeight="1" thickBot="1" x14ac:dyDescent="0.3">
      <c r="A42" s="224" t="s">
        <v>46</v>
      </c>
      <c r="B42" s="225"/>
      <c r="C42" s="226"/>
      <c r="D42" s="73" t="s">
        <v>45</v>
      </c>
      <c r="E42" s="75"/>
      <c r="F42" s="75"/>
      <c r="H42" s="186" t="s">
        <v>6</v>
      </c>
      <c r="I42" s="204" t="s">
        <v>31</v>
      </c>
      <c r="J42" s="190"/>
      <c r="K42" s="205"/>
      <c r="L42" s="199" t="s">
        <v>124</v>
      </c>
      <c r="M42" s="209" t="s">
        <v>22</v>
      </c>
      <c r="N42"/>
      <c r="O42"/>
    </row>
    <row r="43" spans="1:16" s="10" customFormat="1" ht="21" customHeight="1" thickBot="1" x14ac:dyDescent="0.25">
      <c r="A43" s="181" t="s">
        <v>41</v>
      </c>
      <c r="B43" s="182"/>
      <c r="C43" s="183"/>
      <c r="D43" s="55"/>
      <c r="E43" s="76"/>
      <c r="F43" s="76"/>
      <c r="G43" s="50"/>
      <c r="H43" s="187"/>
      <c r="I43" s="206"/>
      <c r="J43" s="207"/>
      <c r="K43" s="208"/>
      <c r="L43" s="200"/>
      <c r="M43" s="210"/>
      <c r="N43"/>
      <c r="O43"/>
    </row>
    <row r="44" spans="1:16" s="10" customFormat="1" ht="21" customHeight="1" thickTop="1" x14ac:dyDescent="0.2">
      <c r="A44" s="195" t="s">
        <v>42</v>
      </c>
      <c r="B44" s="196"/>
      <c r="C44" s="197"/>
      <c r="D44" s="56"/>
      <c r="E44" s="76"/>
      <c r="F44" s="76"/>
      <c r="G44" s="50"/>
      <c r="H44" s="69" t="s">
        <v>141</v>
      </c>
      <c r="I44" s="211" t="s">
        <v>25</v>
      </c>
      <c r="J44" s="212"/>
      <c r="K44" s="213"/>
      <c r="L44" s="62"/>
      <c r="M44" s="68">
        <v>0.25</v>
      </c>
      <c r="N44"/>
      <c r="O44"/>
    </row>
    <row r="45" spans="1:16" s="10" customFormat="1" ht="21" customHeight="1" x14ac:dyDescent="0.2">
      <c r="A45" s="195" t="s">
        <v>43</v>
      </c>
      <c r="B45" s="196"/>
      <c r="C45" s="197"/>
      <c r="D45" s="56"/>
      <c r="E45" s="76"/>
      <c r="F45" s="76"/>
      <c r="G45" s="50"/>
      <c r="H45" s="69" t="s">
        <v>142</v>
      </c>
      <c r="I45" s="114" t="s">
        <v>26</v>
      </c>
      <c r="J45" s="115"/>
      <c r="K45" s="116"/>
      <c r="L45" s="63"/>
      <c r="M45" s="70">
        <v>0.01</v>
      </c>
      <c r="N45"/>
      <c r="O45"/>
    </row>
    <row r="46" spans="1:16" s="10" customFormat="1" ht="21" customHeight="1" x14ac:dyDescent="0.2">
      <c r="A46" s="195" t="s">
        <v>51</v>
      </c>
      <c r="B46" s="196"/>
      <c r="C46" s="197"/>
      <c r="D46" s="56"/>
      <c r="E46" s="76"/>
      <c r="F46" s="76"/>
      <c r="G46" s="50"/>
      <c r="H46" s="69" t="s">
        <v>140</v>
      </c>
      <c r="I46" s="114" t="s">
        <v>27</v>
      </c>
      <c r="J46" s="115"/>
      <c r="K46" s="116"/>
      <c r="L46" s="64"/>
      <c r="M46" s="70">
        <v>0</v>
      </c>
      <c r="N46"/>
      <c r="O46"/>
    </row>
    <row r="47" spans="1:16" ht="21.75" customHeight="1" thickBot="1" x14ac:dyDescent="0.25">
      <c r="A47" s="221" t="s">
        <v>44</v>
      </c>
      <c r="B47" s="222"/>
      <c r="C47" s="223"/>
      <c r="D47" s="57"/>
      <c r="E47" s="76"/>
      <c r="F47" s="76"/>
      <c r="G47" s="50"/>
      <c r="H47" s="69" t="s">
        <v>139</v>
      </c>
      <c r="I47" s="114" t="s">
        <v>28</v>
      </c>
      <c r="J47" s="115"/>
      <c r="K47" s="116"/>
      <c r="L47" s="64"/>
      <c r="M47" s="70">
        <v>0</v>
      </c>
      <c r="N47"/>
      <c r="O47"/>
      <c r="P47" s="24"/>
    </row>
    <row r="48" spans="1:16" ht="19.5" customHeight="1" thickBot="1" x14ac:dyDescent="0.25">
      <c r="A48" s="171" t="s">
        <v>48</v>
      </c>
      <c r="B48" s="172"/>
      <c r="C48" s="173"/>
      <c r="D48" s="52">
        <f>SUM(D43:D47)</f>
        <v>0</v>
      </c>
      <c r="E48" s="77"/>
      <c r="F48" s="77"/>
      <c r="G48" s="47"/>
      <c r="H48" s="94" t="s">
        <v>143</v>
      </c>
      <c r="I48" s="220" t="s">
        <v>144</v>
      </c>
      <c r="J48" s="220"/>
      <c r="K48" s="220"/>
      <c r="L48" s="95"/>
      <c r="M48" s="96">
        <v>0.25</v>
      </c>
      <c r="N48"/>
      <c r="O48"/>
      <c r="P48" s="10"/>
    </row>
    <row r="49" spans="1:16" ht="21" customHeight="1" thickBot="1" x14ac:dyDescent="0.25">
      <c r="A49" s="171" t="s">
        <v>47</v>
      </c>
      <c r="B49" s="172"/>
      <c r="C49" s="173"/>
      <c r="D49" s="46">
        <f>D48/60</f>
        <v>0</v>
      </c>
      <c r="E49" s="48"/>
      <c r="F49"/>
      <c r="G49"/>
      <c r="H49" s="92">
        <v>4100035</v>
      </c>
      <c r="I49" s="214" t="s">
        <v>145</v>
      </c>
      <c r="J49" s="214"/>
      <c r="K49" s="214"/>
      <c r="L49" s="95"/>
      <c r="M49" s="93">
        <v>0.25</v>
      </c>
      <c r="N49" s="10"/>
      <c r="O49" s="10"/>
    </row>
    <row r="50" spans="1:16" ht="3" customHeight="1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0"/>
      <c r="O50" s="10"/>
    </row>
    <row r="51" spans="1:16" ht="18" customHeight="1" thickBot="1" x14ac:dyDescent="0.3">
      <c r="A51" s="141" t="s">
        <v>21</v>
      </c>
      <c r="B51" s="141"/>
      <c r="C51" s="67"/>
      <c r="D51" s="67"/>
      <c r="E51" s="24"/>
      <c r="F51" s="24"/>
      <c r="G51" s="24"/>
      <c r="H51" s="131" t="s">
        <v>16</v>
      </c>
      <c r="I51" s="131"/>
      <c r="J51" s="24"/>
      <c r="K51" s="24"/>
      <c r="N51" s="10"/>
      <c r="O51" s="10"/>
    </row>
    <row r="52" spans="1:16" ht="20.25" customHeight="1" thickBot="1" x14ac:dyDescent="0.25">
      <c r="A52" s="189" t="s">
        <v>35</v>
      </c>
      <c r="B52" s="190"/>
      <c r="C52" s="190"/>
      <c r="D52" s="191"/>
      <c r="E52" s="189" t="s">
        <v>11</v>
      </c>
      <c r="F52" s="191"/>
      <c r="H52" s="10"/>
      <c r="I52" s="10"/>
      <c r="K52" s="10"/>
      <c r="L52" s="10"/>
      <c r="N52" s="10"/>
      <c r="O52" s="10"/>
    </row>
    <row r="53" spans="1:16" ht="21" hidden="1" customHeight="1" thickBot="1" x14ac:dyDescent="0.3">
      <c r="A53" s="192"/>
      <c r="B53" s="193"/>
      <c r="C53" s="193"/>
      <c r="D53" s="194"/>
      <c r="E53" s="192"/>
      <c r="F53" s="194"/>
      <c r="H53" s="132"/>
      <c r="I53" s="132"/>
      <c r="J53" s="42"/>
      <c r="K53" s="74"/>
      <c r="L53" s="74"/>
      <c r="N53" s="10"/>
      <c r="O53" s="10"/>
    </row>
    <row r="54" spans="1:16" ht="21" customHeight="1" x14ac:dyDescent="0.2">
      <c r="A54" s="152" t="s">
        <v>129</v>
      </c>
      <c r="B54" s="153"/>
      <c r="C54" s="153"/>
      <c r="D54" s="153"/>
      <c r="E54" s="218" t="str">
        <f>IF(G33=0,"",G33)</f>
        <v/>
      </c>
      <c r="F54" s="219"/>
      <c r="H54" s="130"/>
      <c r="I54" s="130"/>
      <c r="K54" s="129"/>
      <c r="L54" s="129"/>
      <c r="N54" s="10"/>
      <c r="O54" s="10"/>
    </row>
    <row r="55" spans="1:16" ht="21" customHeight="1" x14ac:dyDescent="0.2">
      <c r="A55" s="122" t="s">
        <v>55</v>
      </c>
      <c r="B55" s="123"/>
      <c r="C55" s="123"/>
      <c r="D55" s="124"/>
      <c r="E55" s="154" t="str">
        <f>IF(K33=0,"",K33)</f>
        <v/>
      </c>
      <c r="F55" s="155"/>
      <c r="H55" s="133" t="s">
        <v>18</v>
      </c>
      <c r="I55" s="133"/>
      <c r="J55" s="72"/>
      <c r="K55" s="133" t="s">
        <v>19</v>
      </c>
      <c r="L55" s="133"/>
      <c r="N55" s="10"/>
      <c r="O55" s="10"/>
    </row>
    <row r="56" spans="1:16" ht="21" customHeight="1" x14ac:dyDescent="0.2">
      <c r="A56" s="145" t="s">
        <v>54</v>
      </c>
      <c r="B56" s="146"/>
      <c r="C56" s="146"/>
      <c r="D56" s="146"/>
      <c r="E56" s="156" t="str">
        <f>IF(SUM(E54:F55)=0,"",SUM(E54:F55))</f>
        <v/>
      </c>
      <c r="F56" s="157"/>
      <c r="H56" s="10"/>
      <c r="I56" s="10"/>
    </row>
    <row r="57" spans="1:16" ht="21" customHeight="1" thickBot="1" x14ac:dyDescent="0.25">
      <c r="A57" s="126" t="s">
        <v>53</v>
      </c>
      <c r="B57" s="127"/>
      <c r="C57" s="127"/>
      <c r="D57" s="128"/>
      <c r="E57" s="150" t="str">
        <f>IF(E56="","",(E56/100*G31)+E56)</f>
        <v/>
      </c>
      <c r="F57" s="151"/>
      <c r="H57" s="10"/>
      <c r="I57" s="10"/>
    </row>
    <row r="58" spans="1:16" ht="21" customHeight="1" x14ac:dyDescent="0.2">
      <c r="A58" s="147" t="s">
        <v>32</v>
      </c>
      <c r="B58" s="148"/>
      <c r="C58" s="148"/>
      <c r="D58" s="149"/>
      <c r="E58" s="161" t="str">
        <f>IF(ISERR(E57*IF(ISERROR(VLOOKUP("X",L44:M49,2,0)),0,VLOOKUP("X",L44:M49,2,0))),"",E57*IF(ISERROR(VLOOKUP("X",L44:M49,2,0)),0,VLOOKUP("X",L44:M49,2,0)))</f>
        <v/>
      </c>
      <c r="F58" s="162"/>
      <c r="H58" s="10"/>
      <c r="I58" s="10"/>
      <c r="N58" s="60"/>
      <c r="O58" s="25"/>
      <c r="P58" s="25"/>
    </row>
    <row r="59" spans="1:16" ht="18" customHeight="1" x14ac:dyDescent="0.2">
      <c r="A59" s="145" t="s">
        <v>33</v>
      </c>
      <c r="B59" s="146"/>
      <c r="C59" s="146"/>
      <c r="D59" s="146"/>
      <c r="E59" s="156" t="str">
        <f>IF(ISERR(IF(E58=0,E57,E57-E58)),"",IF(E58=0,E57,E57-E58))</f>
        <v/>
      </c>
      <c r="F59" s="157"/>
      <c r="H59" s="10"/>
      <c r="I59" s="10"/>
      <c r="N59" s="13"/>
      <c r="O59" s="22"/>
      <c r="P59" s="22"/>
    </row>
    <row r="60" spans="1:16" ht="21" customHeight="1" x14ac:dyDescent="0.2">
      <c r="A60" s="163" t="s">
        <v>23</v>
      </c>
      <c r="B60" s="164"/>
      <c r="C60" s="164"/>
      <c r="D60" s="165"/>
      <c r="E60" s="136" t="str">
        <f>IF(ISERR(ROUND(E58,0)),"",ROUND(E58,0))</f>
        <v/>
      </c>
      <c r="F60" s="137"/>
      <c r="J60" s="142" t="s">
        <v>17</v>
      </c>
      <c r="K60" s="142"/>
      <c r="L60" s="142"/>
      <c r="M60" s="142"/>
      <c r="N60" s="16"/>
      <c r="O60" s="16"/>
      <c r="P60" s="16"/>
    </row>
    <row r="61" spans="1:16" ht="21" customHeight="1" thickBot="1" x14ac:dyDescent="0.25">
      <c r="A61" s="158" t="s">
        <v>24</v>
      </c>
      <c r="B61" s="159"/>
      <c r="C61" s="159"/>
      <c r="D61" s="160"/>
      <c r="E61" s="134" t="str">
        <f>IF(ISERR(ROUND(E59,0)),"",ROUND(E59,0))</f>
        <v/>
      </c>
      <c r="F61" s="135"/>
      <c r="J61" s="143" t="s">
        <v>20</v>
      </c>
      <c r="K61" s="143"/>
      <c r="L61" s="143"/>
      <c r="M61" s="143"/>
      <c r="N61" s="15"/>
      <c r="O61" s="15"/>
      <c r="P61" s="15"/>
    </row>
    <row r="62" spans="1:16" ht="8.25" customHeight="1" thickBot="1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15"/>
      <c r="O62" s="15"/>
      <c r="P62" s="15"/>
    </row>
    <row r="63" spans="1:16" ht="3" customHeight="1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15"/>
      <c r="O63" s="15"/>
      <c r="P63" s="15"/>
    </row>
    <row r="64" spans="1:16" ht="21" customHeight="1" x14ac:dyDescent="0.2">
      <c r="A64" s="141" t="s">
        <v>50</v>
      </c>
      <c r="B64" s="141"/>
      <c r="C64" s="23"/>
      <c r="D64" s="23"/>
      <c r="E64" s="23"/>
      <c r="F64" s="23"/>
      <c r="G64" s="17"/>
      <c r="H64" s="12"/>
      <c r="I64" s="12"/>
      <c r="J64" s="12"/>
      <c r="K64" s="12"/>
      <c r="L64" s="12"/>
      <c r="M64" s="12"/>
      <c r="N64" s="43"/>
      <c r="O64" s="43"/>
      <c r="P64" s="43"/>
    </row>
    <row r="65" spans="1:16" ht="21" customHeight="1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44"/>
      <c r="O65" s="44"/>
      <c r="P65" s="44"/>
    </row>
    <row r="66" spans="1:16" ht="21" customHeight="1" x14ac:dyDescent="0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9"/>
      <c r="O66" s="19"/>
      <c r="P66" s="19"/>
    </row>
    <row r="67" spans="1:16" ht="21" customHeight="1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4"/>
      <c r="O67" s="18"/>
      <c r="P67" s="18"/>
    </row>
    <row r="68" spans="1:16" ht="21" customHeight="1" x14ac:dyDescent="0.2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6" ht="56.25" customHeight="1" x14ac:dyDescent="0.25">
      <c r="A69" s="33" t="s">
        <v>7</v>
      </c>
      <c r="B69" s="20"/>
      <c r="C69" s="202"/>
      <c r="D69" s="202"/>
      <c r="E69" s="87"/>
      <c r="F69" s="87"/>
      <c r="G69" s="87"/>
      <c r="H69" s="139"/>
      <c r="I69" s="139"/>
      <c r="J69" s="139"/>
    </row>
    <row r="70" spans="1:16" ht="24.95" customHeight="1" x14ac:dyDescent="0.2">
      <c r="A70" s="12"/>
      <c r="B70" s="12"/>
      <c r="C70" s="12"/>
      <c r="D70" s="12"/>
      <c r="E70" s="21" t="s">
        <v>17</v>
      </c>
      <c r="F70" s="21"/>
      <c r="G70" s="21"/>
      <c r="H70" s="140" t="s">
        <v>9</v>
      </c>
      <c r="I70" s="140"/>
      <c r="J70" s="140"/>
    </row>
    <row r="71" spans="1:16" ht="24.95" customHeight="1" x14ac:dyDescent="0.2">
      <c r="A71" s="141" t="s">
        <v>100</v>
      </c>
      <c r="B71" s="141"/>
      <c r="C71" s="23"/>
      <c r="D71" s="23"/>
      <c r="E71" s="23"/>
      <c r="F71" s="23"/>
      <c r="G71" s="17"/>
      <c r="H71" s="12"/>
      <c r="I71" s="12"/>
      <c r="J71" s="12"/>
      <c r="K71" s="12"/>
      <c r="L71" s="12"/>
      <c r="M71" s="12"/>
    </row>
    <row r="72" spans="1:16" ht="24.95" customHeight="1" x14ac:dyDescent="0.2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  <row r="73" spans="1:16" ht="24.95" customHeight="1" x14ac:dyDescent="0.2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6" ht="24.95" customHeight="1" x14ac:dyDescent="0.2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6" ht="24.95" customHeight="1" x14ac:dyDescent="0.2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6" ht="24.95" customHeight="1" x14ac:dyDescent="0.2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1:16" ht="24.95" customHeight="1" x14ac:dyDescent="0.2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1:16" ht="24.95" customHeight="1" x14ac:dyDescent="0.2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1:16" ht="24.95" customHeight="1" x14ac:dyDescent="0.2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6" ht="24.95" customHeight="1" x14ac:dyDescent="0.2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ht="24.95" customHeight="1" x14ac:dyDescent="0.2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3" ht="24.95" customHeight="1" x14ac:dyDescent="0.2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24.95" customHeight="1" x14ac:dyDescent="0.2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ht="24.95" customHeight="1" x14ac:dyDescent="0.2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 ht="24.95" customHeight="1" x14ac:dyDescent="0.2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13" ht="24.75" customHeight="1" x14ac:dyDescent="0.2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13" ht="24.75" customHeight="1" x14ac:dyDescent="0.2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1:13" ht="24.75" customHeight="1" x14ac:dyDescent="0.2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1:13" ht="24.75" customHeight="1" x14ac:dyDescent="0.2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1" spans="1:13" x14ac:dyDescent="0.2">
      <c r="A91" s="35"/>
      <c r="M91" s="35" t="s">
        <v>146</v>
      </c>
    </row>
  </sheetData>
  <sheetProtection password="D3C2" sheet="1"/>
  <mergeCells count="132">
    <mergeCell ref="J1:L1"/>
    <mergeCell ref="A2:M2"/>
    <mergeCell ref="E54:F54"/>
    <mergeCell ref="A46:C46"/>
    <mergeCell ref="A44:C44"/>
    <mergeCell ref="I48:K48"/>
    <mergeCell ref="A47:C47"/>
    <mergeCell ref="A42:C42"/>
    <mergeCell ref="E33:F33"/>
    <mergeCell ref="A72:M72"/>
    <mergeCell ref="A73:M73"/>
    <mergeCell ref="C69:D69"/>
    <mergeCell ref="H41:J41"/>
    <mergeCell ref="I45:K45"/>
    <mergeCell ref="I42:K43"/>
    <mergeCell ref="M42:M43"/>
    <mergeCell ref="I44:K44"/>
    <mergeCell ref="I49:K49"/>
    <mergeCell ref="A52:D53"/>
    <mergeCell ref="A51:B51"/>
    <mergeCell ref="E52:F53"/>
    <mergeCell ref="A45:C45"/>
    <mergeCell ref="A49:C49"/>
    <mergeCell ref="B11:G11"/>
    <mergeCell ref="B25:I25"/>
    <mergeCell ref="C41:D41"/>
    <mergeCell ref="E29:F29"/>
    <mergeCell ref="A28:M28"/>
    <mergeCell ref="L42:L43"/>
    <mergeCell ref="G33:H33"/>
    <mergeCell ref="A43:C43"/>
    <mergeCell ref="A37:M37"/>
    <mergeCell ref="A38:M38"/>
    <mergeCell ref="A39:M39"/>
    <mergeCell ref="H4:I4"/>
    <mergeCell ref="A31:B31"/>
    <mergeCell ref="H42:H43"/>
    <mergeCell ref="A14:B14"/>
    <mergeCell ref="K16:M16"/>
    <mergeCell ref="A36:H36"/>
    <mergeCell ref="A59:D59"/>
    <mergeCell ref="A68:M68"/>
    <mergeCell ref="A58:D58"/>
    <mergeCell ref="A64:B64"/>
    <mergeCell ref="E57:F57"/>
    <mergeCell ref="A54:D54"/>
    <mergeCell ref="E55:F55"/>
    <mergeCell ref="E56:F56"/>
    <mergeCell ref="A56:D56"/>
    <mergeCell ref="A61:D61"/>
    <mergeCell ref="E59:F59"/>
    <mergeCell ref="E58:F58"/>
    <mergeCell ref="A60:D60"/>
    <mergeCell ref="A89:M89"/>
    <mergeCell ref="A81:M81"/>
    <mergeCell ref="A82:M82"/>
    <mergeCell ref="A83:M83"/>
    <mergeCell ref="A85:M85"/>
    <mergeCell ref="A78:M78"/>
    <mergeCell ref="A79:M79"/>
    <mergeCell ref="A84:M84"/>
    <mergeCell ref="A80:M80"/>
    <mergeCell ref="A86:M86"/>
    <mergeCell ref="A57:D57"/>
    <mergeCell ref="K54:L54"/>
    <mergeCell ref="H54:I54"/>
    <mergeCell ref="H51:I51"/>
    <mergeCell ref="H53:I53"/>
    <mergeCell ref="H55:I55"/>
    <mergeCell ref="A87:M87"/>
    <mergeCell ref="A88:M88"/>
    <mergeCell ref="E61:F61"/>
    <mergeCell ref="E60:F60"/>
    <mergeCell ref="A75:M75"/>
    <mergeCell ref="A76:M76"/>
    <mergeCell ref="A77:M77"/>
    <mergeCell ref="A66:M66"/>
    <mergeCell ref="A67:M67"/>
    <mergeCell ref="H69:J69"/>
    <mergeCell ref="A74:M74"/>
    <mergeCell ref="H70:J70"/>
    <mergeCell ref="A71:B71"/>
    <mergeCell ref="K55:L55"/>
    <mergeCell ref="J60:M60"/>
    <mergeCell ref="J61:M61"/>
    <mergeCell ref="A65:M65"/>
    <mergeCell ref="I47:K47"/>
    <mergeCell ref="A3:M3"/>
    <mergeCell ref="A5:M5"/>
    <mergeCell ref="A6:M6"/>
    <mergeCell ref="A8:M8"/>
    <mergeCell ref="A10:M10"/>
    <mergeCell ref="I46:K46"/>
    <mergeCell ref="K33:M33"/>
    <mergeCell ref="A55:D55"/>
    <mergeCell ref="K27:M27"/>
    <mergeCell ref="A30:M30"/>
    <mergeCell ref="B9:C9"/>
    <mergeCell ref="A13:M13"/>
    <mergeCell ref="A15:M15"/>
    <mergeCell ref="A17:M17"/>
    <mergeCell ref="A19:M19"/>
    <mergeCell ref="K25:M25"/>
    <mergeCell ref="A24:M24"/>
    <mergeCell ref="A48:C48"/>
    <mergeCell ref="E9:I9"/>
    <mergeCell ref="A21:M21"/>
    <mergeCell ref="B27:I27"/>
    <mergeCell ref="D14:I14"/>
    <mergeCell ref="A23:B23"/>
    <mergeCell ref="E4:G4"/>
    <mergeCell ref="K4:M4"/>
    <mergeCell ref="A4:C4"/>
    <mergeCell ref="A32:M32"/>
    <mergeCell ref="K9:M9"/>
    <mergeCell ref="A33:B33"/>
    <mergeCell ref="A41:B41"/>
    <mergeCell ref="A35:M35"/>
    <mergeCell ref="A40:M40"/>
    <mergeCell ref="D16:I16"/>
    <mergeCell ref="A26:M26"/>
    <mergeCell ref="K18:M18"/>
    <mergeCell ref="K20:M20"/>
    <mergeCell ref="A34:M34"/>
    <mergeCell ref="E31:F31"/>
    <mergeCell ref="K31:M31"/>
    <mergeCell ref="I33:J33"/>
    <mergeCell ref="H31:J31"/>
    <mergeCell ref="K11:M11"/>
    <mergeCell ref="B20:I20"/>
    <mergeCell ref="A12:M12"/>
    <mergeCell ref="A7:B7"/>
  </mergeCells>
  <phoneticPr fontId="1" type="noConversion"/>
  <dataValidations count="3">
    <dataValidation type="list" allowBlank="1" showInputMessage="1" showErrorMessage="1" sqref="B18" xr:uid="{00000000-0002-0000-0000-000000000000}">
      <formula1>"6,12,24,48,60"</formula1>
    </dataValidation>
    <dataValidation type="textLength" allowBlank="1" showInputMessage="1" showErrorMessage="1" error="Číslo pojištěnce musí mít 9 nebo 10 znaků, bez lomítka." sqref="K9:M9" xr:uid="{00000000-0002-0000-0000-000001000000}">
      <formula1>9</formula1>
      <formula2>10</formula2>
    </dataValidation>
    <dataValidation type="list" allowBlank="1" showInputMessage="1" showErrorMessage="1" sqref="L44:L47" xr:uid="{00000000-0002-0000-0000-000002000000}">
      <formula1>"X,x"</formula1>
    </dataValidation>
  </dataValidations>
  <printOptions horizontalCentered="1"/>
  <pageMargins left="0.31496062992125984" right="0.27559055118110237" top="0.31496062992125984" bottom="0.35433070866141736" header="0.27559055118110237" footer="0.27559055118110237"/>
  <pageSetup paperSize="9" scale="65" fitToHeight="2" orientation="portrait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D62"/>
  <sheetViews>
    <sheetView topLeftCell="A22" zoomScaleNormal="100" workbookViewId="0">
      <selection activeCell="B16" sqref="B16"/>
    </sheetView>
  </sheetViews>
  <sheetFormatPr defaultRowHeight="12.75" x14ac:dyDescent="0.2"/>
  <cols>
    <col min="1" max="1" width="28.7109375" customWidth="1"/>
    <col min="2" max="2" width="76" customWidth="1"/>
    <col min="3" max="3" width="15.140625" style="83" customWidth="1"/>
  </cols>
  <sheetData>
    <row r="1" spans="1:4" ht="33" customHeight="1" x14ac:dyDescent="0.25">
      <c r="A1" s="78" t="s">
        <v>77</v>
      </c>
      <c r="B1" s="78" t="s">
        <v>78</v>
      </c>
      <c r="C1" s="79" t="s">
        <v>126</v>
      </c>
      <c r="D1" s="80" t="s">
        <v>125</v>
      </c>
    </row>
    <row r="2" spans="1:4" ht="12.75" customHeight="1" x14ac:dyDescent="0.2">
      <c r="A2" s="81" t="s">
        <v>97</v>
      </c>
      <c r="B2" s="82"/>
      <c r="C2" s="83" t="s">
        <v>57</v>
      </c>
    </row>
    <row r="3" spans="1:4" ht="12.75" customHeight="1" x14ac:dyDescent="0.2"/>
    <row r="4" spans="1:4" ht="12.75" customHeight="1" x14ac:dyDescent="0.2">
      <c r="A4" s="81" t="s">
        <v>39</v>
      </c>
      <c r="C4" s="83" t="s">
        <v>60</v>
      </c>
    </row>
    <row r="5" spans="1:4" ht="12.75" customHeight="1" x14ac:dyDescent="0.2">
      <c r="A5" s="81" t="s">
        <v>109</v>
      </c>
      <c r="C5" s="83" t="s">
        <v>57</v>
      </c>
    </row>
    <row r="6" spans="1:4" ht="12.75" customHeight="1" x14ac:dyDescent="0.2"/>
    <row r="7" spans="1:4" x14ac:dyDescent="0.2">
      <c r="A7" s="81" t="s">
        <v>63</v>
      </c>
    </row>
    <row r="8" spans="1:4" x14ac:dyDescent="0.2">
      <c r="A8" s="84" t="s">
        <v>73</v>
      </c>
      <c r="C8" s="85" t="s">
        <v>57</v>
      </c>
    </row>
    <row r="9" spans="1:4" x14ac:dyDescent="0.2">
      <c r="A9" s="84" t="s">
        <v>105</v>
      </c>
      <c r="C9" s="85" t="s">
        <v>57</v>
      </c>
    </row>
    <row r="10" spans="1:4" x14ac:dyDescent="0.2">
      <c r="A10" t="s">
        <v>98</v>
      </c>
      <c r="B10" t="s">
        <v>58</v>
      </c>
      <c r="C10" s="83" t="s">
        <v>57</v>
      </c>
    </row>
    <row r="11" spans="1:4" x14ac:dyDescent="0.2">
      <c r="A11" s="84" t="s">
        <v>89</v>
      </c>
      <c r="B11" s="84" t="s">
        <v>108</v>
      </c>
      <c r="C11" s="85" t="s">
        <v>57</v>
      </c>
    </row>
    <row r="12" spans="1:4" x14ac:dyDescent="0.2">
      <c r="A12" s="84" t="s">
        <v>106</v>
      </c>
      <c r="B12" s="84" t="s">
        <v>107</v>
      </c>
      <c r="C12" s="85" t="s">
        <v>57</v>
      </c>
    </row>
    <row r="13" spans="1:4" x14ac:dyDescent="0.2">
      <c r="A13" t="s">
        <v>93</v>
      </c>
      <c r="B13" t="s">
        <v>59</v>
      </c>
      <c r="C13" s="83" t="s">
        <v>60</v>
      </c>
    </row>
    <row r="15" spans="1:4" x14ac:dyDescent="0.2">
      <c r="A15" s="81" t="s">
        <v>88</v>
      </c>
      <c r="B15" s="84"/>
      <c r="C15" s="86"/>
    </row>
    <row r="16" spans="1:4" x14ac:dyDescent="0.2">
      <c r="A16" t="s">
        <v>95</v>
      </c>
      <c r="B16" t="s">
        <v>62</v>
      </c>
      <c r="C16" s="85" t="s">
        <v>123</v>
      </c>
    </row>
    <row r="17" spans="1:3" x14ac:dyDescent="0.2">
      <c r="A17" t="s">
        <v>96</v>
      </c>
      <c r="B17" t="s">
        <v>61</v>
      </c>
      <c r="C17" s="85" t="s">
        <v>123</v>
      </c>
    </row>
    <row r="18" spans="1:3" x14ac:dyDescent="0.2">
      <c r="A18" s="84" t="s">
        <v>102</v>
      </c>
      <c r="B18" s="84" t="s">
        <v>103</v>
      </c>
      <c r="C18" s="85" t="s">
        <v>123</v>
      </c>
    </row>
    <row r="19" spans="1:3" x14ac:dyDescent="0.2">
      <c r="A19" s="84" t="s">
        <v>111</v>
      </c>
      <c r="B19" s="84" t="s">
        <v>110</v>
      </c>
      <c r="C19" s="85" t="s">
        <v>123</v>
      </c>
    </row>
    <row r="20" spans="1:3" x14ac:dyDescent="0.2">
      <c r="A20" s="84" t="s">
        <v>80</v>
      </c>
      <c r="B20" s="84" t="s">
        <v>81</v>
      </c>
      <c r="C20" s="85" t="s">
        <v>123</v>
      </c>
    </row>
    <row r="21" spans="1:3" x14ac:dyDescent="0.2">
      <c r="A21" s="84" t="s">
        <v>79</v>
      </c>
      <c r="B21" t="s">
        <v>70</v>
      </c>
      <c r="C21" s="83" t="s">
        <v>69</v>
      </c>
    </row>
    <row r="22" spans="1:3" x14ac:dyDescent="0.2">
      <c r="A22" s="84" t="s">
        <v>82</v>
      </c>
      <c r="B22" s="84" t="s">
        <v>104</v>
      </c>
      <c r="C22" s="85" t="s">
        <v>123</v>
      </c>
    </row>
    <row r="23" spans="1:3" x14ac:dyDescent="0.2">
      <c r="A23" s="84" t="s">
        <v>135</v>
      </c>
      <c r="B23" s="84" t="s">
        <v>83</v>
      </c>
      <c r="C23" s="85" t="s">
        <v>123</v>
      </c>
    </row>
    <row r="24" spans="1:3" x14ac:dyDescent="0.2">
      <c r="A24" s="84" t="s">
        <v>65</v>
      </c>
      <c r="B24" s="84" t="s">
        <v>136</v>
      </c>
      <c r="C24" s="85" t="s">
        <v>123</v>
      </c>
    </row>
    <row r="26" spans="1:3" x14ac:dyDescent="0.2">
      <c r="A26" s="81" t="s">
        <v>91</v>
      </c>
    </row>
    <row r="27" spans="1:3" x14ac:dyDescent="0.2">
      <c r="A27" t="s">
        <v>64</v>
      </c>
      <c r="B27" s="84" t="s">
        <v>83</v>
      </c>
      <c r="C27" s="83" t="s">
        <v>57</v>
      </c>
    </row>
    <row r="28" spans="1:3" x14ac:dyDescent="0.2">
      <c r="A28" t="s">
        <v>65</v>
      </c>
      <c r="B28" s="84" t="s">
        <v>92</v>
      </c>
      <c r="C28" s="83" t="s">
        <v>57</v>
      </c>
    </row>
    <row r="29" spans="1:3" x14ac:dyDescent="0.2">
      <c r="A29" t="s">
        <v>66</v>
      </c>
      <c r="B29" s="84" t="s">
        <v>137</v>
      </c>
      <c r="C29" s="83" t="s">
        <v>57</v>
      </c>
    </row>
    <row r="30" spans="1:3" x14ac:dyDescent="0.2">
      <c r="A30" t="s">
        <v>93</v>
      </c>
      <c r="B30" s="84" t="s">
        <v>94</v>
      </c>
      <c r="C30" s="83" t="s">
        <v>57</v>
      </c>
    </row>
    <row r="31" spans="1:3" x14ac:dyDescent="0.2">
      <c r="A31" t="s">
        <v>112</v>
      </c>
      <c r="B31" t="s">
        <v>134</v>
      </c>
      <c r="C31" s="83" t="s">
        <v>57</v>
      </c>
    </row>
    <row r="32" spans="1:3" x14ac:dyDescent="0.2">
      <c r="A32" t="s">
        <v>113</v>
      </c>
      <c r="B32" t="s">
        <v>134</v>
      </c>
      <c r="C32" s="83" t="s">
        <v>57</v>
      </c>
    </row>
    <row r="33" spans="1:3" x14ac:dyDescent="0.2">
      <c r="A33" t="s">
        <v>99</v>
      </c>
      <c r="B33" s="84" t="s">
        <v>84</v>
      </c>
      <c r="C33" s="83" t="s">
        <v>57</v>
      </c>
    </row>
    <row r="34" spans="1:3" x14ac:dyDescent="0.2">
      <c r="A34" t="s">
        <v>67</v>
      </c>
      <c r="B34" s="84" t="s">
        <v>85</v>
      </c>
      <c r="C34" s="83" t="s">
        <v>57</v>
      </c>
    </row>
    <row r="35" spans="1:3" x14ac:dyDescent="0.2">
      <c r="A35" s="84" t="s">
        <v>114</v>
      </c>
      <c r="C35" s="83" t="s">
        <v>69</v>
      </c>
    </row>
    <row r="36" spans="1:3" x14ac:dyDescent="0.2">
      <c r="A36" t="s">
        <v>68</v>
      </c>
      <c r="C36" s="83" t="s">
        <v>69</v>
      </c>
    </row>
    <row r="37" spans="1:3" x14ac:dyDescent="0.2">
      <c r="A37" t="s">
        <v>68</v>
      </c>
      <c r="C37" s="85" t="s">
        <v>69</v>
      </c>
    </row>
    <row r="38" spans="1:3" x14ac:dyDescent="0.2">
      <c r="A38" s="84" t="s">
        <v>115</v>
      </c>
      <c r="C38" s="85" t="s">
        <v>69</v>
      </c>
    </row>
    <row r="39" spans="1:3" x14ac:dyDescent="0.2">
      <c r="A39" s="84" t="s">
        <v>116</v>
      </c>
      <c r="B39" s="84" t="s">
        <v>117</v>
      </c>
      <c r="C39" s="85" t="s">
        <v>57</v>
      </c>
    </row>
    <row r="40" spans="1:3" x14ac:dyDescent="0.2">
      <c r="A40" s="84"/>
      <c r="B40" s="84"/>
      <c r="C40" s="85"/>
    </row>
    <row r="41" spans="1:3" x14ac:dyDescent="0.2">
      <c r="A41" s="81" t="s">
        <v>40</v>
      </c>
      <c r="B41" s="84" t="s">
        <v>86</v>
      </c>
      <c r="C41" s="85"/>
    </row>
    <row r="42" spans="1:3" s="84" customFormat="1" x14ac:dyDescent="0.2">
      <c r="A42" s="84" t="s">
        <v>41</v>
      </c>
      <c r="C42" s="85" t="s">
        <v>57</v>
      </c>
    </row>
    <row r="43" spans="1:3" x14ac:dyDescent="0.2">
      <c r="A43" s="84" t="s">
        <v>42</v>
      </c>
      <c r="C43" s="85" t="s">
        <v>57</v>
      </c>
    </row>
    <row r="44" spans="1:3" x14ac:dyDescent="0.2">
      <c r="A44" s="84" t="s">
        <v>43</v>
      </c>
      <c r="C44" s="85" t="s">
        <v>57</v>
      </c>
    </row>
    <row r="45" spans="1:3" x14ac:dyDescent="0.2">
      <c r="A45" s="84" t="s">
        <v>51</v>
      </c>
      <c r="C45" s="85" t="s">
        <v>57</v>
      </c>
    </row>
    <row r="46" spans="1:3" x14ac:dyDescent="0.2">
      <c r="A46" s="84" t="s">
        <v>44</v>
      </c>
      <c r="C46" s="85" t="s">
        <v>57</v>
      </c>
    </row>
    <row r="47" spans="1:3" x14ac:dyDescent="0.2">
      <c r="A47" s="84" t="s">
        <v>48</v>
      </c>
      <c r="C47" s="85" t="s">
        <v>69</v>
      </c>
    </row>
    <row r="48" spans="1:3" x14ac:dyDescent="0.2">
      <c r="A48" s="84" t="s">
        <v>47</v>
      </c>
      <c r="C48" s="85" t="s">
        <v>69</v>
      </c>
    </row>
    <row r="50" spans="1:3" x14ac:dyDescent="0.2">
      <c r="A50" s="81" t="s">
        <v>101</v>
      </c>
      <c r="B50" s="84" t="s">
        <v>118</v>
      </c>
      <c r="C50" s="85" t="s">
        <v>57</v>
      </c>
    </row>
    <row r="52" spans="1:3" x14ac:dyDescent="0.2">
      <c r="A52" s="81" t="s">
        <v>21</v>
      </c>
    </row>
    <row r="53" spans="1:3" x14ac:dyDescent="0.2">
      <c r="A53" s="84" t="s">
        <v>124</v>
      </c>
      <c r="B53" s="84" t="s">
        <v>138</v>
      </c>
      <c r="C53" s="85" t="s">
        <v>57</v>
      </c>
    </row>
    <row r="55" spans="1:3" x14ac:dyDescent="0.2">
      <c r="A55" s="81" t="s">
        <v>71</v>
      </c>
    </row>
    <row r="56" spans="1:3" x14ac:dyDescent="0.2">
      <c r="A56" t="s">
        <v>73</v>
      </c>
      <c r="B56" t="s">
        <v>75</v>
      </c>
      <c r="C56" s="83" t="s">
        <v>57</v>
      </c>
    </row>
    <row r="57" spans="1:3" x14ac:dyDescent="0.2">
      <c r="A57" t="s">
        <v>72</v>
      </c>
      <c r="B57" t="s">
        <v>76</v>
      </c>
      <c r="C57" s="83" t="s">
        <v>57</v>
      </c>
    </row>
    <row r="58" spans="1:3" x14ac:dyDescent="0.2">
      <c r="A58" t="s">
        <v>74</v>
      </c>
      <c r="C58" s="83" t="s">
        <v>57</v>
      </c>
    </row>
    <row r="60" spans="1:3" x14ac:dyDescent="0.2">
      <c r="A60" s="81" t="s">
        <v>119</v>
      </c>
      <c r="B60" s="84" t="s">
        <v>120</v>
      </c>
      <c r="C60" s="85" t="s">
        <v>57</v>
      </c>
    </row>
    <row r="62" spans="1:3" x14ac:dyDescent="0.2">
      <c r="A62" s="81" t="s">
        <v>100</v>
      </c>
      <c r="B62" s="84" t="s">
        <v>121</v>
      </c>
      <c r="C62" s="85" t="s">
        <v>57</v>
      </c>
    </row>
  </sheetData>
  <sheetProtection password="D182" sheet="1"/>
  <phoneticPr fontId="0" type="noConversion"/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kalkulace</vt:lpstr>
      <vt:lpstr>popis</vt:lpstr>
      <vt:lpstr>kalkulace!Oblast_tisku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KRT JmK Brno-město Fogl</dc:creator>
  <cp:lastModifiedBy>Marek Srkal</cp:lastModifiedBy>
  <cp:lastPrinted>2018-12-10T08:13:24Z</cp:lastPrinted>
  <dcterms:created xsi:type="dcterms:W3CDTF">2007-10-17T06:32:42Z</dcterms:created>
  <dcterms:modified xsi:type="dcterms:W3CDTF">2022-12-07T09:56:04Z</dcterms:modified>
</cp:coreProperties>
</file>