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40" windowWidth="24120" windowHeight="11970"/>
  </bookViews>
  <sheets>
    <sheet name="ÚHRADOVÝ KATALOG VZP - ZP" sheetId="1" r:id="rId1"/>
    <sheet name="VZP - KONTROLA" sheetId="2" r:id="rId2"/>
    <sheet name="Seznamy" sheetId="3" state="hidden" r:id="rId3"/>
    <sheet name="KL" sheetId="4" state="hidden" r:id="rId4"/>
    <sheet name="ACCESS" sheetId="5" state="hidden" r:id="rId5"/>
    <sheet name="Délka" sheetId="6" state="hidden" r:id="rId6"/>
  </sheets>
  <definedNames>
    <definedName name="ACCESS">ACCESS!$A$1:$AJ$501</definedName>
    <definedName name="JEDN">OFFSET(Seznamy!$B$2,0,0,COUNTA(Seznamy!$B$2:$B$200),1)</definedName>
    <definedName name="_xlnm.Print_Titles" localSheetId="3">KL!$1:$1</definedName>
    <definedName name="_xlnm.Print_Titles" localSheetId="0">'ÚHRADOVÝ KATALOG VZP - ZP'!$5:$5</definedName>
    <definedName name="_xlnm.Print_Titles" localSheetId="1">'VZP - KONTROLA'!$5:$5</definedName>
    <definedName name="TYP">CONCATENATE(OFFSET(Seznamy!$A$2,0,0,COUNTA(Seznamy!$A$2:$A$200),1))</definedName>
    <definedName name="VYR">OFFSET(Seznamy!$C$2,0,0,COUNTA(Seznamy!$C$2:$C$2000),1)</definedName>
    <definedName name="Z_6CF4B469_C0ED_4FA2_B078_D69372B2254E_.wvu.Cols" localSheetId="1" hidden="1">'VZP - KONTROLA'!$R:$T</definedName>
    <definedName name="Z_6CF4B469_C0ED_4FA2_B078_D69372B2254E_.wvu.PrintTitles" localSheetId="3" hidden="1">KL!$1:$1</definedName>
    <definedName name="ZEM">OFFSET(Seznamy!$D$2,0,0,COUNTA(Seznamy!$D$2:$D$200),1)</definedName>
  </definedNames>
  <calcPr calcId="145621"/>
  <customWorkbookViews>
    <customWorkbookView name="Martin Bureš – osobní zobrazení" guid="{6CF4B469-C0ED-4FA2-B078-D69372B2254E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F56" i="2" l="1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2" i="4"/>
  <c r="R2" i="4"/>
  <c r="B6" i="2" l="1"/>
  <c r="B3" i="6" l="1"/>
  <c r="C3" i="6"/>
  <c r="D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B83" i="6"/>
  <c r="C83" i="6"/>
  <c r="D83" i="6"/>
  <c r="B84" i="6"/>
  <c r="C84" i="6"/>
  <c r="D84" i="6"/>
  <c r="B85" i="6"/>
  <c r="C85" i="6"/>
  <c r="D85" i="6"/>
  <c r="B86" i="6"/>
  <c r="C86" i="6"/>
  <c r="D86" i="6"/>
  <c r="B87" i="6"/>
  <c r="C87" i="6"/>
  <c r="D87" i="6"/>
  <c r="B88" i="6"/>
  <c r="C88" i="6"/>
  <c r="D88" i="6"/>
  <c r="B89" i="6"/>
  <c r="C89" i="6"/>
  <c r="D89" i="6"/>
  <c r="B90" i="6"/>
  <c r="C90" i="6"/>
  <c r="D90" i="6"/>
  <c r="B91" i="6"/>
  <c r="C91" i="6"/>
  <c r="D91" i="6"/>
  <c r="B92" i="6"/>
  <c r="C92" i="6"/>
  <c r="D92" i="6"/>
  <c r="B93" i="6"/>
  <c r="C93" i="6"/>
  <c r="D93" i="6"/>
  <c r="B94" i="6"/>
  <c r="C94" i="6"/>
  <c r="D94" i="6"/>
  <c r="B95" i="6"/>
  <c r="C95" i="6"/>
  <c r="D95" i="6"/>
  <c r="B96" i="6"/>
  <c r="C96" i="6"/>
  <c r="D96" i="6"/>
  <c r="B97" i="6"/>
  <c r="C97" i="6"/>
  <c r="D97" i="6"/>
  <c r="B98" i="6"/>
  <c r="C98" i="6"/>
  <c r="D98" i="6"/>
  <c r="B99" i="6"/>
  <c r="C99" i="6"/>
  <c r="D99" i="6"/>
  <c r="B100" i="6"/>
  <c r="C100" i="6"/>
  <c r="D100" i="6"/>
  <c r="B101" i="6"/>
  <c r="C101" i="6"/>
  <c r="D101" i="6"/>
  <c r="B102" i="6"/>
  <c r="C102" i="6"/>
  <c r="D102" i="6"/>
  <c r="B103" i="6"/>
  <c r="C103" i="6"/>
  <c r="D103" i="6"/>
  <c r="B104" i="6"/>
  <c r="C104" i="6"/>
  <c r="D104" i="6"/>
  <c r="B105" i="6"/>
  <c r="C105" i="6"/>
  <c r="D105" i="6"/>
  <c r="B106" i="6"/>
  <c r="C106" i="6"/>
  <c r="D106" i="6"/>
  <c r="B107" i="6"/>
  <c r="C107" i="6"/>
  <c r="D107" i="6"/>
  <c r="B108" i="6"/>
  <c r="C108" i="6"/>
  <c r="D108" i="6"/>
  <c r="B109" i="6"/>
  <c r="C109" i="6"/>
  <c r="D109" i="6"/>
  <c r="B110" i="6"/>
  <c r="C110" i="6"/>
  <c r="D110" i="6"/>
  <c r="B111" i="6"/>
  <c r="C111" i="6"/>
  <c r="D111" i="6"/>
  <c r="B112" i="6"/>
  <c r="C112" i="6"/>
  <c r="D112" i="6"/>
  <c r="B113" i="6"/>
  <c r="C113" i="6"/>
  <c r="D113" i="6"/>
  <c r="B114" i="6"/>
  <c r="C114" i="6"/>
  <c r="D114" i="6"/>
  <c r="B115" i="6"/>
  <c r="C115" i="6"/>
  <c r="D115" i="6"/>
  <c r="B116" i="6"/>
  <c r="C116" i="6"/>
  <c r="D116" i="6"/>
  <c r="B117" i="6"/>
  <c r="C117" i="6"/>
  <c r="D117" i="6"/>
  <c r="B118" i="6"/>
  <c r="C118" i="6"/>
  <c r="D118" i="6"/>
  <c r="B119" i="6"/>
  <c r="C119" i="6"/>
  <c r="D119" i="6"/>
  <c r="B120" i="6"/>
  <c r="C120" i="6"/>
  <c r="D120" i="6"/>
  <c r="B121" i="6"/>
  <c r="C121" i="6"/>
  <c r="D121" i="6"/>
  <c r="B122" i="6"/>
  <c r="C122" i="6"/>
  <c r="D122" i="6"/>
  <c r="B123" i="6"/>
  <c r="C123" i="6"/>
  <c r="D123" i="6"/>
  <c r="B124" i="6"/>
  <c r="C124" i="6"/>
  <c r="D124" i="6"/>
  <c r="B125" i="6"/>
  <c r="C125" i="6"/>
  <c r="D125" i="6"/>
  <c r="B126" i="6"/>
  <c r="C126" i="6"/>
  <c r="D126" i="6"/>
  <c r="B127" i="6"/>
  <c r="C127" i="6"/>
  <c r="D127" i="6"/>
  <c r="B128" i="6"/>
  <c r="C128" i="6"/>
  <c r="D128" i="6"/>
  <c r="B129" i="6"/>
  <c r="C129" i="6"/>
  <c r="D129" i="6"/>
  <c r="B130" i="6"/>
  <c r="C130" i="6"/>
  <c r="D130" i="6"/>
  <c r="B131" i="6"/>
  <c r="C131" i="6"/>
  <c r="D131" i="6"/>
  <c r="B132" i="6"/>
  <c r="C132" i="6"/>
  <c r="D132" i="6"/>
  <c r="B133" i="6"/>
  <c r="C133" i="6"/>
  <c r="D133" i="6"/>
  <c r="B134" i="6"/>
  <c r="C134" i="6"/>
  <c r="D134" i="6"/>
  <c r="B135" i="6"/>
  <c r="C135" i="6"/>
  <c r="D135" i="6"/>
  <c r="B136" i="6"/>
  <c r="C136" i="6"/>
  <c r="D136" i="6"/>
  <c r="B137" i="6"/>
  <c r="C137" i="6"/>
  <c r="D137" i="6"/>
  <c r="B138" i="6"/>
  <c r="C138" i="6"/>
  <c r="D138" i="6"/>
  <c r="B139" i="6"/>
  <c r="C139" i="6"/>
  <c r="D139" i="6"/>
  <c r="B140" i="6"/>
  <c r="C140" i="6"/>
  <c r="D140" i="6"/>
  <c r="B141" i="6"/>
  <c r="C141" i="6"/>
  <c r="D141" i="6"/>
  <c r="B142" i="6"/>
  <c r="C142" i="6"/>
  <c r="D142" i="6"/>
  <c r="B143" i="6"/>
  <c r="C143" i="6"/>
  <c r="D143" i="6"/>
  <c r="B144" i="6"/>
  <c r="C144" i="6"/>
  <c r="D144" i="6"/>
  <c r="B145" i="6"/>
  <c r="C145" i="6"/>
  <c r="D145" i="6"/>
  <c r="B146" i="6"/>
  <c r="C146" i="6"/>
  <c r="D146" i="6"/>
  <c r="B147" i="6"/>
  <c r="C147" i="6"/>
  <c r="D147" i="6"/>
  <c r="B148" i="6"/>
  <c r="C148" i="6"/>
  <c r="D148" i="6"/>
  <c r="B149" i="6"/>
  <c r="C149" i="6"/>
  <c r="D149" i="6"/>
  <c r="B150" i="6"/>
  <c r="C150" i="6"/>
  <c r="D150" i="6"/>
  <c r="B151" i="6"/>
  <c r="C151" i="6"/>
  <c r="D151" i="6"/>
  <c r="B152" i="6"/>
  <c r="C152" i="6"/>
  <c r="D152" i="6"/>
  <c r="B153" i="6"/>
  <c r="C153" i="6"/>
  <c r="D153" i="6"/>
  <c r="B154" i="6"/>
  <c r="C154" i="6"/>
  <c r="D154" i="6"/>
  <c r="B155" i="6"/>
  <c r="C155" i="6"/>
  <c r="D155" i="6"/>
  <c r="B156" i="6"/>
  <c r="C156" i="6"/>
  <c r="D156" i="6"/>
  <c r="B157" i="6"/>
  <c r="C157" i="6"/>
  <c r="D157" i="6"/>
  <c r="B158" i="6"/>
  <c r="C158" i="6"/>
  <c r="D158" i="6"/>
  <c r="B159" i="6"/>
  <c r="C159" i="6"/>
  <c r="D159" i="6"/>
  <c r="B160" i="6"/>
  <c r="C160" i="6"/>
  <c r="D160" i="6"/>
  <c r="B161" i="6"/>
  <c r="C161" i="6"/>
  <c r="D161" i="6"/>
  <c r="B162" i="6"/>
  <c r="C162" i="6"/>
  <c r="D162" i="6"/>
  <c r="B163" i="6"/>
  <c r="C163" i="6"/>
  <c r="D163" i="6"/>
  <c r="B164" i="6"/>
  <c r="C164" i="6"/>
  <c r="D164" i="6"/>
  <c r="B165" i="6"/>
  <c r="C165" i="6"/>
  <c r="D165" i="6"/>
  <c r="B166" i="6"/>
  <c r="C166" i="6"/>
  <c r="D166" i="6"/>
  <c r="B167" i="6"/>
  <c r="C167" i="6"/>
  <c r="D167" i="6"/>
  <c r="B168" i="6"/>
  <c r="C168" i="6"/>
  <c r="D168" i="6"/>
  <c r="B169" i="6"/>
  <c r="C169" i="6"/>
  <c r="D169" i="6"/>
  <c r="B170" i="6"/>
  <c r="C170" i="6"/>
  <c r="D170" i="6"/>
  <c r="B171" i="6"/>
  <c r="C171" i="6"/>
  <c r="D171" i="6"/>
  <c r="B172" i="6"/>
  <c r="C172" i="6"/>
  <c r="D172" i="6"/>
  <c r="B173" i="6"/>
  <c r="C173" i="6"/>
  <c r="D173" i="6"/>
  <c r="B174" i="6"/>
  <c r="C174" i="6"/>
  <c r="D174" i="6"/>
  <c r="B175" i="6"/>
  <c r="C175" i="6"/>
  <c r="D175" i="6"/>
  <c r="B176" i="6"/>
  <c r="C176" i="6"/>
  <c r="D176" i="6"/>
  <c r="B177" i="6"/>
  <c r="C177" i="6"/>
  <c r="D177" i="6"/>
  <c r="B178" i="6"/>
  <c r="C178" i="6"/>
  <c r="D178" i="6"/>
  <c r="B179" i="6"/>
  <c r="C179" i="6"/>
  <c r="D179" i="6"/>
  <c r="B180" i="6"/>
  <c r="C180" i="6"/>
  <c r="D180" i="6"/>
  <c r="B181" i="6"/>
  <c r="C181" i="6"/>
  <c r="D181" i="6"/>
  <c r="B182" i="6"/>
  <c r="C182" i="6"/>
  <c r="D182" i="6"/>
  <c r="B183" i="6"/>
  <c r="C183" i="6"/>
  <c r="D183" i="6"/>
  <c r="B184" i="6"/>
  <c r="C184" i="6"/>
  <c r="D184" i="6"/>
  <c r="B185" i="6"/>
  <c r="C185" i="6"/>
  <c r="D185" i="6"/>
  <c r="B186" i="6"/>
  <c r="C186" i="6"/>
  <c r="D186" i="6"/>
  <c r="B187" i="6"/>
  <c r="C187" i="6"/>
  <c r="D187" i="6"/>
  <c r="B188" i="6"/>
  <c r="C188" i="6"/>
  <c r="D188" i="6"/>
  <c r="B189" i="6"/>
  <c r="C189" i="6"/>
  <c r="D189" i="6"/>
  <c r="B190" i="6"/>
  <c r="C190" i="6"/>
  <c r="D190" i="6"/>
  <c r="B191" i="6"/>
  <c r="C191" i="6"/>
  <c r="D191" i="6"/>
  <c r="B192" i="6"/>
  <c r="C192" i="6"/>
  <c r="D192" i="6"/>
  <c r="B193" i="6"/>
  <c r="C193" i="6"/>
  <c r="D193" i="6"/>
  <c r="B194" i="6"/>
  <c r="C194" i="6"/>
  <c r="D194" i="6"/>
  <c r="B195" i="6"/>
  <c r="C195" i="6"/>
  <c r="D195" i="6"/>
  <c r="B196" i="6"/>
  <c r="C196" i="6"/>
  <c r="D196" i="6"/>
  <c r="B197" i="6"/>
  <c r="C197" i="6"/>
  <c r="D197" i="6"/>
  <c r="B198" i="6"/>
  <c r="C198" i="6"/>
  <c r="D198" i="6"/>
  <c r="B199" i="6"/>
  <c r="C199" i="6"/>
  <c r="D199" i="6"/>
  <c r="B200" i="6"/>
  <c r="C200" i="6"/>
  <c r="D200" i="6"/>
  <c r="B201" i="6"/>
  <c r="C201" i="6"/>
  <c r="D201" i="6"/>
  <c r="B202" i="6"/>
  <c r="C202" i="6"/>
  <c r="D202" i="6"/>
  <c r="B203" i="6"/>
  <c r="C203" i="6"/>
  <c r="D203" i="6"/>
  <c r="B204" i="6"/>
  <c r="C204" i="6"/>
  <c r="D204" i="6"/>
  <c r="B205" i="6"/>
  <c r="C205" i="6"/>
  <c r="D205" i="6"/>
  <c r="B206" i="6"/>
  <c r="C206" i="6"/>
  <c r="D206" i="6"/>
  <c r="B207" i="6"/>
  <c r="C207" i="6"/>
  <c r="D207" i="6"/>
  <c r="B208" i="6"/>
  <c r="C208" i="6"/>
  <c r="D208" i="6"/>
  <c r="B209" i="6"/>
  <c r="C209" i="6"/>
  <c r="D209" i="6"/>
  <c r="B210" i="6"/>
  <c r="C210" i="6"/>
  <c r="D210" i="6"/>
  <c r="B211" i="6"/>
  <c r="C211" i="6"/>
  <c r="D211" i="6"/>
  <c r="B212" i="6"/>
  <c r="C212" i="6"/>
  <c r="D212" i="6"/>
  <c r="B213" i="6"/>
  <c r="C213" i="6"/>
  <c r="D213" i="6"/>
  <c r="B214" i="6"/>
  <c r="C214" i="6"/>
  <c r="D214" i="6"/>
  <c r="B215" i="6"/>
  <c r="C215" i="6"/>
  <c r="D215" i="6"/>
  <c r="B216" i="6"/>
  <c r="C216" i="6"/>
  <c r="D216" i="6"/>
  <c r="B217" i="6"/>
  <c r="C217" i="6"/>
  <c r="D217" i="6"/>
  <c r="B218" i="6"/>
  <c r="C218" i="6"/>
  <c r="D218" i="6"/>
  <c r="B219" i="6"/>
  <c r="C219" i="6"/>
  <c r="D219" i="6"/>
  <c r="B220" i="6"/>
  <c r="C220" i="6"/>
  <c r="D220" i="6"/>
  <c r="B221" i="6"/>
  <c r="C221" i="6"/>
  <c r="D221" i="6"/>
  <c r="B222" i="6"/>
  <c r="C222" i="6"/>
  <c r="D222" i="6"/>
  <c r="B223" i="6"/>
  <c r="C223" i="6"/>
  <c r="D223" i="6"/>
  <c r="B224" i="6"/>
  <c r="C224" i="6"/>
  <c r="D224" i="6"/>
  <c r="B225" i="6"/>
  <c r="C225" i="6"/>
  <c r="D225" i="6"/>
  <c r="B226" i="6"/>
  <c r="C226" i="6"/>
  <c r="D226" i="6"/>
  <c r="B227" i="6"/>
  <c r="C227" i="6"/>
  <c r="D227" i="6"/>
  <c r="B228" i="6"/>
  <c r="C228" i="6"/>
  <c r="D228" i="6"/>
  <c r="B229" i="6"/>
  <c r="C229" i="6"/>
  <c r="D229" i="6"/>
  <c r="B230" i="6"/>
  <c r="C230" i="6"/>
  <c r="D230" i="6"/>
  <c r="B231" i="6"/>
  <c r="C231" i="6"/>
  <c r="D231" i="6"/>
  <c r="B232" i="6"/>
  <c r="C232" i="6"/>
  <c r="D232" i="6"/>
  <c r="B233" i="6"/>
  <c r="C233" i="6"/>
  <c r="D233" i="6"/>
  <c r="B234" i="6"/>
  <c r="C234" i="6"/>
  <c r="D234" i="6"/>
  <c r="B235" i="6"/>
  <c r="C235" i="6"/>
  <c r="D235" i="6"/>
  <c r="B236" i="6"/>
  <c r="C236" i="6"/>
  <c r="D236" i="6"/>
  <c r="B237" i="6"/>
  <c r="C237" i="6"/>
  <c r="D237" i="6"/>
  <c r="B238" i="6"/>
  <c r="C238" i="6"/>
  <c r="D238" i="6"/>
  <c r="B239" i="6"/>
  <c r="C239" i="6"/>
  <c r="D239" i="6"/>
  <c r="B240" i="6"/>
  <c r="C240" i="6"/>
  <c r="D240" i="6"/>
  <c r="B241" i="6"/>
  <c r="C241" i="6"/>
  <c r="D241" i="6"/>
  <c r="B242" i="6"/>
  <c r="C242" i="6"/>
  <c r="D242" i="6"/>
  <c r="B243" i="6"/>
  <c r="C243" i="6"/>
  <c r="D243" i="6"/>
  <c r="B244" i="6"/>
  <c r="C244" i="6"/>
  <c r="D244" i="6"/>
  <c r="B245" i="6"/>
  <c r="C245" i="6"/>
  <c r="D245" i="6"/>
  <c r="B246" i="6"/>
  <c r="C246" i="6"/>
  <c r="D246" i="6"/>
  <c r="B247" i="6"/>
  <c r="C247" i="6"/>
  <c r="D247" i="6"/>
  <c r="B248" i="6"/>
  <c r="C248" i="6"/>
  <c r="D248" i="6"/>
  <c r="B249" i="6"/>
  <c r="C249" i="6"/>
  <c r="D249" i="6"/>
  <c r="B250" i="6"/>
  <c r="C250" i="6"/>
  <c r="D250" i="6"/>
  <c r="B251" i="6"/>
  <c r="C251" i="6"/>
  <c r="D251" i="6"/>
  <c r="B252" i="6"/>
  <c r="C252" i="6"/>
  <c r="D252" i="6"/>
  <c r="B253" i="6"/>
  <c r="C253" i="6"/>
  <c r="D253" i="6"/>
  <c r="B254" i="6"/>
  <c r="C254" i="6"/>
  <c r="D254" i="6"/>
  <c r="B255" i="6"/>
  <c r="C255" i="6"/>
  <c r="D255" i="6"/>
  <c r="B256" i="6"/>
  <c r="C256" i="6"/>
  <c r="D256" i="6"/>
  <c r="B257" i="6"/>
  <c r="C257" i="6"/>
  <c r="D257" i="6"/>
  <c r="B258" i="6"/>
  <c r="C258" i="6"/>
  <c r="D258" i="6"/>
  <c r="B259" i="6"/>
  <c r="C259" i="6"/>
  <c r="D259" i="6"/>
  <c r="B260" i="6"/>
  <c r="C260" i="6"/>
  <c r="D260" i="6"/>
  <c r="B261" i="6"/>
  <c r="C261" i="6"/>
  <c r="D261" i="6"/>
  <c r="B262" i="6"/>
  <c r="C262" i="6"/>
  <c r="D262" i="6"/>
  <c r="B263" i="6"/>
  <c r="C263" i="6"/>
  <c r="D263" i="6"/>
  <c r="B264" i="6"/>
  <c r="C264" i="6"/>
  <c r="D264" i="6"/>
  <c r="B265" i="6"/>
  <c r="C265" i="6"/>
  <c r="D265" i="6"/>
  <c r="B266" i="6"/>
  <c r="C266" i="6"/>
  <c r="D266" i="6"/>
  <c r="B267" i="6"/>
  <c r="C267" i="6"/>
  <c r="D267" i="6"/>
  <c r="B268" i="6"/>
  <c r="C268" i="6"/>
  <c r="D268" i="6"/>
  <c r="B269" i="6"/>
  <c r="C269" i="6"/>
  <c r="D269" i="6"/>
  <c r="B270" i="6"/>
  <c r="C270" i="6"/>
  <c r="D270" i="6"/>
  <c r="B271" i="6"/>
  <c r="C271" i="6"/>
  <c r="D271" i="6"/>
  <c r="B272" i="6"/>
  <c r="C272" i="6"/>
  <c r="D272" i="6"/>
  <c r="B273" i="6"/>
  <c r="C273" i="6"/>
  <c r="D273" i="6"/>
  <c r="B274" i="6"/>
  <c r="C274" i="6"/>
  <c r="D274" i="6"/>
  <c r="B275" i="6"/>
  <c r="C275" i="6"/>
  <c r="D275" i="6"/>
  <c r="B276" i="6"/>
  <c r="C276" i="6"/>
  <c r="D276" i="6"/>
  <c r="B277" i="6"/>
  <c r="C277" i="6"/>
  <c r="D277" i="6"/>
  <c r="B278" i="6"/>
  <c r="C278" i="6"/>
  <c r="D278" i="6"/>
  <c r="B279" i="6"/>
  <c r="C279" i="6"/>
  <c r="D279" i="6"/>
  <c r="B280" i="6"/>
  <c r="C280" i="6"/>
  <c r="D280" i="6"/>
  <c r="B281" i="6"/>
  <c r="C281" i="6"/>
  <c r="D281" i="6"/>
  <c r="B282" i="6"/>
  <c r="C282" i="6"/>
  <c r="D282" i="6"/>
  <c r="B283" i="6"/>
  <c r="C283" i="6"/>
  <c r="D283" i="6"/>
  <c r="B284" i="6"/>
  <c r="C284" i="6"/>
  <c r="D284" i="6"/>
  <c r="B285" i="6"/>
  <c r="C285" i="6"/>
  <c r="D285" i="6"/>
  <c r="B286" i="6"/>
  <c r="C286" i="6"/>
  <c r="D286" i="6"/>
  <c r="B287" i="6"/>
  <c r="C287" i="6"/>
  <c r="D287" i="6"/>
  <c r="B288" i="6"/>
  <c r="C288" i="6"/>
  <c r="D288" i="6"/>
  <c r="B289" i="6"/>
  <c r="C289" i="6"/>
  <c r="D289" i="6"/>
  <c r="B290" i="6"/>
  <c r="C290" i="6"/>
  <c r="D290" i="6"/>
  <c r="B291" i="6"/>
  <c r="C291" i="6"/>
  <c r="D291" i="6"/>
  <c r="B292" i="6"/>
  <c r="C292" i="6"/>
  <c r="D292" i="6"/>
  <c r="B293" i="6"/>
  <c r="C293" i="6"/>
  <c r="D293" i="6"/>
  <c r="B294" i="6"/>
  <c r="C294" i="6"/>
  <c r="D294" i="6"/>
  <c r="B295" i="6"/>
  <c r="C295" i="6"/>
  <c r="D295" i="6"/>
  <c r="B296" i="6"/>
  <c r="C296" i="6"/>
  <c r="D296" i="6"/>
  <c r="B297" i="6"/>
  <c r="C297" i="6"/>
  <c r="D297" i="6"/>
  <c r="B298" i="6"/>
  <c r="C298" i="6"/>
  <c r="D298" i="6"/>
  <c r="B299" i="6"/>
  <c r="C299" i="6"/>
  <c r="D299" i="6"/>
  <c r="B300" i="6"/>
  <c r="C300" i="6"/>
  <c r="D300" i="6"/>
  <c r="B301" i="6"/>
  <c r="C301" i="6"/>
  <c r="D301" i="6"/>
  <c r="B302" i="6"/>
  <c r="C302" i="6"/>
  <c r="D302" i="6"/>
  <c r="B303" i="6"/>
  <c r="C303" i="6"/>
  <c r="D303" i="6"/>
  <c r="B304" i="6"/>
  <c r="C304" i="6"/>
  <c r="D304" i="6"/>
  <c r="B305" i="6"/>
  <c r="C305" i="6"/>
  <c r="D305" i="6"/>
  <c r="B306" i="6"/>
  <c r="C306" i="6"/>
  <c r="D306" i="6"/>
  <c r="B307" i="6"/>
  <c r="C307" i="6"/>
  <c r="D307" i="6"/>
  <c r="B308" i="6"/>
  <c r="C308" i="6"/>
  <c r="D308" i="6"/>
  <c r="B309" i="6"/>
  <c r="C309" i="6"/>
  <c r="D309" i="6"/>
  <c r="B310" i="6"/>
  <c r="C310" i="6"/>
  <c r="D310" i="6"/>
  <c r="B311" i="6"/>
  <c r="C311" i="6"/>
  <c r="D311" i="6"/>
  <c r="B312" i="6"/>
  <c r="C312" i="6"/>
  <c r="D312" i="6"/>
  <c r="B313" i="6"/>
  <c r="C313" i="6"/>
  <c r="D313" i="6"/>
  <c r="B314" i="6"/>
  <c r="C314" i="6"/>
  <c r="D314" i="6"/>
  <c r="B315" i="6"/>
  <c r="C315" i="6"/>
  <c r="D315" i="6"/>
  <c r="B316" i="6"/>
  <c r="C316" i="6"/>
  <c r="D316" i="6"/>
  <c r="B317" i="6"/>
  <c r="C317" i="6"/>
  <c r="D317" i="6"/>
  <c r="B318" i="6"/>
  <c r="C318" i="6"/>
  <c r="D318" i="6"/>
  <c r="B319" i="6"/>
  <c r="C319" i="6"/>
  <c r="D319" i="6"/>
  <c r="B320" i="6"/>
  <c r="C320" i="6"/>
  <c r="D320" i="6"/>
  <c r="B321" i="6"/>
  <c r="C321" i="6"/>
  <c r="D321" i="6"/>
  <c r="B322" i="6"/>
  <c r="C322" i="6"/>
  <c r="D322" i="6"/>
  <c r="B323" i="6"/>
  <c r="C323" i="6"/>
  <c r="D323" i="6"/>
  <c r="B324" i="6"/>
  <c r="C324" i="6"/>
  <c r="D324" i="6"/>
  <c r="B325" i="6"/>
  <c r="C325" i="6"/>
  <c r="D325" i="6"/>
  <c r="B326" i="6"/>
  <c r="C326" i="6"/>
  <c r="D326" i="6"/>
  <c r="B327" i="6"/>
  <c r="C327" i="6"/>
  <c r="D327" i="6"/>
  <c r="B328" i="6"/>
  <c r="C328" i="6"/>
  <c r="D328" i="6"/>
  <c r="B329" i="6"/>
  <c r="C329" i="6"/>
  <c r="D329" i="6"/>
  <c r="B330" i="6"/>
  <c r="C330" i="6"/>
  <c r="D330" i="6"/>
  <c r="B331" i="6"/>
  <c r="C331" i="6"/>
  <c r="D331" i="6"/>
  <c r="B332" i="6"/>
  <c r="C332" i="6"/>
  <c r="D332" i="6"/>
  <c r="B333" i="6"/>
  <c r="C333" i="6"/>
  <c r="D333" i="6"/>
  <c r="B334" i="6"/>
  <c r="C334" i="6"/>
  <c r="D334" i="6"/>
  <c r="B335" i="6"/>
  <c r="C335" i="6"/>
  <c r="D335" i="6"/>
  <c r="B336" i="6"/>
  <c r="C336" i="6"/>
  <c r="D336" i="6"/>
  <c r="B337" i="6"/>
  <c r="C337" i="6"/>
  <c r="D337" i="6"/>
  <c r="B338" i="6"/>
  <c r="C338" i="6"/>
  <c r="D338" i="6"/>
  <c r="B339" i="6"/>
  <c r="C339" i="6"/>
  <c r="D339" i="6"/>
  <c r="B340" i="6"/>
  <c r="C340" i="6"/>
  <c r="D340" i="6"/>
  <c r="B341" i="6"/>
  <c r="C341" i="6"/>
  <c r="D341" i="6"/>
  <c r="B342" i="6"/>
  <c r="C342" i="6"/>
  <c r="D342" i="6"/>
  <c r="B343" i="6"/>
  <c r="C343" i="6"/>
  <c r="D343" i="6"/>
  <c r="B344" i="6"/>
  <c r="C344" i="6"/>
  <c r="D344" i="6"/>
  <c r="B345" i="6"/>
  <c r="C345" i="6"/>
  <c r="D345" i="6"/>
  <c r="B346" i="6"/>
  <c r="C346" i="6"/>
  <c r="D346" i="6"/>
  <c r="B347" i="6"/>
  <c r="C347" i="6"/>
  <c r="D347" i="6"/>
  <c r="B348" i="6"/>
  <c r="C348" i="6"/>
  <c r="D348" i="6"/>
  <c r="B349" i="6"/>
  <c r="C349" i="6"/>
  <c r="D349" i="6"/>
  <c r="B350" i="6"/>
  <c r="C350" i="6"/>
  <c r="D350" i="6"/>
  <c r="B351" i="6"/>
  <c r="C351" i="6"/>
  <c r="D351" i="6"/>
  <c r="B352" i="6"/>
  <c r="C352" i="6"/>
  <c r="D352" i="6"/>
  <c r="B353" i="6"/>
  <c r="C353" i="6"/>
  <c r="D353" i="6"/>
  <c r="B354" i="6"/>
  <c r="C354" i="6"/>
  <c r="D354" i="6"/>
  <c r="B355" i="6"/>
  <c r="C355" i="6"/>
  <c r="D355" i="6"/>
  <c r="B356" i="6"/>
  <c r="C356" i="6"/>
  <c r="D356" i="6"/>
  <c r="B357" i="6"/>
  <c r="C357" i="6"/>
  <c r="D357" i="6"/>
  <c r="B358" i="6"/>
  <c r="C358" i="6"/>
  <c r="D358" i="6"/>
  <c r="B359" i="6"/>
  <c r="C359" i="6"/>
  <c r="D359" i="6"/>
  <c r="B360" i="6"/>
  <c r="C360" i="6"/>
  <c r="D360" i="6"/>
  <c r="B361" i="6"/>
  <c r="C361" i="6"/>
  <c r="D361" i="6"/>
  <c r="B362" i="6"/>
  <c r="C362" i="6"/>
  <c r="D362" i="6"/>
  <c r="B363" i="6"/>
  <c r="C363" i="6"/>
  <c r="D363" i="6"/>
  <c r="B364" i="6"/>
  <c r="C364" i="6"/>
  <c r="D364" i="6"/>
  <c r="B365" i="6"/>
  <c r="C365" i="6"/>
  <c r="D365" i="6"/>
  <c r="B366" i="6"/>
  <c r="C366" i="6"/>
  <c r="D366" i="6"/>
  <c r="B367" i="6"/>
  <c r="C367" i="6"/>
  <c r="D367" i="6"/>
  <c r="B368" i="6"/>
  <c r="C368" i="6"/>
  <c r="D368" i="6"/>
  <c r="B369" i="6"/>
  <c r="C369" i="6"/>
  <c r="D369" i="6"/>
  <c r="B370" i="6"/>
  <c r="C370" i="6"/>
  <c r="D370" i="6"/>
  <c r="B371" i="6"/>
  <c r="C371" i="6"/>
  <c r="D371" i="6"/>
  <c r="B372" i="6"/>
  <c r="C372" i="6"/>
  <c r="D372" i="6"/>
  <c r="B373" i="6"/>
  <c r="C373" i="6"/>
  <c r="D373" i="6"/>
  <c r="B374" i="6"/>
  <c r="C374" i="6"/>
  <c r="D374" i="6"/>
  <c r="B375" i="6"/>
  <c r="C375" i="6"/>
  <c r="D375" i="6"/>
  <c r="B376" i="6"/>
  <c r="C376" i="6"/>
  <c r="D376" i="6"/>
  <c r="B377" i="6"/>
  <c r="C377" i="6"/>
  <c r="D377" i="6"/>
  <c r="B378" i="6"/>
  <c r="C378" i="6"/>
  <c r="D378" i="6"/>
  <c r="B379" i="6"/>
  <c r="C379" i="6"/>
  <c r="D379" i="6"/>
  <c r="B380" i="6"/>
  <c r="C380" i="6"/>
  <c r="D380" i="6"/>
  <c r="B381" i="6"/>
  <c r="C381" i="6"/>
  <c r="D381" i="6"/>
  <c r="B382" i="6"/>
  <c r="C382" i="6"/>
  <c r="D382" i="6"/>
  <c r="B383" i="6"/>
  <c r="C383" i="6"/>
  <c r="D383" i="6"/>
  <c r="B384" i="6"/>
  <c r="C384" i="6"/>
  <c r="D384" i="6"/>
  <c r="B385" i="6"/>
  <c r="C385" i="6"/>
  <c r="D385" i="6"/>
  <c r="B386" i="6"/>
  <c r="C386" i="6"/>
  <c r="D386" i="6"/>
  <c r="B387" i="6"/>
  <c r="C387" i="6"/>
  <c r="D387" i="6"/>
  <c r="B388" i="6"/>
  <c r="C388" i="6"/>
  <c r="D388" i="6"/>
  <c r="B389" i="6"/>
  <c r="C389" i="6"/>
  <c r="D389" i="6"/>
  <c r="B390" i="6"/>
  <c r="C390" i="6"/>
  <c r="D390" i="6"/>
  <c r="B391" i="6"/>
  <c r="C391" i="6"/>
  <c r="D391" i="6"/>
  <c r="B392" i="6"/>
  <c r="C392" i="6"/>
  <c r="D392" i="6"/>
  <c r="B393" i="6"/>
  <c r="C393" i="6"/>
  <c r="D393" i="6"/>
  <c r="B394" i="6"/>
  <c r="C394" i="6"/>
  <c r="D394" i="6"/>
  <c r="B395" i="6"/>
  <c r="C395" i="6"/>
  <c r="D395" i="6"/>
  <c r="B396" i="6"/>
  <c r="C396" i="6"/>
  <c r="D396" i="6"/>
  <c r="B397" i="6"/>
  <c r="C397" i="6"/>
  <c r="D397" i="6"/>
  <c r="B398" i="6"/>
  <c r="C398" i="6"/>
  <c r="D398" i="6"/>
  <c r="B399" i="6"/>
  <c r="C399" i="6"/>
  <c r="D399" i="6"/>
  <c r="B400" i="6"/>
  <c r="C400" i="6"/>
  <c r="D400" i="6"/>
  <c r="B401" i="6"/>
  <c r="C401" i="6"/>
  <c r="D401" i="6"/>
  <c r="B402" i="6"/>
  <c r="C402" i="6"/>
  <c r="D402" i="6"/>
  <c r="B403" i="6"/>
  <c r="C403" i="6"/>
  <c r="D403" i="6"/>
  <c r="B404" i="6"/>
  <c r="C404" i="6"/>
  <c r="D404" i="6"/>
  <c r="B405" i="6"/>
  <c r="C405" i="6"/>
  <c r="D405" i="6"/>
  <c r="B406" i="6"/>
  <c r="C406" i="6"/>
  <c r="D406" i="6"/>
  <c r="B407" i="6"/>
  <c r="C407" i="6"/>
  <c r="D407" i="6"/>
  <c r="B408" i="6"/>
  <c r="C408" i="6"/>
  <c r="D408" i="6"/>
  <c r="B409" i="6"/>
  <c r="C409" i="6"/>
  <c r="D409" i="6"/>
  <c r="B410" i="6"/>
  <c r="C410" i="6"/>
  <c r="D410" i="6"/>
  <c r="B411" i="6"/>
  <c r="C411" i="6"/>
  <c r="D411" i="6"/>
  <c r="B412" i="6"/>
  <c r="C412" i="6"/>
  <c r="D412" i="6"/>
  <c r="B413" i="6"/>
  <c r="C413" i="6"/>
  <c r="D413" i="6"/>
  <c r="B414" i="6"/>
  <c r="C414" i="6"/>
  <c r="D414" i="6"/>
  <c r="B415" i="6"/>
  <c r="C415" i="6"/>
  <c r="D415" i="6"/>
  <c r="B416" i="6"/>
  <c r="C416" i="6"/>
  <c r="D416" i="6"/>
  <c r="B417" i="6"/>
  <c r="C417" i="6"/>
  <c r="D417" i="6"/>
  <c r="B418" i="6"/>
  <c r="C418" i="6"/>
  <c r="D418" i="6"/>
  <c r="B419" i="6"/>
  <c r="C419" i="6"/>
  <c r="D419" i="6"/>
  <c r="B420" i="6"/>
  <c r="C420" i="6"/>
  <c r="D420" i="6"/>
  <c r="B421" i="6"/>
  <c r="C421" i="6"/>
  <c r="D421" i="6"/>
  <c r="B422" i="6"/>
  <c r="C422" i="6"/>
  <c r="D422" i="6"/>
  <c r="B423" i="6"/>
  <c r="C423" i="6"/>
  <c r="D423" i="6"/>
  <c r="B424" i="6"/>
  <c r="C424" i="6"/>
  <c r="D424" i="6"/>
  <c r="B425" i="6"/>
  <c r="C425" i="6"/>
  <c r="D425" i="6"/>
  <c r="B426" i="6"/>
  <c r="C426" i="6"/>
  <c r="D426" i="6"/>
  <c r="B427" i="6"/>
  <c r="C427" i="6"/>
  <c r="D427" i="6"/>
  <c r="B428" i="6"/>
  <c r="C428" i="6"/>
  <c r="D428" i="6"/>
  <c r="B429" i="6"/>
  <c r="C429" i="6"/>
  <c r="D429" i="6"/>
  <c r="B430" i="6"/>
  <c r="C430" i="6"/>
  <c r="D430" i="6"/>
  <c r="B431" i="6"/>
  <c r="C431" i="6"/>
  <c r="D431" i="6"/>
  <c r="B432" i="6"/>
  <c r="C432" i="6"/>
  <c r="D432" i="6"/>
  <c r="B433" i="6"/>
  <c r="C433" i="6"/>
  <c r="D433" i="6"/>
  <c r="B434" i="6"/>
  <c r="C434" i="6"/>
  <c r="D434" i="6"/>
  <c r="B435" i="6"/>
  <c r="C435" i="6"/>
  <c r="D435" i="6"/>
  <c r="B436" i="6"/>
  <c r="C436" i="6"/>
  <c r="D436" i="6"/>
  <c r="B437" i="6"/>
  <c r="C437" i="6"/>
  <c r="D437" i="6"/>
  <c r="B438" i="6"/>
  <c r="C438" i="6"/>
  <c r="D438" i="6"/>
  <c r="B439" i="6"/>
  <c r="C439" i="6"/>
  <c r="D439" i="6"/>
  <c r="B440" i="6"/>
  <c r="C440" i="6"/>
  <c r="D440" i="6"/>
  <c r="B441" i="6"/>
  <c r="C441" i="6"/>
  <c r="D441" i="6"/>
  <c r="B442" i="6"/>
  <c r="C442" i="6"/>
  <c r="D442" i="6"/>
  <c r="B443" i="6"/>
  <c r="C443" i="6"/>
  <c r="D443" i="6"/>
  <c r="B444" i="6"/>
  <c r="C444" i="6"/>
  <c r="D444" i="6"/>
  <c r="B445" i="6"/>
  <c r="C445" i="6"/>
  <c r="D445" i="6"/>
  <c r="B446" i="6"/>
  <c r="C446" i="6"/>
  <c r="D446" i="6"/>
  <c r="B447" i="6"/>
  <c r="C447" i="6"/>
  <c r="D447" i="6"/>
  <c r="B448" i="6"/>
  <c r="C448" i="6"/>
  <c r="D448" i="6"/>
  <c r="B449" i="6"/>
  <c r="C449" i="6"/>
  <c r="D449" i="6"/>
  <c r="B450" i="6"/>
  <c r="C450" i="6"/>
  <c r="D450" i="6"/>
  <c r="B451" i="6"/>
  <c r="C451" i="6"/>
  <c r="D451" i="6"/>
  <c r="B452" i="6"/>
  <c r="C452" i="6"/>
  <c r="D452" i="6"/>
  <c r="B453" i="6"/>
  <c r="C453" i="6"/>
  <c r="D453" i="6"/>
  <c r="B454" i="6"/>
  <c r="C454" i="6"/>
  <c r="D454" i="6"/>
  <c r="B455" i="6"/>
  <c r="C455" i="6"/>
  <c r="D455" i="6"/>
  <c r="B456" i="6"/>
  <c r="C456" i="6"/>
  <c r="D456" i="6"/>
  <c r="B457" i="6"/>
  <c r="C457" i="6"/>
  <c r="D457" i="6"/>
  <c r="B458" i="6"/>
  <c r="C458" i="6"/>
  <c r="D458" i="6"/>
  <c r="B459" i="6"/>
  <c r="C459" i="6"/>
  <c r="D459" i="6"/>
  <c r="B460" i="6"/>
  <c r="C460" i="6"/>
  <c r="D460" i="6"/>
  <c r="B461" i="6"/>
  <c r="C461" i="6"/>
  <c r="D461" i="6"/>
  <c r="B462" i="6"/>
  <c r="C462" i="6"/>
  <c r="D462" i="6"/>
  <c r="B463" i="6"/>
  <c r="C463" i="6"/>
  <c r="D463" i="6"/>
  <c r="B464" i="6"/>
  <c r="C464" i="6"/>
  <c r="D464" i="6"/>
  <c r="B465" i="6"/>
  <c r="C465" i="6"/>
  <c r="D465" i="6"/>
  <c r="B466" i="6"/>
  <c r="C466" i="6"/>
  <c r="D466" i="6"/>
  <c r="B467" i="6"/>
  <c r="C467" i="6"/>
  <c r="D467" i="6"/>
  <c r="B468" i="6"/>
  <c r="C468" i="6"/>
  <c r="D468" i="6"/>
  <c r="B469" i="6"/>
  <c r="C469" i="6"/>
  <c r="D469" i="6"/>
  <c r="B470" i="6"/>
  <c r="C470" i="6"/>
  <c r="D470" i="6"/>
  <c r="B471" i="6"/>
  <c r="C471" i="6"/>
  <c r="D471" i="6"/>
  <c r="B472" i="6"/>
  <c r="C472" i="6"/>
  <c r="D472" i="6"/>
  <c r="B473" i="6"/>
  <c r="C473" i="6"/>
  <c r="D473" i="6"/>
  <c r="B474" i="6"/>
  <c r="C474" i="6"/>
  <c r="D474" i="6"/>
  <c r="B475" i="6"/>
  <c r="C475" i="6"/>
  <c r="D475" i="6"/>
  <c r="B476" i="6"/>
  <c r="C476" i="6"/>
  <c r="D476" i="6"/>
  <c r="B477" i="6"/>
  <c r="C477" i="6"/>
  <c r="D477" i="6"/>
  <c r="B478" i="6"/>
  <c r="C478" i="6"/>
  <c r="D478" i="6"/>
  <c r="B479" i="6"/>
  <c r="C479" i="6"/>
  <c r="D479" i="6"/>
  <c r="B480" i="6"/>
  <c r="C480" i="6"/>
  <c r="D480" i="6"/>
  <c r="B481" i="6"/>
  <c r="C481" i="6"/>
  <c r="D481" i="6"/>
  <c r="B482" i="6"/>
  <c r="C482" i="6"/>
  <c r="D482" i="6"/>
  <c r="B483" i="6"/>
  <c r="C483" i="6"/>
  <c r="D483" i="6"/>
  <c r="B484" i="6"/>
  <c r="C484" i="6"/>
  <c r="D484" i="6"/>
  <c r="B485" i="6"/>
  <c r="C485" i="6"/>
  <c r="D485" i="6"/>
  <c r="B486" i="6"/>
  <c r="C486" i="6"/>
  <c r="D486" i="6"/>
  <c r="B487" i="6"/>
  <c r="C487" i="6"/>
  <c r="D487" i="6"/>
  <c r="B488" i="6"/>
  <c r="C488" i="6"/>
  <c r="D488" i="6"/>
  <c r="B489" i="6"/>
  <c r="C489" i="6"/>
  <c r="D489" i="6"/>
  <c r="B490" i="6"/>
  <c r="C490" i="6"/>
  <c r="D490" i="6"/>
  <c r="B491" i="6"/>
  <c r="C491" i="6"/>
  <c r="D491" i="6"/>
  <c r="B492" i="6"/>
  <c r="C492" i="6"/>
  <c r="D492" i="6"/>
  <c r="B493" i="6"/>
  <c r="C493" i="6"/>
  <c r="D493" i="6"/>
  <c r="B494" i="6"/>
  <c r="C494" i="6"/>
  <c r="D494" i="6"/>
  <c r="B495" i="6"/>
  <c r="C495" i="6"/>
  <c r="D495" i="6"/>
  <c r="B496" i="6"/>
  <c r="C496" i="6"/>
  <c r="D496" i="6"/>
  <c r="B497" i="6"/>
  <c r="C497" i="6"/>
  <c r="D497" i="6"/>
  <c r="B498" i="6"/>
  <c r="C498" i="6"/>
  <c r="D498" i="6"/>
  <c r="B499" i="6"/>
  <c r="C499" i="6"/>
  <c r="D499" i="6"/>
  <c r="B500" i="6"/>
  <c r="C500" i="6"/>
  <c r="D500" i="6"/>
  <c r="B501" i="6"/>
  <c r="C501" i="6"/>
  <c r="D501" i="6"/>
  <c r="C2" i="6"/>
  <c r="D2" i="6"/>
  <c r="B2" i="6"/>
  <c r="E3" i="6"/>
  <c r="F3" i="6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E98" i="6"/>
  <c r="F98" i="6"/>
  <c r="E99" i="6"/>
  <c r="F99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3" i="6"/>
  <c r="F133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E189" i="6"/>
  <c r="F189" i="6"/>
  <c r="E190" i="6"/>
  <c r="F190" i="6"/>
  <c r="E191" i="6"/>
  <c r="F191" i="6"/>
  <c r="E192" i="6"/>
  <c r="F192" i="6"/>
  <c r="E193" i="6"/>
  <c r="F193" i="6"/>
  <c r="E194" i="6"/>
  <c r="F194" i="6"/>
  <c r="E195" i="6"/>
  <c r="F195" i="6"/>
  <c r="E196" i="6"/>
  <c r="F196" i="6"/>
  <c r="E197" i="6"/>
  <c r="F197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19" i="6"/>
  <c r="F219" i="6"/>
  <c r="E220" i="6"/>
  <c r="F220" i="6"/>
  <c r="E221" i="6"/>
  <c r="F221" i="6"/>
  <c r="E222" i="6"/>
  <c r="F222" i="6"/>
  <c r="E223" i="6"/>
  <c r="F223" i="6"/>
  <c r="E224" i="6"/>
  <c r="F224" i="6"/>
  <c r="E225" i="6"/>
  <c r="F225" i="6"/>
  <c r="E226" i="6"/>
  <c r="F226" i="6"/>
  <c r="E227" i="6"/>
  <c r="F227" i="6"/>
  <c r="E228" i="6"/>
  <c r="F228" i="6"/>
  <c r="E229" i="6"/>
  <c r="F229" i="6"/>
  <c r="E230" i="6"/>
  <c r="F230" i="6"/>
  <c r="E231" i="6"/>
  <c r="F231" i="6"/>
  <c r="E232" i="6"/>
  <c r="F232" i="6"/>
  <c r="E233" i="6"/>
  <c r="F233" i="6"/>
  <c r="E234" i="6"/>
  <c r="F234" i="6"/>
  <c r="E235" i="6"/>
  <c r="F235" i="6"/>
  <c r="E236" i="6"/>
  <c r="F236" i="6"/>
  <c r="E237" i="6"/>
  <c r="F237" i="6"/>
  <c r="E238" i="6"/>
  <c r="F238" i="6"/>
  <c r="E239" i="6"/>
  <c r="F239" i="6"/>
  <c r="E240" i="6"/>
  <c r="F240" i="6"/>
  <c r="E241" i="6"/>
  <c r="F241" i="6"/>
  <c r="E242" i="6"/>
  <c r="F242" i="6"/>
  <c r="E243" i="6"/>
  <c r="F243" i="6"/>
  <c r="E244" i="6"/>
  <c r="F244" i="6"/>
  <c r="E245" i="6"/>
  <c r="F245" i="6"/>
  <c r="E246" i="6"/>
  <c r="F246" i="6"/>
  <c r="E247" i="6"/>
  <c r="F247" i="6"/>
  <c r="E248" i="6"/>
  <c r="F248" i="6"/>
  <c r="E249" i="6"/>
  <c r="F249" i="6"/>
  <c r="E250" i="6"/>
  <c r="F250" i="6"/>
  <c r="E251" i="6"/>
  <c r="F251" i="6"/>
  <c r="E252" i="6"/>
  <c r="F252" i="6"/>
  <c r="E253" i="6"/>
  <c r="F253" i="6"/>
  <c r="E254" i="6"/>
  <c r="F254" i="6"/>
  <c r="E255" i="6"/>
  <c r="F255" i="6"/>
  <c r="E256" i="6"/>
  <c r="F256" i="6"/>
  <c r="E257" i="6"/>
  <c r="F257" i="6"/>
  <c r="E258" i="6"/>
  <c r="F258" i="6"/>
  <c r="E259" i="6"/>
  <c r="F259" i="6"/>
  <c r="E260" i="6"/>
  <c r="F260" i="6"/>
  <c r="E261" i="6"/>
  <c r="F261" i="6"/>
  <c r="E262" i="6"/>
  <c r="F262" i="6"/>
  <c r="E263" i="6"/>
  <c r="F263" i="6"/>
  <c r="E264" i="6"/>
  <c r="F264" i="6"/>
  <c r="E265" i="6"/>
  <c r="F265" i="6"/>
  <c r="E266" i="6"/>
  <c r="F266" i="6"/>
  <c r="E267" i="6"/>
  <c r="F267" i="6"/>
  <c r="E268" i="6"/>
  <c r="F268" i="6"/>
  <c r="E269" i="6"/>
  <c r="F269" i="6"/>
  <c r="E270" i="6"/>
  <c r="F270" i="6"/>
  <c r="E271" i="6"/>
  <c r="F271" i="6"/>
  <c r="E272" i="6"/>
  <c r="F272" i="6"/>
  <c r="E273" i="6"/>
  <c r="F273" i="6"/>
  <c r="E274" i="6"/>
  <c r="F274" i="6"/>
  <c r="E275" i="6"/>
  <c r="F275" i="6"/>
  <c r="E276" i="6"/>
  <c r="F276" i="6"/>
  <c r="E277" i="6"/>
  <c r="F277" i="6"/>
  <c r="E278" i="6"/>
  <c r="F278" i="6"/>
  <c r="E279" i="6"/>
  <c r="F279" i="6"/>
  <c r="E280" i="6"/>
  <c r="F280" i="6"/>
  <c r="E281" i="6"/>
  <c r="F281" i="6"/>
  <c r="E282" i="6"/>
  <c r="F282" i="6"/>
  <c r="E283" i="6"/>
  <c r="F283" i="6"/>
  <c r="E284" i="6"/>
  <c r="F284" i="6"/>
  <c r="E285" i="6"/>
  <c r="F285" i="6"/>
  <c r="E286" i="6"/>
  <c r="F286" i="6"/>
  <c r="E287" i="6"/>
  <c r="F287" i="6"/>
  <c r="E288" i="6"/>
  <c r="F288" i="6"/>
  <c r="E289" i="6"/>
  <c r="F289" i="6"/>
  <c r="E290" i="6"/>
  <c r="F290" i="6"/>
  <c r="E291" i="6"/>
  <c r="F291" i="6"/>
  <c r="E292" i="6"/>
  <c r="F292" i="6"/>
  <c r="E293" i="6"/>
  <c r="F293" i="6"/>
  <c r="E294" i="6"/>
  <c r="F294" i="6"/>
  <c r="E295" i="6"/>
  <c r="F295" i="6"/>
  <c r="E296" i="6"/>
  <c r="F296" i="6"/>
  <c r="E297" i="6"/>
  <c r="F297" i="6"/>
  <c r="E298" i="6"/>
  <c r="F298" i="6"/>
  <c r="E299" i="6"/>
  <c r="F299" i="6"/>
  <c r="E300" i="6"/>
  <c r="F300" i="6"/>
  <c r="E301" i="6"/>
  <c r="F301" i="6"/>
  <c r="E302" i="6"/>
  <c r="F302" i="6"/>
  <c r="E303" i="6"/>
  <c r="F303" i="6"/>
  <c r="E304" i="6"/>
  <c r="F304" i="6"/>
  <c r="E305" i="6"/>
  <c r="F305" i="6"/>
  <c r="E306" i="6"/>
  <c r="F306" i="6"/>
  <c r="E307" i="6"/>
  <c r="F307" i="6"/>
  <c r="E308" i="6"/>
  <c r="F308" i="6"/>
  <c r="E309" i="6"/>
  <c r="F309" i="6"/>
  <c r="E310" i="6"/>
  <c r="F310" i="6"/>
  <c r="E311" i="6"/>
  <c r="F311" i="6"/>
  <c r="E312" i="6"/>
  <c r="F312" i="6"/>
  <c r="E313" i="6"/>
  <c r="F313" i="6"/>
  <c r="E314" i="6"/>
  <c r="F314" i="6"/>
  <c r="E315" i="6"/>
  <c r="F315" i="6"/>
  <c r="E316" i="6"/>
  <c r="F316" i="6"/>
  <c r="E317" i="6"/>
  <c r="F317" i="6"/>
  <c r="E318" i="6"/>
  <c r="F318" i="6"/>
  <c r="E319" i="6"/>
  <c r="F319" i="6"/>
  <c r="E320" i="6"/>
  <c r="F320" i="6"/>
  <c r="E321" i="6"/>
  <c r="F321" i="6"/>
  <c r="E322" i="6"/>
  <c r="F322" i="6"/>
  <c r="E323" i="6"/>
  <c r="F323" i="6"/>
  <c r="E324" i="6"/>
  <c r="F324" i="6"/>
  <c r="E325" i="6"/>
  <c r="F325" i="6"/>
  <c r="E326" i="6"/>
  <c r="F326" i="6"/>
  <c r="E327" i="6"/>
  <c r="F327" i="6"/>
  <c r="E328" i="6"/>
  <c r="F328" i="6"/>
  <c r="E329" i="6"/>
  <c r="F329" i="6"/>
  <c r="E330" i="6"/>
  <c r="F330" i="6"/>
  <c r="E331" i="6"/>
  <c r="F331" i="6"/>
  <c r="E332" i="6"/>
  <c r="F332" i="6"/>
  <c r="E333" i="6"/>
  <c r="F333" i="6"/>
  <c r="E334" i="6"/>
  <c r="F334" i="6"/>
  <c r="E335" i="6"/>
  <c r="F335" i="6"/>
  <c r="E336" i="6"/>
  <c r="F336" i="6"/>
  <c r="E337" i="6"/>
  <c r="F337" i="6"/>
  <c r="E338" i="6"/>
  <c r="F338" i="6"/>
  <c r="E339" i="6"/>
  <c r="F339" i="6"/>
  <c r="E340" i="6"/>
  <c r="F340" i="6"/>
  <c r="E341" i="6"/>
  <c r="F341" i="6"/>
  <c r="E342" i="6"/>
  <c r="F342" i="6"/>
  <c r="E343" i="6"/>
  <c r="F343" i="6"/>
  <c r="E344" i="6"/>
  <c r="F344" i="6"/>
  <c r="E345" i="6"/>
  <c r="F345" i="6"/>
  <c r="E346" i="6"/>
  <c r="F346" i="6"/>
  <c r="E347" i="6"/>
  <c r="F347" i="6"/>
  <c r="E348" i="6"/>
  <c r="F348" i="6"/>
  <c r="E349" i="6"/>
  <c r="F349" i="6"/>
  <c r="E350" i="6"/>
  <c r="F350" i="6"/>
  <c r="E351" i="6"/>
  <c r="F351" i="6"/>
  <c r="E352" i="6"/>
  <c r="F352" i="6"/>
  <c r="E353" i="6"/>
  <c r="F353" i="6"/>
  <c r="E354" i="6"/>
  <c r="F354" i="6"/>
  <c r="E355" i="6"/>
  <c r="F355" i="6"/>
  <c r="E356" i="6"/>
  <c r="F356" i="6"/>
  <c r="E357" i="6"/>
  <c r="F357" i="6"/>
  <c r="E358" i="6"/>
  <c r="F358" i="6"/>
  <c r="E359" i="6"/>
  <c r="F359" i="6"/>
  <c r="E360" i="6"/>
  <c r="F360" i="6"/>
  <c r="E361" i="6"/>
  <c r="F361" i="6"/>
  <c r="E362" i="6"/>
  <c r="F362" i="6"/>
  <c r="E363" i="6"/>
  <c r="F363" i="6"/>
  <c r="E364" i="6"/>
  <c r="F364" i="6"/>
  <c r="E365" i="6"/>
  <c r="F365" i="6"/>
  <c r="E366" i="6"/>
  <c r="F366" i="6"/>
  <c r="E367" i="6"/>
  <c r="F367" i="6"/>
  <c r="E368" i="6"/>
  <c r="F368" i="6"/>
  <c r="E369" i="6"/>
  <c r="F369" i="6"/>
  <c r="E370" i="6"/>
  <c r="F370" i="6"/>
  <c r="E371" i="6"/>
  <c r="F371" i="6"/>
  <c r="E372" i="6"/>
  <c r="F372" i="6"/>
  <c r="E373" i="6"/>
  <c r="F373" i="6"/>
  <c r="E374" i="6"/>
  <c r="F374" i="6"/>
  <c r="E375" i="6"/>
  <c r="F375" i="6"/>
  <c r="E376" i="6"/>
  <c r="F376" i="6"/>
  <c r="E377" i="6"/>
  <c r="F377" i="6"/>
  <c r="E378" i="6"/>
  <c r="F378" i="6"/>
  <c r="E379" i="6"/>
  <c r="F379" i="6"/>
  <c r="E380" i="6"/>
  <c r="F380" i="6"/>
  <c r="E381" i="6"/>
  <c r="F381" i="6"/>
  <c r="E382" i="6"/>
  <c r="F382" i="6"/>
  <c r="E383" i="6"/>
  <c r="F383" i="6"/>
  <c r="E384" i="6"/>
  <c r="F384" i="6"/>
  <c r="E385" i="6"/>
  <c r="F385" i="6"/>
  <c r="E386" i="6"/>
  <c r="F386" i="6"/>
  <c r="E387" i="6"/>
  <c r="F387" i="6"/>
  <c r="E388" i="6"/>
  <c r="F388" i="6"/>
  <c r="E389" i="6"/>
  <c r="F389" i="6"/>
  <c r="E390" i="6"/>
  <c r="F390" i="6"/>
  <c r="E391" i="6"/>
  <c r="F391" i="6"/>
  <c r="E392" i="6"/>
  <c r="F392" i="6"/>
  <c r="E393" i="6"/>
  <c r="F393" i="6"/>
  <c r="E394" i="6"/>
  <c r="F394" i="6"/>
  <c r="E395" i="6"/>
  <c r="F395" i="6"/>
  <c r="E396" i="6"/>
  <c r="F396" i="6"/>
  <c r="E397" i="6"/>
  <c r="F397" i="6"/>
  <c r="E398" i="6"/>
  <c r="F398" i="6"/>
  <c r="E399" i="6"/>
  <c r="F399" i="6"/>
  <c r="E400" i="6"/>
  <c r="F400" i="6"/>
  <c r="E401" i="6"/>
  <c r="F401" i="6"/>
  <c r="E402" i="6"/>
  <c r="F402" i="6"/>
  <c r="E403" i="6"/>
  <c r="F403" i="6"/>
  <c r="E404" i="6"/>
  <c r="F404" i="6"/>
  <c r="E405" i="6"/>
  <c r="F405" i="6"/>
  <c r="E406" i="6"/>
  <c r="F406" i="6"/>
  <c r="E407" i="6"/>
  <c r="F407" i="6"/>
  <c r="E408" i="6"/>
  <c r="F408" i="6"/>
  <c r="E409" i="6"/>
  <c r="F409" i="6"/>
  <c r="E410" i="6"/>
  <c r="F410" i="6"/>
  <c r="E411" i="6"/>
  <c r="F411" i="6"/>
  <c r="E412" i="6"/>
  <c r="F412" i="6"/>
  <c r="E413" i="6"/>
  <c r="F413" i="6"/>
  <c r="E414" i="6"/>
  <c r="F414" i="6"/>
  <c r="E415" i="6"/>
  <c r="F415" i="6"/>
  <c r="E416" i="6"/>
  <c r="F416" i="6"/>
  <c r="E417" i="6"/>
  <c r="F417" i="6"/>
  <c r="E418" i="6"/>
  <c r="F418" i="6"/>
  <c r="E419" i="6"/>
  <c r="F419" i="6"/>
  <c r="E420" i="6"/>
  <c r="F420" i="6"/>
  <c r="E421" i="6"/>
  <c r="F421" i="6"/>
  <c r="E422" i="6"/>
  <c r="F422" i="6"/>
  <c r="E423" i="6"/>
  <c r="F423" i="6"/>
  <c r="E424" i="6"/>
  <c r="F424" i="6"/>
  <c r="E425" i="6"/>
  <c r="F425" i="6"/>
  <c r="E426" i="6"/>
  <c r="F426" i="6"/>
  <c r="E427" i="6"/>
  <c r="F427" i="6"/>
  <c r="E428" i="6"/>
  <c r="F428" i="6"/>
  <c r="E429" i="6"/>
  <c r="F429" i="6"/>
  <c r="E430" i="6"/>
  <c r="F430" i="6"/>
  <c r="E431" i="6"/>
  <c r="F431" i="6"/>
  <c r="E432" i="6"/>
  <c r="F432" i="6"/>
  <c r="E433" i="6"/>
  <c r="F433" i="6"/>
  <c r="E434" i="6"/>
  <c r="F434" i="6"/>
  <c r="E435" i="6"/>
  <c r="F435" i="6"/>
  <c r="E436" i="6"/>
  <c r="F436" i="6"/>
  <c r="E437" i="6"/>
  <c r="F437" i="6"/>
  <c r="E438" i="6"/>
  <c r="F438" i="6"/>
  <c r="E439" i="6"/>
  <c r="F439" i="6"/>
  <c r="E440" i="6"/>
  <c r="F440" i="6"/>
  <c r="E441" i="6"/>
  <c r="F441" i="6"/>
  <c r="E442" i="6"/>
  <c r="F442" i="6"/>
  <c r="E443" i="6"/>
  <c r="F443" i="6"/>
  <c r="E444" i="6"/>
  <c r="F444" i="6"/>
  <c r="E445" i="6"/>
  <c r="F445" i="6"/>
  <c r="E446" i="6"/>
  <c r="F446" i="6"/>
  <c r="E447" i="6"/>
  <c r="F447" i="6"/>
  <c r="E448" i="6"/>
  <c r="F448" i="6"/>
  <c r="E449" i="6"/>
  <c r="F449" i="6"/>
  <c r="E450" i="6"/>
  <c r="F450" i="6"/>
  <c r="E451" i="6"/>
  <c r="F451" i="6"/>
  <c r="E452" i="6"/>
  <c r="F452" i="6"/>
  <c r="E453" i="6"/>
  <c r="F453" i="6"/>
  <c r="E454" i="6"/>
  <c r="F454" i="6"/>
  <c r="E455" i="6"/>
  <c r="F455" i="6"/>
  <c r="E456" i="6"/>
  <c r="F456" i="6"/>
  <c r="E457" i="6"/>
  <c r="F457" i="6"/>
  <c r="E458" i="6"/>
  <c r="F458" i="6"/>
  <c r="E459" i="6"/>
  <c r="F459" i="6"/>
  <c r="E460" i="6"/>
  <c r="F460" i="6"/>
  <c r="E461" i="6"/>
  <c r="F461" i="6"/>
  <c r="E462" i="6"/>
  <c r="F462" i="6"/>
  <c r="E463" i="6"/>
  <c r="F463" i="6"/>
  <c r="E464" i="6"/>
  <c r="F464" i="6"/>
  <c r="E465" i="6"/>
  <c r="F465" i="6"/>
  <c r="E466" i="6"/>
  <c r="F466" i="6"/>
  <c r="E467" i="6"/>
  <c r="F467" i="6"/>
  <c r="E468" i="6"/>
  <c r="F468" i="6"/>
  <c r="E469" i="6"/>
  <c r="F469" i="6"/>
  <c r="E470" i="6"/>
  <c r="F470" i="6"/>
  <c r="E471" i="6"/>
  <c r="F471" i="6"/>
  <c r="E472" i="6"/>
  <c r="F472" i="6"/>
  <c r="E473" i="6"/>
  <c r="F473" i="6"/>
  <c r="E474" i="6"/>
  <c r="F474" i="6"/>
  <c r="E475" i="6"/>
  <c r="F475" i="6"/>
  <c r="E476" i="6"/>
  <c r="F476" i="6"/>
  <c r="E477" i="6"/>
  <c r="F477" i="6"/>
  <c r="E478" i="6"/>
  <c r="F478" i="6"/>
  <c r="E479" i="6"/>
  <c r="F479" i="6"/>
  <c r="E480" i="6"/>
  <c r="F480" i="6"/>
  <c r="E481" i="6"/>
  <c r="F481" i="6"/>
  <c r="E482" i="6"/>
  <c r="F482" i="6"/>
  <c r="E483" i="6"/>
  <c r="F483" i="6"/>
  <c r="E484" i="6"/>
  <c r="F484" i="6"/>
  <c r="E485" i="6"/>
  <c r="F485" i="6"/>
  <c r="E486" i="6"/>
  <c r="F486" i="6"/>
  <c r="E487" i="6"/>
  <c r="F487" i="6"/>
  <c r="E488" i="6"/>
  <c r="F488" i="6"/>
  <c r="E489" i="6"/>
  <c r="F489" i="6"/>
  <c r="E490" i="6"/>
  <c r="F490" i="6"/>
  <c r="E491" i="6"/>
  <c r="F491" i="6"/>
  <c r="E492" i="6"/>
  <c r="F492" i="6"/>
  <c r="E493" i="6"/>
  <c r="F493" i="6"/>
  <c r="E494" i="6"/>
  <c r="F494" i="6"/>
  <c r="E495" i="6"/>
  <c r="F495" i="6"/>
  <c r="E496" i="6"/>
  <c r="F496" i="6"/>
  <c r="E497" i="6"/>
  <c r="F497" i="6"/>
  <c r="E498" i="6"/>
  <c r="F498" i="6"/>
  <c r="E499" i="6"/>
  <c r="F499" i="6"/>
  <c r="E500" i="6"/>
  <c r="F500" i="6"/>
  <c r="E501" i="6"/>
  <c r="F501" i="6"/>
  <c r="F2" i="6"/>
  <c r="E2" i="6"/>
  <c r="I1" i="6" s="1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B1" i="6"/>
  <c r="C1" i="6"/>
  <c r="D1" i="6"/>
  <c r="K1" i="6" l="1"/>
  <c r="I2" i="6"/>
  <c r="K2" i="6" s="1"/>
  <c r="H3" i="5" l="1"/>
  <c r="J3" i="5"/>
  <c r="H4" i="5"/>
  <c r="J4" i="5"/>
  <c r="H5" i="5"/>
  <c r="J5" i="5"/>
  <c r="H6" i="5"/>
  <c r="J6" i="5"/>
  <c r="H7" i="5"/>
  <c r="J7" i="5"/>
  <c r="H8" i="5"/>
  <c r="J8" i="5"/>
  <c r="H9" i="5"/>
  <c r="J9" i="5"/>
  <c r="H10" i="5"/>
  <c r="J10" i="5"/>
  <c r="H11" i="5"/>
  <c r="J11" i="5"/>
  <c r="H12" i="5"/>
  <c r="J12" i="5"/>
  <c r="H13" i="5"/>
  <c r="J13" i="5"/>
  <c r="H14" i="5"/>
  <c r="J14" i="5"/>
  <c r="H15" i="5"/>
  <c r="J15" i="5"/>
  <c r="H16" i="5"/>
  <c r="J16" i="5"/>
  <c r="H17" i="5"/>
  <c r="J17" i="5"/>
  <c r="H18" i="5"/>
  <c r="J18" i="5"/>
  <c r="H19" i="5"/>
  <c r="J19" i="5"/>
  <c r="H20" i="5"/>
  <c r="J20" i="5"/>
  <c r="H21" i="5"/>
  <c r="J21" i="5"/>
  <c r="H22" i="5"/>
  <c r="J22" i="5"/>
  <c r="H23" i="5"/>
  <c r="J23" i="5"/>
  <c r="H24" i="5"/>
  <c r="J24" i="5"/>
  <c r="H25" i="5"/>
  <c r="J25" i="5"/>
  <c r="H26" i="5"/>
  <c r="J26" i="5"/>
  <c r="H27" i="5"/>
  <c r="J27" i="5"/>
  <c r="H28" i="5"/>
  <c r="J28" i="5"/>
  <c r="H29" i="5"/>
  <c r="J29" i="5"/>
  <c r="H30" i="5"/>
  <c r="J30" i="5"/>
  <c r="H31" i="5"/>
  <c r="J31" i="5"/>
  <c r="H32" i="5"/>
  <c r="J32" i="5"/>
  <c r="H33" i="5"/>
  <c r="J33" i="5"/>
  <c r="H34" i="5"/>
  <c r="J34" i="5"/>
  <c r="H35" i="5"/>
  <c r="J35" i="5"/>
  <c r="H36" i="5"/>
  <c r="J36" i="5"/>
  <c r="H37" i="5"/>
  <c r="J37" i="5"/>
  <c r="H38" i="5"/>
  <c r="J38" i="5"/>
  <c r="H39" i="5"/>
  <c r="J39" i="5"/>
  <c r="H40" i="5"/>
  <c r="J40" i="5"/>
  <c r="H41" i="5"/>
  <c r="J41" i="5"/>
  <c r="H42" i="5"/>
  <c r="J42" i="5"/>
  <c r="H43" i="5"/>
  <c r="J43" i="5"/>
  <c r="H44" i="5"/>
  <c r="J44" i="5"/>
  <c r="H45" i="5"/>
  <c r="J45" i="5"/>
  <c r="H46" i="5"/>
  <c r="J46" i="5"/>
  <c r="H47" i="5"/>
  <c r="J47" i="5"/>
  <c r="H48" i="5"/>
  <c r="J48" i="5"/>
  <c r="H49" i="5"/>
  <c r="J49" i="5"/>
  <c r="H50" i="5"/>
  <c r="J50" i="5"/>
  <c r="H51" i="5"/>
  <c r="J51" i="5"/>
  <c r="H52" i="5"/>
  <c r="J52" i="5"/>
  <c r="H53" i="5"/>
  <c r="J53" i="5"/>
  <c r="H54" i="5"/>
  <c r="J54" i="5"/>
  <c r="H55" i="5"/>
  <c r="J55" i="5"/>
  <c r="H56" i="5"/>
  <c r="J56" i="5"/>
  <c r="H57" i="5"/>
  <c r="J57" i="5"/>
  <c r="H58" i="5"/>
  <c r="J58" i="5"/>
  <c r="H59" i="5"/>
  <c r="J59" i="5"/>
  <c r="H60" i="5"/>
  <c r="J60" i="5"/>
  <c r="H61" i="5"/>
  <c r="J61" i="5"/>
  <c r="H62" i="5"/>
  <c r="J62" i="5"/>
  <c r="H63" i="5"/>
  <c r="J63" i="5"/>
  <c r="H64" i="5"/>
  <c r="J64" i="5"/>
  <c r="H65" i="5"/>
  <c r="J65" i="5"/>
  <c r="H66" i="5"/>
  <c r="J66" i="5"/>
  <c r="H67" i="5"/>
  <c r="J67" i="5"/>
  <c r="H68" i="5"/>
  <c r="J68" i="5"/>
  <c r="H69" i="5"/>
  <c r="J69" i="5"/>
  <c r="H70" i="5"/>
  <c r="J70" i="5"/>
  <c r="H71" i="5"/>
  <c r="J71" i="5"/>
  <c r="H72" i="5"/>
  <c r="J72" i="5"/>
  <c r="H73" i="5"/>
  <c r="J73" i="5"/>
  <c r="H74" i="5"/>
  <c r="J74" i="5"/>
  <c r="H75" i="5"/>
  <c r="J75" i="5"/>
  <c r="H76" i="5"/>
  <c r="J76" i="5"/>
  <c r="H77" i="5"/>
  <c r="J77" i="5"/>
  <c r="H78" i="5"/>
  <c r="J78" i="5"/>
  <c r="H79" i="5"/>
  <c r="J79" i="5"/>
  <c r="H80" i="5"/>
  <c r="J80" i="5"/>
  <c r="H81" i="5"/>
  <c r="J81" i="5"/>
  <c r="H82" i="5"/>
  <c r="J82" i="5"/>
  <c r="H83" i="5"/>
  <c r="J83" i="5"/>
  <c r="H84" i="5"/>
  <c r="J84" i="5"/>
  <c r="H85" i="5"/>
  <c r="J85" i="5"/>
  <c r="H86" i="5"/>
  <c r="J86" i="5"/>
  <c r="H87" i="5"/>
  <c r="J87" i="5"/>
  <c r="H88" i="5"/>
  <c r="J88" i="5"/>
  <c r="H89" i="5"/>
  <c r="J89" i="5"/>
  <c r="H90" i="5"/>
  <c r="J90" i="5"/>
  <c r="H91" i="5"/>
  <c r="J91" i="5"/>
  <c r="H92" i="5"/>
  <c r="J92" i="5"/>
  <c r="H93" i="5"/>
  <c r="J93" i="5"/>
  <c r="H94" i="5"/>
  <c r="J94" i="5"/>
  <c r="H95" i="5"/>
  <c r="J95" i="5"/>
  <c r="H96" i="5"/>
  <c r="J96" i="5"/>
  <c r="H97" i="5"/>
  <c r="J97" i="5"/>
  <c r="H98" i="5"/>
  <c r="J98" i="5"/>
  <c r="H99" i="5"/>
  <c r="J99" i="5"/>
  <c r="H100" i="5"/>
  <c r="J100" i="5"/>
  <c r="H101" i="5"/>
  <c r="J101" i="5"/>
  <c r="H102" i="5"/>
  <c r="J102" i="5"/>
  <c r="H103" i="5"/>
  <c r="J103" i="5"/>
  <c r="H104" i="5"/>
  <c r="J104" i="5"/>
  <c r="H105" i="5"/>
  <c r="J105" i="5"/>
  <c r="H106" i="5"/>
  <c r="J106" i="5"/>
  <c r="H107" i="5"/>
  <c r="J107" i="5"/>
  <c r="H108" i="5"/>
  <c r="J108" i="5"/>
  <c r="H109" i="5"/>
  <c r="J109" i="5"/>
  <c r="H110" i="5"/>
  <c r="J110" i="5"/>
  <c r="H111" i="5"/>
  <c r="J111" i="5"/>
  <c r="H112" i="5"/>
  <c r="J112" i="5"/>
  <c r="H113" i="5"/>
  <c r="J113" i="5"/>
  <c r="H114" i="5"/>
  <c r="J114" i="5"/>
  <c r="H115" i="5"/>
  <c r="J115" i="5"/>
  <c r="H116" i="5"/>
  <c r="J116" i="5"/>
  <c r="H117" i="5"/>
  <c r="J117" i="5"/>
  <c r="H118" i="5"/>
  <c r="J118" i="5"/>
  <c r="H119" i="5"/>
  <c r="J119" i="5"/>
  <c r="H120" i="5"/>
  <c r="J120" i="5"/>
  <c r="H121" i="5"/>
  <c r="J121" i="5"/>
  <c r="H122" i="5"/>
  <c r="J122" i="5"/>
  <c r="H123" i="5"/>
  <c r="J123" i="5"/>
  <c r="H124" i="5"/>
  <c r="J124" i="5"/>
  <c r="H125" i="5"/>
  <c r="J125" i="5"/>
  <c r="H126" i="5"/>
  <c r="J126" i="5"/>
  <c r="H127" i="5"/>
  <c r="J127" i="5"/>
  <c r="H128" i="5"/>
  <c r="J128" i="5"/>
  <c r="H129" i="5"/>
  <c r="J129" i="5"/>
  <c r="H130" i="5"/>
  <c r="J130" i="5"/>
  <c r="H131" i="5"/>
  <c r="J131" i="5"/>
  <c r="H132" i="5"/>
  <c r="J132" i="5"/>
  <c r="H133" i="5"/>
  <c r="J133" i="5"/>
  <c r="H134" i="5"/>
  <c r="J134" i="5"/>
  <c r="H135" i="5"/>
  <c r="J135" i="5"/>
  <c r="H136" i="5"/>
  <c r="J136" i="5"/>
  <c r="H137" i="5"/>
  <c r="J137" i="5"/>
  <c r="H138" i="5"/>
  <c r="J138" i="5"/>
  <c r="H139" i="5"/>
  <c r="J139" i="5"/>
  <c r="H140" i="5"/>
  <c r="J140" i="5"/>
  <c r="H141" i="5"/>
  <c r="J141" i="5"/>
  <c r="H142" i="5"/>
  <c r="J142" i="5"/>
  <c r="H143" i="5"/>
  <c r="J143" i="5"/>
  <c r="H144" i="5"/>
  <c r="J144" i="5"/>
  <c r="H145" i="5"/>
  <c r="J145" i="5"/>
  <c r="H146" i="5"/>
  <c r="J146" i="5"/>
  <c r="H147" i="5"/>
  <c r="J147" i="5"/>
  <c r="H148" i="5"/>
  <c r="J148" i="5"/>
  <c r="H149" i="5"/>
  <c r="J149" i="5"/>
  <c r="H150" i="5"/>
  <c r="J150" i="5"/>
  <c r="H151" i="5"/>
  <c r="J151" i="5"/>
  <c r="H152" i="5"/>
  <c r="J152" i="5"/>
  <c r="H153" i="5"/>
  <c r="J153" i="5"/>
  <c r="H154" i="5"/>
  <c r="J154" i="5"/>
  <c r="H155" i="5"/>
  <c r="J155" i="5"/>
  <c r="H156" i="5"/>
  <c r="J156" i="5"/>
  <c r="H157" i="5"/>
  <c r="J157" i="5"/>
  <c r="H158" i="5"/>
  <c r="J158" i="5"/>
  <c r="H159" i="5"/>
  <c r="J159" i="5"/>
  <c r="H160" i="5"/>
  <c r="J160" i="5"/>
  <c r="H161" i="5"/>
  <c r="J161" i="5"/>
  <c r="H162" i="5"/>
  <c r="J162" i="5"/>
  <c r="H163" i="5"/>
  <c r="J163" i="5"/>
  <c r="H164" i="5"/>
  <c r="J164" i="5"/>
  <c r="H165" i="5"/>
  <c r="J165" i="5"/>
  <c r="H166" i="5"/>
  <c r="J166" i="5"/>
  <c r="H167" i="5"/>
  <c r="J167" i="5"/>
  <c r="H168" i="5"/>
  <c r="J168" i="5"/>
  <c r="H169" i="5"/>
  <c r="J169" i="5"/>
  <c r="H170" i="5"/>
  <c r="J170" i="5"/>
  <c r="H171" i="5"/>
  <c r="J171" i="5"/>
  <c r="H172" i="5"/>
  <c r="J172" i="5"/>
  <c r="H173" i="5"/>
  <c r="J173" i="5"/>
  <c r="H174" i="5"/>
  <c r="J174" i="5"/>
  <c r="H175" i="5"/>
  <c r="J175" i="5"/>
  <c r="H176" i="5"/>
  <c r="J176" i="5"/>
  <c r="H177" i="5"/>
  <c r="J177" i="5"/>
  <c r="H178" i="5"/>
  <c r="J178" i="5"/>
  <c r="H179" i="5"/>
  <c r="J179" i="5"/>
  <c r="H180" i="5"/>
  <c r="J180" i="5"/>
  <c r="H181" i="5"/>
  <c r="J181" i="5"/>
  <c r="H182" i="5"/>
  <c r="J182" i="5"/>
  <c r="H183" i="5"/>
  <c r="J183" i="5"/>
  <c r="H184" i="5"/>
  <c r="J184" i="5"/>
  <c r="H185" i="5"/>
  <c r="J185" i="5"/>
  <c r="H186" i="5"/>
  <c r="J186" i="5"/>
  <c r="H187" i="5"/>
  <c r="J187" i="5"/>
  <c r="H188" i="5"/>
  <c r="J188" i="5"/>
  <c r="H189" i="5"/>
  <c r="J189" i="5"/>
  <c r="H190" i="5"/>
  <c r="J190" i="5"/>
  <c r="H191" i="5"/>
  <c r="J191" i="5"/>
  <c r="H192" i="5"/>
  <c r="J192" i="5"/>
  <c r="H193" i="5"/>
  <c r="J193" i="5"/>
  <c r="H194" i="5"/>
  <c r="J194" i="5"/>
  <c r="H195" i="5"/>
  <c r="J195" i="5"/>
  <c r="H196" i="5"/>
  <c r="J196" i="5"/>
  <c r="H197" i="5"/>
  <c r="J197" i="5"/>
  <c r="H198" i="5"/>
  <c r="J198" i="5"/>
  <c r="H199" i="5"/>
  <c r="J199" i="5"/>
  <c r="H200" i="5"/>
  <c r="J200" i="5"/>
  <c r="H201" i="5"/>
  <c r="J201" i="5"/>
  <c r="H202" i="5"/>
  <c r="J202" i="5"/>
  <c r="H203" i="5"/>
  <c r="J203" i="5"/>
  <c r="H204" i="5"/>
  <c r="J204" i="5"/>
  <c r="H205" i="5"/>
  <c r="J205" i="5"/>
  <c r="H206" i="5"/>
  <c r="J206" i="5"/>
  <c r="H207" i="5"/>
  <c r="J207" i="5"/>
  <c r="H208" i="5"/>
  <c r="J208" i="5"/>
  <c r="H209" i="5"/>
  <c r="J209" i="5"/>
  <c r="H210" i="5"/>
  <c r="J210" i="5"/>
  <c r="H211" i="5"/>
  <c r="J211" i="5"/>
  <c r="H212" i="5"/>
  <c r="J212" i="5"/>
  <c r="H213" i="5"/>
  <c r="J213" i="5"/>
  <c r="H214" i="5"/>
  <c r="J214" i="5"/>
  <c r="H215" i="5"/>
  <c r="J215" i="5"/>
  <c r="H216" i="5"/>
  <c r="J216" i="5"/>
  <c r="H217" i="5"/>
  <c r="J217" i="5"/>
  <c r="H218" i="5"/>
  <c r="J218" i="5"/>
  <c r="H219" i="5"/>
  <c r="J219" i="5"/>
  <c r="H220" i="5"/>
  <c r="J220" i="5"/>
  <c r="H221" i="5"/>
  <c r="J221" i="5"/>
  <c r="H222" i="5"/>
  <c r="J222" i="5"/>
  <c r="H223" i="5"/>
  <c r="J223" i="5"/>
  <c r="H224" i="5"/>
  <c r="J224" i="5"/>
  <c r="H225" i="5"/>
  <c r="J225" i="5"/>
  <c r="H226" i="5"/>
  <c r="J226" i="5"/>
  <c r="H227" i="5"/>
  <c r="J227" i="5"/>
  <c r="H228" i="5"/>
  <c r="J228" i="5"/>
  <c r="H229" i="5"/>
  <c r="J229" i="5"/>
  <c r="H230" i="5"/>
  <c r="J230" i="5"/>
  <c r="H231" i="5"/>
  <c r="J231" i="5"/>
  <c r="H232" i="5"/>
  <c r="J232" i="5"/>
  <c r="H233" i="5"/>
  <c r="J233" i="5"/>
  <c r="H234" i="5"/>
  <c r="J234" i="5"/>
  <c r="H235" i="5"/>
  <c r="J235" i="5"/>
  <c r="H236" i="5"/>
  <c r="J236" i="5"/>
  <c r="H237" i="5"/>
  <c r="J237" i="5"/>
  <c r="H238" i="5"/>
  <c r="J238" i="5"/>
  <c r="H239" i="5"/>
  <c r="J239" i="5"/>
  <c r="H240" i="5"/>
  <c r="J240" i="5"/>
  <c r="H241" i="5"/>
  <c r="J241" i="5"/>
  <c r="H242" i="5"/>
  <c r="J242" i="5"/>
  <c r="H243" i="5"/>
  <c r="J243" i="5"/>
  <c r="H244" i="5"/>
  <c r="J244" i="5"/>
  <c r="H245" i="5"/>
  <c r="J245" i="5"/>
  <c r="H246" i="5"/>
  <c r="J246" i="5"/>
  <c r="H247" i="5"/>
  <c r="J247" i="5"/>
  <c r="H248" i="5"/>
  <c r="J248" i="5"/>
  <c r="H249" i="5"/>
  <c r="J249" i="5"/>
  <c r="H250" i="5"/>
  <c r="J250" i="5"/>
  <c r="H251" i="5"/>
  <c r="J251" i="5"/>
  <c r="H252" i="5"/>
  <c r="J252" i="5"/>
  <c r="H253" i="5"/>
  <c r="J253" i="5"/>
  <c r="H254" i="5"/>
  <c r="J254" i="5"/>
  <c r="H255" i="5"/>
  <c r="J255" i="5"/>
  <c r="H256" i="5"/>
  <c r="J256" i="5"/>
  <c r="H257" i="5"/>
  <c r="J257" i="5"/>
  <c r="H258" i="5"/>
  <c r="J258" i="5"/>
  <c r="H259" i="5"/>
  <c r="J259" i="5"/>
  <c r="H260" i="5"/>
  <c r="J260" i="5"/>
  <c r="H261" i="5"/>
  <c r="J261" i="5"/>
  <c r="H262" i="5"/>
  <c r="J262" i="5"/>
  <c r="H263" i="5"/>
  <c r="J263" i="5"/>
  <c r="H264" i="5"/>
  <c r="J264" i="5"/>
  <c r="H265" i="5"/>
  <c r="J265" i="5"/>
  <c r="H266" i="5"/>
  <c r="J266" i="5"/>
  <c r="H267" i="5"/>
  <c r="J267" i="5"/>
  <c r="H268" i="5"/>
  <c r="J268" i="5"/>
  <c r="H269" i="5"/>
  <c r="J269" i="5"/>
  <c r="H270" i="5"/>
  <c r="J270" i="5"/>
  <c r="H271" i="5"/>
  <c r="J271" i="5"/>
  <c r="H272" i="5"/>
  <c r="J272" i="5"/>
  <c r="H273" i="5"/>
  <c r="J273" i="5"/>
  <c r="H274" i="5"/>
  <c r="J274" i="5"/>
  <c r="H275" i="5"/>
  <c r="J275" i="5"/>
  <c r="H276" i="5"/>
  <c r="J276" i="5"/>
  <c r="H277" i="5"/>
  <c r="J277" i="5"/>
  <c r="H278" i="5"/>
  <c r="J278" i="5"/>
  <c r="H279" i="5"/>
  <c r="J279" i="5"/>
  <c r="H280" i="5"/>
  <c r="J280" i="5"/>
  <c r="H281" i="5"/>
  <c r="J281" i="5"/>
  <c r="H282" i="5"/>
  <c r="J282" i="5"/>
  <c r="H283" i="5"/>
  <c r="J283" i="5"/>
  <c r="H284" i="5"/>
  <c r="J284" i="5"/>
  <c r="H285" i="5"/>
  <c r="J285" i="5"/>
  <c r="H286" i="5"/>
  <c r="J286" i="5"/>
  <c r="H287" i="5"/>
  <c r="J287" i="5"/>
  <c r="H288" i="5"/>
  <c r="J288" i="5"/>
  <c r="H289" i="5"/>
  <c r="J289" i="5"/>
  <c r="H290" i="5"/>
  <c r="J290" i="5"/>
  <c r="H291" i="5"/>
  <c r="J291" i="5"/>
  <c r="H292" i="5"/>
  <c r="J292" i="5"/>
  <c r="H293" i="5"/>
  <c r="J293" i="5"/>
  <c r="H294" i="5"/>
  <c r="J294" i="5"/>
  <c r="H295" i="5"/>
  <c r="J295" i="5"/>
  <c r="H296" i="5"/>
  <c r="J296" i="5"/>
  <c r="H297" i="5"/>
  <c r="J297" i="5"/>
  <c r="H298" i="5"/>
  <c r="J298" i="5"/>
  <c r="H299" i="5"/>
  <c r="J299" i="5"/>
  <c r="H300" i="5"/>
  <c r="J300" i="5"/>
  <c r="H301" i="5"/>
  <c r="J301" i="5"/>
  <c r="H302" i="5"/>
  <c r="J302" i="5"/>
  <c r="H303" i="5"/>
  <c r="J303" i="5"/>
  <c r="H304" i="5"/>
  <c r="J304" i="5"/>
  <c r="H305" i="5"/>
  <c r="J305" i="5"/>
  <c r="H306" i="5"/>
  <c r="J306" i="5"/>
  <c r="H307" i="5"/>
  <c r="J307" i="5"/>
  <c r="H308" i="5"/>
  <c r="J308" i="5"/>
  <c r="H309" i="5"/>
  <c r="J309" i="5"/>
  <c r="H310" i="5"/>
  <c r="J310" i="5"/>
  <c r="H311" i="5"/>
  <c r="J311" i="5"/>
  <c r="H312" i="5"/>
  <c r="J312" i="5"/>
  <c r="H313" i="5"/>
  <c r="J313" i="5"/>
  <c r="H314" i="5"/>
  <c r="J314" i="5"/>
  <c r="H315" i="5"/>
  <c r="J315" i="5"/>
  <c r="H316" i="5"/>
  <c r="J316" i="5"/>
  <c r="H317" i="5"/>
  <c r="J317" i="5"/>
  <c r="H318" i="5"/>
  <c r="J318" i="5"/>
  <c r="H319" i="5"/>
  <c r="J319" i="5"/>
  <c r="H320" i="5"/>
  <c r="J320" i="5"/>
  <c r="H321" i="5"/>
  <c r="J321" i="5"/>
  <c r="H322" i="5"/>
  <c r="J322" i="5"/>
  <c r="H323" i="5"/>
  <c r="J323" i="5"/>
  <c r="H324" i="5"/>
  <c r="J324" i="5"/>
  <c r="H325" i="5"/>
  <c r="J325" i="5"/>
  <c r="H326" i="5"/>
  <c r="J326" i="5"/>
  <c r="H327" i="5"/>
  <c r="J327" i="5"/>
  <c r="H328" i="5"/>
  <c r="J328" i="5"/>
  <c r="H329" i="5"/>
  <c r="J329" i="5"/>
  <c r="H330" i="5"/>
  <c r="J330" i="5"/>
  <c r="H331" i="5"/>
  <c r="J331" i="5"/>
  <c r="H332" i="5"/>
  <c r="J332" i="5"/>
  <c r="H333" i="5"/>
  <c r="J333" i="5"/>
  <c r="H334" i="5"/>
  <c r="J334" i="5"/>
  <c r="H335" i="5"/>
  <c r="J335" i="5"/>
  <c r="H336" i="5"/>
  <c r="J336" i="5"/>
  <c r="H337" i="5"/>
  <c r="J337" i="5"/>
  <c r="H338" i="5"/>
  <c r="J338" i="5"/>
  <c r="H339" i="5"/>
  <c r="J339" i="5"/>
  <c r="H340" i="5"/>
  <c r="J340" i="5"/>
  <c r="H341" i="5"/>
  <c r="J341" i="5"/>
  <c r="H342" i="5"/>
  <c r="J342" i="5"/>
  <c r="H343" i="5"/>
  <c r="J343" i="5"/>
  <c r="H344" i="5"/>
  <c r="J344" i="5"/>
  <c r="H345" i="5"/>
  <c r="J345" i="5"/>
  <c r="H346" i="5"/>
  <c r="J346" i="5"/>
  <c r="H347" i="5"/>
  <c r="J347" i="5"/>
  <c r="H348" i="5"/>
  <c r="J348" i="5"/>
  <c r="H349" i="5"/>
  <c r="J349" i="5"/>
  <c r="H350" i="5"/>
  <c r="J350" i="5"/>
  <c r="H351" i="5"/>
  <c r="J351" i="5"/>
  <c r="H352" i="5"/>
  <c r="J352" i="5"/>
  <c r="H353" i="5"/>
  <c r="J353" i="5"/>
  <c r="H354" i="5"/>
  <c r="J354" i="5"/>
  <c r="H355" i="5"/>
  <c r="J355" i="5"/>
  <c r="H356" i="5"/>
  <c r="J356" i="5"/>
  <c r="H357" i="5"/>
  <c r="J357" i="5"/>
  <c r="H358" i="5"/>
  <c r="J358" i="5"/>
  <c r="H359" i="5"/>
  <c r="J359" i="5"/>
  <c r="H360" i="5"/>
  <c r="J360" i="5"/>
  <c r="H361" i="5"/>
  <c r="J361" i="5"/>
  <c r="H362" i="5"/>
  <c r="J362" i="5"/>
  <c r="H363" i="5"/>
  <c r="J363" i="5"/>
  <c r="H364" i="5"/>
  <c r="J364" i="5"/>
  <c r="H365" i="5"/>
  <c r="J365" i="5"/>
  <c r="H366" i="5"/>
  <c r="J366" i="5"/>
  <c r="H367" i="5"/>
  <c r="J367" i="5"/>
  <c r="H368" i="5"/>
  <c r="J368" i="5"/>
  <c r="H369" i="5"/>
  <c r="J369" i="5"/>
  <c r="H370" i="5"/>
  <c r="J370" i="5"/>
  <c r="H371" i="5"/>
  <c r="J371" i="5"/>
  <c r="H372" i="5"/>
  <c r="J372" i="5"/>
  <c r="H373" i="5"/>
  <c r="J373" i="5"/>
  <c r="H374" i="5"/>
  <c r="J374" i="5"/>
  <c r="H375" i="5"/>
  <c r="J375" i="5"/>
  <c r="H376" i="5"/>
  <c r="J376" i="5"/>
  <c r="H377" i="5"/>
  <c r="J377" i="5"/>
  <c r="H378" i="5"/>
  <c r="J378" i="5"/>
  <c r="H379" i="5"/>
  <c r="J379" i="5"/>
  <c r="H380" i="5"/>
  <c r="J380" i="5"/>
  <c r="H381" i="5"/>
  <c r="J381" i="5"/>
  <c r="H382" i="5"/>
  <c r="J382" i="5"/>
  <c r="H383" i="5"/>
  <c r="J383" i="5"/>
  <c r="H384" i="5"/>
  <c r="J384" i="5"/>
  <c r="H385" i="5"/>
  <c r="J385" i="5"/>
  <c r="H386" i="5"/>
  <c r="J386" i="5"/>
  <c r="H387" i="5"/>
  <c r="J387" i="5"/>
  <c r="H388" i="5"/>
  <c r="J388" i="5"/>
  <c r="H389" i="5"/>
  <c r="J389" i="5"/>
  <c r="H390" i="5"/>
  <c r="J390" i="5"/>
  <c r="H391" i="5"/>
  <c r="J391" i="5"/>
  <c r="H392" i="5"/>
  <c r="J392" i="5"/>
  <c r="H393" i="5"/>
  <c r="J393" i="5"/>
  <c r="H394" i="5"/>
  <c r="J394" i="5"/>
  <c r="H395" i="5"/>
  <c r="J395" i="5"/>
  <c r="H396" i="5"/>
  <c r="J396" i="5"/>
  <c r="H397" i="5"/>
  <c r="J397" i="5"/>
  <c r="H398" i="5"/>
  <c r="J398" i="5"/>
  <c r="H399" i="5"/>
  <c r="J399" i="5"/>
  <c r="H400" i="5"/>
  <c r="J400" i="5"/>
  <c r="H401" i="5"/>
  <c r="J401" i="5"/>
  <c r="H402" i="5"/>
  <c r="J402" i="5"/>
  <c r="H403" i="5"/>
  <c r="J403" i="5"/>
  <c r="H404" i="5"/>
  <c r="J404" i="5"/>
  <c r="H405" i="5"/>
  <c r="J405" i="5"/>
  <c r="H406" i="5"/>
  <c r="J406" i="5"/>
  <c r="H407" i="5"/>
  <c r="J407" i="5"/>
  <c r="H408" i="5"/>
  <c r="J408" i="5"/>
  <c r="H409" i="5"/>
  <c r="J409" i="5"/>
  <c r="H410" i="5"/>
  <c r="J410" i="5"/>
  <c r="H411" i="5"/>
  <c r="J411" i="5"/>
  <c r="H412" i="5"/>
  <c r="J412" i="5"/>
  <c r="H413" i="5"/>
  <c r="J413" i="5"/>
  <c r="H414" i="5"/>
  <c r="J414" i="5"/>
  <c r="H415" i="5"/>
  <c r="J415" i="5"/>
  <c r="H416" i="5"/>
  <c r="J416" i="5"/>
  <c r="H417" i="5"/>
  <c r="J417" i="5"/>
  <c r="H418" i="5"/>
  <c r="J418" i="5"/>
  <c r="H419" i="5"/>
  <c r="J419" i="5"/>
  <c r="H420" i="5"/>
  <c r="J420" i="5"/>
  <c r="H421" i="5"/>
  <c r="J421" i="5"/>
  <c r="H422" i="5"/>
  <c r="J422" i="5"/>
  <c r="H423" i="5"/>
  <c r="J423" i="5"/>
  <c r="H424" i="5"/>
  <c r="J424" i="5"/>
  <c r="H425" i="5"/>
  <c r="J425" i="5"/>
  <c r="H426" i="5"/>
  <c r="J426" i="5"/>
  <c r="H427" i="5"/>
  <c r="J427" i="5"/>
  <c r="H428" i="5"/>
  <c r="J428" i="5"/>
  <c r="H429" i="5"/>
  <c r="J429" i="5"/>
  <c r="H430" i="5"/>
  <c r="J430" i="5"/>
  <c r="H431" i="5"/>
  <c r="J431" i="5"/>
  <c r="H432" i="5"/>
  <c r="J432" i="5"/>
  <c r="H433" i="5"/>
  <c r="J433" i="5"/>
  <c r="H434" i="5"/>
  <c r="J434" i="5"/>
  <c r="H435" i="5"/>
  <c r="J435" i="5"/>
  <c r="H436" i="5"/>
  <c r="J436" i="5"/>
  <c r="H437" i="5"/>
  <c r="J437" i="5"/>
  <c r="H438" i="5"/>
  <c r="J438" i="5"/>
  <c r="H439" i="5"/>
  <c r="J439" i="5"/>
  <c r="H440" i="5"/>
  <c r="J440" i="5"/>
  <c r="H441" i="5"/>
  <c r="J441" i="5"/>
  <c r="H442" i="5"/>
  <c r="J442" i="5"/>
  <c r="H443" i="5"/>
  <c r="J443" i="5"/>
  <c r="H444" i="5"/>
  <c r="J444" i="5"/>
  <c r="H445" i="5"/>
  <c r="J445" i="5"/>
  <c r="H446" i="5"/>
  <c r="J446" i="5"/>
  <c r="H447" i="5"/>
  <c r="J447" i="5"/>
  <c r="H448" i="5"/>
  <c r="J448" i="5"/>
  <c r="H449" i="5"/>
  <c r="J449" i="5"/>
  <c r="H450" i="5"/>
  <c r="J450" i="5"/>
  <c r="H451" i="5"/>
  <c r="J451" i="5"/>
  <c r="H452" i="5"/>
  <c r="J452" i="5"/>
  <c r="H453" i="5"/>
  <c r="J453" i="5"/>
  <c r="H454" i="5"/>
  <c r="J454" i="5"/>
  <c r="H455" i="5"/>
  <c r="J455" i="5"/>
  <c r="H456" i="5"/>
  <c r="J456" i="5"/>
  <c r="H457" i="5"/>
  <c r="J457" i="5"/>
  <c r="H458" i="5"/>
  <c r="J458" i="5"/>
  <c r="H459" i="5"/>
  <c r="J459" i="5"/>
  <c r="H460" i="5"/>
  <c r="J460" i="5"/>
  <c r="H461" i="5"/>
  <c r="J461" i="5"/>
  <c r="H462" i="5"/>
  <c r="J462" i="5"/>
  <c r="H463" i="5"/>
  <c r="J463" i="5"/>
  <c r="H464" i="5"/>
  <c r="J464" i="5"/>
  <c r="H465" i="5"/>
  <c r="J465" i="5"/>
  <c r="H466" i="5"/>
  <c r="J466" i="5"/>
  <c r="H467" i="5"/>
  <c r="J467" i="5"/>
  <c r="H468" i="5"/>
  <c r="J468" i="5"/>
  <c r="H469" i="5"/>
  <c r="J469" i="5"/>
  <c r="H470" i="5"/>
  <c r="J470" i="5"/>
  <c r="H471" i="5"/>
  <c r="J471" i="5"/>
  <c r="H472" i="5"/>
  <c r="J472" i="5"/>
  <c r="H473" i="5"/>
  <c r="J473" i="5"/>
  <c r="H474" i="5"/>
  <c r="J474" i="5"/>
  <c r="H475" i="5"/>
  <c r="J475" i="5"/>
  <c r="H476" i="5"/>
  <c r="J476" i="5"/>
  <c r="H477" i="5"/>
  <c r="J477" i="5"/>
  <c r="H478" i="5"/>
  <c r="J478" i="5"/>
  <c r="H479" i="5"/>
  <c r="J479" i="5"/>
  <c r="H480" i="5"/>
  <c r="J480" i="5"/>
  <c r="H481" i="5"/>
  <c r="J481" i="5"/>
  <c r="H482" i="5"/>
  <c r="J482" i="5"/>
  <c r="H483" i="5"/>
  <c r="J483" i="5"/>
  <c r="H484" i="5"/>
  <c r="J484" i="5"/>
  <c r="H485" i="5"/>
  <c r="J485" i="5"/>
  <c r="H486" i="5"/>
  <c r="J486" i="5"/>
  <c r="H487" i="5"/>
  <c r="J487" i="5"/>
  <c r="H488" i="5"/>
  <c r="J488" i="5"/>
  <c r="H489" i="5"/>
  <c r="J489" i="5"/>
  <c r="H490" i="5"/>
  <c r="J490" i="5"/>
  <c r="H491" i="5"/>
  <c r="J491" i="5"/>
  <c r="H492" i="5"/>
  <c r="J492" i="5"/>
  <c r="H493" i="5"/>
  <c r="J493" i="5"/>
  <c r="H494" i="5"/>
  <c r="J494" i="5"/>
  <c r="H495" i="5"/>
  <c r="J495" i="5"/>
  <c r="H496" i="5"/>
  <c r="J496" i="5"/>
  <c r="H497" i="5"/>
  <c r="J497" i="5"/>
  <c r="H498" i="5"/>
  <c r="J498" i="5"/>
  <c r="H499" i="5"/>
  <c r="J499" i="5"/>
  <c r="H500" i="5"/>
  <c r="J500" i="5"/>
  <c r="H501" i="5"/>
  <c r="J501" i="5"/>
  <c r="H2" i="5"/>
  <c r="J2" i="5" l="1"/>
  <c r="AE7" i="2" l="1"/>
  <c r="AF7" i="2"/>
  <c r="AG7" i="2"/>
  <c r="AH7" i="2"/>
  <c r="AI7" i="2"/>
  <c r="AJ7" i="2"/>
  <c r="AK7" i="2"/>
  <c r="AL7" i="2"/>
  <c r="AE8" i="2"/>
  <c r="AF8" i="2"/>
  <c r="AG8" i="2"/>
  <c r="AH8" i="2"/>
  <c r="AI8" i="2"/>
  <c r="AJ8" i="2"/>
  <c r="AK8" i="2"/>
  <c r="AL8" i="2"/>
  <c r="AE9" i="2"/>
  <c r="AF9" i="2"/>
  <c r="AG9" i="2"/>
  <c r="AH9" i="2"/>
  <c r="AI9" i="2"/>
  <c r="AJ9" i="2"/>
  <c r="AK9" i="2"/>
  <c r="AL9" i="2"/>
  <c r="AE10" i="2"/>
  <c r="AF10" i="2"/>
  <c r="AG10" i="2"/>
  <c r="AH10" i="2"/>
  <c r="AI10" i="2"/>
  <c r="AJ10" i="2"/>
  <c r="AK10" i="2"/>
  <c r="AL10" i="2"/>
  <c r="AE11" i="2"/>
  <c r="AF11" i="2"/>
  <c r="AG11" i="2"/>
  <c r="AH11" i="2"/>
  <c r="AI11" i="2"/>
  <c r="AJ11" i="2"/>
  <c r="AK11" i="2"/>
  <c r="AL11" i="2"/>
  <c r="AE12" i="2"/>
  <c r="AF12" i="2"/>
  <c r="AG12" i="2"/>
  <c r="AH12" i="2"/>
  <c r="AI12" i="2"/>
  <c r="AJ12" i="2"/>
  <c r="AK12" i="2"/>
  <c r="AL12" i="2"/>
  <c r="AE13" i="2"/>
  <c r="AF13" i="2"/>
  <c r="AG13" i="2"/>
  <c r="AH13" i="2"/>
  <c r="AI13" i="2"/>
  <c r="AJ13" i="2"/>
  <c r="AK13" i="2"/>
  <c r="AL13" i="2"/>
  <c r="AE14" i="2"/>
  <c r="AF14" i="2"/>
  <c r="AG14" i="2"/>
  <c r="AH14" i="2"/>
  <c r="AI14" i="2"/>
  <c r="AJ14" i="2"/>
  <c r="AK14" i="2"/>
  <c r="AL14" i="2"/>
  <c r="AE15" i="2"/>
  <c r="AF15" i="2"/>
  <c r="AG15" i="2"/>
  <c r="AH15" i="2"/>
  <c r="AI15" i="2"/>
  <c r="AJ15" i="2"/>
  <c r="AK15" i="2"/>
  <c r="AL15" i="2"/>
  <c r="AE16" i="2"/>
  <c r="AF16" i="2"/>
  <c r="AG16" i="2"/>
  <c r="AH16" i="2"/>
  <c r="AI16" i="2"/>
  <c r="AJ16" i="2"/>
  <c r="AK16" i="2"/>
  <c r="AL16" i="2"/>
  <c r="AE17" i="2"/>
  <c r="AF17" i="2"/>
  <c r="AG17" i="2"/>
  <c r="AH17" i="2"/>
  <c r="AI17" i="2"/>
  <c r="AJ17" i="2"/>
  <c r="AK17" i="2"/>
  <c r="AL17" i="2"/>
  <c r="AE18" i="2"/>
  <c r="AF18" i="2"/>
  <c r="AG18" i="2"/>
  <c r="AH18" i="2"/>
  <c r="AI18" i="2"/>
  <c r="AJ18" i="2"/>
  <c r="AK18" i="2"/>
  <c r="AL18" i="2"/>
  <c r="AE19" i="2"/>
  <c r="AF19" i="2"/>
  <c r="AG19" i="2"/>
  <c r="AH19" i="2"/>
  <c r="AI19" i="2"/>
  <c r="AJ19" i="2"/>
  <c r="AK19" i="2"/>
  <c r="AL19" i="2"/>
  <c r="AE20" i="2"/>
  <c r="AF20" i="2"/>
  <c r="AG20" i="2"/>
  <c r="AH20" i="2"/>
  <c r="AI20" i="2"/>
  <c r="AJ20" i="2"/>
  <c r="AK20" i="2"/>
  <c r="AL20" i="2"/>
  <c r="AE21" i="2"/>
  <c r="AF21" i="2"/>
  <c r="AG21" i="2"/>
  <c r="AH21" i="2"/>
  <c r="AI21" i="2"/>
  <c r="AJ21" i="2"/>
  <c r="AK21" i="2"/>
  <c r="AL21" i="2"/>
  <c r="AE22" i="2"/>
  <c r="AF22" i="2"/>
  <c r="AG22" i="2"/>
  <c r="AH22" i="2"/>
  <c r="AI22" i="2"/>
  <c r="AJ22" i="2"/>
  <c r="AK22" i="2"/>
  <c r="AL22" i="2"/>
  <c r="AE23" i="2"/>
  <c r="AF23" i="2"/>
  <c r="AG23" i="2"/>
  <c r="AH23" i="2"/>
  <c r="AI23" i="2"/>
  <c r="AJ23" i="2"/>
  <c r="AK23" i="2"/>
  <c r="AL23" i="2"/>
  <c r="AE24" i="2"/>
  <c r="AF24" i="2"/>
  <c r="AG24" i="2"/>
  <c r="AH24" i="2"/>
  <c r="AI24" i="2"/>
  <c r="AJ24" i="2"/>
  <c r="AK24" i="2"/>
  <c r="AL24" i="2"/>
  <c r="AE25" i="2"/>
  <c r="AF25" i="2"/>
  <c r="AG25" i="2"/>
  <c r="AH25" i="2"/>
  <c r="AI25" i="2"/>
  <c r="AJ25" i="2"/>
  <c r="AK25" i="2"/>
  <c r="AL25" i="2"/>
  <c r="AE26" i="2"/>
  <c r="AF26" i="2"/>
  <c r="AG26" i="2"/>
  <c r="AH26" i="2"/>
  <c r="AI26" i="2"/>
  <c r="AJ26" i="2"/>
  <c r="AK26" i="2"/>
  <c r="AL26" i="2"/>
  <c r="AE27" i="2"/>
  <c r="AF27" i="2"/>
  <c r="AG27" i="2"/>
  <c r="AH27" i="2"/>
  <c r="AI27" i="2"/>
  <c r="AJ27" i="2"/>
  <c r="AK27" i="2"/>
  <c r="AL27" i="2"/>
  <c r="AE28" i="2"/>
  <c r="AF28" i="2"/>
  <c r="AG28" i="2"/>
  <c r="AH28" i="2"/>
  <c r="AI28" i="2"/>
  <c r="AJ28" i="2"/>
  <c r="AK28" i="2"/>
  <c r="AL28" i="2"/>
  <c r="AE29" i="2"/>
  <c r="AF29" i="2"/>
  <c r="AG29" i="2"/>
  <c r="AH29" i="2"/>
  <c r="AI29" i="2"/>
  <c r="AJ29" i="2"/>
  <c r="AK29" i="2"/>
  <c r="AL29" i="2"/>
  <c r="AE30" i="2"/>
  <c r="AF30" i="2"/>
  <c r="AG30" i="2"/>
  <c r="AH30" i="2"/>
  <c r="AI30" i="2"/>
  <c r="AJ30" i="2"/>
  <c r="AK30" i="2"/>
  <c r="AL30" i="2"/>
  <c r="AE31" i="2"/>
  <c r="AF31" i="2"/>
  <c r="AG31" i="2"/>
  <c r="AH31" i="2"/>
  <c r="AI31" i="2"/>
  <c r="AJ31" i="2"/>
  <c r="AK31" i="2"/>
  <c r="AL31" i="2"/>
  <c r="AE32" i="2"/>
  <c r="AF32" i="2"/>
  <c r="AG32" i="2"/>
  <c r="AH32" i="2"/>
  <c r="AI32" i="2"/>
  <c r="AJ32" i="2"/>
  <c r="AK32" i="2"/>
  <c r="AL32" i="2"/>
  <c r="AE33" i="2"/>
  <c r="AF33" i="2"/>
  <c r="AG33" i="2"/>
  <c r="AH33" i="2"/>
  <c r="AI33" i="2"/>
  <c r="AJ33" i="2"/>
  <c r="AK33" i="2"/>
  <c r="AL33" i="2"/>
  <c r="AE34" i="2"/>
  <c r="AF34" i="2"/>
  <c r="AG34" i="2"/>
  <c r="AH34" i="2"/>
  <c r="AI34" i="2"/>
  <c r="AJ34" i="2"/>
  <c r="AK34" i="2"/>
  <c r="AL34" i="2"/>
  <c r="AE35" i="2"/>
  <c r="AF35" i="2"/>
  <c r="AG35" i="2"/>
  <c r="AH35" i="2"/>
  <c r="AI35" i="2"/>
  <c r="AJ35" i="2"/>
  <c r="AK35" i="2"/>
  <c r="AL35" i="2"/>
  <c r="AE36" i="2"/>
  <c r="AF36" i="2"/>
  <c r="AG36" i="2"/>
  <c r="AH36" i="2"/>
  <c r="AI36" i="2"/>
  <c r="AJ36" i="2"/>
  <c r="AK36" i="2"/>
  <c r="AL36" i="2"/>
  <c r="AE37" i="2"/>
  <c r="AF37" i="2"/>
  <c r="AG37" i="2"/>
  <c r="AH37" i="2"/>
  <c r="AI37" i="2"/>
  <c r="AJ37" i="2"/>
  <c r="AK37" i="2"/>
  <c r="AL37" i="2"/>
  <c r="AE38" i="2"/>
  <c r="AF38" i="2"/>
  <c r="AG38" i="2"/>
  <c r="AH38" i="2"/>
  <c r="AI38" i="2"/>
  <c r="AJ38" i="2"/>
  <c r="AK38" i="2"/>
  <c r="AL38" i="2"/>
  <c r="AE39" i="2"/>
  <c r="AF39" i="2"/>
  <c r="AG39" i="2"/>
  <c r="AH39" i="2"/>
  <c r="AI39" i="2"/>
  <c r="AJ39" i="2"/>
  <c r="AK39" i="2"/>
  <c r="AL39" i="2"/>
  <c r="AE40" i="2"/>
  <c r="AF40" i="2"/>
  <c r="AG40" i="2"/>
  <c r="AH40" i="2"/>
  <c r="AI40" i="2"/>
  <c r="AJ40" i="2"/>
  <c r="AK40" i="2"/>
  <c r="AL40" i="2"/>
  <c r="AE41" i="2"/>
  <c r="AF41" i="2"/>
  <c r="AG41" i="2"/>
  <c r="AH41" i="2"/>
  <c r="AI41" i="2"/>
  <c r="AJ41" i="2"/>
  <c r="AK41" i="2"/>
  <c r="AL41" i="2"/>
  <c r="AE42" i="2"/>
  <c r="AF42" i="2"/>
  <c r="AG42" i="2"/>
  <c r="AH42" i="2"/>
  <c r="AI42" i="2"/>
  <c r="AJ42" i="2"/>
  <c r="AK42" i="2"/>
  <c r="AL42" i="2"/>
  <c r="AE43" i="2"/>
  <c r="AF43" i="2"/>
  <c r="AG43" i="2"/>
  <c r="AH43" i="2"/>
  <c r="AI43" i="2"/>
  <c r="AJ43" i="2"/>
  <c r="AK43" i="2"/>
  <c r="AL43" i="2"/>
  <c r="AE44" i="2"/>
  <c r="AF44" i="2"/>
  <c r="AG44" i="2"/>
  <c r="AH44" i="2"/>
  <c r="AI44" i="2"/>
  <c r="AJ44" i="2"/>
  <c r="AK44" i="2"/>
  <c r="AL44" i="2"/>
  <c r="AE45" i="2"/>
  <c r="AF45" i="2"/>
  <c r="AG45" i="2"/>
  <c r="AH45" i="2"/>
  <c r="AI45" i="2"/>
  <c r="AJ45" i="2"/>
  <c r="AK45" i="2"/>
  <c r="AL45" i="2"/>
  <c r="AE46" i="2"/>
  <c r="AF46" i="2"/>
  <c r="AG46" i="2"/>
  <c r="AH46" i="2"/>
  <c r="AI46" i="2"/>
  <c r="AJ46" i="2"/>
  <c r="AK46" i="2"/>
  <c r="AL46" i="2"/>
  <c r="AE47" i="2"/>
  <c r="AF47" i="2"/>
  <c r="AG47" i="2"/>
  <c r="AH47" i="2"/>
  <c r="AI47" i="2"/>
  <c r="AJ47" i="2"/>
  <c r="AK47" i="2"/>
  <c r="AL47" i="2"/>
  <c r="AE48" i="2"/>
  <c r="AF48" i="2"/>
  <c r="AG48" i="2"/>
  <c r="AH48" i="2"/>
  <c r="AI48" i="2"/>
  <c r="AJ48" i="2"/>
  <c r="AK48" i="2"/>
  <c r="AL48" i="2"/>
  <c r="AE49" i="2"/>
  <c r="AF49" i="2"/>
  <c r="AG49" i="2"/>
  <c r="AH49" i="2"/>
  <c r="AI49" i="2"/>
  <c r="AJ49" i="2"/>
  <c r="AK49" i="2"/>
  <c r="AL49" i="2"/>
  <c r="AE50" i="2"/>
  <c r="AF50" i="2"/>
  <c r="AG50" i="2"/>
  <c r="AH50" i="2"/>
  <c r="AI50" i="2"/>
  <c r="AJ50" i="2"/>
  <c r="AK50" i="2"/>
  <c r="AL50" i="2"/>
  <c r="AE51" i="2"/>
  <c r="AF51" i="2"/>
  <c r="AG51" i="2"/>
  <c r="AH51" i="2"/>
  <c r="AI51" i="2"/>
  <c r="AJ51" i="2"/>
  <c r="AK51" i="2"/>
  <c r="AL51" i="2"/>
  <c r="AE52" i="2"/>
  <c r="AF52" i="2"/>
  <c r="AG52" i="2"/>
  <c r="AH52" i="2"/>
  <c r="AI52" i="2"/>
  <c r="AJ52" i="2"/>
  <c r="AK52" i="2"/>
  <c r="AL52" i="2"/>
  <c r="AE53" i="2"/>
  <c r="AF53" i="2"/>
  <c r="AG53" i="2"/>
  <c r="AH53" i="2"/>
  <c r="AI53" i="2"/>
  <c r="AJ53" i="2"/>
  <c r="AK53" i="2"/>
  <c r="AL53" i="2"/>
  <c r="AE54" i="2"/>
  <c r="AF54" i="2"/>
  <c r="AG54" i="2"/>
  <c r="AH54" i="2"/>
  <c r="AI54" i="2"/>
  <c r="AJ54" i="2"/>
  <c r="AK54" i="2"/>
  <c r="AL54" i="2"/>
  <c r="AE55" i="2"/>
  <c r="AF55" i="2"/>
  <c r="AG55" i="2"/>
  <c r="AH55" i="2"/>
  <c r="AI55" i="2"/>
  <c r="AJ55" i="2"/>
  <c r="AK55" i="2"/>
  <c r="AL55" i="2"/>
  <c r="AE56" i="2"/>
  <c r="AF56" i="2"/>
  <c r="AG56" i="2"/>
  <c r="AH56" i="2"/>
  <c r="AI56" i="2"/>
  <c r="AJ56" i="2"/>
  <c r="AK56" i="2"/>
  <c r="AL56" i="2"/>
  <c r="AE57" i="2"/>
  <c r="AF57" i="2"/>
  <c r="AG57" i="2"/>
  <c r="AH57" i="2"/>
  <c r="AI57" i="2"/>
  <c r="AJ57" i="2"/>
  <c r="AK57" i="2"/>
  <c r="AL57" i="2"/>
  <c r="AE58" i="2"/>
  <c r="AF58" i="2"/>
  <c r="AG58" i="2"/>
  <c r="AH58" i="2"/>
  <c r="AI58" i="2"/>
  <c r="AJ58" i="2"/>
  <c r="AK58" i="2"/>
  <c r="AL58" i="2"/>
  <c r="AE59" i="2"/>
  <c r="AF59" i="2"/>
  <c r="AG59" i="2"/>
  <c r="AH59" i="2"/>
  <c r="AI59" i="2"/>
  <c r="AJ59" i="2"/>
  <c r="AK59" i="2"/>
  <c r="AL59" i="2"/>
  <c r="AE60" i="2"/>
  <c r="AF60" i="2"/>
  <c r="AG60" i="2"/>
  <c r="AH60" i="2"/>
  <c r="AI60" i="2"/>
  <c r="AJ60" i="2"/>
  <c r="AK60" i="2"/>
  <c r="AL60" i="2"/>
  <c r="AE61" i="2"/>
  <c r="AF61" i="2"/>
  <c r="AG61" i="2"/>
  <c r="AH61" i="2"/>
  <c r="AI61" i="2"/>
  <c r="AJ61" i="2"/>
  <c r="AK61" i="2"/>
  <c r="AL61" i="2"/>
  <c r="AE62" i="2"/>
  <c r="AF62" i="2"/>
  <c r="AG62" i="2"/>
  <c r="AH62" i="2"/>
  <c r="AI62" i="2"/>
  <c r="AJ62" i="2"/>
  <c r="AK62" i="2"/>
  <c r="AL62" i="2"/>
  <c r="AE63" i="2"/>
  <c r="AF63" i="2"/>
  <c r="AG63" i="2"/>
  <c r="AH63" i="2"/>
  <c r="AI63" i="2"/>
  <c r="AJ63" i="2"/>
  <c r="AK63" i="2"/>
  <c r="AL63" i="2"/>
  <c r="AE64" i="2"/>
  <c r="AF64" i="2"/>
  <c r="AG64" i="2"/>
  <c r="AH64" i="2"/>
  <c r="AI64" i="2"/>
  <c r="AJ64" i="2"/>
  <c r="AK64" i="2"/>
  <c r="AL64" i="2"/>
  <c r="AE65" i="2"/>
  <c r="AF65" i="2"/>
  <c r="AG65" i="2"/>
  <c r="AH65" i="2"/>
  <c r="AI65" i="2"/>
  <c r="AJ65" i="2"/>
  <c r="AK65" i="2"/>
  <c r="AL65" i="2"/>
  <c r="AE66" i="2"/>
  <c r="AF66" i="2"/>
  <c r="AG66" i="2"/>
  <c r="AH66" i="2"/>
  <c r="AI66" i="2"/>
  <c r="AJ66" i="2"/>
  <c r="AK66" i="2"/>
  <c r="AL66" i="2"/>
  <c r="AE67" i="2"/>
  <c r="AF67" i="2"/>
  <c r="AG67" i="2"/>
  <c r="AH67" i="2"/>
  <c r="AI67" i="2"/>
  <c r="AJ67" i="2"/>
  <c r="AK67" i="2"/>
  <c r="AL67" i="2"/>
  <c r="AE68" i="2"/>
  <c r="AF68" i="2"/>
  <c r="AG68" i="2"/>
  <c r="AH68" i="2"/>
  <c r="AI68" i="2"/>
  <c r="AJ68" i="2"/>
  <c r="AK68" i="2"/>
  <c r="AL68" i="2"/>
  <c r="AE69" i="2"/>
  <c r="AF69" i="2"/>
  <c r="AG69" i="2"/>
  <c r="AH69" i="2"/>
  <c r="AI69" i="2"/>
  <c r="AJ69" i="2"/>
  <c r="AK69" i="2"/>
  <c r="AL69" i="2"/>
  <c r="AE70" i="2"/>
  <c r="AF70" i="2"/>
  <c r="AG70" i="2"/>
  <c r="AH70" i="2"/>
  <c r="AI70" i="2"/>
  <c r="AJ70" i="2"/>
  <c r="AK70" i="2"/>
  <c r="AL70" i="2"/>
  <c r="AE71" i="2"/>
  <c r="AF71" i="2"/>
  <c r="AG71" i="2"/>
  <c r="AH71" i="2"/>
  <c r="AI71" i="2"/>
  <c r="AJ71" i="2"/>
  <c r="AK71" i="2"/>
  <c r="AL71" i="2"/>
  <c r="AE72" i="2"/>
  <c r="AF72" i="2"/>
  <c r="AG72" i="2"/>
  <c r="AH72" i="2"/>
  <c r="AI72" i="2"/>
  <c r="AJ72" i="2"/>
  <c r="AK72" i="2"/>
  <c r="AL72" i="2"/>
  <c r="AE73" i="2"/>
  <c r="AF73" i="2"/>
  <c r="AG73" i="2"/>
  <c r="AH73" i="2"/>
  <c r="AI73" i="2"/>
  <c r="AJ73" i="2"/>
  <c r="AK73" i="2"/>
  <c r="AL73" i="2"/>
  <c r="AE74" i="2"/>
  <c r="AF74" i="2"/>
  <c r="AG74" i="2"/>
  <c r="AH74" i="2"/>
  <c r="AI74" i="2"/>
  <c r="AJ74" i="2"/>
  <c r="AK74" i="2"/>
  <c r="AL74" i="2"/>
  <c r="AE75" i="2"/>
  <c r="AF75" i="2"/>
  <c r="AG75" i="2"/>
  <c r="AH75" i="2"/>
  <c r="AI75" i="2"/>
  <c r="AJ75" i="2"/>
  <c r="AK75" i="2"/>
  <c r="AL75" i="2"/>
  <c r="AE76" i="2"/>
  <c r="AF76" i="2"/>
  <c r="AG76" i="2"/>
  <c r="AH76" i="2"/>
  <c r="AI76" i="2"/>
  <c r="AJ76" i="2"/>
  <c r="AK76" i="2"/>
  <c r="AL76" i="2"/>
  <c r="AE77" i="2"/>
  <c r="AF77" i="2"/>
  <c r="AG77" i="2"/>
  <c r="AH77" i="2"/>
  <c r="AI77" i="2"/>
  <c r="AJ77" i="2"/>
  <c r="AK77" i="2"/>
  <c r="AL77" i="2"/>
  <c r="AE78" i="2"/>
  <c r="AF78" i="2"/>
  <c r="AG78" i="2"/>
  <c r="AH78" i="2"/>
  <c r="AI78" i="2"/>
  <c r="AJ78" i="2"/>
  <c r="AK78" i="2"/>
  <c r="AL78" i="2"/>
  <c r="AE79" i="2"/>
  <c r="AF79" i="2"/>
  <c r="AG79" i="2"/>
  <c r="AH79" i="2"/>
  <c r="AI79" i="2"/>
  <c r="AJ79" i="2"/>
  <c r="AK79" i="2"/>
  <c r="AL79" i="2"/>
  <c r="AE80" i="2"/>
  <c r="AF80" i="2"/>
  <c r="AG80" i="2"/>
  <c r="AH80" i="2"/>
  <c r="AI80" i="2"/>
  <c r="AJ80" i="2"/>
  <c r="AK80" i="2"/>
  <c r="AL80" i="2"/>
  <c r="AE81" i="2"/>
  <c r="AF81" i="2"/>
  <c r="AG81" i="2"/>
  <c r="AH81" i="2"/>
  <c r="AI81" i="2"/>
  <c r="AJ81" i="2"/>
  <c r="AK81" i="2"/>
  <c r="AL81" i="2"/>
  <c r="AE82" i="2"/>
  <c r="AF82" i="2"/>
  <c r="AG82" i="2"/>
  <c r="AH82" i="2"/>
  <c r="AI82" i="2"/>
  <c r="AJ82" i="2"/>
  <c r="AK82" i="2"/>
  <c r="AL82" i="2"/>
  <c r="AE83" i="2"/>
  <c r="AF83" i="2"/>
  <c r="AG83" i="2"/>
  <c r="AH83" i="2"/>
  <c r="AI83" i="2"/>
  <c r="AJ83" i="2"/>
  <c r="AK83" i="2"/>
  <c r="AL83" i="2"/>
  <c r="AE84" i="2"/>
  <c r="AF84" i="2"/>
  <c r="AG84" i="2"/>
  <c r="AH84" i="2"/>
  <c r="AI84" i="2"/>
  <c r="AJ84" i="2"/>
  <c r="AK84" i="2"/>
  <c r="AL84" i="2"/>
  <c r="AE85" i="2"/>
  <c r="AF85" i="2"/>
  <c r="AG85" i="2"/>
  <c r="AH85" i="2"/>
  <c r="AI85" i="2"/>
  <c r="AJ85" i="2"/>
  <c r="AK85" i="2"/>
  <c r="AL85" i="2"/>
  <c r="AE86" i="2"/>
  <c r="AF86" i="2"/>
  <c r="AG86" i="2"/>
  <c r="AH86" i="2"/>
  <c r="AI86" i="2"/>
  <c r="AJ86" i="2"/>
  <c r="AK86" i="2"/>
  <c r="AL86" i="2"/>
  <c r="AE87" i="2"/>
  <c r="AF87" i="2"/>
  <c r="AG87" i="2"/>
  <c r="AH87" i="2"/>
  <c r="AI87" i="2"/>
  <c r="AJ87" i="2"/>
  <c r="AK87" i="2"/>
  <c r="AL87" i="2"/>
  <c r="AE88" i="2"/>
  <c r="AF88" i="2"/>
  <c r="AG88" i="2"/>
  <c r="AH88" i="2"/>
  <c r="AI88" i="2"/>
  <c r="AJ88" i="2"/>
  <c r="AK88" i="2"/>
  <c r="AL88" i="2"/>
  <c r="AE89" i="2"/>
  <c r="AF89" i="2"/>
  <c r="AG89" i="2"/>
  <c r="AH89" i="2"/>
  <c r="AI89" i="2"/>
  <c r="AJ89" i="2"/>
  <c r="AK89" i="2"/>
  <c r="AL89" i="2"/>
  <c r="AE90" i="2"/>
  <c r="AF90" i="2"/>
  <c r="AG90" i="2"/>
  <c r="AH90" i="2"/>
  <c r="AI90" i="2"/>
  <c r="AJ90" i="2"/>
  <c r="AK90" i="2"/>
  <c r="AL90" i="2"/>
  <c r="AE91" i="2"/>
  <c r="AF91" i="2"/>
  <c r="AG91" i="2"/>
  <c r="AH91" i="2"/>
  <c r="AI91" i="2"/>
  <c r="AJ91" i="2"/>
  <c r="AK91" i="2"/>
  <c r="AL91" i="2"/>
  <c r="AE92" i="2"/>
  <c r="AF92" i="2"/>
  <c r="AG92" i="2"/>
  <c r="AH92" i="2"/>
  <c r="AI92" i="2"/>
  <c r="AJ92" i="2"/>
  <c r="AK92" i="2"/>
  <c r="AL92" i="2"/>
  <c r="AE93" i="2"/>
  <c r="AF93" i="2"/>
  <c r="AG93" i="2"/>
  <c r="AH93" i="2"/>
  <c r="AI93" i="2"/>
  <c r="AJ93" i="2"/>
  <c r="AK93" i="2"/>
  <c r="AL93" i="2"/>
  <c r="AE94" i="2"/>
  <c r="AF94" i="2"/>
  <c r="AG94" i="2"/>
  <c r="AH94" i="2"/>
  <c r="AI94" i="2"/>
  <c r="AJ94" i="2"/>
  <c r="AK94" i="2"/>
  <c r="AL94" i="2"/>
  <c r="AE95" i="2"/>
  <c r="AF95" i="2"/>
  <c r="AG95" i="2"/>
  <c r="AH95" i="2"/>
  <c r="AI95" i="2"/>
  <c r="AJ95" i="2"/>
  <c r="AK95" i="2"/>
  <c r="AL95" i="2"/>
  <c r="AE96" i="2"/>
  <c r="AF96" i="2"/>
  <c r="AG96" i="2"/>
  <c r="AH96" i="2"/>
  <c r="AI96" i="2"/>
  <c r="AJ96" i="2"/>
  <c r="AK96" i="2"/>
  <c r="AL96" i="2"/>
  <c r="AE97" i="2"/>
  <c r="AF97" i="2"/>
  <c r="AG97" i="2"/>
  <c r="AH97" i="2"/>
  <c r="AI97" i="2"/>
  <c r="AJ97" i="2"/>
  <c r="AK97" i="2"/>
  <c r="AL97" i="2"/>
  <c r="AE98" i="2"/>
  <c r="AF98" i="2"/>
  <c r="AG98" i="2"/>
  <c r="AH98" i="2"/>
  <c r="AI98" i="2"/>
  <c r="AJ98" i="2"/>
  <c r="AK98" i="2"/>
  <c r="AL98" i="2"/>
  <c r="AE99" i="2"/>
  <c r="AF99" i="2"/>
  <c r="AG99" i="2"/>
  <c r="AH99" i="2"/>
  <c r="AI99" i="2"/>
  <c r="AJ99" i="2"/>
  <c r="AK99" i="2"/>
  <c r="AL99" i="2"/>
  <c r="AE100" i="2"/>
  <c r="AF100" i="2"/>
  <c r="AG100" i="2"/>
  <c r="AH100" i="2"/>
  <c r="AI100" i="2"/>
  <c r="AJ100" i="2"/>
  <c r="AK100" i="2"/>
  <c r="AL100" i="2"/>
  <c r="AE101" i="2"/>
  <c r="AF101" i="2"/>
  <c r="AG101" i="2"/>
  <c r="AH101" i="2"/>
  <c r="AI101" i="2"/>
  <c r="AJ101" i="2"/>
  <c r="AK101" i="2"/>
  <c r="AL101" i="2"/>
  <c r="AE102" i="2"/>
  <c r="AF102" i="2"/>
  <c r="AG102" i="2"/>
  <c r="AH102" i="2"/>
  <c r="AI102" i="2"/>
  <c r="AJ102" i="2"/>
  <c r="AK102" i="2"/>
  <c r="AL102" i="2"/>
  <c r="AE103" i="2"/>
  <c r="AF103" i="2"/>
  <c r="AG103" i="2"/>
  <c r="AH103" i="2"/>
  <c r="AI103" i="2"/>
  <c r="AJ103" i="2"/>
  <c r="AK103" i="2"/>
  <c r="AL103" i="2"/>
  <c r="AE104" i="2"/>
  <c r="AF104" i="2"/>
  <c r="AG104" i="2"/>
  <c r="AH104" i="2"/>
  <c r="AI104" i="2"/>
  <c r="AJ104" i="2"/>
  <c r="AK104" i="2"/>
  <c r="AL104" i="2"/>
  <c r="AE105" i="2"/>
  <c r="AF105" i="2"/>
  <c r="AG105" i="2"/>
  <c r="AH105" i="2"/>
  <c r="AI105" i="2"/>
  <c r="AJ105" i="2"/>
  <c r="AK105" i="2"/>
  <c r="AL105" i="2"/>
  <c r="AE106" i="2"/>
  <c r="AF106" i="2"/>
  <c r="AG106" i="2"/>
  <c r="AH106" i="2"/>
  <c r="AI106" i="2"/>
  <c r="AJ106" i="2"/>
  <c r="AK106" i="2"/>
  <c r="AL106" i="2"/>
  <c r="AE107" i="2"/>
  <c r="AF107" i="2"/>
  <c r="AG107" i="2"/>
  <c r="AH107" i="2"/>
  <c r="AI107" i="2"/>
  <c r="AJ107" i="2"/>
  <c r="AK107" i="2"/>
  <c r="AL107" i="2"/>
  <c r="AE108" i="2"/>
  <c r="AF108" i="2"/>
  <c r="AG108" i="2"/>
  <c r="AH108" i="2"/>
  <c r="AI108" i="2"/>
  <c r="AJ108" i="2"/>
  <c r="AK108" i="2"/>
  <c r="AL108" i="2"/>
  <c r="AE109" i="2"/>
  <c r="AF109" i="2"/>
  <c r="AG109" i="2"/>
  <c r="AH109" i="2"/>
  <c r="AI109" i="2"/>
  <c r="AJ109" i="2"/>
  <c r="AK109" i="2"/>
  <c r="AL109" i="2"/>
  <c r="AE110" i="2"/>
  <c r="AF110" i="2"/>
  <c r="AG110" i="2"/>
  <c r="AH110" i="2"/>
  <c r="AI110" i="2"/>
  <c r="AJ110" i="2"/>
  <c r="AK110" i="2"/>
  <c r="AL110" i="2"/>
  <c r="AE111" i="2"/>
  <c r="AF111" i="2"/>
  <c r="AG111" i="2"/>
  <c r="AH111" i="2"/>
  <c r="AI111" i="2"/>
  <c r="AJ111" i="2"/>
  <c r="AK111" i="2"/>
  <c r="AL111" i="2"/>
  <c r="AE112" i="2"/>
  <c r="AF112" i="2"/>
  <c r="AG112" i="2"/>
  <c r="AH112" i="2"/>
  <c r="AI112" i="2"/>
  <c r="AJ112" i="2"/>
  <c r="AK112" i="2"/>
  <c r="AL112" i="2"/>
  <c r="AE113" i="2"/>
  <c r="AF113" i="2"/>
  <c r="AG113" i="2"/>
  <c r="AH113" i="2"/>
  <c r="AI113" i="2"/>
  <c r="AJ113" i="2"/>
  <c r="AK113" i="2"/>
  <c r="AL113" i="2"/>
  <c r="AE114" i="2"/>
  <c r="AF114" i="2"/>
  <c r="AG114" i="2"/>
  <c r="AH114" i="2"/>
  <c r="AI114" i="2"/>
  <c r="AJ114" i="2"/>
  <c r="AK114" i="2"/>
  <c r="AL114" i="2"/>
  <c r="AE115" i="2"/>
  <c r="AF115" i="2"/>
  <c r="AG115" i="2"/>
  <c r="AH115" i="2"/>
  <c r="AI115" i="2"/>
  <c r="AJ115" i="2"/>
  <c r="AK115" i="2"/>
  <c r="AL115" i="2"/>
  <c r="AE116" i="2"/>
  <c r="AF116" i="2"/>
  <c r="AG116" i="2"/>
  <c r="AH116" i="2"/>
  <c r="AI116" i="2"/>
  <c r="AJ116" i="2"/>
  <c r="AK116" i="2"/>
  <c r="AL116" i="2"/>
  <c r="AE117" i="2"/>
  <c r="AF117" i="2"/>
  <c r="AG117" i="2"/>
  <c r="AH117" i="2"/>
  <c r="AI117" i="2"/>
  <c r="AJ117" i="2"/>
  <c r="AK117" i="2"/>
  <c r="AL117" i="2"/>
  <c r="AE118" i="2"/>
  <c r="AF118" i="2"/>
  <c r="AG118" i="2"/>
  <c r="AH118" i="2"/>
  <c r="AI118" i="2"/>
  <c r="AJ118" i="2"/>
  <c r="AK118" i="2"/>
  <c r="AL118" i="2"/>
  <c r="AE119" i="2"/>
  <c r="AF119" i="2"/>
  <c r="AG119" i="2"/>
  <c r="AH119" i="2"/>
  <c r="AI119" i="2"/>
  <c r="AJ119" i="2"/>
  <c r="AK119" i="2"/>
  <c r="AL119" i="2"/>
  <c r="AE120" i="2"/>
  <c r="AF120" i="2"/>
  <c r="AG120" i="2"/>
  <c r="AH120" i="2"/>
  <c r="AI120" i="2"/>
  <c r="AJ120" i="2"/>
  <c r="AK120" i="2"/>
  <c r="AL120" i="2"/>
  <c r="AE121" i="2"/>
  <c r="AF121" i="2"/>
  <c r="AG121" i="2"/>
  <c r="AH121" i="2"/>
  <c r="AI121" i="2"/>
  <c r="AJ121" i="2"/>
  <c r="AK121" i="2"/>
  <c r="AL121" i="2"/>
  <c r="AE122" i="2"/>
  <c r="AF122" i="2"/>
  <c r="AG122" i="2"/>
  <c r="AH122" i="2"/>
  <c r="AI122" i="2"/>
  <c r="AJ122" i="2"/>
  <c r="AK122" i="2"/>
  <c r="AL122" i="2"/>
  <c r="AE123" i="2"/>
  <c r="AF123" i="2"/>
  <c r="AG123" i="2"/>
  <c r="AH123" i="2"/>
  <c r="AI123" i="2"/>
  <c r="AJ123" i="2"/>
  <c r="AK123" i="2"/>
  <c r="AL123" i="2"/>
  <c r="AE124" i="2"/>
  <c r="AF124" i="2"/>
  <c r="AG124" i="2"/>
  <c r="AH124" i="2"/>
  <c r="AI124" i="2"/>
  <c r="AJ124" i="2"/>
  <c r="AK124" i="2"/>
  <c r="AL124" i="2"/>
  <c r="AE125" i="2"/>
  <c r="AF125" i="2"/>
  <c r="AG125" i="2"/>
  <c r="AH125" i="2"/>
  <c r="AI125" i="2"/>
  <c r="AJ125" i="2"/>
  <c r="AK125" i="2"/>
  <c r="AL125" i="2"/>
  <c r="AE126" i="2"/>
  <c r="AF126" i="2"/>
  <c r="AG126" i="2"/>
  <c r="AH126" i="2"/>
  <c r="AI126" i="2"/>
  <c r="AJ126" i="2"/>
  <c r="AK126" i="2"/>
  <c r="AL126" i="2"/>
  <c r="AE127" i="2"/>
  <c r="AF127" i="2"/>
  <c r="AG127" i="2"/>
  <c r="AH127" i="2"/>
  <c r="AI127" i="2"/>
  <c r="AJ127" i="2"/>
  <c r="AK127" i="2"/>
  <c r="AL127" i="2"/>
  <c r="AE128" i="2"/>
  <c r="AF128" i="2"/>
  <c r="AG128" i="2"/>
  <c r="AH128" i="2"/>
  <c r="AI128" i="2"/>
  <c r="AJ128" i="2"/>
  <c r="AK128" i="2"/>
  <c r="AL128" i="2"/>
  <c r="AE129" i="2"/>
  <c r="AF129" i="2"/>
  <c r="AG129" i="2"/>
  <c r="AH129" i="2"/>
  <c r="AI129" i="2"/>
  <c r="AJ129" i="2"/>
  <c r="AK129" i="2"/>
  <c r="AL129" i="2"/>
  <c r="AE130" i="2"/>
  <c r="AF130" i="2"/>
  <c r="AG130" i="2"/>
  <c r="AH130" i="2"/>
  <c r="AI130" i="2"/>
  <c r="AJ130" i="2"/>
  <c r="AK130" i="2"/>
  <c r="AL130" i="2"/>
  <c r="AE131" i="2"/>
  <c r="AF131" i="2"/>
  <c r="AG131" i="2"/>
  <c r="AH131" i="2"/>
  <c r="AI131" i="2"/>
  <c r="AJ131" i="2"/>
  <c r="AK131" i="2"/>
  <c r="AL131" i="2"/>
  <c r="AE132" i="2"/>
  <c r="AF132" i="2"/>
  <c r="AG132" i="2"/>
  <c r="AH132" i="2"/>
  <c r="AI132" i="2"/>
  <c r="AJ132" i="2"/>
  <c r="AK132" i="2"/>
  <c r="AL132" i="2"/>
  <c r="AE133" i="2"/>
  <c r="AF133" i="2"/>
  <c r="AG133" i="2"/>
  <c r="AH133" i="2"/>
  <c r="AI133" i="2"/>
  <c r="AJ133" i="2"/>
  <c r="AK133" i="2"/>
  <c r="AL133" i="2"/>
  <c r="AE134" i="2"/>
  <c r="AF134" i="2"/>
  <c r="AG134" i="2"/>
  <c r="AH134" i="2"/>
  <c r="AI134" i="2"/>
  <c r="AJ134" i="2"/>
  <c r="AK134" i="2"/>
  <c r="AL134" i="2"/>
  <c r="AE135" i="2"/>
  <c r="AF135" i="2"/>
  <c r="AG135" i="2"/>
  <c r="AH135" i="2"/>
  <c r="AI135" i="2"/>
  <c r="AJ135" i="2"/>
  <c r="AK135" i="2"/>
  <c r="AL135" i="2"/>
  <c r="AE136" i="2"/>
  <c r="AF136" i="2"/>
  <c r="AG136" i="2"/>
  <c r="AH136" i="2"/>
  <c r="AI136" i="2"/>
  <c r="AJ136" i="2"/>
  <c r="AK136" i="2"/>
  <c r="AL136" i="2"/>
  <c r="AE137" i="2"/>
  <c r="AF137" i="2"/>
  <c r="AG137" i="2"/>
  <c r="AH137" i="2"/>
  <c r="AI137" i="2"/>
  <c r="AJ137" i="2"/>
  <c r="AK137" i="2"/>
  <c r="AL137" i="2"/>
  <c r="AE138" i="2"/>
  <c r="AF138" i="2"/>
  <c r="AG138" i="2"/>
  <c r="AH138" i="2"/>
  <c r="AI138" i="2"/>
  <c r="AJ138" i="2"/>
  <c r="AK138" i="2"/>
  <c r="AL138" i="2"/>
  <c r="AE139" i="2"/>
  <c r="AF139" i="2"/>
  <c r="AG139" i="2"/>
  <c r="AH139" i="2"/>
  <c r="AI139" i="2"/>
  <c r="AJ139" i="2"/>
  <c r="AK139" i="2"/>
  <c r="AL139" i="2"/>
  <c r="AE140" i="2"/>
  <c r="AF140" i="2"/>
  <c r="AG140" i="2"/>
  <c r="AH140" i="2"/>
  <c r="AI140" i="2"/>
  <c r="AJ140" i="2"/>
  <c r="AK140" i="2"/>
  <c r="AL140" i="2"/>
  <c r="AE141" i="2"/>
  <c r="AF141" i="2"/>
  <c r="AG141" i="2"/>
  <c r="AH141" i="2"/>
  <c r="AI141" i="2"/>
  <c r="AJ141" i="2"/>
  <c r="AK141" i="2"/>
  <c r="AL141" i="2"/>
  <c r="AE142" i="2"/>
  <c r="AF142" i="2"/>
  <c r="AG142" i="2"/>
  <c r="AH142" i="2"/>
  <c r="AI142" i="2"/>
  <c r="AJ142" i="2"/>
  <c r="AK142" i="2"/>
  <c r="AL142" i="2"/>
  <c r="AE143" i="2"/>
  <c r="AF143" i="2"/>
  <c r="AG143" i="2"/>
  <c r="AH143" i="2"/>
  <c r="AI143" i="2"/>
  <c r="AJ143" i="2"/>
  <c r="AK143" i="2"/>
  <c r="AL143" i="2"/>
  <c r="AE144" i="2"/>
  <c r="AF144" i="2"/>
  <c r="AG144" i="2"/>
  <c r="AH144" i="2"/>
  <c r="AI144" i="2"/>
  <c r="AJ144" i="2"/>
  <c r="AK144" i="2"/>
  <c r="AL144" i="2"/>
  <c r="AE145" i="2"/>
  <c r="AF145" i="2"/>
  <c r="AG145" i="2"/>
  <c r="AH145" i="2"/>
  <c r="AI145" i="2"/>
  <c r="AJ145" i="2"/>
  <c r="AK145" i="2"/>
  <c r="AL145" i="2"/>
  <c r="AE146" i="2"/>
  <c r="AF146" i="2"/>
  <c r="AG146" i="2"/>
  <c r="AH146" i="2"/>
  <c r="AI146" i="2"/>
  <c r="AJ146" i="2"/>
  <c r="AK146" i="2"/>
  <c r="AL146" i="2"/>
  <c r="AE147" i="2"/>
  <c r="AF147" i="2"/>
  <c r="AG147" i="2"/>
  <c r="AH147" i="2"/>
  <c r="AI147" i="2"/>
  <c r="AJ147" i="2"/>
  <c r="AK147" i="2"/>
  <c r="AL147" i="2"/>
  <c r="AE148" i="2"/>
  <c r="AF148" i="2"/>
  <c r="AG148" i="2"/>
  <c r="AH148" i="2"/>
  <c r="AI148" i="2"/>
  <c r="AJ148" i="2"/>
  <c r="AK148" i="2"/>
  <c r="AL148" i="2"/>
  <c r="AE149" i="2"/>
  <c r="AF149" i="2"/>
  <c r="AG149" i="2"/>
  <c r="AH149" i="2"/>
  <c r="AI149" i="2"/>
  <c r="AJ149" i="2"/>
  <c r="AK149" i="2"/>
  <c r="AL149" i="2"/>
  <c r="AE150" i="2"/>
  <c r="AF150" i="2"/>
  <c r="AG150" i="2"/>
  <c r="AH150" i="2"/>
  <c r="AI150" i="2"/>
  <c r="AJ150" i="2"/>
  <c r="AK150" i="2"/>
  <c r="AL150" i="2"/>
  <c r="AE151" i="2"/>
  <c r="AF151" i="2"/>
  <c r="AG151" i="2"/>
  <c r="AH151" i="2"/>
  <c r="AI151" i="2"/>
  <c r="AJ151" i="2"/>
  <c r="AK151" i="2"/>
  <c r="AL151" i="2"/>
  <c r="AE152" i="2"/>
  <c r="AF152" i="2"/>
  <c r="AG152" i="2"/>
  <c r="AH152" i="2"/>
  <c r="AI152" i="2"/>
  <c r="AJ152" i="2"/>
  <c r="AK152" i="2"/>
  <c r="AL152" i="2"/>
  <c r="AE153" i="2"/>
  <c r="AF153" i="2"/>
  <c r="AG153" i="2"/>
  <c r="AH153" i="2"/>
  <c r="AI153" i="2"/>
  <c r="AJ153" i="2"/>
  <c r="AK153" i="2"/>
  <c r="AL153" i="2"/>
  <c r="AE154" i="2"/>
  <c r="AF154" i="2"/>
  <c r="AG154" i="2"/>
  <c r="AH154" i="2"/>
  <c r="AI154" i="2"/>
  <c r="AJ154" i="2"/>
  <c r="AK154" i="2"/>
  <c r="AL154" i="2"/>
  <c r="AE155" i="2"/>
  <c r="AF155" i="2"/>
  <c r="AG155" i="2"/>
  <c r="AH155" i="2"/>
  <c r="AI155" i="2"/>
  <c r="AJ155" i="2"/>
  <c r="AK155" i="2"/>
  <c r="AL155" i="2"/>
  <c r="AE156" i="2"/>
  <c r="AF156" i="2"/>
  <c r="AG156" i="2"/>
  <c r="AH156" i="2"/>
  <c r="AI156" i="2"/>
  <c r="AJ156" i="2"/>
  <c r="AK156" i="2"/>
  <c r="AL156" i="2"/>
  <c r="AE157" i="2"/>
  <c r="AF157" i="2"/>
  <c r="AG157" i="2"/>
  <c r="AH157" i="2"/>
  <c r="AI157" i="2"/>
  <c r="AJ157" i="2"/>
  <c r="AK157" i="2"/>
  <c r="AL157" i="2"/>
  <c r="AE158" i="2"/>
  <c r="AF158" i="2"/>
  <c r="AG158" i="2"/>
  <c r="AH158" i="2"/>
  <c r="AI158" i="2"/>
  <c r="AJ158" i="2"/>
  <c r="AK158" i="2"/>
  <c r="AL158" i="2"/>
  <c r="AE159" i="2"/>
  <c r="AF159" i="2"/>
  <c r="AG159" i="2"/>
  <c r="AH159" i="2"/>
  <c r="AI159" i="2"/>
  <c r="AJ159" i="2"/>
  <c r="AK159" i="2"/>
  <c r="AL159" i="2"/>
  <c r="AE160" i="2"/>
  <c r="AF160" i="2"/>
  <c r="AG160" i="2"/>
  <c r="AH160" i="2"/>
  <c r="AI160" i="2"/>
  <c r="AJ160" i="2"/>
  <c r="AK160" i="2"/>
  <c r="AL160" i="2"/>
  <c r="AE161" i="2"/>
  <c r="AF161" i="2"/>
  <c r="AG161" i="2"/>
  <c r="AH161" i="2"/>
  <c r="AI161" i="2"/>
  <c r="AJ161" i="2"/>
  <c r="AK161" i="2"/>
  <c r="AL161" i="2"/>
  <c r="AE162" i="2"/>
  <c r="AF162" i="2"/>
  <c r="AG162" i="2"/>
  <c r="AH162" i="2"/>
  <c r="AI162" i="2"/>
  <c r="AJ162" i="2"/>
  <c r="AK162" i="2"/>
  <c r="AL162" i="2"/>
  <c r="AE163" i="2"/>
  <c r="AF163" i="2"/>
  <c r="AG163" i="2"/>
  <c r="AH163" i="2"/>
  <c r="AI163" i="2"/>
  <c r="AJ163" i="2"/>
  <c r="AK163" i="2"/>
  <c r="AL163" i="2"/>
  <c r="AE164" i="2"/>
  <c r="AF164" i="2"/>
  <c r="AG164" i="2"/>
  <c r="AH164" i="2"/>
  <c r="AI164" i="2"/>
  <c r="AJ164" i="2"/>
  <c r="AK164" i="2"/>
  <c r="AL164" i="2"/>
  <c r="AE165" i="2"/>
  <c r="AF165" i="2"/>
  <c r="AG165" i="2"/>
  <c r="AH165" i="2"/>
  <c r="AI165" i="2"/>
  <c r="AJ165" i="2"/>
  <c r="AK165" i="2"/>
  <c r="AL165" i="2"/>
  <c r="AE166" i="2"/>
  <c r="AF166" i="2"/>
  <c r="AG166" i="2"/>
  <c r="AH166" i="2"/>
  <c r="AI166" i="2"/>
  <c r="AJ166" i="2"/>
  <c r="AK166" i="2"/>
  <c r="AL166" i="2"/>
  <c r="AE167" i="2"/>
  <c r="AF167" i="2"/>
  <c r="AG167" i="2"/>
  <c r="AH167" i="2"/>
  <c r="AI167" i="2"/>
  <c r="AJ167" i="2"/>
  <c r="AK167" i="2"/>
  <c r="AL167" i="2"/>
  <c r="AE168" i="2"/>
  <c r="AF168" i="2"/>
  <c r="AG168" i="2"/>
  <c r="AH168" i="2"/>
  <c r="AI168" i="2"/>
  <c r="AJ168" i="2"/>
  <c r="AK168" i="2"/>
  <c r="AL168" i="2"/>
  <c r="AE169" i="2"/>
  <c r="AF169" i="2"/>
  <c r="AG169" i="2"/>
  <c r="AH169" i="2"/>
  <c r="AI169" i="2"/>
  <c r="AJ169" i="2"/>
  <c r="AK169" i="2"/>
  <c r="AL169" i="2"/>
  <c r="AE170" i="2"/>
  <c r="AF170" i="2"/>
  <c r="AG170" i="2"/>
  <c r="AH170" i="2"/>
  <c r="AI170" i="2"/>
  <c r="AJ170" i="2"/>
  <c r="AK170" i="2"/>
  <c r="AL170" i="2"/>
  <c r="AE171" i="2"/>
  <c r="AF171" i="2"/>
  <c r="AG171" i="2"/>
  <c r="AH171" i="2"/>
  <c r="AI171" i="2"/>
  <c r="AJ171" i="2"/>
  <c r="AK171" i="2"/>
  <c r="AL171" i="2"/>
  <c r="AE172" i="2"/>
  <c r="AF172" i="2"/>
  <c r="AG172" i="2"/>
  <c r="AH172" i="2"/>
  <c r="AI172" i="2"/>
  <c r="AJ172" i="2"/>
  <c r="AK172" i="2"/>
  <c r="AL172" i="2"/>
  <c r="AE173" i="2"/>
  <c r="AF173" i="2"/>
  <c r="AG173" i="2"/>
  <c r="AH173" i="2"/>
  <c r="AI173" i="2"/>
  <c r="AJ173" i="2"/>
  <c r="AK173" i="2"/>
  <c r="AL173" i="2"/>
  <c r="AE174" i="2"/>
  <c r="AF174" i="2"/>
  <c r="AG174" i="2"/>
  <c r="AH174" i="2"/>
  <c r="AI174" i="2"/>
  <c r="AJ174" i="2"/>
  <c r="AK174" i="2"/>
  <c r="AL174" i="2"/>
  <c r="AE175" i="2"/>
  <c r="AF175" i="2"/>
  <c r="AG175" i="2"/>
  <c r="AH175" i="2"/>
  <c r="AI175" i="2"/>
  <c r="AJ175" i="2"/>
  <c r="AK175" i="2"/>
  <c r="AL175" i="2"/>
  <c r="AE176" i="2"/>
  <c r="AF176" i="2"/>
  <c r="AG176" i="2"/>
  <c r="AH176" i="2"/>
  <c r="AI176" i="2"/>
  <c r="AJ176" i="2"/>
  <c r="AK176" i="2"/>
  <c r="AL176" i="2"/>
  <c r="AE177" i="2"/>
  <c r="AF177" i="2"/>
  <c r="AG177" i="2"/>
  <c r="AH177" i="2"/>
  <c r="AI177" i="2"/>
  <c r="AJ177" i="2"/>
  <c r="AK177" i="2"/>
  <c r="AL177" i="2"/>
  <c r="AE178" i="2"/>
  <c r="AF178" i="2"/>
  <c r="AG178" i="2"/>
  <c r="AH178" i="2"/>
  <c r="AI178" i="2"/>
  <c r="AJ178" i="2"/>
  <c r="AK178" i="2"/>
  <c r="AL178" i="2"/>
  <c r="AE179" i="2"/>
  <c r="AF179" i="2"/>
  <c r="AG179" i="2"/>
  <c r="AH179" i="2"/>
  <c r="AI179" i="2"/>
  <c r="AJ179" i="2"/>
  <c r="AK179" i="2"/>
  <c r="AL179" i="2"/>
  <c r="AE180" i="2"/>
  <c r="AF180" i="2"/>
  <c r="AG180" i="2"/>
  <c r="AH180" i="2"/>
  <c r="AI180" i="2"/>
  <c r="AJ180" i="2"/>
  <c r="AK180" i="2"/>
  <c r="AL180" i="2"/>
  <c r="AE181" i="2"/>
  <c r="AF181" i="2"/>
  <c r="AG181" i="2"/>
  <c r="AH181" i="2"/>
  <c r="AI181" i="2"/>
  <c r="AJ181" i="2"/>
  <c r="AK181" i="2"/>
  <c r="AL181" i="2"/>
  <c r="AE182" i="2"/>
  <c r="AF182" i="2"/>
  <c r="AG182" i="2"/>
  <c r="AH182" i="2"/>
  <c r="AI182" i="2"/>
  <c r="AJ182" i="2"/>
  <c r="AK182" i="2"/>
  <c r="AL182" i="2"/>
  <c r="AE183" i="2"/>
  <c r="AF183" i="2"/>
  <c r="AG183" i="2"/>
  <c r="AH183" i="2"/>
  <c r="AI183" i="2"/>
  <c r="AJ183" i="2"/>
  <c r="AK183" i="2"/>
  <c r="AL183" i="2"/>
  <c r="AE184" i="2"/>
  <c r="AF184" i="2"/>
  <c r="AG184" i="2"/>
  <c r="AH184" i="2"/>
  <c r="AI184" i="2"/>
  <c r="AJ184" i="2"/>
  <c r="AK184" i="2"/>
  <c r="AL184" i="2"/>
  <c r="AE185" i="2"/>
  <c r="AF185" i="2"/>
  <c r="AG185" i="2"/>
  <c r="AH185" i="2"/>
  <c r="AI185" i="2"/>
  <c r="AJ185" i="2"/>
  <c r="AK185" i="2"/>
  <c r="AL185" i="2"/>
  <c r="AE186" i="2"/>
  <c r="AF186" i="2"/>
  <c r="AG186" i="2"/>
  <c r="AH186" i="2"/>
  <c r="AI186" i="2"/>
  <c r="AJ186" i="2"/>
  <c r="AK186" i="2"/>
  <c r="AL186" i="2"/>
  <c r="AE187" i="2"/>
  <c r="AF187" i="2"/>
  <c r="AG187" i="2"/>
  <c r="AH187" i="2"/>
  <c r="AI187" i="2"/>
  <c r="AJ187" i="2"/>
  <c r="AK187" i="2"/>
  <c r="AL187" i="2"/>
  <c r="AE188" i="2"/>
  <c r="AF188" i="2"/>
  <c r="AG188" i="2"/>
  <c r="AH188" i="2"/>
  <c r="AI188" i="2"/>
  <c r="AJ188" i="2"/>
  <c r="AK188" i="2"/>
  <c r="AL188" i="2"/>
  <c r="AE189" i="2"/>
  <c r="AF189" i="2"/>
  <c r="AG189" i="2"/>
  <c r="AH189" i="2"/>
  <c r="AI189" i="2"/>
  <c r="AJ189" i="2"/>
  <c r="AK189" i="2"/>
  <c r="AL189" i="2"/>
  <c r="AE190" i="2"/>
  <c r="AF190" i="2"/>
  <c r="AG190" i="2"/>
  <c r="AH190" i="2"/>
  <c r="AI190" i="2"/>
  <c r="AJ190" i="2"/>
  <c r="AK190" i="2"/>
  <c r="AL190" i="2"/>
  <c r="AE191" i="2"/>
  <c r="AF191" i="2"/>
  <c r="AG191" i="2"/>
  <c r="AH191" i="2"/>
  <c r="AI191" i="2"/>
  <c r="AJ191" i="2"/>
  <c r="AK191" i="2"/>
  <c r="AL191" i="2"/>
  <c r="AE192" i="2"/>
  <c r="AF192" i="2"/>
  <c r="AG192" i="2"/>
  <c r="AH192" i="2"/>
  <c r="AI192" i="2"/>
  <c r="AJ192" i="2"/>
  <c r="AK192" i="2"/>
  <c r="AL192" i="2"/>
  <c r="AE193" i="2"/>
  <c r="AF193" i="2"/>
  <c r="AG193" i="2"/>
  <c r="AH193" i="2"/>
  <c r="AI193" i="2"/>
  <c r="AJ193" i="2"/>
  <c r="AK193" i="2"/>
  <c r="AL193" i="2"/>
  <c r="AE194" i="2"/>
  <c r="AF194" i="2"/>
  <c r="AG194" i="2"/>
  <c r="AH194" i="2"/>
  <c r="AI194" i="2"/>
  <c r="AJ194" i="2"/>
  <c r="AK194" i="2"/>
  <c r="AL194" i="2"/>
  <c r="AE195" i="2"/>
  <c r="AF195" i="2"/>
  <c r="AG195" i="2"/>
  <c r="AH195" i="2"/>
  <c r="AI195" i="2"/>
  <c r="AJ195" i="2"/>
  <c r="AK195" i="2"/>
  <c r="AL195" i="2"/>
  <c r="AE196" i="2"/>
  <c r="AF196" i="2"/>
  <c r="AG196" i="2"/>
  <c r="AH196" i="2"/>
  <c r="AI196" i="2"/>
  <c r="AJ196" i="2"/>
  <c r="AK196" i="2"/>
  <c r="AL196" i="2"/>
  <c r="AE197" i="2"/>
  <c r="AF197" i="2"/>
  <c r="AG197" i="2"/>
  <c r="AH197" i="2"/>
  <c r="AI197" i="2"/>
  <c r="AJ197" i="2"/>
  <c r="AK197" i="2"/>
  <c r="AL197" i="2"/>
  <c r="AE198" i="2"/>
  <c r="AF198" i="2"/>
  <c r="AG198" i="2"/>
  <c r="AH198" i="2"/>
  <c r="AI198" i="2"/>
  <c r="AJ198" i="2"/>
  <c r="AK198" i="2"/>
  <c r="AL198" i="2"/>
  <c r="AE199" i="2"/>
  <c r="AF199" i="2"/>
  <c r="AG199" i="2"/>
  <c r="AH199" i="2"/>
  <c r="AI199" i="2"/>
  <c r="AJ199" i="2"/>
  <c r="AK199" i="2"/>
  <c r="AL199" i="2"/>
  <c r="AE200" i="2"/>
  <c r="AF200" i="2"/>
  <c r="AG200" i="2"/>
  <c r="AH200" i="2"/>
  <c r="AI200" i="2"/>
  <c r="AJ200" i="2"/>
  <c r="AK200" i="2"/>
  <c r="AL200" i="2"/>
  <c r="AE201" i="2"/>
  <c r="AF201" i="2"/>
  <c r="AG201" i="2"/>
  <c r="AH201" i="2"/>
  <c r="AI201" i="2"/>
  <c r="AJ201" i="2"/>
  <c r="AK201" i="2"/>
  <c r="AL201" i="2"/>
  <c r="AE202" i="2"/>
  <c r="AF202" i="2"/>
  <c r="AG202" i="2"/>
  <c r="AH202" i="2"/>
  <c r="AI202" i="2"/>
  <c r="AJ202" i="2"/>
  <c r="AK202" i="2"/>
  <c r="AL202" i="2"/>
  <c r="AE203" i="2"/>
  <c r="AF203" i="2"/>
  <c r="AG203" i="2"/>
  <c r="AH203" i="2"/>
  <c r="AI203" i="2"/>
  <c r="AJ203" i="2"/>
  <c r="AK203" i="2"/>
  <c r="AL203" i="2"/>
  <c r="AE204" i="2"/>
  <c r="AF204" i="2"/>
  <c r="AG204" i="2"/>
  <c r="AH204" i="2"/>
  <c r="AI204" i="2"/>
  <c r="AJ204" i="2"/>
  <c r="AK204" i="2"/>
  <c r="AL204" i="2"/>
  <c r="AE205" i="2"/>
  <c r="AF205" i="2"/>
  <c r="AG205" i="2"/>
  <c r="AH205" i="2"/>
  <c r="AI205" i="2"/>
  <c r="AJ205" i="2"/>
  <c r="AK205" i="2"/>
  <c r="AL205" i="2"/>
  <c r="AE206" i="2"/>
  <c r="AF206" i="2"/>
  <c r="AG206" i="2"/>
  <c r="AH206" i="2"/>
  <c r="AI206" i="2"/>
  <c r="AJ206" i="2"/>
  <c r="AK206" i="2"/>
  <c r="AL206" i="2"/>
  <c r="AE207" i="2"/>
  <c r="AF207" i="2"/>
  <c r="AG207" i="2"/>
  <c r="AH207" i="2"/>
  <c r="AI207" i="2"/>
  <c r="AJ207" i="2"/>
  <c r="AK207" i="2"/>
  <c r="AL207" i="2"/>
  <c r="AE208" i="2"/>
  <c r="AF208" i="2"/>
  <c r="AG208" i="2"/>
  <c r="AH208" i="2"/>
  <c r="AI208" i="2"/>
  <c r="AJ208" i="2"/>
  <c r="AK208" i="2"/>
  <c r="AL208" i="2"/>
  <c r="AE209" i="2"/>
  <c r="AF209" i="2"/>
  <c r="AG209" i="2"/>
  <c r="AH209" i="2"/>
  <c r="AI209" i="2"/>
  <c r="AJ209" i="2"/>
  <c r="AK209" i="2"/>
  <c r="AL209" i="2"/>
  <c r="AE210" i="2"/>
  <c r="AF210" i="2"/>
  <c r="AG210" i="2"/>
  <c r="AH210" i="2"/>
  <c r="AI210" i="2"/>
  <c r="AJ210" i="2"/>
  <c r="AK210" i="2"/>
  <c r="AL210" i="2"/>
  <c r="AE211" i="2"/>
  <c r="AF211" i="2"/>
  <c r="AG211" i="2"/>
  <c r="AH211" i="2"/>
  <c r="AI211" i="2"/>
  <c r="AJ211" i="2"/>
  <c r="AK211" i="2"/>
  <c r="AL211" i="2"/>
  <c r="AE212" i="2"/>
  <c r="AF212" i="2"/>
  <c r="AG212" i="2"/>
  <c r="AH212" i="2"/>
  <c r="AI212" i="2"/>
  <c r="AJ212" i="2"/>
  <c r="AK212" i="2"/>
  <c r="AL212" i="2"/>
  <c r="AE213" i="2"/>
  <c r="AF213" i="2"/>
  <c r="AG213" i="2"/>
  <c r="AH213" i="2"/>
  <c r="AI213" i="2"/>
  <c r="AJ213" i="2"/>
  <c r="AK213" i="2"/>
  <c r="AL213" i="2"/>
  <c r="AE214" i="2"/>
  <c r="AF214" i="2"/>
  <c r="AG214" i="2"/>
  <c r="AH214" i="2"/>
  <c r="AI214" i="2"/>
  <c r="AJ214" i="2"/>
  <c r="AK214" i="2"/>
  <c r="AL214" i="2"/>
  <c r="AE215" i="2"/>
  <c r="AF215" i="2"/>
  <c r="AG215" i="2"/>
  <c r="AH215" i="2"/>
  <c r="AI215" i="2"/>
  <c r="AJ215" i="2"/>
  <c r="AK215" i="2"/>
  <c r="AL215" i="2"/>
  <c r="AE216" i="2"/>
  <c r="AF216" i="2"/>
  <c r="AG216" i="2"/>
  <c r="AH216" i="2"/>
  <c r="AI216" i="2"/>
  <c r="AJ216" i="2"/>
  <c r="AK216" i="2"/>
  <c r="AL216" i="2"/>
  <c r="AE217" i="2"/>
  <c r="AF217" i="2"/>
  <c r="AG217" i="2"/>
  <c r="AH217" i="2"/>
  <c r="AI217" i="2"/>
  <c r="AJ217" i="2"/>
  <c r="AK217" i="2"/>
  <c r="AL217" i="2"/>
  <c r="AE218" i="2"/>
  <c r="AF218" i="2"/>
  <c r="AG218" i="2"/>
  <c r="AH218" i="2"/>
  <c r="AI218" i="2"/>
  <c r="AJ218" i="2"/>
  <c r="AK218" i="2"/>
  <c r="AL218" i="2"/>
  <c r="AE219" i="2"/>
  <c r="AF219" i="2"/>
  <c r="AG219" i="2"/>
  <c r="AH219" i="2"/>
  <c r="AI219" i="2"/>
  <c r="AJ219" i="2"/>
  <c r="AK219" i="2"/>
  <c r="AL219" i="2"/>
  <c r="AE220" i="2"/>
  <c r="AF220" i="2"/>
  <c r="AG220" i="2"/>
  <c r="AH220" i="2"/>
  <c r="AI220" i="2"/>
  <c r="AJ220" i="2"/>
  <c r="AK220" i="2"/>
  <c r="AL220" i="2"/>
  <c r="AE221" i="2"/>
  <c r="AF221" i="2"/>
  <c r="AG221" i="2"/>
  <c r="AH221" i="2"/>
  <c r="AI221" i="2"/>
  <c r="AJ221" i="2"/>
  <c r="AK221" i="2"/>
  <c r="AL221" i="2"/>
  <c r="AE222" i="2"/>
  <c r="AF222" i="2"/>
  <c r="AG222" i="2"/>
  <c r="AH222" i="2"/>
  <c r="AI222" i="2"/>
  <c r="AJ222" i="2"/>
  <c r="AK222" i="2"/>
  <c r="AL222" i="2"/>
  <c r="AE223" i="2"/>
  <c r="AF223" i="2"/>
  <c r="AG223" i="2"/>
  <c r="AH223" i="2"/>
  <c r="AI223" i="2"/>
  <c r="AJ223" i="2"/>
  <c r="AK223" i="2"/>
  <c r="AL223" i="2"/>
  <c r="AE224" i="2"/>
  <c r="AF224" i="2"/>
  <c r="AG224" i="2"/>
  <c r="AH224" i="2"/>
  <c r="AI224" i="2"/>
  <c r="AJ224" i="2"/>
  <c r="AK224" i="2"/>
  <c r="AL224" i="2"/>
  <c r="AE225" i="2"/>
  <c r="AF225" i="2"/>
  <c r="AG225" i="2"/>
  <c r="AH225" i="2"/>
  <c r="AI225" i="2"/>
  <c r="AJ225" i="2"/>
  <c r="AK225" i="2"/>
  <c r="AL225" i="2"/>
  <c r="AE226" i="2"/>
  <c r="AF226" i="2"/>
  <c r="AG226" i="2"/>
  <c r="AH226" i="2"/>
  <c r="AI226" i="2"/>
  <c r="AJ226" i="2"/>
  <c r="AK226" i="2"/>
  <c r="AL226" i="2"/>
  <c r="AE227" i="2"/>
  <c r="AF227" i="2"/>
  <c r="AG227" i="2"/>
  <c r="AH227" i="2"/>
  <c r="AI227" i="2"/>
  <c r="AJ227" i="2"/>
  <c r="AK227" i="2"/>
  <c r="AL227" i="2"/>
  <c r="AE228" i="2"/>
  <c r="AF228" i="2"/>
  <c r="AG228" i="2"/>
  <c r="AH228" i="2"/>
  <c r="AI228" i="2"/>
  <c r="AJ228" i="2"/>
  <c r="AK228" i="2"/>
  <c r="AL228" i="2"/>
  <c r="AE229" i="2"/>
  <c r="AF229" i="2"/>
  <c r="AG229" i="2"/>
  <c r="AH229" i="2"/>
  <c r="AI229" i="2"/>
  <c r="AJ229" i="2"/>
  <c r="AK229" i="2"/>
  <c r="AL229" i="2"/>
  <c r="AE230" i="2"/>
  <c r="AF230" i="2"/>
  <c r="AG230" i="2"/>
  <c r="AH230" i="2"/>
  <c r="AI230" i="2"/>
  <c r="AJ230" i="2"/>
  <c r="AK230" i="2"/>
  <c r="AL230" i="2"/>
  <c r="AE231" i="2"/>
  <c r="AF231" i="2"/>
  <c r="AG231" i="2"/>
  <c r="AH231" i="2"/>
  <c r="AI231" i="2"/>
  <c r="AJ231" i="2"/>
  <c r="AK231" i="2"/>
  <c r="AL231" i="2"/>
  <c r="AE232" i="2"/>
  <c r="AF232" i="2"/>
  <c r="AG232" i="2"/>
  <c r="AH232" i="2"/>
  <c r="AI232" i="2"/>
  <c r="AJ232" i="2"/>
  <c r="AK232" i="2"/>
  <c r="AL232" i="2"/>
  <c r="AE233" i="2"/>
  <c r="AF233" i="2"/>
  <c r="AG233" i="2"/>
  <c r="AH233" i="2"/>
  <c r="AI233" i="2"/>
  <c r="AJ233" i="2"/>
  <c r="AK233" i="2"/>
  <c r="AL233" i="2"/>
  <c r="AE234" i="2"/>
  <c r="AF234" i="2"/>
  <c r="AG234" i="2"/>
  <c r="AH234" i="2"/>
  <c r="AI234" i="2"/>
  <c r="AJ234" i="2"/>
  <c r="AK234" i="2"/>
  <c r="AL234" i="2"/>
  <c r="AE235" i="2"/>
  <c r="AF235" i="2"/>
  <c r="AG235" i="2"/>
  <c r="AH235" i="2"/>
  <c r="AI235" i="2"/>
  <c r="AJ235" i="2"/>
  <c r="AK235" i="2"/>
  <c r="AL235" i="2"/>
  <c r="AE236" i="2"/>
  <c r="AF236" i="2"/>
  <c r="AG236" i="2"/>
  <c r="AH236" i="2"/>
  <c r="AI236" i="2"/>
  <c r="AJ236" i="2"/>
  <c r="AK236" i="2"/>
  <c r="AL236" i="2"/>
  <c r="AE237" i="2"/>
  <c r="AF237" i="2"/>
  <c r="AG237" i="2"/>
  <c r="AH237" i="2"/>
  <c r="AI237" i="2"/>
  <c r="AJ237" i="2"/>
  <c r="AK237" i="2"/>
  <c r="AL237" i="2"/>
  <c r="AE238" i="2"/>
  <c r="AF238" i="2"/>
  <c r="AG238" i="2"/>
  <c r="AH238" i="2"/>
  <c r="AI238" i="2"/>
  <c r="AJ238" i="2"/>
  <c r="AK238" i="2"/>
  <c r="AL238" i="2"/>
  <c r="AE239" i="2"/>
  <c r="AF239" i="2"/>
  <c r="AG239" i="2"/>
  <c r="AH239" i="2"/>
  <c r="AI239" i="2"/>
  <c r="AJ239" i="2"/>
  <c r="AK239" i="2"/>
  <c r="AL239" i="2"/>
  <c r="AE240" i="2"/>
  <c r="AF240" i="2"/>
  <c r="AG240" i="2"/>
  <c r="AH240" i="2"/>
  <c r="AI240" i="2"/>
  <c r="AJ240" i="2"/>
  <c r="AK240" i="2"/>
  <c r="AL240" i="2"/>
  <c r="AE241" i="2"/>
  <c r="AF241" i="2"/>
  <c r="AG241" i="2"/>
  <c r="AH241" i="2"/>
  <c r="AI241" i="2"/>
  <c r="AJ241" i="2"/>
  <c r="AK241" i="2"/>
  <c r="AL241" i="2"/>
  <c r="AE242" i="2"/>
  <c r="AF242" i="2"/>
  <c r="AG242" i="2"/>
  <c r="AH242" i="2"/>
  <c r="AI242" i="2"/>
  <c r="AJ242" i="2"/>
  <c r="AK242" i="2"/>
  <c r="AL242" i="2"/>
  <c r="AE243" i="2"/>
  <c r="AF243" i="2"/>
  <c r="AG243" i="2"/>
  <c r="AH243" i="2"/>
  <c r="AI243" i="2"/>
  <c r="AJ243" i="2"/>
  <c r="AK243" i="2"/>
  <c r="AL243" i="2"/>
  <c r="AE244" i="2"/>
  <c r="AF244" i="2"/>
  <c r="AG244" i="2"/>
  <c r="AH244" i="2"/>
  <c r="AI244" i="2"/>
  <c r="AJ244" i="2"/>
  <c r="AK244" i="2"/>
  <c r="AL244" i="2"/>
  <c r="AE245" i="2"/>
  <c r="AF245" i="2"/>
  <c r="AG245" i="2"/>
  <c r="AH245" i="2"/>
  <c r="AI245" i="2"/>
  <c r="AJ245" i="2"/>
  <c r="AK245" i="2"/>
  <c r="AL245" i="2"/>
  <c r="AE246" i="2"/>
  <c r="AF246" i="2"/>
  <c r="AG246" i="2"/>
  <c r="AH246" i="2"/>
  <c r="AI246" i="2"/>
  <c r="AJ246" i="2"/>
  <c r="AK246" i="2"/>
  <c r="AL246" i="2"/>
  <c r="AE247" i="2"/>
  <c r="AF247" i="2"/>
  <c r="AG247" i="2"/>
  <c r="AH247" i="2"/>
  <c r="AI247" i="2"/>
  <c r="AJ247" i="2"/>
  <c r="AK247" i="2"/>
  <c r="AL247" i="2"/>
  <c r="AE248" i="2"/>
  <c r="AF248" i="2"/>
  <c r="AG248" i="2"/>
  <c r="AH248" i="2"/>
  <c r="AI248" i="2"/>
  <c r="AJ248" i="2"/>
  <c r="AK248" i="2"/>
  <c r="AL248" i="2"/>
  <c r="AE249" i="2"/>
  <c r="AF249" i="2"/>
  <c r="AG249" i="2"/>
  <c r="AH249" i="2"/>
  <c r="AI249" i="2"/>
  <c r="AJ249" i="2"/>
  <c r="AK249" i="2"/>
  <c r="AL249" i="2"/>
  <c r="AE250" i="2"/>
  <c r="AF250" i="2"/>
  <c r="AG250" i="2"/>
  <c r="AH250" i="2"/>
  <c r="AI250" i="2"/>
  <c r="AJ250" i="2"/>
  <c r="AK250" i="2"/>
  <c r="AL250" i="2"/>
  <c r="AE251" i="2"/>
  <c r="AF251" i="2"/>
  <c r="AG251" i="2"/>
  <c r="AH251" i="2"/>
  <c r="AI251" i="2"/>
  <c r="AJ251" i="2"/>
  <c r="AK251" i="2"/>
  <c r="AL251" i="2"/>
  <c r="AE252" i="2"/>
  <c r="AF252" i="2"/>
  <c r="AG252" i="2"/>
  <c r="AH252" i="2"/>
  <c r="AI252" i="2"/>
  <c r="AJ252" i="2"/>
  <c r="AK252" i="2"/>
  <c r="AL252" i="2"/>
  <c r="AE253" i="2"/>
  <c r="AF253" i="2"/>
  <c r="AG253" i="2"/>
  <c r="AH253" i="2"/>
  <c r="AI253" i="2"/>
  <c r="AJ253" i="2"/>
  <c r="AK253" i="2"/>
  <c r="AL253" i="2"/>
  <c r="AE254" i="2"/>
  <c r="AF254" i="2"/>
  <c r="AG254" i="2"/>
  <c r="AH254" i="2"/>
  <c r="AI254" i="2"/>
  <c r="AJ254" i="2"/>
  <c r="AK254" i="2"/>
  <c r="AL254" i="2"/>
  <c r="AE255" i="2"/>
  <c r="AF255" i="2"/>
  <c r="AG255" i="2"/>
  <c r="AH255" i="2"/>
  <c r="AI255" i="2"/>
  <c r="AJ255" i="2"/>
  <c r="AK255" i="2"/>
  <c r="AL255" i="2"/>
  <c r="AE256" i="2"/>
  <c r="AF256" i="2"/>
  <c r="AG256" i="2"/>
  <c r="AH256" i="2"/>
  <c r="AI256" i="2"/>
  <c r="AJ256" i="2"/>
  <c r="AK256" i="2"/>
  <c r="AL256" i="2"/>
  <c r="AE257" i="2"/>
  <c r="AF257" i="2"/>
  <c r="AG257" i="2"/>
  <c r="AH257" i="2"/>
  <c r="AI257" i="2"/>
  <c r="AJ257" i="2"/>
  <c r="AK257" i="2"/>
  <c r="AL257" i="2"/>
  <c r="AE258" i="2"/>
  <c r="AF258" i="2"/>
  <c r="AG258" i="2"/>
  <c r="AH258" i="2"/>
  <c r="AI258" i="2"/>
  <c r="AJ258" i="2"/>
  <c r="AK258" i="2"/>
  <c r="AL258" i="2"/>
  <c r="AE259" i="2"/>
  <c r="AF259" i="2"/>
  <c r="AG259" i="2"/>
  <c r="AH259" i="2"/>
  <c r="AI259" i="2"/>
  <c r="AJ259" i="2"/>
  <c r="AK259" i="2"/>
  <c r="AL259" i="2"/>
  <c r="AE260" i="2"/>
  <c r="AF260" i="2"/>
  <c r="AG260" i="2"/>
  <c r="AH260" i="2"/>
  <c r="AI260" i="2"/>
  <c r="AJ260" i="2"/>
  <c r="AK260" i="2"/>
  <c r="AL260" i="2"/>
  <c r="AE261" i="2"/>
  <c r="AF261" i="2"/>
  <c r="AG261" i="2"/>
  <c r="AH261" i="2"/>
  <c r="AI261" i="2"/>
  <c r="AJ261" i="2"/>
  <c r="AK261" i="2"/>
  <c r="AL261" i="2"/>
  <c r="AE262" i="2"/>
  <c r="AF262" i="2"/>
  <c r="AG262" i="2"/>
  <c r="AH262" i="2"/>
  <c r="AI262" i="2"/>
  <c r="AJ262" i="2"/>
  <c r="AK262" i="2"/>
  <c r="AL262" i="2"/>
  <c r="AE263" i="2"/>
  <c r="AF263" i="2"/>
  <c r="AG263" i="2"/>
  <c r="AH263" i="2"/>
  <c r="AI263" i="2"/>
  <c r="AJ263" i="2"/>
  <c r="AK263" i="2"/>
  <c r="AL263" i="2"/>
  <c r="AE264" i="2"/>
  <c r="AF264" i="2"/>
  <c r="AG264" i="2"/>
  <c r="AH264" i="2"/>
  <c r="AI264" i="2"/>
  <c r="AJ264" i="2"/>
  <c r="AK264" i="2"/>
  <c r="AL264" i="2"/>
  <c r="AE265" i="2"/>
  <c r="AF265" i="2"/>
  <c r="AG265" i="2"/>
  <c r="AH265" i="2"/>
  <c r="AI265" i="2"/>
  <c r="AJ265" i="2"/>
  <c r="AK265" i="2"/>
  <c r="AL265" i="2"/>
  <c r="AE266" i="2"/>
  <c r="AF266" i="2"/>
  <c r="AG266" i="2"/>
  <c r="AH266" i="2"/>
  <c r="AI266" i="2"/>
  <c r="AJ266" i="2"/>
  <c r="AK266" i="2"/>
  <c r="AL266" i="2"/>
  <c r="AE267" i="2"/>
  <c r="AF267" i="2"/>
  <c r="AG267" i="2"/>
  <c r="AH267" i="2"/>
  <c r="AI267" i="2"/>
  <c r="AJ267" i="2"/>
  <c r="AK267" i="2"/>
  <c r="AL267" i="2"/>
  <c r="AE268" i="2"/>
  <c r="AF268" i="2"/>
  <c r="AG268" i="2"/>
  <c r="AH268" i="2"/>
  <c r="AI268" i="2"/>
  <c r="AJ268" i="2"/>
  <c r="AK268" i="2"/>
  <c r="AL268" i="2"/>
  <c r="AE269" i="2"/>
  <c r="AF269" i="2"/>
  <c r="AG269" i="2"/>
  <c r="AH269" i="2"/>
  <c r="AI269" i="2"/>
  <c r="AJ269" i="2"/>
  <c r="AK269" i="2"/>
  <c r="AL269" i="2"/>
  <c r="AE270" i="2"/>
  <c r="AF270" i="2"/>
  <c r="AG270" i="2"/>
  <c r="AH270" i="2"/>
  <c r="AI270" i="2"/>
  <c r="AJ270" i="2"/>
  <c r="AK270" i="2"/>
  <c r="AL270" i="2"/>
  <c r="AE271" i="2"/>
  <c r="AF271" i="2"/>
  <c r="AG271" i="2"/>
  <c r="AH271" i="2"/>
  <c r="AI271" i="2"/>
  <c r="AJ271" i="2"/>
  <c r="AK271" i="2"/>
  <c r="AL271" i="2"/>
  <c r="AE272" i="2"/>
  <c r="AF272" i="2"/>
  <c r="AG272" i="2"/>
  <c r="AH272" i="2"/>
  <c r="AI272" i="2"/>
  <c r="AJ272" i="2"/>
  <c r="AK272" i="2"/>
  <c r="AL272" i="2"/>
  <c r="AE273" i="2"/>
  <c r="AF273" i="2"/>
  <c r="AG273" i="2"/>
  <c r="AH273" i="2"/>
  <c r="AI273" i="2"/>
  <c r="AJ273" i="2"/>
  <c r="AK273" i="2"/>
  <c r="AL273" i="2"/>
  <c r="AE274" i="2"/>
  <c r="AF274" i="2"/>
  <c r="AG274" i="2"/>
  <c r="AH274" i="2"/>
  <c r="AI274" i="2"/>
  <c r="AJ274" i="2"/>
  <c r="AK274" i="2"/>
  <c r="AL274" i="2"/>
  <c r="AE275" i="2"/>
  <c r="AF275" i="2"/>
  <c r="AG275" i="2"/>
  <c r="AH275" i="2"/>
  <c r="AI275" i="2"/>
  <c r="AJ275" i="2"/>
  <c r="AK275" i="2"/>
  <c r="AL275" i="2"/>
  <c r="AE276" i="2"/>
  <c r="AF276" i="2"/>
  <c r="AG276" i="2"/>
  <c r="AH276" i="2"/>
  <c r="AI276" i="2"/>
  <c r="AJ276" i="2"/>
  <c r="AK276" i="2"/>
  <c r="AL276" i="2"/>
  <c r="AE277" i="2"/>
  <c r="AF277" i="2"/>
  <c r="AG277" i="2"/>
  <c r="AH277" i="2"/>
  <c r="AI277" i="2"/>
  <c r="AJ277" i="2"/>
  <c r="AK277" i="2"/>
  <c r="AL277" i="2"/>
  <c r="AE278" i="2"/>
  <c r="AF278" i="2"/>
  <c r="AG278" i="2"/>
  <c r="AH278" i="2"/>
  <c r="AI278" i="2"/>
  <c r="AJ278" i="2"/>
  <c r="AK278" i="2"/>
  <c r="AL278" i="2"/>
  <c r="AE279" i="2"/>
  <c r="AF279" i="2"/>
  <c r="AG279" i="2"/>
  <c r="AH279" i="2"/>
  <c r="AI279" i="2"/>
  <c r="AJ279" i="2"/>
  <c r="AK279" i="2"/>
  <c r="AL279" i="2"/>
  <c r="AE280" i="2"/>
  <c r="AF280" i="2"/>
  <c r="AG280" i="2"/>
  <c r="AH280" i="2"/>
  <c r="AI280" i="2"/>
  <c r="AJ280" i="2"/>
  <c r="AK280" i="2"/>
  <c r="AL280" i="2"/>
  <c r="AE281" i="2"/>
  <c r="AF281" i="2"/>
  <c r="AG281" i="2"/>
  <c r="AH281" i="2"/>
  <c r="AI281" i="2"/>
  <c r="AJ281" i="2"/>
  <c r="AK281" i="2"/>
  <c r="AL281" i="2"/>
  <c r="AE282" i="2"/>
  <c r="AF282" i="2"/>
  <c r="AG282" i="2"/>
  <c r="AH282" i="2"/>
  <c r="AI282" i="2"/>
  <c r="AJ282" i="2"/>
  <c r="AK282" i="2"/>
  <c r="AL282" i="2"/>
  <c r="AE283" i="2"/>
  <c r="AF283" i="2"/>
  <c r="AG283" i="2"/>
  <c r="AH283" i="2"/>
  <c r="AI283" i="2"/>
  <c r="AJ283" i="2"/>
  <c r="AK283" i="2"/>
  <c r="AL283" i="2"/>
  <c r="AE284" i="2"/>
  <c r="AF284" i="2"/>
  <c r="AG284" i="2"/>
  <c r="AH284" i="2"/>
  <c r="AI284" i="2"/>
  <c r="AJ284" i="2"/>
  <c r="AK284" i="2"/>
  <c r="AL284" i="2"/>
  <c r="AE285" i="2"/>
  <c r="AF285" i="2"/>
  <c r="AG285" i="2"/>
  <c r="AH285" i="2"/>
  <c r="AI285" i="2"/>
  <c r="AJ285" i="2"/>
  <c r="AK285" i="2"/>
  <c r="AL285" i="2"/>
  <c r="AE286" i="2"/>
  <c r="AF286" i="2"/>
  <c r="AG286" i="2"/>
  <c r="AH286" i="2"/>
  <c r="AI286" i="2"/>
  <c r="AJ286" i="2"/>
  <c r="AK286" i="2"/>
  <c r="AL286" i="2"/>
  <c r="AE287" i="2"/>
  <c r="AF287" i="2"/>
  <c r="AG287" i="2"/>
  <c r="AH287" i="2"/>
  <c r="AI287" i="2"/>
  <c r="AJ287" i="2"/>
  <c r="AK287" i="2"/>
  <c r="AL287" i="2"/>
  <c r="AE288" i="2"/>
  <c r="AF288" i="2"/>
  <c r="AG288" i="2"/>
  <c r="AH288" i="2"/>
  <c r="AI288" i="2"/>
  <c r="AJ288" i="2"/>
  <c r="AK288" i="2"/>
  <c r="AL288" i="2"/>
  <c r="AE289" i="2"/>
  <c r="AF289" i="2"/>
  <c r="AG289" i="2"/>
  <c r="AH289" i="2"/>
  <c r="AI289" i="2"/>
  <c r="AJ289" i="2"/>
  <c r="AK289" i="2"/>
  <c r="AL289" i="2"/>
  <c r="AE290" i="2"/>
  <c r="AF290" i="2"/>
  <c r="AG290" i="2"/>
  <c r="AH290" i="2"/>
  <c r="AI290" i="2"/>
  <c r="AJ290" i="2"/>
  <c r="AK290" i="2"/>
  <c r="AL290" i="2"/>
  <c r="AE291" i="2"/>
  <c r="AF291" i="2"/>
  <c r="AG291" i="2"/>
  <c r="AH291" i="2"/>
  <c r="AI291" i="2"/>
  <c r="AJ291" i="2"/>
  <c r="AK291" i="2"/>
  <c r="AL291" i="2"/>
  <c r="AE292" i="2"/>
  <c r="AF292" i="2"/>
  <c r="AG292" i="2"/>
  <c r="AH292" i="2"/>
  <c r="AI292" i="2"/>
  <c r="AJ292" i="2"/>
  <c r="AK292" i="2"/>
  <c r="AL292" i="2"/>
  <c r="AE293" i="2"/>
  <c r="AF293" i="2"/>
  <c r="AG293" i="2"/>
  <c r="AH293" i="2"/>
  <c r="AI293" i="2"/>
  <c r="AJ293" i="2"/>
  <c r="AK293" i="2"/>
  <c r="AL293" i="2"/>
  <c r="AE294" i="2"/>
  <c r="AF294" i="2"/>
  <c r="AG294" i="2"/>
  <c r="AH294" i="2"/>
  <c r="AI294" i="2"/>
  <c r="AJ294" i="2"/>
  <c r="AK294" i="2"/>
  <c r="AL294" i="2"/>
  <c r="AE295" i="2"/>
  <c r="AF295" i="2"/>
  <c r="AG295" i="2"/>
  <c r="AH295" i="2"/>
  <c r="AI295" i="2"/>
  <c r="AJ295" i="2"/>
  <c r="AK295" i="2"/>
  <c r="AL295" i="2"/>
  <c r="AE296" i="2"/>
  <c r="AF296" i="2"/>
  <c r="AG296" i="2"/>
  <c r="AH296" i="2"/>
  <c r="AI296" i="2"/>
  <c r="AJ296" i="2"/>
  <c r="AK296" i="2"/>
  <c r="AL296" i="2"/>
  <c r="AE297" i="2"/>
  <c r="AF297" i="2"/>
  <c r="AG297" i="2"/>
  <c r="AH297" i="2"/>
  <c r="AI297" i="2"/>
  <c r="AJ297" i="2"/>
  <c r="AK297" i="2"/>
  <c r="AL297" i="2"/>
  <c r="AE298" i="2"/>
  <c r="AF298" i="2"/>
  <c r="AG298" i="2"/>
  <c r="AH298" i="2"/>
  <c r="AI298" i="2"/>
  <c r="AJ298" i="2"/>
  <c r="AK298" i="2"/>
  <c r="AL298" i="2"/>
  <c r="AE299" i="2"/>
  <c r="AF299" i="2"/>
  <c r="AG299" i="2"/>
  <c r="AH299" i="2"/>
  <c r="AI299" i="2"/>
  <c r="AJ299" i="2"/>
  <c r="AK299" i="2"/>
  <c r="AL299" i="2"/>
  <c r="AE300" i="2"/>
  <c r="AF300" i="2"/>
  <c r="AG300" i="2"/>
  <c r="AH300" i="2"/>
  <c r="AI300" i="2"/>
  <c r="AJ300" i="2"/>
  <c r="AK300" i="2"/>
  <c r="AL300" i="2"/>
  <c r="AE301" i="2"/>
  <c r="AF301" i="2"/>
  <c r="AG301" i="2"/>
  <c r="AH301" i="2"/>
  <c r="AI301" i="2"/>
  <c r="AJ301" i="2"/>
  <c r="AK301" i="2"/>
  <c r="AL301" i="2"/>
  <c r="AE302" i="2"/>
  <c r="AF302" i="2"/>
  <c r="AG302" i="2"/>
  <c r="AH302" i="2"/>
  <c r="AI302" i="2"/>
  <c r="AJ302" i="2"/>
  <c r="AK302" i="2"/>
  <c r="AL302" i="2"/>
  <c r="AE303" i="2"/>
  <c r="AF303" i="2"/>
  <c r="AG303" i="2"/>
  <c r="AH303" i="2"/>
  <c r="AI303" i="2"/>
  <c r="AJ303" i="2"/>
  <c r="AK303" i="2"/>
  <c r="AL303" i="2"/>
  <c r="AE304" i="2"/>
  <c r="AF304" i="2"/>
  <c r="AG304" i="2"/>
  <c r="AH304" i="2"/>
  <c r="AI304" i="2"/>
  <c r="AJ304" i="2"/>
  <c r="AK304" i="2"/>
  <c r="AL304" i="2"/>
  <c r="AE305" i="2"/>
  <c r="AF305" i="2"/>
  <c r="AG305" i="2"/>
  <c r="AH305" i="2"/>
  <c r="AI305" i="2"/>
  <c r="AJ305" i="2"/>
  <c r="AK305" i="2"/>
  <c r="AL305" i="2"/>
  <c r="AE306" i="2"/>
  <c r="AF306" i="2"/>
  <c r="AG306" i="2"/>
  <c r="AH306" i="2"/>
  <c r="AI306" i="2"/>
  <c r="AJ306" i="2"/>
  <c r="AK306" i="2"/>
  <c r="AL306" i="2"/>
  <c r="AE307" i="2"/>
  <c r="AF307" i="2"/>
  <c r="AG307" i="2"/>
  <c r="AH307" i="2"/>
  <c r="AI307" i="2"/>
  <c r="AJ307" i="2"/>
  <c r="AK307" i="2"/>
  <c r="AL307" i="2"/>
  <c r="AE308" i="2"/>
  <c r="AF308" i="2"/>
  <c r="AG308" i="2"/>
  <c r="AH308" i="2"/>
  <c r="AI308" i="2"/>
  <c r="AJ308" i="2"/>
  <c r="AK308" i="2"/>
  <c r="AL308" i="2"/>
  <c r="AE309" i="2"/>
  <c r="AF309" i="2"/>
  <c r="AG309" i="2"/>
  <c r="AH309" i="2"/>
  <c r="AI309" i="2"/>
  <c r="AJ309" i="2"/>
  <c r="AK309" i="2"/>
  <c r="AL309" i="2"/>
  <c r="AE310" i="2"/>
  <c r="AF310" i="2"/>
  <c r="AG310" i="2"/>
  <c r="AH310" i="2"/>
  <c r="AI310" i="2"/>
  <c r="AJ310" i="2"/>
  <c r="AK310" i="2"/>
  <c r="AL310" i="2"/>
  <c r="AE311" i="2"/>
  <c r="AF311" i="2"/>
  <c r="AG311" i="2"/>
  <c r="AH311" i="2"/>
  <c r="AI311" i="2"/>
  <c r="AJ311" i="2"/>
  <c r="AK311" i="2"/>
  <c r="AL311" i="2"/>
  <c r="AE312" i="2"/>
  <c r="AF312" i="2"/>
  <c r="AG312" i="2"/>
  <c r="AH312" i="2"/>
  <c r="AI312" i="2"/>
  <c r="AJ312" i="2"/>
  <c r="AK312" i="2"/>
  <c r="AL312" i="2"/>
  <c r="AE313" i="2"/>
  <c r="AF313" i="2"/>
  <c r="AG313" i="2"/>
  <c r="AH313" i="2"/>
  <c r="AI313" i="2"/>
  <c r="AJ313" i="2"/>
  <c r="AK313" i="2"/>
  <c r="AL313" i="2"/>
  <c r="AE314" i="2"/>
  <c r="AF314" i="2"/>
  <c r="AG314" i="2"/>
  <c r="AH314" i="2"/>
  <c r="AI314" i="2"/>
  <c r="AJ314" i="2"/>
  <c r="AK314" i="2"/>
  <c r="AL314" i="2"/>
  <c r="AE315" i="2"/>
  <c r="AF315" i="2"/>
  <c r="AG315" i="2"/>
  <c r="AH315" i="2"/>
  <c r="AI315" i="2"/>
  <c r="AJ315" i="2"/>
  <c r="AK315" i="2"/>
  <c r="AL315" i="2"/>
  <c r="AE316" i="2"/>
  <c r="AF316" i="2"/>
  <c r="AG316" i="2"/>
  <c r="AH316" i="2"/>
  <c r="AI316" i="2"/>
  <c r="AJ316" i="2"/>
  <c r="AK316" i="2"/>
  <c r="AL316" i="2"/>
  <c r="AE317" i="2"/>
  <c r="AF317" i="2"/>
  <c r="AG317" i="2"/>
  <c r="AH317" i="2"/>
  <c r="AI317" i="2"/>
  <c r="AJ317" i="2"/>
  <c r="AK317" i="2"/>
  <c r="AL317" i="2"/>
  <c r="AE318" i="2"/>
  <c r="AF318" i="2"/>
  <c r="AG318" i="2"/>
  <c r="AH318" i="2"/>
  <c r="AI318" i="2"/>
  <c r="AJ318" i="2"/>
  <c r="AK318" i="2"/>
  <c r="AL318" i="2"/>
  <c r="AE319" i="2"/>
  <c r="AF319" i="2"/>
  <c r="AG319" i="2"/>
  <c r="AH319" i="2"/>
  <c r="AI319" i="2"/>
  <c r="AJ319" i="2"/>
  <c r="AK319" i="2"/>
  <c r="AL319" i="2"/>
  <c r="AE320" i="2"/>
  <c r="AF320" i="2"/>
  <c r="AG320" i="2"/>
  <c r="AH320" i="2"/>
  <c r="AI320" i="2"/>
  <c r="AJ320" i="2"/>
  <c r="AK320" i="2"/>
  <c r="AL320" i="2"/>
  <c r="AE321" i="2"/>
  <c r="AF321" i="2"/>
  <c r="AG321" i="2"/>
  <c r="AH321" i="2"/>
  <c r="AI321" i="2"/>
  <c r="AJ321" i="2"/>
  <c r="AK321" i="2"/>
  <c r="AL321" i="2"/>
  <c r="AE322" i="2"/>
  <c r="AF322" i="2"/>
  <c r="AG322" i="2"/>
  <c r="AH322" i="2"/>
  <c r="AI322" i="2"/>
  <c r="AJ322" i="2"/>
  <c r="AK322" i="2"/>
  <c r="AL322" i="2"/>
  <c r="AE323" i="2"/>
  <c r="AF323" i="2"/>
  <c r="AG323" i="2"/>
  <c r="AH323" i="2"/>
  <c r="AI323" i="2"/>
  <c r="AJ323" i="2"/>
  <c r="AK323" i="2"/>
  <c r="AL323" i="2"/>
  <c r="AE324" i="2"/>
  <c r="AF324" i="2"/>
  <c r="AG324" i="2"/>
  <c r="AH324" i="2"/>
  <c r="AI324" i="2"/>
  <c r="AJ324" i="2"/>
  <c r="AK324" i="2"/>
  <c r="AL324" i="2"/>
  <c r="AE325" i="2"/>
  <c r="AF325" i="2"/>
  <c r="AG325" i="2"/>
  <c r="AH325" i="2"/>
  <c r="AI325" i="2"/>
  <c r="AJ325" i="2"/>
  <c r="AK325" i="2"/>
  <c r="AL325" i="2"/>
  <c r="AE326" i="2"/>
  <c r="AF326" i="2"/>
  <c r="AG326" i="2"/>
  <c r="AH326" i="2"/>
  <c r="AI326" i="2"/>
  <c r="AJ326" i="2"/>
  <c r="AK326" i="2"/>
  <c r="AL326" i="2"/>
  <c r="AE327" i="2"/>
  <c r="AF327" i="2"/>
  <c r="AG327" i="2"/>
  <c r="AH327" i="2"/>
  <c r="AI327" i="2"/>
  <c r="AJ327" i="2"/>
  <c r="AK327" i="2"/>
  <c r="AL327" i="2"/>
  <c r="AE328" i="2"/>
  <c r="AF328" i="2"/>
  <c r="AG328" i="2"/>
  <c r="AH328" i="2"/>
  <c r="AI328" i="2"/>
  <c r="AJ328" i="2"/>
  <c r="AK328" i="2"/>
  <c r="AL328" i="2"/>
  <c r="AE329" i="2"/>
  <c r="AF329" i="2"/>
  <c r="AG329" i="2"/>
  <c r="AH329" i="2"/>
  <c r="AI329" i="2"/>
  <c r="AJ329" i="2"/>
  <c r="AK329" i="2"/>
  <c r="AL329" i="2"/>
  <c r="AE330" i="2"/>
  <c r="AF330" i="2"/>
  <c r="AG330" i="2"/>
  <c r="AH330" i="2"/>
  <c r="AI330" i="2"/>
  <c r="AJ330" i="2"/>
  <c r="AK330" i="2"/>
  <c r="AL330" i="2"/>
  <c r="AE331" i="2"/>
  <c r="AF331" i="2"/>
  <c r="AG331" i="2"/>
  <c r="AH331" i="2"/>
  <c r="AI331" i="2"/>
  <c r="AJ331" i="2"/>
  <c r="AK331" i="2"/>
  <c r="AL331" i="2"/>
  <c r="AE332" i="2"/>
  <c r="AF332" i="2"/>
  <c r="AG332" i="2"/>
  <c r="AH332" i="2"/>
  <c r="AI332" i="2"/>
  <c r="AJ332" i="2"/>
  <c r="AK332" i="2"/>
  <c r="AL332" i="2"/>
  <c r="AE333" i="2"/>
  <c r="AF333" i="2"/>
  <c r="AG333" i="2"/>
  <c r="AH333" i="2"/>
  <c r="AI333" i="2"/>
  <c r="AJ333" i="2"/>
  <c r="AK333" i="2"/>
  <c r="AL333" i="2"/>
  <c r="AE334" i="2"/>
  <c r="AF334" i="2"/>
  <c r="AG334" i="2"/>
  <c r="AH334" i="2"/>
  <c r="AI334" i="2"/>
  <c r="AJ334" i="2"/>
  <c r="AK334" i="2"/>
  <c r="AL334" i="2"/>
  <c r="AE335" i="2"/>
  <c r="AF335" i="2"/>
  <c r="AG335" i="2"/>
  <c r="AH335" i="2"/>
  <c r="AI335" i="2"/>
  <c r="AJ335" i="2"/>
  <c r="AK335" i="2"/>
  <c r="AL335" i="2"/>
  <c r="AE336" i="2"/>
  <c r="AF336" i="2"/>
  <c r="AG336" i="2"/>
  <c r="AH336" i="2"/>
  <c r="AI336" i="2"/>
  <c r="AJ336" i="2"/>
  <c r="AK336" i="2"/>
  <c r="AL336" i="2"/>
  <c r="AE337" i="2"/>
  <c r="AF337" i="2"/>
  <c r="AG337" i="2"/>
  <c r="AH337" i="2"/>
  <c r="AI337" i="2"/>
  <c r="AJ337" i="2"/>
  <c r="AK337" i="2"/>
  <c r="AL337" i="2"/>
  <c r="AE338" i="2"/>
  <c r="AF338" i="2"/>
  <c r="AG338" i="2"/>
  <c r="AH338" i="2"/>
  <c r="AI338" i="2"/>
  <c r="AJ338" i="2"/>
  <c r="AK338" i="2"/>
  <c r="AL338" i="2"/>
  <c r="AE339" i="2"/>
  <c r="AF339" i="2"/>
  <c r="AG339" i="2"/>
  <c r="AH339" i="2"/>
  <c r="AI339" i="2"/>
  <c r="AJ339" i="2"/>
  <c r="AK339" i="2"/>
  <c r="AL339" i="2"/>
  <c r="AE340" i="2"/>
  <c r="AF340" i="2"/>
  <c r="AG340" i="2"/>
  <c r="AH340" i="2"/>
  <c r="AI340" i="2"/>
  <c r="AJ340" i="2"/>
  <c r="AK340" i="2"/>
  <c r="AL340" i="2"/>
  <c r="AE341" i="2"/>
  <c r="AF341" i="2"/>
  <c r="AG341" i="2"/>
  <c r="AH341" i="2"/>
  <c r="AI341" i="2"/>
  <c r="AJ341" i="2"/>
  <c r="AK341" i="2"/>
  <c r="AL341" i="2"/>
  <c r="AE342" i="2"/>
  <c r="AF342" i="2"/>
  <c r="AG342" i="2"/>
  <c r="AH342" i="2"/>
  <c r="AI342" i="2"/>
  <c r="AJ342" i="2"/>
  <c r="AK342" i="2"/>
  <c r="AL342" i="2"/>
  <c r="AE343" i="2"/>
  <c r="AF343" i="2"/>
  <c r="AG343" i="2"/>
  <c r="AH343" i="2"/>
  <c r="AI343" i="2"/>
  <c r="AJ343" i="2"/>
  <c r="AK343" i="2"/>
  <c r="AL343" i="2"/>
  <c r="AE344" i="2"/>
  <c r="AF344" i="2"/>
  <c r="AG344" i="2"/>
  <c r="AH344" i="2"/>
  <c r="AI344" i="2"/>
  <c r="AJ344" i="2"/>
  <c r="AK344" i="2"/>
  <c r="AL344" i="2"/>
  <c r="AE345" i="2"/>
  <c r="AF345" i="2"/>
  <c r="AG345" i="2"/>
  <c r="AH345" i="2"/>
  <c r="AI345" i="2"/>
  <c r="AJ345" i="2"/>
  <c r="AK345" i="2"/>
  <c r="AL345" i="2"/>
  <c r="AE346" i="2"/>
  <c r="AF346" i="2"/>
  <c r="AG346" i="2"/>
  <c r="AH346" i="2"/>
  <c r="AI346" i="2"/>
  <c r="AJ346" i="2"/>
  <c r="AK346" i="2"/>
  <c r="AL346" i="2"/>
  <c r="AE347" i="2"/>
  <c r="AF347" i="2"/>
  <c r="AG347" i="2"/>
  <c r="AH347" i="2"/>
  <c r="AI347" i="2"/>
  <c r="AJ347" i="2"/>
  <c r="AK347" i="2"/>
  <c r="AL347" i="2"/>
  <c r="AE348" i="2"/>
  <c r="AF348" i="2"/>
  <c r="AG348" i="2"/>
  <c r="AH348" i="2"/>
  <c r="AI348" i="2"/>
  <c r="AJ348" i="2"/>
  <c r="AK348" i="2"/>
  <c r="AL348" i="2"/>
  <c r="AE349" i="2"/>
  <c r="AF349" i="2"/>
  <c r="AG349" i="2"/>
  <c r="AH349" i="2"/>
  <c r="AI349" i="2"/>
  <c r="AJ349" i="2"/>
  <c r="AK349" i="2"/>
  <c r="AL349" i="2"/>
  <c r="AE350" i="2"/>
  <c r="AF350" i="2"/>
  <c r="AG350" i="2"/>
  <c r="AH350" i="2"/>
  <c r="AI350" i="2"/>
  <c r="AJ350" i="2"/>
  <c r="AK350" i="2"/>
  <c r="AL350" i="2"/>
  <c r="AE351" i="2"/>
  <c r="AF351" i="2"/>
  <c r="AG351" i="2"/>
  <c r="AH351" i="2"/>
  <c r="AI351" i="2"/>
  <c r="AJ351" i="2"/>
  <c r="AK351" i="2"/>
  <c r="AL351" i="2"/>
  <c r="AE352" i="2"/>
  <c r="AF352" i="2"/>
  <c r="AG352" i="2"/>
  <c r="AH352" i="2"/>
  <c r="AI352" i="2"/>
  <c r="AJ352" i="2"/>
  <c r="AK352" i="2"/>
  <c r="AL352" i="2"/>
  <c r="AE353" i="2"/>
  <c r="AF353" i="2"/>
  <c r="AG353" i="2"/>
  <c r="AH353" i="2"/>
  <c r="AI353" i="2"/>
  <c r="AJ353" i="2"/>
  <c r="AK353" i="2"/>
  <c r="AL353" i="2"/>
  <c r="AE354" i="2"/>
  <c r="AF354" i="2"/>
  <c r="AG354" i="2"/>
  <c r="AH354" i="2"/>
  <c r="AI354" i="2"/>
  <c r="AJ354" i="2"/>
  <c r="AK354" i="2"/>
  <c r="AL354" i="2"/>
  <c r="AE355" i="2"/>
  <c r="AF355" i="2"/>
  <c r="AG355" i="2"/>
  <c r="AH355" i="2"/>
  <c r="AI355" i="2"/>
  <c r="AJ355" i="2"/>
  <c r="AK355" i="2"/>
  <c r="AL355" i="2"/>
  <c r="AE356" i="2"/>
  <c r="AF356" i="2"/>
  <c r="AG356" i="2"/>
  <c r="AH356" i="2"/>
  <c r="AI356" i="2"/>
  <c r="AJ356" i="2"/>
  <c r="AK356" i="2"/>
  <c r="AL356" i="2"/>
  <c r="AE357" i="2"/>
  <c r="AF357" i="2"/>
  <c r="AG357" i="2"/>
  <c r="AH357" i="2"/>
  <c r="AI357" i="2"/>
  <c r="AJ357" i="2"/>
  <c r="AK357" i="2"/>
  <c r="AL357" i="2"/>
  <c r="AE358" i="2"/>
  <c r="AF358" i="2"/>
  <c r="AG358" i="2"/>
  <c r="AH358" i="2"/>
  <c r="AI358" i="2"/>
  <c r="AJ358" i="2"/>
  <c r="AK358" i="2"/>
  <c r="AL358" i="2"/>
  <c r="AE359" i="2"/>
  <c r="AF359" i="2"/>
  <c r="AG359" i="2"/>
  <c r="AH359" i="2"/>
  <c r="AI359" i="2"/>
  <c r="AJ359" i="2"/>
  <c r="AK359" i="2"/>
  <c r="AL359" i="2"/>
  <c r="AE360" i="2"/>
  <c r="AF360" i="2"/>
  <c r="AG360" i="2"/>
  <c r="AH360" i="2"/>
  <c r="AI360" i="2"/>
  <c r="AJ360" i="2"/>
  <c r="AK360" i="2"/>
  <c r="AL360" i="2"/>
  <c r="AE361" i="2"/>
  <c r="AF361" i="2"/>
  <c r="AG361" i="2"/>
  <c r="AH361" i="2"/>
  <c r="AI361" i="2"/>
  <c r="AJ361" i="2"/>
  <c r="AK361" i="2"/>
  <c r="AL361" i="2"/>
  <c r="AE362" i="2"/>
  <c r="AF362" i="2"/>
  <c r="AG362" i="2"/>
  <c r="AH362" i="2"/>
  <c r="AI362" i="2"/>
  <c r="AJ362" i="2"/>
  <c r="AK362" i="2"/>
  <c r="AL362" i="2"/>
  <c r="AE363" i="2"/>
  <c r="AF363" i="2"/>
  <c r="AG363" i="2"/>
  <c r="AH363" i="2"/>
  <c r="AI363" i="2"/>
  <c r="AJ363" i="2"/>
  <c r="AK363" i="2"/>
  <c r="AL363" i="2"/>
  <c r="AE364" i="2"/>
  <c r="AF364" i="2"/>
  <c r="AG364" i="2"/>
  <c r="AH364" i="2"/>
  <c r="AI364" i="2"/>
  <c r="AJ364" i="2"/>
  <c r="AK364" i="2"/>
  <c r="AL364" i="2"/>
  <c r="AE365" i="2"/>
  <c r="AF365" i="2"/>
  <c r="AG365" i="2"/>
  <c r="AH365" i="2"/>
  <c r="AI365" i="2"/>
  <c r="AJ365" i="2"/>
  <c r="AK365" i="2"/>
  <c r="AL365" i="2"/>
  <c r="AE366" i="2"/>
  <c r="AF366" i="2"/>
  <c r="AG366" i="2"/>
  <c r="AH366" i="2"/>
  <c r="AI366" i="2"/>
  <c r="AJ366" i="2"/>
  <c r="AK366" i="2"/>
  <c r="AL366" i="2"/>
  <c r="AE367" i="2"/>
  <c r="AF367" i="2"/>
  <c r="AG367" i="2"/>
  <c r="AH367" i="2"/>
  <c r="AI367" i="2"/>
  <c r="AJ367" i="2"/>
  <c r="AK367" i="2"/>
  <c r="AL367" i="2"/>
  <c r="AE368" i="2"/>
  <c r="AF368" i="2"/>
  <c r="AG368" i="2"/>
  <c r="AH368" i="2"/>
  <c r="AI368" i="2"/>
  <c r="AJ368" i="2"/>
  <c r="AK368" i="2"/>
  <c r="AL368" i="2"/>
  <c r="AE369" i="2"/>
  <c r="AF369" i="2"/>
  <c r="AG369" i="2"/>
  <c r="AH369" i="2"/>
  <c r="AI369" i="2"/>
  <c r="AJ369" i="2"/>
  <c r="AK369" i="2"/>
  <c r="AL369" i="2"/>
  <c r="AE370" i="2"/>
  <c r="AF370" i="2"/>
  <c r="AG370" i="2"/>
  <c r="AH370" i="2"/>
  <c r="AI370" i="2"/>
  <c r="AJ370" i="2"/>
  <c r="AK370" i="2"/>
  <c r="AL370" i="2"/>
  <c r="AE371" i="2"/>
  <c r="AF371" i="2"/>
  <c r="AG371" i="2"/>
  <c r="AH371" i="2"/>
  <c r="AI371" i="2"/>
  <c r="AJ371" i="2"/>
  <c r="AK371" i="2"/>
  <c r="AL371" i="2"/>
  <c r="AE372" i="2"/>
  <c r="AF372" i="2"/>
  <c r="AG372" i="2"/>
  <c r="AH372" i="2"/>
  <c r="AI372" i="2"/>
  <c r="AJ372" i="2"/>
  <c r="AK372" i="2"/>
  <c r="AL372" i="2"/>
  <c r="AE373" i="2"/>
  <c r="AF373" i="2"/>
  <c r="AG373" i="2"/>
  <c r="AH373" i="2"/>
  <c r="AI373" i="2"/>
  <c r="AJ373" i="2"/>
  <c r="AK373" i="2"/>
  <c r="AL373" i="2"/>
  <c r="AE374" i="2"/>
  <c r="AF374" i="2"/>
  <c r="AG374" i="2"/>
  <c r="AH374" i="2"/>
  <c r="AI374" i="2"/>
  <c r="AJ374" i="2"/>
  <c r="AK374" i="2"/>
  <c r="AL374" i="2"/>
  <c r="AE375" i="2"/>
  <c r="AF375" i="2"/>
  <c r="AG375" i="2"/>
  <c r="AH375" i="2"/>
  <c r="AI375" i="2"/>
  <c r="AJ375" i="2"/>
  <c r="AK375" i="2"/>
  <c r="AL375" i="2"/>
  <c r="AE376" i="2"/>
  <c r="AF376" i="2"/>
  <c r="AG376" i="2"/>
  <c r="AH376" i="2"/>
  <c r="AI376" i="2"/>
  <c r="AJ376" i="2"/>
  <c r="AK376" i="2"/>
  <c r="AL376" i="2"/>
  <c r="AE377" i="2"/>
  <c r="AF377" i="2"/>
  <c r="AG377" i="2"/>
  <c r="AH377" i="2"/>
  <c r="AI377" i="2"/>
  <c r="AJ377" i="2"/>
  <c r="AK377" i="2"/>
  <c r="AL377" i="2"/>
  <c r="AE378" i="2"/>
  <c r="AF378" i="2"/>
  <c r="AG378" i="2"/>
  <c r="AH378" i="2"/>
  <c r="AI378" i="2"/>
  <c r="AJ378" i="2"/>
  <c r="AK378" i="2"/>
  <c r="AL378" i="2"/>
  <c r="AE379" i="2"/>
  <c r="AF379" i="2"/>
  <c r="AG379" i="2"/>
  <c r="AH379" i="2"/>
  <c r="AI379" i="2"/>
  <c r="AJ379" i="2"/>
  <c r="AK379" i="2"/>
  <c r="AL379" i="2"/>
  <c r="AE380" i="2"/>
  <c r="AF380" i="2"/>
  <c r="AG380" i="2"/>
  <c r="AH380" i="2"/>
  <c r="AI380" i="2"/>
  <c r="AJ380" i="2"/>
  <c r="AK380" i="2"/>
  <c r="AL380" i="2"/>
  <c r="AE381" i="2"/>
  <c r="AF381" i="2"/>
  <c r="AG381" i="2"/>
  <c r="AH381" i="2"/>
  <c r="AI381" i="2"/>
  <c r="AJ381" i="2"/>
  <c r="AK381" i="2"/>
  <c r="AL381" i="2"/>
  <c r="AE382" i="2"/>
  <c r="AF382" i="2"/>
  <c r="AG382" i="2"/>
  <c r="AH382" i="2"/>
  <c r="AI382" i="2"/>
  <c r="AJ382" i="2"/>
  <c r="AK382" i="2"/>
  <c r="AL382" i="2"/>
  <c r="AE383" i="2"/>
  <c r="AF383" i="2"/>
  <c r="AG383" i="2"/>
  <c r="AH383" i="2"/>
  <c r="AI383" i="2"/>
  <c r="AJ383" i="2"/>
  <c r="AK383" i="2"/>
  <c r="AL383" i="2"/>
  <c r="AE384" i="2"/>
  <c r="AF384" i="2"/>
  <c r="AG384" i="2"/>
  <c r="AH384" i="2"/>
  <c r="AI384" i="2"/>
  <c r="AJ384" i="2"/>
  <c r="AK384" i="2"/>
  <c r="AL384" i="2"/>
  <c r="AE385" i="2"/>
  <c r="AF385" i="2"/>
  <c r="AG385" i="2"/>
  <c r="AH385" i="2"/>
  <c r="AI385" i="2"/>
  <c r="AJ385" i="2"/>
  <c r="AK385" i="2"/>
  <c r="AL385" i="2"/>
  <c r="AE386" i="2"/>
  <c r="AF386" i="2"/>
  <c r="AG386" i="2"/>
  <c r="AH386" i="2"/>
  <c r="AI386" i="2"/>
  <c r="AJ386" i="2"/>
  <c r="AK386" i="2"/>
  <c r="AL386" i="2"/>
  <c r="AE387" i="2"/>
  <c r="AF387" i="2"/>
  <c r="AG387" i="2"/>
  <c r="AH387" i="2"/>
  <c r="AI387" i="2"/>
  <c r="AJ387" i="2"/>
  <c r="AK387" i="2"/>
  <c r="AL387" i="2"/>
  <c r="AE388" i="2"/>
  <c r="AF388" i="2"/>
  <c r="AG388" i="2"/>
  <c r="AH388" i="2"/>
  <c r="AI388" i="2"/>
  <c r="AJ388" i="2"/>
  <c r="AK388" i="2"/>
  <c r="AL388" i="2"/>
  <c r="AE389" i="2"/>
  <c r="AF389" i="2"/>
  <c r="AG389" i="2"/>
  <c r="AH389" i="2"/>
  <c r="AI389" i="2"/>
  <c r="AJ389" i="2"/>
  <c r="AK389" i="2"/>
  <c r="AL389" i="2"/>
  <c r="AE390" i="2"/>
  <c r="AF390" i="2"/>
  <c r="AG390" i="2"/>
  <c r="AH390" i="2"/>
  <c r="AI390" i="2"/>
  <c r="AJ390" i="2"/>
  <c r="AK390" i="2"/>
  <c r="AL390" i="2"/>
  <c r="AE391" i="2"/>
  <c r="AF391" i="2"/>
  <c r="AG391" i="2"/>
  <c r="AH391" i="2"/>
  <c r="AI391" i="2"/>
  <c r="AJ391" i="2"/>
  <c r="AK391" i="2"/>
  <c r="AL391" i="2"/>
  <c r="AE392" i="2"/>
  <c r="AF392" i="2"/>
  <c r="AG392" i="2"/>
  <c r="AH392" i="2"/>
  <c r="AI392" i="2"/>
  <c r="AJ392" i="2"/>
  <c r="AK392" i="2"/>
  <c r="AL392" i="2"/>
  <c r="AE393" i="2"/>
  <c r="AF393" i="2"/>
  <c r="AG393" i="2"/>
  <c r="AH393" i="2"/>
  <c r="AI393" i="2"/>
  <c r="AJ393" i="2"/>
  <c r="AK393" i="2"/>
  <c r="AL393" i="2"/>
  <c r="AE394" i="2"/>
  <c r="AF394" i="2"/>
  <c r="AG394" i="2"/>
  <c r="AH394" i="2"/>
  <c r="AI394" i="2"/>
  <c r="AJ394" i="2"/>
  <c r="AK394" i="2"/>
  <c r="AL394" i="2"/>
  <c r="AE395" i="2"/>
  <c r="AF395" i="2"/>
  <c r="AG395" i="2"/>
  <c r="AH395" i="2"/>
  <c r="AI395" i="2"/>
  <c r="AJ395" i="2"/>
  <c r="AK395" i="2"/>
  <c r="AL395" i="2"/>
  <c r="AE396" i="2"/>
  <c r="AF396" i="2"/>
  <c r="AG396" i="2"/>
  <c r="AH396" i="2"/>
  <c r="AI396" i="2"/>
  <c r="AJ396" i="2"/>
  <c r="AK396" i="2"/>
  <c r="AL396" i="2"/>
  <c r="AE397" i="2"/>
  <c r="AF397" i="2"/>
  <c r="AG397" i="2"/>
  <c r="AH397" i="2"/>
  <c r="AI397" i="2"/>
  <c r="AJ397" i="2"/>
  <c r="AK397" i="2"/>
  <c r="AL397" i="2"/>
  <c r="AE398" i="2"/>
  <c r="AF398" i="2"/>
  <c r="AG398" i="2"/>
  <c r="AH398" i="2"/>
  <c r="AI398" i="2"/>
  <c r="AJ398" i="2"/>
  <c r="AK398" i="2"/>
  <c r="AL398" i="2"/>
  <c r="AE399" i="2"/>
  <c r="AF399" i="2"/>
  <c r="AG399" i="2"/>
  <c r="AH399" i="2"/>
  <c r="AI399" i="2"/>
  <c r="AJ399" i="2"/>
  <c r="AK399" i="2"/>
  <c r="AL399" i="2"/>
  <c r="AE400" i="2"/>
  <c r="AF400" i="2"/>
  <c r="AG400" i="2"/>
  <c r="AH400" i="2"/>
  <c r="AI400" i="2"/>
  <c r="AJ400" i="2"/>
  <c r="AK400" i="2"/>
  <c r="AL400" i="2"/>
  <c r="AE401" i="2"/>
  <c r="AF401" i="2"/>
  <c r="AG401" i="2"/>
  <c r="AH401" i="2"/>
  <c r="AI401" i="2"/>
  <c r="AJ401" i="2"/>
  <c r="AK401" i="2"/>
  <c r="AL401" i="2"/>
  <c r="AE402" i="2"/>
  <c r="AF402" i="2"/>
  <c r="AG402" i="2"/>
  <c r="AH402" i="2"/>
  <c r="AI402" i="2"/>
  <c r="AJ402" i="2"/>
  <c r="AK402" i="2"/>
  <c r="AL402" i="2"/>
  <c r="AE403" i="2"/>
  <c r="AF403" i="2"/>
  <c r="AG403" i="2"/>
  <c r="AH403" i="2"/>
  <c r="AI403" i="2"/>
  <c r="AJ403" i="2"/>
  <c r="AK403" i="2"/>
  <c r="AL403" i="2"/>
  <c r="AE404" i="2"/>
  <c r="AF404" i="2"/>
  <c r="AG404" i="2"/>
  <c r="AH404" i="2"/>
  <c r="AI404" i="2"/>
  <c r="AJ404" i="2"/>
  <c r="AK404" i="2"/>
  <c r="AL404" i="2"/>
  <c r="AE405" i="2"/>
  <c r="AF405" i="2"/>
  <c r="AG405" i="2"/>
  <c r="AH405" i="2"/>
  <c r="AI405" i="2"/>
  <c r="AJ405" i="2"/>
  <c r="AK405" i="2"/>
  <c r="AL405" i="2"/>
  <c r="AE406" i="2"/>
  <c r="AF406" i="2"/>
  <c r="AG406" i="2"/>
  <c r="AH406" i="2"/>
  <c r="AI406" i="2"/>
  <c r="AJ406" i="2"/>
  <c r="AK406" i="2"/>
  <c r="AL406" i="2"/>
  <c r="AE407" i="2"/>
  <c r="AF407" i="2"/>
  <c r="AG407" i="2"/>
  <c r="AH407" i="2"/>
  <c r="AI407" i="2"/>
  <c r="AJ407" i="2"/>
  <c r="AK407" i="2"/>
  <c r="AL407" i="2"/>
  <c r="AE408" i="2"/>
  <c r="AF408" i="2"/>
  <c r="AG408" i="2"/>
  <c r="AH408" i="2"/>
  <c r="AI408" i="2"/>
  <c r="AJ408" i="2"/>
  <c r="AK408" i="2"/>
  <c r="AL408" i="2"/>
  <c r="AE409" i="2"/>
  <c r="AF409" i="2"/>
  <c r="AG409" i="2"/>
  <c r="AH409" i="2"/>
  <c r="AI409" i="2"/>
  <c r="AJ409" i="2"/>
  <c r="AK409" i="2"/>
  <c r="AL409" i="2"/>
  <c r="AE410" i="2"/>
  <c r="AF410" i="2"/>
  <c r="AG410" i="2"/>
  <c r="AH410" i="2"/>
  <c r="AI410" i="2"/>
  <c r="AJ410" i="2"/>
  <c r="AK410" i="2"/>
  <c r="AL410" i="2"/>
  <c r="AE411" i="2"/>
  <c r="AF411" i="2"/>
  <c r="AG411" i="2"/>
  <c r="AH411" i="2"/>
  <c r="AI411" i="2"/>
  <c r="AJ411" i="2"/>
  <c r="AK411" i="2"/>
  <c r="AL411" i="2"/>
  <c r="AE412" i="2"/>
  <c r="AF412" i="2"/>
  <c r="AG412" i="2"/>
  <c r="AH412" i="2"/>
  <c r="AI412" i="2"/>
  <c r="AJ412" i="2"/>
  <c r="AK412" i="2"/>
  <c r="AL412" i="2"/>
  <c r="AE413" i="2"/>
  <c r="AF413" i="2"/>
  <c r="AG413" i="2"/>
  <c r="AH413" i="2"/>
  <c r="AI413" i="2"/>
  <c r="AJ413" i="2"/>
  <c r="AK413" i="2"/>
  <c r="AL413" i="2"/>
  <c r="AE414" i="2"/>
  <c r="AF414" i="2"/>
  <c r="AG414" i="2"/>
  <c r="AH414" i="2"/>
  <c r="AI414" i="2"/>
  <c r="AJ414" i="2"/>
  <c r="AK414" i="2"/>
  <c r="AL414" i="2"/>
  <c r="AE415" i="2"/>
  <c r="AF415" i="2"/>
  <c r="AG415" i="2"/>
  <c r="AH415" i="2"/>
  <c r="AI415" i="2"/>
  <c r="AJ415" i="2"/>
  <c r="AK415" i="2"/>
  <c r="AL415" i="2"/>
  <c r="AE416" i="2"/>
  <c r="AF416" i="2"/>
  <c r="AG416" i="2"/>
  <c r="AH416" i="2"/>
  <c r="AI416" i="2"/>
  <c r="AJ416" i="2"/>
  <c r="AK416" i="2"/>
  <c r="AL416" i="2"/>
  <c r="AE417" i="2"/>
  <c r="AF417" i="2"/>
  <c r="AG417" i="2"/>
  <c r="AH417" i="2"/>
  <c r="AI417" i="2"/>
  <c r="AJ417" i="2"/>
  <c r="AK417" i="2"/>
  <c r="AL417" i="2"/>
  <c r="AE418" i="2"/>
  <c r="AF418" i="2"/>
  <c r="AG418" i="2"/>
  <c r="AH418" i="2"/>
  <c r="AI418" i="2"/>
  <c r="AJ418" i="2"/>
  <c r="AK418" i="2"/>
  <c r="AL418" i="2"/>
  <c r="AE419" i="2"/>
  <c r="AF419" i="2"/>
  <c r="AG419" i="2"/>
  <c r="AH419" i="2"/>
  <c r="AI419" i="2"/>
  <c r="AJ419" i="2"/>
  <c r="AK419" i="2"/>
  <c r="AL419" i="2"/>
  <c r="AE420" i="2"/>
  <c r="AF420" i="2"/>
  <c r="AG420" i="2"/>
  <c r="AH420" i="2"/>
  <c r="AI420" i="2"/>
  <c r="AJ420" i="2"/>
  <c r="AK420" i="2"/>
  <c r="AL420" i="2"/>
  <c r="AE421" i="2"/>
  <c r="AF421" i="2"/>
  <c r="AG421" i="2"/>
  <c r="AH421" i="2"/>
  <c r="AI421" i="2"/>
  <c r="AJ421" i="2"/>
  <c r="AK421" i="2"/>
  <c r="AL421" i="2"/>
  <c r="AE422" i="2"/>
  <c r="AF422" i="2"/>
  <c r="AG422" i="2"/>
  <c r="AH422" i="2"/>
  <c r="AI422" i="2"/>
  <c r="AJ422" i="2"/>
  <c r="AK422" i="2"/>
  <c r="AL422" i="2"/>
  <c r="AE423" i="2"/>
  <c r="AF423" i="2"/>
  <c r="AG423" i="2"/>
  <c r="AH423" i="2"/>
  <c r="AI423" i="2"/>
  <c r="AJ423" i="2"/>
  <c r="AK423" i="2"/>
  <c r="AL423" i="2"/>
  <c r="AE424" i="2"/>
  <c r="AF424" i="2"/>
  <c r="AG424" i="2"/>
  <c r="AH424" i="2"/>
  <c r="AI424" i="2"/>
  <c r="AJ424" i="2"/>
  <c r="AK424" i="2"/>
  <c r="AL424" i="2"/>
  <c r="AE425" i="2"/>
  <c r="AF425" i="2"/>
  <c r="AG425" i="2"/>
  <c r="AH425" i="2"/>
  <c r="AI425" i="2"/>
  <c r="AJ425" i="2"/>
  <c r="AK425" i="2"/>
  <c r="AL425" i="2"/>
  <c r="AE426" i="2"/>
  <c r="AF426" i="2"/>
  <c r="AG426" i="2"/>
  <c r="AH426" i="2"/>
  <c r="AI426" i="2"/>
  <c r="AJ426" i="2"/>
  <c r="AK426" i="2"/>
  <c r="AL426" i="2"/>
  <c r="AE427" i="2"/>
  <c r="AF427" i="2"/>
  <c r="AG427" i="2"/>
  <c r="AH427" i="2"/>
  <c r="AI427" i="2"/>
  <c r="AJ427" i="2"/>
  <c r="AK427" i="2"/>
  <c r="AL427" i="2"/>
  <c r="AE428" i="2"/>
  <c r="AF428" i="2"/>
  <c r="AG428" i="2"/>
  <c r="AH428" i="2"/>
  <c r="AI428" i="2"/>
  <c r="AJ428" i="2"/>
  <c r="AK428" i="2"/>
  <c r="AL428" i="2"/>
  <c r="AE429" i="2"/>
  <c r="AF429" i="2"/>
  <c r="AG429" i="2"/>
  <c r="AH429" i="2"/>
  <c r="AI429" i="2"/>
  <c r="AJ429" i="2"/>
  <c r="AK429" i="2"/>
  <c r="AL429" i="2"/>
  <c r="AE430" i="2"/>
  <c r="AF430" i="2"/>
  <c r="AG430" i="2"/>
  <c r="AH430" i="2"/>
  <c r="AI430" i="2"/>
  <c r="AJ430" i="2"/>
  <c r="AK430" i="2"/>
  <c r="AL430" i="2"/>
  <c r="AE431" i="2"/>
  <c r="AF431" i="2"/>
  <c r="AG431" i="2"/>
  <c r="AH431" i="2"/>
  <c r="AI431" i="2"/>
  <c r="AJ431" i="2"/>
  <c r="AK431" i="2"/>
  <c r="AL431" i="2"/>
  <c r="AE432" i="2"/>
  <c r="AF432" i="2"/>
  <c r="AG432" i="2"/>
  <c r="AH432" i="2"/>
  <c r="AI432" i="2"/>
  <c r="AJ432" i="2"/>
  <c r="AK432" i="2"/>
  <c r="AL432" i="2"/>
  <c r="AE433" i="2"/>
  <c r="AF433" i="2"/>
  <c r="AG433" i="2"/>
  <c r="AH433" i="2"/>
  <c r="AI433" i="2"/>
  <c r="AJ433" i="2"/>
  <c r="AK433" i="2"/>
  <c r="AL433" i="2"/>
  <c r="AE434" i="2"/>
  <c r="AF434" i="2"/>
  <c r="AG434" i="2"/>
  <c r="AH434" i="2"/>
  <c r="AI434" i="2"/>
  <c r="AJ434" i="2"/>
  <c r="AK434" i="2"/>
  <c r="AL434" i="2"/>
  <c r="AE435" i="2"/>
  <c r="AF435" i="2"/>
  <c r="AG435" i="2"/>
  <c r="AH435" i="2"/>
  <c r="AI435" i="2"/>
  <c r="AJ435" i="2"/>
  <c r="AK435" i="2"/>
  <c r="AL435" i="2"/>
  <c r="AE436" i="2"/>
  <c r="AF436" i="2"/>
  <c r="AG436" i="2"/>
  <c r="AH436" i="2"/>
  <c r="AI436" i="2"/>
  <c r="AJ436" i="2"/>
  <c r="AK436" i="2"/>
  <c r="AL436" i="2"/>
  <c r="AE437" i="2"/>
  <c r="AF437" i="2"/>
  <c r="AG437" i="2"/>
  <c r="AH437" i="2"/>
  <c r="AI437" i="2"/>
  <c r="AJ437" i="2"/>
  <c r="AK437" i="2"/>
  <c r="AL437" i="2"/>
  <c r="AE438" i="2"/>
  <c r="AF438" i="2"/>
  <c r="AG438" i="2"/>
  <c r="AH438" i="2"/>
  <c r="AI438" i="2"/>
  <c r="AJ438" i="2"/>
  <c r="AK438" i="2"/>
  <c r="AL438" i="2"/>
  <c r="AE439" i="2"/>
  <c r="AF439" i="2"/>
  <c r="AG439" i="2"/>
  <c r="AH439" i="2"/>
  <c r="AI439" i="2"/>
  <c r="AJ439" i="2"/>
  <c r="AK439" i="2"/>
  <c r="AL439" i="2"/>
  <c r="AE440" i="2"/>
  <c r="AF440" i="2"/>
  <c r="AG440" i="2"/>
  <c r="AH440" i="2"/>
  <c r="AI440" i="2"/>
  <c r="AJ440" i="2"/>
  <c r="AK440" i="2"/>
  <c r="AL440" i="2"/>
  <c r="AE441" i="2"/>
  <c r="AF441" i="2"/>
  <c r="AG441" i="2"/>
  <c r="AH441" i="2"/>
  <c r="AI441" i="2"/>
  <c r="AJ441" i="2"/>
  <c r="AK441" i="2"/>
  <c r="AL441" i="2"/>
  <c r="AE442" i="2"/>
  <c r="AF442" i="2"/>
  <c r="AG442" i="2"/>
  <c r="AH442" i="2"/>
  <c r="AI442" i="2"/>
  <c r="AJ442" i="2"/>
  <c r="AK442" i="2"/>
  <c r="AL442" i="2"/>
  <c r="AE443" i="2"/>
  <c r="AF443" i="2"/>
  <c r="AG443" i="2"/>
  <c r="AH443" i="2"/>
  <c r="AI443" i="2"/>
  <c r="AJ443" i="2"/>
  <c r="AK443" i="2"/>
  <c r="AL443" i="2"/>
  <c r="AE444" i="2"/>
  <c r="AF444" i="2"/>
  <c r="AG444" i="2"/>
  <c r="AH444" i="2"/>
  <c r="AI444" i="2"/>
  <c r="AJ444" i="2"/>
  <c r="AK444" i="2"/>
  <c r="AL444" i="2"/>
  <c r="AE445" i="2"/>
  <c r="AF445" i="2"/>
  <c r="AG445" i="2"/>
  <c r="AH445" i="2"/>
  <c r="AI445" i="2"/>
  <c r="AJ445" i="2"/>
  <c r="AK445" i="2"/>
  <c r="AL445" i="2"/>
  <c r="AE446" i="2"/>
  <c r="AF446" i="2"/>
  <c r="AG446" i="2"/>
  <c r="AH446" i="2"/>
  <c r="AI446" i="2"/>
  <c r="AJ446" i="2"/>
  <c r="AK446" i="2"/>
  <c r="AL446" i="2"/>
  <c r="AE447" i="2"/>
  <c r="AF447" i="2"/>
  <c r="AG447" i="2"/>
  <c r="AH447" i="2"/>
  <c r="AI447" i="2"/>
  <c r="AJ447" i="2"/>
  <c r="AK447" i="2"/>
  <c r="AL447" i="2"/>
  <c r="AE448" i="2"/>
  <c r="AF448" i="2"/>
  <c r="AG448" i="2"/>
  <c r="AH448" i="2"/>
  <c r="AI448" i="2"/>
  <c r="AJ448" i="2"/>
  <c r="AK448" i="2"/>
  <c r="AL448" i="2"/>
  <c r="AE449" i="2"/>
  <c r="AF449" i="2"/>
  <c r="AG449" i="2"/>
  <c r="AH449" i="2"/>
  <c r="AI449" i="2"/>
  <c r="AJ449" i="2"/>
  <c r="AK449" i="2"/>
  <c r="AL449" i="2"/>
  <c r="AE450" i="2"/>
  <c r="AF450" i="2"/>
  <c r="AG450" i="2"/>
  <c r="AH450" i="2"/>
  <c r="AI450" i="2"/>
  <c r="AJ450" i="2"/>
  <c r="AK450" i="2"/>
  <c r="AL450" i="2"/>
  <c r="AE451" i="2"/>
  <c r="AF451" i="2"/>
  <c r="AG451" i="2"/>
  <c r="AH451" i="2"/>
  <c r="AI451" i="2"/>
  <c r="AJ451" i="2"/>
  <c r="AK451" i="2"/>
  <c r="AL451" i="2"/>
  <c r="AE452" i="2"/>
  <c r="AF452" i="2"/>
  <c r="AG452" i="2"/>
  <c r="AH452" i="2"/>
  <c r="AI452" i="2"/>
  <c r="AJ452" i="2"/>
  <c r="AK452" i="2"/>
  <c r="AL452" i="2"/>
  <c r="AE453" i="2"/>
  <c r="AF453" i="2"/>
  <c r="AG453" i="2"/>
  <c r="AH453" i="2"/>
  <c r="AI453" i="2"/>
  <c r="AJ453" i="2"/>
  <c r="AK453" i="2"/>
  <c r="AL453" i="2"/>
  <c r="AE454" i="2"/>
  <c r="AF454" i="2"/>
  <c r="AG454" i="2"/>
  <c r="AH454" i="2"/>
  <c r="AI454" i="2"/>
  <c r="AJ454" i="2"/>
  <c r="AK454" i="2"/>
  <c r="AL454" i="2"/>
  <c r="AE455" i="2"/>
  <c r="AF455" i="2"/>
  <c r="AG455" i="2"/>
  <c r="AH455" i="2"/>
  <c r="AI455" i="2"/>
  <c r="AJ455" i="2"/>
  <c r="AK455" i="2"/>
  <c r="AL455" i="2"/>
  <c r="AE456" i="2"/>
  <c r="AF456" i="2"/>
  <c r="AG456" i="2"/>
  <c r="AH456" i="2"/>
  <c r="AI456" i="2"/>
  <c r="AJ456" i="2"/>
  <c r="AK456" i="2"/>
  <c r="AL456" i="2"/>
  <c r="AE457" i="2"/>
  <c r="AF457" i="2"/>
  <c r="AG457" i="2"/>
  <c r="AH457" i="2"/>
  <c r="AI457" i="2"/>
  <c r="AJ457" i="2"/>
  <c r="AK457" i="2"/>
  <c r="AL457" i="2"/>
  <c r="AE458" i="2"/>
  <c r="AF458" i="2"/>
  <c r="AG458" i="2"/>
  <c r="AH458" i="2"/>
  <c r="AI458" i="2"/>
  <c r="AJ458" i="2"/>
  <c r="AK458" i="2"/>
  <c r="AL458" i="2"/>
  <c r="AE459" i="2"/>
  <c r="AF459" i="2"/>
  <c r="AG459" i="2"/>
  <c r="AH459" i="2"/>
  <c r="AI459" i="2"/>
  <c r="AJ459" i="2"/>
  <c r="AK459" i="2"/>
  <c r="AL459" i="2"/>
  <c r="AE460" i="2"/>
  <c r="AF460" i="2"/>
  <c r="AG460" i="2"/>
  <c r="AH460" i="2"/>
  <c r="AI460" i="2"/>
  <c r="AJ460" i="2"/>
  <c r="AK460" i="2"/>
  <c r="AL460" i="2"/>
  <c r="AE461" i="2"/>
  <c r="AF461" i="2"/>
  <c r="AG461" i="2"/>
  <c r="AH461" i="2"/>
  <c r="AI461" i="2"/>
  <c r="AJ461" i="2"/>
  <c r="AK461" i="2"/>
  <c r="AL461" i="2"/>
  <c r="AE462" i="2"/>
  <c r="AF462" i="2"/>
  <c r="AG462" i="2"/>
  <c r="AH462" i="2"/>
  <c r="AI462" i="2"/>
  <c r="AJ462" i="2"/>
  <c r="AK462" i="2"/>
  <c r="AL462" i="2"/>
  <c r="AE463" i="2"/>
  <c r="AF463" i="2"/>
  <c r="AG463" i="2"/>
  <c r="AH463" i="2"/>
  <c r="AI463" i="2"/>
  <c r="AJ463" i="2"/>
  <c r="AK463" i="2"/>
  <c r="AL463" i="2"/>
  <c r="AE464" i="2"/>
  <c r="AF464" i="2"/>
  <c r="AG464" i="2"/>
  <c r="AH464" i="2"/>
  <c r="AI464" i="2"/>
  <c r="AJ464" i="2"/>
  <c r="AK464" i="2"/>
  <c r="AL464" i="2"/>
  <c r="AE465" i="2"/>
  <c r="AF465" i="2"/>
  <c r="AG465" i="2"/>
  <c r="AH465" i="2"/>
  <c r="AI465" i="2"/>
  <c r="AJ465" i="2"/>
  <c r="AK465" i="2"/>
  <c r="AL465" i="2"/>
  <c r="AE466" i="2"/>
  <c r="AF466" i="2"/>
  <c r="AG466" i="2"/>
  <c r="AH466" i="2"/>
  <c r="AI466" i="2"/>
  <c r="AJ466" i="2"/>
  <c r="AK466" i="2"/>
  <c r="AL466" i="2"/>
  <c r="AE467" i="2"/>
  <c r="AF467" i="2"/>
  <c r="AG467" i="2"/>
  <c r="AH467" i="2"/>
  <c r="AI467" i="2"/>
  <c r="AJ467" i="2"/>
  <c r="AK467" i="2"/>
  <c r="AL467" i="2"/>
  <c r="AE468" i="2"/>
  <c r="AF468" i="2"/>
  <c r="AG468" i="2"/>
  <c r="AH468" i="2"/>
  <c r="AI468" i="2"/>
  <c r="AJ468" i="2"/>
  <c r="AK468" i="2"/>
  <c r="AL468" i="2"/>
  <c r="AE469" i="2"/>
  <c r="AF469" i="2"/>
  <c r="AG469" i="2"/>
  <c r="AH469" i="2"/>
  <c r="AI469" i="2"/>
  <c r="AJ469" i="2"/>
  <c r="AK469" i="2"/>
  <c r="AL469" i="2"/>
  <c r="AE470" i="2"/>
  <c r="AF470" i="2"/>
  <c r="AG470" i="2"/>
  <c r="AH470" i="2"/>
  <c r="AI470" i="2"/>
  <c r="AJ470" i="2"/>
  <c r="AK470" i="2"/>
  <c r="AL470" i="2"/>
  <c r="AE471" i="2"/>
  <c r="AF471" i="2"/>
  <c r="AG471" i="2"/>
  <c r="AH471" i="2"/>
  <c r="AI471" i="2"/>
  <c r="AJ471" i="2"/>
  <c r="AK471" i="2"/>
  <c r="AL471" i="2"/>
  <c r="AE472" i="2"/>
  <c r="AF472" i="2"/>
  <c r="AG472" i="2"/>
  <c r="AH472" i="2"/>
  <c r="AI472" i="2"/>
  <c r="AJ472" i="2"/>
  <c r="AK472" i="2"/>
  <c r="AL472" i="2"/>
  <c r="AE473" i="2"/>
  <c r="AF473" i="2"/>
  <c r="AG473" i="2"/>
  <c r="AH473" i="2"/>
  <c r="AI473" i="2"/>
  <c r="AJ473" i="2"/>
  <c r="AK473" i="2"/>
  <c r="AL473" i="2"/>
  <c r="AE474" i="2"/>
  <c r="AF474" i="2"/>
  <c r="AG474" i="2"/>
  <c r="AH474" i="2"/>
  <c r="AI474" i="2"/>
  <c r="AJ474" i="2"/>
  <c r="AK474" i="2"/>
  <c r="AL474" i="2"/>
  <c r="AE475" i="2"/>
  <c r="AF475" i="2"/>
  <c r="AG475" i="2"/>
  <c r="AH475" i="2"/>
  <c r="AI475" i="2"/>
  <c r="AJ475" i="2"/>
  <c r="AK475" i="2"/>
  <c r="AL475" i="2"/>
  <c r="AE476" i="2"/>
  <c r="AF476" i="2"/>
  <c r="AG476" i="2"/>
  <c r="AH476" i="2"/>
  <c r="AI476" i="2"/>
  <c r="AJ476" i="2"/>
  <c r="AK476" i="2"/>
  <c r="AL476" i="2"/>
  <c r="AE477" i="2"/>
  <c r="AF477" i="2"/>
  <c r="AG477" i="2"/>
  <c r="AH477" i="2"/>
  <c r="AI477" i="2"/>
  <c r="AJ477" i="2"/>
  <c r="AK477" i="2"/>
  <c r="AL477" i="2"/>
  <c r="AE478" i="2"/>
  <c r="AF478" i="2"/>
  <c r="AG478" i="2"/>
  <c r="AH478" i="2"/>
  <c r="AI478" i="2"/>
  <c r="AJ478" i="2"/>
  <c r="AK478" i="2"/>
  <c r="AL478" i="2"/>
  <c r="AE479" i="2"/>
  <c r="AF479" i="2"/>
  <c r="AG479" i="2"/>
  <c r="AH479" i="2"/>
  <c r="AI479" i="2"/>
  <c r="AJ479" i="2"/>
  <c r="AK479" i="2"/>
  <c r="AL479" i="2"/>
  <c r="AE480" i="2"/>
  <c r="AF480" i="2"/>
  <c r="AG480" i="2"/>
  <c r="AH480" i="2"/>
  <c r="AI480" i="2"/>
  <c r="AJ480" i="2"/>
  <c r="AK480" i="2"/>
  <c r="AL480" i="2"/>
  <c r="AE481" i="2"/>
  <c r="AF481" i="2"/>
  <c r="AG481" i="2"/>
  <c r="AH481" i="2"/>
  <c r="AI481" i="2"/>
  <c r="AJ481" i="2"/>
  <c r="AK481" i="2"/>
  <c r="AL481" i="2"/>
  <c r="AE482" i="2"/>
  <c r="AF482" i="2"/>
  <c r="AG482" i="2"/>
  <c r="AH482" i="2"/>
  <c r="AI482" i="2"/>
  <c r="AJ482" i="2"/>
  <c r="AK482" i="2"/>
  <c r="AL482" i="2"/>
  <c r="AE483" i="2"/>
  <c r="AF483" i="2"/>
  <c r="AG483" i="2"/>
  <c r="AH483" i="2"/>
  <c r="AI483" i="2"/>
  <c r="AJ483" i="2"/>
  <c r="AK483" i="2"/>
  <c r="AL483" i="2"/>
  <c r="AE484" i="2"/>
  <c r="AF484" i="2"/>
  <c r="AG484" i="2"/>
  <c r="AH484" i="2"/>
  <c r="AI484" i="2"/>
  <c r="AJ484" i="2"/>
  <c r="AK484" i="2"/>
  <c r="AL484" i="2"/>
  <c r="AE485" i="2"/>
  <c r="AF485" i="2"/>
  <c r="AG485" i="2"/>
  <c r="AH485" i="2"/>
  <c r="AI485" i="2"/>
  <c r="AJ485" i="2"/>
  <c r="AK485" i="2"/>
  <c r="AL485" i="2"/>
  <c r="AE486" i="2"/>
  <c r="AF486" i="2"/>
  <c r="AG486" i="2"/>
  <c r="AH486" i="2"/>
  <c r="AI486" i="2"/>
  <c r="AJ486" i="2"/>
  <c r="AK486" i="2"/>
  <c r="AL486" i="2"/>
  <c r="AE487" i="2"/>
  <c r="AF487" i="2"/>
  <c r="AG487" i="2"/>
  <c r="AH487" i="2"/>
  <c r="AI487" i="2"/>
  <c r="AJ487" i="2"/>
  <c r="AK487" i="2"/>
  <c r="AL487" i="2"/>
  <c r="AE488" i="2"/>
  <c r="AF488" i="2"/>
  <c r="AG488" i="2"/>
  <c r="AH488" i="2"/>
  <c r="AI488" i="2"/>
  <c r="AJ488" i="2"/>
  <c r="AK488" i="2"/>
  <c r="AL488" i="2"/>
  <c r="AE489" i="2"/>
  <c r="AF489" i="2"/>
  <c r="AG489" i="2"/>
  <c r="AH489" i="2"/>
  <c r="AI489" i="2"/>
  <c r="AJ489" i="2"/>
  <c r="AK489" i="2"/>
  <c r="AL489" i="2"/>
  <c r="AE490" i="2"/>
  <c r="AF490" i="2"/>
  <c r="AG490" i="2"/>
  <c r="AH490" i="2"/>
  <c r="AI490" i="2"/>
  <c r="AJ490" i="2"/>
  <c r="AK490" i="2"/>
  <c r="AL490" i="2"/>
  <c r="AE491" i="2"/>
  <c r="AF491" i="2"/>
  <c r="AG491" i="2"/>
  <c r="AH491" i="2"/>
  <c r="AI491" i="2"/>
  <c r="AJ491" i="2"/>
  <c r="AK491" i="2"/>
  <c r="AL491" i="2"/>
  <c r="AE492" i="2"/>
  <c r="AF492" i="2"/>
  <c r="AG492" i="2"/>
  <c r="AH492" i="2"/>
  <c r="AI492" i="2"/>
  <c r="AJ492" i="2"/>
  <c r="AK492" i="2"/>
  <c r="AL492" i="2"/>
  <c r="AE493" i="2"/>
  <c r="AF493" i="2"/>
  <c r="AG493" i="2"/>
  <c r="AH493" i="2"/>
  <c r="AI493" i="2"/>
  <c r="AJ493" i="2"/>
  <c r="AK493" i="2"/>
  <c r="AL493" i="2"/>
  <c r="AE494" i="2"/>
  <c r="AF494" i="2"/>
  <c r="AG494" i="2"/>
  <c r="AH494" i="2"/>
  <c r="AI494" i="2"/>
  <c r="AJ494" i="2"/>
  <c r="AK494" i="2"/>
  <c r="AL494" i="2"/>
  <c r="AE495" i="2"/>
  <c r="AF495" i="2"/>
  <c r="AG495" i="2"/>
  <c r="AH495" i="2"/>
  <c r="AI495" i="2"/>
  <c r="AJ495" i="2"/>
  <c r="AK495" i="2"/>
  <c r="AL495" i="2"/>
  <c r="AE496" i="2"/>
  <c r="AF496" i="2"/>
  <c r="AG496" i="2"/>
  <c r="AH496" i="2"/>
  <c r="AI496" i="2"/>
  <c r="AJ496" i="2"/>
  <c r="AK496" i="2"/>
  <c r="AL496" i="2"/>
  <c r="AE497" i="2"/>
  <c r="AF497" i="2"/>
  <c r="AG497" i="2"/>
  <c r="AH497" i="2"/>
  <c r="AI497" i="2"/>
  <c r="AJ497" i="2"/>
  <c r="AK497" i="2"/>
  <c r="AL497" i="2"/>
  <c r="AE498" i="2"/>
  <c r="AF498" i="2"/>
  <c r="AG498" i="2"/>
  <c r="AH498" i="2"/>
  <c r="AI498" i="2"/>
  <c r="AJ498" i="2"/>
  <c r="AK498" i="2"/>
  <c r="AL498" i="2"/>
  <c r="AE499" i="2"/>
  <c r="AF499" i="2"/>
  <c r="AG499" i="2"/>
  <c r="AH499" i="2"/>
  <c r="AI499" i="2"/>
  <c r="AJ499" i="2"/>
  <c r="AK499" i="2"/>
  <c r="AL499" i="2"/>
  <c r="AE500" i="2"/>
  <c r="AF500" i="2"/>
  <c r="AG500" i="2"/>
  <c r="AH500" i="2"/>
  <c r="AI500" i="2"/>
  <c r="AJ500" i="2"/>
  <c r="AK500" i="2"/>
  <c r="AL500" i="2"/>
  <c r="AE501" i="2"/>
  <c r="AF501" i="2"/>
  <c r="AG501" i="2"/>
  <c r="AH501" i="2"/>
  <c r="AI501" i="2"/>
  <c r="AJ501" i="2"/>
  <c r="AK501" i="2"/>
  <c r="AL501" i="2"/>
  <c r="AE502" i="2"/>
  <c r="AF502" i="2"/>
  <c r="AG502" i="2"/>
  <c r="AH502" i="2"/>
  <c r="AI502" i="2"/>
  <c r="AJ502" i="2"/>
  <c r="AK502" i="2"/>
  <c r="AL502" i="2"/>
  <c r="AE503" i="2"/>
  <c r="AF503" i="2"/>
  <c r="AG503" i="2"/>
  <c r="AH503" i="2"/>
  <c r="AI503" i="2"/>
  <c r="AJ503" i="2"/>
  <c r="AK503" i="2"/>
  <c r="AL503" i="2"/>
  <c r="AE504" i="2"/>
  <c r="AF504" i="2"/>
  <c r="AG504" i="2"/>
  <c r="AH504" i="2"/>
  <c r="AI504" i="2"/>
  <c r="AJ504" i="2"/>
  <c r="AK504" i="2"/>
  <c r="AL504" i="2"/>
  <c r="AE505" i="2"/>
  <c r="AF505" i="2"/>
  <c r="AG505" i="2"/>
  <c r="AH505" i="2"/>
  <c r="AI505" i="2"/>
  <c r="AJ505" i="2"/>
  <c r="AK505" i="2"/>
  <c r="AL505" i="2"/>
  <c r="V7" i="2"/>
  <c r="W7" i="2"/>
  <c r="X7" i="2"/>
  <c r="Y7" i="2"/>
  <c r="Z7" i="2"/>
  <c r="AA7" i="2"/>
  <c r="AB7" i="2"/>
  <c r="AC7" i="2"/>
  <c r="V8" i="2"/>
  <c r="W8" i="2"/>
  <c r="X8" i="2"/>
  <c r="Y8" i="2"/>
  <c r="Z8" i="2"/>
  <c r="AA8" i="2"/>
  <c r="AB8" i="2"/>
  <c r="AC8" i="2"/>
  <c r="V9" i="2"/>
  <c r="W9" i="2"/>
  <c r="X9" i="2"/>
  <c r="Y9" i="2"/>
  <c r="Z9" i="2"/>
  <c r="AA9" i="2"/>
  <c r="AB9" i="2"/>
  <c r="AC9" i="2"/>
  <c r="V10" i="2"/>
  <c r="W10" i="2"/>
  <c r="X10" i="2"/>
  <c r="Y10" i="2"/>
  <c r="Z10" i="2"/>
  <c r="AA10" i="2"/>
  <c r="AB10" i="2"/>
  <c r="AC10" i="2"/>
  <c r="V11" i="2"/>
  <c r="W11" i="2"/>
  <c r="X11" i="2"/>
  <c r="Y11" i="2"/>
  <c r="Z11" i="2"/>
  <c r="AA11" i="2"/>
  <c r="AB11" i="2"/>
  <c r="AC11" i="2"/>
  <c r="V12" i="2"/>
  <c r="W12" i="2"/>
  <c r="X12" i="2"/>
  <c r="Y12" i="2"/>
  <c r="Z12" i="2"/>
  <c r="AA12" i="2"/>
  <c r="AB12" i="2"/>
  <c r="AC12" i="2"/>
  <c r="V13" i="2"/>
  <c r="W13" i="2"/>
  <c r="X13" i="2"/>
  <c r="Y13" i="2"/>
  <c r="Z13" i="2"/>
  <c r="AA13" i="2"/>
  <c r="AB13" i="2"/>
  <c r="AC13" i="2"/>
  <c r="V14" i="2"/>
  <c r="W14" i="2"/>
  <c r="X14" i="2"/>
  <c r="Y14" i="2"/>
  <c r="Z14" i="2"/>
  <c r="AA14" i="2"/>
  <c r="AB14" i="2"/>
  <c r="AC14" i="2"/>
  <c r="V15" i="2"/>
  <c r="W15" i="2"/>
  <c r="X15" i="2"/>
  <c r="Y15" i="2"/>
  <c r="Z15" i="2"/>
  <c r="AA15" i="2"/>
  <c r="AB15" i="2"/>
  <c r="AC15" i="2"/>
  <c r="V16" i="2"/>
  <c r="W16" i="2"/>
  <c r="X16" i="2"/>
  <c r="Y16" i="2"/>
  <c r="Z16" i="2"/>
  <c r="AA16" i="2"/>
  <c r="AB16" i="2"/>
  <c r="AC16" i="2"/>
  <c r="V17" i="2"/>
  <c r="W17" i="2"/>
  <c r="X17" i="2"/>
  <c r="Y17" i="2"/>
  <c r="Z17" i="2"/>
  <c r="AA17" i="2"/>
  <c r="AB17" i="2"/>
  <c r="AC17" i="2"/>
  <c r="V18" i="2"/>
  <c r="W18" i="2"/>
  <c r="X18" i="2"/>
  <c r="Y18" i="2"/>
  <c r="Z18" i="2"/>
  <c r="AA18" i="2"/>
  <c r="AB18" i="2"/>
  <c r="AC18" i="2"/>
  <c r="V19" i="2"/>
  <c r="W19" i="2"/>
  <c r="X19" i="2"/>
  <c r="Y19" i="2"/>
  <c r="Z19" i="2"/>
  <c r="AA19" i="2"/>
  <c r="AB19" i="2"/>
  <c r="AC19" i="2"/>
  <c r="V20" i="2"/>
  <c r="W20" i="2"/>
  <c r="X20" i="2"/>
  <c r="Y20" i="2"/>
  <c r="Z20" i="2"/>
  <c r="AA20" i="2"/>
  <c r="AB20" i="2"/>
  <c r="AC20" i="2"/>
  <c r="V21" i="2"/>
  <c r="W21" i="2"/>
  <c r="X21" i="2"/>
  <c r="Y21" i="2"/>
  <c r="Z21" i="2"/>
  <c r="AA21" i="2"/>
  <c r="AB21" i="2"/>
  <c r="AC21" i="2"/>
  <c r="V22" i="2"/>
  <c r="W22" i="2"/>
  <c r="X22" i="2"/>
  <c r="Y22" i="2"/>
  <c r="Z22" i="2"/>
  <c r="AA22" i="2"/>
  <c r="AB22" i="2"/>
  <c r="AC22" i="2"/>
  <c r="V23" i="2"/>
  <c r="W23" i="2"/>
  <c r="X23" i="2"/>
  <c r="Y23" i="2"/>
  <c r="Z23" i="2"/>
  <c r="AA23" i="2"/>
  <c r="AB23" i="2"/>
  <c r="AC23" i="2"/>
  <c r="V24" i="2"/>
  <c r="W24" i="2"/>
  <c r="X24" i="2"/>
  <c r="Y24" i="2"/>
  <c r="Z24" i="2"/>
  <c r="AA24" i="2"/>
  <c r="AB24" i="2"/>
  <c r="AC24" i="2"/>
  <c r="V25" i="2"/>
  <c r="W25" i="2"/>
  <c r="X25" i="2"/>
  <c r="Y25" i="2"/>
  <c r="Z25" i="2"/>
  <c r="AA25" i="2"/>
  <c r="AB25" i="2"/>
  <c r="AC25" i="2"/>
  <c r="V26" i="2"/>
  <c r="W26" i="2"/>
  <c r="X26" i="2"/>
  <c r="Y26" i="2"/>
  <c r="Z26" i="2"/>
  <c r="AA26" i="2"/>
  <c r="AB26" i="2"/>
  <c r="AC26" i="2"/>
  <c r="V27" i="2"/>
  <c r="W27" i="2"/>
  <c r="X27" i="2"/>
  <c r="Y27" i="2"/>
  <c r="Z27" i="2"/>
  <c r="AA27" i="2"/>
  <c r="AB27" i="2"/>
  <c r="AC27" i="2"/>
  <c r="V28" i="2"/>
  <c r="W28" i="2"/>
  <c r="X28" i="2"/>
  <c r="Y28" i="2"/>
  <c r="Z28" i="2"/>
  <c r="AA28" i="2"/>
  <c r="AB28" i="2"/>
  <c r="AC28" i="2"/>
  <c r="V29" i="2"/>
  <c r="W29" i="2"/>
  <c r="X29" i="2"/>
  <c r="Y29" i="2"/>
  <c r="Z29" i="2"/>
  <c r="AA29" i="2"/>
  <c r="AB29" i="2"/>
  <c r="AC29" i="2"/>
  <c r="V30" i="2"/>
  <c r="W30" i="2"/>
  <c r="X30" i="2"/>
  <c r="Y30" i="2"/>
  <c r="Z30" i="2"/>
  <c r="AA30" i="2"/>
  <c r="AB30" i="2"/>
  <c r="AC30" i="2"/>
  <c r="V31" i="2"/>
  <c r="W31" i="2"/>
  <c r="X31" i="2"/>
  <c r="Y31" i="2"/>
  <c r="Z31" i="2"/>
  <c r="AA31" i="2"/>
  <c r="AB31" i="2"/>
  <c r="AC31" i="2"/>
  <c r="V32" i="2"/>
  <c r="W32" i="2"/>
  <c r="X32" i="2"/>
  <c r="Y32" i="2"/>
  <c r="Z32" i="2"/>
  <c r="AA32" i="2"/>
  <c r="AB32" i="2"/>
  <c r="AC32" i="2"/>
  <c r="V33" i="2"/>
  <c r="W33" i="2"/>
  <c r="X33" i="2"/>
  <c r="Y33" i="2"/>
  <c r="Z33" i="2"/>
  <c r="AA33" i="2"/>
  <c r="AB33" i="2"/>
  <c r="AC33" i="2"/>
  <c r="V34" i="2"/>
  <c r="W34" i="2"/>
  <c r="X34" i="2"/>
  <c r="Y34" i="2"/>
  <c r="Z34" i="2"/>
  <c r="AA34" i="2"/>
  <c r="AB34" i="2"/>
  <c r="AC34" i="2"/>
  <c r="V35" i="2"/>
  <c r="W35" i="2"/>
  <c r="X35" i="2"/>
  <c r="Y35" i="2"/>
  <c r="Z35" i="2"/>
  <c r="AA35" i="2"/>
  <c r="AB35" i="2"/>
  <c r="AC35" i="2"/>
  <c r="V36" i="2"/>
  <c r="W36" i="2"/>
  <c r="X36" i="2"/>
  <c r="Y36" i="2"/>
  <c r="Z36" i="2"/>
  <c r="AA36" i="2"/>
  <c r="AB36" i="2"/>
  <c r="AC36" i="2"/>
  <c r="V37" i="2"/>
  <c r="W37" i="2"/>
  <c r="X37" i="2"/>
  <c r="Y37" i="2"/>
  <c r="Z37" i="2"/>
  <c r="AA37" i="2"/>
  <c r="AB37" i="2"/>
  <c r="AC37" i="2"/>
  <c r="V38" i="2"/>
  <c r="W38" i="2"/>
  <c r="X38" i="2"/>
  <c r="Y38" i="2"/>
  <c r="Z38" i="2"/>
  <c r="AA38" i="2"/>
  <c r="AB38" i="2"/>
  <c r="AC38" i="2"/>
  <c r="V39" i="2"/>
  <c r="W39" i="2"/>
  <c r="X39" i="2"/>
  <c r="Y39" i="2"/>
  <c r="Z39" i="2"/>
  <c r="AA39" i="2"/>
  <c r="AB39" i="2"/>
  <c r="AC39" i="2"/>
  <c r="V40" i="2"/>
  <c r="W40" i="2"/>
  <c r="X40" i="2"/>
  <c r="Y40" i="2"/>
  <c r="Z40" i="2"/>
  <c r="AA40" i="2"/>
  <c r="AB40" i="2"/>
  <c r="AC40" i="2"/>
  <c r="V41" i="2"/>
  <c r="W41" i="2"/>
  <c r="X41" i="2"/>
  <c r="Y41" i="2"/>
  <c r="Z41" i="2"/>
  <c r="AA41" i="2"/>
  <c r="AB41" i="2"/>
  <c r="AC41" i="2"/>
  <c r="V42" i="2"/>
  <c r="W42" i="2"/>
  <c r="X42" i="2"/>
  <c r="Y42" i="2"/>
  <c r="Z42" i="2"/>
  <c r="AA42" i="2"/>
  <c r="AB42" i="2"/>
  <c r="AC42" i="2"/>
  <c r="V43" i="2"/>
  <c r="W43" i="2"/>
  <c r="X43" i="2"/>
  <c r="Y43" i="2"/>
  <c r="Z43" i="2"/>
  <c r="AA43" i="2"/>
  <c r="AB43" i="2"/>
  <c r="AC43" i="2"/>
  <c r="V44" i="2"/>
  <c r="W44" i="2"/>
  <c r="X44" i="2"/>
  <c r="Y44" i="2"/>
  <c r="Z44" i="2"/>
  <c r="AA44" i="2"/>
  <c r="AB44" i="2"/>
  <c r="AC44" i="2"/>
  <c r="V45" i="2"/>
  <c r="W45" i="2"/>
  <c r="X45" i="2"/>
  <c r="Y45" i="2"/>
  <c r="Z45" i="2"/>
  <c r="AA45" i="2"/>
  <c r="AB45" i="2"/>
  <c r="AC45" i="2"/>
  <c r="V46" i="2"/>
  <c r="W46" i="2"/>
  <c r="X46" i="2"/>
  <c r="Y46" i="2"/>
  <c r="Z46" i="2"/>
  <c r="AA46" i="2"/>
  <c r="AB46" i="2"/>
  <c r="AC46" i="2"/>
  <c r="V47" i="2"/>
  <c r="W47" i="2"/>
  <c r="X47" i="2"/>
  <c r="Y47" i="2"/>
  <c r="Z47" i="2"/>
  <c r="AA47" i="2"/>
  <c r="AB47" i="2"/>
  <c r="AC47" i="2"/>
  <c r="V48" i="2"/>
  <c r="W48" i="2"/>
  <c r="X48" i="2"/>
  <c r="Y48" i="2"/>
  <c r="Z48" i="2"/>
  <c r="AA48" i="2"/>
  <c r="AB48" i="2"/>
  <c r="AC48" i="2"/>
  <c r="V49" i="2"/>
  <c r="W49" i="2"/>
  <c r="X49" i="2"/>
  <c r="Y49" i="2"/>
  <c r="Z49" i="2"/>
  <c r="AA49" i="2"/>
  <c r="AB49" i="2"/>
  <c r="AC49" i="2"/>
  <c r="V50" i="2"/>
  <c r="W50" i="2"/>
  <c r="X50" i="2"/>
  <c r="Y50" i="2"/>
  <c r="Z50" i="2"/>
  <c r="AA50" i="2"/>
  <c r="AB50" i="2"/>
  <c r="AC50" i="2"/>
  <c r="V51" i="2"/>
  <c r="W51" i="2"/>
  <c r="X51" i="2"/>
  <c r="Y51" i="2"/>
  <c r="Z51" i="2"/>
  <c r="AA51" i="2"/>
  <c r="AB51" i="2"/>
  <c r="AC51" i="2"/>
  <c r="V52" i="2"/>
  <c r="W52" i="2"/>
  <c r="X52" i="2"/>
  <c r="Y52" i="2"/>
  <c r="Z52" i="2"/>
  <c r="AA52" i="2"/>
  <c r="AB52" i="2"/>
  <c r="AC52" i="2"/>
  <c r="V53" i="2"/>
  <c r="W53" i="2"/>
  <c r="X53" i="2"/>
  <c r="Y53" i="2"/>
  <c r="Z53" i="2"/>
  <c r="AA53" i="2"/>
  <c r="AB53" i="2"/>
  <c r="AC53" i="2"/>
  <c r="V54" i="2"/>
  <c r="W54" i="2"/>
  <c r="X54" i="2"/>
  <c r="Y54" i="2"/>
  <c r="Z54" i="2"/>
  <c r="AA54" i="2"/>
  <c r="AB54" i="2"/>
  <c r="AC54" i="2"/>
  <c r="V55" i="2"/>
  <c r="W55" i="2"/>
  <c r="X55" i="2"/>
  <c r="Y55" i="2"/>
  <c r="Z55" i="2"/>
  <c r="AA55" i="2"/>
  <c r="AB55" i="2"/>
  <c r="AC55" i="2"/>
  <c r="V56" i="2"/>
  <c r="W56" i="2"/>
  <c r="X56" i="2"/>
  <c r="Y56" i="2"/>
  <c r="Z56" i="2"/>
  <c r="AA56" i="2"/>
  <c r="AB56" i="2"/>
  <c r="AC56" i="2"/>
  <c r="V57" i="2"/>
  <c r="W57" i="2"/>
  <c r="X57" i="2"/>
  <c r="Y57" i="2"/>
  <c r="Z57" i="2"/>
  <c r="AA57" i="2"/>
  <c r="AB57" i="2"/>
  <c r="AC57" i="2"/>
  <c r="V58" i="2"/>
  <c r="W58" i="2"/>
  <c r="X58" i="2"/>
  <c r="Y58" i="2"/>
  <c r="Z58" i="2"/>
  <c r="AA58" i="2"/>
  <c r="AB58" i="2"/>
  <c r="AC58" i="2"/>
  <c r="V59" i="2"/>
  <c r="W59" i="2"/>
  <c r="X59" i="2"/>
  <c r="Y59" i="2"/>
  <c r="Z59" i="2"/>
  <c r="AA59" i="2"/>
  <c r="AB59" i="2"/>
  <c r="AC59" i="2"/>
  <c r="V60" i="2"/>
  <c r="W60" i="2"/>
  <c r="X60" i="2"/>
  <c r="Y60" i="2"/>
  <c r="Z60" i="2"/>
  <c r="AA60" i="2"/>
  <c r="AB60" i="2"/>
  <c r="AC60" i="2"/>
  <c r="V61" i="2"/>
  <c r="W61" i="2"/>
  <c r="X61" i="2"/>
  <c r="Y61" i="2"/>
  <c r="Z61" i="2"/>
  <c r="AA61" i="2"/>
  <c r="AB61" i="2"/>
  <c r="AC61" i="2"/>
  <c r="V62" i="2"/>
  <c r="W62" i="2"/>
  <c r="X62" i="2"/>
  <c r="Y62" i="2"/>
  <c r="Z62" i="2"/>
  <c r="AA62" i="2"/>
  <c r="AB62" i="2"/>
  <c r="AC62" i="2"/>
  <c r="V63" i="2"/>
  <c r="W63" i="2"/>
  <c r="X63" i="2"/>
  <c r="Y63" i="2"/>
  <c r="Z63" i="2"/>
  <c r="AA63" i="2"/>
  <c r="AB63" i="2"/>
  <c r="AC63" i="2"/>
  <c r="V64" i="2"/>
  <c r="W64" i="2"/>
  <c r="X64" i="2"/>
  <c r="Y64" i="2"/>
  <c r="Z64" i="2"/>
  <c r="AA64" i="2"/>
  <c r="AB64" i="2"/>
  <c r="AC64" i="2"/>
  <c r="V65" i="2"/>
  <c r="W65" i="2"/>
  <c r="X65" i="2"/>
  <c r="Y65" i="2"/>
  <c r="Z65" i="2"/>
  <c r="AA65" i="2"/>
  <c r="AB65" i="2"/>
  <c r="AC65" i="2"/>
  <c r="V66" i="2"/>
  <c r="W66" i="2"/>
  <c r="X66" i="2"/>
  <c r="Y66" i="2"/>
  <c r="Z66" i="2"/>
  <c r="AA66" i="2"/>
  <c r="AB66" i="2"/>
  <c r="AC66" i="2"/>
  <c r="V67" i="2"/>
  <c r="W67" i="2"/>
  <c r="X67" i="2"/>
  <c r="Y67" i="2"/>
  <c r="Z67" i="2"/>
  <c r="AA67" i="2"/>
  <c r="AB67" i="2"/>
  <c r="AC67" i="2"/>
  <c r="V68" i="2"/>
  <c r="W68" i="2"/>
  <c r="X68" i="2"/>
  <c r="Y68" i="2"/>
  <c r="Z68" i="2"/>
  <c r="AA68" i="2"/>
  <c r="AB68" i="2"/>
  <c r="AC68" i="2"/>
  <c r="V69" i="2"/>
  <c r="W69" i="2"/>
  <c r="X69" i="2"/>
  <c r="Y69" i="2"/>
  <c r="Z69" i="2"/>
  <c r="AA69" i="2"/>
  <c r="AB69" i="2"/>
  <c r="AC69" i="2"/>
  <c r="V70" i="2"/>
  <c r="W70" i="2"/>
  <c r="X70" i="2"/>
  <c r="Y70" i="2"/>
  <c r="Z70" i="2"/>
  <c r="AA70" i="2"/>
  <c r="AB70" i="2"/>
  <c r="AC70" i="2"/>
  <c r="V71" i="2"/>
  <c r="W71" i="2"/>
  <c r="X71" i="2"/>
  <c r="Y71" i="2"/>
  <c r="Z71" i="2"/>
  <c r="AA71" i="2"/>
  <c r="AB71" i="2"/>
  <c r="AC71" i="2"/>
  <c r="V72" i="2"/>
  <c r="W72" i="2"/>
  <c r="X72" i="2"/>
  <c r="Y72" i="2"/>
  <c r="Z72" i="2"/>
  <c r="AA72" i="2"/>
  <c r="AB72" i="2"/>
  <c r="AC72" i="2"/>
  <c r="V73" i="2"/>
  <c r="W73" i="2"/>
  <c r="X73" i="2"/>
  <c r="Y73" i="2"/>
  <c r="Z73" i="2"/>
  <c r="AA73" i="2"/>
  <c r="AB73" i="2"/>
  <c r="AC73" i="2"/>
  <c r="V74" i="2"/>
  <c r="W74" i="2"/>
  <c r="X74" i="2"/>
  <c r="Y74" i="2"/>
  <c r="Z74" i="2"/>
  <c r="AA74" i="2"/>
  <c r="AB74" i="2"/>
  <c r="AC74" i="2"/>
  <c r="V75" i="2"/>
  <c r="W75" i="2"/>
  <c r="X75" i="2"/>
  <c r="Y75" i="2"/>
  <c r="Z75" i="2"/>
  <c r="AA75" i="2"/>
  <c r="AB75" i="2"/>
  <c r="AC75" i="2"/>
  <c r="V76" i="2"/>
  <c r="W76" i="2"/>
  <c r="X76" i="2"/>
  <c r="Y76" i="2"/>
  <c r="Z76" i="2"/>
  <c r="AA76" i="2"/>
  <c r="AB76" i="2"/>
  <c r="AC76" i="2"/>
  <c r="V77" i="2"/>
  <c r="W77" i="2"/>
  <c r="X77" i="2"/>
  <c r="Y77" i="2"/>
  <c r="Z77" i="2"/>
  <c r="AA77" i="2"/>
  <c r="AB77" i="2"/>
  <c r="AC77" i="2"/>
  <c r="V78" i="2"/>
  <c r="W78" i="2"/>
  <c r="X78" i="2"/>
  <c r="Y78" i="2"/>
  <c r="Z78" i="2"/>
  <c r="AA78" i="2"/>
  <c r="AB78" i="2"/>
  <c r="AC78" i="2"/>
  <c r="V79" i="2"/>
  <c r="W79" i="2"/>
  <c r="X79" i="2"/>
  <c r="Y79" i="2"/>
  <c r="Z79" i="2"/>
  <c r="AA79" i="2"/>
  <c r="AB79" i="2"/>
  <c r="AC79" i="2"/>
  <c r="V80" i="2"/>
  <c r="W80" i="2"/>
  <c r="X80" i="2"/>
  <c r="Y80" i="2"/>
  <c r="Z80" i="2"/>
  <c r="AA80" i="2"/>
  <c r="AB80" i="2"/>
  <c r="AC80" i="2"/>
  <c r="V81" i="2"/>
  <c r="W81" i="2"/>
  <c r="X81" i="2"/>
  <c r="Y81" i="2"/>
  <c r="Z81" i="2"/>
  <c r="AA81" i="2"/>
  <c r="AB81" i="2"/>
  <c r="AC81" i="2"/>
  <c r="V82" i="2"/>
  <c r="W82" i="2"/>
  <c r="X82" i="2"/>
  <c r="Y82" i="2"/>
  <c r="Z82" i="2"/>
  <c r="AA82" i="2"/>
  <c r="AB82" i="2"/>
  <c r="AC82" i="2"/>
  <c r="V83" i="2"/>
  <c r="W83" i="2"/>
  <c r="X83" i="2"/>
  <c r="Y83" i="2"/>
  <c r="Z83" i="2"/>
  <c r="AA83" i="2"/>
  <c r="AB83" i="2"/>
  <c r="AC83" i="2"/>
  <c r="V84" i="2"/>
  <c r="W84" i="2"/>
  <c r="X84" i="2"/>
  <c r="Y84" i="2"/>
  <c r="Z84" i="2"/>
  <c r="AA84" i="2"/>
  <c r="AB84" i="2"/>
  <c r="AC84" i="2"/>
  <c r="V85" i="2"/>
  <c r="W85" i="2"/>
  <c r="X85" i="2"/>
  <c r="Y85" i="2"/>
  <c r="Z85" i="2"/>
  <c r="AA85" i="2"/>
  <c r="AB85" i="2"/>
  <c r="AC85" i="2"/>
  <c r="V86" i="2"/>
  <c r="W86" i="2"/>
  <c r="X86" i="2"/>
  <c r="Y86" i="2"/>
  <c r="Z86" i="2"/>
  <c r="AA86" i="2"/>
  <c r="AB86" i="2"/>
  <c r="AC86" i="2"/>
  <c r="V87" i="2"/>
  <c r="W87" i="2"/>
  <c r="X87" i="2"/>
  <c r="Y87" i="2"/>
  <c r="Z87" i="2"/>
  <c r="AA87" i="2"/>
  <c r="AB87" i="2"/>
  <c r="AC87" i="2"/>
  <c r="V88" i="2"/>
  <c r="W88" i="2"/>
  <c r="X88" i="2"/>
  <c r="Y88" i="2"/>
  <c r="Z88" i="2"/>
  <c r="AA88" i="2"/>
  <c r="AB88" i="2"/>
  <c r="AC88" i="2"/>
  <c r="V89" i="2"/>
  <c r="W89" i="2"/>
  <c r="X89" i="2"/>
  <c r="Y89" i="2"/>
  <c r="Z89" i="2"/>
  <c r="AA89" i="2"/>
  <c r="AB89" i="2"/>
  <c r="AC89" i="2"/>
  <c r="V90" i="2"/>
  <c r="W90" i="2"/>
  <c r="X90" i="2"/>
  <c r="Y90" i="2"/>
  <c r="Z90" i="2"/>
  <c r="AA90" i="2"/>
  <c r="AB90" i="2"/>
  <c r="AC90" i="2"/>
  <c r="V91" i="2"/>
  <c r="W91" i="2"/>
  <c r="X91" i="2"/>
  <c r="Y91" i="2"/>
  <c r="Z91" i="2"/>
  <c r="AA91" i="2"/>
  <c r="AB91" i="2"/>
  <c r="AC91" i="2"/>
  <c r="V92" i="2"/>
  <c r="W92" i="2"/>
  <c r="X92" i="2"/>
  <c r="Y92" i="2"/>
  <c r="Z92" i="2"/>
  <c r="AA92" i="2"/>
  <c r="AB92" i="2"/>
  <c r="AC92" i="2"/>
  <c r="V93" i="2"/>
  <c r="W93" i="2"/>
  <c r="X93" i="2"/>
  <c r="Y93" i="2"/>
  <c r="Z93" i="2"/>
  <c r="AA93" i="2"/>
  <c r="AB93" i="2"/>
  <c r="AC93" i="2"/>
  <c r="V94" i="2"/>
  <c r="W94" i="2"/>
  <c r="X94" i="2"/>
  <c r="Y94" i="2"/>
  <c r="Z94" i="2"/>
  <c r="AA94" i="2"/>
  <c r="AB94" i="2"/>
  <c r="AC94" i="2"/>
  <c r="V95" i="2"/>
  <c r="W95" i="2"/>
  <c r="X95" i="2"/>
  <c r="Y95" i="2"/>
  <c r="Z95" i="2"/>
  <c r="AA95" i="2"/>
  <c r="AB95" i="2"/>
  <c r="AC95" i="2"/>
  <c r="V96" i="2"/>
  <c r="W96" i="2"/>
  <c r="X96" i="2"/>
  <c r="Y96" i="2"/>
  <c r="Z96" i="2"/>
  <c r="AA96" i="2"/>
  <c r="AB96" i="2"/>
  <c r="AC96" i="2"/>
  <c r="V97" i="2"/>
  <c r="W97" i="2"/>
  <c r="X97" i="2"/>
  <c r="Y97" i="2"/>
  <c r="Z97" i="2"/>
  <c r="AA97" i="2"/>
  <c r="AB97" i="2"/>
  <c r="AC97" i="2"/>
  <c r="V98" i="2"/>
  <c r="W98" i="2"/>
  <c r="X98" i="2"/>
  <c r="Y98" i="2"/>
  <c r="Z98" i="2"/>
  <c r="AA98" i="2"/>
  <c r="AB98" i="2"/>
  <c r="AC98" i="2"/>
  <c r="V99" i="2"/>
  <c r="W99" i="2"/>
  <c r="X99" i="2"/>
  <c r="Y99" i="2"/>
  <c r="Z99" i="2"/>
  <c r="AA99" i="2"/>
  <c r="AB99" i="2"/>
  <c r="AC99" i="2"/>
  <c r="V100" i="2"/>
  <c r="W100" i="2"/>
  <c r="X100" i="2"/>
  <c r="Y100" i="2"/>
  <c r="Z100" i="2"/>
  <c r="AA100" i="2"/>
  <c r="AB100" i="2"/>
  <c r="AC100" i="2"/>
  <c r="V101" i="2"/>
  <c r="W101" i="2"/>
  <c r="X101" i="2"/>
  <c r="Y101" i="2"/>
  <c r="Z101" i="2"/>
  <c r="AA101" i="2"/>
  <c r="AB101" i="2"/>
  <c r="AC101" i="2"/>
  <c r="V102" i="2"/>
  <c r="W102" i="2"/>
  <c r="X102" i="2"/>
  <c r="Y102" i="2"/>
  <c r="Z102" i="2"/>
  <c r="AA102" i="2"/>
  <c r="AB102" i="2"/>
  <c r="AC102" i="2"/>
  <c r="V103" i="2"/>
  <c r="W103" i="2"/>
  <c r="X103" i="2"/>
  <c r="Y103" i="2"/>
  <c r="Z103" i="2"/>
  <c r="AA103" i="2"/>
  <c r="AB103" i="2"/>
  <c r="AC103" i="2"/>
  <c r="V104" i="2"/>
  <c r="W104" i="2"/>
  <c r="X104" i="2"/>
  <c r="Y104" i="2"/>
  <c r="Z104" i="2"/>
  <c r="AA104" i="2"/>
  <c r="AB104" i="2"/>
  <c r="AC104" i="2"/>
  <c r="V105" i="2"/>
  <c r="W105" i="2"/>
  <c r="X105" i="2"/>
  <c r="Y105" i="2"/>
  <c r="Z105" i="2"/>
  <c r="AA105" i="2"/>
  <c r="AB105" i="2"/>
  <c r="AC105" i="2"/>
  <c r="V106" i="2"/>
  <c r="W106" i="2"/>
  <c r="X106" i="2"/>
  <c r="Y106" i="2"/>
  <c r="Z106" i="2"/>
  <c r="AA106" i="2"/>
  <c r="AB106" i="2"/>
  <c r="AC106" i="2"/>
  <c r="V107" i="2"/>
  <c r="W107" i="2"/>
  <c r="X107" i="2"/>
  <c r="Y107" i="2"/>
  <c r="Z107" i="2"/>
  <c r="AA107" i="2"/>
  <c r="AB107" i="2"/>
  <c r="AC107" i="2"/>
  <c r="V108" i="2"/>
  <c r="W108" i="2"/>
  <c r="X108" i="2"/>
  <c r="Y108" i="2"/>
  <c r="Z108" i="2"/>
  <c r="AA108" i="2"/>
  <c r="AB108" i="2"/>
  <c r="AC108" i="2"/>
  <c r="V109" i="2"/>
  <c r="W109" i="2"/>
  <c r="X109" i="2"/>
  <c r="Y109" i="2"/>
  <c r="Z109" i="2"/>
  <c r="AA109" i="2"/>
  <c r="AB109" i="2"/>
  <c r="AC109" i="2"/>
  <c r="V110" i="2"/>
  <c r="W110" i="2"/>
  <c r="X110" i="2"/>
  <c r="Y110" i="2"/>
  <c r="Z110" i="2"/>
  <c r="AA110" i="2"/>
  <c r="AB110" i="2"/>
  <c r="AC110" i="2"/>
  <c r="V111" i="2"/>
  <c r="W111" i="2"/>
  <c r="X111" i="2"/>
  <c r="Y111" i="2"/>
  <c r="Z111" i="2"/>
  <c r="AA111" i="2"/>
  <c r="AB111" i="2"/>
  <c r="AC111" i="2"/>
  <c r="V112" i="2"/>
  <c r="W112" i="2"/>
  <c r="X112" i="2"/>
  <c r="Y112" i="2"/>
  <c r="Z112" i="2"/>
  <c r="AA112" i="2"/>
  <c r="AB112" i="2"/>
  <c r="AC112" i="2"/>
  <c r="V113" i="2"/>
  <c r="W113" i="2"/>
  <c r="X113" i="2"/>
  <c r="Y113" i="2"/>
  <c r="Z113" i="2"/>
  <c r="AA113" i="2"/>
  <c r="AB113" i="2"/>
  <c r="AC113" i="2"/>
  <c r="V114" i="2"/>
  <c r="W114" i="2"/>
  <c r="X114" i="2"/>
  <c r="Y114" i="2"/>
  <c r="Z114" i="2"/>
  <c r="AA114" i="2"/>
  <c r="AB114" i="2"/>
  <c r="AC114" i="2"/>
  <c r="V115" i="2"/>
  <c r="W115" i="2"/>
  <c r="X115" i="2"/>
  <c r="Y115" i="2"/>
  <c r="Z115" i="2"/>
  <c r="AA115" i="2"/>
  <c r="AB115" i="2"/>
  <c r="AC115" i="2"/>
  <c r="V116" i="2"/>
  <c r="W116" i="2"/>
  <c r="X116" i="2"/>
  <c r="Y116" i="2"/>
  <c r="Z116" i="2"/>
  <c r="AA116" i="2"/>
  <c r="AB116" i="2"/>
  <c r="AC116" i="2"/>
  <c r="V117" i="2"/>
  <c r="W117" i="2"/>
  <c r="X117" i="2"/>
  <c r="Y117" i="2"/>
  <c r="Z117" i="2"/>
  <c r="AA117" i="2"/>
  <c r="AB117" i="2"/>
  <c r="AC117" i="2"/>
  <c r="V118" i="2"/>
  <c r="W118" i="2"/>
  <c r="X118" i="2"/>
  <c r="Y118" i="2"/>
  <c r="Z118" i="2"/>
  <c r="AA118" i="2"/>
  <c r="AB118" i="2"/>
  <c r="AC118" i="2"/>
  <c r="V119" i="2"/>
  <c r="W119" i="2"/>
  <c r="X119" i="2"/>
  <c r="Y119" i="2"/>
  <c r="Z119" i="2"/>
  <c r="AA119" i="2"/>
  <c r="AB119" i="2"/>
  <c r="AC119" i="2"/>
  <c r="V120" i="2"/>
  <c r="W120" i="2"/>
  <c r="X120" i="2"/>
  <c r="Y120" i="2"/>
  <c r="Z120" i="2"/>
  <c r="AA120" i="2"/>
  <c r="AB120" i="2"/>
  <c r="AC120" i="2"/>
  <c r="V121" i="2"/>
  <c r="W121" i="2"/>
  <c r="X121" i="2"/>
  <c r="Y121" i="2"/>
  <c r="Z121" i="2"/>
  <c r="AA121" i="2"/>
  <c r="AB121" i="2"/>
  <c r="AC121" i="2"/>
  <c r="V122" i="2"/>
  <c r="W122" i="2"/>
  <c r="X122" i="2"/>
  <c r="Y122" i="2"/>
  <c r="Z122" i="2"/>
  <c r="AA122" i="2"/>
  <c r="AB122" i="2"/>
  <c r="AC122" i="2"/>
  <c r="V123" i="2"/>
  <c r="W123" i="2"/>
  <c r="X123" i="2"/>
  <c r="Y123" i="2"/>
  <c r="Z123" i="2"/>
  <c r="AA123" i="2"/>
  <c r="AB123" i="2"/>
  <c r="AC123" i="2"/>
  <c r="V124" i="2"/>
  <c r="W124" i="2"/>
  <c r="X124" i="2"/>
  <c r="Y124" i="2"/>
  <c r="Z124" i="2"/>
  <c r="AA124" i="2"/>
  <c r="AB124" i="2"/>
  <c r="AC124" i="2"/>
  <c r="V125" i="2"/>
  <c r="W125" i="2"/>
  <c r="X125" i="2"/>
  <c r="Y125" i="2"/>
  <c r="Z125" i="2"/>
  <c r="AA125" i="2"/>
  <c r="AB125" i="2"/>
  <c r="AC125" i="2"/>
  <c r="V126" i="2"/>
  <c r="W126" i="2"/>
  <c r="X126" i="2"/>
  <c r="Y126" i="2"/>
  <c r="Z126" i="2"/>
  <c r="AA126" i="2"/>
  <c r="AB126" i="2"/>
  <c r="AC126" i="2"/>
  <c r="V127" i="2"/>
  <c r="W127" i="2"/>
  <c r="X127" i="2"/>
  <c r="Y127" i="2"/>
  <c r="Z127" i="2"/>
  <c r="AA127" i="2"/>
  <c r="AB127" i="2"/>
  <c r="AC127" i="2"/>
  <c r="V128" i="2"/>
  <c r="W128" i="2"/>
  <c r="X128" i="2"/>
  <c r="Y128" i="2"/>
  <c r="Z128" i="2"/>
  <c r="AA128" i="2"/>
  <c r="AB128" i="2"/>
  <c r="AC128" i="2"/>
  <c r="V129" i="2"/>
  <c r="W129" i="2"/>
  <c r="X129" i="2"/>
  <c r="Y129" i="2"/>
  <c r="Z129" i="2"/>
  <c r="AA129" i="2"/>
  <c r="AB129" i="2"/>
  <c r="AC129" i="2"/>
  <c r="V130" i="2"/>
  <c r="W130" i="2"/>
  <c r="X130" i="2"/>
  <c r="Y130" i="2"/>
  <c r="Z130" i="2"/>
  <c r="AA130" i="2"/>
  <c r="AB130" i="2"/>
  <c r="AC130" i="2"/>
  <c r="V131" i="2"/>
  <c r="W131" i="2"/>
  <c r="X131" i="2"/>
  <c r="Y131" i="2"/>
  <c r="Z131" i="2"/>
  <c r="AA131" i="2"/>
  <c r="AB131" i="2"/>
  <c r="AC131" i="2"/>
  <c r="V132" i="2"/>
  <c r="W132" i="2"/>
  <c r="X132" i="2"/>
  <c r="Y132" i="2"/>
  <c r="Z132" i="2"/>
  <c r="AA132" i="2"/>
  <c r="AB132" i="2"/>
  <c r="AC132" i="2"/>
  <c r="V133" i="2"/>
  <c r="W133" i="2"/>
  <c r="X133" i="2"/>
  <c r="Y133" i="2"/>
  <c r="Z133" i="2"/>
  <c r="AA133" i="2"/>
  <c r="AB133" i="2"/>
  <c r="AC133" i="2"/>
  <c r="V134" i="2"/>
  <c r="W134" i="2"/>
  <c r="X134" i="2"/>
  <c r="Y134" i="2"/>
  <c r="Z134" i="2"/>
  <c r="AA134" i="2"/>
  <c r="AB134" i="2"/>
  <c r="AC134" i="2"/>
  <c r="V135" i="2"/>
  <c r="W135" i="2"/>
  <c r="X135" i="2"/>
  <c r="Y135" i="2"/>
  <c r="Z135" i="2"/>
  <c r="AA135" i="2"/>
  <c r="AB135" i="2"/>
  <c r="AC135" i="2"/>
  <c r="V136" i="2"/>
  <c r="W136" i="2"/>
  <c r="X136" i="2"/>
  <c r="Y136" i="2"/>
  <c r="Z136" i="2"/>
  <c r="AA136" i="2"/>
  <c r="AB136" i="2"/>
  <c r="AC136" i="2"/>
  <c r="V137" i="2"/>
  <c r="W137" i="2"/>
  <c r="X137" i="2"/>
  <c r="Y137" i="2"/>
  <c r="Z137" i="2"/>
  <c r="AA137" i="2"/>
  <c r="AB137" i="2"/>
  <c r="AC137" i="2"/>
  <c r="V138" i="2"/>
  <c r="W138" i="2"/>
  <c r="X138" i="2"/>
  <c r="Y138" i="2"/>
  <c r="Z138" i="2"/>
  <c r="AA138" i="2"/>
  <c r="AB138" i="2"/>
  <c r="AC138" i="2"/>
  <c r="V139" i="2"/>
  <c r="W139" i="2"/>
  <c r="X139" i="2"/>
  <c r="Y139" i="2"/>
  <c r="Z139" i="2"/>
  <c r="AA139" i="2"/>
  <c r="AB139" i="2"/>
  <c r="AC139" i="2"/>
  <c r="V140" i="2"/>
  <c r="W140" i="2"/>
  <c r="X140" i="2"/>
  <c r="Y140" i="2"/>
  <c r="Z140" i="2"/>
  <c r="AA140" i="2"/>
  <c r="AB140" i="2"/>
  <c r="AC140" i="2"/>
  <c r="V141" i="2"/>
  <c r="W141" i="2"/>
  <c r="X141" i="2"/>
  <c r="Y141" i="2"/>
  <c r="Z141" i="2"/>
  <c r="AA141" i="2"/>
  <c r="AB141" i="2"/>
  <c r="AC141" i="2"/>
  <c r="V142" i="2"/>
  <c r="W142" i="2"/>
  <c r="X142" i="2"/>
  <c r="Y142" i="2"/>
  <c r="Z142" i="2"/>
  <c r="AA142" i="2"/>
  <c r="AB142" i="2"/>
  <c r="AC142" i="2"/>
  <c r="V143" i="2"/>
  <c r="W143" i="2"/>
  <c r="X143" i="2"/>
  <c r="Y143" i="2"/>
  <c r="Z143" i="2"/>
  <c r="AA143" i="2"/>
  <c r="AB143" i="2"/>
  <c r="AC143" i="2"/>
  <c r="V144" i="2"/>
  <c r="W144" i="2"/>
  <c r="X144" i="2"/>
  <c r="Y144" i="2"/>
  <c r="Z144" i="2"/>
  <c r="AA144" i="2"/>
  <c r="AB144" i="2"/>
  <c r="AC144" i="2"/>
  <c r="V145" i="2"/>
  <c r="W145" i="2"/>
  <c r="X145" i="2"/>
  <c r="Y145" i="2"/>
  <c r="Z145" i="2"/>
  <c r="AA145" i="2"/>
  <c r="AB145" i="2"/>
  <c r="AC145" i="2"/>
  <c r="V146" i="2"/>
  <c r="W146" i="2"/>
  <c r="X146" i="2"/>
  <c r="Y146" i="2"/>
  <c r="Z146" i="2"/>
  <c r="AA146" i="2"/>
  <c r="AB146" i="2"/>
  <c r="AC146" i="2"/>
  <c r="V147" i="2"/>
  <c r="W147" i="2"/>
  <c r="X147" i="2"/>
  <c r="Y147" i="2"/>
  <c r="Z147" i="2"/>
  <c r="AA147" i="2"/>
  <c r="AB147" i="2"/>
  <c r="AC147" i="2"/>
  <c r="V148" i="2"/>
  <c r="W148" i="2"/>
  <c r="X148" i="2"/>
  <c r="Y148" i="2"/>
  <c r="Z148" i="2"/>
  <c r="AA148" i="2"/>
  <c r="AB148" i="2"/>
  <c r="AC148" i="2"/>
  <c r="V149" i="2"/>
  <c r="W149" i="2"/>
  <c r="X149" i="2"/>
  <c r="Y149" i="2"/>
  <c r="Z149" i="2"/>
  <c r="AA149" i="2"/>
  <c r="AB149" i="2"/>
  <c r="AC149" i="2"/>
  <c r="V150" i="2"/>
  <c r="W150" i="2"/>
  <c r="X150" i="2"/>
  <c r="Y150" i="2"/>
  <c r="Z150" i="2"/>
  <c r="AA150" i="2"/>
  <c r="AB150" i="2"/>
  <c r="AC150" i="2"/>
  <c r="V151" i="2"/>
  <c r="W151" i="2"/>
  <c r="X151" i="2"/>
  <c r="Y151" i="2"/>
  <c r="Z151" i="2"/>
  <c r="AA151" i="2"/>
  <c r="AB151" i="2"/>
  <c r="AC151" i="2"/>
  <c r="V152" i="2"/>
  <c r="W152" i="2"/>
  <c r="X152" i="2"/>
  <c r="Y152" i="2"/>
  <c r="Z152" i="2"/>
  <c r="AA152" i="2"/>
  <c r="AB152" i="2"/>
  <c r="AC152" i="2"/>
  <c r="V153" i="2"/>
  <c r="W153" i="2"/>
  <c r="X153" i="2"/>
  <c r="Y153" i="2"/>
  <c r="Z153" i="2"/>
  <c r="AA153" i="2"/>
  <c r="AB153" i="2"/>
  <c r="AC153" i="2"/>
  <c r="V154" i="2"/>
  <c r="W154" i="2"/>
  <c r="X154" i="2"/>
  <c r="Y154" i="2"/>
  <c r="Z154" i="2"/>
  <c r="AA154" i="2"/>
  <c r="AB154" i="2"/>
  <c r="AC154" i="2"/>
  <c r="V155" i="2"/>
  <c r="W155" i="2"/>
  <c r="X155" i="2"/>
  <c r="Y155" i="2"/>
  <c r="Z155" i="2"/>
  <c r="AA155" i="2"/>
  <c r="AB155" i="2"/>
  <c r="AC155" i="2"/>
  <c r="V156" i="2"/>
  <c r="W156" i="2"/>
  <c r="X156" i="2"/>
  <c r="Y156" i="2"/>
  <c r="Z156" i="2"/>
  <c r="AA156" i="2"/>
  <c r="AB156" i="2"/>
  <c r="AC156" i="2"/>
  <c r="V157" i="2"/>
  <c r="W157" i="2"/>
  <c r="X157" i="2"/>
  <c r="Y157" i="2"/>
  <c r="Z157" i="2"/>
  <c r="AA157" i="2"/>
  <c r="AB157" i="2"/>
  <c r="AC157" i="2"/>
  <c r="V158" i="2"/>
  <c r="W158" i="2"/>
  <c r="X158" i="2"/>
  <c r="Y158" i="2"/>
  <c r="Z158" i="2"/>
  <c r="AA158" i="2"/>
  <c r="AB158" i="2"/>
  <c r="AC158" i="2"/>
  <c r="V159" i="2"/>
  <c r="W159" i="2"/>
  <c r="X159" i="2"/>
  <c r="Y159" i="2"/>
  <c r="Z159" i="2"/>
  <c r="AA159" i="2"/>
  <c r="AB159" i="2"/>
  <c r="AC159" i="2"/>
  <c r="V160" i="2"/>
  <c r="W160" i="2"/>
  <c r="X160" i="2"/>
  <c r="Y160" i="2"/>
  <c r="Z160" i="2"/>
  <c r="AA160" i="2"/>
  <c r="AB160" i="2"/>
  <c r="AC160" i="2"/>
  <c r="V161" i="2"/>
  <c r="W161" i="2"/>
  <c r="X161" i="2"/>
  <c r="Y161" i="2"/>
  <c r="Z161" i="2"/>
  <c r="AA161" i="2"/>
  <c r="AB161" i="2"/>
  <c r="AC161" i="2"/>
  <c r="V162" i="2"/>
  <c r="W162" i="2"/>
  <c r="X162" i="2"/>
  <c r="Y162" i="2"/>
  <c r="Z162" i="2"/>
  <c r="AA162" i="2"/>
  <c r="AB162" i="2"/>
  <c r="AC162" i="2"/>
  <c r="V163" i="2"/>
  <c r="W163" i="2"/>
  <c r="X163" i="2"/>
  <c r="Y163" i="2"/>
  <c r="Z163" i="2"/>
  <c r="AA163" i="2"/>
  <c r="AB163" i="2"/>
  <c r="AC163" i="2"/>
  <c r="V164" i="2"/>
  <c r="W164" i="2"/>
  <c r="X164" i="2"/>
  <c r="Y164" i="2"/>
  <c r="Z164" i="2"/>
  <c r="AA164" i="2"/>
  <c r="AB164" i="2"/>
  <c r="AC164" i="2"/>
  <c r="V165" i="2"/>
  <c r="W165" i="2"/>
  <c r="X165" i="2"/>
  <c r="Y165" i="2"/>
  <c r="Z165" i="2"/>
  <c r="AA165" i="2"/>
  <c r="AB165" i="2"/>
  <c r="AC165" i="2"/>
  <c r="V166" i="2"/>
  <c r="W166" i="2"/>
  <c r="X166" i="2"/>
  <c r="Y166" i="2"/>
  <c r="Z166" i="2"/>
  <c r="AA166" i="2"/>
  <c r="AB166" i="2"/>
  <c r="AC166" i="2"/>
  <c r="V167" i="2"/>
  <c r="W167" i="2"/>
  <c r="X167" i="2"/>
  <c r="Y167" i="2"/>
  <c r="Z167" i="2"/>
  <c r="AA167" i="2"/>
  <c r="AB167" i="2"/>
  <c r="AC167" i="2"/>
  <c r="V168" i="2"/>
  <c r="W168" i="2"/>
  <c r="X168" i="2"/>
  <c r="Y168" i="2"/>
  <c r="Z168" i="2"/>
  <c r="AA168" i="2"/>
  <c r="AB168" i="2"/>
  <c r="AC168" i="2"/>
  <c r="V169" i="2"/>
  <c r="W169" i="2"/>
  <c r="X169" i="2"/>
  <c r="Y169" i="2"/>
  <c r="Z169" i="2"/>
  <c r="AA169" i="2"/>
  <c r="AB169" i="2"/>
  <c r="AC169" i="2"/>
  <c r="V170" i="2"/>
  <c r="W170" i="2"/>
  <c r="X170" i="2"/>
  <c r="Y170" i="2"/>
  <c r="Z170" i="2"/>
  <c r="AA170" i="2"/>
  <c r="AB170" i="2"/>
  <c r="AC170" i="2"/>
  <c r="V171" i="2"/>
  <c r="W171" i="2"/>
  <c r="X171" i="2"/>
  <c r="Y171" i="2"/>
  <c r="Z171" i="2"/>
  <c r="AA171" i="2"/>
  <c r="AB171" i="2"/>
  <c r="AC171" i="2"/>
  <c r="V172" i="2"/>
  <c r="W172" i="2"/>
  <c r="X172" i="2"/>
  <c r="Y172" i="2"/>
  <c r="Z172" i="2"/>
  <c r="AA172" i="2"/>
  <c r="AB172" i="2"/>
  <c r="AC172" i="2"/>
  <c r="V173" i="2"/>
  <c r="W173" i="2"/>
  <c r="X173" i="2"/>
  <c r="Y173" i="2"/>
  <c r="Z173" i="2"/>
  <c r="AA173" i="2"/>
  <c r="AB173" i="2"/>
  <c r="AC173" i="2"/>
  <c r="V174" i="2"/>
  <c r="W174" i="2"/>
  <c r="X174" i="2"/>
  <c r="Y174" i="2"/>
  <c r="Z174" i="2"/>
  <c r="AA174" i="2"/>
  <c r="AB174" i="2"/>
  <c r="AC174" i="2"/>
  <c r="V175" i="2"/>
  <c r="W175" i="2"/>
  <c r="X175" i="2"/>
  <c r="Y175" i="2"/>
  <c r="Z175" i="2"/>
  <c r="AA175" i="2"/>
  <c r="AB175" i="2"/>
  <c r="AC175" i="2"/>
  <c r="V176" i="2"/>
  <c r="W176" i="2"/>
  <c r="X176" i="2"/>
  <c r="Y176" i="2"/>
  <c r="Z176" i="2"/>
  <c r="AA176" i="2"/>
  <c r="AB176" i="2"/>
  <c r="AC176" i="2"/>
  <c r="V177" i="2"/>
  <c r="W177" i="2"/>
  <c r="X177" i="2"/>
  <c r="Y177" i="2"/>
  <c r="Z177" i="2"/>
  <c r="AA177" i="2"/>
  <c r="AB177" i="2"/>
  <c r="AC177" i="2"/>
  <c r="V178" i="2"/>
  <c r="W178" i="2"/>
  <c r="X178" i="2"/>
  <c r="Y178" i="2"/>
  <c r="Z178" i="2"/>
  <c r="AA178" i="2"/>
  <c r="AB178" i="2"/>
  <c r="AC178" i="2"/>
  <c r="V179" i="2"/>
  <c r="W179" i="2"/>
  <c r="X179" i="2"/>
  <c r="Y179" i="2"/>
  <c r="Z179" i="2"/>
  <c r="AA179" i="2"/>
  <c r="AB179" i="2"/>
  <c r="AC179" i="2"/>
  <c r="V180" i="2"/>
  <c r="W180" i="2"/>
  <c r="X180" i="2"/>
  <c r="Y180" i="2"/>
  <c r="Z180" i="2"/>
  <c r="AA180" i="2"/>
  <c r="AB180" i="2"/>
  <c r="AC180" i="2"/>
  <c r="V181" i="2"/>
  <c r="W181" i="2"/>
  <c r="X181" i="2"/>
  <c r="Y181" i="2"/>
  <c r="Z181" i="2"/>
  <c r="AA181" i="2"/>
  <c r="AB181" i="2"/>
  <c r="AC181" i="2"/>
  <c r="V182" i="2"/>
  <c r="W182" i="2"/>
  <c r="X182" i="2"/>
  <c r="Y182" i="2"/>
  <c r="Z182" i="2"/>
  <c r="AA182" i="2"/>
  <c r="AB182" i="2"/>
  <c r="AC182" i="2"/>
  <c r="V183" i="2"/>
  <c r="W183" i="2"/>
  <c r="X183" i="2"/>
  <c r="Y183" i="2"/>
  <c r="Z183" i="2"/>
  <c r="AA183" i="2"/>
  <c r="AB183" i="2"/>
  <c r="AC183" i="2"/>
  <c r="V184" i="2"/>
  <c r="W184" i="2"/>
  <c r="X184" i="2"/>
  <c r="Y184" i="2"/>
  <c r="Z184" i="2"/>
  <c r="AA184" i="2"/>
  <c r="AB184" i="2"/>
  <c r="AC184" i="2"/>
  <c r="V185" i="2"/>
  <c r="W185" i="2"/>
  <c r="X185" i="2"/>
  <c r="Y185" i="2"/>
  <c r="Z185" i="2"/>
  <c r="AA185" i="2"/>
  <c r="AB185" i="2"/>
  <c r="AC185" i="2"/>
  <c r="V186" i="2"/>
  <c r="W186" i="2"/>
  <c r="X186" i="2"/>
  <c r="Y186" i="2"/>
  <c r="Z186" i="2"/>
  <c r="AA186" i="2"/>
  <c r="AB186" i="2"/>
  <c r="AC186" i="2"/>
  <c r="V187" i="2"/>
  <c r="W187" i="2"/>
  <c r="X187" i="2"/>
  <c r="Y187" i="2"/>
  <c r="Z187" i="2"/>
  <c r="AA187" i="2"/>
  <c r="AB187" i="2"/>
  <c r="AC187" i="2"/>
  <c r="V188" i="2"/>
  <c r="W188" i="2"/>
  <c r="X188" i="2"/>
  <c r="Y188" i="2"/>
  <c r="Z188" i="2"/>
  <c r="AA188" i="2"/>
  <c r="AB188" i="2"/>
  <c r="AC188" i="2"/>
  <c r="V189" i="2"/>
  <c r="W189" i="2"/>
  <c r="X189" i="2"/>
  <c r="Y189" i="2"/>
  <c r="Z189" i="2"/>
  <c r="AA189" i="2"/>
  <c r="AB189" i="2"/>
  <c r="AC189" i="2"/>
  <c r="V190" i="2"/>
  <c r="W190" i="2"/>
  <c r="X190" i="2"/>
  <c r="Y190" i="2"/>
  <c r="Z190" i="2"/>
  <c r="AA190" i="2"/>
  <c r="AB190" i="2"/>
  <c r="AC190" i="2"/>
  <c r="V191" i="2"/>
  <c r="W191" i="2"/>
  <c r="X191" i="2"/>
  <c r="Y191" i="2"/>
  <c r="Z191" i="2"/>
  <c r="AA191" i="2"/>
  <c r="AB191" i="2"/>
  <c r="AC191" i="2"/>
  <c r="V192" i="2"/>
  <c r="W192" i="2"/>
  <c r="X192" i="2"/>
  <c r="Y192" i="2"/>
  <c r="Z192" i="2"/>
  <c r="AA192" i="2"/>
  <c r="AB192" i="2"/>
  <c r="AC192" i="2"/>
  <c r="V193" i="2"/>
  <c r="W193" i="2"/>
  <c r="X193" i="2"/>
  <c r="Y193" i="2"/>
  <c r="Z193" i="2"/>
  <c r="AA193" i="2"/>
  <c r="AB193" i="2"/>
  <c r="AC193" i="2"/>
  <c r="V194" i="2"/>
  <c r="W194" i="2"/>
  <c r="X194" i="2"/>
  <c r="Y194" i="2"/>
  <c r="Z194" i="2"/>
  <c r="AA194" i="2"/>
  <c r="AB194" i="2"/>
  <c r="AC194" i="2"/>
  <c r="V195" i="2"/>
  <c r="W195" i="2"/>
  <c r="X195" i="2"/>
  <c r="Y195" i="2"/>
  <c r="Z195" i="2"/>
  <c r="AA195" i="2"/>
  <c r="AB195" i="2"/>
  <c r="AC195" i="2"/>
  <c r="V196" i="2"/>
  <c r="W196" i="2"/>
  <c r="X196" i="2"/>
  <c r="Y196" i="2"/>
  <c r="Z196" i="2"/>
  <c r="AA196" i="2"/>
  <c r="AB196" i="2"/>
  <c r="AC196" i="2"/>
  <c r="V197" i="2"/>
  <c r="W197" i="2"/>
  <c r="X197" i="2"/>
  <c r="Y197" i="2"/>
  <c r="Z197" i="2"/>
  <c r="AA197" i="2"/>
  <c r="AB197" i="2"/>
  <c r="AC197" i="2"/>
  <c r="V198" i="2"/>
  <c r="W198" i="2"/>
  <c r="X198" i="2"/>
  <c r="Y198" i="2"/>
  <c r="Z198" i="2"/>
  <c r="AA198" i="2"/>
  <c r="AB198" i="2"/>
  <c r="AC198" i="2"/>
  <c r="V199" i="2"/>
  <c r="W199" i="2"/>
  <c r="X199" i="2"/>
  <c r="Y199" i="2"/>
  <c r="Z199" i="2"/>
  <c r="AA199" i="2"/>
  <c r="AB199" i="2"/>
  <c r="AC199" i="2"/>
  <c r="V200" i="2"/>
  <c r="W200" i="2"/>
  <c r="X200" i="2"/>
  <c r="Y200" i="2"/>
  <c r="Z200" i="2"/>
  <c r="AA200" i="2"/>
  <c r="AB200" i="2"/>
  <c r="AC200" i="2"/>
  <c r="V201" i="2"/>
  <c r="W201" i="2"/>
  <c r="X201" i="2"/>
  <c r="Y201" i="2"/>
  <c r="Z201" i="2"/>
  <c r="AA201" i="2"/>
  <c r="AB201" i="2"/>
  <c r="AC201" i="2"/>
  <c r="V202" i="2"/>
  <c r="W202" i="2"/>
  <c r="X202" i="2"/>
  <c r="Y202" i="2"/>
  <c r="Z202" i="2"/>
  <c r="AA202" i="2"/>
  <c r="AB202" i="2"/>
  <c r="AC202" i="2"/>
  <c r="V203" i="2"/>
  <c r="W203" i="2"/>
  <c r="X203" i="2"/>
  <c r="Y203" i="2"/>
  <c r="Z203" i="2"/>
  <c r="AA203" i="2"/>
  <c r="AB203" i="2"/>
  <c r="AC203" i="2"/>
  <c r="V204" i="2"/>
  <c r="W204" i="2"/>
  <c r="X204" i="2"/>
  <c r="Y204" i="2"/>
  <c r="Z204" i="2"/>
  <c r="AA204" i="2"/>
  <c r="AB204" i="2"/>
  <c r="AC204" i="2"/>
  <c r="V205" i="2"/>
  <c r="W205" i="2"/>
  <c r="X205" i="2"/>
  <c r="Y205" i="2"/>
  <c r="Z205" i="2"/>
  <c r="AA205" i="2"/>
  <c r="AB205" i="2"/>
  <c r="AC205" i="2"/>
  <c r="V206" i="2"/>
  <c r="W206" i="2"/>
  <c r="X206" i="2"/>
  <c r="Y206" i="2"/>
  <c r="Z206" i="2"/>
  <c r="AA206" i="2"/>
  <c r="AB206" i="2"/>
  <c r="AC206" i="2"/>
  <c r="V207" i="2"/>
  <c r="W207" i="2"/>
  <c r="X207" i="2"/>
  <c r="Y207" i="2"/>
  <c r="Z207" i="2"/>
  <c r="AA207" i="2"/>
  <c r="AB207" i="2"/>
  <c r="AC207" i="2"/>
  <c r="V208" i="2"/>
  <c r="W208" i="2"/>
  <c r="X208" i="2"/>
  <c r="Y208" i="2"/>
  <c r="Z208" i="2"/>
  <c r="AA208" i="2"/>
  <c r="AB208" i="2"/>
  <c r="AC208" i="2"/>
  <c r="V209" i="2"/>
  <c r="W209" i="2"/>
  <c r="X209" i="2"/>
  <c r="Y209" i="2"/>
  <c r="Z209" i="2"/>
  <c r="AA209" i="2"/>
  <c r="AB209" i="2"/>
  <c r="AC209" i="2"/>
  <c r="V210" i="2"/>
  <c r="W210" i="2"/>
  <c r="X210" i="2"/>
  <c r="Y210" i="2"/>
  <c r="Z210" i="2"/>
  <c r="AA210" i="2"/>
  <c r="AB210" i="2"/>
  <c r="AC210" i="2"/>
  <c r="V211" i="2"/>
  <c r="W211" i="2"/>
  <c r="X211" i="2"/>
  <c r="Y211" i="2"/>
  <c r="Z211" i="2"/>
  <c r="AA211" i="2"/>
  <c r="AB211" i="2"/>
  <c r="AC211" i="2"/>
  <c r="V212" i="2"/>
  <c r="W212" i="2"/>
  <c r="X212" i="2"/>
  <c r="Y212" i="2"/>
  <c r="Z212" i="2"/>
  <c r="AA212" i="2"/>
  <c r="AB212" i="2"/>
  <c r="AC212" i="2"/>
  <c r="V213" i="2"/>
  <c r="W213" i="2"/>
  <c r="X213" i="2"/>
  <c r="Y213" i="2"/>
  <c r="Z213" i="2"/>
  <c r="AA213" i="2"/>
  <c r="AB213" i="2"/>
  <c r="AC213" i="2"/>
  <c r="V214" i="2"/>
  <c r="W214" i="2"/>
  <c r="X214" i="2"/>
  <c r="Y214" i="2"/>
  <c r="Z214" i="2"/>
  <c r="AA214" i="2"/>
  <c r="AB214" i="2"/>
  <c r="AC214" i="2"/>
  <c r="V215" i="2"/>
  <c r="W215" i="2"/>
  <c r="X215" i="2"/>
  <c r="Y215" i="2"/>
  <c r="Z215" i="2"/>
  <c r="AA215" i="2"/>
  <c r="AB215" i="2"/>
  <c r="AC215" i="2"/>
  <c r="V216" i="2"/>
  <c r="W216" i="2"/>
  <c r="X216" i="2"/>
  <c r="Y216" i="2"/>
  <c r="Z216" i="2"/>
  <c r="AA216" i="2"/>
  <c r="AB216" i="2"/>
  <c r="AC216" i="2"/>
  <c r="V217" i="2"/>
  <c r="W217" i="2"/>
  <c r="X217" i="2"/>
  <c r="Y217" i="2"/>
  <c r="Z217" i="2"/>
  <c r="AA217" i="2"/>
  <c r="AB217" i="2"/>
  <c r="AC217" i="2"/>
  <c r="V218" i="2"/>
  <c r="W218" i="2"/>
  <c r="X218" i="2"/>
  <c r="Y218" i="2"/>
  <c r="Z218" i="2"/>
  <c r="AA218" i="2"/>
  <c r="AB218" i="2"/>
  <c r="AC218" i="2"/>
  <c r="V219" i="2"/>
  <c r="W219" i="2"/>
  <c r="X219" i="2"/>
  <c r="Y219" i="2"/>
  <c r="Z219" i="2"/>
  <c r="AA219" i="2"/>
  <c r="AB219" i="2"/>
  <c r="AC219" i="2"/>
  <c r="V220" i="2"/>
  <c r="W220" i="2"/>
  <c r="X220" i="2"/>
  <c r="Y220" i="2"/>
  <c r="Z220" i="2"/>
  <c r="AA220" i="2"/>
  <c r="AB220" i="2"/>
  <c r="AC220" i="2"/>
  <c r="V221" i="2"/>
  <c r="W221" i="2"/>
  <c r="X221" i="2"/>
  <c r="Y221" i="2"/>
  <c r="Z221" i="2"/>
  <c r="AA221" i="2"/>
  <c r="AB221" i="2"/>
  <c r="AC221" i="2"/>
  <c r="V222" i="2"/>
  <c r="W222" i="2"/>
  <c r="X222" i="2"/>
  <c r="Y222" i="2"/>
  <c r="Z222" i="2"/>
  <c r="AA222" i="2"/>
  <c r="AB222" i="2"/>
  <c r="AC222" i="2"/>
  <c r="V223" i="2"/>
  <c r="W223" i="2"/>
  <c r="X223" i="2"/>
  <c r="Y223" i="2"/>
  <c r="Z223" i="2"/>
  <c r="AA223" i="2"/>
  <c r="AB223" i="2"/>
  <c r="AC223" i="2"/>
  <c r="V224" i="2"/>
  <c r="W224" i="2"/>
  <c r="X224" i="2"/>
  <c r="Y224" i="2"/>
  <c r="Z224" i="2"/>
  <c r="AA224" i="2"/>
  <c r="AB224" i="2"/>
  <c r="AC224" i="2"/>
  <c r="V225" i="2"/>
  <c r="W225" i="2"/>
  <c r="X225" i="2"/>
  <c r="Y225" i="2"/>
  <c r="Z225" i="2"/>
  <c r="AA225" i="2"/>
  <c r="AB225" i="2"/>
  <c r="AC225" i="2"/>
  <c r="V226" i="2"/>
  <c r="W226" i="2"/>
  <c r="X226" i="2"/>
  <c r="Y226" i="2"/>
  <c r="Z226" i="2"/>
  <c r="AA226" i="2"/>
  <c r="AB226" i="2"/>
  <c r="AC226" i="2"/>
  <c r="V227" i="2"/>
  <c r="W227" i="2"/>
  <c r="X227" i="2"/>
  <c r="Y227" i="2"/>
  <c r="Z227" i="2"/>
  <c r="AA227" i="2"/>
  <c r="AB227" i="2"/>
  <c r="AC227" i="2"/>
  <c r="V228" i="2"/>
  <c r="W228" i="2"/>
  <c r="X228" i="2"/>
  <c r="Y228" i="2"/>
  <c r="Z228" i="2"/>
  <c r="AA228" i="2"/>
  <c r="AB228" i="2"/>
  <c r="AC228" i="2"/>
  <c r="V229" i="2"/>
  <c r="W229" i="2"/>
  <c r="X229" i="2"/>
  <c r="Y229" i="2"/>
  <c r="Z229" i="2"/>
  <c r="AA229" i="2"/>
  <c r="AB229" i="2"/>
  <c r="AC229" i="2"/>
  <c r="V230" i="2"/>
  <c r="W230" i="2"/>
  <c r="X230" i="2"/>
  <c r="Y230" i="2"/>
  <c r="Z230" i="2"/>
  <c r="AA230" i="2"/>
  <c r="AB230" i="2"/>
  <c r="AC230" i="2"/>
  <c r="V231" i="2"/>
  <c r="W231" i="2"/>
  <c r="X231" i="2"/>
  <c r="Y231" i="2"/>
  <c r="Z231" i="2"/>
  <c r="AA231" i="2"/>
  <c r="AB231" i="2"/>
  <c r="AC231" i="2"/>
  <c r="V232" i="2"/>
  <c r="W232" i="2"/>
  <c r="X232" i="2"/>
  <c r="Y232" i="2"/>
  <c r="Z232" i="2"/>
  <c r="AA232" i="2"/>
  <c r="AB232" i="2"/>
  <c r="AC232" i="2"/>
  <c r="V233" i="2"/>
  <c r="W233" i="2"/>
  <c r="X233" i="2"/>
  <c r="Y233" i="2"/>
  <c r="Z233" i="2"/>
  <c r="AA233" i="2"/>
  <c r="AB233" i="2"/>
  <c r="AC233" i="2"/>
  <c r="V234" i="2"/>
  <c r="W234" i="2"/>
  <c r="X234" i="2"/>
  <c r="Y234" i="2"/>
  <c r="Z234" i="2"/>
  <c r="AA234" i="2"/>
  <c r="AB234" i="2"/>
  <c r="AC234" i="2"/>
  <c r="V235" i="2"/>
  <c r="W235" i="2"/>
  <c r="X235" i="2"/>
  <c r="Y235" i="2"/>
  <c r="Z235" i="2"/>
  <c r="AA235" i="2"/>
  <c r="AB235" i="2"/>
  <c r="AC235" i="2"/>
  <c r="V236" i="2"/>
  <c r="W236" i="2"/>
  <c r="X236" i="2"/>
  <c r="Y236" i="2"/>
  <c r="Z236" i="2"/>
  <c r="AA236" i="2"/>
  <c r="AB236" i="2"/>
  <c r="AC236" i="2"/>
  <c r="V237" i="2"/>
  <c r="W237" i="2"/>
  <c r="X237" i="2"/>
  <c r="Y237" i="2"/>
  <c r="Z237" i="2"/>
  <c r="AA237" i="2"/>
  <c r="AB237" i="2"/>
  <c r="AC237" i="2"/>
  <c r="V238" i="2"/>
  <c r="W238" i="2"/>
  <c r="X238" i="2"/>
  <c r="Y238" i="2"/>
  <c r="Z238" i="2"/>
  <c r="AA238" i="2"/>
  <c r="AB238" i="2"/>
  <c r="AC238" i="2"/>
  <c r="V239" i="2"/>
  <c r="W239" i="2"/>
  <c r="X239" i="2"/>
  <c r="Y239" i="2"/>
  <c r="Z239" i="2"/>
  <c r="AA239" i="2"/>
  <c r="AB239" i="2"/>
  <c r="AC239" i="2"/>
  <c r="V240" i="2"/>
  <c r="W240" i="2"/>
  <c r="X240" i="2"/>
  <c r="Y240" i="2"/>
  <c r="Z240" i="2"/>
  <c r="AA240" i="2"/>
  <c r="AB240" i="2"/>
  <c r="AC240" i="2"/>
  <c r="V241" i="2"/>
  <c r="W241" i="2"/>
  <c r="X241" i="2"/>
  <c r="Y241" i="2"/>
  <c r="Z241" i="2"/>
  <c r="AA241" i="2"/>
  <c r="AB241" i="2"/>
  <c r="AC241" i="2"/>
  <c r="V242" i="2"/>
  <c r="W242" i="2"/>
  <c r="X242" i="2"/>
  <c r="Y242" i="2"/>
  <c r="Z242" i="2"/>
  <c r="AA242" i="2"/>
  <c r="AB242" i="2"/>
  <c r="AC242" i="2"/>
  <c r="V243" i="2"/>
  <c r="W243" i="2"/>
  <c r="X243" i="2"/>
  <c r="Y243" i="2"/>
  <c r="Z243" i="2"/>
  <c r="AA243" i="2"/>
  <c r="AB243" i="2"/>
  <c r="AC243" i="2"/>
  <c r="V244" i="2"/>
  <c r="W244" i="2"/>
  <c r="X244" i="2"/>
  <c r="Y244" i="2"/>
  <c r="Z244" i="2"/>
  <c r="AA244" i="2"/>
  <c r="AB244" i="2"/>
  <c r="AC244" i="2"/>
  <c r="V245" i="2"/>
  <c r="W245" i="2"/>
  <c r="X245" i="2"/>
  <c r="Y245" i="2"/>
  <c r="Z245" i="2"/>
  <c r="AA245" i="2"/>
  <c r="AB245" i="2"/>
  <c r="AC245" i="2"/>
  <c r="V246" i="2"/>
  <c r="W246" i="2"/>
  <c r="X246" i="2"/>
  <c r="Y246" i="2"/>
  <c r="Z246" i="2"/>
  <c r="AA246" i="2"/>
  <c r="AB246" i="2"/>
  <c r="AC246" i="2"/>
  <c r="V247" i="2"/>
  <c r="W247" i="2"/>
  <c r="X247" i="2"/>
  <c r="Y247" i="2"/>
  <c r="Z247" i="2"/>
  <c r="AA247" i="2"/>
  <c r="AB247" i="2"/>
  <c r="AC247" i="2"/>
  <c r="V248" i="2"/>
  <c r="W248" i="2"/>
  <c r="X248" i="2"/>
  <c r="Y248" i="2"/>
  <c r="Z248" i="2"/>
  <c r="AA248" i="2"/>
  <c r="AB248" i="2"/>
  <c r="AC248" i="2"/>
  <c r="V249" i="2"/>
  <c r="W249" i="2"/>
  <c r="X249" i="2"/>
  <c r="Y249" i="2"/>
  <c r="Z249" i="2"/>
  <c r="AA249" i="2"/>
  <c r="AB249" i="2"/>
  <c r="AC249" i="2"/>
  <c r="V250" i="2"/>
  <c r="W250" i="2"/>
  <c r="X250" i="2"/>
  <c r="Y250" i="2"/>
  <c r="Z250" i="2"/>
  <c r="AA250" i="2"/>
  <c r="AB250" i="2"/>
  <c r="AC250" i="2"/>
  <c r="V251" i="2"/>
  <c r="W251" i="2"/>
  <c r="X251" i="2"/>
  <c r="Y251" i="2"/>
  <c r="Z251" i="2"/>
  <c r="AA251" i="2"/>
  <c r="AB251" i="2"/>
  <c r="AC251" i="2"/>
  <c r="V252" i="2"/>
  <c r="W252" i="2"/>
  <c r="X252" i="2"/>
  <c r="Y252" i="2"/>
  <c r="Z252" i="2"/>
  <c r="AA252" i="2"/>
  <c r="AB252" i="2"/>
  <c r="AC252" i="2"/>
  <c r="V253" i="2"/>
  <c r="W253" i="2"/>
  <c r="X253" i="2"/>
  <c r="Y253" i="2"/>
  <c r="Z253" i="2"/>
  <c r="AA253" i="2"/>
  <c r="AB253" i="2"/>
  <c r="AC253" i="2"/>
  <c r="V254" i="2"/>
  <c r="W254" i="2"/>
  <c r="X254" i="2"/>
  <c r="Y254" i="2"/>
  <c r="Z254" i="2"/>
  <c r="AA254" i="2"/>
  <c r="AB254" i="2"/>
  <c r="AC254" i="2"/>
  <c r="V255" i="2"/>
  <c r="W255" i="2"/>
  <c r="X255" i="2"/>
  <c r="Y255" i="2"/>
  <c r="Z255" i="2"/>
  <c r="AA255" i="2"/>
  <c r="AB255" i="2"/>
  <c r="AC255" i="2"/>
  <c r="V256" i="2"/>
  <c r="W256" i="2"/>
  <c r="X256" i="2"/>
  <c r="Y256" i="2"/>
  <c r="Z256" i="2"/>
  <c r="AA256" i="2"/>
  <c r="AB256" i="2"/>
  <c r="AC256" i="2"/>
  <c r="V257" i="2"/>
  <c r="W257" i="2"/>
  <c r="X257" i="2"/>
  <c r="Y257" i="2"/>
  <c r="Z257" i="2"/>
  <c r="AA257" i="2"/>
  <c r="AB257" i="2"/>
  <c r="AC257" i="2"/>
  <c r="V258" i="2"/>
  <c r="W258" i="2"/>
  <c r="X258" i="2"/>
  <c r="Y258" i="2"/>
  <c r="Z258" i="2"/>
  <c r="AA258" i="2"/>
  <c r="AB258" i="2"/>
  <c r="AC258" i="2"/>
  <c r="V259" i="2"/>
  <c r="W259" i="2"/>
  <c r="X259" i="2"/>
  <c r="Y259" i="2"/>
  <c r="Z259" i="2"/>
  <c r="AA259" i="2"/>
  <c r="AB259" i="2"/>
  <c r="AC259" i="2"/>
  <c r="V260" i="2"/>
  <c r="W260" i="2"/>
  <c r="X260" i="2"/>
  <c r="Y260" i="2"/>
  <c r="Z260" i="2"/>
  <c r="AA260" i="2"/>
  <c r="AB260" i="2"/>
  <c r="AC260" i="2"/>
  <c r="V261" i="2"/>
  <c r="W261" i="2"/>
  <c r="X261" i="2"/>
  <c r="Y261" i="2"/>
  <c r="Z261" i="2"/>
  <c r="AA261" i="2"/>
  <c r="AB261" i="2"/>
  <c r="AC261" i="2"/>
  <c r="V262" i="2"/>
  <c r="W262" i="2"/>
  <c r="X262" i="2"/>
  <c r="Y262" i="2"/>
  <c r="Z262" i="2"/>
  <c r="AA262" i="2"/>
  <c r="AB262" i="2"/>
  <c r="AC262" i="2"/>
  <c r="V263" i="2"/>
  <c r="W263" i="2"/>
  <c r="X263" i="2"/>
  <c r="Y263" i="2"/>
  <c r="Z263" i="2"/>
  <c r="AA263" i="2"/>
  <c r="AB263" i="2"/>
  <c r="AC263" i="2"/>
  <c r="V264" i="2"/>
  <c r="W264" i="2"/>
  <c r="X264" i="2"/>
  <c r="Y264" i="2"/>
  <c r="Z264" i="2"/>
  <c r="AA264" i="2"/>
  <c r="AB264" i="2"/>
  <c r="AC264" i="2"/>
  <c r="V265" i="2"/>
  <c r="W265" i="2"/>
  <c r="X265" i="2"/>
  <c r="Y265" i="2"/>
  <c r="Z265" i="2"/>
  <c r="AA265" i="2"/>
  <c r="AB265" i="2"/>
  <c r="AC265" i="2"/>
  <c r="V266" i="2"/>
  <c r="W266" i="2"/>
  <c r="X266" i="2"/>
  <c r="Y266" i="2"/>
  <c r="Z266" i="2"/>
  <c r="AA266" i="2"/>
  <c r="AB266" i="2"/>
  <c r="AC266" i="2"/>
  <c r="V267" i="2"/>
  <c r="W267" i="2"/>
  <c r="X267" i="2"/>
  <c r="Y267" i="2"/>
  <c r="Z267" i="2"/>
  <c r="AA267" i="2"/>
  <c r="AB267" i="2"/>
  <c r="AC267" i="2"/>
  <c r="V268" i="2"/>
  <c r="W268" i="2"/>
  <c r="X268" i="2"/>
  <c r="Y268" i="2"/>
  <c r="Z268" i="2"/>
  <c r="AA268" i="2"/>
  <c r="AB268" i="2"/>
  <c r="AC268" i="2"/>
  <c r="V269" i="2"/>
  <c r="W269" i="2"/>
  <c r="X269" i="2"/>
  <c r="Y269" i="2"/>
  <c r="Z269" i="2"/>
  <c r="AA269" i="2"/>
  <c r="AB269" i="2"/>
  <c r="AC269" i="2"/>
  <c r="V270" i="2"/>
  <c r="W270" i="2"/>
  <c r="X270" i="2"/>
  <c r="Y270" i="2"/>
  <c r="Z270" i="2"/>
  <c r="AA270" i="2"/>
  <c r="AB270" i="2"/>
  <c r="AC270" i="2"/>
  <c r="V271" i="2"/>
  <c r="W271" i="2"/>
  <c r="X271" i="2"/>
  <c r="Y271" i="2"/>
  <c r="Z271" i="2"/>
  <c r="AA271" i="2"/>
  <c r="AB271" i="2"/>
  <c r="AC271" i="2"/>
  <c r="V272" i="2"/>
  <c r="W272" i="2"/>
  <c r="X272" i="2"/>
  <c r="Y272" i="2"/>
  <c r="Z272" i="2"/>
  <c r="AA272" i="2"/>
  <c r="AB272" i="2"/>
  <c r="AC272" i="2"/>
  <c r="V273" i="2"/>
  <c r="W273" i="2"/>
  <c r="X273" i="2"/>
  <c r="Y273" i="2"/>
  <c r="Z273" i="2"/>
  <c r="AA273" i="2"/>
  <c r="AB273" i="2"/>
  <c r="AC273" i="2"/>
  <c r="V274" i="2"/>
  <c r="W274" i="2"/>
  <c r="X274" i="2"/>
  <c r="Y274" i="2"/>
  <c r="Z274" i="2"/>
  <c r="AA274" i="2"/>
  <c r="AB274" i="2"/>
  <c r="AC274" i="2"/>
  <c r="V275" i="2"/>
  <c r="W275" i="2"/>
  <c r="X275" i="2"/>
  <c r="Y275" i="2"/>
  <c r="Z275" i="2"/>
  <c r="AA275" i="2"/>
  <c r="AB275" i="2"/>
  <c r="AC275" i="2"/>
  <c r="V276" i="2"/>
  <c r="W276" i="2"/>
  <c r="X276" i="2"/>
  <c r="Y276" i="2"/>
  <c r="Z276" i="2"/>
  <c r="AA276" i="2"/>
  <c r="AB276" i="2"/>
  <c r="AC276" i="2"/>
  <c r="V277" i="2"/>
  <c r="W277" i="2"/>
  <c r="X277" i="2"/>
  <c r="Y277" i="2"/>
  <c r="Z277" i="2"/>
  <c r="AA277" i="2"/>
  <c r="AB277" i="2"/>
  <c r="AC277" i="2"/>
  <c r="V278" i="2"/>
  <c r="W278" i="2"/>
  <c r="X278" i="2"/>
  <c r="Y278" i="2"/>
  <c r="Z278" i="2"/>
  <c r="AA278" i="2"/>
  <c r="AB278" i="2"/>
  <c r="AC278" i="2"/>
  <c r="V279" i="2"/>
  <c r="W279" i="2"/>
  <c r="X279" i="2"/>
  <c r="Y279" i="2"/>
  <c r="Z279" i="2"/>
  <c r="AA279" i="2"/>
  <c r="AB279" i="2"/>
  <c r="AC279" i="2"/>
  <c r="V280" i="2"/>
  <c r="W280" i="2"/>
  <c r="X280" i="2"/>
  <c r="Y280" i="2"/>
  <c r="Z280" i="2"/>
  <c r="AA280" i="2"/>
  <c r="AB280" i="2"/>
  <c r="AC280" i="2"/>
  <c r="V281" i="2"/>
  <c r="W281" i="2"/>
  <c r="X281" i="2"/>
  <c r="Y281" i="2"/>
  <c r="Z281" i="2"/>
  <c r="AA281" i="2"/>
  <c r="AB281" i="2"/>
  <c r="AC281" i="2"/>
  <c r="V282" i="2"/>
  <c r="W282" i="2"/>
  <c r="X282" i="2"/>
  <c r="Y282" i="2"/>
  <c r="Z282" i="2"/>
  <c r="AA282" i="2"/>
  <c r="AB282" i="2"/>
  <c r="AC282" i="2"/>
  <c r="V283" i="2"/>
  <c r="W283" i="2"/>
  <c r="X283" i="2"/>
  <c r="Y283" i="2"/>
  <c r="Z283" i="2"/>
  <c r="AA283" i="2"/>
  <c r="AB283" i="2"/>
  <c r="AC283" i="2"/>
  <c r="V284" i="2"/>
  <c r="W284" i="2"/>
  <c r="X284" i="2"/>
  <c r="Y284" i="2"/>
  <c r="Z284" i="2"/>
  <c r="AA284" i="2"/>
  <c r="AB284" i="2"/>
  <c r="AC284" i="2"/>
  <c r="V285" i="2"/>
  <c r="W285" i="2"/>
  <c r="X285" i="2"/>
  <c r="Y285" i="2"/>
  <c r="Z285" i="2"/>
  <c r="AA285" i="2"/>
  <c r="AB285" i="2"/>
  <c r="AC285" i="2"/>
  <c r="V286" i="2"/>
  <c r="W286" i="2"/>
  <c r="X286" i="2"/>
  <c r="Y286" i="2"/>
  <c r="Z286" i="2"/>
  <c r="AA286" i="2"/>
  <c r="AB286" i="2"/>
  <c r="AC286" i="2"/>
  <c r="V287" i="2"/>
  <c r="W287" i="2"/>
  <c r="X287" i="2"/>
  <c r="Y287" i="2"/>
  <c r="Z287" i="2"/>
  <c r="AA287" i="2"/>
  <c r="AB287" i="2"/>
  <c r="AC287" i="2"/>
  <c r="V288" i="2"/>
  <c r="W288" i="2"/>
  <c r="X288" i="2"/>
  <c r="Y288" i="2"/>
  <c r="Z288" i="2"/>
  <c r="AA288" i="2"/>
  <c r="AB288" i="2"/>
  <c r="AC288" i="2"/>
  <c r="V289" i="2"/>
  <c r="W289" i="2"/>
  <c r="X289" i="2"/>
  <c r="Y289" i="2"/>
  <c r="Z289" i="2"/>
  <c r="AA289" i="2"/>
  <c r="AB289" i="2"/>
  <c r="AC289" i="2"/>
  <c r="V290" i="2"/>
  <c r="W290" i="2"/>
  <c r="X290" i="2"/>
  <c r="Y290" i="2"/>
  <c r="Z290" i="2"/>
  <c r="AA290" i="2"/>
  <c r="AB290" i="2"/>
  <c r="AC290" i="2"/>
  <c r="V291" i="2"/>
  <c r="W291" i="2"/>
  <c r="X291" i="2"/>
  <c r="Y291" i="2"/>
  <c r="Z291" i="2"/>
  <c r="AA291" i="2"/>
  <c r="AB291" i="2"/>
  <c r="AC291" i="2"/>
  <c r="V292" i="2"/>
  <c r="W292" i="2"/>
  <c r="X292" i="2"/>
  <c r="Y292" i="2"/>
  <c r="Z292" i="2"/>
  <c r="AA292" i="2"/>
  <c r="AB292" i="2"/>
  <c r="AC292" i="2"/>
  <c r="V293" i="2"/>
  <c r="W293" i="2"/>
  <c r="X293" i="2"/>
  <c r="Y293" i="2"/>
  <c r="Z293" i="2"/>
  <c r="AA293" i="2"/>
  <c r="AB293" i="2"/>
  <c r="AC293" i="2"/>
  <c r="V294" i="2"/>
  <c r="W294" i="2"/>
  <c r="X294" i="2"/>
  <c r="Y294" i="2"/>
  <c r="Z294" i="2"/>
  <c r="AA294" i="2"/>
  <c r="AB294" i="2"/>
  <c r="AC294" i="2"/>
  <c r="V295" i="2"/>
  <c r="W295" i="2"/>
  <c r="X295" i="2"/>
  <c r="Y295" i="2"/>
  <c r="Z295" i="2"/>
  <c r="AA295" i="2"/>
  <c r="AB295" i="2"/>
  <c r="AC295" i="2"/>
  <c r="V296" i="2"/>
  <c r="W296" i="2"/>
  <c r="X296" i="2"/>
  <c r="Y296" i="2"/>
  <c r="Z296" i="2"/>
  <c r="AA296" i="2"/>
  <c r="AB296" i="2"/>
  <c r="AC296" i="2"/>
  <c r="V297" i="2"/>
  <c r="W297" i="2"/>
  <c r="X297" i="2"/>
  <c r="Y297" i="2"/>
  <c r="Z297" i="2"/>
  <c r="AA297" i="2"/>
  <c r="AB297" i="2"/>
  <c r="AC297" i="2"/>
  <c r="V298" i="2"/>
  <c r="W298" i="2"/>
  <c r="X298" i="2"/>
  <c r="Y298" i="2"/>
  <c r="Z298" i="2"/>
  <c r="AA298" i="2"/>
  <c r="AB298" i="2"/>
  <c r="AC298" i="2"/>
  <c r="V299" i="2"/>
  <c r="W299" i="2"/>
  <c r="X299" i="2"/>
  <c r="Y299" i="2"/>
  <c r="Z299" i="2"/>
  <c r="AA299" i="2"/>
  <c r="AB299" i="2"/>
  <c r="AC299" i="2"/>
  <c r="V300" i="2"/>
  <c r="W300" i="2"/>
  <c r="X300" i="2"/>
  <c r="Y300" i="2"/>
  <c r="Z300" i="2"/>
  <c r="AA300" i="2"/>
  <c r="AB300" i="2"/>
  <c r="AC300" i="2"/>
  <c r="V301" i="2"/>
  <c r="W301" i="2"/>
  <c r="X301" i="2"/>
  <c r="Y301" i="2"/>
  <c r="Z301" i="2"/>
  <c r="AA301" i="2"/>
  <c r="AB301" i="2"/>
  <c r="AC301" i="2"/>
  <c r="V302" i="2"/>
  <c r="W302" i="2"/>
  <c r="X302" i="2"/>
  <c r="Y302" i="2"/>
  <c r="Z302" i="2"/>
  <c r="AA302" i="2"/>
  <c r="AB302" i="2"/>
  <c r="AC302" i="2"/>
  <c r="V303" i="2"/>
  <c r="W303" i="2"/>
  <c r="X303" i="2"/>
  <c r="Y303" i="2"/>
  <c r="Z303" i="2"/>
  <c r="AA303" i="2"/>
  <c r="AB303" i="2"/>
  <c r="AC303" i="2"/>
  <c r="V304" i="2"/>
  <c r="W304" i="2"/>
  <c r="X304" i="2"/>
  <c r="Y304" i="2"/>
  <c r="Z304" i="2"/>
  <c r="AA304" i="2"/>
  <c r="AB304" i="2"/>
  <c r="AC304" i="2"/>
  <c r="V305" i="2"/>
  <c r="W305" i="2"/>
  <c r="X305" i="2"/>
  <c r="Y305" i="2"/>
  <c r="Z305" i="2"/>
  <c r="AA305" i="2"/>
  <c r="AB305" i="2"/>
  <c r="AC305" i="2"/>
  <c r="V306" i="2"/>
  <c r="W306" i="2"/>
  <c r="X306" i="2"/>
  <c r="Y306" i="2"/>
  <c r="Z306" i="2"/>
  <c r="AA306" i="2"/>
  <c r="AB306" i="2"/>
  <c r="AC306" i="2"/>
  <c r="V307" i="2"/>
  <c r="W307" i="2"/>
  <c r="X307" i="2"/>
  <c r="Y307" i="2"/>
  <c r="Z307" i="2"/>
  <c r="AA307" i="2"/>
  <c r="AB307" i="2"/>
  <c r="AC307" i="2"/>
  <c r="V308" i="2"/>
  <c r="W308" i="2"/>
  <c r="X308" i="2"/>
  <c r="Y308" i="2"/>
  <c r="Z308" i="2"/>
  <c r="AA308" i="2"/>
  <c r="AB308" i="2"/>
  <c r="AC308" i="2"/>
  <c r="V309" i="2"/>
  <c r="W309" i="2"/>
  <c r="X309" i="2"/>
  <c r="Y309" i="2"/>
  <c r="Z309" i="2"/>
  <c r="AA309" i="2"/>
  <c r="AB309" i="2"/>
  <c r="AC309" i="2"/>
  <c r="V310" i="2"/>
  <c r="W310" i="2"/>
  <c r="X310" i="2"/>
  <c r="Y310" i="2"/>
  <c r="Z310" i="2"/>
  <c r="AA310" i="2"/>
  <c r="AB310" i="2"/>
  <c r="AC310" i="2"/>
  <c r="V311" i="2"/>
  <c r="W311" i="2"/>
  <c r="X311" i="2"/>
  <c r="Y311" i="2"/>
  <c r="Z311" i="2"/>
  <c r="AA311" i="2"/>
  <c r="AB311" i="2"/>
  <c r="AC311" i="2"/>
  <c r="V312" i="2"/>
  <c r="W312" i="2"/>
  <c r="X312" i="2"/>
  <c r="Y312" i="2"/>
  <c r="Z312" i="2"/>
  <c r="AA312" i="2"/>
  <c r="AB312" i="2"/>
  <c r="AC312" i="2"/>
  <c r="V313" i="2"/>
  <c r="W313" i="2"/>
  <c r="X313" i="2"/>
  <c r="Y313" i="2"/>
  <c r="Z313" i="2"/>
  <c r="AA313" i="2"/>
  <c r="AB313" i="2"/>
  <c r="AC313" i="2"/>
  <c r="V314" i="2"/>
  <c r="W314" i="2"/>
  <c r="X314" i="2"/>
  <c r="Y314" i="2"/>
  <c r="Z314" i="2"/>
  <c r="AA314" i="2"/>
  <c r="AB314" i="2"/>
  <c r="AC314" i="2"/>
  <c r="V315" i="2"/>
  <c r="W315" i="2"/>
  <c r="X315" i="2"/>
  <c r="Y315" i="2"/>
  <c r="Z315" i="2"/>
  <c r="AA315" i="2"/>
  <c r="AB315" i="2"/>
  <c r="AC315" i="2"/>
  <c r="V316" i="2"/>
  <c r="W316" i="2"/>
  <c r="X316" i="2"/>
  <c r="Y316" i="2"/>
  <c r="Z316" i="2"/>
  <c r="AA316" i="2"/>
  <c r="AB316" i="2"/>
  <c r="AC316" i="2"/>
  <c r="V317" i="2"/>
  <c r="W317" i="2"/>
  <c r="X317" i="2"/>
  <c r="Y317" i="2"/>
  <c r="Z317" i="2"/>
  <c r="AA317" i="2"/>
  <c r="AB317" i="2"/>
  <c r="AC317" i="2"/>
  <c r="V318" i="2"/>
  <c r="W318" i="2"/>
  <c r="X318" i="2"/>
  <c r="Y318" i="2"/>
  <c r="Z318" i="2"/>
  <c r="AA318" i="2"/>
  <c r="AB318" i="2"/>
  <c r="AC318" i="2"/>
  <c r="V319" i="2"/>
  <c r="W319" i="2"/>
  <c r="X319" i="2"/>
  <c r="Y319" i="2"/>
  <c r="Z319" i="2"/>
  <c r="AA319" i="2"/>
  <c r="AB319" i="2"/>
  <c r="AC319" i="2"/>
  <c r="V320" i="2"/>
  <c r="W320" i="2"/>
  <c r="X320" i="2"/>
  <c r="Y320" i="2"/>
  <c r="Z320" i="2"/>
  <c r="AA320" i="2"/>
  <c r="AB320" i="2"/>
  <c r="AC320" i="2"/>
  <c r="V321" i="2"/>
  <c r="W321" i="2"/>
  <c r="X321" i="2"/>
  <c r="Y321" i="2"/>
  <c r="Z321" i="2"/>
  <c r="AA321" i="2"/>
  <c r="AB321" i="2"/>
  <c r="AC321" i="2"/>
  <c r="V322" i="2"/>
  <c r="W322" i="2"/>
  <c r="X322" i="2"/>
  <c r="Y322" i="2"/>
  <c r="Z322" i="2"/>
  <c r="AA322" i="2"/>
  <c r="AB322" i="2"/>
  <c r="AC322" i="2"/>
  <c r="V323" i="2"/>
  <c r="W323" i="2"/>
  <c r="X323" i="2"/>
  <c r="Y323" i="2"/>
  <c r="Z323" i="2"/>
  <c r="AA323" i="2"/>
  <c r="AB323" i="2"/>
  <c r="AC323" i="2"/>
  <c r="V324" i="2"/>
  <c r="W324" i="2"/>
  <c r="X324" i="2"/>
  <c r="Y324" i="2"/>
  <c r="Z324" i="2"/>
  <c r="AA324" i="2"/>
  <c r="AB324" i="2"/>
  <c r="AC324" i="2"/>
  <c r="V325" i="2"/>
  <c r="W325" i="2"/>
  <c r="X325" i="2"/>
  <c r="Y325" i="2"/>
  <c r="Z325" i="2"/>
  <c r="AA325" i="2"/>
  <c r="AB325" i="2"/>
  <c r="AC325" i="2"/>
  <c r="V326" i="2"/>
  <c r="W326" i="2"/>
  <c r="X326" i="2"/>
  <c r="Y326" i="2"/>
  <c r="Z326" i="2"/>
  <c r="AA326" i="2"/>
  <c r="AB326" i="2"/>
  <c r="AC326" i="2"/>
  <c r="V327" i="2"/>
  <c r="W327" i="2"/>
  <c r="X327" i="2"/>
  <c r="Y327" i="2"/>
  <c r="Z327" i="2"/>
  <c r="AA327" i="2"/>
  <c r="AB327" i="2"/>
  <c r="AC327" i="2"/>
  <c r="V328" i="2"/>
  <c r="W328" i="2"/>
  <c r="X328" i="2"/>
  <c r="Y328" i="2"/>
  <c r="Z328" i="2"/>
  <c r="AA328" i="2"/>
  <c r="AB328" i="2"/>
  <c r="AC328" i="2"/>
  <c r="V329" i="2"/>
  <c r="W329" i="2"/>
  <c r="X329" i="2"/>
  <c r="Y329" i="2"/>
  <c r="Z329" i="2"/>
  <c r="AA329" i="2"/>
  <c r="AB329" i="2"/>
  <c r="AC329" i="2"/>
  <c r="V330" i="2"/>
  <c r="W330" i="2"/>
  <c r="X330" i="2"/>
  <c r="Y330" i="2"/>
  <c r="Z330" i="2"/>
  <c r="AA330" i="2"/>
  <c r="AB330" i="2"/>
  <c r="AC330" i="2"/>
  <c r="V331" i="2"/>
  <c r="W331" i="2"/>
  <c r="X331" i="2"/>
  <c r="Y331" i="2"/>
  <c r="Z331" i="2"/>
  <c r="AA331" i="2"/>
  <c r="AB331" i="2"/>
  <c r="AC331" i="2"/>
  <c r="V332" i="2"/>
  <c r="W332" i="2"/>
  <c r="X332" i="2"/>
  <c r="Y332" i="2"/>
  <c r="Z332" i="2"/>
  <c r="AA332" i="2"/>
  <c r="AB332" i="2"/>
  <c r="AC332" i="2"/>
  <c r="V333" i="2"/>
  <c r="W333" i="2"/>
  <c r="X333" i="2"/>
  <c r="Y333" i="2"/>
  <c r="Z333" i="2"/>
  <c r="AA333" i="2"/>
  <c r="AB333" i="2"/>
  <c r="AC333" i="2"/>
  <c r="V334" i="2"/>
  <c r="W334" i="2"/>
  <c r="X334" i="2"/>
  <c r="Y334" i="2"/>
  <c r="Z334" i="2"/>
  <c r="AA334" i="2"/>
  <c r="AB334" i="2"/>
  <c r="AC334" i="2"/>
  <c r="V335" i="2"/>
  <c r="W335" i="2"/>
  <c r="X335" i="2"/>
  <c r="Y335" i="2"/>
  <c r="Z335" i="2"/>
  <c r="AA335" i="2"/>
  <c r="AB335" i="2"/>
  <c r="AC335" i="2"/>
  <c r="V336" i="2"/>
  <c r="W336" i="2"/>
  <c r="X336" i="2"/>
  <c r="Y336" i="2"/>
  <c r="Z336" i="2"/>
  <c r="AA336" i="2"/>
  <c r="AB336" i="2"/>
  <c r="AC336" i="2"/>
  <c r="V337" i="2"/>
  <c r="W337" i="2"/>
  <c r="X337" i="2"/>
  <c r="Y337" i="2"/>
  <c r="Z337" i="2"/>
  <c r="AA337" i="2"/>
  <c r="AB337" i="2"/>
  <c r="AC337" i="2"/>
  <c r="V338" i="2"/>
  <c r="W338" i="2"/>
  <c r="X338" i="2"/>
  <c r="Y338" i="2"/>
  <c r="Z338" i="2"/>
  <c r="AA338" i="2"/>
  <c r="AB338" i="2"/>
  <c r="AC338" i="2"/>
  <c r="V339" i="2"/>
  <c r="W339" i="2"/>
  <c r="X339" i="2"/>
  <c r="Y339" i="2"/>
  <c r="Z339" i="2"/>
  <c r="AA339" i="2"/>
  <c r="AB339" i="2"/>
  <c r="AC339" i="2"/>
  <c r="V340" i="2"/>
  <c r="W340" i="2"/>
  <c r="X340" i="2"/>
  <c r="Y340" i="2"/>
  <c r="Z340" i="2"/>
  <c r="AA340" i="2"/>
  <c r="AB340" i="2"/>
  <c r="AC340" i="2"/>
  <c r="V341" i="2"/>
  <c r="W341" i="2"/>
  <c r="X341" i="2"/>
  <c r="Y341" i="2"/>
  <c r="Z341" i="2"/>
  <c r="AA341" i="2"/>
  <c r="AB341" i="2"/>
  <c r="AC341" i="2"/>
  <c r="V342" i="2"/>
  <c r="W342" i="2"/>
  <c r="X342" i="2"/>
  <c r="Y342" i="2"/>
  <c r="Z342" i="2"/>
  <c r="AA342" i="2"/>
  <c r="AB342" i="2"/>
  <c r="AC342" i="2"/>
  <c r="V343" i="2"/>
  <c r="W343" i="2"/>
  <c r="X343" i="2"/>
  <c r="Y343" i="2"/>
  <c r="Z343" i="2"/>
  <c r="AA343" i="2"/>
  <c r="AB343" i="2"/>
  <c r="AC343" i="2"/>
  <c r="V344" i="2"/>
  <c r="W344" i="2"/>
  <c r="X344" i="2"/>
  <c r="Y344" i="2"/>
  <c r="Z344" i="2"/>
  <c r="AA344" i="2"/>
  <c r="AB344" i="2"/>
  <c r="AC344" i="2"/>
  <c r="V345" i="2"/>
  <c r="W345" i="2"/>
  <c r="X345" i="2"/>
  <c r="Y345" i="2"/>
  <c r="Z345" i="2"/>
  <c r="AA345" i="2"/>
  <c r="AB345" i="2"/>
  <c r="AC345" i="2"/>
  <c r="V346" i="2"/>
  <c r="W346" i="2"/>
  <c r="X346" i="2"/>
  <c r="Y346" i="2"/>
  <c r="Z346" i="2"/>
  <c r="AA346" i="2"/>
  <c r="AB346" i="2"/>
  <c r="AC346" i="2"/>
  <c r="V347" i="2"/>
  <c r="W347" i="2"/>
  <c r="X347" i="2"/>
  <c r="Y347" i="2"/>
  <c r="Z347" i="2"/>
  <c r="AA347" i="2"/>
  <c r="AB347" i="2"/>
  <c r="AC347" i="2"/>
  <c r="V348" i="2"/>
  <c r="W348" i="2"/>
  <c r="X348" i="2"/>
  <c r="Y348" i="2"/>
  <c r="Z348" i="2"/>
  <c r="AA348" i="2"/>
  <c r="AB348" i="2"/>
  <c r="AC348" i="2"/>
  <c r="V349" i="2"/>
  <c r="W349" i="2"/>
  <c r="X349" i="2"/>
  <c r="Y349" i="2"/>
  <c r="Z349" i="2"/>
  <c r="AA349" i="2"/>
  <c r="AB349" i="2"/>
  <c r="AC349" i="2"/>
  <c r="V350" i="2"/>
  <c r="W350" i="2"/>
  <c r="X350" i="2"/>
  <c r="Y350" i="2"/>
  <c r="Z350" i="2"/>
  <c r="AA350" i="2"/>
  <c r="AB350" i="2"/>
  <c r="AC350" i="2"/>
  <c r="V351" i="2"/>
  <c r="W351" i="2"/>
  <c r="X351" i="2"/>
  <c r="Y351" i="2"/>
  <c r="Z351" i="2"/>
  <c r="AA351" i="2"/>
  <c r="AB351" i="2"/>
  <c r="AC351" i="2"/>
  <c r="V352" i="2"/>
  <c r="W352" i="2"/>
  <c r="X352" i="2"/>
  <c r="Y352" i="2"/>
  <c r="Z352" i="2"/>
  <c r="AA352" i="2"/>
  <c r="AB352" i="2"/>
  <c r="AC352" i="2"/>
  <c r="V353" i="2"/>
  <c r="W353" i="2"/>
  <c r="X353" i="2"/>
  <c r="Y353" i="2"/>
  <c r="Z353" i="2"/>
  <c r="AA353" i="2"/>
  <c r="AB353" i="2"/>
  <c r="AC353" i="2"/>
  <c r="V354" i="2"/>
  <c r="W354" i="2"/>
  <c r="X354" i="2"/>
  <c r="Y354" i="2"/>
  <c r="Z354" i="2"/>
  <c r="AA354" i="2"/>
  <c r="AB354" i="2"/>
  <c r="AC354" i="2"/>
  <c r="V355" i="2"/>
  <c r="W355" i="2"/>
  <c r="X355" i="2"/>
  <c r="Y355" i="2"/>
  <c r="Z355" i="2"/>
  <c r="AA355" i="2"/>
  <c r="AB355" i="2"/>
  <c r="AC355" i="2"/>
  <c r="V356" i="2"/>
  <c r="W356" i="2"/>
  <c r="X356" i="2"/>
  <c r="Y356" i="2"/>
  <c r="Z356" i="2"/>
  <c r="AA356" i="2"/>
  <c r="AB356" i="2"/>
  <c r="AC356" i="2"/>
  <c r="V357" i="2"/>
  <c r="W357" i="2"/>
  <c r="X357" i="2"/>
  <c r="Y357" i="2"/>
  <c r="Z357" i="2"/>
  <c r="AA357" i="2"/>
  <c r="AB357" i="2"/>
  <c r="AC357" i="2"/>
  <c r="V358" i="2"/>
  <c r="W358" i="2"/>
  <c r="X358" i="2"/>
  <c r="Y358" i="2"/>
  <c r="Z358" i="2"/>
  <c r="AA358" i="2"/>
  <c r="AB358" i="2"/>
  <c r="AC358" i="2"/>
  <c r="V359" i="2"/>
  <c r="W359" i="2"/>
  <c r="X359" i="2"/>
  <c r="Y359" i="2"/>
  <c r="Z359" i="2"/>
  <c r="AA359" i="2"/>
  <c r="AB359" i="2"/>
  <c r="AC359" i="2"/>
  <c r="V360" i="2"/>
  <c r="W360" i="2"/>
  <c r="X360" i="2"/>
  <c r="Y360" i="2"/>
  <c r="Z360" i="2"/>
  <c r="AA360" i="2"/>
  <c r="AB360" i="2"/>
  <c r="AC360" i="2"/>
  <c r="V361" i="2"/>
  <c r="W361" i="2"/>
  <c r="X361" i="2"/>
  <c r="Y361" i="2"/>
  <c r="Z361" i="2"/>
  <c r="AA361" i="2"/>
  <c r="AB361" i="2"/>
  <c r="AC361" i="2"/>
  <c r="V362" i="2"/>
  <c r="W362" i="2"/>
  <c r="X362" i="2"/>
  <c r="Y362" i="2"/>
  <c r="Z362" i="2"/>
  <c r="AA362" i="2"/>
  <c r="AB362" i="2"/>
  <c r="AC362" i="2"/>
  <c r="V363" i="2"/>
  <c r="W363" i="2"/>
  <c r="X363" i="2"/>
  <c r="Y363" i="2"/>
  <c r="Z363" i="2"/>
  <c r="AA363" i="2"/>
  <c r="AB363" i="2"/>
  <c r="AC363" i="2"/>
  <c r="V364" i="2"/>
  <c r="W364" i="2"/>
  <c r="X364" i="2"/>
  <c r="Y364" i="2"/>
  <c r="Z364" i="2"/>
  <c r="AA364" i="2"/>
  <c r="AB364" i="2"/>
  <c r="AC364" i="2"/>
  <c r="V365" i="2"/>
  <c r="W365" i="2"/>
  <c r="X365" i="2"/>
  <c r="Y365" i="2"/>
  <c r="Z365" i="2"/>
  <c r="AA365" i="2"/>
  <c r="AB365" i="2"/>
  <c r="AC365" i="2"/>
  <c r="V366" i="2"/>
  <c r="W366" i="2"/>
  <c r="X366" i="2"/>
  <c r="Y366" i="2"/>
  <c r="Z366" i="2"/>
  <c r="AA366" i="2"/>
  <c r="AB366" i="2"/>
  <c r="AC366" i="2"/>
  <c r="V367" i="2"/>
  <c r="W367" i="2"/>
  <c r="X367" i="2"/>
  <c r="Y367" i="2"/>
  <c r="Z367" i="2"/>
  <c r="AA367" i="2"/>
  <c r="AB367" i="2"/>
  <c r="AC367" i="2"/>
  <c r="V368" i="2"/>
  <c r="W368" i="2"/>
  <c r="X368" i="2"/>
  <c r="Y368" i="2"/>
  <c r="Z368" i="2"/>
  <c r="AA368" i="2"/>
  <c r="AB368" i="2"/>
  <c r="AC368" i="2"/>
  <c r="V369" i="2"/>
  <c r="W369" i="2"/>
  <c r="X369" i="2"/>
  <c r="Y369" i="2"/>
  <c r="Z369" i="2"/>
  <c r="AA369" i="2"/>
  <c r="AB369" i="2"/>
  <c r="AC369" i="2"/>
  <c r="V370" i="2"/>
  <c r="W370" i="2"/>
  <c r="X370" i="2"/>
  <c r="Y370" i="2"/>
  <c r="Z370" i="2"/>
  <c r="AA370" i="2"/>
  <c r="AB370" i="2"/>
  <c r="AC370" i="2"/>
  <c r="V371" i="2"/>
  <c r="W371" i="2"/>
  <c r="X371" i="2"/>
  <c r="Y371" i="2"/>
  <c r="Z371" i="2"/>
  <c r="AA371" i="2"/>
  <c r="AB371" i="2"/>
  <c r="AC371" i="2"/>
  <c r="V372" i="2"/>
  <c r="W372" i="2"/>
  <c r="X372" i="2"/>
  <c r="Y372" i="2"/>
  <c r="Z372" i="2"/>
  <c r="AA372" i="2"/>
  <c r="AB372" i="2"/>
  <c r="AC372" i="2"/>
  <c r="V373" i="2"/>
  <c r="W373" i="2"/>
  <c r="X373" i="2"/>
  <c r="Y373" i="2"/>
  <c r="Z373" i="2"/>
  <c r="AA373" i="2"/>
  <c r="AB373" i="2"/>
  <c r="AC373" i="2"/>
  <c r="V374" i="2"/>
  <c r="W374" i="2"/>
  <c r="X374" i="2"/>
  <c r="Y374" i="2"/>
  <c r="Z374" i="2"/>
  <c r="AA374" i="2"/>
  <c r="AB374" i="2"/>
  <c r="AC374" i="2"/>
  <c r="V375" i="2"/>
  <c r="W375" i="2"/>
  <c r="X375" i="2"/>
  <c r="Y375" i="2"/>
  <c r="Z375" i="2"/>
  <c r="AA375" i="2"/>
  <c r="AB375" i="2"/>
  <c r="AC375" i="2"/>
  <c r="V376" i="2"/>
  <c r="W376" i="2"/>
  <c r="X376" i="2"/>
  <c r="Y376" i="2"/>
  <c r="Z376" i="2"/>
  <c r="AA376" i="2"/>
  <c r="AB376" i="2"/>
  <c r="AC376" i="2"/>
  <c r="V377" i="2"/>
  <c r="W377" i="2"/>
  <c r="X377" i="2"/>
  <c r="Y377" i="2"/>
  <c r="Z377" i="2"/>
  <c r="AA377" i="2"/>
  <c r="AB377" i="2"/>
  <c r="AC377" i="2"/>
  <c r="V378" i="2"/>
  <c r="W378" i="2"/>
  <c r="X378" i="2"/>
  <c r="Y378" i="2"/>
  <c r="Z378" i="2"/>
  <c r="AA378" i="2"/>
  <c r="AB378" i="2"/>
  <c r="AC378" i="2"/>
  <c r="V379" i="2"/>
  <c r="W379" i="2"/>
  <c r="X379" i="2"/>
  <c r="Y379" i="2"/>
  <c r="Z379" i="2"/>
  <c r="AA379" i="2"/>
  <c r="AB379" i="2"/>
  <c r="AC379" i="2"/>
  <c r="V380" i="2"/>
  <c r="W380" i="2"/>
  <c r="X380" i="2"/>
  <c r="Y380" i="2"/>
  <c r="Z380" i="2"/>
  <c r="AA380" i="2"/>
  <c r="AB380" i="2"/>
  <c r="AC380" i="2"/>
  <c r="V381" i="2"/>
  <c r="W381" i="2"/>
  <c r="X381" i="2"/>
  <c r="Y381" i="2"/>
  <c r="Z381" i="2"/>
  <c r="AA381" i="2"/>
  <c r="AB381" i="2"/>
  <c r="AC381" i="2"/>
  <c r="V382" i="2"/>
  <c r="W382" i="2"/>
  <c r="X382" i="2"/>
  <c r="Y382" i="2"/>
  <c r="Z382" i="2"/>
  <c r="AA382" i="2"/>
  <c r="AB382" i="2"/>
  <c r="AC382" i="2"/>
  <c r="V383" i="2"/>
  <c r="W383" i="2"/>
  <c r="X383" i="2"/>
  <c r="Y383" i="2"/>
  <c r="Z383" i="2"/>
  <c r="AA383" i="2"/>
  <c r="AB383" i="2"/>
  <c r="AC383" i="2"/>
  <c r="V384" i="2"/>
  <c r="W384" i="2"/>
  <c r="X384" i="2"/>
  <c r="Y384" i="2"/>
  <c r="Z384" i="2"/>
  <c r="AA384" i="2"/>
  <c r="AB384" i="2"/>
  <c r="AC384" i="2"/>
  <c r="V385" i="2"/>
  <c r="W385" i="2"/>
  <c r="X385" i="2"/>
  <c r="Y385" i="2"/>
  <c r="Z385" i="2"/>
  <c r="AA385" i="2"/>
  <c r="AB385" i="2"/>
  <c r="AC385" i="2"/>
  <c r="V386" i="2"/>
  <c r="W386" i="2"/>
  <c r="X386" i="2"/>
  <c r="Y386" i="2"/>
  <c r="Z386" i="2"/>
  <c r="AA386" i="2"/>
  <c r="AB386" i="2"/>
  <c r="AC386" i="2"/>
  <c r="V387" i="2"/>
  <c r="W387" i="2"/>
  <c r="X387" i="2"/>
  <c r="Y387" i="2"/>
  <c r="Z387" i="2"/>
  <c r="AA387" i="2"/>
  <c r="AB387" i="2"/>
  <c r="AC387" i="2"/>
  <c r="V388" i="2"/>
  <c r="W388" i="2"/>
  <c r="X388" i="2"/>
  <c r="Y388" i="2"/>
  <c r="Z388" i="2"/>
  <c r="AA388" i="2"/>
  <c r="AB388" i="2"/>
  <c r="AC388" i="2"/>
  <c r="V389" i="2"/>
  <c r="W389" i="2"/>
  <c r="X389" i="2"/>
  <c r="Y389" i="2"/>
  <c r="Z389" i="2"/>
  <c r="AA389" i="2"/>
  <c r="AB389" i="2"/>
  <c r="AC389" i="2"/>
  <c r="V390" i="2"/>
  <c r="W390" i="2"/>
  <c r="X390" i="2"/>
  <c r="Y390" i="2"/>
  <c r="Z390" i="2"/>
  <c r="AA390" i="2"/>
  <c r="AB390" i="2"/>
  <c r="AC390" i="2"/>
  <c r="V391" i="2"/>
  <c r="W391" i="2"/>
  <c r="X391" i="2"/>
  <c r="Y391" i="2"/>
  <c r="Z391" i="2"/>
  <c r="AA391" i="2"/>
  <c r="AB391" i="2"/>
  <c r="AC391" i="2"/>
  <c r="V392" i="2"/>
  <c r="W392" i="2"/>
  <c r="X392" i="2"/>
  <c r="Y392" i="2"/>
  <c r="Z392" i="2"/>
  <c r="AA392" i="2"/>
  <c r="AB392" i="2"/>
  <c r="AC392" i="2"/>
  <c r="V393" i="2"/>
  <c r="W393" i="2"/>
  <c r="X393" i="2"/>
  <c r="Y393" i="2"/>
  <c r="Z393" i="2"/>
  <c r="AA393" i="2"/>
  <c r="AB393" i="2"/>
  <c r="AC393" i="2"/>
  <c r="V394" i="2"/>
  <c r="W394" i="2"/>
  <c r="X394" i="2"/>
  <c r="Y394" i="2"/>
  <c r="Z394" i="2"/>
  <c r="AA394" i="2"/>
  <c r="AB394" i="2"/>
  <c r="AC394" i="2"/>
  <c r="V395" i="2"/>
  <c r="W395" i="2"/>
  <c r="X395" i="2"/>
  <c r="Y395" i="2"/>
  <c r="Z395" i="2"/>
  <c r="AA395" i="2"/>
  <c r="AB395" i="2"/>
  <c r="AC395" i="2"/>
  <c r="V396" i="2"/>
  <c r="W396" i="2"/>
  <c r="X396" i="2"/>
  <c r="Y396" i="2"/>
  <c r="Z396" i="2"/>
  <c r="AA396" i="2"/>
  <c r="AB396" i="2"/>
  <c r="AC396" i="2"/>
  <c r="V397" i="2"/>
  <c r="W397" i="2"/>
  <c r="X397" i="2"/>
  <c r="Y397" i="2"/>
  <c r="Z397" i="2"/>
  <c r="AA397" i="2"/>
  <c r="AB397" i="2"/>
  <c r="AC397" i="2"/>
  <c r="V398" i="2"/>
  <c r="W398" i="2"/>
  <c r="X398" i="2"/>
  <c r="Y398" i="2"/>
  <c r="Z398" i="2"/>
  <c r="AA398" i="2"/>
  <c r="AB398" i="2"/>
  <c r="AC398" i="2"/>
  <c r="V399" i="2"/>
  <c r="W399" i="2"/>
  <c r="X399" i="2"/>
  <c r="Y399" i="2"/>
  <c r="Z399" i="2"/>
  <c r="AA399" i="2"/>
  <c r="AB399" i="2"/>
  <c r="AC399" i="2"/>
  <c r="V400" i="2"/>
  <c r="W400" i="2"/>
  <c r="X400" i="2"/>
  <c r="Y400" i="2"/>
  <c r="Z400" i="2"/>
  <c r="AA400" i="2"/>
  <c r="AB400" i="2"/>
  <c r="AC400" i="2"/>
  <c r="V401" i="2"/>
  <c r="W401" i="2"/>
  <c r="X401" i="2"/>
  <c r="Y401" i="2"/>
  <c r="Z401" i="2"/>
  <c r="AA401" i="2"/>
  <c r="AB401" i="2"/>
  <c r="AC401" i="2"/>
  <c r="V402" i="2"/>
  <c r="W402" i="2"/>
  <c r="X402" i="2"/>
  <c r="Y402" i="2"/>
  <c r="Z402" i="2"/>
  <c r="AA402" i="2"/>
  <c r="AB402" i="2"/>
  <c r="AC402" i="2"/>
  <c r="V403" i="2"/>
  <c r="W403" i="2"/>
  <c r="X403" i="2"/>
  <c r="Y403" i="2"/>
  <c r="Z403" i="2"/>
  <c r="AA403" i="2"/>
  <c r="AB403" i="2"/>
  <c r="AC403" i="2"/>
  <c r="V404" i="2"/>
  <c r="W404" i="2"/>
  <c r="X404" i="2"/>
  <c r="Y404" i="2"/>
  <c r="Z404" i="2"/>
  <c r="AA404" i="2"/>
  <c r="AB404" i="2"/>
  <c r="AC404" i="2"/>
  <c r="V405" i="2"/>
  <c r="W405" i="2"/>
  <c r="X405" i="2"/>
  <c r="Y405" i="2"/>
  <c r="Z405" i="2"/>
  <c r="AA405" i="2"/>
  <c r="AB405" i="2"/>
  <c r="AC405" i="2"/>
  <c r="V406" i="2"/>
  <c r="W406" i="2"/>
  <c r="X406" i="2"/>
  <c r="Y406" i="2"/>
  <c r="Z406" i="2"/>
  <c r="AA406" i="2"/>
  <c r="AB406" i="2"/>
  <c r="AC406" i="2"/>
  <c r="V407" i="2"/>
  <c r="W407" i="2"/>
  <c r="X407" i="2"/>
  <c r="Y407" i="2"/>
  <c r="Z407" i="2"/>
  <c r="AA407" i="2"/>
  <c r="AB407" i="2"/>
  <c r="AC407" i="2"/>
  <c r="V408" i="2"/>
  <c r="W408" i="2"/>
  <c r="X408" i="2"/>
  <c r="Y408" i="2"/>
  <c r="Z408" i="2"/>
  <c r="AA408" i="2"/>
  <c r="AB408" i="2"/>
  <c r="AC408" i="2"/>
  <c r="V409" i="2"/>
  <c r="W409" i="2"/>
  <c r="X409" i="2"/>
  <c r="Y409" i="2"/>
  <c r="Z409" i="2"/>
  <c r="AA409" i="2"/>
  <c r="AB409" i="2"/>
  <c r="AC409" i="2"/>
  <c r="V410" i="2"/>
  <c r="W410" i="2"/>
  <c r="X410" i="2"/>
  <c r="Y410" i="2"/>
  <c r="Z410" i="2"/>
  <c r="AA410" i="2"/>
  <c r="AB410" i="2"/>
  <c r="AC410" i="2"/>
  <c r="V411" i="2"/>
  <c r="W411" i="2"/>
  <c r="X411" i="2"/>
  <c r="Y411" i="2"/>
  <c r="Z411" i="2"/>
  <c r="AA411" i="2"/>
  <c r="AB411" i="2"/>
  <c r="AC411" i="2"/>
  <c r="V412" i="2"/>
  <c r="W412" i="2"/>
  <c r="X412" i="2"/>
  <c r="Y412" i="2"/>
  <c r="Z412" i="2"/>
  <c r="AA412" i="2"/>
  <c r="AB412" i="2"/>
  <c r="AC412" i="2"/>
  <c r="V413" i="2"/>
  <c r="W413" i="2"/>
  <c r="X413" i="2"/>
  <c r="Y413" i="2"/>
  <c r="Z413" i="2"/>
  <c r="AA413" i="2"/>
  <c r="AB413" i="2"/>
  <c r="AC413" i="2"/>
  <c r="V414" i="2"/>
  <c r="W414" i="2"/>
  <c r="X414" i="2"/>
  <c r="Y414" i="2"/>
  <c r="Z414" i="2"/>
  <c r="AA414" i="2"/>
  <c r="AB414" i="2"/>
  <c r="AC414" i="2"/>
  <c r="V415" i="2"/>
  <c r="W415" i="2"/>
  <c r="X415" i="2"/>
  <c r="Y415" i="2"/>
  <c r="Z415" i="2"/>
  <c r="AA415" i="2"/>
  <c r="AB415" i="2"/>
  <c r="AC415" i="2"/>
  <c r="V416" i="2"/>
  <c r="W416" i="2"/>
  <c r="X416" i="2"/>
  <c r="Y416" i="2"/>
  <c r="Z416" i="2"/>
  <c r="AA416" i="2"/>
  <c r="AB416" i="2"/>
  <c r="AC416" i="2"/>
  <c r="V417" i="2"/>
  <c r="W417" i="2"/>
  <c r="X417" i="2"/>
  <c r="Y417" i="2"/>
  <c r="Z417" i="2"/>
  <c r="AA417" i="2"/>
  <c r="AB417" i="2"/>
  <c r="AC417" i="2"/>
  <c r="V418" i="2"/>
  <c r="W418" i="2"/>
  <c r="X418" i="2"/>
  <c r="Y418" i="2"/>
  <c r="Z418" i="2"/>
  <c r="AA418" i="2"/>
  <c r="AB418" i="2"/>
  <c r="AC418" i="2"/>
  <c r="V419" i="2"/>
  <c r="W419" i="2"/>
  <c r="X419" i="2"/>
  <c r="Y419" i="2"/>
  <c r="Z419" i="2"/>
  <c r="AA419" i="2"/>
  <c r="AB419" i="2"/>
  <c r="AC419" i="2"/>
  <c r="V420" i="2"/>
  <c r="W420" i="2"/>
  <c r="X420" i="2"/>
  <c r="Y420" i="2"/>
  <c r="Z420" i="2"/>
  <c r="AA420" i="2"/>
  <c r="AB420" i="2"/>
  <c r="AC420" i="2"/>
  <c r="V421" i="2"/>
  <c r="W421" i="2"/>
  <c r="X421" i="2"/>
  <c r="Y421" i="2"/>
  <c r="Z421" i="2"/>
  <c r="AA421" i="2"/>
  <c r="AB421" i="2"/>
  <c r="AC421" i="2"/>
  <c r="V422" i="2"/>
  <c r="W422" i="2"/>
  <c r="X422" i="2"/>
  <c r="Y422" i="2"/>
  <c r="Z422" i="2"/>
  <c r="AA422" i="2"/>
  <c r="AB422" i="2"/>
  <c r="AC422" i="2"/>
  <c r="V423" i="2"/>
  <c r="W423" i="2"/>
  <c r="X423" i="2"/>
  <c r="Y423" i="2"/>
  <c r="Z423" i="2"/>
  <c r="AA423" i="2"/>
  <c r="AB423" i="2"/>
  <c r="AC423" i="2"/>
  <c r="V424" i="2"/>
  <c r="W424" i="2"/>
  <c r="X424" i="2"/>
  <c r="Y424" i="2"/>
  <c r="Z424" i="2"/>
  <c r="AA424" i="2"/>
  <c r="AB424" i="2"/>
  <c r="AC424" i="2"/>
  <c r="V425" i="2"/>
  <c r="W425" i="2"/>
  <c r="X425" i="2"/>
  <c r="Y425" i="2"/>
  <c r="Z425" i="2"/>
  <c r="AA425" i="2"/>
  <c r="AB425" i="2"/>
  <c r="AC425" i="2"/>
  <c r="V426" i="2"/>
  <c r="W426" i="2"/>
  <c r="X426" i="2"/>
  <c r="Y426" i="2"/>
  <c r="Z426" i="2"/>
  <c r="AA426" i="2"/>
  <c r="AB426" i="2"/>
  <c r="AC426" i="2"/>
  <c r="V427" i="2"/>
  <c r="W427" i="2"/>
  <c r="X427" i="2"/>
  <c r="Y427" i="2"/>
  <c r="Z427" i="2"/>
  <c r="AA427" i="2"/>
  <c r="AB427" i="2"/>
  <c r="AC427" i="2"/>
  <c r="V428" i="2"/>
  <c r="W428" i="2"/>
  <c r="X428" i="2"/>
  <c r="Y428" i="2"/>
  <c r="Z428" i="2"/>
  <c r="AA428" i="2"/>
  <c r="AB428" i="2"/>
  <c r="AC428" i="2"/>
  <c r="V429" i="2"/>
  <c r="W429" i="2"/>
  <c r="X429" i="2"/>
  <c r="Y429" i="2"/>
  <c r="Z429" i="2"/>
  <c r="AA429" i="2"/>
  <c r="AB429" i="2"/>
  <c r="AC429" i="2"/>
  <c r="V430" i="2"/>
  <c r="W430" i="2"/>
  <c r="X430" i="2"/>
  <c r="Y430" i="2"/>
  <c r="Z430" i="2"/>
  <c r="AA430" i="2"/>
  <c r="AB430" i="2"/>
  <c r="AC430" i="2"/>
  <c r="V431" i="2"/>
  <c r="W431" i="2"/>
  <c r="X431" i="2"/>
  <c r="Y431" i="2"/>
  <c r="Z431" i="2"/>
  <c r="AA431" i="2"/>
  <c r="AB431" i="2"/>
  <c r="AC431" i="2"/>
  <c r="V432" i="2"/>
  <c r="W432" i="2"/>
  <c r="X432" i="2"/>
  <c r="Y432" i="2"/>
  <c r="Z432" i="2"/>
  <c r="AA432" i="2"/>
  <c r="AB432" i="2"/>
  <c r="AC432" i="2"/>
  <c r="V433" i="2"/>
  <c r="W433" i="2"/>
  <c r="X433" i="2"/>
  <c r="Y433" i="2"/>
  <c r="Z433" i="2"/>
  <c r="AA433" i="2"/>
  <c r="AB433" i="2"/>
  <c r="AC433" i="2"/>
  <c r="V434" i="2"/>
  <c r="W434" i="2"/>
  <c r="X434" i="2"/>
  <c r="Y434" i="2"/>
  <c r="Z434" i="2"/>
  <c r="AA434" i="2"/>
  <c r="AB434" i="2"/>
  <c r="AC434" i="2"/>
  <c r="V435" i="2"/>
  <c r="W435" i="2"/>
  <c r="X435" i="2"/>
  <c r="Y435" i="2"/>
  <c r="Z435" i="2"/>
  <c r="AA435" i="2"/>
  <c r="AB435" i="2"/>
  <c r="AC435" i="2"/>
  <c r="V436" i="2"/>
  <c r="W436" i="2"/>
  <c r="X436" i="2"/>
  <c r="Y436" i="2"/>
  <c r="Z436" i="2"/>
  <c r="AA436" i="2"/>
  <c r="AB436" i="2"/>
  <c r="AC436" i="2"/>
  <c r="V437" i="2"/>
  <c r="W437" i="2"/>
  <c r="X437" i="2"/>
  <c r="Y437" i="2"/>
  <c r="Z437" i="2"/>
  <c r="AA437" i="2"/>
  <c r="AB437" i="2"/>
  <c r="AC437" i="2"/>
  <c r="V438" i="2"/>
  <c r="W438" i="2"/>
  <c r="X438" i="2"/>
  <c r="Y438" i="2"/>
  <c r="Z438" i="2"/>
  <c r="AA438" i="2"/>
  <c r="AB438" i="2"/>
  <c r="AC438" i="2"/>
  <c r="V439" i="2"/>
  <c r="W439" i="2"/>
  <c r="X439" i="2"/>
  <c r="Y439" i="2"/>
  <c r="Z439" i="2"/>
  <c r="AA439" i="2"/>
  <c r="AB439" i="2"/>
  <c r="AC439" i="2"/>
  <c r="V440" i="2"/>
  <c r="W440" i="2"/>
  <c r="X440" i="2"/>
  <c r="Y440" i="2"/>
  <c r="Z440" i="2"/>
  <c r="AA440" i="2"/>
  <c r="AB440" i="2"/>
  <c r="AC440" i="2"/>
  <c r="V441" i="2"/>
  <c r="W441" i="2"/>
  <c r="X441" i="2"/>
  <c r="Y441" i="2"/>
  <c r="Z441" i="2"/>
  <c r="AA441" i="2"/>
  <c r="AB441" i="2"/>
  <c r="AC441" i="2"/>
  <c r="V442" i="2"/>
  <c r="W442" i="2"/>
  <c r="X442" i="2"/>
  <c r="Y442" i="2"/>
  <c r="Z442" i="2"/>
  <c r="AA442" i="2"/>
  <c r="AB442" i="2"/>
  <c r="AC442" i="2"/>
  <c r="V443" i="2"/>
  <c r="W443" i="2"/>
  <c r="X443" i="2"/>
  <c r="Y443" i="2"/>
  <c r="Z443" i="2"/>
  <c r="AA443" i="2"/>
  <c r="AB443" i="2"/>
  <c r="AC443" i="2"/>
  <c r="V444" i="2"/>
  <c r="W444" i="2"/>
  <c r="X444" i="2"/>
  <c r="Y444" i="2"/>
  <c r="Z444" i="2"/>
  <c r="AA444" i="2"/>
  <c r="AB444" i="2"/>
  <c r="AC444" i="2"/>
  <c r="V445" i="2"/>
  <c r="W445" i="2"/>
  <c r="X445" i="2"/>
  <c r="Y445" i="2"/>
  <c r="Z445" i="2"/>
  <c r="AA445" i="2"/>
  <c r="AB445" i="2"/>
  <c r="AC445" i="2"/>
  <c r="V446" i="2"/>
  <c r="W446" i="2"/>
  <c r="X446" i="2"/>
  <c r="Y446" i="2"/>
  <c r="Z446" i="2"/>
  <c r="AA446" i="2"/>
  <c r="AB446" i="2"/>
  <c r="AC446" i="2"/>
  <c r="V447" i="2"/>
  <c r="W447" i="2"/>
  <c r="X447" i="2"/>
  <c r="Y447" i="2"/>
  <c r="Z447" i="2"/>
  <c r="AA447" i="2"/>
  <c r="AB447" i="2"/>
  <c r="AC447" i="2"/>
  <c r="V448" i="2"/>
  <c r="W448" i="2"/>
  <c r="X448" i="2"/>
  <c r="Y448" i="2"/>
  <c r="Z448" i="2"/>
  <c r="AA448" i="2"/>
  <c r="AB448" i="2"/>
  <c r="AC448" i="2"/>
  <c r="V449" i="2"/>
  <c r="W449" i="2"/>
  <c r="X449" i="2"/>
  <c r="Y449" i="2"/>
  <c r="Z449" i="2"/>
  <c r="AA449" i="2"/>
  <c r="AB449" i="2"/>
  <c r="AC449" i="2"/>
  <c r="V450" i="2"/>
  <c r="W450" i="2"/>
  <c r="X450" i="2"/>
  <c r="Y450" i="2"/>
  <c r="Z450" i="2"/>
  <c r="AA450" i="2"/>
  <c r="AB450" i="2"/>
  <c r="AC450" i="2"/>
  <c r="V451" i="2"/>
  <c r="W451" i="2"/>
  <c r="X451" i="2"/>
  <c r="Y451" i="2"/>
  <c r="Z451" i="2"/>
  <c r="AA451" i="2"/>
  <c r="AB451" i="2"/>
  <c r="AC451" i="2"/>
  <c r="V452" i="2"/>
  <c r="W452" i="2"/>
  <c r="X452" i="2"/>
  <c r="Y452" i="2"/>
  <c r="Z452" i="2"/>
  <c r="AA452" i="2"/>
  <c r="AB452" i="2"/>
  <c r="AC452" i="2"/>
  <c r="V453" i="2"/>
  <c r="W453" i="2"/>
  <c r="X453" i="2"/>
  <c r="Y453" i="2"/>
  <c r="Z453" i="2"/>
  <c r="AA453" i="2"/>
  <c r="AB453" i="2"/>
  <c r="AC453" i="2"/>
  <c r="V454" i="2"/>
  <c r="W454" i="2"/>
  <c r="X454" i="2"/>
  <c r="Y454" i="2"/>
  <c r="Z454" i="2"/>
  <c r="AA454" i="2"/>
  <c r="AB454" i="2"/>
  <c r="AC454" i="2"/>
  <c r="V455" i="2"/>
  <c r="W455" i="2"/>
  <c r="X455" i="2"/>
  <c r="Y455" i="2"/>
  <c r="Z455" i="2"/>
  <c r="AA455" i="2"/>
  <c r="AB455" i="2"/>
  <c r="AC455" i="2"/>
  <c r="V456" i="2"/>
  <c r="W456" i="2"/>
  <c r="X456" i="2"/>
  <c r="Y456" i="2"/>
  <c r="Z456" i="2"/>
  <c r="AA456" i="2"/>
  <c r="AB456" i="2"/>
  <c r="AC456" i="2"/>
  <c r="V457" i="2"/>
  <c r="W457" i="2"/>
  <c r="X457" i="2"/>
  <c r="Y457" i="2"/>
  <c r="Z457" i="2"/>
  <c r="AA457" i="2"/>
  <c r="AB457" i="2"/>
  <c r="AC457" i="2"/>
  <c r="V458" i="2"/>
  <c r="W458" i="2"/>
  <c r="X458" i="2"/>
  <c r="Y458" i="2"/>
  <c r="Z458" i="2"/>
  <c r="AA458" i="2"/>
  <c r="AB458" i="2"/>
  <c r="AC458" i="2"/>
  <c r="V459" i="2"/>
  <c r="W459" i="2"/>
  <c r="X459" i="2"/>
  <c r="Y459" i="2"/>
  <c r="Z459" i="2"/>
  <c r="AA459" i="2"/>
  <c r="AB459" i="2"/>
  <c r="AC459" i="2"/>
  <c r="V460" i="2"/>
  <c r="W460" i="2"/>
  <c r="X460" i="2"/>
  <c r="Y460" i="2"/>
  <c r="Z460" i="2"/>
  <c r="AA460" i="2"/>
  <c r="AB460" i="2"/>
  <c r="AC460" i="2"/>
  <c r="V461" i="2"/>
  <c r="W461" i="2"/>
  <c r="X461" i="2"/>
  <c r="Y461" i="2"/>
  <c r="Z461" i="2"/>
  <c r="AA461" i="2"/>
  <c r="AB461" i="2"/>
  <c r="AC461" i="2"/>
  <c r="V462" i="2"/>
  <c r="W462" i="2"/>
  <c r="X462" i="2"/>
  <c r="Y462" i="2"/>
  <c r="Z462" i="2"/>
  <c r="AA462" i="2"/>
  <c r="AB462" i="2"/>
  <c r="AC462" i="2"/>
  <c r="V463" i="2"/>
  <c r="W463" i="2"/>
  <c r="X463" i="2"/>
  <c r="Y463" i="2"/>
  <c r="Z463" i="2"/>
  <c r="AA463" i="2"/>
  <c r="AB463" i="2"/>
  <c r="AC463" i="2"/>
  <c r="V464" i="2"/>
  <c r="W464" i="2"/>
  <c r="X464" i="2"/>
  <c r="Y464" i="2"/>
  <c r="Z464" i="2"/>
  <c r="AA464" i="2"/>
  <c r="AB464" i="2"/>
  <c r="AC464" i="2"/>
  <c r="V465" i="2"/>
  <c r="W465" i="2"/>
  <c r="X465" i="2"/>
  <c r="Y465" i="2"/>
  <c r="Z465" i="2"/>
  <c r="AA465" i="2"/>
  <c r="AB465" i="2"/>
  <c r="AC465" i="2"/>
  <c r="V466" i="2"/>
  <c r="W466" i="2"/>
  <c r="X466" i="2"/>
  <c r="Y466" i="2"/>
  <c r="Z466" i="2"/>
  <c r="AA466" i="2"/>
  <c r="AB466" i="2"/>
  <c r="AC466" i="2"/>
  <c r="V467" i="2"/>
  <c r="W467" i="2"/>
  <c r="X467" i="2"/>
  <c r="Y467" i="2"/>
  <c r="Z467" i="2"/>
  <c r="AA467" i="2"/>
  <c r="AB467" i="2"/>
  <c r="AC467" i="2"/>
  <c r="V468" i="2"/>
  <c r="W468" i="2"/>
  <c r="X468" i="2"/>
  <c r="Y468" i="2"/>
  <c r="Z468" i="2"/>
  <c r="AA468" i="2"/>
  <c r="AB468" i="2"/>
  <c r="AC468" i="2"/>
  <c r="V469" i="2"/>
  <c r="W469" i="2"/>
  <c r="X469" i="2"/>
  <c r="Y469" i="2"/>
  <c r="Z469" i="2"/>
  <c r="AA469" i="2"/>
  <c r="AB469" i="2"/>
  <c r="AC469" i="2"/>
  <c r="V470" i="2"/>
  <c r="W470" i="2"/>
  <c r="X470" i="2"/>
  <c r="Y470" i="2"/>
  <c r="Z470" i="2"/>
  <c r="AA470" i="2"/>
  <c r="AB470" i="2"/>
  <c r="AC470" i="2"/>
  <c r="V471" i="2"/>
  <c r="W471" i="2"/>
  <c r="X471" i="2"/>
  <c r="Y471" i="2"/>
  <c r="Z471" i="2"/>
  <c r="AA471" i="2"/>
  <c r="AB471" i="2"/>
  <c r="AC471" i="2"/>
  <c r="V472" i="2"/>
  <c r="W472" i="2"/>
  <c r="X472" i="2"/>
  <c r="Y472" i="2"/>
  <c r="Z472" i="2"/>
  <c r="AA472" i="2"/>
  <c r="AB472" i="2"/>
  <c r="AC472" i="2"/>
  <c r="V473" i="2"/>
  <c r="W473" i="2"/>
  <c r="X473" i="2"/>
  <c r="Y473" i="2"/>
  <c r="Z473" i="2"/>
  <c r="AA473" i="2"/>
  <c r="AB473" i="2"/>
  <c r="AC473" i="2"/>
  <c r="V474" i="2"/>
  <c r="W474" i="2"/>
  <c r="X474" i="2"/>
  <c r="Y474" i="2"/>
  <c r="Z474" i="2"/>
  <c r="AA474" i="2"/>
  <c r="AB474" i="2"/>
  <c r="AC474" i="2"/>
  <c r="V475" i="2"/>
  <c r="W475" i="2"/>
  <c r="X475" i="2"/>
  <c r="Y475" i="2"/>
  <c r="Z475" i="2"/>
  <c r="AA475" i="2"/>
  <c r="AB475" i="2"/>
  <c r="AC475" i="2"/>
  <c r="V476" i="2"/>
  <c r="W476" i="2"/>
  <c r="X476" i="2"/>
  <c r="Y476" i="2"/>
  <c r="Z476" i="2"/>
  <c r="AA476" i="2"/>
  <c r="AB476" i="2"/>
  <c r="AC476" i="2"/>
  <c r="V477" i="2"/>
  <c r="W477" i="2"/>
  <c r="X477" i="2"/>
  <c r="Y477" i="2"/>
  <c r="Z477" i="2"/>
  <c r="AA477" i="2"/>
  <c r="AB477" i="2"/>
  <c r="AC477" i="2"/>
  <c r="V478" i="2"/>
  <c r="W478" i="2"/>
  <c r="X478" i="2"/>
  <c r="Y478" i="2"/>
  <c r="Z478" i="2"/>
  <c r="AA478" i="2"/>
  <c r="AB478" i="2"/>
  <c r="AC478" i="2"/>
  <c r="V479" i="2"/>
  <c r="W479" i="2"/>
  <c r="X479" i="2"/>
  <c r="Y479" i="2"/>
  <c r="Z479" i="2"/>
  <c r="AA479" i="2"/>
  <c r="AB479" i="2"/>
  <c r="AC479" i="2"/>
  <c r="V480" i="2"/>
  <c r="W480" i="2"/>
  <c r="X480" i="2"/>
  <c r="Y480" i="2"/>
  <c r="Z480" i="2"/>
  <c r="AA480" i="2"/>
  <c r="AB480" i="2"/>
  <c r="AC480" i="2"/>
  <c r="V481" i="2"/>
  <c r="W481" i="2"/>
  <c r="X481" i="2"/>
  <c r="Y481" i="2"/>
  <c r="Z481" i="2"/>
  <c r="AA481" i="2"/>
  <c r="AB481" i="2"/>
  <c r="AC481" i="2"/>
  <c r="V482" i="2"/>
  <c r="W482" i="2"/>
  <c r="X482" i="2"/>
  <c r="Y482" i="2"/>
  <c r="Z482" i="2"/>
  <c r="AA482" i="2"/>
  <c r="AB482" i="2"/>
  <c r="AC482" i="2"/>
  <c r="V483" i="2"/>
  <c r="W483" i="2"/>
  <c r="X483" i="2"/>
  <c r="Y483" i="2"/>
  <c r="Z483" i="2"/>
  <c r="AA483" i="2"/>
  <c r="AB483" i="2"/>
  <c r="AC483" i="2"/>
  <c r="V484" i="2"/>
  <c r="W484" i="2"/>
  <c r="X484" i="2"/>
  <c r="Y484" i="2"/>
  <c r="Z484" i="2"/>
  <c r="AA484" i="2"/>
  <c r="AB484" i="2"/>
  <c r="AC484" i="2"/>
  <c r="V485" i="2"/>
  <c r="W485" i="2"/>
  <c r="X485" i="2"/>
  <c r="Y485" i="2"/>
  <c r="Z485" i="2"/>
  <c r="AA485" i="2"/>
  <c r="AB485" i="2"/>
  <c r="AC485" i="2"/>
  <c r="V486" i="2"/>
  <c r="W486" i="2"/>
  <c r="X486" i="2"/>
  <c r="Y486" i="2"/>
  <c r="Z486" i="2"/>
  <c r="AA486" i="2"/>
  <c r="AB486" i="2"/>
  <c r="AC486" i="2"/>
  <c r="V487" i="2"/>
  <c r="W487" i="2"/>
  <c r="X487" i="2"/>
  <c r="Y487" i="2"/>
  <c r="Z487" i="2"/>
  <c r="AA487" i="2"/>
  <c r="AB487" i="2"/>
  <c r="AC487" i="2"/>
  <c r="V488" i="2"/>
  <c r="W488" i="2"/>
  <c r="X488" i="2"/>
  <c r="Y488" i="2"/>
  <c r="Z488" i="2"/>
  <c r="AA488" i="2"/>
  <c r="AB488" i="2"/>
  <c r="AC488" i="2"/>
  <c r="V489" i="2"/>
  <c r="W489" i="2"/>
  <c r="X489" i="2"/>
  <c r="Y489" i="2"/>
  <c r="Z489" i="2"/>
  <c r="AA489" i="2"/>
  <c r="AB489" i="2"/>
  <c r="AC489" i="2"/>
  <c r="V490" i="2"/>
  <c r="W490" i="2"/>
  <c r="X490" i="2"/>
  <c r="Y490" i="2"/>
  <c r="Z490" i="2"/>
  <c r="AA490" i="2"/>
  <c r="AB490" i="2"/>
  <c r="AC490" i="2"/>
  <c r="V491" i="2"/>
  <c r="W491" i="2"/>
  <c r="X491" i="2"/>
  <c r="Y491" i="2"/>
  <c r="Z491" i="2"/>
  <c r="AA491" i="2"/>
  <c r="AB491" i="2"/>
  <c r="AC491" i="2"/>
  <c r="V492" i="2"/>
  <c r="W492" i="2"/>
  <c r="X492" i="2"/>
  <c r="Y492" i="2"/>
  <c r="Z492" i="2"/>
  <c r="AA492" i="2"/>
  <c r="AB492" i="2"/>
  <c r="AC492" i="2"/>
  <c r="V493" i="2"/>
  <c r="W493" i="2"/>
  <c r="X493" i="2"/>
  <c r="Y493" i="2"/>
  <c r="Z493" i="2"/>
  <c r="AA493" i="2"/>
  <c r="AB493" i="2"/>
  <c r="AC493" i="2"/>
  <c r="V494" i="2"/>
  <c r="W494" i="2"/>
  <c r="X494" i="2"/>
  <c r="Y494" i="2"/>
  <c r="Z494" i="2"/>
  <c r="AA494" i="2"/>
  <c r="AB494" i="2"/>
  <c r="AC494" i="2"/>
  <c r="V495" i="2"/>
  <c r="W495" i="2"/>
  <c r="X495" i="2"/>
  <c r="Y495" i="2"/>
  <c r="Z495" i="2"/>
  <c r="AA495" i="2"/>
  <c r="AB495" i="2"/>
  <c r="AC495" i="2"/>
  <c r="V496" i="2"/>
  <c r="W496" i="2"/>
  <c r="X496" i="2"/>
  <c r="Y496" i="2"/>
  <c r="Z496" i="2"/>
  <c r="AA496" i="2"/>
  <c r="AB496" i="2"/>
  <c r="AC496" i="2"/>
  <c r="V497" i="2"/>
  <c r="W497" i="2"/>
  <c r="X497" i="2"/>
  <c r="Y497" i="2"/>
  <c r="Z497" i="2"/>
  <c r="AA497" i="2"/>
  <c r="AB497" i="2"/>
  <c r="AC497" i="2"/>
  <c r="V498" i="2"/>
  <c r="W498" i="2"/>
  <c r="X498" i="2"/>
  <c r="Y498" i="2"/>
  <c r="Z498" i="2"/>
  <c r="AA498" i="2"/>
  <c r="AB498" i="2"/>
  <c r="AC498" i="2"/>
  <c r="V499" i="2"/>
  <c r="W499" i="2"/>
  <c r="X499" i="2"/>
  <c r="Y499" i="2"/>
  <c r="Z499" i="2"/>
  <c r="AA499" i="2"/>
  <c r="AB499" i="2"/>
  <c r="AC499" i="2"/>
  <c r="V500" i="2"/>
  <c r="W500" i="2"/>
  <c r="X500" i="2"/>
  <c r="Y500" i="2"/>
  <c r="Z500" i="2"/>
  <c r="AA500" i="2"/>
  <c r="AB500" i="2"/>
  <c r="AC500" i="2"/>
  <c r="V501" i="2"/>
  <c r="W501" i="2"/>
  <c r="X501" i="2"/>
  <c r="Y501" i="2"/>
  <c r="Z501" i="2"/>
  <c r="AA501" i="2"/>
  <c r="AB501" i="2"/>
  <c r="AC501" i="2"/>
  <c r="V502" i="2"/>
  <c r="W502" i="2"/>
  <c r="X502" i="2"/>
  <c r="Y502" i="2"/>
  <c r="Z502" i="2"/>
  <c r="AA502" i="2"/>
  <c r="AB502" i="2"/>
  <c r="AC502" i="2"/>
  <c r="V503" i="2"/>
  <c r="W503" i="2"/>
  <c r="X503" i="2"/>
  <c r="Y503" i="2"/>
  <c r="Z503" i="2"/>
  <c r="AA503" i="2"/>
  <c r="AB503" i="2"/>
  <c r="AC503" i="2"/>
  <c r="V504" i="2"/>
  <c r="W504" i="2"/>
  <c r="X504" i="2"/>
  <c r="Y504" i="2"/>
  <c r="Z504" i="2"/>
  <c r="AA504" i="2"/>
  <c r="AB504" i="2"/>
  <c r="AC504" i="2"/>
  <c r="V505" i="2"/>
  <c r="W505" i="2"/>
  <c r="X505" i="2"/>
  <c r="Y505" i="2"/>
  <c r="Z505" i="2"/>
  <c r="AA505" i="2"/>
  <c r="AB505" i="2"/>
  <c r="AC505" i="2"/>
  <c r="AL6" i="2"/>
  <c r="AC6" i="2"/>
  <c r="AK6" i="2"/>
  <c r="AJ6" i="2"/>
  <c r="AI6" i="2"/>
  <c r="AH6" i="2"/>
  <c r="AG6" i="2"/>
  <c r="AF6" i="2"/>
  <c r="AE6" i="2"/>
  <c r="AB6" i="2"/>
  <c r="AA6" i="2"/>
  <c r="Z6" i="2"/>
  <c r="Y6" i="2"/>
  <c r="W6" i="2"/>
  <c r="X6" i="2"/>
  <c r="V6" i="2"/>
  <c r="C501" i="5" l="1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2" i="5"/>
  <c r="R505" i="2" l="1"/>
  <c r="AD505" i="2" l="1"/>
  <c r="C505" i="2" s="1"/>
  <c r="AM505" i="2"/>
  <c r="D505" i="2" s="1"/>
  <c r="S505" i="2"/>
  <c r="M505" i="2" s="1"/>
  <c r="D3" i="5"/>
  <c r="E3" i="5"/>
  <c r="F3" i="5"/>
  <c r="G3" i="5"/>
  <c r="T3" i="5"/>
  <c r="W3" i="5"/>
  <c r="Z3" i="5"/>
  <c r="AB3" i="5"/>
  <c r="AC3" i="5"/>
  <c r="AD3" i="5"/>
  <c r="AG3" i="5"/>
  <c r="D4" i="5"/>
  <c r="E4" i="5"/>
  <c r="F4" i="5"/>
  <c r="G4" i="5"/>
  <c r="T4" i="5"/>
  <c r="W4" i="5"/>
  <c r="Z4" i="5"/>
  <c r="AB4" i="5"/>
  <c r="AC4" i="5"/>
  <c r="AD4" i="5"/>
  <c r="AG4" i="5"/>
  <c r="D5" i="5"/>
  <c r="E5" i="5"/>
  <c r="F5" i="5"/>
  <c r="G5" i="5"/>
  <c r="T5" i="5"/>
  <c r="W5" i="5"/>
  <c r="Z5" i="5"/>
  <c r="AB5" i="5"/>
  <c r="AC5" i="5"/>
  <c r="AD5" i="5"/>
  <c r="AG5" i="5"/>
  <c r="D6" i="5"/>
  <c r="E6" i="5"/>
  <c r="F6" i="5"/>
  <c r="G6" i="5"/>
  <c r="T6" i="5"/>
  <c r="W6" i="5"/>
  <c r="Z6" i="5"/>
  <c r="AB6" i="5"/>
  <c r="AC6" i="5"/>
  <c r="AD6" i="5"/>
  <c r="AG6" i="5"/>
  <c r="D7" i="5"/>
  <c r="E7" i="5"/>
  <c r="F7" i="5"/>
  <c r="G7" i="5"/>
  <c r="T7" i="5"/>
  <c r="W7" i="5"/>
  <c r="Z7" i="5"/>
  <c r="AB7" i="5"/>
  <c r="AC7" i="5"/>
  <c r="AD7" i="5"/>
  <c r="AG7" i="5"/>
  <c r="D8" i="5"/>
  <c r="E8" i="5"/>
  <c r="F8" i="5"/>
  <c r="G8" i="5"/>
  <c r="T8" i="5"/>
  <c r="W8" i="5"/>
  <c r="Z8" i="5"/>
  <c r="AB8" i="5"/>
  <c r="AC8" i="5"/>
  <c r="AD8" i="5"/>
  <c r="AG8" i="5"/>
  <c r="D9" i="5"/>
  <c r="E9" i="5"/>
  <c r="F9" i="5"/>
  <c r="G9" i="5"/>
  <c r="T9" i="5"/>
  <c r="W9" i="5"/>
  <c r="Z9" i="5"/>
  <c r="AB9" i="5"/>
  <c r="AC9" i="5"/>
  <c r="AD9" i="5"/>
  <c r="AG9" i="5"/>
  <c r="D10" i="5"/>
  <c r="E10" i="5"/>
  <c r="F10" i="5"/>
  <c r="G10" i="5"/>
  <c r="T10" i="5"/>
  <c r="W10" i="5"/>
  <c r="Z10" i="5"/>
  <c r="AB10" i="5"/>
  <c r="AC10" i="5"/>
  <c r="AD10" i="5"/>
  <c r="AG10" i="5"/>
  <c r="D11" i="5"/>
  <c r="E11" i="5"/>
  <c r="F11" i="5"/>
  <c r="G11" i="5"/>
  <c r="T11" i="5"/>
  <c r="W11" i="5"/>
  <c r="Z11" i="5"/>
  <c r="AB11" i="5"/>
  <c r="AC11" i="5"/>
  <c r="AD11" i="5"/>
  <c r="AG11" i="5"/>
  <c r="D12" i="5"/>
  <c r="E12" i="5"/>
  <c r="F12" i="5"/>
  <c r="G12" i="5"/>
  <c r="T12" i="5"/>
  <c r="W12" i="5"/>
  <c r="Z12" i="5"/>
  <c r="AB12" i="5"/>
  <c r="AC12" i="5"/>
  <c r="AD12" i="5"/>
  <c r="AG12" i="5"/>
  <c r="D13" i="5"/>
  <c r="E13" i="5"/>
  <c r="F13" i="5"/>
  <c r="G13" i="5"/>
  <c r="T13" i="5"/>
  <c r="W13" i="5"/>
  <c r="Z13" i="5"/>
  <c r="AB13" i="5"/>
  <c r="AC13" i="5"/>
  <c r="AD13" i="5"/>
  <c r="AG13" i="5"/>
  <c r="D14" i="5"/>
  <c r="E14" i="5"/>
  <c r="F14" i="5"/>
  <c r="G14" i="5"/>
  <c r="T14" i="5"/>
  <c r="W14" i="5"/>
  <c r="Z14" i="5"/>
  <c r="AB14" i="5"/>
  <c r="AC14" i="5"/>
  <c r="AD14" i="5"/>
  <c r="AG14" i="5"/>
  <c r="D15" i="5"/>
  <c r="E15" i="5"/>
  <c r="F15" i="5"/>
  <c r="G15" i="5"/>
  <c r="T15" i="5"/>
  <c r="W15" i="5"/>
  <c r="Z15" i="5"/>
  <c r="AB15" i="5"/>
  <c r="AC15" i="5"/>
  <c r="AD15" i="5"/>
  <c r="AG15" i="5"/>
  <c r="D16" i="5"/>
  <c r="E16" i="5"/>
  <c r="F16" i="5"/>
  <c r="G16" i="5"/>
  <c r="T16" i="5"/>
  <c r="W16" i="5"/>
  <c r="Z16" i="5"/>
  <c r="AB16" i="5"/>
  <c r="AC16" i="5"/>
  <c r="AD16" i="5"/>
  <c r="AG16" i="5"/>
  <c r="D17" i="5"/>
  <c r="E17" i="5"/>
  <c r="F17" i="5"/>
  <c r="G17" i="5"/>
  <c r="T17" i="5"/>
  <c r="W17" i="5"/>
  <c r="Z17" i="5"/>
  <c r="AB17" i="5"/>
  <c r="AC17" i="5"/>
  <c r="AD17" i="5"/>
  <c r="AG17" i="5"/>
  <c r="D18" i="5"/>
  <c r="E18" i="5"/>
  <c r="F18" i="5"/>
  <c r="G18" i="5"/>
  <c r="T18" i="5"/>
  <c r="W18" i="5"/>
  <c r="Z18" i="5"/>
  <c r="AB18" i="5"/>
  <c r="AC18" i="5"/>
  <c r="AD18" i="5"/>
  <c r="AG18" i="5"/>
  <c r="D19" i="5"/>
  <c r="E19" i="5"/>
  <c r="F19" i="5"/>
  <c r="G19" i="5"/>
  <c r="T19" i="5"/>
  <c r="W19" i="5"/>
  <c r="Z19" i="5"/>
  <c r="AB19" i="5"/>
  <c r="AC19" i="5"/>
  <c r="AD19" i="5"/>
  <c r="AG19" i="5"/>
  <c r="D20" i="5"/>
  <c r="E20" i="5"/>
  <c r="F20" i="5"/>
  <c r="G20" i="5"/>
  <c r="T20" i="5"/>
  <c r="W20" i="5"/>
  <c r="Z20" i="5"/>
  <c r="AB20" i="5"/>
  <c r="AC20" i="5"/>
  <c r="AD20" i="5"/>
  <c r="AG20" i="5"/>
  <c r="D21" i="5"/>
  <c r="E21" i="5"/>
  <c r="F21" i="5"/>
  <c r="G21" i="5"/>
  <c r="T21" i="5"/>
  <c r="W21" i="5"/>
  <c r="Z21" i="5"/>
  <c r="AB21" i="5"/>
  <c r="AC21" i="5"/>
  <c r="AD21" i="5"/>
  <c r="AG21" i="5"/>
  <c r="D22" i="5"/>
  <c r="E22" i="5"/>
  <c r="F22" i="5"/>
  <c r="G22" i="5"/>
  <c r="T22" i="5"/>
  <c r="W22" i="5"/>
  <c r="Z22" i="5"/>
  <c r="AB22" i="5"/>
  <c r="AC22" i="5"/>
  <c r="AD22" i="5"/>
  <c r="AG22" i="5"/>
  <c r="D23" i="5"/>
  <c r="E23" i="5"/>
  <c r="F23" i="5"/>
  <c r="G23" i="5"/>
  <c r="T23" i="5"/>
  <c r="W23" i="5"/>
  <c r="Z23" i="5"/>
  <c r="AB23" i="5"/>
  <c r="AC23" i="5"/>
  <c r="AD23" i="5"/>
  <c r="AG23" i="5"/>
  <c r="D24" i="5"/>
  <c r="E24" i="5"/>
  <c r="F24" i="5"/>
  <c r="G24" i="5"/>
  <c r="T24" i="5"/>
  <c r="W24" i="5"/>
  <c r="Z24" i="5"/>
  <c r="AB24" i="5"/>
  <c r="AC24" i="5"/>
  <c r="AD24" i="5"/>
  <c r="AG24" i="5"/>
  <c r="D25" i="5"/>
  <c r="E25" i="5"/>
  <c r="F25" i="5"/>
  <c r="G25" i="5"/>
  <c r="T25" i="5"/>
  <c r="W25" i="5"/>
  <c r="Z25" i="5"/>
  <c r="AB25" i="5"/>
  <c r="AC25" i="5"/>
  <c r="AD25" i="5"/>
  <c r="AG25" i="5"/>
  <c r="D26" i="5"/>
  <c r="E26" i="5"/>
  <c r="F26" i="5"/>
  <c r="G26" i="5"/>
  <c r="T26" i="5"/>
  <c r="W26" i="5"/>
  <c r="Z26" i="5"/>
  <c r="AB26" i="5"/>
  <c r="AC26" i="5"/>
  <c r="AD26" i="5"/>
  <c r="AG26" i="5"/>
  <c r="D27" i="5"/>
  <c r="E27" i="5"/>
  <c r="F27" i="5"/>
  <c r="G27" i="5"/>
  <c r="T27" i="5"/>
  <c r="W27" i="5"/>
  <c r="Z27" i="5"/>
  <c r="AB27" i="5"/>
  <c r="AC27" i="5"/>
  <c r="AD27" i="5"/>
  <c r="AG27" i="5"/>
  <c r="D28" i="5"/>
  <c r="E28" i="5"/>
  <c r="F28" i="5"/>
  <c r="G28" i="5"/>
  <c r="T28" i="5"/>
  <c r="W28" i="5"/>
  <c r="Z28" i="5"/>
  <c r="AB28" i="5"/>
  <c r="AC28" i="5"/>
  <c r="AD28" i="5"/>
  <c r="AG28" i="5"/>
  <c r="D29" i="5"/>
  <c r="E29" i="5"/>
  <c r="F29" i="5"/>
  <c r="G29" i="5"/>
  <c r="T29" i="5"/>
  <c r="W29" i="5"/>
  <c r="Z29" i="5"/>
  <c r="AB29" i="5"/>
  <c r="AC29" i="5"/>
  <c r="AD29" i="5"/>
  <c r="AG29" i="5"/>
  <c r="D30" i="5"/>
  <c r="E30" i="5"/>
  <c r="F30" i="5"/>
  <c r="G30" i="5"/>
  <c r="T30" i="5"/>
  <c r="W30" i="5"/>
  <c r="Z30" i="5"/>
  <c r="AB30" i="5"/>
  <c r="AC30" i="5"/>
  <c r="AD30" i="5"/>
  <c r="AG30" i="5"/>
  <c r="D31" i="5"/>
  <c r="E31" i="5"/>
  <c r="F31" i="5"/>
  <c r="G31" i="5"/>
  <c r="T31" i="5"/>
  <c r="W31" i="5"/>
  <c r="Z31" i="5"/>
  <c r="AB31" i="5"/>
  <c r="AC31" i="5"/>
  <c r="AD31" i="5"/>
  <c r="AG31" i="5"/>
  <c r="D32" i="5"/>
  <c r="E32" i="5"/>
  <c r="F32" i="5"/>
  <c r="G32" i="5"/>
  <c r="T32" i="5"/>
  <c r="W32" i="5"/>
  <c r="Z32" i="5"/>
  <c r="AB32" i="5"/>
  <c r="AC32" i="5"/>
  <c r="AD32" i="5"/>
  <c r="AG32" i="5"/>
  <c r="D33" i="5"/>
  <c r="E33" i="5"/>
  <c r="F33" i="5"/>
  <c r="G33" i="5"/>
  <c r="T33" i="5"/>
  <c r="W33" i="5"/>
  <c r="Z33" i="5"/>
  <c r="AB33" i="5"/>
  <c r="AC33" i="5"/>
  <c r="AD33" i="5"/>
  <c r="AG33" i="5"/>
  <c r="D34" i="5"/>
  <c r="E34" i="5"/>
  <c r="F34" i="5"/>
  <c r="G34" i="5"/>
  <c r="T34" i="5"/>
  <c r="W34" i="5"/>
  <c r="Z34" i="5"/>
  <c r="AB34" i="5"/>
  <c r="AC34" i="5"/>
  <c r="AD34" i="5"/>
  <c r="AG34" i="5"/>
  <c r="D35" i="5"/>
  <c r="E35" i="5"/>
  <c r="F35" i="5"/>
  <c r="G35" i="5"/>
  <c r="T35" i="5"/>
  <c r="W35" i="5"/>
  <c r="Z35" i="5"/>
  <c r="AB35" i="5"/>
  <c r="AC35" i="5"/>
  <c r="AD35" i="5"/>
  <c r="AG35" i="5"/>
  <c r="D36" i="5"/>
  <c r="E36" i="5"/>
  <c r="F36" i="5"/>
  <c r="G36" i="5"/>
  <c r="T36" i="5"/>
  <c r="W36" i="5"/>
  <c r="Z36" i="5"/>
  <c r="AB36" i="5"/>
  <c r="AC36" i="5"/>
  <c r="AD36" i="5"/>
  <c r="AG36" i="5"/>
  <c r="D37" i="5"/>
  <c r="E37" i="5"/>
  <c r="F37" i="5"/>
  <c r="G37" i="5"/>
  <c r="T37" i="5"/>
  <c r="W37" i="5"/>
  <c r="Z37" i="5"/>
  <c r="AB37" i="5"/>
  <c r="AC37" i="5"/>
  <c r="AD37" i="5"/>
  <c r="AG37" i="5"/>
  <c r="D38" i="5"/>
  <c r="E38" i="5"/>
  <c r="F38" i="5"/>
  <c r="G38" i="5"/>
  <c r="T38" i="5"/>
  <c r="W38" i="5"/>
  <c r="Z38" i="5"/>
  <c r="AB38" i="5"/>
  <c r="AC38" i="5"/>
  <c r="AD38" i="5"/>
  <c r="AG38" i="5"/>
  <c r="D39" i="5"/>
  <c r="E39" i="5"/>
  <c r="F39" i="5"/>
  <c r="G39" i="5"/>
  <c r="T39" i="5"/>
  <c r="W39" i="5"/>
  <c r="Z39" i="5"/>
  <c r="AB39" i="5"/>
  <c r="AC39" i="5"/>
  <c r="AD39" i="5"/>
  <c r="AG39" i="5"/>
  <c r="D40" i="5"/>
  <c r="E40" i="5"/>
  <c r="F40" i="5"/>
  <c r="G40" i="5"/>
  <c r="T40" i="5"/>
  <c r="W40" i="5"/>
  <c r="Z40" i="5"/>
  <c r="AB40" i="5"/>
  <c r="AC40" i="5"/>
  <c r="AD40" i="5"/>
  <c r="AG40" i="5"/>
  <c r="D41" i="5"/>
  <c r="E41" i="5"/>
  <c r="F41" i="5"/>
  <c r="G41" i="5"/>
  <c r="T41" i="5"/>
  <c r="W41" i="5"/>
  <c r="Z41" i="5"/>
  <c r="AB41" i="5"/>
  <c r="AC41" i="5"/>
  <c r="AD41" i="5"/>
  <c r="AG41" i="5"/>
  <c r="D42" i="5"/>
  <c r="E42" i="5"/>
  <c r="F42" i="5"/>
  <c r="G42" i="5"/>
  <c r="T42" i="5"/>
  <c r="W42" i="5"/>
  <c r="Z42" i="5"/>
  <c r="AB42" i="5"/>
  <c r="AC42" i="5"/>
  <c r="AD42" i="5"/>
  <c r="AG42" i="5"/>
  <c r="D43" i="5"/>
  <c r="E43" i="5"/>
  <c r="F43" i="5"/>
  <c r="G43" i="5"/>
  <c r="T43" i="5"/>
  <c r="W43" i="5"/>
  <c r="Z43" i="5"/>
  <c r="AB43" i="5"/>
  <c r="AC43" i="5"/>
  <c r="AD43" i="5"/>
  <c r="AG43" i="5"/>
  <c r="D44" i="5"/>
  <c r="E44" i="5"/>
  <c r="F44" i="5"/>
  <c r="G44" i="5"/>
  <c r="T44" i="5"/>
  <c r="W44" i="5"/>
  <c r="Z44" i="5"/>
  <c r="AB44" i="5"/>
  <c r="AC44" i="5"/>
  <c r="AD44" i="5"/>
  <c r="AG44" i="5"/>
  <c r="D45" i="5"/>
  <c r="E45" i="5"/>
  <c r="F45" i="5"/>
  <c r="G45" i="5"/>
  <c r="T45" i="5"/>
  <c r="W45" i="5"/>
  <c r="Z45" i="5"/>
  <c r="AB45" i="5"/>
  <c r="AC45" i="5"/>
  <c r="AD45" i="5"/>
  <c r="AG45" i="5"/>
  <c r="D46" i="5"/>
  <c r="E46" i="5"/>
  <c r="F46" i="5"/>
  <c r="G46" i="5"/>
  <c r="T46" i="5"/>
  <c r="W46" i="5"/>
  <c r="Z46" i="5"/>
  <c r="AB46" i="5"/>
  <c r="AC46" i="5"/>
  <c r="AD46" i="5"/>
  <c r="AG46" i="5"/>
  <c r="D47" i="5"/>
  <c r="E47" i="5"/>
  <c r="F47" i="5"/>
  <c r="G47" i="5"/>
  <c r="T47" i="5"/>
  <c r="W47" i="5"/>
  <c r="Z47" i="5"/>
  <c r="AB47" i="5"/>
  <c r="AC47" i="5"/>
  <c r="AD47" i="5"/>
  <c r="AG47" i="5"/>
  <c r="D48" i="5"/>
  <c r="E48" i="5"/>
  <c r="F48" i="5"/>
  <c r="G48" i="5"/>
  <c r="T48" i="5"/>
  <c r="W48" i="5"/>
  <c r="Z48" i="5"/>
  <c r="AB48" i="5"/>
  <c r="AC48" i="5"/>
  <c r="AD48" i="5"/>
  <c r="AG48" i="5"/>
  <c r="D49" i="5"/>
  <c r="E49" i="5"/>
  <c r="F49" i="5"/>
  <c r="G49" i="5"/>
  <c r="T49" i="5"/>
  <c r="W49" i="5"/>
  <c r="Z49" i="5"/>
  <c r="AB49" i="5"/>
  <c r="AC49" i="5"/>
  <c r="AD49" i="5"/>
  <c r="AG49" i="5"/>
  <c r="D50" i="5"/>
  <c r="E50" i="5"/>
  <c r="F50" i="5"/>
  <c r="G50" i="5"/>
  <c r="T50" i="5"/>
  <c r="W50" i="5"/>
  <c r="Z50" i="5"/>
  <c r="AB50" i="5"/>
  <c r="AC50" i="5"/>
  <c r="AD50" i="5"/>
  <c r="AG50" i="5"/>
  <c r="D51" i="5"/>
  <c r="E51" i="5"/>
  <c r="F51" i="5"/>
  <c r="G51" i="5"/>
  <c r="T51" i="5"/>
  <c r="W51" i="5"/>
  <c r="Z51" i="5"/>
  <c r="AB51" i="5"/>
  <c r="AC51" i="5"/>
  <c r="AD51" i="5"/>
  <c r="AG51" i="5"/>
  <c r="D52" i="5"/>
  <c r="E52" i="5"/>
  <c r="F52" i="5"/>
  <c r="G52" i="5"/>
  <c r="T52" i="5"/>
  <c r="W52" i="5"/>
  <c r="Z52" i="5"/>
  <c r="AB52" i="5"/>
  <c r="AC52" i="5"/>
  <c r="AD52" i="5"/>
  <c r="AG52" i="5"/>
  <c r="D53" i="5"/>
  <c r="E53" i="5"/>
  <c r="F53" i="5"/>
  <c r="G53" i="5"/>
  <c r="T53" i="5"/>
  <c r="W53" i="5"/>
  <c r="Z53" i="5"/>
  <c r="AB53" i="5"/>
  <c r="AC53" i="5"/>
  <c r="AD53" i="5"/>
  <c r="AG53" i="5"/>
  <c r="D54" i="5"/>
  <c r="E54" i="5"/>
  <c r="F54" i="5"/>
  <c r="G54" i="5"/>
  <c r="T54" i="5"/>
  <c r="W54" i="5"/>
  <c r="Z54" i="5"/>
  <c r="AB54" i="5"/>
  <c r="AC54" i="5"/>
  <c r="AD54" i="5"/>
  <c r="AG54" i="5"/>
  <c r="D55" i="5"/>
  <c r="E55" i="5"/>
  <c r="F55" i="5"/>
  <c r="G55" i="5"/>
  <c r="T55" i="5"/>
  <c r="W55" i="5"/>
  <c r="Z55" i="5"/>
  <c r="AB55" i="5"/>
  <c r="AC55" i="5"/>
  <c r="AD55" i="5"/>
  <c r="AG55" i="5"/>
  <c r="D56" i="5"/>
  <c r="E56" i="5"/>
  <c r="F56" i="5"/>
  <c r="G56" i="5"/>
  <c r="T56" i="5"/>
  <c r="W56" i="5"/>
  <c r="Z56" i="5"/>
  <c r="AB56" i="5"/>
  <c r="AC56" i="5"/>
  <c r="AD56" i="5"/>
  <c r="AG56" i="5"/>
  <c r="D57" i="5"/>
  <c r="E57" i="5"/>
  <c r="F57" i="5"/>
  <c r="G57" i="5"/>
  <c r="T57" i="5"/>
  <c r="W57" i="5"/>
  <c r="Z57" i="5"/>
  <c r="AB57" i="5"/>
  <c r="AC57" i="5"/>
  <c r="AD57" i="5"/>
  <c r="AG57" i="5"/>
  <c r="D58" i="5"/>
  <c r="E58" i="5"/>
  <c r="F58" i="5"/>
  <c r="G58" i="5"/>
  <c r="T58" i="5"/>
  <c r="W58" i="5"/>
  <c r="Z58" i="5"/>
  <c r="AB58" i="5"/>
  <c r="AC58" i="5"/>
  <c r="AD58" i="5"/>
  <c r="AG58" i="5"/>
  <c r="D59" i="5"/>
  <c r="E59" i="5"/>
  <c r="F59" i="5"/>
  <c r="G59" i="5"/>
  <c r="T59" i="5"/>
  <c r="W59" i="5"/>
  <c r="Z59" i="5"/>
  <c r="AB59" i="5"/>
  <c r="AC59" i="5"/>
  <c r="AD59" i="5"/>
  <c r="AG59" i="5"/>
  <c r="D60" i="5"/>
  <c r="E60" i="5"/>
  <c r="F60" i="5"/>
  <c r="G60" i="5"/>
  <c r="T60" i="5"/>
  <c r="W60" i="5"/>
  <c r="Z60" i="5"/>
  <c r="AB60" i="5"/>
  <c r="AC60" i="5"/>
  <c r="AD60" i="5"/>
  <c r="AG60" i="5"/>
  <c r="D61" i="5"/>
  <c r="E61" i="5"/>
  <c r="F61" i="5"/>
  <c r="G61" i="5"/>
  <c r="T61" i="5"/>
  <c r="W61" i="5"/>
  <c r="Z61" i="5"/>
  <c r="AB61" i="5"/>
  <c r="AC61" i="5"/>
  <c r="AD61" i="5"/>
  <c r="AG61" i="5"/>
  <c r="D62" i="5"/>
  <c r="E62" i="5"/>
  <c r="F62" i="5"/>
  <c r="G62" i="5"/>
  <c r="T62" i="5"/>
  <c r="W62" i="5"/>
  <c r="Z62" i="5"/>
  <c r="AB62" i="5"/>
  <c r="AC62" i="5"/>
  <c r="AD62" i="5"/>
  <c r="AG62" i="5"/>
  <c r="D63" i="5"/>
  <c r="E63" i="5"/>
  <c r="F63" i="5"/>
  <c r="G63" i="5"/>
  <c r="T63" i="5"/>
  <c r="W63" i="5"/>
  <c r="Z63" i="5"/>
  <c r="AB63" i="5"/>
  <c r="AC63" i="5"/>
  <c r="AD63" i="5"/>
  <c r="AG63" i="5"/>
  <c r="D64" i="5"/>
  <c r="E64" i="5"/>
  <c r="F64" i="5"/>
  <c r="G64" i="5"/>
  <c r="T64" i="5"/>
  <c r="W64" i="5"/>
  <c r="Z64" i="5"/>
  <c r="AB64" i="5"/>
  <c r="AC64" i="5"/>
  <c r="AD64" i="5"/>
  <c r="AG64" i="5"/>
  <c r="D65" i="5"/>
  <c r="E65" i="5"/>
  <c r="F65" i="5"/>
  <c r="G65" i="5"/>
  <c r="T65" i="5"/>
  <c r="W65" i="5"/>
  <c r="Z65" i="5"/>
  <c r="AB65" i="5"/>
  <c r="AC65" i="5"/>
  <c r="AD65" i="5"/>
  <c r="AG65" i="5"/>
  <c r="D66" i="5"/>
  <c r="E66" i="5"/>
  <c r="F66" i="5"/>
  <c r="G66" i="5"/>
  <c r="T66" i="5"/>
  <c r="W66" i="5"/>
  <c r="Z66" i="5"/>
  <c r="AB66" i="5"/>
  <c r="AC66" i="5"/>
  <c r="AD66" i="5"/>
  <c r="AG66" i="5"/>
  <c r="D67" i="5"/>
  <c r="E67" i="5"/>
  <c r="F67" i="5"/>
  <c r="G67" i="5"/>
  <c r="T67" i="5"/>
  <c r="W67" i="5"/>
  <c r="Z67" i="5"/>
  <c r="AB67" i="5"/>
  <c r="AC67" i="5"/>
  <c r="AD67" i="5"/>
  <c r="AG67" i="5"/>
  <c r="D68" i="5"/>
  <c r="E68" i="5"/>
  <c r="F68" i="5"/>
  <c r="G68" i="5"/>
  <c r="T68" i="5"/>
  <c r="W68" i="5"/>
  <c r="Z68" i="5"/>
  <c r="AB68" i="5"/>
  <c r="AC68" i="5"/>
  <c r="AD68" i="5"/>
  <c r="AG68" i="5"/>
  <c r="D69" i="5"/>
  <c r="E69" i="5"/>
  <c r="F69" i="5"/>
  <c r="G69" i="5"/>
  <c r="T69" i="5"/>
  <c r="W69" i="5"/>
  <c r="Z69" i="5"/>
  <c r="AB69" i="5"/>
  <c r="AC69" i="5"/>
  <c r="AD69" i="5"/>
  <c r="AG69" i="5"/>
  <c r="D70" i="5"/>
  <c r="E70" i="5"/>
  <c r="F70" i="5"/>
  <c r="G70" i="5"/>
  <c r="T70" i="5"/>
  <c r="W70" i="5"/>
  <c r="Z70" i="5"/>
  <c r="AB70" i="5"/>
  <c r="AC70" i="5"/>
  <c r="AD70" i="5"/>
  <c r="AG70" i="5"/>
  <c r="D71" i="5"/>
  <c r="E71" i="5"/>
  <c r="F71" i="5"/>
  <c r="G71" i="5"/>
  <c r="T71" i="5"/>
  <c r="W71" i="5"/>
  <c r="Z71" i="5"/>
  <c r="AB71" i="5"/>
  <c r="AC71" i="5"/>
  <c r="AD71" i="5"/>
  <c r="AG71" i="5"/>
  <c r="D72" i="5"/>
  <c r="E72" i="5"/>
  <c r="F72" i="5"/>
  <c r="G72" i="5"/>
  <c r="T72" i="5"/>
  <c r="W72" i="5"/>
  <c r="Z72" i="5"/>
  <c r="AB72" i="5"/>
  <c r="AC72" i="5"/>
  <c r="AD72" i="5"/>
  <c r="AG72" i="5"/>
  <c r="D73" i="5"/>
  <c r="E73" i="5"/>
  <c r="F73" i="5"/>
  <c r="G73" i="5"/>
  <c r="T73" i="5"/>
  <c r="W73" i="5"/>
  <c r="Z73" i="5"/>
  <c r="AB73" i="5"/>
  <c r="AC73" i="5"/>
  <c r="AD73" i="5"/>
  <c r="AG73" i="5"/>
  <c r="D74" i="5"/>
  <c r="E74" i="5"/>
  <c r="F74" i="5"/>
  <c r="G74" i="5"/>
  <c r="T74" i="5"/>
  <c r="W74" i="5"/>
  <c r="Z74" i="5"/>
  <c r="AB74" i="5"/>
  <c r="AC74" i="5"/>
  <c r="AD74" i="5"/>
  <c r="AG74" i="5"/>
  <c r="D75" i="5"/>
  <c r="E75" i="5"/>
  <c r="F75" i="5"/>
  <c r="G75" i="5"/>
  <c r="T75" i="5"/>
  <c r="W75" i="5"/>
  <c r="Z75" i="5"/>
  <c r="AB75" i="5"/>
  <c r="AC75" i="5"/>
  <c r="AD75" i="5"/>
  <c r="AG75" i="5"/>
  <c r="D76" i="5"/>
  <c r="E76" i="5"/>
  <c r="F76" i="5"/>
  <c r="G76" i="5"/>
  <c r="T76" i="5"/>
  <c r="W76" i="5"/>
  <c r="Z76" i="5"/>
  <c r="AB76" i="5"/>
  <c r="AC76" i="5"/>
  <c r="AD76" i="5"/>
  <c r="AG76" i="5"/>
  <c r="D77" i="5"/>
  <c r="E77" i="5"/>
  <c r="F77" i="5"/>
  <c r="G77" i="5"/>
  <c r="T77" i="5"/>
  <c r="W77" i="5"/>
  <c r="Z77" i="5"/>
  <c r="AB77" i="5"/>
  <c r="AC77" i="5"/>
  <c r="AD77" i="5"/>
  <c r="AG77" i="5"/>
  <c r="D78" i="5"/>
  <c r="E78" i="5"/>
  <c r="F78" i="5"/>
  <c r="G78" i="5"/>
  <c r="T78" i="5"/>
  <c r="W78" i="5"/>
  <c r="Z78" i="5"/>
  <c r="AB78" i="5"/>
  <c r="AC78" i="5"/>
  <c r="AD78" i="5"/>
  <c r="AG78" i="5"/>
  <c r="D79" i="5"/>
  <c r="E79" i="5"/>
  <c r="F79" i="5"/>
  <c r="G79" i="5"/>
  <c r="T79" i="5"/>
  <c r="W79" i="5"/>
  <c r="Z79" i="5"/>
  <c r="AB79" i="5"/>
  <c r="AC79" i="5"/>
  <c r="AD79" i="5"/>
  <c r="AG79" i="5"/>
  <c r="D80" i="5"/>
  <c r="E80" i="5"/>
  <c r="F80" i="5"/>
  <c r="G80" i="5"/>
  <c r="T80" i="5"/>
  <c r="W80" i="5"/>
  <c r="Z80" i="5"/>
  <c r="AB80" i="5"/>
  <c r="AC80" i="5"/>
  <c r="AD80" i="5"/>
  <c r="AG80" i="5"/>
  <c r="D81" i="5"/>
  <c r="E81" i="5"/>
  <c r="F81" i="5"/>
  <c r="G81" i="5"/>
  <c r="T81" i="5"/>
  <c r="W81" i="5"/>
  <c r="Z81" i="5"/>
  <c r="AB81" i="5"/>
  <c r="AC81" i="5"/>
  <c r="AD81" i="5"/>
  <c r="AG81" i="5"/>
  <c r="D82" i="5"/>
  <c r="E82" i="5"/>
  <c r="F82" i="5"/>
  <c r="G82" i="5"/>
  <c r="T82" i="5"/>
  <c r="W82" i="5"/>
  <c r="Z82" i="5"/>
  <c r="AB82" i="5"/>
  <c r="AC82" i="5"/>
  <c r="AD82" i="5"/>
  <c r="AG82" i="5"/>
  <c r="D83" i="5"/>
  <c r="E83" i="5"/>
  <c r="F83" i="5"/>
  <c r="G83" i="5"/>
  <c r="T83" i="5"/>
  <c r="W83" i="5"/>
  <c r="Z83" i="5"/>
  <c r="AB83" i="5"/>
  <c r="AC83" i="5"/>
  <c r="AD83" i="5"/>
  <c r="AG83" i="5"/>
  <c r="D84" i="5"/>
  <c r="E84" i="5"/>
  <c r="F84" i="5"/>
  <c r="G84" i="5"/>
  <c r="T84" i="5"/>
  <c r="W84" i="5"/>
  <c r="Z84" i="5"/>
  <c r="AB84" i="5"/>
  <c r="AC84" i="5"/>
  <c r="AD84" i="5"/>
  <c r="AG84" i="5"/>
  <c r="D85" i="5"/>
  <c r="E85" i="5"/>
  <c r="F85" i="5"/>
  <c r="G85" i="5"/>
  <c r="T85" i="5"/>
  <c r="W85" i="5"/>
  <c r="Z85" i="5"/>
  <c r="AB85" i="5"/>
  <c r="AC85" i="5"/>
  <c r="AD85" i="5"/>
  <c r="AG85" i="5"/>
  <c r="D86" i="5"/>
  <c r="E86" i="5"/>
  <c r="F86" i="5"/>
  <c r="G86" i="5"/>
  <c r="T86" i="5"/>
  <c r="W86" i="5"/>
  <c r="Z86" i="5"/>
  <c r="AB86" i="5"/>
  <c r="AC86" i="5"/>
  <c r="AD86" i="5"/>
  <c r="AG86" i="5"/>
  <c r="D87" i="5"/>
  <c r="E87" i="5"/>
  <c r="F87" i="5"/>
  <c r="G87" i="5"/>
  <c r="T87" i="5"/>
  <c r="W87" i="5"/>
  <c r="Z87" i="5"/>
  <c r="AB87" i="5"/>
  <c r="AC87" i="5"/>
  <c r="AD87" i="5"/>
  <c r="AG87" i="5"/>
  <c r="D88" i="5"/>
  <c r="E88" i="5"/>
  <c r="F88" i="5"/>
  <c r="G88" i="5"/>
  <c r="T88" i="5"/>
  <c r="W88" i="5"/>
  <c r="Z88" i="5"/>
  <c r="AB88" i="5"/>
  <c r="AC88" i="5"/>
  <c r="AD88" i="5"/>
  <c r="AG88" i="5"/>
  <c r="D89" i="5"/>
  <c r="E89" i="5"/>
  <c r="F89" i="5"/>
  <c r="G89" i="5"/>
  <c r="T89" i="5"/>
  <c r="W89" i="5"/>
  <c r="Z89" i="5"/>
  <c r="AB89" i="5"/>
  <c r="AC89" i="5"/>
  <c r="AD89" i="5"/>
  <c r="AG89" i="5"/>
  <c r="D90" i="5"/>
  <c r="E90" i="5"/>
  <c r="F90" i="5"/>
  <c r="G90" i="5"/>
  <c r="T90" i="5"/>
  <c r="W90" i="5"/>
  <c r="Z90" i="5"/>
  <c r="AB90" i="5"/>
  <c r="AC90" i="5"/>
  <c r="AD90" i="5"/>
  <c r="AG90" i="5"/>
  <c r="D91" i="5"/>
  <c r="E91" i="5"/>
  <c r="F91" i="5"/>
  <c r="G91" i="5"/>
  <c r="T91" i="5"/>
  <c r="W91" i="5"/>
  <c r="Z91" i="5"/>
  <c r="AB91" i="5"/>
  <c r="AC91" i="5"/>
  <c r="AD91" i="5"/>
  <c r="AG91" i="5"/>
  <c r="D92" i="5"/>
  <c r="E92" i="5"/>
  <c r="F92" i="5"/>
  <c r="G92" i="5"/>
  <c r="T92" i="5"/>
  <c r="W92" i="5"/>
  <c r="Z92" i="5"/>
  <c r="AB92" i="5"/>
  <c r="AC92" i="5"/>
  <c r="AD92" i="5"/>
  <c r="AG92" i="5"/>
  <c r="D93" i="5"/>
  <c r="E93" i="5"/>
  <c r="F93" i="5"/>
  <c r="G93" i="5"/>
  <c r="T93" i="5"/>
  <c r="W93" i="5"/>
  <c r="Z93" i="5"/>
  <c r="AB93" i="5"/>
  <c r="AC93" i="5"/>
  <c r="AD93" i="5"/>
  <c r="AG93" i="5"/>
  <c r="D94" i="5"/>
  <c r="E94" i="5"/>
  <c r="F94" i="5"/>
  <c r="G94" i="5"/>
  <c r="T94" i="5"/>
  <c r="W94" i="5"/>
  <c r="Z94" i="5"/>
  <c r="AB94" i="5"/>
  <c r="AC94" i="5"/>
  <c r="AD94" i="5"/>
  <c r="AG94" i="5"/>
  <c r="D95" i="5"/>
  <c r="E95" i="5"/>
  <c r="F95" i="5"/>
  <c r="G95" i="5"/>
  <c r="T95" i="5"/>
  <c r="W95" i="5"/>
  <c r="Z95" i="5"/>
  <c r="AB95" i="5"/>
  <c r="AC95" i="5"/>
  <c r="AD95" i="5"/>
  <c r="AG95" i="5"/>
  <c r="D96" i="5"/>
  <c r="E96" i="5"/>
  <c r="F96" i="5"/>
  <c r="G96" i="5"/>
  <c r="T96" i="5"/>
  <c r="W96" i="5"/>
  <c r="Z96" i="5"/>
  <c r="AB96" i="5"/>
  <c r="AC96" i="5"/>
  <c r="AD96" i="5"/>
  <c r="AG96" i="5"/>
  <c r="D97" i="5"/>
  <c r="E97" i="5"/>
  <c r="F97" i="5"/>
  <c r="G97" i="5"/>
  <c r="T97" i="5"/>
  <c r="W97" i="5"/>
  <c r="Z97" i="5"/>
  <c r="AB97" i="5"/>
  <c r="AC97" i="5"/>
  <c r="AD97" i="5"/>
  <c r="AG97" i="5"/>
  <c r="D98" i="5"/>
  <c r="E98" i="5"/>
  <c r="F98" i="5"/>
  <c r="G98" i="5"/>
  <c r="T98" i="5"/>
  <c r="W98" i="5"/>
  <c r="Z98" i="5"/>
  <c r="AB98" i="5"/>
  <c r="AC98" i="5"/>
  <c r="AD98" i="5"/>
  <c r="AG98" i="5"/>
  <c r="D99" i="5"/>
  <c r="E99" i="5"/>
  <c r="F99" i="5"/>
  <c r="G99" i="5"/>
  <c r="T99" i="5"/>
  <c r="W99" i="5"/>
  <c r="Z99" i="5"/>
  <c r="AB99" i="5"/>
  <c r="AC99" i="5"/>
  <c r="AD99" i="5"/>
  <c r="AG99" i="5"/>
  <c r="D100" i="5"/>
  <c r="E100" i="5"/>
  <c r="F100" i="5"/>
  <c r="G100" i="5"/>
  <c r="T100" i="5"/>
  <c r="W100" i="5"/>
  <c r="Z100" i="5"/>
  <c r="AB100" i="5"/>
  <c r="AC100" i="5"/>
  <c r="AD100" i="5"/>
  <c r="AG100" i="5"/>
  <c r="D101" i="5"/>
  <c r="E101" i="5"/>
  <c r="F101" i="5"/>
  <c r="G101" i="5"/>
  <c r="T101" i="5"/>
  <c r="W101" i="5"/>
  <c r="Z101" i="5"/>
  <c r="AB101" i="5"/>
  <c r="AC101" i="5"/>
  <c r="AD101" i="5"/>
  <c r="AG101" i="5"/>
  <c r="D102" i="5"/>
  <c r="E102" i="5"/>
  <c r="F102" i="5"/>
  <c r="G102" i="5"/>
  <c r="T102" i="5"/>
  <c r="W102" i="5"/>
  <c r="Z102" i="5"/>
  <c r="AB102" i="5"/>
  <c r="AC102" i="5"/>
  <c r="AD102" i="5"/>
  <c r="AG102" i="5"/>
  <c r="D103" i="5"/>
  <c r="E103" i="5"/>
  <c r="F103" i="5"/>
  <c r="G103" i="5"/>
  <c r="T103" i="5"/>
  <c r="W103" i="5"/>
  <c r="Z103" i="5"/>
  <c r="AB103" i="5"/>
  <c r="AC103" i="5"/>
  <c r="AD103" i="5"/>
  <c r="AG103" i="5"/>
  <c r="D104" i="5"/>
  <c r="E104" i="5"/>
  <c r="F104" i="5"/>
  <c r="G104" i="5"/>
  <c r="T104" i="5"/>
  <c r="W104" i="5"/>
  <c r="Z104" i="5"/>
  <c r="AB104" i="5"/>
  <c r="AC104" i="5"/>
  <c r="AD104" i="5"/>
  <c r="AG104" i="5"/>
  <c r="D105" i="5"/>
  <c r="E105" i="5"/>
  <c r="F105" i="5"/>
  <c r="G105" i="5"/>
  <c r="T105" i="5"/>
  <c r="W105" i="5"/>
  <c r="Z105" i="5"/>
  <c r="AB105" i="5"/>
  <c r="AC105" i="5"/>
  <c r="AD105" i="5"/>
  <c r="AG105" i="5"/>
  <c r="D106" i="5"/>
  <c r="E106" i="5"/>
  <c r="F106" i="5"/>
  <c r="G106" i="5"/>
  <c r="T106" i="5"/>
  <c r="W106" i="5"/>
  <c r="Z106" i="5"/>
  <c r="AB106" i="5"/>
  <c r="AC106" i="5"/>
  <c r="AD106" i="5"/>
  <c r="AG106" i="5"/>
  <c r="D107" i="5"/>
  <c r="E107" i="5"/>
  <c r="F107" i="5"/>
  <c r="G107" i="5"/>
  <c r="T107" i="5"/>
  <c r="W107" i="5"/>
  <c r="Z107" i="5"/>
  <c r="AB107" i="5"/>
  <c r="AC107" i="5"/>
  <c r="AD107" i="5"/>
  <c r="AG107" i="5"/>
  <c r="D108" i="5"/>
  <c r="E108" i="5"/>
  <c r="F108" i="5"/>
  <c r="G108" i="5"/>
  <c r="T108" i="5"/>
  <c r="W108" i="5"/>
  <c r="Z108" i="5"/>
  <c r="AB108" i="5"/>
  <c r="AC108" i="5"/>
  <c r="AD108" i="5"/>
  <c r="AG108" i="5"/>
  <c r="D109" i="5"/>
  <c r="E109" i="5"/>
  <c r="F109" i="5"/>
  <c r="G109" i="5"/>
  <c r="T109" i="5"/>
  <c r="W109" i="5"/>
  <c r="Z109" i="5"/>
  <c r="AB109" i="5"/>
  <c r="AC109" i="5"/>
  <c r="AD109" i="5"/>
  <c r="AG109" i="5"/>
  <c r="D110" i="5"/>
  <c r="E110" i="5"/>
  <c r="F110" i="5"/>
  <c r="G110" i="5"/>
  <c r="T110" i="5"/>
  <c r="W110" i="5"/>
  <c r="Z110" i="5"/>
  <c r="AB110" i="5"/>
  <c r="AC110" i="5"/>
  <c r="AD110" i="5"/>
  <c r="AG110" i="5"/>
  <c r="D111" i="5"/>
  <c r="E111" i="5"/>
  <c r="F111" i="5"/>
  <c r="G111" i="5"/>
  <c r="T111" i="5"/>
  <c r="W111" i="5"/>
  <c r="Z111" i="5"/>
  <c r="AB111" i="5"/>
  <c r="AC111" i="5"/>
  <c r="AD111" i="5"/>
  <c r="AG111" i="5"/>
  <c r="D112" i="5"/>
  <c r="E112" i="5"/>
  <c r="F112" i="5"/>
  <c r="G112" i="5"/>
  <c r="T112" i="5"/>
  <c r="W112" i="5"/>
  <c r="Z112" i="5"/>
  <c r="AB112" i="5"/>
  <c r="AC112" i="5"/>
  <c r="AD112" i="5"/>
  <c r="AG112" i="5"/>
  <c r="D113" i="5"/>
  <c r="E113" i="5"/>
  <c r="F113" i="5"/>
  <c r="G113" i="5"/>
  <c r="T113" i="5"/>
  <c r="W113" i="5"/>
  <c r="Z113" i="5"/>
  <c r="AB113" i="5"/>
  <c r="AC113" i="5"/>
  <c r="AD113" i="5"/>
  <c r="AG113" i="5"/>
  <c r="D114" i="5"/>
  <c r="E114" i="5"/>
  <c r="F114" i="5"/>
  <c r="G114" i="5"/>
  <c r="T114" i="5"/>
  <c r="W114" i="5"/>
  <c r="Z114" i="5"/>
  <c r="AB114" i="5"/>
  <c r="AC114" i="5"/>
  <c r="AD114" i="5"/>
  <c r="AG114" i="5"/>
  <c r="D115" i="5"/>
  <c r="E115" i="5"/>
  <c r="F115" i="5"/>
  <c r="G115" i="5"/>
  <c r="T115" i="5"/>
  <c r="W115" i="5"/>
  <c r="Z115" i="5"/>
  <c r="AB115" i="5"/>
  <c r="AC115" i="5"/>
  <c r="AD115" i="5"/>
  <c r="AG115" i="5"/>
  <c r="D116" i="5"/>
  <c r="E116" i="5"/>
  <c r="F116" i="5"/>
  <c r="G116" i="5"/>
  <c r="T116" i="5"/>
  <c r="W116" i="5"/>
  <c r="Z116" i="5"/>
  <c r="AB116" i="5"/>
  <c r="AC116" i="5"/>
  <c r="AD116" i="5"/>
  <c r="AG116" i="5"/>
  <c r="D117" i="5"/>
  <c r="E117" i="5"/>
  <c r="F117" i="5"/>
  <c r="G117" i="5"/>
  <c r="T117" i="5"/>
  <c r="W117" i="5"/>
  <c r="Z117" i="5"/>
  <c r="AB117" i="5"/>
  <c r="AC117" i="5"/>
  <c r="AD117" i="5"/>
  <c r="AG117" i="5"/>
  <c r="D118" i="5"/>
  <c r="E118" i="5"/>
  <c r="F118" i="5"/>
  <c r="G118" i="5"/>
  <c r="T118" i="5"/>
  <c r="W118" i="5"/>
  <c r="Z118" i="5"/>
  <c r="AB118" i="5"/>
  <c r="AC118" i="5"/>
  <c r="AD118" i="5"/>
  <c r="AG118" i="5"/>
  <c r="D119" i="5"/>
  <c r="E119" i="5"/>
  <c r="F119" i="5"/>
  <c r="G119" i="5"/>
  <c r="T119" i="5"/>
  <c r="W119" i="5"/>
  <c r="Z119" i="5"/>
  <c r="AB119" i="5"/>
  <c r="AC119" i="5"/>
  <c r="AD119" i="5"/>
  <c r="AG119" i="5"/>
  <c r="D120" i="5"/>
  <c r="E120" i="5"/>
  <c r="F120" i="5"/>
  <c r="G120" i="5"/>
  <c r="T120" i="5"/>
  <c r="W120" i="5"/>
  <c r="Z120" i="5"/>
  <c r="AB120" i="5"/>
  <c r="AC120" i="5"/>
  <c r="AD120" i="5"/>
  <c r="AG120" i="5"/>
  <c r="D121" i="5"/>
  <c r="E121" i="5"/>
  <c r="F121" i="5"/>
  <c r="G121" i="5"/>
  <c r="T121" i="5"/>
  <c r="W121" i="5"/>
  <c r="Z121" i="5"/>
  <c r="AB121" i="5"/>
  <c r="AC121" i="5"/>
  <c r="AD121" i="5"/>
  <c r="AG121" i="5"/>
  <c r="D122" i="5"/>
  <c r="E122" i="5"/>
  <c r="F122" i="5"/>
  <c r="G122" i="5"/>
  <c r="T122" i="5"/>
  <c r="W122" i="5"/>
  <c r="Z122" i="5"/>
  <c r="AB122" i="5"/>
  <c r="AC122" i="5"/>
  <c r="AD122" i="5"/>
  <c r="AG122" i="5"/>
  <c r="D123" i="5"/>
  <c r="E123" i="5"/>
  <c r="F123" i="5"/>
  <c r="G123" i="5"/>
  <c r="T123" i="5"/>
  <c r="W123" i="5"/>
  <c r="Z123" i="5"/>
  <c r="AB123" i="5"/>
  <c r="AC123" i="5"/>
  <c r="AD123" i="5"/>
  <c r="AG123" i="5"/>
  <c r="D124" i="5"/>
  <c r="E124" i="5"/>
  <c r="F124" i="5"/>
  <c r="G124" i="5"/>
  <c r="T124" i="5"/>
  <c r="W124" i="5"/>
  <c r="Z124" i="5"/>
  <c r="AB124" i="5"/>
  <c r="AC124" i="5"/>
  <c r="AD124" i="5"/>
  <c r="AG124" i="5"/>
  <c r="D125" i="5"/>
  <c r="E125" i="5"/>
  <c r="F125" i="5"/>
  <c r="G125" i="5"/>
  <c r="T125" i="5"/>
  <c r="W125" i="5"/>
  <c r="Z125" i="5"/>
  <c r="AB125" i="5"/>
  <c r="AC125" i="5"/>
  <c r="AD125" i="5"/>
  <c r="AG125" i="5"/>
  <c r="D126" i="5"/>
  <c r="E126" i="5"/>
  <c r="F126" i="5"/>
  <c r="G126" i="5"/>
  <c r="T126" i="5"/>
  <c r="W126" i="5"/>
  <c r="Z126" i="5"/>
  <c r="AB126" i="5"/>
  <c r="AC126" i="5"/>
  <c r="AD126" i="5"/>
  <c r="AG126" i="5"/>
  <c r="D127" i="5"/>
  <c r="E127" i="5"/>
  <c r="F127" i="5"/>
  <c r="G127" i="5"/>
  <c r="T127" i="5"/>
  <c r="W127" i="5"/>
  <c r="Z127" i="5"/>
  <c r="AB127" i="5"/>
  <c r="AC127" i="5"/>
  <c r="AD127" i="5"/>
  <c r="AG127" i="5"/>
  <c r="D128" i="5"/>
  <c r="E128" i="5"/>
  <c r="F128" i="5"/>
  <c r="G128" i="5"/>
  <c r="T128" i="5"/>
  <c r="W128" i="5"/>
  <c r="Z128" i="5"/>
  <c r="AB128" i="5"/>
  <c r="AC128" i="5"/>
  <c r="AD128" i="5"/>
  <c r="AG128" i="5"/>
  <c r="D129" i="5"/>
  <c r="E129" i="5"/>
  <c r="F129" i="5"/>
  <c r="G129" i="5"/>
  <c r="T129" i="5"/>
  <c r="W129" i="5"/>
  <c r="Z129" i="5"/>
  <c r="AB129" i="5"/>
  <c r="AC129" i="5"/>
  <c r="AD129" i="5"/>
  <c r="AG129" i="5"/>
  <c r="D130" i="5"/>
  <c r="E130" i="5"/>
  <c r="F130" i="5"/>
  <c r="G130" i="5"/>
  <c r="T130" i="5"/>
  <c r="W130" i="5"/>
  <c r="Z130" i="5"/>
  <c r="AB130" i="5"/>
  <c r="AC130" i="5"/>
  <c r="AD130" i="5"/>
  <c r="AG130" i="5"/>
  <c r="D131" i="5"/>
  <c r="E131" i="5"/>
  <c r="F131" i="5"/>
  <c r="G131" i="5"/>
  <c r="T131" i="5"/>
  <c r="W131" i="5"/>
  <c r="Z131" i="5"/>
  <c r="AB131" i="5"/>
  <c r="AC131" i="5"/>
  <c r="AD131" i="5"/>
  <c r="AG131" i="5"/>
  <c r="D132" i="5"/>
  <c r="E132" i="5"/>
  <c r="F132" i="5"/>
  <c r="G132" i="5"/>
  <c r="T132" i="5"/>
  <c r="W132" i="5"/>
  <c r="Z132" i="5"/>
  <c r="AB132" i="5"/>
  <c r="AC132" i="5"/>
  <c r="AD132" i="5"/>
  <c r="AG132" i="5"/>
  <c r="D133" i="5"/>
  <c r="E133" i="5"/>
  <c r="F133" i="5"/>
  <c r="G133" i="5"/>
  <c r="T133" i="5"/>
  <c r="W133" i="5"/>
  <c r="Z133" i="5"/>
  <c r="AB133" i="5"/>
  <c r="AC133" i="5"/>
  <c r="AD133" i="5"/>
  <c r="AG133" i="5"/>
  <c r="D134" i="5"/>
  <c r="E134" i="5"/>
  <c r="F134" i="5"/>
  <c r="G134" i="5"/>
  <c r="T134" i="5"/>
  <c r="W134" i="5"/>
  <c r="Z134" i="5"/>
  <c r="AB134" i="5"/>
  <c r="AC134" i="5"/>
  <c r="AD134" i="5"/>
  <c r="AG134" i="5"/>
  <c r="D135" i="5"/>
  <c r="E135" i="5"/>
  <c r="F135" i="5"/>
  <c r="G135" i="5"/>
  <c r="T135" i="5"/>
  <c r="W135" i="5"/>
  <c r="Z135" i="5"/>
  <c r="AB135" i="5"/>
  <c r="AC135" i="5"/>
  <c r="AD135" i="5"/>
  <c r="AG135" i="5"/>
  <c r="D136" i="5"/>
  <c r="E136" i="5"/>
  <c r="F136" i="5"/>
  <c r="G136" i="5"/>
  <c r="T136" i="5"/>
  <c r="W136" i="5"/>
  <c r="Z136" i="5"/>
  <c r="AB136" i="5"/>
  <c r="AC136" i="5"/>
  <c r="AD136" i="5"/>
  <c r="AG136" i="5"/>
  <c r="D137" i="5"/>
  <c r="E137" i="5"/>
  <c r="F137" i="5"/>
  <c r="G137" i="5"/>
  <c r="T137" i="5"/>
  <c r="W137" i="5"/>
  <c r="Z137" i="5"/>
  <c r="AB137" i="5"/>
  <c r="AC137" i="5"/>
  <c r="AD137" i="5"/>
  <c r="AG137" i="5"/>
  <c r="D138" i="5"/>
  <c r="E138" i="5"/>
  <c r="F138" i="5"/>
  <c r="G138" i="5"/>
  <c r="T138" i="5"/>
  <c r="W138" i="5"/>
  <c r="Z138" i="5"/>
  <c r="AB138" i="5"/>
  <c r="AC138" i="5"/>
  <c r="AD138" i="5"/>
  <c r="AG138" i="5"/>
  <c r="D139" i="5"/>
  <c r="E139" i="5"/>
  <c r="F139" i="5"/>
  <c r="G139" i="5"/>
  <c r="T139" i="5"/>
  <c r="W139" i="5"/>
  <c r="Z139" i="5"/>
  <c r="AB139" i="5"/>
  <c r="AC139" i="5"/>
  <c r="AD139" i="5"/>
  <c r="AG139" i="5"/>
  <c r="D140" i="5"/>
  <c r="E140" i="5"/>
  <c r="F140" i="5"/>
  <c r="G140" i="5"/>
  <c r="T140" i="5"/>
  <c r="W140" i="5"/>
  <c r="Z140" i="5"/>
  <c r="AB140" i="5"/>
  <c r="AC140" i="5"/>
  <c r="AD140" i="5"/>
  <c r="AG140" i="5"/>
  <c r="D141" i="5"/>
  <c r="E141" i="5"/>
  <c r="F141" i="5"/>
  <c r="G141" i="5"/>
  <c r="T141" i="5"/>
  <c r="W141" i="5"/>
  <c r="Z141" i="5"/>
  <c r="AB141" i="5"/>
  <c r="AC141" i="5"/>
  <c r="AD141" i="5"/>
  <c r="AG141" i="5"/>
  <c r="D142" i="5"/>
  <c r="E142" i="5"/>
  <c r="F142" i="5"/>
  <c r="G142" i="5"/>
  <c r="T142" i="5"/>
  <c r="W142" i="5"/>
  <c r="Z142" i="5"/>
  <c r="AB142" i="5"/>
  <c r="AC142" i="5"/>
  <c r="AD142" i="5"/>
  <c r="AG142" i="5"/>
  <c r="D143" i="5"/>
  <c r="E143" i="5"/>
  <c r="F143" i="5"/>
  <c r="G143" i="5"/>
  <c r="T143" i="5"/>
  <c r="W143" i="5"/>
  <c r="Z143" i="5"/>
  <c r="AB143" i="5"/>
  <c r="AC143" i="5"/>
  <c r="AD143" i="5"/>
  <c r="AG143" i="5"/>
  <c r="D144" i="5"/>
  <c r="E144" i="5"/>
  <c r="F144" i="5"/>
  <c r="G144" i="5"/>
  <c r="T144" i="5"/>
  <c r="W144" i="5"/>
  <c r="Z144" i="5"/>
  <c r="AB144" i="5"/>
  <c r="AC144" i="5"/>
  <c r="AD144" i="5"/>
  <c r="AG144" i="5"/>
  <c r="D145" i="5"/>
  <c r="E145" i="5"/>
  <c r="F145" i="5"/>
  <c r="G145" i="5"/>
  <c r="T145" i="5"/>
  <c r="W145" i="5"/>
  <c r="Z145" i="5"/>
  <c r="AB145" i="5"/>
  <c r="AC145" i="5"/>
  <c r="AD145" i="5"/>
  <c r="AG145" i="5"/>
  <c r="D146" i="5"/>
  <c r="E146" i="5"/>
  <c r="F146" i="5"/>
  <c r="G146" i="5"/>
  <c r="T146" i="5"/>
  <c r="W146" i="5"/>
  <c r="Z146" i="5"/>
  <c r="AB146" i="5"/>
  <c r="AC146" i="5"/>
  <c r="AD146" i="5"/>
  <c r="AG146" i="5"/>
  <c r="D147" i="5"/>
  <c r="E147" i="5"/>
  <c r="F147" i="5"/>
  <c r="G147" i="5"/>
  <c r="T147" i="5"/>
  <c r="W147" i="5"/>
  <c r="Z147" i="5"/>
  <c r="AB147" i="5"/>
  <c r="AC147" i="5"/>
  <c r="AD147" i="5"/>
  <c r="AG147" i="5"/>
  <c r="D148" i="5"/>
  <c r="E148" i="5"/>
  <c r="F148" i="5"/>
  <c r="G148" i="5"/>
  <c r="T148" i="5"/>
  <c r="W148" i="5"/>
  <c r="Z148" i="5"/>
  <c r="AB148" i="5"/>
  <c r="AC148" i="5"/>
  <c r="AD148" i="5"/>
  <c r="AG148" i="5"/>
  <c r="D149" i="5"/>
  <c r="E149" i="5"/>
  <c r="F149" i="5"/>
  <c r="G149" i="5"/>
  <c r="T149" i="5"/>
  <c r="W149" i="5"/>
  <c r="Z149" i="5"/>
  <c r="AB149" i="5"/>
  <c r="AC149" i="5"/>
  <c r="AD149" i="5"/>
  <c r="AG149" i="5"/>
  <c r="D150" i="5"/>
  <c r="E150" i="5"/>
  <c r="F150" i="5"/>
  <c r="G150" i="5"/>
  <c r="T150" i="5"/>
  <c r="W150" i="5"/>
  <c r="Z150" i="5"/>
  <c r="AB150" i="5"/>
  <c r="AC150" i="5"/>
  <c r="AD150" i="5"/>
  <c r="AG150" i="5"/>
  <c r="D151" i="5"/>
  <c r="E151" i="5"/>
  <c r="F151" i="5"/>
  <c r="G151" i="5"/>
  <c r="T151" i="5"/>
  <c r="W151" i="5"/>
  <c r="Z151" i="5"/>
  <c r="AB151" i="5"/>
  <c r="AC151" i="5"/>
  <c r="AD151" i="5"/>
  <c r="AG151" i="5"/>
  <c r="D152" i="5"/>
  <c r="E152" i="5"/>
  <c r="F152" i="5"/>
  <c r="G152" i="5"/>
  <c r="T152" i="5"/>
  <c r="W152" i="5"/>
  <c r="Z152" i="5"/>
  <c r="AB152" i="5"/>
  <c r="AC152" i="5"/>
  <c r="AD152" i="5"/>
  <c r="AG152" i="5"/>
  <c r="D153" i="5"/>
  <c r="E153" i="5"/>
  <c r="F153" i="5"/>
  <c r="G153" i="5"/>
  <c r="T153" i="5"/>
  <c r="W153" i="5"/>
  <c r="Z153" i="5"/>
  <c r="AB153" i="5"/>
  <c r="AC153" i="5"/>
  <c r="AD153" i="5"/>
  <c r="AG153" i="5"/>
  <c r="D154" i="5"/>
  <c r="E154" i="5"/>
  <c r="F154" i="5"/>
  <c r="G154" i="5"/>
  <c r="T154" i="5"/>
  <c r="W154" i="5"/>
  <c r="Z154" i="5"/>
  <c r="AB154" i="5"/>
  <c r="AC154" i="5"/>
  <c r="AD154" i="5"/>
  <c r="AG154" i="5"/>
  <c r="D155" i="5"/>
  <c r="E155" i="5"/>
  <c r="F155" i="5"/>
  <c r="G155" i="5"/>
  <c r="T155" i="5"/>
  <c r="W155" i="5"/>
  <c r="Z155" i="5"/>
  <c r="AB155" i="5"/>
  <c r="AC155" i="5"/>
  <c r="AD155" i="5"/>
  <c r="AG155" i="5"/>
  <c r="D156" i="5"/>
  <c r="E156" i="5"/>
  <c r="F156" i="5"/>
  <c r="G156" i="5"/>
  <c r="T156" i="5"/>
  <c r="W156" i="5"/>
  <c r="Z156" i="5"/>
  <c r="AB156" i="5"/>
  <c r="AC156" i="5"/>
  <c r="AD156" i="5"/>
  <c r="AG156" i="5"/>
  <c r="D157" i="5"/>
  <c r="E157" i="5"/>
  <c r="F157" i="5"/>
  <c r="G157" i="5"/>
  <c r="T157" i="5"/>
  <c r="W157" i="5"/>
  <c r="Z157" i="5"/>
  <c r="AB157" i="5"/>
  <c r="AC157" i="5"/>
  <c r="AD157" i="5"/>
  <c r="AG157" i="5"/>
  <c r="D158" i="5"/>
  <c r="E158" i="5"/>
  <c r="F158" i="5"/>
  <c r="G158" i="5"/>
  <c r="T158" i="5"/>
  <c r="W158" i="5"/>
  <c r="Z158" i="5"/>
  <c r="AB158" i="5"/>
  <c r="AC158" i="5"/>
  <c r="AD158" i="5"/>
  <c r="AG158" i="5"/>
  <c r="D159" i="5"/>
  <c r="E159" i="5"/>
  <c r="F159" i="5"/>
  <c r="G159" i="5"/>
  <c r="T159" i="5"/>
  <c r="W159" i="5"/>
  <c r="Z159" i="5"/>
  <c r="AB159" i="5"/>
  <c r="AC159" i="5"/>
  <c r="AD159" i="5"/>
  <c r="AG159" i="5"/>
  <c r="D160" i="5"/>
  <c r="E160" i="5"/>
  <c r="F160" i="5"/>
  <c r="G160" i="5"/>
  <c r="T160" i="5"/>
  <c r="W160" i="5"/>
  <c r="Z160" i="5"/>
  <c r="AB160" i="5"/>
  <c r="AC160" i="5"/>
  <c r="AD160" i="5"/>
  <c r="AG160" i="5"/>
  <c r="D161" i="5"/>
  <c r="E161" i="5"/>
  <c r="F161" i="5"/>
  <c r="G161" i="5"/>
  <c r="T161" i="5"/>
  <c r="W161" i="5"/>
  <c r="Z161" i="5"/>
  <c r="AB161" i="5"/>
  <c r="AC161" i="5"/>
  <c r="AD161" i="5"/>
  <c r="AG161" i="5"/>
  <c r="D162" i="5"/>
  <c r="E162" i="5"/>
  <c r="F162" i="5"/>
  <c r="G162" i="5"/>
  <c r="T162" i="5"/>
  <c r="W162" i="5"/>
  <c r="Z162" i="5"/>
  <c r="AB162" i="5"/>
  <c r="AC162" i="5"/>
  <c r="AD162" i="5"/>
  <c r="AG162" i="5"/>
  <c r="D163" i="5"/>
  <c r="E163" i="5"/>
  <c r="F163" i="5"/>
  <c r="G163" i="5"/>
  <c r="T163" i="5"/>
  <c r="W163" i="5"/>
  <c r="Z163" i="5"/>
  <c r="AB163" i="5"/>
  <c r="AC163" i="5"/>
  <c r="AD163" i="5"/>
  <c r="AG163" i="5"/>
  <c r="D164" i="5"/>
  <c r="E164" i="5"/>
  <c r="F164" i="5"/>
  <c r="G164" i="5"/>
  <c r="T164" i="5"/>
  <c r="W164" i="5"/>
  <c r="Z164" i="5"/>
  <c r="AB164" i="5"/>
  <c r="AC164" i="5"/>
  <c r="AD164" i="5"/>
  <c r="AG164" i="5"/>
  <c r="D165" i="5"/>
  <c r="E165" i="5"/>
  <c r="F165" i="5"/>
  <c r="G165" i="5"/>
  <c r="T165" i="5"/>
  <c r="W165" i="5"/>
  <c r="Z165" i="5"/>
  <c r="AB165" i="5"/>
  <c r="AC165" i="5"/>
  <c r="AD165" i="5"/>
  <c r="AG165" i="5"/>
  <c r="D166" i="5"/>
  <c r="E166" i="5"/>
  <c r="F166" i="5"/>
  <c r="G166" i="5"/>
  <c r="T166" i="5"/>
  <c r="W166" i="5"/>
  <c r="Z166" i="5"/>
  <c r="AB166" i="5"/>
  <c r="AC166" i="5"/>
  <c r="AD166" i="5"/>
  <c r="AG166" i="5"/>
  <c r="D167" i="5"/>
  <c r="E167" i="5"/>
  <c r="F167" i="5"/>
  <c r="G167" i="5"/>
  <c r="T167" i="5"/>
  <c r="W167" i="5"/>
  <c r="Z167" i="5"/>
  <c r="AB167" i="5"/>
  <c r="AC167" i="5"/>
  <c r="AD167" i="5"/>
  <c r="AG167" i="5"/>
  <c r="D168" i="5"/>
  <c r="E168" i="5"/>
  <c r="F168" i="5"/>
  <c r="G168" i="5"/>
  <c r="T168" i="5"/>
  <c r="W168" i="5"/>
  <c r="Z168" i="5"/>
  <c r="AB168" i="5"/>
  <c r="AC168" i="5"/>
  <c r="AD168" i="5"/>
  <c r="AG168" i="5"/>
  <c r="D169" i="5"/>
  <c r="E169" i="5"/>
  <c r="F169" i="5"/>
  <c r="G169" i="5"/>
  <c r="T169" i="5"/>
  <c r="W169" i="5"/>
  <c r="Z169" i="5"/>
  <c r="AB169" i="5"/>
  <c r="AC169" i="5"/>
  <c r="AD169" i="5"/>
  <c r="AG169" i="5"/>
  <c r="D170" i="5"/>
  <c r="E170" i="5"/>
  <c r="F170" i="5"/>
  <c r="G170" i="5"/>
  <c r="T170" i="5"/>
  <c r="W170" i="5"/>
  <c r="Z170" i="5"/>
  <c r="AB170" i="5"/>
  <c r="AC170" i="5"/>
  <c r="AD170" i="5"/>
  <c r="AG170" i="5"/>
  <c r="D171" i="5"/>
  <c r="E171" i="5"/>
  <c r="F171" i="5"/>
  <c r="G171" i="5"/>
  <c r="T171" i="5"/>
  <c r="W171" i="5"/>
  <c r="Z171" i="5"/>
  <c r="AB171" i="5"/>
  <c r="AC171" i="5"/>
  <c r="AD171" i="5"/>
  <c r="AG171" i="5"/>
  <c r="D172" i="5"/>
  <c r="E172" i="5"/>
  <c r="F172" i="5"/>
  <c r="G172" i="5"/>
  <c r="T172" i="5"/>
  <c r="W172" i="5"/>
  <c r="Z172" i="5"/>
  <c r="AB172" i="5"/>
  <c r="AC172" i="5"/>
  <c r="AD172" i="5"/>
  <c r="AG172" i="5"/>
  <c r="D173" i="5"/>
  <c r="E173" i="5"/>
  <c r="F173" i="5"/>
  <c r="G173" i="5"/>
  <c r="T173" i="5"/>
  <c r="W173" i="5"/>
  <c r="Z173" i="5"/>
  <c r="AB173" i="5"/>
  <c r="AC173" i="5"/>
  <c r="AD173" i="5"/>
  <c r="AG173" i="5"/>
  <c r="D174" i="5"/>
  <c r="E174" i="5"/>
  <c r="F174" i="5"/>
  <c r="G174" i="5"/>
  <c r="T174" i="5"/>
  <c r="W174" i="5"/>
  <c r="Z174" i="5"/>
  <c r="AB174" i="5"/>
  <c r="AC174" i="5"/>
  <c r="AD174" i="5"/>
  <c r="AG174" i="5"/>
  <c r="D175" i="5"/>
  <c r="E175" i="5"/>
  <c r="F175" i="5"/>
  <c r="G175" i="5"/>
  <c r="T175" i="5"/>
  <c r="W175" i="5"/>
  <c r="Z175" i="5"/>
  <c r="AB175" i="5"/>
  <c r="AC175" i="5"/>
  <c r="AD175" i="5"/>
  <c r="AG175" i="5"/>
  <c r="D176" i="5"/>
  <c r="E176" i="5"/>
  <c r="F176" i="5"/>
  <c r="G176" i="5"/>
  <c r="T176" i="5"/>
  <c r="W176" i="5"/>
  <c r="Z176" i="5"/>
  <c r="AB176" i="5"/>
  <c r="AC176" i="5"/>
  <c r="AD176" i="5"/>
  <c r="AG176" i="5"/>
  <c r="D177" i="5"/>
  <c r="E177" i="5"/>
  <c r="F177" i="5"/>
  <c r="G177" i="5"/>
  <c r="T177" i="5"/>
  <c r="W177" i="5"/>
  <c r="Z177" i="5"/>
  <c r="AB177" i="5"/>
  <c r="AC177" i="5"/>
  <c r="AD177" i="5"/>
  <c r="AG177" i="5"/>
  <c r="D178" i="5"/>
  <c r="E178" i="5"/>
  <c r="F178" i="5"/>
  <c r="G178" i="5"/>
  <c r="T178" i="5"/>
  <c r="W178" i="5"/>
  <c r="Z178" i="5"/>
  <c r="AB178" i="5"/>
  <c r="AC178" i="5"/>
  <c r="AD178" i="5"/>
  <c r="AG178" i="5"/>
  <c r="D179" i="5"/>
  <c r="E179" i="5"/>
  <c r="F179" i="5"/>
  <c r="G179" i="5"/>
  <c r="T179" i="5"/>
  <c r="W179" i="5"/>
  <c r="Z179" i="5"/>
  <c r="AB179" i="5"/>
  <c r="AC179" i="5"/>
  <c r="AD179" i="5"/>
  <c r="AG179" i="5"/>
  <c r="D180" i="5"/>
  <c r="E180" i="5"/>
  <c r="F180" i="5"/>
  <c r="G180" i="5"/>
  <c r="T180" i="5"/>
  <c r="W180" i="5"/>
  <c r="Z180" i="5"/>
  <c r="AB180" i="5"/>
  <c r="AC180" i="5"/>
  <c r="AD180" i="5"/>
  <c r="AG180" i="5"/>
  <c r="D181" i="5"/>
  <c r="E181" i="5"/>
  <c r="F181" i="5"/>
  <c r="G181" i="5"/>
  <c r="T181" i="5"/>
  <c r="W181" i="5"/>
  <c r="Z181" i="5"/>
  <c r="AB181" i="5"/>
  <c r="AC181" i="5"/>
  <c r="AD181" i="5"/>
  <c r="AG181" i="5"/>
  <c r="D182" i="5"/>
  <c r="E182" i="5"/>
  <c r="F182" i="5"/>
  <c r="G182" i="5"/>
  <c r="T182" i="5"/>
  <c r="W182" i="5"/>
  <c r="Z182" i="5"/>
  <c r="AB182" i="5"/>
  <c r="AC182" i="5"/>
  <c r="AD182" i="5"/>
  <c r="AG182" i="5"/>
  <c r="D183" i="5"/>
  <c r="E183" i="5"/>
  <c r="F183" i="5"/>
  <c r="G183" i="5"/>
  <c r="T183" i="5"/>
  <c r="W183" i="5"/>
  <c r="Z183" i="5"/>
  <c r="AB183" i="5"/>
  <c r="AC183" i="5"/>
  <c r="AD183" i="5"/>
  <c r="AG183" i="5"/>
  <c r="D184" i="5"/>
  <c r="E184" i="5"/>
  <c r="F184" i="5"/>
  <c r="G184" i="5"/>
  <c r="T184" i="5"/>
  <c r="W184" i="5"/>
  <c r="Z184" i="5"/>
  <c r="AB184" i="5"/>
  <c r="AC184" i="5"/>
  <c r="AD184" i="5"/>
  <c r="AG184" i="5"/>
  <c r="D185" i="5"/>
  <c r="E185" i="5"/>
  <c r="F185" i="5"/>
  <c r="G185" i="5"/>
  <c r="T185" i="5"/>
  <c r="W185" i="5"/>
  <c r="Z185" i="5"/>
  <c r="AB185" i="5"/>
  <c r="AC185" i="5"/>
  <c r="AD185" i="5"/>
  <c r="AG185" i="5"/>
  <c r="D186" i="5"/>
  <c r="E186" i="5"/>
  <c r="F186" i="5"/>
  <c r="G186" i="5"/>
  <c r="T186" i="5"/>
  <c r="W186" i="5"/>
  <c r="Z186" i="5"/>
  <c r="AB186" i="5"/>
  <c r="AC186" i="5"/>
  <c r="AD186" i="5"/>
  <c r="AG186" i="5"/>
  <c r="D187" i="5"/>
  <c r="E187" i="5"/>
  <c r="F187" i="5"/>
  <c r="G187" i="5"/>
  <c r="T187" i="5"/>
  <c r="W187" i="5"/>
  <c r="Z187" i="5"/>
  <c r="AB187" i="5"/>
  <c r="AC187" i="5"/>
  <c r="AD187" i="5"/>
  <c r="AG187" i="5"/>
  <c r="D188" i="5"/>
  <c r="E188" i="5"/>
  <c r="F188" i="5"/>
  <c r="G188" i="5"/>
  <c r="T188" i="5"/>
  <c r="W188" i="5"/>
  <c r="Z188" i="5"/>
  <c r="AB188" i="5"/>
  <c r="AC188" i="5"/>
  <c r="AD188" i="5"/>
  <c r="AG188" i="5"/>
  <c r="D189" i="5"/>
  <c r="E189" i="5"/>
  <c r="F189" i="5"/>
  <c r="G189" i="5"/>
  <c r="T189" i="5"/>
  <c r="W189" i="5"/>
  <c r="Z189" i="5"/>
  <c r="AB189" i="5"/>
  <c r="AC189" i="5"/>
  <c r="AD189" i="5"/>
  <c r="AG189" i="5"/>
  <c r="D190" i="5"/>
  <c r="E190" i="5"/>
  <c r="F190" i="5"/>
  <c r="G190" i="5"/>
  <c r="T190" i="5"/>
  <c r="W190" i="5"/>
  <c r="Z190" i="5"/>
  <c r="AB190" i="5"/>
  <c r="AC190" i="5"/>
  <c r="AD190" i="5"/>
  <c r="AG190" i="5"/>
  <c r="D191" i="5"/>
  <c r="E191" i="5"/>
  <c r="F191" i="5"/>
  <c r="G191" i="5"/>
  <c r="T191" i="5"/>
  <c r="W191" i="5"/>
  <c r="Z191" i="5"/>
  <c r="AB191" i="5"/>
  <c r="AC191" i="5"/>
  <c r="AD191" i="5"/>
  <c r="AG191" i="5"/>
  <c r="D192" i="5"/>
  <c r="E192" i="5"/>
  <c r="F192" i="5"/>
  <c r="G192" i="5"/>
  <c r="T192" i="5"/>
  <c r="W192" i="5"/>
  <c r="Z192" i="5"/>
  <c r="AB192" i="5"/>
  <c r="AC192" i="5"/>
  <c r="AD192" i="5"/>
  <c r="AG192" i="5"/>
  <c r="D193" i="5"/>
  <c r="E193" i="5"/>
  <c r="F193" i="5"/>
  <c r="G193" i="5"/>
  <c r="T193" i="5"/>
  <c r="W193" i="5"/>
  <c r="Z193" i="5"/>
  <c r="AB193" i="5"/>
  <c r="AC193" i="5"/>
  <c r="AD193" i="5"/>
  <c r="AG193" i="5"/>
  <c r="D194" i="5"/>
  <c r="E194" i="5"/>
  <c r="F194" i="5"/>
  <c r="G194" i="5"/>
  <c r="T194" i="5"/>
  <c r="W194" i="5"/>
  <c r="Z194" i="5"/>
  <c r="AB194" i="5"/>
  <c r="AC194" i="5"/>
  <c r="AD194" i="5"/>
  <c r="AG194" i="5"/>
  <c r="D195" i="5"/>
  <c r="E195" i="5"/>
  <c r="F195" i="5"/>
  <c r="G195" i="5"/>
  <c r="T195" i="5"/>
  <c r="W195" i="5"/>
  <c r="Z195" i="5"/>
  <c r="AB195" i="5"/>
  <c r="AC195" i="5"/>
  <c r="AD195" i="5"/>
  <c r="AG195" i="5"/>
  <c r="D196" i="5"/>
  <c r="E196" i="5"/>
  <c r="F196" i="5"/>
  <c r="G196" i="5"/>
  <c r="T196" i="5"/>
  <c r="W196" i="5"/>
  <c r="Z196" i="5"/>
  <c r="AB196" i="5"/>
  <c r="AC196" i="5"/>
  <c r="AD196" i="5"/>
  <c r="AG196" i="5"/>
  <c r="D197" i="5"/>
  <c r="E197" i="5"/>
  <c r="F197" i="5"/>
  <c r="G197" i="5"/>
  <c r="T197" i="5"/>
  <c r="W197" i="5"/>
  <c r="Z197" i="5"/>
  <c r="AB197" i="5"/>
  <c r="AC197" i="5"/>
  <c r="AD197" i="5"/>
  <c r="AG197" i="5"/>
  <c r="D198" i="5"/>
  <c r="E198" i="5"/>
  <c r="F198" i="5"/>
  <c r="G198" i="5"/>
  <c r="T198" i="5"/>
  <c r="W198" i="5"/>
  <c r="Z198" i="5"/>
  <c r="AB198" i="5"/>
  <c r="AC198" i="5"/>
  <c r="AD198" i="5"/>
  <c r="AG198" i="5"/>
  <c r="D199" i="5"/>
  <c r="E199" i="5"/>
  <c r="F199" i="5"/>
  <c r="G199" i="5"/>
  <c r="T199" i="5"/>
  <c r="W199" i="5"/>
  <c r="Z199" i="5"/>
  <c r="AB199" i="5"/>
  <c r="AC199" i="5"/>
  <c r="AD199" i="5"/>
  <c r="AG199" i="5"/>
  <c r="D200" i="5"/>
  <c r="E200" i="5"/>
  <c r="F200" i="5"/>
  <c r="G200" i="5"/>
  <c r="T200" i="5"/>
  <c r="W200" i="5"/>
  <c r="Z200" i="5"/>
  <c r="AB200" i="5"/>
  <c r="AC200" i="5"/>
  <c r="AD200" i="5"/>
  <c r="AG200" i="5"/>
  <c r="D201" i="5"/>
  <c r="E201" i="5"/>
  <c r="F201" i="5"/>
  <c r="G201" i="5"/>
  <c r="T201" i="5"/>
  <c r="W201" i="5"/>
  <c r="Z201" i="5"/>
  <c r="AB201" i="5"/>
  <c r="AC201" i="5"/>
  <c r="AD201" i="5"/>
  <c r="AG201" i="5"/>
  <c r="D202" i="5"/>
  <c r="E202" i="5"/>
  <c r="F202" i="5"/>
  <c r="G202" i="5"/>
  <c r="T202" i="5"/>
  <c r="W202" i="5"/>
  <c r="Z202" i="5"/>
  <c r="AB202" i="5"/>
  <c r="AC202" i="5"/>
  <c r="AD202" i="5"/>
  <c r="AG202" i="5"/>
  <c r="D203" i="5"/>
  <c r="E203" i="5"/>
  <c r="F203" i="5"/>
  <c r="G203" i="5"/>
  <c r="T203" i="5"/>
  <c r="W203" i="5"/>
  <c r="Z203" i="5"/>
  <c r="AB203" i="5"/>
  <c r="AC203" i="5"/>
  <c r="AD203" i="5"/>
  <c r="AG203" i="5"/>
  <c r="D204" i="5"/>
  <c r="E204" i="5"/>
  <c r="F204" i="5"/>
  <c r="G204" i="5"/>
  <c r="T204" i="5"/>
  <c r="W204" i="5"/>
  <c r="Z204" i="5"/>
  <c r="AB204" i="5"/>
  <c r="AC204" i="5"/>
  <c r="AD204" i="5"/>
  <c r="AG204" i="5"/>
  <c r="D205" i="5"/>
  <c r="E205" i="5"/>
  <c r="F205" i="5"/>
  <c r="G205" i="5"/>
  <c r="T205" i="5"/>
  <c r="W205" i="5"/>
  <c r="Z205" i="5"/>
  <c r="AB205" i="5"/>
  <c r="AC205" i="5"/>
  <c r="AD205" i="5"/>
  <c r="AG205" i="5"/>
  <c r="D206" i="5"/>
  <c r="E206" i="5"/>
  <c r="F206" i="5"/>
  <c r="G206" i="5"/>
  <c r="T206" i="5"/>
  <c r="W206" i="5"/>
  <c r="Z206" i="5"/>
  <c r="AB206" i="5"/>
  <c r="AC206" i="5"/>
  <c r="AD206" i="5"/>
  <c r="AG206" i="5"/>
  <c r="D207" i="5"/>
  <c r="E207" i="5"/>
  <c r="F207" i="5"/>
  <c r="G207" i="5"/>
  <c r="T207" i="5"/>
  <c r="W207" i="5"/>
  <c r="Z207" i="5"/>
  <c r="AB207" i="5"/>
  <c r="AC207" i="5"/>
  <c r="AD207" i="5"/>
  <c r="AG207" i="5"/>
  <c r="D208" i="5"/>
  <c r="E208" i="5"/>
  <c r="F208" i="5"/>
  <c r="G208" i="5"/>
  <c r="T208" i="5"/>
  <c r="W208" i="5"/>
  <c r="Z208" i="5"/>
  <c r="AB208" i="5"/>
  <c r="AC208" i="5"/>
  <c r="AD208" i="5"/>
  <c r="AG208" i="5"/>
  <c r="D209" i="5"/>
  <c r="E209" i="5"/>
  <c r="F209" i="5"/>
  <c r="G209" i="5"/>
  <c r="T209" i="5"/>
  <c r="W209" i="5"/>
  <c r="Z209" i="5"/>
  <c r="AB209" i="5"/>
  <c r="AC209" i="5"/>
  <c r="AD209" i="5"/>
  <c r="AG209" i="5"/>
  <c r="D210" i="5"/>
  <c r="E210" i="5"/>
  <c r="F210" i="5"/>
  <c r="G210" i="5"/>
  <c r="T210" i="5"/>
  <c r="W210" i="5"/>
  <c r="Z210" i="5"/>
  <c r="AB210" i="5"/>
  <c r="AC210" i="5"/>
  <c r="AD210" i="5"/>
  <c r="AG210" i="5"/>
  <c r="D211" i="5"/>
  <c r="E211" i="5"/>
  <c r="F211" i="5"/>
  <c r="G211" i="5"/>
  <c r="T211" i="5"/>
  <c r="W211" i="5"/>
  <c r="Z211" i="5"/>
  <c r="AB211" i="5"/>
  <c r="AC211" i="5"/>
  <c r="AD211" i="5"/>
  <c r="AG211" i="5"/>
  <c r="D212" i="5"/>
  <c r="E212" i="5"/>
  <c r="F212" i="5"/>
  <c r="G212" i="5"/>
  <c r="T212" i="5"/>
  <c r="W212" i="5"/>
  <c r="Z212" i="5"/>
  <c r="AB212" i="5"/>
  <c r="AC212" i="5"/>
  <c r="AD212" i="5"/>
  <c r="AG212" i="5"/>
  <c r="D213" i="5"/>
  <c r="E213" i="5"/>
  <c r="F213" i="5"/>
  <c r="G213" i="5"/>
  <c r="T213" i="5"/>
  <c r="W213" i="5"/>
  <c r="Z213" i="5"/>
  <c r="AB213" i="5"/>
  <c r="AC213" i="5"/>
  <c r="AD213" i="5"/>
  <c r="AG213" i="5"/>
  <c r="D214" i="5"/>
  <c r="E214" i="5"/>
  <c r="F214" i="5"/>
  <c r="G214" i="5"/>
  <c r="T214" i="5"/>
  <c r="W214" i="5"/>
  <c r="Z214" i="5"/>
  <c r="AB214" i="5"/>
  <c r="AC214" i="5"/>
  <c r="AD214" i="5"/>
  <c r="AG214" i="5"/>
  <c r="D215" i="5"/>
  <c r="E215" i="5"/>
  <c r="F215" i="5"/>
  <c r="G215" i="5"/>
  <c r="T215" i="5"/>
  <c r="W215" i="5"/>
  <c r="Z215" i="5"/>
  <c r="AB215" i="5"/>
  <c r="AC215" i="5"/>
  <c r="AD215" i="5"/>
  <c r="AG215" i="5"/>
  <c r="D216" i="5"/>
  <c r="E216" i="5"/>
  <c r="F216" i="5"/>
  <c r="G216" i="5"/>
  <c r="T216" i="5"/>
  <c r="W216" i="5"/>
  <c r="Z216" i="5"/>
  <c r="AB216" i="5"/>
  <c r="AC216" i="5"/>
  <c r="AD216" i="5"/>
  <c r="AG216" i="5"/>
  <c r="D217" i="5"/>
  <c r="E217" i="5"/>
  <c r="F217" i="5"/>
  <c r="G217" i="5"/>
  <c r="T217" i="5"/>
  <c r="W217" i="5"/>
  <c r="Z217" i="5"/>
  <c r="AB217" i="5"/>
  <c r="AC217" i="5"/>
  <c r="AD217" i="5"/>
  <c r="AG217" i="5"/>
  <c r="D218" i="5"/>
  <c r="E218" i="5"/>
  <c r="F218" i="5"/>
  <c r="G218" i="5"/>
  <c r="T218" i="5"/>
  <c r="W218" i="5"/>
  <c r="Z218" i="5"/>
  <c r="AB218" i="5"/>
  <c r="AC218" i="5"/>
  <c r="AD218" i="5"/>
  <c r="AG218" i="5"/>
  <c r="D219" i="5"/>
  <c r="E219" i="5"/>
  <c r="F219" i="5"/>
  <c r="G219" i="5"/>
  <c r="T219" i="5"/>
  <c r="W219" i="5"/>
  <c r="Z219" i="5"/>
  <c r="AB219" i="5"/>
  <c r="AC219" i="5"/>
  <c r="AD219" i="5"/>
  <c r="AG219" i="5"/>
  <c r="D220" i="5"/>
  <c r="E220" i="5"/>
  <c r="F220" i="5"/>
  <c r="G220" i="5"/>
  <c r="T220" i="5"/>
  <c r="W220" i="5"/>
  <c r="Z220" i="5"/>
  <c r="AB220" i="5"/>
  <c r="AC220" i="5"/>
  <c r="AD220" i="5"/>
  <c r="AG220" i="5"/>
  <c r="D221" i="5"/>
  <c r="E221" i="5"/>
  <c r="F221" i="5"/>
  <c r="G221" i="5"/>
  <c r="T221" i="5"/>
  <c r="W221" i="5"/>
  <c r="Z221" i="5"/>
  <c r="AB221" i="5"/>
  <c r="AC221" i="5"/>
  <c r="AD221" i="5"/>
  <c r="AG221" i="5"/>
  <c r="D222" i="5"/>
  <c r="E222" i="5"/>
  <c r="F222" i="5"/>
  <c r="G222" i="5"/>
  <c r="T222" i="5"/>
  <c r="W222" i="5"/>
  <c r="Z222" i="5"/>
  <c r="AB222" i="5"/>
  <c r="AC222" i="5"/>
  <c r="AD222" i="5"/>
  <c r="AG222" i="5"/>
  <c r="D223" i="5"/>
  <c r="E223" i="5"/>
  <c r="F223" i="5"/>
  <c r="G223" i="5"/>
  <c r="T223" i="5"/>
  <c r="W223" i="5"/>
  <c r="Z223" i="5"/>
  <c r="AB223" i="5"/>
  <c r="AC223" i="5"/>
  <c r="AD223" i="5"/>
  <c r="AG223" i="5"/>
  <c r="D224" i="5"/>
  <c r="E224" i="5"/>
  <c r="F224" i="5"/>
  <c r="G224" i="5"/>
  <c r="T224" i="5"/>
  <c r="W224" i="5"/>
  <c r="Z224" i="5"/>
  <c r="AB224" i="5"/>
  <c r="AC224" i="5"/>
  <c r="AD224" i="5"/>
  <c r="AG224" i="5"/>
  <c r="D225" i="5"/>
  <c r="E225" i="5"/>
  <c r="F225" i="5"/>
  <c r="G225" i="5"/>
  <c r="T225" i="5"/>
  <c r="W225" i="5"/>
  <c r="Z225" i="5"/>
  <c r="AB225" i="5"/>
  <c r="AC225" i="5"/>
  <c r="AD225" i="5"/>
  <c r="AG225" i="5"/>
  <c r="D226" i="5"/>
  <c r="E226" i="5"/>
  <c r="F226" i="5"/>
  <c r="G226" i="5"/>
  <c r="T226" i="5"/>
  <c r="W226" i="5"/>
  <c r="Z226" i="5"/>
  <c r="AB226" i="5"/>
  <c r="AC226" i="5"/>
  <c r="AD226" i="5"/>
  <c r="AG226" i="5"/>
  <c r="D227" i="5"/>
  <c r="E227" i="5"/>
  <c r="F227" i="5"/>
  <c r="G227" i="5"/>
  <c r="T227" i="5"/>
  <c r="W227" i="5"/>
  <c r="Z227" i="5"/>
  <c r="AB227" i="5"/>
  <c r="AC227" i="5"/>
  <c r="AD227" i="5"/>
  <c r="AG227" i="5"/>
  <c r="D228" i="5"/>
  <c r="E228" i="5"/>
  <c r="F228" i="5"/>
  <c r="G228" i="5"/>
  <c r="T228" i="5"/>
  <c r="W228" i="5"/>
  <c r="Z228" i="5"/>
  <c r="AB228" i="5"/>
  <c r="AC228" i="5"/>
  <c r="AD228" i="5"/>
  <c r="AG228" i="5"/>
  <c r="D229" i="5"/>
  <c r="E229" i="5"/>
  <c r="F229" i="5"/>
  <c r="G229" i="5"/>
  <c r="T229" i="5"/>
  <c r="W229" i="5"/>
  <c r="Z229" i="5"/>
  <c r="AB229" i="5"/>
  <c r="AC229" i="5"/>
  <c r="AD229" i="5"/>
  <c r="AG229" i="5"/>
  <c r="D230" i="5"/>
  <c r="E230" i="5"/>
  <c r="F230" i="5"/>
  <c r="G230" i="5"/>
  <c r="T230" i="5"/>
  <c r="W230" i="5"/>
  <c r="Z230" i="5"/>
  <c r="AB230" i="5"/>
  <c r="AC230" i="5"/>
  <c r="AD230" i="5"/>
  <c r="AG230" i="5"/>
  <c r="D231" i="5"/>
  <c r="E231" i="5"/>
  <c r="F231" i="5"/>
  <c r="G231" i="5"/>
  <c r="T231" i="5"/>
  <c r="W231" i="5"/>
  <c r="Z231" i="5"/>
  <c r="AB231" i="5"/>
  <c r="AC231" i="5"/>
  <c r="AD231" i="5"/>
  <c r="AG231" i="5"/>
  <c r="D232" i="5"/>
  <c r="E232" i="5"/>
  <c r="F232" i="5"/>
  <c r="G232" i="5"/>
  <c r="T232" i="5"/>
  <c r="W232" i="5"/>
  <c r="Z232" i="5"/>
  <c r="AB232" i="5"/>
  <c r="AC232" i="5"/>
  <c r="AD232" i="5"/>
  <c r="AG232" i="5"/>
  <c r="D233" i="5"/>
  <c r="E233" i="5"/>
  <c r="F233" i="5"/>
  <c r="G233" i="5"/>
  <c r="T233" i="5"/>
  <c r="W233" i="5"/>
  <c r="Z233" i="5"/>
  <c r="AB233" i="5"/>
  <c r="AC233" i="5"/>
  <c r="AD233" i="5"/>
  <c r="AG233" i="5"/>
  <c r="D234" i="5"/>
  <c r="E234" i="5"/>
  <c r="F234" i="5"/>
  <c r="G234" i="5"/>
  <c r="T234" i="5"/>
  <c r="W234" i="5"/>
  <c r="Z234" i="5"/>
  <c r="AB234" i="5"/>
  <c r="AC234" i="5"/>
  <c r="AD234" i="5"/>
  <c r="AG234" i="5"/>
  <c r="D235" i="5"/>
  <c r="E235" i="5"/>
  <c r="F235" i="5"/>
  <c r="G235" i="5"/>
  <c r="T235" i="5"/>
  <c r="W235" i="5"/>
  <c r="Z235" i="5"/>
  <c r="AB235" i="5"/>
  <c r="AC235" i="5"/>
  <c r="AD235" i="5"/>
  <c r="AG235" i="5"/>
  <c r="D236" i="5"/>
  <c r="E236" i="5"/>
  <c r="F236" i="5"/>
  <c r="G236" i="5"/>
  <c r="T236" i="5"/>
  <c r="W236" i="5"/>
  <c r="Z236" i="5"/>
  <c r="AB236" i="5"/>
  <c r="AC236" i="5"/>
  <c r="AD236" i="5"/>
  <c r="AG236" i="5"/>
  <c r="D237" i="5"/>
  <c r="E237" i="5"/>
  <c r="F237" i="5"/>
  <c r="G237" i="5"/>
  <c r="T237" i="5"/>
  <c r="W237" i="5"/>
  <c r="Z237" i="5"/>
  <c r="AB237" i="5"/>
  <c r="AC237" i="5"/>
  <c r="AD237" i="5"/>
  <c r="AG237" i="5"/>
  <c r="D238" i="5"/>
  <c r="E238" i="5"/>
  <c r="F238" i="5"/>
  <c r="G238" i="5"/>
  <c r="T238" i="5"/>
  <c r="W238" i="5"/>
  <c r="Z238" i="5"/>
  <c r="AB238" i="5"/>
  <c r="AC238" i="5"/>
  <c r="AD238" i="5"/>
  <c r="AG238" i="5"/>
  <c r="D239" i="5"/>
  <c r="E239" i="5"/>
  <c r="F239" i="5"/>
  <c r="G239" i="5"/>
  <c r="T239" i="5"/>
  <c r="W239" i="5"/>
  <c r="Z239" i="5"/>
  <c r="AB239" i="5"/>
  <c r="AC239" i="5"/>
  <c r="AD239" i="5"/>
  <c r="AG239" i="5"/>
  <c r="D240" i="5"/>
  <c r="E240" i="5"/>
  <c r="F240" i="5"/>
  <c r="G240" i="5"/>
  <c r="T240" i="5"/>
  <c r="W240" i="5"/>
  <c r="Z240" i="5"/>
  <c r="AB240" i="5"/>
  <c r="AC240" i="5"/>
  <c r="AD240" i="5"/>
  <c r="AG240" i="5"/>
  <c r="D241" i="5"/>
  <c r="E241" i="5"/>
  <c r="F241" i="5"/>
  <c r="G241" i="5"/>
  <c r="T241" i="5"/>
  <c r="W241" i="5"/>
  <c r="Z241" i="5"/>
  <c r="AB241" i="5"/>
  <c r="AC241" i="5"/>
  <c r="AD241" i="5"/>
  <c r="AG241" i="5"/>
  <c r="D242" i="5"/>
  <c r="E242" i="5"/>
  <c r="F242" i="5"/>
  <c r="G242" i="5"/>
  <c r="T242" i="5"/>
  <c r="W242" i="5"/>
  <c r="Z242" i="5"/>
  <c r="AB242" i="5"/>
  <c r="AC242" i="5"/>
  <c r="AD242" i="5"/>
  <c r="AG242" i="5"/>
  <c r="D243" i="5"/>
  <c r="E243" i="5"/>
  <c r="F243" i="5"/>
  <c r="G243" i="5"/>
  <c r="T243" i="5"/>
  <c r="W243" i="5"/>
  <c r="Z243" i="5"/>
  <c r="AB243" i="5"/>
  <c r="AC243" i="5"/>
  <c r="AD243" i="5"/>
  <c r="AG243" i="5"/>
  <c r="D244" i="5"/>
  <c r="E244" i="5"/>
  <c r="F244" i="5"/>
  <c r="G244" i="5"/>
  <c r="T244" i="5"/>
  <c r="W244" i="5"/>
  <c r="Z244" i="5"/>
  <c r="AB244" i="5"/>
  <c r="AC244" i="5"/>
  <c r="AD244" i="5"/>
  <c r="AG244" i="5"/>
  <c r="D245" i="5"/>
  <c r="E245" i="5"/>
  <c r="F245" i="5"/>
  <c r="G245" i="5"/>
  <c r="T245" i="5"/>
  <c r="W245" i="5"/>
  <c r="Z245" i="5"/>
  <c r="AB245" i="5"/>
  <c r="AC245" i="5"/>
  <c r="AD245" i="5"/>
  <c r="AG245" i="5"/>
  <c r="D246" i="5"/>
  <c r="E246" i="5"/>
  <c r="F246" i="5"/>
  <c r="G246" i="5"/>
  <c r="T246" i="5"/>
  <c r="W246" i="5"/>
  <c r="Z246" i="5"/>
  <c r="AB246" i="5"/>
  <c r="AC246" i="5"/>
  <c r="AD246" i="5"/>
  <c r="AG246" i="5"/>
  <c r="D247" i="5"/>
  <c r="E247" i="5"/>
  <c r="F247" i="5"/>
  <c r="G247" i="5"/>
  <c r="T247" i="5"/>
  <c r="W247" i="5"/>
  <c r="Z247" i="5"/>
  <c r="AB247" i="5"/>
  <c r="AC247" i="5"/>
  <c r="AD247" i="5"/>
  <c r="AG247" i="5"/>
  <c r="D248" i="5"/>
  <c r="E248" i="5"/>
  <c r="F248" i="5"/>
  <c r="G248" i="5"/>
  <c r="T248" i="5"/>
  <c r="W248" i="5"/>
  <c r="Z248" i="5"/>
  <c r="AB248" i="5"/>
  <c r="AC248" i="5"/>
  <c r="AD248" i="5"/>
  <c r="AG248" i="5"/>
  <c r="D249" i="5"/>
  <c r="E249" i="5"/>
  <c r="F249" i="5"/>
  <c r="G249" i="5"/>
  <c r="T249" i="5"/>
  <c r="W249" i="5"/>
  <c r="Z249" i="5"/>
  <c r="AB249" i="5"/>
  <c r="AC249" i="5"/>
  <c r="AD249" i="5"/>
  <c r="AG249" i="5"/>
  <c r="D250" i="5"/>
  <c r="E250" i="5"/>
  <c r="F250" i="5"/>
  <c r="G250" i="5"/>
  <c r="T250" i="5"/>
  <c r="W250" i="5"/>
  <c r="Z250" i="5"/>
  <c r="AB250" i="5"/>
  <c r="AC250" i="5"/>
  <c r="AD250" i="5"/>
  <c r="AG250" i="5"/>
  <c r="D251" i="5"/>
  <c r="E251" i="5"/>
  <c r="F251" i="5"/>
  <c r="G251" i="5"/>
  <c r="T251" i="5"/>
  <c r="W251" i="5"/>
  <c r="Z251" i="5"/>
  <c r="AB251" i="5"/>
  <c r="AC251" i="5"/>
  <c r="AD251" i="5"/>
  <c r="AG251" i="5"/>
  <c r="D252" i="5"/>
  <c r="E252" i="5"/>
  <c r="F252" i="5"/>
  <c r="G252" i="5"/>
  <c r="T252" i="5"/>
  <c r="W252" i="5"/>
  <c r="Z252" i="5"/>
  <c r="AB252" i="5"/>
  <c r="AC252" i="5"/>
  <c r="AD252" i="5"/>
  <c r="AG252" i="5"/>
  <c r="D253" i="5"/>
  <c r="E253" i="5"/>
  <c r="F253" i="5"/>
  <c r="G253" i="5"/>
  <c r="T253" i="5"/>
  <c r="W253" i="5"/>
  <c r="Z253" i="5"/>
  <c r="AB253" i="5"/>
  <c r="AC253" i="5"/>
  <c r="AD253" i="5"/>
  <c r="AG253" i="5"/>
  <c r="D254" i="5"/>
  <c r="E254" i="5"/>
  <c r="F254" i="5"/>
  <c r="G254" i="5"/>
  <c r="T254" i="5"/>
  <c r="W254" i="5"/>
  <c r="Z254" i="5"/>
  <c r="AB254" i="5"/>
  <c r="AC254" i="5"/>
  <c r="AD254" i="5"/>
  <c r="AG254" i="5"/>
  <c r="D255" i="5"/>
  <c r="E255" i="5"/>
  <c r="F255" i="5"/>
  <c r="G255" i="5"/>
  <c r="T255" i="5"/>
  <c r="W255" i="5"/>
  <c r="Z255" i="5"/>
  <c r="AB255" i="5"/>
  <c r="AC255" i="5"/>
  <c r="AD255" i="5"/>
  <c r="AG255" i="5"/>
  <c r="D256" i="5"/>
  <c r="E256" i="5"/>
  <c r="F256" i="5"/>
  <c r="G256" i="5"/>
  <c r="T256" i="5"/>
  <c r="W256" i="5"/>
  <c r="Z256" i="5"/>
  <c r="AB256" i="5"/>
  <c r="AC256" i="5"/>
  <c r="AD256" i="5"/>
  <c r="AG256" i="5"/>
  <c r="D257" i="5"/>
  <c r="E257" i="5"/>
  <c r="F257" i="5"/>
  <c r="G257" i="5"/>
  <c r="T257" i="5"/>
  <c r="W257" i="5"/>
  <c r="Z257" i="5"/>
  <c r="AB257" i="5"/>
  <c r="AC257" i="5"/>
  <c r="AD257" i="5"/>
  <c r="AG257" i="5"/>
  <c r="D258" i="5"/>
  <c r="E258" i="5"/>
  <c r="F258" i="5"/>
  <c r="G258" i="5"/>
  <c r="T258" i="5"/>
  <c r="W258" i="5"/>
  <c r="Z258" i="5"/>
  <c r="AB258" i="5"/>
  <c r="AC258" i="5"/>
  <c r="AD258" i="5"/>
  <c r="AG258" i="5"/>
  <c r="D259" i="5"/>
  <c r="E259" i="5"/>
  <c r="F259" i="5"/>
  <c r="G259" i="5"/>
  <c r="T259" i="5"/>
  <c r="W259" i="5"/>
  <c r="Z259" i="5"/>
  <c r="AB259" i="5"/>
  <c r="AC259" i="5"/>
  <c r="AD259" i="5"/>
  <c r="AG259" i="5"/>
  <c r="D260" i="5"/>
  <c r="E260" i="5"/>
  <c r="F260" i="5"/>
  <c r="G260" i="5"/>
  <c r="T260" i="5"/>
  <c r="W260" i="5"/>
  <c r="Z260" i="5"/>
  <c r="AB260" i="5"/>
  <c r="AC260" i="5"/>
  <c r="AD260" i="5"/>
  <c r="AG260" i="5"/>
  <c r="D261" i="5"/>
  <c r="E261" i="5"/>
  <c r="F261" i="5"/>
  <c r="G261" i="5"/>
  <c r="T261" i="5"/>
  <c r="W261" i="5"/>
  <c r="Z261" i="5"/>
  <c r="AB261" i="5"/>
  <c r="AC261" i="5"/>
  <c r="AD261" i="5"/>
  <c r="AG261" i="5"/>
  <c r="D262" i="5"/>
  <c r="E262" i="5"/>
  <c r="F262" i="5"/>
  <c r="G262" i="5"/>
  <c r="T262" i="5"/>
  <c r="W262" i="5"/>
  <c r="Z262" i="5"/>
  <c r="AB262" i="5"/>
  <c r="AC262" i="5"/>
  <c r="AD262" i="5"/>
  <c r="AG262" i="5"/>
  <c r="D263" i="5"/>
  <c r="E263" i="5"/>
  <c r="F263" i="5"/>
  <c r="G263" i="5"/>
  <c r="T263" i="5"/>
  <c r="W263" i="5"/>
  <c r="Z263" i="5"/>
  <c r="AB263" i="5"/>
  <c r="AC263" i="5"/>
  <c r="AD263" i="5"/>
  <c r="AG263" i="5"/>
  <c r="D264" i="5"/>
  <c r="E264" i="5"/>
  <c r="F264" i="5"/>
  <c r="G264" i="5"/>
  <c r="T264" i="5"/>
  <c r="W264" i="5"/>
  <c r="Z264" i="5"/>
  <c r="AB264" i="5"/>
  <c r="AC264" i="5"/>
  <c r="AD264" i="5"/>
  <c r="AG264" i="5"/>
  <c r="D265" i="5"/>
  <c r="E265" i="5"/>
  <c r="F265" i="5"/>
  <c r="G265" i="5"/>
  <c r="T265" i="5"/>
  <c r="W265" i="5"/>
  <c r="Z265" i="5"/>
  <c r="AB265" i="5"/>
  <c r="AC265" i="5"/>
  <c r="AD265" i="5"/>
  <c r="AG265" i="5"/>
  <c r="D266" i="5"/>
  <c r="E266" i="5"/>
  <c r="F266" i="5"/>
  <c r="G266" i="5"/>
  <c r="T266" i="5"/>
  <c r="W266" i="5"/>
  <c r="Z266" i="5"/>
  <c r="AB266" i="5"/>
  <c r="AC266" i="5"/>
  <c r="AD266" i="5"/>
  <c r="AG266" i="5"/>
  <c r="D267" i="5"/>
  <c r="E267" i="5"/>
  <c r="F267" i="5"/>
  <c r="G267" i="5"/>
  <c r="T267" i="5"/>
  <c r="W267" i="5"/>
  <c r="Z267" i="5"/>
  <c r="AB267" i="5"/>
  <c r="AC267" i="5"/>
  <c r="AD267" i="5"/>
  <c r="AG267" i="5"/>
  <c r="D268" i="5"/>
  <c r="E268" i="5"/>
  <c r="F268" i="5"/>
  <c r="G268" i="5"/>
  <c r="T268" i="5"/>
  <c r="W268" i="5"/>
  <c r="Z268" i="5"/>
  <c r="AB268" i="5"/>
  <c r="AC268" i="5"/>
  <c r="AD268" i="5"/>
  <c r="AG268" i="5"/>
  <c r="D269" i="5"/>
  <c r="E269" i="5"/>
  <c r="F269" i="5"/>
  <c r="G269" i="5"/>
  <c r="T269" i="5"/>
  <c r="W269" i="5"/>
  <c r="Z269" i="5"/>
  <c r="AB269" i="5"/>
  <c r="AC269" i="5"/>
  <c r="AD269" i="5"/>
  <c r="AG269" i="5"/>
  <c r="D270" i="5"/>
  <c r="E270" i="5"/>
  <c r="F270" i="5"/>
  <c r="G270" i="5"/>
  <c r="T270" i="5"/>
  <c r="W270" i="5"/>
  <c r="Z270" i="5"/>
  <c r="AB270" i="5"/>
  <c r="AC270" i="5"/>
  <c r="AD270" i="5"/>
  <c r="AG270" i="5"/>
  <c r="D271" i="5"/>
  <c r="E271" i="5"/>
  <c r="F271" i="5"/>
  <c r="G271" i="5"/>
  <c r="T271" i="5"/>
  <c r="W271" i="5"/>
  <c r="Z271" i="5"/>
  <c r="AB271" i="5"/>
  <c r="AC271" i="5"/>
  <c r="AD271" i="5"/>
  <c r="AG271" i="5"/>
  <c r="D272" i="5"/>
  <c r="E272" i="5"/>
  <c r="F272" i="5"/>
  <c r="G272" i="5"/>
  <c r="T272" i="5"/>
  <c r="W272" i="5"/>
  <c r="Z272" i="5"/>
  <c r="AB272" i="5"/>
  <c r="AC272" i="5"/>
  <c r="AD272" i="5"/>
  <c r="AG272" i="5"/>
  <c r="D273" i="5"/>
  <c r="E273" i="5"/>
  <c r="F273" i="5"/>
  <c r="G273" i="5"/>
  <c r="T273" i="5"/>
  <c r="W273" i="5"/>
  <c r="Z273" i="5"/>
  <c r="AB273" i="5"/>
  <c r="AC273" i="5"/>
  <c r="AD273" i="5"/>
  <c r="AG273" i="5"/>
  <c r="D274" i="5"/>
  <c r="E274" i="5"/>
  <c r="F274" i="5"/>
  <c r="G274" i="5"/>
  <c r="T274" i="5"/>
  <c r="W274" i="5"/>
  <c r="Z274" i="5"/>
  <c r="AB274" i="5"/>
  <c r="AC274" i="5"/>
  <c r="AD274" i="5"/>
  <c r="AG274" i="5"/>
  <c r="D275" i="5"/>
  <c r="E275" i="5"/>
  <c r="F275" i="5"/>
  <c r="G275" i="5"/>
  <c r="T275" i="5"/>
  <c r="W275" i="5"/>
  <c r="Z275" i="5"/>
  <c r="AB275" i="5"/>
  <c r="AC275" i="5"/>
  <c r="AD275" i="5"/>
  <c r="AG275" i="5"/>
  <c r="D276" i="5"/>
  <c r="E276" i="5"/>
  <c r="F276" i="5"/>
  <c r="G276" i="5"/>
  <c r="T276" i="5"/>
  <c r="W276" i="5"/>
  <c r="Z276" i="5"/>
  <c r="AB276" i="5"/>
  <c r="AC276" i="5"/>
  <c r="AD276" i="5"/>
  <c r="AG276" i="5"/>
  <c r="D277" i="5"/>
  <c r="E277" i="5"/>
  <c r="F277" i="5"/>
  <c r="G277" i="5"/>
  <c r="T277" i="5"/>
  <c r="W277" i="5"/>
  <c r="Z277" i="5"/>
  <c r="AB277" i="5"/>
  <c r="AC277" i="5"/>
  <c r="AD277" i="5"/>
  <c r="AG277" i="5"/>
  <c r="D278" i="5"/>
  <c r="E278" i="5"/>
  <c r="F278" i="5"/>
  <c r="G278" i="5"/>
  <c r="T278" i="5"/>
  <c r="W278" i="5"/>
  <c r="Z278" i="5"/>
  <c r="AB278" i="5"/>
  <c r="AC278" i="5"/>
  <c r="AD278" i="5"/>
  <c r="AG278" i="5"/>
  <c r="D279" i="5"/>
  <c r="E279" i="5"/>
  <c r="F279" i="5"/>
  <c r="G279" i="5"/>
  <c r="T279" i="5"/>
  <c r="W279" i="5"/>
  <c r="Z279" i="5"/>
  <c r="AB279" i="5"/>
  <c r="AC279" i="5"/>
  <c r="AD279" i="5"/>
  <c r="AG279" i="5"/>
  <c r="D280" i="5"/>
  <c r="E280" i="5"/>
  <c r="F280" i="5"/>
  <c r="G280" i="5"/>
  <c r="T280" i="5"/>
  <c r="W280" i="5"/>
  <c r="Z280" i="5"/>
  <c r="AB280" i="5"/>
  <c r="AC280" i="5"/>
  <c r="AD280" i="5"/>
  <c r="AG280" i="5"/>
  <c r="D281" i="5"/>
  <c r="E281" i="5"/>
  <c r="F281" i="5"/>
  <c r="G281" i="5"/>
  <c r="T281" i="5"/>
  <c r="W281" i="5"/>
  <c r="Z281" i="5"/>
  <c r="AB281" i="5"/>
  <c r="AC281" i="5"/>
  <c r="AD281" i="5"/>
  <c r="AG281" i="5"/>
  <c r="D282" i="5"/>
  <c r="E282" i="5"/>
  <c r="F282" i="5"/>
  <c r="G282" i="5"/>
  <c r="T282" i="5"/>
  <c r="W282" i="5"/>
  <c r="Z282" i="5"/>
  <c r="AB282" i="5"/>
  <c r="AC282" i="5"/>
  <c r="AD282" i="5"/>
  <c r="AG282" i="5"/>
  <c r="D283" i="5"/>
  <c r="E283" i="5"/>
  <c r="F283" i="5"/>
  <c r="G283" i="5"/>
  <c r="T283" i="5"/>
  <c r="W283" i="5"/>
  <c r="Z283" i="5"/>
  <c r="AB283" i="5"/>
  <c r="AC283" i="5"/>
  <c r="AD283" i="5"/>
  <c r="AG283" i="5"/>
  <c r="D284" i="5"/>
  <c r="E284" i="5"/>
  <c r="F284" i="5"/>
  <c r="G284" i="5"/>
  <c r="T284" i="5"/>
  <c r="W284" i="5"/>
  <c r="Z284" i="5"/>
  <c r="AB284" i="5"/>
  <c r="AC284" i="5"/>
  <c r="AD284" i="5"/>
  <c r="AG284" i="5"/>
  <c r="D285" i="5"/>
  <c r="E285" i="5"/>
  <c r="F285" i="5"/>
  <c r="G285" i="5"/>
  <c r="T285" i="5"/>
  <c r="W285" i="5"/>
  <c r="Z285" i="5"/>
  <c r="AB285" i="5"/>
  <c r="AC285" i="5"/>
  <c r="AD285" i="5"/>
  <c r="AG285" i="5"/>
  <c r="D286" i="5"/>
  <c r="E286" i="5"/>
  <c r="F286" i="5"/>
  <c r="G286" i="5"/>
  <c r="T286" i="5"/>
  <c r="W286" i="5"/>
  <c r="Z286" i="5"/>
  <c r="AB286" i="5"/>
  <c r="AC286" i="5"/>
  <c r="AD286" i="5"/>
  <c r="AG286" i="5"/>
  <c r="D287" i="5"/>
  <c r="E287" i="5"/>
  <c r="F287" i="5"/>
  <c r="G287" i="5"/>
  <c r="T287" i="5"/>
  <c r="W287" i="5"/>
  <c r="Z287" i="5"/>
  <c r="AB287" i="5"/>
  <c r="AC287" i="5"/>
  <c r="AD287" i="5"/>
  <c r="AG287" i="5"/>
  <c r="D288" i="5"/>
  <c r="E288" i="5"/>
  <c r="F288" i="5"/>
  <c r="G288" i="5"/>
  <c r="T288" i="5"/>
  <c r="W288" i="5"/>
  <c r="Z288" i="5"/>
  <c r="AB288" i="5"/>
  <c r="AC288" i="5"/>
  <c r="AD288" i="5"/>
  <c r="AG288" i="5"/>
  <c r="D289" i="5"/>
  <c r="E289" i="5"/>
  <c r="F289" i="5"/>
  <c r="G289" i="5"/>
  <c r="T289" i="5"/>
  <c r="W289" i="5"/>
  <c r="Z289" i="5"/>
  <c r="AB289" i="5"/>
  <c r="AC289" i="5"/>
  <c r="AD289" i="5"/>
  <c r="AG289" i="5"/>
  <c r="D290" i="5"/>
  <c r="E290" i="5"/>
  <c r="F290" i="5"/>
  <c r="G290" i="5"/>
  <c r="T290" i="5"/>
  <c r="W290" i="5"/>
  <c r="Z290" i="5"/>
  <c r="AB290" i="5"/>
  <c r="AC290" i="5"/>
  <c r="AD290" i="5"/>
  <c r="AG290" i="5"/>
  <c r="D291" i="5"/>
  <c r="E291" i="5"/>
  <c r="F291" i="5"/>
  <c r="G291" i="5"/>
  <c r="T291" i="5"/>
  <c r="W291" i="5"/>
  <c r="Z291" i="5"/>
  <c r="AB291" i="5"/>
  <c r="AC291" i="5"/>
  <c r="AD291" i="5"/>
  <c r="AG291" i="5"/>
  <c r="D292" i="5"/>
  <c r="E292" i="5"/>
  <c r="F292" i="5"/>
  <c r="G292" i="5"/>
  <c r="T292" i="5"/>
  <c r="W292" i="5"/>
  <c r="Z292" i="5"/>
  <c r="AB292" i="5"/>
  <c r="AC292" i="5"/>
  <c r="AD292" i="5"/>
  <c r="AG292" i="5"/>
  <c r="D293" i="5"/>
  <c r="E293" i="5"/>
  <c r="F293" i="5"/>
  <c r="G293" i="5"/>
  <c r="T293" i="5"/>
  <c r="W293" i="5"/>
  <c r="Z293" i="5"/>
  <c r="AB293" i="5"/>
  <c r="AC293" i="5"/>
  <c r="AD293" i="5"/>
  <c r="AG293" i="5"/>
  <c r="D294" i="5"/>
  <c r="E294" i="5"/>
  <c r="F294" i="5"/>
  <c r="G294" i="5"/>
  <c r="T294" i="5"/>
  <c r="W294" i="5"/>
  <c r="Z294" i="5"/>
  <c r="AB294" i="5"/>
  <c r="AC294" i="5"/>
  <c r="AD294" i="5"/>
  <c r="AG294" i="5"/>
  <c r="D295" i="5"/>
  <c r="E295" i="5"/>
  <c r="F295" i="5"/>
  <c r="G295" i="5"/>
  <c r="T295" i="5"/>
  <c r="W295" i="5"/>
  <c r="Z295" i="5"/>
  <c r="AB295" i="5"/>
  <c r="AC295" i="5"/>
  <c r="AD295" i="5"/>
  <c r="AG295" i="5"/>
  <c r="D296" i="5"/>
  <c r="E296" i="5"/>
  <c r="F296" i="5"/>
  <c r="G296" i="5"/>
  <c r="T296" i="5"/>
  <c r="W296" i="5"/>
  <c r="Z296" i="5"/>
  <c r="AB296" i="5"/>
  <c r="AC296" i="5"/>
  <c r="AD296" i="5"/>
  <c r="AG296" i="5"/>
  <c r="D297" i="5"/>
  <c r="E297" i="5"/>
  <c r="F297" i="5"/>
  <c r="G297" i="5"/>
  <c r="T297" i="5"/>
  <c r="W297" i="5"/>
  <c r="Z297" i="5"/>
  <c r="AB297" i="5"/>
  <c r="AC297" i="5"/>
  <c r="AD297" i="5"/>
  <c r="AG297" i="5"/>
  <c r="D298" i="5"/>
  <c r="E298" i="5"/>
  <c r="F298" i="5"/>
  <c r="G298" i="5"/>
  <c r="T298" i="5"/>
  <c r="W298" i="5"/>
  <c r="Z298" i="5"/>
  <c r="AB298" i="5"/>
  <c r="AC298" i="5"/>
  <c r="AD298" i="5"/>
  <c r="AG298" i="5"/>
  <c r="D299" i="5"/>
  <c r="E299" i="5"/>
  <c r="F299" i="5"/>
  <c r="G299" i="5"/>
  <c r="T299" i="5"/>
  <c r="W299" i="5"/>
  <c r="Z299" i="5"/>
  <c r="AB299" i="5"/>
  <c r="AC299" i="5"/>
  <c r="AD299" i="5"/>
  <c r="AG299" i="5"/>
  <c r="D300" i="5"/>
  <c r="E300" i="5"/>
  <c r="F300" i="5"/>
  <c r="G300" i="5"/>
  <c r="T300" i="5"/>
  <c r="W300" i="5"/>
  <c r="Z300" i="5"/>
  <c r="AB300" i="5"/>
  <c r="AC300" i="5"/>
  <c r="AD300" i="5"/>
  <c r="AG300" i="5"/>
  <c r="D301" i="5"/>
  <c r="E301" i="5"/>
  <c r="F301" i="5"/>
  <c r="G301" i="5"/>
  <c r="T301" i="5"/>
  <c r="W301" i="5"/>
  <c r="Z301" i="5"/>
  <c r="AB301" i="5"/>
  <c r="AC301" i="5"/>
  <c r="AD301" i="5"/>
  <c r="AG301" i="5"/>
  <c r="D302" i="5"/>
  <c r="E302" i="5"/>
  <c r="F302" i="5"/>
  <c r="G302" i="5"/>
  <c r="T302" i="5"/>
  <c r="W302" i="5"/>
  <c r="Z302" i="5"/>
  <c r="AB302" i="5"/>
  <c r="AC302" i="5"/>
  <c r="AD302" i="5"/>
  <c r="AG302" i="5"/>
  <c r="D303" i="5"/>
  <c r="E303" i="5"/>
  <c r="F303" i="5"/>
  <c r="G303" i="5"/>
  <c r="T303" i="5"/>
  <c r="W303" i="5"/>
  <c r="Z303" i="5"/>
  <c r="AB303" i="5"/>
  <c r="AC303" i="5"/>
  <c r="AD303" i="5"/>
  <c r="AG303" i="5"/>
  <c r="D304" i="5"/>
  <c r="E304" i="5"/>
  <c r="F304" i="5"/>
  <c r="G304" i="5"/>
  <c r="T304" i="5"/>
  <c r="W304" i="5"/>
  <c r="Z304" i="5"/>
  <c r="AB304" i="5"/>
  <c r="AC304" i="5"/>
  <c r="AD304" i="5"/>
  <c r="AG304" i="5"/>
  <c r="D305" i="5"/>
  <c r="E305" i="5"/>
  <c r="F305" i="5"/>
  <c r="G305" i="5"/>
  <c r="T305" i="5"/>
  <c r="W305" i="5"/>
  <c r="Z305" i="5"/>
  <c r="AB305" i="5"/>
  <c r="AC305" i="5"/>
  <c r="AD305" i="5"/>
  <c r="AG305" i="5"/>
  <c r="D306" i="5"/>
  <c r="E306" i="5"/>
  <c r="F306" i="5"/>
  <c r="G306" i="5"/>
  <c r="T306" i="5"/>
  <c r="W306" i="5"/>
  <c r="Z306" i="5"/>
  <c r="AB306" i="5"/>
  <c r="AC306" i="5"/>
  <c r="AD306" i="5"/>
  <c r="AG306" i="5"/>
  <c r="D307" i="5"/>
  <c r="E307" i="5"/>
  <c r="F307" i="5"/>
  <c r="G307" i="5"/>
  <c r="T307" i="5"/>
  <c r="W307" i="5"/>
  <c r="Z307" i="5"/>
  <c r="AB307" i="5"/>
  <c r="AC307" i="5"/>
  <c r="AD307" i="5"/>
  <c r="AG307" i="5"/>
  <c r="D308" i="5"/>
  <c r="E308" i="5"/>
  <c r="F308" i="5"/>
  <c r="G308" i="5"/>
  <c r="T308" i="5"/>
  <c r="W308" i="5"/>
  <c r="Z308" i="5"/>
  <c r="AB308" i="5"/>
  <c r="AC308" i="5"/>
  <c r="AD308" i="5"/>
  <c r="AG308" i="5"/>
  <c r="D309" i="5"/>
  <c r="E309" i="5"/>
  <c r="F309" i="5"/>
  <c r="G309" i="5"/>
  <c r="T309" i="5"/>
  <c r="W309" i="5"/>
  <c r="Z309" i="5"/>
  <c r="AB309" i="5"/>
  <c r="AC309" i="5"/>
  <c r="AD309" i="5"/>
  <c r="AG309" i="5"/>
  <c r="D310" i="5"/>
  <c r="E310" i="5"/>
  <c r="F310" i="5"/>
  <c r="G310" i="5"/>
  <c r="T310" i="5"/>
  <c r="W310" i="5"/>
  <c r="Z310" i="5"/>
  <c r="AB310" i="5"/>
  <c r="AC310" i="5"/>
  <c r="AD310" i="5"/>
  <c r="AG310" i="5"/>
  <c r="D311" i="5"/>
  <c r="E311" i="5"/>
  <c r="F311" i="5"/>
  <c r="G311" i="5"/>
  <c r="T311" i="5"/>
  <c r="W311" i="5"/>
  <c r="Z311" i="5"/>
  <c r="AB311" i="5"/>
  <c r="AC311" i="5"/>
  <c r="AD311" i="5"/>
  <c r="AG311" i="5"/>
  <c r="D312" i="5"/>
  <c r="E312" i="5"/>
  <c r="F312" i="5"/>
  <c r="G312" i="5"/>
  <c r="T312" i="5"/>
  <c r="W312" i="5"/>
  <c r="Z312" i="5"/>
  <c r="AB312" i="5"/>
  <c r="AC312" i="5"/>
  <c r="AD312" i="5"/>
  <c r="AG312" i="5"/>
  <c r="D313" i="5"/>
  <c r="E313" i="5"/>
  <c r="F313" i="5"/>
  <c r="G313" i="5"/>
  <c r="T313" i="5"/>
  <c r="W313" i="5"/>
  <c r="Z313" i="5"/>
  <c r="AB313" i="5"/>
  <c r="AC313" i="5"/>
  <c r="AD313" i="5"/>
  <c r="AG313" i="5"/>
  <c r="D314" i="5"/>
  <c r="E314" i="5"/>
  <c r="F314" i="5"/>
  <c r="G314" i="5"/>
  <c r="T314" i="5"/>
  <c r="W314" i="5"/>
  <c r="Z314" i="5"/>
  <c r="AB314" i="5"/>
  <c r="AC314" i="5"/>
  <c r="AD314" i="5"/>
  <c r="AG314" i="5"/>
  <c r="D315" i="5"/>
  <c r="E315" i="5"/>
  <c r="F315" i="5"/>
  <c r="G315" i="5"/>
  <c r="T315" i="5"/>
  <c r="W315" i="5"/>
  <c r="Z315" i="5"/>
  <c r="AB315" i="5"/>
  <c r="AC315" i="5"/>
  <c r="AD315" i="5"/>
  <c r="AG315" i="5"/>
  <c r="D316" i="5"/>
  <c r="E316" i="5"/>
  <c r="F316" i="5"/>
  <c r="G316" i="5"/>
  <c r="T316" i="5"/>
  <c r="W316" i="5"/>
  <c r="Z316" i="5"/>
  <c r="AB316" i="5"/>
  <c r="AC316" i="5"/>
  <c r="AD316" i="5"/>
  <c r="AG316" i="5"/>
  <c r="D317" i="5"/>
  <c r="E317" i="5"/>
  <c r="F317" i="5"/>
  <c r="G317" i="5"/>
  <c r="T317" i="5"/>
  <c r="W317" i="5"/>
  <c r="Z317" i="5"/>
  <c r="AB317" i="5"/>
  <c r="AC317" i="5"/>
  <c r="AD317" i="5"/>
  <c r="AG317" i="5"/>
  <c r="D318" i="5"/>
  <c r="E318" i="5"/>
  <c r="F318" i="5"/>
  <c r="G318" i="5"/>
  <c r="T318" i="5"/>
  <c r="W318" i="5"/>
  <c r="Z318" i="5"/>
  <c r="AB318" i="5"/>
  <c r="AC318" i="5"/>
  <c r="AD318" i="5"/>
  <c r="AG318" i="5"/>
  <c r="D319" i="5"/>
  <c r="E319" i="5"/>
  <c r="F319" i="5"/>
  <c r="G319" i="5"/>
  <c r="T319" i="5"/>
  <c r="W319" i="5"/>
  <c r="Z319" i="5"/>
  <c r="AB319" i="5"/>
  <c r="AC319" i="5"/>
  <c r="AD319" i="5"/>
  <c r="AG319" i="5"/>
  <c r="D320" i="5"/>
  <c r="E320" i="5"/>
  <c r="F320" i="5"/>
  <c r="G320" i="5"/>
  <c r="T320" i="5"/>
  <c r="W320" i="5"/>
  <c r="Z320" i="5"/>
  <c r="AB320" i="5"/>
  <c r="AC320" i="5"/>
  <c r="AD320" i="5"/>
  <c r="AG320" i="5"/>
  <c r="D321" i="5"/>
  <c r="E321" i="5"/>
  <c r="F321" i="5"/>
  <c r="G321" i="5"/>
  <c r="T321" i="5"/>
  <c r="W321" i="5"/>
  <c r="Z321" i="5"/>
  <c r="AB321" i="5"/>
  <c r="AC321" i="5"/>
  <c r="AD321" i="5"/>
  <c r="AG321" i="5"/>
  <c r="D322" i="5"/>
  <c r="E322" i="5"/>
  <c r="F322" i="5"/>
  <c r="G322" i="5"/>
  <c r="T322" i="5"/>
  <c r="W322" i="5"/>
  <c r="Z322" i="5"/>
  <c r="AB322" i="5"/>
  <c r="AC322" i="5"/>
  <c r="AD322" i="5"/>
  <c r="AG322" i="5"/>
  <c r="D323" i="5"/>
  <c r="E323" i="5"/>
  <c r="F323" i="5"/>
  <c r="G323" i="5"/>
  <c r="T323" i="5"/>
  <c r="W323" i="5"/>
  <c r="Z323" i="5"/>
  <c r="AB323" i="5"/>
  <c r="AC323" i="5"/>
  <c r="AD323" i="5"/>
  <c r="AG323" i="5"/>
  <c r="D324" i="5"/>
  <c r="E324" i="5"/>
  <c r="F324" i="5"/>
  <c r="G324" i="5"/>
  <c r="T324" i="5"/>
  <c r="W324" i="5"/>
  <c r="Z324" i="5"/>
  <c r="AB324" i="5"/>
  <c r="AC324" i="5"/>
  <c r="AD324" i="5"/>
  <c r="AG324" i="5"/>
  <c r="D325" i="5"/>
  <c r="E325" i="5"/>
  <c r="F325" i="5"/>
  <c r="G325" i="5"/>
  <c r="T325" i="5"/>
  <c r="W325" i="5"/>
  <c r="Z325" i="5"/>
  <c r="AB325" i="5"/>
  <c r="AC325" i="5"/>
  <c r="AD325" i="5"/>
  <c r="AG325" i="5"/>
  <c r="D326" i="5"/>
  <c r="E326" i="5"/>
  <c r="F326" i="5"/>
  <c r="G326" i="5"/>
  <c r="T326" i="5"/>
  <c r="W326" i="5"/>
  <c r="Z326" i="5"/>
  <c r="AB326" i="5"/>
  <c r="AC326" i="5"/>
  <c r="AD326" i="5"/>
  <c r="AG326" i="5"/>
  <c r="D327" i="5"/>
  <c r="E327" i="5"/>
  <c r="F327" i="5"/>
  <c r="G327" i="5"/>
  <c r="T327" i="5"/>
  <c r="W327" i="5"/>
  <c r="Z327" i="5"/>
  <c r="AB327" i="5"/>
  <c r="AC327" i="5"/>
  <c r="AD327" i="5"/>
  <c r="AG327" i="5"/>
  <c r="D328" i="5"/>
  <c r="E328" i="5"/>
  <c r="F328" i="5"/>
  <c r="G328" i="5"/>
  <c r="T328" i="5"/>
  <c r="W328" i="5"/>
  <c r="Z328" i="5"/>
  <c r="AB328" i="5"/>
  <c r="AC328" i="5"/>
  <c r="AD328" i="5"/>
  <c r="AG328" i="5"/>
  <c r="D329" i="5"/>
  <c r="E329" i="5"/>
  <c r="F329" i="5"/>
  <c r="G329" i="5"/>
  <c r="T329" i="5"/>
  <c r="W329" i="5"/>
  <c r="Z329" i="5"/>
  <c r="AB329" i="5"/>
  <c r="AC329" i="5"/>
  <c r="AD329" i="5"/>
  <c r="AG329" i="5"/>
  <c r="D330" i="5"/>
  <c r="E330" i="5"/>
  <c r="F330" i="5"/>
  <c r="G330" i="5"/>
  <c r="T330" i="5"/>
  <c r="W330" i="5"/>
  <c r="Z330" i="5"/>
  <c r="AB330" i="5"/>
  <c r="AC330" i="5"/>
  <c r="AD330" i="5"/>
  <c r="AG330" i="5"/>
  <c r="D331" i="5"/>
  <c r="E331" i="5"/>
  <c r="F331" i="5"/>
  <c r="G331" i="5"/>
  <c r="T331" i="5"/>
  <c r="W331" i="5"/>
  <c r="Z331" i="5"/>
  <c r="AB331" i="5"/>
  <c r="AC331" i="5"/>
  <c r="AD331" i="5"/>
  <c r="AG331" i="5"/>
  <c r="D332" i="5"/>
  <c r="E332" i="5"/>
  <c r="F332" i="5"/>
  <c r="G332" i="5"/>
  <c r="T332" i="5"/>
  <c r="W332" i="5"/>
  <c r="Z332" i="5"/>
  <c r="AB332" i="5"/>
  <c r="AC332" i="5"/>
  <c r="AD332" i="5"/>
  <c r="AG332" i="5"/>
  <c r="D333" i="5"/>
  <c r="E333" i="5"/>
  <c r="F333" i="5"/>
  <c r="G333" i="5"/>
  <c r="T333" i="5"/>
  <c r="W333" i="5"/>
  <c r="Z333" i="5"/>
  <c r="AB333" i="5"/>
  <c r="AC333" i="5"/>
  <c r="AD333" i="5"/>
  <c r="AG333" i="5"/>
  <c r="D334" i="5"/>
  <c r="E334" i="5"/>
  <c r="F334" i="5"/>
  <c r="G334" i="5"/>
  <c r="T334" i="5"/>
  <c r="W334" i="5"/>
  <c r="Z334" i="5"/>
  <c r="AB334" i="5"/>
  <c r="AC334" i="5"/>
  <c r="AD334" i="5"/>
  <c r="AG334" i="5"/>
  <c r="D335" i="5"/>
  <c r="E335" i="5"/>
  <c r="F335" i="5"/>
  <c r="G335" i="5"/>
  <c r="T335" i="5"/>
  <c r="W335" i="5"/>
  <c r="Z335" i="5"/>
  <c r="AB335" i="5"/>
  <c r="AC335" i="5"/>
  <c r="AD335" i="5"/>
  <c r="AG335" i="5"/>
  <c r="D336" i="5"/>
  <c r="E336" i="5"/>
  <c r="F336" i="5"/>
  <c r="G336" i="5"/>
  <c r="T336" i="5"/>
  <c r="W336" i="5"/>
  <c r="Z336" i="5"/>
  <c r="AB336" i="5"/>
  <c r="AC336" i="5"/>
  <c r="AD336" i="5"/>
  <c r="AG336" i="5"/>
  <c r="D337" i="5"/>
  <c r="E337" i="5"/>
  <c r="F337" i="5"/>
  <c r="G337" i="5"/>
  <c r="T337" i="5"/>
  <c r="W337" i="5"/>
  <c r="Z337" i="5"/>
  <c r="AB337" i="5"/>
  <c r="AC337" i="5"/>
  <c r="AD337" i="5"/>
  <c r="AG337" i="5"/>
  <c r="D338" i="5"/>
  <c r="E338" i="5"/>
  <c r="F338" i="5"/>
  <c r="G338" i="5"/>
  <c r="T338" i="5"/>
  <c r="W338" i="5"/>
  <c r="Z338" i="5"/>
  <c r="AB338" i="5"/>
  <c r="AC338" i="5"/>
  <c r="AD338" i="5"/>
  <c r="AG338" i="5"/>
  <c r="D339" i="5"/>
  <c r="E339" i="5"/>
  <c r="F339" i="5"/>
  <c r="G339" i="5"/>
  <c r="T339" i="5"/>
  <c r="W339" i="5"/>
  <c r="Z339" i="5"/>
  <c r="AB339" i="5"/>
  <c r="AC339" i="5"/>
  <c r="AD339" i="5"/>
  <c r="AG339" i="5"/>
  <c r="D340" i="5"/>
  <c r="E340" i="5"/>
  <c r="F340" i="5"/>
  <c r="G340" i="5"/>
  <c r="T340" i="5"/>
  <c r="W340" i="5"/>
  <c r="Z340" i="5"/>
  <c r="AB340" i="5"/>
  <c r="AC340" i="5"/>
  <c r="AD340" i="5"/>
  <c r="AG340" i="5"/>
  <c r="D341" i="5"/>
  <c r="E341" i="5"/>
  <c r="F341" i="5"/>
  <c r="G341" i="5"/>
  <c r="T341" i="5"/>
  <c r="W341" i="5"/>
  <c r="Z341" i="5"/>
  <c r="AB341" i="5"/>
  <c r="AC341" i="5"/>
  <c r="AD341" i="5"/>
  <c r="AG341" i="5"/>
  <c r="D342" i="5"/>
  <c r="E342" i="5"/>
  <c r="F342" i="5"/>
  <c r="G342" i="5"/>
  <c r="T342" i="5"/>
  <c r="W342" i="5"/>
  <c r="Z342" i="5"/>
  <c r="AB342" i="5"/>
  <c r="AC342" i="5"/>
  <c r="AD342" i="5"/>
  <c r="AG342" i="5"/>
  <c r="D343" i="5"/>
  <c r="E343" i="5"/>
  <c r="F343" i="5"/>
  <c r="G343" i="5"/>
  <c r="T343" i="5"/>
  <c r="W343" i="5"/>
  <c r="Z343" i="5"/>
  <c r="AB343" i="5"/>
  <c r="AC343" i="5"/>
  <c r="AD343" i="5"/>
  <c r="AG343" i="5"/>
  <c r="D344" i="5"/>
  <c r="E344" i="5"/>
  <c r="F344" i="5"/>
  <c r="G344" i="5"/>
  <c r="T344" i="5"/>
  <c r="W344" i="5"/>
  <c r="Z344" i="5"/>
  <c r="AB344" i="5"/>
  <c r="AC344" i="5"/>
  <c r="AD344" i="5"/>
  <c r="AG344" i="5"/>
  <c r="D345" i="5"/>
  <c r="E345" i="5"/>
  <c r="F345" i="5"/>
  <c r="G345" i="5"/>
  <c r="T345" i="5"/>
  <c r="W345" i="5"/>
  <c r="Z345" i="5"/>
  <c r="AB345" i="5"/>
  <c r="AC345" i="5"/>
  <c r="AD345" i="5"/>
  <c r="AG345" i="5"/>
  <c r="D346" i="5"/>
  <c r="E346" i="5"/>
  <c r="F346" i="5"/>
  <c r="G346" i="5"/>
  <c r="T346" i="5"/>
  <c r="W346" i="5"/>
  <c r="Z346" i="5"/>
  <c r="AB346" i="5"/>
  <c r="AC346" i="5"/>
  <c r="AD346" i="5"/>
  <c r="AG346" i="5"/>
  <c r="D347" i="5"/>
  <c r="E347" i="5"/>
  <c r="F347" i="5"/>
  <c r="G347" i="5"/>
  <c r="T347" i="5"/>
  <c r="W347" i="5"/>
  <c r="Z347" i="5"/>
  <c r="AB347" i="5"/>
  <c r="AC347" i="5"/>
  <c r="AD347" i="5"/>
  <c r="AG347" i="5"/>
  <c r="D348" i="5"/>
  <c r="E348" i="5"/>
  <c r="F348" i="5"/>
  <c r="G348" i="5"/>
  <c r="T348" i="5"/>
  <c r="W348" i="5"/>
  <c r="Z348" i="5"/>
  <c r="AB348" i="5"/>
  <c r="AC348" i="5"/>
  <c r="AD348" i="5"/>
  <c r="AG348" i="5"/>
  <c r="D349" i="5"/>
  <c r="E349" i="5"/>
  <c r="F349" i="5"/>
  <c r="G349" i="5"/>
  <c r="T349" i="5"/>
  <c r="W349" i="5"/>
  <c r="Z349" i="5"/>
  <c r="AB349" i="5"/>
  <c r="AC349" i="5"/>
  <c r="AD349" i="5"/>
  <c r="AG349" i="5"/>
  <c r="D350" i="5"/>
  <c r="E350" i="5"/>
  <c r="F350" i="5"/>
  <c r="G350" i="5"/>
  <c r="T350" i="5"/>
  <c r="W350" i="5"/>
  <c r="Z350" i="5"/>
  <c r="AB350" i="5"/>
  <c r="AC350" i="5"/>
  <c r="AD350" i="5"/>
  <c r="AG350" i="5"/>
  <c r="D351" i="5"/>
  <c r="E351" i="5"/>
  <c r="F351" i="5"/>
  <c r="G351" i="5"/>
  <c r="T351" i="5"/>
  <c r="W351" i="5"/>
  <c r="Z351" i="5"/>
  <c r="AB351" i="5"/>
  <c r="AC351" i="5"/>
  <c r="AD351" i="5"/>
  <c r="AG351" i="5"/>
  <c r="D352" i="5"/>
  <c r="E352" i="5"/>
  <c r="F352" i="5"/>
  <c r="G352" i="5"/>
  <c r="T352" i="5"/>
  <c r="W352" i="5"/>
  <c r="Z352" i="5"/>
  <c r="AB352" i="5"/>
  <c r="AC352" i="5"/>
  <c r="AD352" i="5"/>
  <c r="AG352" i="5"/>
  <c r="D353" i="5"/>
  <c r="E353" i="5"/>
  <c r="F353" i="5"/>
  <c r="G353" i="5"/>
  <c r="T353" i="5"/>
  <c r="W353" i="5"/>
  <c r="Z353" i="5"/>
  <c r="AB353" i="5"/>
  <c r="AC353" i="5"/>
  <c r="AD353" i="5"/>
  <c r="AG353" i="5"/>
  <c r="D354" i="5"/>
  <c r="E354" i="5"/>
  <c r="F354" i="5"/>
  <c r="G354" i="5"/>
  <c r="T354" i="5"/>
  <c r="W354" i="5"/>
  <c r="Z354" i="5"/>
  <c r="AB354" i="5"/>
  <c r="AC354" i="5"/>
  <c r="AD354" i="5"/>
  <c r="AG354" i="5"/>
  <c r="D355" i="5"/>
  <c r="E355" i="5"/>
  <c r="F355" i="5"/>
  <c r="G355" i="5"/>
  <c r="T355" i="5"/>
  <c r="W355" i="5"/>
  <c r="Z355" i="5"/>
  <c r="AB355" i="5"/>
  <c r="AC355" i="5"/>
  <c r="AD355" i="5"/>
  <c r="AG355" i="5"/>
  <c r="D356" i="5"/>
  <c r="E356" i="5"/>
  <c r="F356" i="5"/>
  <c r="G356" i="5"/>
  <c r="T356" i="5"/>
  <c r="W356" i="5"/>
  <c r="Z356" i="5"/>
  <c r="AB356" i="5"/>
  <c r="AC356" i="5"/>
  <c r="AD356" i="5"/>
  <c r="AG356" i="5"/>
  <c r="D357" i="5"/>
  <c r="E357" i="5"/>
  <c r="F357" i="5"/>
  <c r="G357" i="5"/>
  <c r="T357" i="5"/>
  <c r="W357" i="5"/>
  <c r="Z357" i="5"/>
  <c r="AB357" i="5"/>
  <c r="AC357" i="5"/>
  <c r="AD357" i="5"/>
  <c r="AG357" i="5"/>
  <c r="D358" i="5"/>
  <c r="E358" i="5"/>
  <c r="F358" i="5"/>
  <c r="G358" i="5"/>
  <c r="T358" i="5"/>
  <c r="W358" i="5"/>
  <c r="Z358" i="5"/>
  <c r="AB358" i="5"/>
  <c r="AC358" i="5"/>
  <c r="AD358" i="5"/>
  <c r="AG358" i="5"/>
  <c r="D359" i="5"/>
  <c r="E359" i="5"/>
  <c r="F359" i="5"/>
  <c r="G359" i="5"/>
  <c r="T359" i="5"/>
  <c r="W359" i="5"/>
  <c r="Z359" i="5"/>
  <c r="AB359" i="5"/>
  <c r="AC359" i="5"/>
  <c r="AD359" i="5"/>
  <c r="AG359" i="5"/>
  <c r="D360" i="5"/>
  <c r="E360" i="5"/>
  <c r="F360" i="5"/>
  <c r="G360" i="5"/>
  <c r="T360" i="5"/>
  <c r="W360" i="5"/>
  <c r="Z360" i="5"/>
  <c r="AB360" i="5"/>
  <c r="AC360" i="5"/>
  <c r="AD360" i="5"/>
  <c r="AG360" i="5"/>
  <c r="D361" i="5"/>
  <c r="E361" i="5"/>
  <c r="F361" i="5"/>
  <c r="G361" i="5"/>
  <c r="T361" i="5"/>
  <c r="W361" i="5"/>
  <c r="Z361" i="5"/>
  <c r="AB361" i="5"/>
  <c r="AC361" i="5"/>
  <c r="AD361" i="5"/>
  <c r="AG361" i="5"/>
  <c r="D362" i="5"/>
  <c r="E362" i="5"/>
  <c r="F362" i="5"/>
  <c r="G362" i="5"/>
  <c r="T362" i="5"/>
  <c r="W362" i="5"/>
  <c r="Z362" i="5"/>
  <c r="AB362" i="5"/>
  <c r="AC362" i="5"/>
  <c r="AD362" i="5"/>
  <c r="AG362" i="5"/>
  <c r="D363" i="5"/>
  <c r="E363" i="5"/>
  <c r="F363" i="5"/>
  <c r="G363" i="5"/>
  <c r="T363" i="5"/>
  <c r="W363" i="5"/>
  <c r="Z363" i="5"/>
  <c r="AB363" i="5"/>
  <c r="AC363" i="5"/>
  <c r="AD363" i="5"/>
  <c r="AG363" i="5"/>
  <c r="D364" i="5"/>
  <c r="E364" i="5"/>
  <c r="F364" i="5"/>
  <c r="G364" i="5"/>
  <c r="T364" i="5"/>
  <c r="W364" i="5"/>
  <c r="Z364" i="5"/>
  <c r="AB364" i="5"/>
  <c r="AC364" i="5"/>
  <c r="AD364" i="5"/>
  <c r="AG364" i="5"/>
  <c r="D365" i="5"/>
  <c r="E365" i="5"/>
  <c r="F365" i="5"/>
  <c r="G365" i="5"/>
  <c r="T365" i="5"/>
  <c r="W365" i="5"/>
  <c r="Z365" i="5"/>
  <c r="AB365" i="5"/>
  <c r="AC365" i="5"/>
  <c r="AD365" i="5"/>
  <c r="AG365" i="5"/>
  <c r="D366" i="5"/>
  <c r="E366" i="5"/>
  <c r="F366" i="5"/>
  <c r="G366" i="5"/>
  <c r="T366" i="5"/>
  <c r="W366" i="5"/>
  <c r="Z366" i="5"/>
  <c r="AB366" i="5"/>
  <c r="AC366" i="5"/>
  <c r="AD366" i="5"/>
  <c r="AG366" i="5"/>
  <c r="D367" i="5"/>
  <c r="E367" i="5"/>
  <c r="F367" i="5"/>
  <c r="G367" i="5"/>
  <c r="T367" i="5"/>
  <c r="W367" i="5"/>
  <c r="Z367" i="5"/>
  <c r="AB367" i="5"/>
  <c r="AC367" i="5"/>
  <c r="AD367" i="5"/>
  <c r="AG367" i="5"/>
  <c r="D368" i="5"/>
  <c r="E368" i="5"/>
  <c r="F368" i="5"/>
  <c r="G368" i="5"/>
  <c r="T368" i="5"/>
  <c r="W368" i="5"/>
  <c r="Z368" i="5"/>
  <c r="AB368" i="5"/>
  <c r="AC368" i="5"/>
  <c r="AD368" i="5"/>
  <c r="AG368" i="5"/>
  <c r="D369" i="5"/>
  <c r="E369" i="5"/>
  <c r="F369" i="5"/>
  <c r="G369" i="5"/>
  <c r="T369" i="5"/>
  <c r="W369" i="5"/>
  <c r="Z369" i="5"/>
  <c r="AB369" i="5"/>
  <c r="AC369" i="5"/>
  <c r="AD369" i="5"/>
  <c r="AG369" i="5"/>
  <c r="D370" i="5"/>
  <c r="E370" i="5"/>
  <c r="F370" i="5"/>
  <c r="G370" i="5"/>
  <c r="T370" i="5"/>
  <c r="W370" i="5"/>
  <c r="Z370" i="5"/>
  <c r="AB370" i="5"/>
  <c r="AC370" i="5"/>
  <c r="AD370" i="5"/>
  <c r="AG370" i="5"/>
  <c r="D371" i="5"/>
  <c r="E371" i="5"/>
  <c r="F371" i="5"/>
  <c r="G371" i="5"/>
  <c r="T371" i="5"/>
  <c r="W371" i="5"/>
  <c r="Z371" i="5"/>
  <c r="AB371" i="5"/>
  <c r="AC371" i="5"/>
  <c r="AD371" i="5"/>
  <c r="AG371" i="5"/>
  <c r="D372" i="5"/>
  <c r="E372" i="5"/>
  <c r="F372" i="5"/>
  <c r="G372" i="5"/>
  <c r="T372" i="5"/>
  <c r="W372" i="5"/>
  <c r="Z372" i="5"/>
  <c r="AB372" i="5"/>
  <c r="AC372" i="5"/>
  <c r="AD372" i="5"/>
  <c r="AG372" i="5"/>
  <c r="D373" i="5"/>
  <c r="E373" i="5"/>
  <c r="F373" i="5"/>
  <c r="G373" i="5"/>
  <c r="T373" i="5"/>
  <c r="W373" i="5"/>
  <c r="Z373" i="5"/>
  <c r="AB373" i="5"/>
  <c r="AC373" i="5"/>
  <c r="AD373" i="5"/>
  <c r="AG373" i="5"/>
  <c r="D374" i="5"/>
  <c r="E374" i="5"/>
  <c r="F374" i="5"/>
  <c r="G374" i="5"/>
  <c r="T374" i="5"/>
  <c r="W374" i="5"/>
  <c r="Z374" i="5"/>
  <c r="AB374" i="5"/>
  <c r="AC374" i="5"/>
  <c r="AD374" i="5"/>
  <c r="AG374" i="5"/>
  <c r="D375" i="5"/>
  <c r="E375" i="5"/>
  <c r="F375" i="5"/>
  <c r="G375" i="5"/>
  <c r="T375" i="5"/>
  <c r="W375" i="5"/>
  <c r="Z375" i="5"/>
  <c r="AB375" i="5"/>
  <c r="AC375" i="5"/>
  <c r="AD375" i="5"/>
  <c r="AG375" i="5"/>
  <c r="D376" i="5"/>
  <c r="E376" i="5"/>
  <c r="F376" i="5"/>
  <c r="G376" i="5"/>
  <c r="T376" i="5"/>
  <c r="W376" i="5"/>
  <c r="Z376" i="5"/>
  <c r="AB376" i="5"/>
  <c r="AC376" i="5"/>
  <c r="AD376" i="5"/>
  <c r="AG376" i="5"/>
  <c r="D377" i="5"/>
  <c r="E377" i="5"/>
  <c r="F377" i="5"/>
  <c r="G377" i="5"/>
  <c r="T377" i="5"/>
  <c r="W377" i="5"/>
  <c r="Z377" i="5"/>
  <c r="AB377" i="5"/>
  <c r="AC377" i="5"/>
  <c r="AD377" i="5"/>
  <c r="AG377" i="5"/>
  <c r="D378" i="5"/>
  <c r="E378" i="5"/>
  <c r="F378" i="5"/>
  <c r="G378" i="5"/>
  <c r="T378" i="5"/>
  <c r="W378" i="5"/>
  <c r="Z378" i="5"/>
  <c r="AB378" i="5"/>
  <c r="AC378" i="5"/>
  <c r="AD378" i="5"/>
  <c r="AG378" i="5"/>
  <c r="D379" i="5"/>
  <c r="E379" i="5"/>
  <c r="F379" i="5"/>
  <c r="G379" i="5"/>
  <c r="T379" i="5"/>
  <c r="W379" i="5"/>
  <c r="Z379" i="5"/>
  <c r="AB379" i="5"/>
  <c r="AC379" i="5"/>
  <c r="AD379" i="5"/>
  <c r="AG379" i="5"/>
  <c r="D380" i="5"/>
  <c r="E380" i="5"/>
  <c r="F380" i="5"/>
  <c r="G380" i="5"/>
  <c r="T380" i="5"/>
  <c r="W380" i="5"/>
  <c r="Z380" i="5"/>
  <c r="AB380" i="5"/>
  <c r="AC380" i="5"/>
  <c r="AD380" i="5"/>
  <c r="AG380" i="5"/>
  <c r="D381" i="5"/>
  <c r="E381" i="5"/>
  <c r="F381" i="5"/>
  <c r="G381" i="5"/>
  <c r="T381" i="5"/>
  <c r="W381" i="5"/>
  <c r="Z381" i="5"/>
  <c r="AB381" i="5"/>
  <c r="AC381" i="5"/>
  <c r="AD381" i="5"/>
  <c r="AG381" i="5"/>
  <c r="D382" i="5"/>
  <c r="E382" i="5"/>
  <c r="F382" i="5"/>
  <c r="G382" i="5"/>
  <c r="T382" i="5"/>
  <c r="W382" i="5"/>
  <c r="Z382" i="5"/>
  <c r="AB382" i="5"/>
  <c r="AC382" i="5"/>
  <c r="AD382" i="5"/>
  <c r="AG382" i="5"/>
  <c r="D383" i="5"/>
  <c r="E383" i="5"/>
  <c r="F383" i="5"/>
  <c r="G383" i="5"/>
  <c r="T383" i="5"/>
  <c r="W383" i="5"/>
  <c r="Z383" i="5"/>
  <c r="AB383" i="5"/>
  <c r="AC383" i="5"/>
  <c r="AD383" i="5"/>
  <c r="AG383" i="5"/>
  <c r="D384" i="5"/>
  <c r="E384" i="5"/>
  <c r="F384" i="5"/>
  <c r="G384" i="5"/>
  <c r="T384" i="5"/>
  <c r="W384" i="5"/>
  <c r="Z384" i="5"/>
  <c r="AB384" i="5"/>
  <c r="AC384" i="5"/>
  <c r="AD384" i="5"/>
  <c r="AG384" i="5"/>
  <c r="D385" i="5"/>
  <c r="E385" i="5"/>
  <c r="F385" i="5"/>
  <c r="G385" i="5"/>
  <c r="T385" i="5"/>
  <c r="W385" i="5"/>
  <c r="Z385" i="5"/>
  <c r="AB385" i="5"/>
  <c r="AC385" i="5"/>
  <c r="AD385" i="5"/>
  <c r="AG385" i="5"/>
  <c r="D386" i="5"/>
  <c r="E386" i="5"/>
  <c r="F386" i="5"/>
  <c r="G386" i="5"/>
  <c r="T386" i="5"/>
  <c r="W386" i="5"/>
  <c r="Z386" i="5"/>
  <c r="AB386" i="5"/>
  <c r="AC386" i="5"/>
  <c r="AD386" i="5"/>
  <c r="AG386" i="5"/>
  <c r="D387" i="5"/>
  <c r="E387" i="5"/>
  <c r="F387" i="5"/>
  <c r="G387" i="5"/>
  <c r="T387" i="5"/>
  <c r="W387" i="5"/>
  <c r="Z387" i="5"/>
  <c r="AB387" i="5"/>
  <c r="AC387" i="5"/>
  <c r="AD387" i="5"/>
  <c r="AG387" i="5"/>
  <c r="D388" i="5"/>
  <c r="E388" i="5"/>
  <c r="F388" i="5"/>
  <c r="G388" i="5"/>
  <c r="T388" i="5"/>
  <c r="W388" i="5"/>
  <c r="Z388" i="5"/>
  <c r="AB388" i="5"/>
  <c r="AC388" i="5"/>
  <c r="AD388" i="5"/>
  <c r="AG388" i="5"/>
  <c r="D389" i="5"/>
  <c r="E389" i="5"/>
  <c r="F389" i="5"/>
  <c r="G389" i="5"/>
  <c r="T389" i="5"/>
  <c r="W389" i="5"/>
  <c r="Z389" i="5"/>
  <c r="AB389" i="5"/>
  <c r="AC389" i="5"/>
  <c r="AD389" i="5"/>
  <c r="AG389" i="5"/>
  <c r="D390" i="5"/>
  <c r="E390" i="5"/>
  <c r="F390" i="5"/>
  <c r="G390" i="5"/>
  <c r="T390" i="5"/>
  <c r="W390" i="5"/>
  <c r="Z390" i="5"/>
  <c r="AB390" i="5"/>
  <c r="AC390" i="5"/>
  <c r="AD390" i="5"/>
  <c r="AG390" i="5"/>
  <c r="D391" i="5"/>
  <c r="E391" i="5"/>
  <c r="F391" i="5"/>
  <c r="G391" i="5"/>
  <c r="T391" i="5"/>
  <c r="W391" i="5"/>
  <c r="Z391" i="5"/>
  <c r="AB391" i="5"/>
  <c r="AC391" i="5"/>
  <c r="AD391" i="5"/>
  <c r="AG391" i="5"/>
  <c r="D392" i="5"/>
  <c r="E392" i="5"/>
  <c r="F392" i="5"/>
  <c r="G392" i="5"/>
  <c r="T392" i="5"/>
  <c r="W392" i="5"/>
  <c r="Z392" i="5"/>
  <c r="AB392" i="5"/>
  <c r="AC392" i="5"/>
  <c r="AD392" i="5"/>
  <c r="AG392" i="5"/>
  <c r="D393" i="5"/>
  <c r="E393" i="5"/>
  <c r="F393" i="5"/>
  <c r="G393" i="5"/>
  <c r="T393" i="5"/>
  <c r="W393" i="5"/>
  <c r="Z393" i="5"/>
  <c r="AB393" i="5"/>
  <c r="AC393" i="5"/>
  <c r="AD393" i="5"/>
  <c r="AG393" i="5"/>
  <c r="D394" i="5"/>
  <c r="E394" i="5"/>
  <c r="F394" i="5"/>
  <c r="G394" i="5"/>
  <c r="T394" i="5"/>
  <c r="W394" i="5"/>
  <c r="Z394" i="5"/>
  <c r="AB394" i="5"/>
  <c r="AC394" i="5"/>
  <c r="AD394" i="5"/>
  <c r="AG394" i="5"/>
  <c r="D395" i="5"/>
  <c r="E395" i="5"/>
  <c r="F395" i="5"/>
  <c r="G395" i="5"/>
  <c r="T395" i="5"/>
  <c r="W395" i="5"/>
  <c r="Z395" i="5"/>
  <c r="AB395" i="5"/>
  <c r="AC395" i="5"/>
  <c r="AD395" i="5"/>
  <c r="AG395" i="5"/>
  <c r="D396" i="5"/>
  <c r="E396" i="5"/>
  <c r="F396" i="5"/>
  <c r="G396" i="5"/>
  <c r="T396" i="5"/>
  <c r="W396" i="5"/>
  <c r="Z396" i="5"/>
  <c r="AB396" i="5"/>
  <c r="AC396" i="5"/>
  <c r="AD396" i="5"/>
  <c r="AG396" i="5"/>
  <c r="D397" i="5"/>
  <c r="E397" i="5"/>
  <c r="F397" i="5"/>
  <c r="G397" i="5"/>
  <c r="T397" i="5"/>
  <c r="W397" i="5"/>
  <c r="Z397" i="5"/>
  <c r="AB397" i="5"/>
  <c r="AC397" i="5"/>
  <c r="AD397" i="5"/>
  <c r="AG397" i="5"/>
  <c r="D398" i="5"/>
  <c r="E398" i="5"/>
  <c r="F398" i="5"/>
  <c r="G398" i="5"/>
  <c r="T398" i="5"/>
  <c r="W398" i="5"/>
  <c r="Z398" i="5"/>
  <c r="AB398" i="5"/>
  <c r="AC398" i="5"/>
  <c r="AD398" i="5"/>
  <c r="AG398" i="5"/>
  <c r="D399" i="5"/>
  <c r="E399" i="5"/>
  <c r="F399" i="5"/>
  <c r="G399" i="5"/>
  <c r="T399" i="5"/>
  <c r="W399" i="5"/>
  <c r="Z399" i="5"/>
  <c r="AB399" i="5"/>
  <c r="AC399" i="5"/>
  <c r="AD399" i="5"/>
  <c r="AG399" i="5"/>
  <c r="D400" i="5"/>
  <c r="E400" i="5"/>
  <c r="F400" i="5"/>
  <c r="G400" i="5"/>
  <c r="T400" i="5"/>
  <c r="W400" i="5"/>
  <c r="Z400" i="5"/>
  <c r="AB400" i="5"/>
  <c r="AC400" i="5"/>
  <c r="AD400" i="5"/>
  <c r="AG400" i="5"/>
  <c r="D401" i="5"/>
  <c r="E401" i="5"/>
  <c r="F401" i="5"/>
  <c r="G401" i="5"/>
  <c r="T401" i="5"/>
  <c r="W401" i="5"/>
  <c r="Z401" i="5"/>
  <c r="AB401" i="5"/>
  <c r="AC401" i="5"/>
  <c r="AD401" i="5"/>
  <c r="AG401" i="5"/>
  <c r="D402" i="5"/>
  <c r="E402" i="5"/>
  <c r="F402" i="5"/>
  <c r="G402" i="5"/>
  <c r="T402" i="5"/>
  <c r="W402" i="5"/>
  <c r="Z402" i="5"/>
  <c r="AB402" i="5"/>
  <c r="AC402" i="5"/>
  <c r="AD402" i="5"/>
  <c r="AG402" i="5"/>
  <c r="D403" i="5"/>
  <c r="E403" i="5"/>
  <c r="F403" i="5"/>
  <c r="G403" i="5"/>
  <c r="T403" i="5"/>
  <c r="W403" i="5"/>
  <c r="Z403" i="5"/>
  <c r="AB403" i="5"/>
  <c r="AC403" i="5"/>
  <c r="AD403" i="5"/>
  <c r="AG403" i="5"/>
  <c r="D404" i="5"/>
  <c r="E404" i="5"/>
  <c r="F404" i="5"/>
  <c r="G404" i="5"/>
  <c r="T404" i="5"/>
  <c r="W404" i="5"/>
  <c r="Z404" i="5"/>
  <c r="AB404" i="5"/>
  <c r="AC404" i="5"/>
  <c r="AD404" i="5"/>
  <c r="AG404" i="5"/>
  <c r="D405" i="5"/>
  <c r="E405" i="5"/>
  <c r="F405" i="5"/>
  <c r="G405" i="5"/>
  <c r="T405" i="5"/>
  <c r="W405" i="5"/>
  <c r="Z405" i="5"/>
  <c r="AB405" i="5"/>
  <c r="AC405" i="5"/>
  <c r="AD405" i="5"/>
  <c r="AG405" i="5"/>
  <c r="D406" i="5"/>
  <c r="E406" i="5"/>
  <c r="F406" i="5"/>
  <c r="G406" i="5"/>
  <c r="T406" i="5"/>
  <c r="W406" i="5"/>
  <c r="Z406" i="5"/>
  <c r="AB406" i="5"/>
  <c r="AC406" i="5"/>
  <c r="AD406" i="5"/>
  <c r="AG406" i="5"/>
  <c r="D407" i="5"/>
  <c r="E407" i="5"/>
  <c r="F407" i="5"/>
  <c r="G407" i="5"/>
  <c r="T407" i="5"/>
  <c r="W407" i="5"/>
  <c r="Z407" i="5"/>
  <c r="AB407" i="5"/>
  <c r="AC407" i="5"/>
  <c r="AD407" i="5"/>
  <c r="AG407" i="5"/>
  <c r="D408" i="5"/>
  <c r="E408" i="5"/>
  <c r="F408" i="5"/>
  <c r="G408" i="5"/>
  <c r="T408" i="5"/>
  <c r="W408" i="5"/>
  <c r="Z408" i="5"/>
  <c r="AB408" i="5"/>
  <c r="AC408" i="5"/>
  <c r="AD408" i="5"/>
  <c r="AG408" i="5"/>
  <c r="D409" i="5"/>
  <c r="E409" i="5"/>
  <c r="F409" i="5"/>
  <c r="G409" i="5"/>
  <c r="T409" i="5"/>
  <c r="W409" i="5"/>
  <c r="Z409" i="5"/>
  <c r="AB409" i="5"/>
  <c r="AC409" i="5"/>
  <c r="AD409" i="5"/>
  <c r="AG409" i="5"/>
  <c r="D410" i="5"/>
  <c r="E410" i="5"/>
  <c r="F410" i="5"/>
  <c r="G410" i="5"/>
  <c r="T410" i="5"/>
  <c r="W410" i="5"/>
  <c r="Z410" i="5"/>
  <c r="AB410" i="5"/>
  <c r="AC410" i="5"/>
  <c r="AD410" i="5"/>
  <c r="AG410" i="5"/>
  <c r="D411" i="5"/>
  <c r="E411" i="5"/>
  <c r="F411" i="5"/>
  <c r="G411" i="5"/>
  <c r="T411" i="5"/>
  <c r="W411" i="5"/>
  <c r="Z411" i="5"/>
  <c r="AB411" i="5"/>
  <c r="AC411" i="5"/>
  <c r="AD411" i="5"/>
  <c r="AG411" i="5"/>
  <c r="D412" i="5"/>
  <c r="E412" i="5"/>
  <c r="F412" i="5"/>
  <c r="G412" i="5"/>
  <c r="T412" i="5"/>
  <c r="W412" i="5"/>
  <c r="Z412" i="5"/>
  <c r="AB412" i="5"/>
  <c r="AC412" i="5"/>
  <c r="AD412" i="5"/>
  <c r="AG412" i="5"/>
  <c r="D413" i="5"/>
  <c r="E413" i="5"/>
  <c r="F413" i="5"/>
  <c r="G413" i="5"/>
  <c r="T413" i="5"/>
  <c r="W413" i="5"/>
  <c r="Z413" i="5"/>
  <c r="AB413" i="5"/>
  <c r="AC413" i="5"/>
  <c r="AD413" i="5"/>
  <c r="AG413" i="5"/>
  <c r="D414" i="5"/>
  <c r="E414" i="5"/>
  <c r="F414" i="5"/>
  <c r="G414" i="5"/>
  <c r="T414" i="5"/>
  <c r="W414" i="5"/>
  <c r="Z414" i="5"/>
  <c r="AB414" i="5"/>
  <c r="AC414" i="5"/>
  <c r="AD414" i="5"/>
  <c r="AG414" i="5"/>
  <c r="D415" i="5"/>
  <c r="E415" i="5"/>
  <c r="F415" i="5"/>
  <c r="G415" i="5"/>
  <c r="T415" i="5"/>
  <c r="W415" i="5"/>
  <c r="Z415" i="5"/>
  <c r="AB415" i="5"/>
  <c r="AC415" i="5"/>
  <c r="AD415" i="5"/>
  <c r="AG415" i="5"/>
  <c r="D416" i="5"/>
  <c r="E416" i="5"/>
  <c r="F416" i="5"/>
  <c r="G416" i="5"/>
  <c r="T416" i="5"/>
  <c r="W416" i="5"/>
  <c r="Z416" i="5"/>
  <c r="AB416" i="5"/>
  <c r="AC416" i="5"/>
  <c r="AD416" i="5"/>
  <c r="AG416" i="5"/>
  <c r="D417" i="5"/>
  <c r="E417" i="5"/>
  <c r="F417" i="5"/>
  <c r="G417" i="5"/>
  <c r="T417" i="5"/>
  <c r="W417" i="5"/>
  <c r="Z417" i="5"/>
  <c r="AB417" i="5"/>
  <c r="AC417" i="5"/>
  <c r="AD417" i="5"/>
  <c r="AG417" i="5"/>
  <c r="D418" i="5"/>
  <c r="E418" i="5"/>
  <c r="F418" i="5"/>
  <c r="G418" i="5"/>
  <c r="T418" i="5"/>
  <c r="W418" i="5"/>
  <c r="Z418" i="5"/>
  <c r="AB418" i="5"/>
  <c r="AC418" i="5"/>
  <c r="AD418" i="5"/>
  <c r="AG418" i="5"/>
  <c r="D419" i="5"/>
  <c r="E419" i="5"/>
  <c r="F419" i="5"/>
  <c r="G419" i="5"/>
  <c r="T419" i="5"/>
  <c r="W419" i="5"/>
  <c r="Z419" i="5"/>
  <c r="AB419" i="5"/>
  <c r="AC419" i="5"/>
  <c r="AD419" i="5"/>
  <c r="AG419" i="5"/>
  <c r="D420" i="5"/>
  <c r="E420" i="5"/>
  <c r="F420" i="5"/>
  <c r="G420" i="5"/>
  <c r="T420" i="5"/>
  <c r="W420" i="5"/>
  <c r="Z420" i="5"/>
  <c r="AB420" i="5"/>
  <c r="AC420" i="5"/>
  <c r="AD420" i="5"/>
  <c r="AG420" i="5"/>
  <c r="D421" i="5"/>
  <c r="E421" i="5"/>
  <c r="F421" i="5"/>
  <c r="G421" i="5"/>
  <c r="T421" i="5"/>
  <c r="W421" i="5"/>
  <c r="Z421" i="5"/>
  <c r="AB421" i="5"/>
  <c r="AC421" i="5"/>
  <c r="AD421" i="5"/>
  <c r="AG421" i="5"/>
  <c r="D422" i="5"/>
  <c r="E422" i="5"/>
  <c r="F422" i="5"/>
  <c r="G422" i="5"/>
  <c r="T422" i="5"/>
  <c r="W422" i="5"/>
  <c r="Z422" i="5"/>
  <c r="AB422" i="5"/>
  <c r="AC422" i="5"/>
  <c r="AD422" i="5"/>
  <c r="AG422" i="5"/>
  <c r="D423" i="5"/>
  <c r="E423" i="5"/>
  <c r="F423" i="5"/>
  <c r="G423" i="5"/>
  <c r="T423" i="5"/>
  <c r="W423" i="5"/>
  <c r="Z423" i="5"/>
  <c r="AB423" i="5"/>
  <c r="AC423" i="5"/>
  <c r="AD423" i="5"/>
  <c r="AG423" i="5"/>
  <c r="D424" i="5"/>
  <c r="E424" i="5"/>
  <c r="F424" i="5"/>
  <c r="G424" i="5"/>
  <c r="T424" i="5"/>
  <c r="W424" i="5"/>
  <c r="Z424" i="5"/>
  <c r="AB424" i="5"/>
  <c r="AC424" i="5"/>
  <c r="AD424" i="5"/>
  <c r="AG424" i="5"/>
  <c r="D425" i="5"/>
  <c r="E425" i="5"/>
  <c r="F425" i="5"/>
  <c r="G425" i="5"/>
  <c r="T425" i="5"/>
  <c r="W425" i="5"/>
  <c r="Z425" i="5"/>
  <c r="AB425" i="5"/>
  <c r="AC425" i="5"/>
  <c r="AD425" i="5"/>
  <c r="AG425" i="5"/>
  <c r="D426" i="5"/>
  <c r="E426" i="5"/>
  <c r="F426" i="5"/>
  <c r="G426" i="5"/>
  <c r="T426" i="5"/>
  <c r="W426" i="5"/>
  <c r="Z426" i="5"/>
  <c r="AB426" i="5"/>
  <c r="AC426" i="5"/>
  <c r="AD426" i="5"/>
  <c r="AG426" i="5"/>
  <c r="D427" i="5"/>
  <c r="E427" i="5"/>
  <c r="F427" i="5"/>
  <c r="G427" i="5"/>
  <c r="T427" i="5"/>
  <c r="W427" i="5"/>
  <c r="Z427" i="5"/>
  <c r="AB427" i="5"/>
  <c r="AC427" i="5"/>
  <c r="AD427" i="5"/>
  <c r="AG427" i="5"/>
  <c r="D428" i="5"/>
  <c r="E428" i="5"/>
  <c r="F428" i="5"/>
  <c r="G428" i="5"/>
  <c r="T428" i="5"/>
  <c r="W428" i="5"/>
  <c r="Z428" i="5"/>
  <c r="AB428" i="5"/>
  <c r="AC428" i="5"/>
  <c r="AD428" i="5"/>
  <c r="AG428" i="5"/>
  <c r="D429" i="5"/>
  <c r="E429" i="5"/>
  <c r="F429" i="5"/>
  <c r="G429" i="5"/>
  <c r="T429" i="5"/>
  <c r="W429" i="5"/>
  <c r="Z429" i="5"/>
  <c r="AB429" i="5"/>
  <c r="AC429" i="5"/>
  <c r="AD429" i="5"/>
  <c r="AG429" i="5"/>
  <c r="D430" i="5"/>
  <c r="E430" i="5"/>
  <c r="F430" i="5"/>
  <c r="G430" i="5"/>
  <c r="T430" i="5"/>
  <c r="W430" i="5"/>
  <c r="Z430" i="5"/>
  <c r="AB430" i="5"/>
  <c r="AC430" i="5"/>
  <c r="AD430" i="5"/>
  <c r="AG430" i="5"/>
  <c r="D431" i="5"/>
  <c r="E431" i="5"/>
  <c r="F431" i="5"/>
  <c r="G431" i="5"/>
  <c r="T431" i="5"/>
  <c r="W431" i="5"/>
  <c r="Z431" i="5"/>
  <c r="AB431" i="5"/>
  <c r="AC431" i="5"/>
  <c r="AD431" i="5"/>
  <c r="AG431" i="5"/>
  <c r="D432" i="5"/>
  <c r="E432" i="5"/>
  <c r="F432" i="5"/>
  <c r="G432" i="5"/>
  <c r="T432" i="5"/>
  <c r="W432" i="5"/>
  <c r="Z432" i="5"/>
  <c r="AB432" i="5"/>
  <c r="AC432" i="5"/>
  <c r="AD432" i="5"/>
  <c r="AG432" i="5"/>
  <c r="D433" i="5"/>
  <c r="E433" i="5"/>
  <c r="F433" i="5"/>
  <c r="G433" i="5"/>
  <c r="T433" i="5"/>
  <c r="W433" i="5"/>
  <c r="Z433" i="5"/>
  <c r="AB433" i="5"/>
  <c r="AC433" i="5"/>
  <c r="AD433" i="5"/>
  <c r="AG433" i="5"/>
  <c r="D434" i="5"/>
  <c r="E434" i="5"/>
  <c r="F434" i="5"/>
  <c r="G434" i="5"/>
  <c r="T434" i="5"/>
  <c r="W434" i="5"/>
  <c r="Z434" i="5"/>
  <c r="AB434" i="5"/>
  <c r="AC434" i="5"/>
  <c r="AD434" i="5"/>
  <c r="AG434" i="5"/>
  <c r="D435" i="5"/>
  <c r="E435" i="5"/>
  <c r="F435" i="5"/>
  <c r="G435" i="5"/>
  <c r="T435" i="5"/>
  <c r="W435" i="5"/>
  <c r="Z435" i="5"/>
  <c r="AB435" i="5"/>
  <c r="AC435" i="5"/>
  <c r="AD435" i="5"/>
  <c r="AG435" i="5"/>
  <c r="D436" i="5"/>
  <c r="E436" i="5"/>
  <c r="F436" i="5"/>
  <c r="G436" i="5"/>
  <c r="T436" i="5"/>
  <c r="W436" i="5"/>
  <c r="Z436" i="5"/>
  <c r="AB436" i="5"/>
  <c r="AC436" i="5"/>
  <c r="AD436" i="5"/>
  <c r="AG436" i="5"/>
  <c r="D437" i="5"/>
  <c r="E437" i="5"/>
  <c r="F437" i="5"/>
  <c r="G437" i="5"/>
  <c r="T437" i="5"/>
  <c r="W437" i="5"/>
  <c r="Z437" i="5"/>
  <c r="AB437" i="5"/>
  <c r="AC437" i="5"/>
  <c r="AD437" i="5"/>
  <c r="AG437" i="5"/>
  <c r="D438" i="5"/>
  <c r="E438" i="5"/>
  <c r="F438" i="5"/>
  <c r="G438" i="5"/>
  <c r="T438" i="5"/>
  <c r="W438" i="5"/>
  <c r="Z438" i="5"/>
  <c r="AB438" i="5"/>
  <c r="AC438" i="5"/>
  <c r="AD438" i="5"/>
  <c r="AG438" i="5"/>
  <c r="D439" i="5"/>
  <c r="E439" i="5"/>
  <c r="F439" i="5"/>
  <c r="G439" i="5"/>
  <c r="T439" i="5"/>
  <c r="W439" i="5"/>
  <c r="Z439" i="5"/>
  <c r="AB439" i="5"/>
  <c r="AC439" i="5"/>
  <c r="AD439" i="5"/>
  <c r="AG439" i="5"/>
  <c r="D440" i="5"/>
  <c r="E440" i="5"/>
  <c r="F440" i="5"/>
  <c r="G440" i="5"/>
  <c r="T440" i="5"/>
  <c r="W440" i="5"/>
  <c r="Z440" i="5"/>
  <c r="AB440" i="5"/>
  <c r="AC440" i="5"/>
  <c r="AD440" i="5"/>
  <c r="AG440" i="5"/>
  <c r="D441" i="5"/>
  <c r="E441" i="5"/>
  <c r="F441" i="5"/>
  <c r="G441" i="5"/>
  <c r="T441" i="5"/>
  <c r="W441" i="5"/>
  <c r="Z441" i="5"/>
  <c r="AB441" i="5"/>
  <c r="AC441" i="5"/>
  <c r="AD441" i="5"/>
  <c r="AG441" i="5"/>
  <c r="D442" i="5"/>
  <c r="E442" i="5"/>
  <c r="F442" i="5"/>
  <c r="G442" i="5"/>
  <c r="T442" i="5"/>
  <c r="W442" i="5"/>
  <c r="Z442" i="5"/>
  <c r="AB442" i="5"/>
  <c r="AC442" i="5"/>
  <c r="AD442" i="5"/>
  <c r="AG442" i="5"/>
  <c r="D443" i="5"/>
  <c r="E443" i="5"/>
  <c r="F443" i="5"/>
  <c r="G443" i="5"/>
  <c r="T443" i="5"/>
  <c r="W443" i="5"/>
  <c r="Z443" i="5"/>
  <c r="AB443" i="5"/>
  <c r="AC443" i="5"/>
  <c r="AD443" i="5"/>
  <c r="AG443" i="5"/>
  <c r="D444" i="5"/>
  <c r="E444" i="5"/>
  <c r="F444" i="5"/>
  <c r="G444" i="5"/>
  <c r="T444" i="5"/>
  <c r="W444" i="5"/>
  <c r="Z444" i="5"/>
  <c r="AB444" i="5"/>
  <c r="AC444" i="5"/>
  <c r="AD444" i="5"/>
  <c r="AG444" i="5"/>
  <c r="D445" i="5"/>
  <c r="E445" i="5"/>
  <c r="F445" i="5"/>
  <c r="G445" i="5"/>
  <c r="T445" i="5"/>
  <c r="W445" i="5"/>
  <c r="Z445" i="5"/>
  <c r="AB445" i="5"/>
  <c r="AC445" i="5"/>
  <c r="AD445" i="5"/>
  <c r="AG445" i="5"/>
  <c r="D446" i="5"/>
  <c r="E446" i="5"/>
  <c r="F446" i="5"/>
  <c r="G446" i="5"/>
  <c r="T446" i="5"/>
  <c r="W446" i="5"/>
  <c r="Z446" i="5"/>
  <c r="AB446" i="5"/>
  <c r="AC446" i="5"/>
  <c r="AD446" i="5"/>
  <c r="AG446" i="5"/>
  <c r="D447" i="5"/>
  <c r="E447" i="5"/>
  <c r="F447" i="5"/>
  <c r="G447" i="5"/>
  <c r="T447" i="5"/>
  <c r="W447" i="5"/>
  <c r="Z447" i="5"/>
  <c r="AB447" i="5"/>
  <c r="AC447" i="5"/>
  <c r="AD447" i="5"/>
  <c r="AG447" i="5"/>
  <c r="D448" i="5"/>
  <c r="E448" i="5"/>
  <c r="F448" i="5"/>
  <c r="G448" i="5"/>
  <c r="T448" i="5"/>
  <c r="W448" i="5"/>
  <c r="Z448" i="5"/>
  <c r="AB448" i="5"/>
  <c r="AC448" i="5"/>
  <c r="AD448" i="5"/>
  <c r="AG448" i="5"/>
  <c r="D449" i="5"/>
  <c r="E449" i="5"/>
  <c r="F449" i="5"/>
  <c r="G449" i="5"/>
  <c r="T449" i="5"/>
  <c r="W449" i="5"/>
  <c r="Z449" i="5"/>
  <c r="AB449" i="5"/>
  <c r="AC449" i="5"/>
  <c r="AD449" i="5"/>
  <c r="AG449" i="5"/>
  <c r="D450" i="5"/>
  <c r="E450" i="5"/>
  <c r="F450" i="5"/>
  <c r="G450" i="5"/>
  <c r="T450" i="5"/>
  <c r="W450" i="5"/>
  <c r="Z450" i="5"/>
  <c r="AB450" i="5"/>
  <c r="AC450" i="5"/>
  <c r="AD450" i="5"/>
  <c r="AG450" i="5"/>
  <c r="D451" i="5"/>
  <c r="E451" i="5"/>
  <c r="F451" i="5"/>
  <c r="G451" i="5"/>
  <c r="T451" i="5"/>
  <c r="W451" i="5"/>
  <c r="Z451" i="5"/>
  <c r="AB451" i="5"/>
  <c r="AC451" i="5"/>
  <c r="AD451" i="5"/>
  <c r="AG451" i="5"/>
  <c r="D452" i="5"/>
  <c r="E452" i="5"/>
  <c r="F452" i="5"/>
  <c r="G452" i="5"/>
  <c r="T452" i="5"/>
  <c r="W452" i="5"/>
  <c r="Z452" i="5"/>
  <c r="AB452" i="5"/>
  <c r="AC452" i="5"/>
  <c r="AD452" i="5"/>
  <c r="AG452" i="5"/>
  <c r="D453" i="5"/>
  <c r="E453" i="5"/>
  <c r="F453" i="5"/>
  <c r="G453" i="5"/>
  <c r="T453" i="5"/>
  <c r="W453" i="5"/>
  <c r="Z453" i="5"/>
  <c r="AB453" i="5"/>
  <c r="AC453" i="5"/>
  <c r="AD453" i="5"/>
  <c r="AG453" i="5"/>
  <c r="D454" i="5"/>
  <c r="E454" i="5"/>
  <c r="F454" i="5"/>
  <c r="G454" i="5"/>
  <c r="T454" i="5"/>
  <c r="W454" i="5"/>
  <c r="Z454" i="5"/>
  <c r="AB454" i="5"/>
  <c r="AC454" i="5"/>
  <c r="AD454" i="5"/>
  <c r="AG454" i="5"/>
  <c r="D455" i="5"/>
  <c r="E455" i="5"/>
  <c r="F455" i="5"/>
  <c r="G455" i="5"/>
  <c r="T455" i="5"/>
  <c r="W455" i="5"/>
  <c r="Z455" i="5"/>
  <c r="AB455" i="5"/>
  <c r="AC455" i="5"/>
  <c r="AD455" i="5"/>
  <c r="AG455" i="5"/>
  <c r="D456" i="5"/>
  <c r="E456" i="5"/>
  <c r="F456" i="5"/>
  <c r="G456" i="5"/>
  <c r="T456" i="5"/>
  <c r="W456" i="5"/>
  <c r="Z456" i="5"/>
  <c r="AB456" i="5"/>
  <c r="AC456" i="5"/>
  <c r="AD456" i="5"/>
  <c r="AG456" i="5"/>
  <c r="D457" i="5"/>
  <c r="E457" i="5"/>
  <c r="F457" i="5"/>
  <c r="G457" i="5"/>
  <c r="T457" i="5"/>
  <c r="W457" i="5"/>
  <c r="Z457" i="5"/>
  <c r="AB457" i="5"/>
  <c r="AC457" i="5"/>
  <c r="AD457" i="5"/>
  <c r="AG457" i="5"/>
  <c r="D458" i="5"/>
  <c r="E458" i="5"/>
  <c r="F458" i="5"/>
  <c r="G458" i="5"/>
  <c r="T458" i="5"/>
  <c r="W458" i="5"/>
  <c r="Z458" i="5"/>
  <c r="AB458" i="5"/>
  <c r="AC458" i="5"/>
  <c r="AD458" i="5"/>
  <c r="AG458" i="5"/>
  <c r="D459" i="5"/>
  <c r="E459" i="5"/>
  <c r="F459" i="5"/>
  <c r="G459" i="5"/>
  <c r="T459" i="5"/>
  <c r="W459" i="5"/>
  <c r="Z459" i="5"/>
  <c r="AB459" i="5"/>
  <c r="AC459" i="5"/>
  <c r="AD459" i="5"/>
  <c r="AG459" i="5"/>
  <c r="D460" i="5"/>
  <c r="E460" i="5"/>
  <c r="F460" i="5"/>
  <c r="G460" i="5"/>
  <c r="T460" i="5"/>
  <c r="W460" i="5"/>
  <c r="Z460" i="5"/>
  <c r="AB460" i="5"/>
  <c r="AC460" i="5"/>
  <c r="AD460" i="5"/>
  <c r="AG460" i="5"/>
  <c r="D461" i="5"/>
  <c r="E461" i="5"/>
  <c r="F461" i="5"/>
  <c r="G461" i="5"/>
  <c r="T461" i="5"/>
  <c r="W461" i="5"/>
  <c r="Z461" i="5"/>
  <c r="AB461" i="5"/>
  <c r="AC461" i="5"/>
  <c r="AD461" i="5"/>
  <c r="AG461" i="5"/>
  <c r="D462" i="5"/>
  <c r="E462" i="5"/>
  <c r="F462" i="5"/>
  <c r="G462" i="5"/>
  <c r="T462" i="5"/>
  <c r="W462" i="5"/>
  <c r="Z462" i="5"/>
  <c r="AB462" i="5"/>
  <c r="AC462" i="5"/>
  <c r="AD462" i="5"/>
  <c r="AG462" i="5"/>
  <c r="D463" i="5"/>
  <c r="E463" i="5"/>
  <c r="F463" i="5"/>
  <c r="G463" i="5"/>
  <c r="T463" i="5"/>
  <c r="W463" i="5"/>
  <c r="Z463" i="5"/>
  <c r="AB463" i="5"/>
  <c r="AC463" i="5"/>
  <c r="AD463" i="5"/>
  <c r="AG463" i="5"/>
  <c r="D464" i="5"/>
  <c r="E464" i="5"/>
  <c r="F464" i="5"/>
  <c r="G464" i="5"/>
  <c r="T464" i="5"/>
  <c r="W464" i="5"/>
  <c r="Z464" i="5"/>
  <c r="AB464" i="5"/>
  <c r="AC464" i="5"/>
  <c r="AD464" i="5"/>
  <c r="AG464" i="5"/>
  <c r="D465" i="5"/>
  <c r="E465" i="5"/>
  <c r="F465" i="5"/>
  <c r="G465" i="5"/>
  <c r="T465" i="5"/>
  <c r="W465" i="5"/>
  <c r="Z465" i="5"/>
  <c r="AB465" i="5"/>
  <c r="AC465" i="5"/>
  <c r="AD465" i="5"/>
  <c r="AG465" i="5"/>
  <c r="D466" i="5"/>
  <c r="E466" i="5"/>
  <c r="F466" i="5"/>
  <c r="G466" i="5"/>
  <c r="T466" i="5"/>
  <c r="W466" i="5"/>
  <c r="Z466" i="5"/>
  <c r="AB466" i="5"/>
  <c r="AC466" i="5"/>
  <c r="AD466" i="5"/>
  <c r="AG466" i="5"/>
  <c r="D467" i="5"/>
  <c r="E467" i="5"/>
  <c r="F467" i="5"/>
  <c r="G467" i="5"/>
  <c r="T467" i="5"/>
  <c r="W467" i="5"/>
  <c r="Z467" i="5"/>
  <c r="AB467" i="5"/>
  <c r="AC467" i="5"/>
  <c r="AD467" i="5"/>
  <c r="AG467" i="5"/>
  <c r="D468" i="5"/>
  <c r="E468" i="5"/>
  <c r="F468" i="5"/>
  <c r="G468" i="5"/>
  <c r="T468" i="5"/>
  <c r="W468" i="5"/>
  <c r="Z468" i="5"/>
  <c r="AB468" i="5"/>
  <c r="AC468" i="5"/>
  <c r="AD468" i="5"/>
  <c r="AG468" i="5"/>
  <c r="D469" i="5"/>
  <c r="E469" i="5"/>
  <c r="F469" i="5"/>
  <c r="G469" i="5"/>
  <c r="T469" i="5"/>
  <c r="W469" i="5"/>
  <c r="Z469" i="5"/>
  <c r="AB469" i="5"/>
  <c r="AC469" i="5"/>
  <c r="AD469" i="5"/>
  <c r="AG469" i="5"/>
  <c r="D470" i="5"/>
  <c r="E470" i="5"/>
  <c r="F470" i="5"/>
  <c r="G470" i="5"/>
  <c r="T470" i="5"/>
  <c r="W470" i="5"/>
  <c r="Z470" i="5"/>
  <c r="AB470" i="5"/>
  <c r="AC470" i="5"/>
  <c r="AD470" i="5"/>
  <c r="AG470" i="5"/>
  <c r="D471" i="5"/>
  <c r="E471" i="5"/>
  <c r="F471" i="5"/>
  <c r="G471" i="5"/>
  <c r="T471" i="5"/>
  <c r="W471" i="5"/>
  <c r="Z471" i="5"/>
  <c r="AB471" i="5"/>
  <c r="AC471" i="5"/>
  <c r="AD471" i="5"/>
  <c r="AG471" i="5"/>
  <c r="D472" i="5"/>
  <c r="E472" i="5"/>
  <c r="F472" i="5"/>
  <c r="G472" i="5"/>
  <c r="T472" i="5"/>
  <c r="W472" i="5"/>
  <c r="Z472" i="5"/>
  <c r="AB472" i="5"/>
  <c r="AC472" i="5"/>
  <c r="AD472" i="5"/>
  <c r="AG472" i="5"/>
  <c r="D473" i="5"/>
  <c r="E473" i="5"/>
  <c r="F473" i="5"/>
  <c r="G473" i="5"/>
  <c r="T473" i="5"/>
  <c r="W473" i="5"/>
  <c r="Z473" i="5"/>
  <c r="AB473" i="5"/>
  <c r="AC473" i="5"/>
  <c r="AD473" i="5"/>
  <c r="AG473" i="5"/>
  <c r="D474" i="5"/>
  <c r="E474" i="5"/>
  <c r="F474" i="5"/>
  <c r="G474" i="5"/>
  <c r="T474" i="5"/>
  <c r="W474" i="5"/>
  <c r="Z474" i="5"/>
  <c r="AB474" i="5"/>
  <c r="AC474" i="5"/>
  <c r="AD474" i="5"/>
  <c r="AG474" i="5"/>
  <c r="D475" i="5"/>
  <c r="E475" i="5"/>
  <c r="F475" i="5"/>
  <c r="G475" i="5"/>
  <c r="T475" i="5"/>
  <c r="W475" i="5"/>
  <c r="Z475" i="5"/>
  <c r="AB475" i="5"/>
  <c r="AC475" i="5"/>
  <c r="AD475" i="5"/>
  <c r="AG475" i="5"/>
  <c r="D476" i="5"/>
  <c r="E476" i="5"/>
  <c r="F476" i="5"/>
  <c r="G476" i="5"/>
  <c r="T476" i="5"/>
  <c r="W476" i="5"/>
  <c r="Z476" i="5"/>
  <c r="AB476" i="5"/>
  <c r="AC476" i="5"/>
  <c r="AD476" i="5"/>
  <c r="AG476" i="5"/>
  <c r="D477" i="5"/>
  <c r="E477" i="5"/>
  <c r="F477" i="5"/>
  <c r="G477" i="5"/>
  <c r="T477" i="5"/>
  <c r="W477" i="5"/>
  <c r="Z477" i="5"/>
  <c r="AB477" i="5"/>
  <c r="AC477" i="5"/>
  <c r="AD477" i="5"/>
  <c r="AG477" i="5"/>
  <c r="D478" i="5"/>
  <c r="E478" i="5"/>
  <c r="F478" i="5"/>
  <c r="G478" i="5"/>
  <c r="T478" i="5"/>
  <c r="W478" i="5"/>
  <c r="Z478" i="5"/>
  <c r="AB478" i="5"/>
  <c r="AC478" i="5"/>
  <c r="AD478" i="5"/>
  <c r="AG478" i="5"/>
  <c r="D479" i="5"/>
  <c r="E479" i="5"/>
  <c r="F479" i="5"/>
  <c r="G479" i="5"/>
  <c r="T479" i="5"/>
  <c r="W479" i="5"/>
  <c r="Z479" i="5"/>
  <c r="AB479" i="5"/>
  <c r="AC479" i="5"/>
  <c r="AD479" i="5"/>
  <c r="AG479" i="5"/>
  <c r="D480" i="5"/>
  <c r="E480" i="5"/>
  <c r="F480" i="5"/>
  <c r="G480" i="5"/>
  <c r="T480" i="5"/>
  <c r="W480" i="5"/>
  <c r="Z480" i="5"/>
  <c r="AB480" i="5"/>
  <c r="AC480" i="5"/>
  <c r="AD480" i="5"/>
  <c r="AG480" i="5"/>
  <c r="D481" i="5"/>
  <c r="E481" i="5"/>
  <c r="F481" i="5"/>
  <c r="G481" i="5"/>
  <c r="T481" i="5"/>
  <c r="W481" i="5"/>
  <c r="Z481" i="5"/>
  <c r="AB481" i="5"/>
  <c r="AC481" i="5"/>
  <c r="AD481" i="5"/>
  <c r="AG481" i="5"/>
  <c r="D482" i="5"/>
  <c r="E482" i="5"/>
  <c r="F482" i="5"/>
  <c r="G482" i="5"/>
  <c r="T482" i="5"/>
  <c r="W482" i="5"/>
  <c r="Z482" i="5"/>
  <c r="AB482" i="5"/>
  <c r="AC482" i="5"/>
  <c r="AD482" i="5"/>
  <c r="AG482" i="5"/>
  <c r="D483" i="5"/>
  <c r="E483" i="5"/>
  <c r="F483" i="5"/>
  <c r="G483" i="5"/>
  <c r="T483" i="5"/>
  <c r="W483" i="5"/>
  <c r="Z483" i="5"/>
  <c r="AB483" i="5"/>
  <c r="AC483" i="5"/>
  <c r="AD483" i="5"/>
  <c r="AG483" i="5"/>
  <c r="D484" i="5"/>
  <c r="E484" i="5"/>
  <c r="F484" i="5"/>
  <c r="G484" i="5"/>
  <c r="T484" i="5"/>
  <c r="W484" i="5"/>
  <c r="Z484" i="5"/>
  <c r="AB484" i="5"/>
  <c r="AC484" i="5"/>
  <c r="AD484" i="5"/>
  <c r="AG484" i="5"/>
  <c r="D485" i="5"/>
  <c r="E485" i="5"/>
  <c r="F485" i="5"/>
  <c r="G485" i="5"/>
  <c r="T485" i="5"/>
  <c r="W485" i="5"/>
  <c r="Z485" i="5"/>
  <c r="AB485" i="5"/>
  <c r="AC485" i="5"/>
  <c r="AD485" i="5"/>
  <c r="AG485" i="5"/>
  <c r="D486" i="5"/>
  <c r="E486" i="5"/>
  <c r="F486" i="5"/>
  <c r="G486" i="5"/>
  <c r="T486" i="5"/>
  <c r="W486" i="5"/>
  <c r="Z486" i="5"/>
  <c r="AB486" i="5"/>
  <c r="AC486" i="5"/>
  <c r="AD486" i="5"/>
  <c r="AG486" i="5"/>
  <c r="D487" i="5"/>
  <c r="E487" i="5"/>
  <c r="F487" i="5"/>
  <c r="G487" i="5"/>
  <c r="T487" i="5"/>
  <c r="W487" i="5"/>
  <c r="Z487" i="5"/>
  <c r="AB487" i="5"/>
  <c r="AC487" i="5"/>
  <c r="AD487" i="5"/>
  <c r="AG487" i="5"/>
  <c r="D488" i="5"/>
  <c r="E488" i="5"/>
  <c r="F488" i="5"/>
  <c r="G488" i="5"/>
  <c r="T488" i="5"/>
  <c r="W488" i="5"/>
  <c r="Z488" i="5"/>
  <c r="AB488" i="5"/>
  <c r="AC488" i="5"/>
  <c r="AD488" i="5"/>
  <c r="AG488" i="5"/>
  <c r="D489" i="5"/>
  <c r="E489" i="5"/>
  <c r="F489" i="5"/>
  <c r="G489" i="5"/>
  <c r="T489" i="5"/>
  <c r="W489" i="5"/>
  <c r="Z489" i="5"/>
  <c r="AB489" i="5"/>
  <c r="AC489" i="5"/>
  <c r="AD489" i="5"/>
  <c r="AG489" i="5"/>
  <c r="D490" i="5"/>
  <c r="E490" i="5"/>
  <c r="F490" i="5"/>
  <c r="G490" i="5"/>
  <c r="T490" i="5"/>
  <c r="W490" i="5"/>
  <c r="Z490" i="5"/>
  <c r="AB490" i="5"/>
  <c r="AC490" i="5"/>
  <c r="AD490" i="5"/>
  <c r="AG490" i="5"/>
  <c r="D491" i="5"/>
  <c r="E491" i="5"/>
  <c r="F491" i="5"/>
  <c r="G491" i="5"/>
  <c r="T491" i="5"/>
  <c r="W491" i="5"/>
  <c r="Z491" i="5"/>
  <c r="AB491" i="5"/>
  <c r="AC491" i="5"/>
  <c r="AD491" i="5"/>
  <c r="AG491" i="5"/>
  <c r="D492" i="5"/>
  <c r="E492" i="5"/>
  <c r="F492" i="5"/>
  <c r="G492" i="5"/>
  <c r="T492" i="5"/>
  <c r="W492" i="5"/>
  <c r="Z492" i="5"/>
  <c r="AB492" i="5"/>
  <c r="AC492" i="5"/>
  <c r="AD492" i="5"/>
  <c r="AG492" i="5"/>
  <c r="D493" i="5"/>
  <c r="E493" i="5"/>
  <c r="F493" i="5"/>
  <c r="G493" i="5"/>
  <c r="T493" i="5"/>
  <c r="W493" i="5"/>
  <c r="Z493" i="5"/>
  <c r="AB493" i="5"/>
  <c r="AC493" i="5"/>
  <c r="AD493" i="5"/>
  <c r="AG493" i="5"/>
  <c r="D494" i="5"/>
  <c r="E494" i="5"/>
  <c r="F494" i="5"/>
  <c r="G494" i="5"/>
  <c r="T494" i="5"/>
  <c r="W494" i="5"/>
  <c r="Z494" i="5"/>
  <c r="AB494" i="5"/>
  <c r="AC494" i="5"/>
  <c r="AD494" i="5"/>
  <c r="AG494" i="5"/>
  <c r="D495" i="5"/>
  <c r="E495" i="5"/>
  <c r="F495" i="5"/>
  <c r="G495" i="5"/>
  <c r="T495" i="5"/>
  <c r="W495" i="5"/>
  <c r="Z495" i="5"/>
  <c r="AB495" i="5"/>
  <c r="AC495" i="5"/>
  <c r="AD495" i="5"/>
  <c r="AG495" i="5"/>
  <c r="D496" i="5"/>
  <c r="E496" i="5"/>
  <c r="F496" i="5"/>
  <c r="G496" i="5"/>
  <c r="T496" i="5"/>
  <c r="W496" i="5"/>
  <c r="Z496" i="5"/>
  <c r="AB496" i="5"/>
  <c r="AC496" i="5"/>
  <c r="AD496" i="5"/>
  <c r="AG496" i="5"/>
  <c r="D497" i="5"/>
  <c r="E497" i="5"/>
  <c r="F497" i="5"/>
  <c r="G497" i="5"/>
  <c r="T497" i="5"/>
  <c r="W497" i="5"/>
  <c r="Z497" i="5"/>
  <c r="AB497" i="5"/>
  <c r="AC497" i="5"/>
  <c r="AD497" i="5"/>
  <c r="AG497" i="5"/>
  <c r="D498" i="5"/>
  <c r="E498" i="5"/>
  <c r="F498" i="5"/>
  <c r="G498" i="5"/>
  <c r="T498" i="5"/>
  <c r="W498" i="5"/>
  <c r="Z498" i="5"/>
  <c r="AB498" i="5"/>
  <c r="AC498" i="5"/>
  <c r="AD498" i="5"/>
  <c r="AG498" i="5"/>
  <c r="D499" i="5"/>
  <c r="E499" i="5"/>
  <c r="F499" i="5"/>
  <c r="G499" i="5"/>
  <c r="T499" i="5"/>
  <c r="W499" i="5"/>
  <c r="Z499" i="5"/>
  <c r="AB499" i="5"/>
  <c r="AC499" i="5"/>
  <c r="AD499" i="5"/>
  <c r="AG499" i="5"/>
  <c r="D500" i="5"/>
  <c r="E500" i="5"/>
  <c r="F500" i="5"/>
  <c r="G500" i="5"/>
  <c r="T500" i="5"/>
  <c r="W500" i="5"/>
  <c r="Z500" i="5"/>
  <c r="AB500" i="5"/>
  <c r="AC500" i="5"/>
  <c r="AD500" i="5"/>
  <c r="AG500" i="5"/>
  <c r="D501" i="5"/>
  <c r="E501" i="5"/>
  <c r="F501" i="5"/>
  <c r="G501" i="5"/>
  <c r="T501" i="5"/>
  <c r="W501" i="5"/>
  <c r="Z501" i="5"/>
  <c r="AB501" i="5"/>
  <c r="AC501" i="5"/>
  <c r="AD501" i="5"/>
  <c r="AG501" i="5"/>
  <c r="B52" i="4"/>
  <c r="D52" i="4"/>
  <c r="E52" i="4"/>
  <c r="F52" i="4"/>
  <c r="G52" i="4"/>
  <c r="H52" i="4"/>
  <c r="I52" i="4"/>
  <c r="J52" i="4"/>
  <c r="K52" i="4"/>
  <c r="L52" i="4"/>
  <c r="M52" i="4"/>
  <c r="N52" i="4"/>
  <c r="I52" i="5" s="1"/>
  <c r="O52" i="4"/>
  <c r="Q52" i="4"/>
  <c r="R52" i="4"/>
  <c r="B53" i="4"/>
  <c r="D53" i="4"/>
  <c r="E53" i="4"/>
  <c r="F53" i="4"/>
  <c r="G53" i="4"/>
  <c r="H53" i="4"/>
  <c r="I53" i="4"/>
  <c r="J53" i="4"/>
  <c r="K53" i="4"/>
  <c r="L53" i="4"/>
  <c r="M53" i="4"/>
  <c r="N53" i="4"/>
  <c r="I53" i="5" s="1"/>
  <c r="O53" i="4"/>
  <c r="Q53" i="4"/>
  <c r="R53" i="4"/>
  <c r="B54" i="4"/>
  <c r="D54" i="4"/>
  <c r="E54" i="4"/>
  <c r="F54" i="4"/>
  <c r="G54" i="4"/>
  <c r="H54" i="4"/>
  <c r="I54" i="4"/>
  <c r="J54" i="4"/>
  <c r="K54" i="4"/>
  <c r="L54" i="4"/>
  <c r="M54" i="4"/>
  <c r="N54" i="4"/>
  <c r="I54" i="5" s="1"/>
  <c r="O54" i="4"/>
  <c r="Q54" i="4"/>
  <c r="R54" i="4"/>
  <c r="B55" i="4"/>
  <c r="D55" i="4"/>
  <c r="E55" i="4"/>
  <c r="F55" i="4"/>
  <c r="G55" i="4"/>
  <c r="H55" i="4"/>
  <c r="I55" i="4"/>
  <c r="J55" i="4"/>
  <c r="K55" i="4"/>
  <c r="L55" i="4"/>
  <c r="M55" i="4"/>
  <c r="N55" i="4"/>
  <c r="I55" i="5" s="1"/>
  <c r="O55" i="4"/>
  <c r="Q55" i="4"/>
  <c r="R55" i="4"/>
  <c r="B56" i="4"/>
  <c r="D56" i="4"/>
  <c r="E56" i="4"/>
  <c r="F56" i="4"/>
  <c r="G56" i="4"/>
  <c r="H56" i="4"/>
  <c r="I56" i="4"/>
  <c r="J56" i="4"/>
  <c r="K56" i="4"/>
  <c r="L56" i="4"/>
  <c r="M56" i="4"/>
  <c r="N56" i="4"/>
  <c r="I56" i="5" s="1"/>
  <c r="O56" i="4"/>
  <c r="Q56" i="4"/>
  <c r="R56" i="4"/>
  <c r="B57" i="4"/>
  <c r="D57" i="4"/>
  <c r="E57" i="4"/>
  <c r="F57" i="4"/>
  <c r="G57" i="4"/>
  <c r="H57" i="4"/>
  <c r="I57" i="4"/>
  <c r="J57" i="4"/>
  <c r="K57" i="4"/>
  <c r="L57" i="4"/>
  <c r="M57" i="4"/>
  <c r="N57" i="4"/>
  <c r="I57" i="5" s="1"/>
  <c r="O57" i="4"/>
  <c r="Q57" i="4"/>
  <c r="R57" i="4"/>
  <c r="B58" i="4"/>
  <c r="D58" i="4"/>
  <c r="E58" i="4"/>
  <c r="F58" i="4"/>
  <c r="G58" i="4"/>
  <c r="H58" i="4"/>
  <c r="I58" i="4"/>
  <c r="J58" i="4"/>
  <c r="K58" i="4"/>
  <c r="L58" i="4"/>
  <c r="M58" i="4"/>
  <c r="N58" i="4"/>
  <c r="I58" i="5" s="1"/>
  <c r="O58" i="4"/>
  <c r="Q58" i="4"/>
  <c r="R58" i="4"/>
  <c r="B59" i="4"/>
  <c r="D59" i="4"/>
  <c r="E59" i="4"/>
  <c r="F59" i="4"/>
  <c r="G59" i="4"/>
  <c r="H59" i="4"/>
  <c r="I59" i="4"/>
  <c r="J59" i="4"/>
  <c r="K59" i="4"/>
  <c r="L59" i="4"/>
  <c r="M59" i="4"/>
  <c r="N59" i="4"/>
  <c r="I59" i="5" s="1"/>
  <c r="O59" i="4"/>
  <c r="Q59" i="4"/>
  <c r="R59" i="4"/>
  <c r="B60" i="4"/>
  <c r="D60" i="4"/>
  <c r="E60" i="4"/>
  <c r="F60" i="4"/>
  <c r="G60" i="4"/>
  <c r="H60" i="4"/>
  <c r="I60" i="4"/>
  <c r="J60" i="4"/>
  <c r="K60" i="4"/>
  <c r="L60" i="4"/>
  <c r="M60" i="4"/>
  <c r="N60" i="4"/>
  <c r="I60" i="5" s="1"/>
  <c r="O60" i="4"/>
  <c r="Q60" i="4"/>
  <c r="R60" i="4"/>
  <c r="B61" i="4"/>
  <c r="D61" i="4"/>
  <c r="E61" i="4"/>
  <c r="F61" i="4"/>
  <c r="G61" i="4"/>
  <c r="H61" i="4"/>
  <c r="I61" i="4"/>
  <c r="J61" i="4"/>
  <c r="K61" i="4"/>
  <c r="L61" i="4"/>
  <c r="M61" i="4"/>
  <c r="N61" i="4"/>
  <c r="I61" i="5" s="1"/>
  <c r="O61" i="4"/>
  <c r="Q61" i="4"/>
  <c r="R61" i="4"/>
  <c r="B62" i="4"/>
  <c r="D62" i="4"/>
  <c r="E62" i="4"/>
  <c r="F62" i="4"/>
  <c r="G62" i="4"/>
  <c r="H62" i="4"/>
  <c r="I62" i="4"/>
  <c r="J62" i="4"/>
  <c r="K62" i="4"/>
  <c r="L62" i="4"/>
  <c r="M62" i="4"/>
  <c r="N62" i="4"/>
  <c r="I62" i="5" s="1"/>
  <c r="O62" i="4"/>
  <c r="Q62" i="4"/>
  <c r="R62" i="4"/>
  <c r="B63" i="4"/>
  <c r="D63" i="4"/>
  <c r="E63" i="4"/>
  <c r="F63" i="4"/>
  <c r="G63" i="4"/>
  <c r="H63" i="4"/>
  <c r="I63" i="4"/>
  <c r="J63" i="4"/>
  <c r="K63" i="4"/>
  <c r="L63" i="4"/>
  <c r="M63" i="4"/>
  <c r="N63" i="4"/>
  <c r="I63" i="5" s="1"/>
  <c r="O63" i="4"/>
  <c r="Q63" i="4"/>
  <c r="R63" i="4"/>
  <c r="B64" i="4"/>
  <c r="D64" i="4"/>
  <c r="E64" i="4"/>
  <c r="F64" i="4"/>
  <c r="G64" i="4"/>
  <c r="H64" i="4"/>
  <c r="I64" i="4"/>
  <c r="J64" i="4"/>
  <c r="K64" i="4"/>
  <c r="L64" i="4"/>
  <c r="M64" i="4"/>
  <c r="N64" i="4"/>
  <c r="I64" i="5" s="1"/>
  <c r="O64" i="4"/>
  <c r="Q64" i="4"/>
  <c r="R64" i="4"/>
  <c r="B65" i="4"/>
  <c r="D65" i="4"/>
  <c r="E65" i="4"/>
  <c r="F65" i="4"/>
  <c r="G65" i="4"/>
  <c r="H65" i="4"/>
  <c r="I65" i="4"/>
  <c r="J65" i="4"/>
  <c r="K65" i="4"/>
  <c r="L65" i="4"/>
  <c r="M65" i="4"/>
  <c r="N65" i="4"/>
  <c r="I65" i="5" s="1"/>
  <c r="O65" i="4"/>
  <c r="Q65" i="4"/>
  <c r="R65" i="4"/>
  <c r="B66" i="4"/>
  <c r="D66" i="4"/>
  <c r="E66" i="4"/>
  <c r="F66" i="4"/>
  <c r="G66" i="4"/>
  <c r="H66" i="4"/>
  <c r="I66" i="4"/>
  <c r="J66" i="4"/>
  <c r="K66" i="4"/>
  <c r="L66" i="4"/>
  <c r="M66" i="4"/>
  <c r="N66" i="4"/>
  <c r="I66" i="5" s="1"/>
  <c r="O66" i="4"/>
  <c r="Q66" i="4"/>
  <c r="R66" i="4"/>
  <c r="B67" i="4"/>
  <c r="D67" i="4"/>
  <c r="E67" i="4"/>
  <c r="F67" i="4"/>
  <c r="G67" i="4"/>
  <c r="H67" i="4"/>
  <c r="I67" i="4"/>
  <c r="J67" i="4"/>
  <c r="K67" i="4"/>
  <c r="L67" i="4"/>
  <c r="M67" i="4"/>
  <c r="N67" i="4"/>
  <c r="I67" i="5" s="1"/>
  <c r="O67" i="4"/>
  <c r="Q67" i="4"/>
  <c r="R67" i="4"/>
  <c r="B68" i="4"/>
  <c r="D68" i="4"/>
  <c r="E68" i="4"/>
  <c r="F68" i="4"/>
  <c r="G68" i="4"/>
  <c r="H68" i="4"/>
  <c r="I68" i="4"/>
  <c r="J68" i="4"/>
  <c r="K68" i="4"/>
  <c r="L68" i="4"/>
  <c r="M68" i="4"/>
  <c r="N68" i="4"/>
  <c r="I68" i="5" s="1"/>
  <c r="O68" i="4"/>
  <c r="Q68" i="4"/>
  <c r="R68" i="4"/>
  <c r="B69" i="4"/>
  <c r="D69" i="4"/>
  <c r="E69" i="4"/>
  <c r="F69" i="4"/>
  <c r="G69" i="4"/>
  <c r="H69" i="4"/>
  <c r="I69" i="4"/>
  <c r="J69" i="4"/>
  <c r="K69" i="4"/>
  <c r="L69" i="4"/>
  <c r="M69" i="4"/>
  <c r="N69" i="4"/>
  <c r="I69" i="5" s="1"/>
  <c r="O69" i="4"/>
  <c r="Q69" i="4"/>
  <c r="R69" i="4"/>
  <c r="B70" i="4"/>
  <c r="D70" i="4"/>
  <c r="E70" i="4"/>
  <c r="F70" i="4"/>
  <c r="G70" i="4"/>
  <c r="H70" i="4"/>
  <c r="I70" i="4"/>
  <c r="J70" i="4"/>
  <c r="K70" i="4"/>
  <c r="L70" i="4"/>
  <c r="M70" i="4"/>
  <c r="N70" i="4"/>
  <c r="I70" i="5" s="1"/>
  <c r="O70" i="4"/>
  <c r="Q70" i="4"/>
  <c r="R70" i="4"/>
  <c r="B71" i="4"/>
  <c r="D71" i="4"/>
  <c r="E71" i="4"/>
  <c r="F71" i="4"/>
  <c r="G71" i="4"/>
  <c r="H71" i="4"/>
  <c r="I71" i="4"/>
  <c r="J71" i="4"/>
  <c r="K71" i="4"/>
  <c r="L71" i="4"/>
  <c r="M71" i="4"/>
  <c r="N71" i="4"/>
  <c r="I71" i="5" s="1"/>
  <c r="O71" i="4"/>
  <c r="Q71" i="4"/>
  <c r="R71" i="4"/>
  <c r="B72" i="4"/>
  <c r="D72" i="4"/>
  <c r="E72" i="4"/>
  <c r="F72" i="4"/>
  <c r="G72" i="4"/>
  <c r="H72" i="4"/>
  <c r="I72" i="4"/>
  <c r="J72" i="4"/>
  <c r="K72" i="4"/>
  <c r="L72" i="4"/>
  <c r="M72" i="4"/>
  <c r="N72" i="4"/>
  <c r="I72" i="5" s="1"/>
  <c r="O72" i="4"/>
  <c r="Q72" i="4"/>
  <c r="R72" i="4"/>
  <c r="B73" i="4"/>
  <c r="D73" i="4"/>
  <c r="E73" i="4"/>
  <c r="F73" i="4"/>
  <c r="G73" i="4"/>
  <c r="H73" i="4"/>
  <c r="I73" i="4"/>
  <c r="J73" i="4"/>
  <c r="K73" i="4"/>
  <c r="L73" i="4"/>
  <c r="M73" i="4"/>
  <c r="N73" i="4"/>
  <c r="I73" i="5" s="1"/>
  <c r="O73" i="4"/>
  <c r="Q73" i="4"/>
  <c r="R73" i="4"/>
  <c r="B74" i="4"/>
  <c r="D74" i="4"/>
  <c r="E74" i="4"/>
  <c r="F74" i="4"/>
  <c r="G74" i="4"/>
  <c r="H74" i="4"/>
  <c r="I74" i="4"/>
  <c r="J74" i="4"/>
  <c r="K74" i="4"/>
  <c r="L74" i="4"/>
  <c r="M74" i="4"/>
  <c r="N74" i="4"/>
  <c r="I74" i="5" s="1"/>
  <c r="O74" i="4"/>
  <c r="Q74" i="4"/>
  <c r="R74" i="4"/>
  <c r="B75" i="4"/>
  <c r="D75" i="4"/>
  <c r="E75" i="4"/>
  <c r="F75" i="4"/>
  <c r="G75" i="4"/>
  <c r="H75" i="4"/>
  <c r="I75" i="4"/>
  <c r="J75" i="4"/>
  <c r="K75" i="4"/>
  <c r="L75" i="4"/>
  <c r="M75" i="4"/>
  <c r="N75" i="4"/>
  <c r="I75" i="5" s="1"/>
  <c r="O75" i="4"/>
  <c r="Q75" i="4"/>
  <c r="R75" i="4"/>
  <c r="B76" i="4"/>
  <c r="D76" i="4"/>
  <c r="E76" i="4"/>
  <c r="F76" i="4"/>
  <c r="G76" i="4"/>
  <c r="H76" i="4"/>
  <c r="I76" i="4"/>
  <c r="J76" i="4"/>
  <c r="K76" i="4"/>
  <c r="L76" i="4"/>
  <c r="M76" i="4"/>
  <c r="N76" i="4"/>
  <c r="I76" i="5" s="1"/>
  <c r="O76" i="4"/>
  <c r="Q76" i="4"/>
  <c r="R76" i="4"/>
  <c r="B77" i="4"/>
  <c r="D77" i="4"/>
  <c r="E77" i="4"/>
  <c r="F77" i="4"/>
  <c r="G77" i="4"/>
  <c r="H77" i="4"/>
  <c r="I77" i="4"/>
  <c r="J77" i="4"/>
  <c r="K77" i="4"/>
  <c r="L77" i="4"/>
  <c r="M77" i="4"/>
  <c r="N77" i="4"/>
  <c r="I77" i="5" s="1"/>
  <c r="O77" i="4"/>
  <c r="Q77" i="4"/>
  <c r="R77" i="4"/>
  <c r="B78" i="4"/>
  <c r="D78" i="4"/>
  <c r="E78" i="4"/>
  <c r="F78" i="4"/>
  <c r="G78" i="4"/>
  <c r="H78" i="4"/>
  <c r="I78" i="4"/>
  <c r="J78" i="4"/>
  <c r="K78" i="4"/>
  <c r="L78" i="4"/>
  <c r="M78" i="4"/>
  <c r="N78" i="4"/>
  <c r="I78" i="5" s="1"/>
  <c r="O78" i="4"/>
  <c r="Q78" i="4"/>
  <c r="R78" i="4"/>
  <c r="B79" i="4"/>
  <c r="D79" i="4"/>
  <c r="E79" i="4"/>
  <c r="F79" i="4"/>
  <c r="G79" i="4"/>
  <c r="H79" i="4"/>
  <c r="I79" i="4"/>
  <c r="J79" i="4"/>
  <c r="K79" i="4"/>
  <c r="L79" i="4"/>
  <c r="M79" i="4"/>
  <c r="N79" i="4"/>
  <c r="I79" i="5" s="1"/>
  <c r="O79" i="4"/>
  <c r="Q79" i="4"/>
  <c r="R79" i="4"/>
  <c r="B80" i="4"/>
  <c r="D80" i="4"/>
  <c r="E80" i="4"/>
  <c r="F80" i="4"/>
  <c r="G80" i="4"/>
  <c r="H80" i="4"/>
  <c r="I80" i="4"/>
  <c r="J80" i="4"/>
  <c r="K80" i="4"/>
  <c r="L80" i="4"/>
  <c r="M80" i="4"/>
  <c r="N80" i="4"/>
  <c r="I80" i="5" s="1"/>
  <c r="O80" i="4"/>
  <c r="Q80" i="4"/>
  <c r="R80" i="4"/>
  <c r="B81" i="4"/>
  <c r="D81" i="4"/>
  <c r="E81" i="4"/>
  <c r="F81" i="4"/>
  <c r="G81" i="4"/>
  <c r="H81" i="4"/>
  <c r="I81" i="4"/>
  <c r="J81" i="4"/>
  <c r="K81" i="4"/>
  <c r="L81" i="4"/>
  <c r="M81" i="4"/>
  <c r="N81" i="4"/>
  <c r="I81" i="5" s="1"/>
  <c r="O81" i="4"/>
  <c r="Q81" i="4"/>
  <c r="R81" i="4"/>
  <c r="B82" i="4"/>
  <c r="D82" i="4"/>
  <c r="E82" i="4"/>
  <c r="F82" i="4"/>
  <c r="G82" i="4"/>
  <c r="H82" i="4"/>
  <c r="I82" i="4"/>
  <c r="J82" i="4"/>
  <c r="K82" i="4"/>
  <c r="L82" i="4"/>
  <c r="M82" i="4"/>
  <c r="N82" i="4"/>
  <c r="I82" i="5" s="1"/>
  <c r="O82" i="4"/>
  <c r="Q82" i="4"/>
  <c r="R82" i="4"/>
  <c r="B83" i="4"/>
  <c r="D83" i="4"/>
  <c r="E83" i="4"/>
  <c r="F83" i="4"/>
  <c r="G83" i="4"/>
  <c r="H83" i="4"/>
  <c r="I83" i="4"/>
  <c r="J83" i="4"/>
  <c r="K83" i="4"/>
  <c r="L83" i="4"/>
  <c r="M83" i="4"/>
  <c r="N83" i="4"/>
  <c r="I83" i="5" s="1"/>
  <c r="O83" i="4"/>
  <c r="Q83" i="4"/>
  <c r="R83" i="4"/>
  <c r="B84" i="4"/>
  <c r="D84" i="4"/>
  <c r="E84" i="4"/>
  <c r="F84" i="4"/>
  <c r="G84" i="4"/>
  <c r="H84" i="4"/>
  <c r="I84" i="4"/>
  <c r="J84" i="4"/>
  <c r="K84" i="4"/>
  <c r="L84" i="4"/>
  <c r="M84" i="4"/>
  <c r="N84" i="4"/>
  <c r="I84" i="5" s="1"/>
  <c r="O84" i="4"/>
  <c r="Q84" i="4"/>
  <c r="R84" i="4"/>
  <c r="B85" i="4"/>
  <c r="D85" i="4"/>
  <c r="E85" i="4"/>
  <c r="F85" i="4"/>
  <c r="G85" i="4"/>
  <c r="H85" i="4"/>
  <c r="I85" i="4"/>
  <c r="J85" i="4"/>
  <c r="K85" i="4"/>
  <c r="L85" i="4"/>
  <c r="M85" i="4"/>
  <c r="N85" i="4"/>
  <c r="I85" i="5" s="1"/>
  <c r="O85" i="4"/>
  <c r="Q85" i="4"/>
  <c r="R85" i="4"/>
  <c r="B86" i="4"/>
  <c r="D86" i="4"/>
  <c r="E86" i="4"/>
  <c r="F86" i="4"/>
  <c r="G86" i="4"/>
  <c r="H86" i="4"/>
  <c r="I86" i="4"/>
  <c r="J86" i="4"/>
  <c r="K86" i="4"/>
  <c r="L86" i="4"/>
  <c r="M86" i="4"/>
  <c r="N86" i="4"/>
  <c r="I86" i="5" s="1"/>
  <c r="O86" i="4"/>
  <c r="Q86" i="4"/>
  <c r="R86" i="4"/>
  <c r="B87" i="4"/>
  <c r="D87" i="4"/>
  <c r="E87" i="4"/>
  <c r="F87" i="4"/>
  <c r="G87" i="4"/>
  <c r="H87" i="4"/>
  <c r="I87" i="4"/>
  <c r="J87" i="4"/>
  <c r="K87" i="4"/>
  <c r="L87" i="4"/>
  <c r="M87" i="4"/>
  <c r="N87" i="4"/>
  <c r="I87" i="5" s="1"/>
  <c r="O87" i="4"/>
  <c r="Q87" i="4"/>
  <c r="R87" i="4"/>
  <c r="B88" i="4"/>
  <c r="D88" i="4"/>
  <c r="E88" i="4"/>
  <c r="F88" i="4"/>
  <c r="G88" i="4"/>
  <c r="H88" i="4"/>
  <c r="I88" i="4"/>
  <c r="J88" i="4"/>
  <c r="K88" i="4"/>
  <c r="L88" i="4"/>
  <c r="M88" i="4"/>
  <c r="N88" i="4"/>
  <c r="I88" i="5" s="1"/>
  <c r="O88" i="4"/>
  <c r="Q88" i="4"/>
  <c r="R88" i="4"/>
  <c r="B89" i="4"/>
  <c r="D89" i="4"/>
  <c r="E89" i="4"/>
  <c r="F89" i="4"/>
  <c r="G89" i="4"/>
  <c r="H89" i="4"/>
  <c r="I89" i="4"/>
  <c r="J89" i="4"/>
  <c r="K89" i="4"/>
  <c r="L89" i="4"/>
  <c r="M89" i="4"/>
  <c r="N89" i="4"/>
  <c r="I89" i="5" s="1"/>
  <c r="O89" i="4"/>
  <c r="Q89" i="4"/>
  <c r="R89" i="4"/>
  <c r="B90" i="4"/>
  <c r="D90" i="4"/>
  <c r="E90" i="4"/>
  <c r="F90" i="4"/>
  <c r="G90" i="4"/>
  <c r="H90" i="4"/>
  <c r="I90" i="4"/>
  <c r="J90" i="4"/>
  <c r="K90" i="4"/>
  <c r="L90" i="4"/>
  <c r="M90" i="4"/>
  <c r="N90" i="4"/>
  <c r="I90" i="5" s="1"/>
  <c r="O90" i="4"/>
  <c r="Q90" i="4"/>
  <c r="R90" i="4"/>
  <c r="B91" i="4"/>
  <c r="D91" i="4"/>
  <c r="E91" i="4"/>
  <c r="F91" i="4"/>
  <c r="G91" i="4"/>
  <c r="H91" i="4"/>
  <c r="I91" i="4"/>
  <c r="J91" i="4"/>
  <c r="K91" i="4"/>
  <c r="L91" i="4"/>
  <c r="M91" i="4"/>
  <c r="N91" i="4"/>
  <c r="I91" i="5" s="1"/>
  <c r="O91" i="4"/>
  <c r="Q91" i="4"/>
  <c r="R91" i="4"/>
  <c r="B92" i="4"/>
  <c r="D92" i="4"/>
  <c r="E92" i="4"/>
  <c r="F92" i="4"/>
  <c r="G92" i="4"/>
  <c r="H92" i="4"/>
  <c r="I92" i="4"/>
  <c r="J92" i="4"/>
  <c r="K92" i="4"/>
  <c r="L92" i="4"/>
  <c r="M92" i="4"/>
  <c r="N92" i="4"/>
  <c r="I92" i="5" s="1"/>
  <c r="O92" i="4"/>
  <c r="Q92" i="4"/>
  <c r="R92" i="4"/>
  <c r="B93" i="4"/>
  <c r="D93" i="4"/>
  <c r="E93" i="4"/>
  <c r="F93" i="4"/>
  <c r="G93" i="4"/>
  <c r="H93" i="4"/>
  <c r="I93" i="4"/>
  <c r="J93" i="4"/>
  <c r="K93" i="4"/>
  <c r="L93" i="4"/>
  <c r="M93" i="4"/>
  <c r="N93" i="4"/>
  <c r="I93" i="5" s="1"/>
  <c r="O93" i="4"/>
  <c r="Q93" i="4"/>
  <c r="R93" i="4"/>
  <c r="B94" i="4"/>
  <c r="D94" i="4"/>
  <c r="E94" i="4"/>
  <c r="F94" i="4"/>
  <c r="G94" i="4"/>
  <c r="H94" i="4"/>
  <c r="I94" i="4"/>
  <c r="J94" i="4"/>
  <c r="K94" i="4"/>
  <c r="L94" i="4"/>
  <c r="M94" i="4"/>
  <c r="N94" i="4"/>
  <c r="I94" i="5" s="1"/>
  <c r="O94" i="4"/>
  <c r="Q94" i="4"/>
  <c r="R94" i="4"/>
  <c r="B95" i="4"/>
  <c r="D95" i="4"/>
  <c r="E95" i="4"/>
  <c r="F95" i="4"/>
  <c r="G95" i="4"/>
  <c r="H95" i="4"/>
  <c r="I95" i="4"/>
  <c r="J95" i="4"/>
  <c r="K95" i="4"/>
  <c r="L95" i="4"/>
  <c r="M95" i="4"/>
  <c r="N95" i="4"/>
  <c r="I95" i="5" s="1"/>
  <c r="O95" i="4"/>
  <c r="Q95" i="4"/>
  <c r="R95" i="4"/>
  <c r="B96" i="4"/>
  <c r="D96" i="4"/>
  <c r="E96" i="4"/>
  <c r="F96" i="4"/>
  <c r="G96" i="4"/>
  <c r="H96" i="4"/>
  <c r="I96" i="4"/>
  <c r="J96" i="4"/>
  <c r="K96" i="4"/>
  <c r="L96" i="4"/>
  <c r="M96" i="4"/>
  <c r="N96" i="4"/>
  <c r="I96" i="5" s="1"/>
  <c r="O96" i="4"/>
  <c r="Q96" i="4"/>
  <c r="R96" i="4"/>
  <c r="B97" i="4"/>
  <c r="D97" i="4"/>
  <c r="E97" i="4"/>
  <c r="F97" i="4"/>
  <c r="G97" i="4"/>
  <c r="H97" i="4"/>
  <c r="I97" i="4"/>
  <c r="J97" i="4"/>
  <c r="K97" i="4"/>
  <c r="L97" i="4"/>
  <c r="M97" i="4"/>
  <c r="N97" i="4"/>
  <c r="I97" i="5" s="1"/>
  <c r="O97" i="4"/>
  <c r="Q97" i="4"/>
  <c r="R97" i="4"/>
  <c r="B98" i="4"/>
  <c r="D98" i="4"/>
  <c r="E98" i="4"/>
  <c r="F98" i="4"/>
  <c r="G98" i="4"/>
  <c r="H98" i="4"/>
  <c r="I98" i="4"/>
  <c r="J98" i="4"/>
  <c r="K98" i="4"/>
  <c r="L98" i="4"/>
  <c r="M98" i="4"/>
  <c r="N98" i="4"/>
  <c r="I98" i="5" s="1"/>
  <c r="O98" i="4"/>
  <c r="Q98" i="4"/>
  <c r="R98" i="4"/>
  <c r="B99" i="4"/>
  <c r="D99" i="4"/>
  <c r="E99" i="4"/>
  <c r="F99" i="4"/>
  <c r="G99" i="4"/>
  <c r="H99" i="4"/>
  <c r="I99" i="4"/>
  <c r="J99" i="4"/>
  <c r="K99" i="4"/>
  <c r="L99" i="4"/>
  <c r="M99" i="4"/>
  <c r="N99" i="4"/>
  <c r="I99" i="5" s="1"/>
  <c r="O99" i="4"/>
  <c r="Q99" i="4"/>
  <c r="R99" i="4"/>
  <c r="B100" i="4"/>
  <c r="D100" i="4"/>
  <c r="E100" i="4"/>
  <c r="F100" i="4"/>
  <c r="G100" i="4"/>
  <c r="H100" i="4"/>
  <c r="I100" i="4"/>
  <c r="J100" i="4"/>
  <c r="K100" i="4"/>
  <c r="L100" i="4"/>
  <c r="M100" i="4"/>
  <c r="N100" i="4"/>
  <c r="I100" i="5" s="1"/>
  <c r="O100" i="4"/>
  <c r="Q100" i="4"/>
  <c r="R100" i="4"/>
  <c r="B101" i="4"/>
  <c r="D101" i="4"/>
  <c r="E101" i="4"/>
  <c r="F101" i="4"/>
  <c r="G101" i="4"/>
  <c r="H101" i="4"/>
  <c r="I101" i="4"/>
  <c r="J101" i="4"/>
  <c r="K101" i="4"/>
  <c r="L101" i="4"/>
  <c r="M101" i="4"/>
  <c r="N101" i="4"/>
  <c r="I101" i="5" s="1"/>
  <c r="O101" i="4"/>
  <c r="Q101" i="4"/>
  <c r="R101" i="4"/>
  <c r="B102" i="4"/>
  <c r="D102" i="4"/>
  <c r="E102" i="4"/>
  <c r="F102" i="4"/>
  <c r="G102" i="4"/>
  <c r="H102" i="4"/>
  <c r="I102" i="4"/>
  <c r="J102" i="4"/>
  <c r="K102" i="4"/>
  <c r="L102" i="4"/>
  <c r="M102" i="4"/>
  <c r="N102" i="4"/>
  <c r="I102" i="5" s="1"/>
  <c r="O102" i="4"/>
  <c r="Q102" i="4"/>
  <c r="R102" i="4"/>
  <c r="B103" i="4"/>
  <c r="D103" i="4"/>
  <c r="E103" i="4"/>
  <c r="F103" i="4"/>
  <c r="G103" i="4"/>
  <c r="H103" i="4"/>
  <c r="I103" i="4"/>
  <c r="J103" i="4"/>
  <c r="K103" i="4"/>
  <c r="L103" i="4"/>
  <c r="M103" i="4"/>
  <c r="N103" i="4"/>
  <c r="I103" i="5" s="1"/>
  <c r="O103" i="4"/>
  <c r="Q103" i="4"/>
  <c r="R103" i="4"/>
  <c r="B104" i="4"/>
  <c r="D104" i="4"/>
  <c r="E104" i="4"/>
  <c r="F104" i="4"/>
  <c r="G104" i="4"/>
  <c r="H104" i="4"/>
  <c r="I104" i="4"/>
  <c r="J104" i="4"/>
  <c r="K104" i="4"/>
  <c r="L104" i="4"/>
  <c r="M104" i="4"/>
  <c r="N104" i="4"/>
  <c r="I104" i="5" s="1"/>
  <c r="O104" i="4"/>
  <c r="Q104" i="4"/>
  <c r="R104" i="4"/>
  <c r="B105" i="4"/>
  <c r="D105" i="4"/>
  <c r="E105" i="4"/>
  <c r="F105" i="4"/>
  <c r="G105" i="4"/>
  <c r="H105" i="4"/>
  <c r="I105" i="4"/>
  <c r="J105" i="4"/>
  <c r="K105" i="4"/>
  <c r="L105" i="4"/>
  <c r="M105" i="4"/>
  <c r="N105" i="4"/>
  <c r="I105" i="5" s="1"/>
  <c r="O105" i="4"/>
  <c r="Q105" i="4"/>
  <c r="R105" i="4"/>
  <c r="B106" i="4"/>
  <c r="D106" i="4"/>
  <c r="E106" i="4"/>
  <c r="F106" i="4"/>
  <c r="G106" i="4"/>
  <c r="H106" i="4"/>
  <c r="I106" i="4"/>
  <c r="J106" i="4"/>
  <c r="K106" i="4"/>
  <c r="L106" i="4"/>
  <c r="M106" i="4"/>
  <c r="N106" i="4"/>
  <c r="I106" i="5" s="1"/>
  <c r="O106" i="4"/>
  <c r="Q106" i="4"/>
  <c r="R10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I107" i="5" s="1"/>
  <c r="O107" i="4"/>
  <c r="Q107" i="4"/>
  <c r="R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I108" i="5" s="1"/>
  <c r="O108" i="4"/>
  <c r="Q108" i="4"/>
  <c r="R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I109" i="5" s="1"/>
  <c r="O109" i="4"/>
  <c r="Q109" i="4"/>
  <c r="R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I110" i="5" s="1"/>
  <c r="O110" i="4"/>
  <c r="Q110" i="4"/>
  <c r="R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I111" i="5" s="1"/>
  <c r="O111" i="4"/>
  <c r="Q111" i="4"/>
  <c r="R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I112" i="5" s="1"/>
  <c r="O112" i="4"/>
  <c r="Q112" i="4"/>
  <c r="R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I113" i="5" s="1"/>
  <c r="O113" i="4"/>
  <c r="Q113" i="4"/>
  <c r="R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I114" i="5" s="1"/>
  <c r="O114" i="4"/>
  <c r="Q114" i="4"/>
  <c r="R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I115" i="5" s="1"/>
  <c r="O115" i="4"/>
  <c r="Q115" i="4"/>
  <c r="R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I116" i="5" s="1"/>
  <c r="O116" i="4"/>
  <c r="Q116" i="4"/>
  <c r="R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I117" i="5" s="1"/>
  <c r="O117" i="4"/>
  <c r="Q117" i="4"/>
  <c r="R117" i="4"/>
  <c r="B118" i="4"/>
  <c r="D118" i="4"/>
  <c r="E118" i="4"/>
  <c r="F118" i="4"/>
  <c r="G118" i="4"/>
  <c r="H118" i="4"/>
  <c r="I118" i="4"/>
  <c r="J118" i="4"/>
  <c r="K118" i="4"/>
  <c r="L118" i="4"/>
  <c r="M118" i="4"/>
  <c r="N118" i="4"/>
  <c r="I118" i="5" s="1"/>
  <c r="O118" i="4"/>
  <c r="Q118" i="4"/>
  <c r="R118" i="4"/>
  <c r="B119" i="4"/>
  <c r="D119" i="4"/>
  <c r="E119" i="4"/>
  <c r="F119" i="4"/>
  <c r="G119" i="4"/>
  <c r="H119" i="4"/>
  <c r="I119" i="4"/>
  <c r="J119" i="4"/>
  <c r="K119" i="4"/>
  <c r="L119" i="4"/>
  <c r="M119" i="4"/>
  <c r="N119" i="4"/>
  <c r="I119" i="5" s="1"/>
  <c r="O119" i="4"/>
  <c r="Q119" i="4"/>
  <c r="R119" i="4"/>
  <c r="B120" i="4"/>
  <c r="D120" i="4"/>
  <c r="E120" i="4"/>
  <c r="F120" i="4"/>
  <c r="G120" i="4"/>
  <c r="H120" i="4"/>
  <c r="I120" i="4"/>
  <c r="J120" i="4"/>
  <c r="K120" i="4"/>
  <c r="L120" i="4"/>
  <c r="M120" i="4"/>
  <c r="N120" i="4"/>
  <c r="I120" i="5" s="1"/>
  <c r="O120" i="4"/>
  <c r="Q120" i="4"/>
  <c r="R120" i="4"/>
  <c r="B121" i="4"/>
  <c r="D121" i="4"/>
  <c r="E121" i="4"/>
  <c r="F121" i="4"/>
  <c r="G121" i="4"/>
  <c r="H121" i="4"/>
  <c r="I121" i="4"/>
  <c r="J121" i="4"/>
  <c r="K121" i="4"/>
  <c r="L121" i="4"/>
  <c r="M121" i="4"/>
  <c r="N121" i="4"/>
  <c r="I121" i="5" s="1"/>
  <c r="O121" i="4"/>
  <c r="Q121" i="4"/>
  <c r="R121" i="4"/>
  <c r="B122" i="4"/>
  <c r="D122" i="4"/>
  <c r="E122" i="4"/>
  <c r="F122" i="4"/>
  <c r="G122" i="4"/>
  <c r="H122" i="4"/>
  <c r="I122" i="4"/>
  <c r="J122" i="4"/>
  <c r="K122" i="4"/>
  <c r="L122" i="4"/>
  <c r="M122" i="4"/>
  <c r="N122" i="4"/>
  <c r="I122" i="5" s="1"/>
  <c r="O122" i="4"/>
  <c r="Q122" i="4"/>
  <c r="R122" i="4"/>
  <c r="B123" i="4"/>
  <c r="D123" i="4"/>
  <c r="E123" i="4"/>
  <c r="F123" i="4"/>
  <c r="G123" i="4"/>
  <c r="H123" i="4"/>
  <c r="I123" i="4"/>
  <c r="J123" i="4"/>
  <c r="K123" i="4"/>
  <c r="L123" i="4"/>
  <c r="M123" i="4"/>
  <c r="N123" i="4"/>
  <c r="I123" i="5" s="1"/>
  <c r="O123" i="4"/>
  <c r="Q123" i="4"/>
  <c r="R123" i="4"/>
  <c r="B124" i="4"/>
  <c r="D124" i="4"/>
  <c r="E124" i="4"/>
  <c r="F124" i="4"/>
  <c r="G124" i="4"/>
  <c r="H124" i="4"/>
  <c r="I124" i="4"/>
  <c r="J124" i="4"/>
  <c r="K124" i="4"/>
  <c r="L124" i="4"/>
  <c r="M124" i="4"/>
  <c r="N124" i="4"/>
  <c r="I124" i="5" s="1"/>
  <c r="O124" i="4"/>
  <c r="Q124" i="4"/>
  <c r="R124" i="4"/>
  <c r="B125" i="4"/>
  <c r="D125" i="4"/>
  <c r="E125" i="4"/>
  <c r="F125" i="4"/>
  <c r="G125" i="4"/>
  <c r="H125" i="4"/>
  <c r="I125" i="4"/>
  <c r="J125" i="4"/>
  <c r="K125" i="4"/>
  <c r="L125" i="4"/>
  <c r="M125" i="4"/>
  <c r="N125" i="4"/>
  <c r="I125" i="5" s="1"/>
  <c r="O125" i="4"/>
  <c r="Q125" i="4"/>
  <c r="R125" i="4"/>
  <c r="B126" i="4"/>
  <c r="D126" i="4"/>
  <c r="E126" i="4"/>
  <c r="F126" i="4"/>
  <c r="G126" i="4"/>
  <c r="H126" i="4"/>
  <c r="I126" i="4"/>
  <c r="J126" i="4"/>
  <c r="K126" i="4"/>
  <c r="L126" i="4"/>
  <c r="M126" i="4"/>
  <c r="N126" i="4"/>
  <c r="I126" i="5" s="1"/>
  <c r="O126" i="4"/>
  <c r="Q126" i="4"/>
  <c r="R126" i="4"/>
  <c r="B127" i="4"/>
  <c r="D127" i="4"/>
  <c r="E127" i="4"/>
  <c r="F127" i="4"/>
  <c r="G127" i="4"/>
  <c r="H127" i="4"/>
  <c r="I127" i="4"/>
  <c r="J127" i="4"/>
  <c r="K127" i="4"/>
  <c r="L127" i="4"/>
  <c r="M127" i="4"/>
  <c r="N127" i="4"/>
  <c r="I127" i="5" s="1"/>
  <c r="O127" i="4"/>
  <c r="Q127" i="4"/>
  <c r="R127" i="4"/>
  <c r="B128" i="4"/>
  <c r="D128" i="4"/>
  <c r="E128" i="4"/>
  <c r="F128" i="4"/>
  <c r="G128" i="4"/>
  <c r="H128" i="4"/>
  <c r="I128" i="4"/>
  <c r="J128" i="4"/>
  <c r="K128" i="4"/>
  <c r="L128" i="4"/>
  <c r="M128" i="4"/>
  <c r="N128" i="4"/>
  <c r="I128" i="5" s="1"/>
  <c r="O128" i="4"/>
  <c r="Q128" i="4"/>
  <c r="R128" i="4"/>
  <c r="B129" i="4"/>
  <c r="D129" i="4"/>
  <c r="E129" i="4"/>
  <c r="F129" i="4"/>
  <c r="G129" i="4"/>
  <c r="H129" i="4"/>
  <c r="I129" i="4"/>
  <c r="J129" i="4"/>
  <c r="K129" i="4"/>
  <c r="L129" i="4"/>
  <c r="M129" i="4"/>
  <c r="N129" i="4"/>
  <c r="I129" i="5" s="1"/>
  <c r="O129" i="4"/>
  <c r="Q129" i="4"/>
  <c r="R129" i="4"/>
  <c r="B130" i="4"/>
  <c r="D130" i="4"/>
  <c r="E130" i="4"/>
  <c r="F130" i="4"/>
  <c r="G130" i="4"/>
  <c r="H130" i="4"/>
  <c r="I130" i="4"/>
  <c r="J130" i="4"/>
  <c r="K130" i="4"/>
  <c r="L130" i="4"/>
  <c r="M130" i="4"/>
  <c r="N130" i="4"/>
  <c r="I130" i="5" s="1"/>
  <c r="O130" i="4"/>
  <c r="Q130" i="4"/>
  <c r="R130" i="4"/>
  <c r="B131" i="4"/>
  <c r="D131" i="4"/>
  <c r="E131" i="4"/>
  <c r="F131" i="4"/>
  <c r="G131" i="4"/>
  <c r="H131" i="4"/>
  <c r="I131" i="4"/>
  <c r="J131" i="4"/>
  <c r="K131" i="4"/>
  <c r="L131" i="4"/>
  <c r="M131" i="4"/>
  <c r="N131" i="4"/>
  <c r="I131" i="5" s="1"/>
  <c r="O131" i="4"/>
  <c r="Q131" i="4"/>
  <c r="R131" i="4"/>
  <c r="B132" i="4"/>
  <c r="D132" i="4"/>
  <c r="E132" i="4"/>
  <c r="F132" i="4"/>
  <c r="G132" i="4"/>
  <c r="H132" i="4"/>
  <c r="I132" i="4"/>
  <c r="J132" i="4"/>
  <c r="K132" i="4"/>
  <c r="L132" i="4"/>
  <c r="M132" i="4"/>
  <c r="N132" i="4"/>
  <c r="I132" i="5" s="1"/>
  <c r="O132" i="4"/>
  <c r="Q132" i="4"/>
  <c r="R132" i="4"/>
  <c r="B133" i="4"/>
  <c r="D133" i="4"/>
  <c r="E133" i="4"/>
  <c r="F133" i="4"/>
  <c r="G133" i="4"/>
  <c r="H133" i="4"/>
  <c r="I133" i="4"/>
  <c r="J133" i="4"/>
  <c r="K133" i="4"/>
  <c r="L133" i="4"/>
  <c r="M133" i="4"/>
  <c r="N133" i="4"/>
  <c r="I133" i="5" s="1"/>
  <c r="O133" i="4"/>
  <c r="Q133" i="4"/>
  <c r="R133" i="4"/>
  <c r="B134" i="4"/>
  <c r="D134" i="4"/>
  <c r="E134" i="4"/>
  <c r="F134" i="4"/>
  <c r="G134" i="4"/>
  <c r="H134" i="4"/>
  <c r="I134" i="4"/>
  <c r="J134" i="4"/>
  <c r="K134" i="4"/>
  <c r="L134" i="4"/>
  <c r="M134" i="4"/>
  <c r="N134" i="4"/>
  <c r="I134" i="5" s="1"/>
  <c r="O134" i="4"/>
  <c r="Q134" i="4"/>
  <c r="R134" i="4"/>
  <c r="B135" i="4"/>
  <c r="D135" i="4"/>
  <c r="E135" i="4"/>
  <c r="F135" i="4"/>
  <c r="G135" i="4"/>
  <c r="H135" i="4"/>
  <c r="I135" i="4"/>
  <c r="J135" i="4"/>
  <c r="K135" i="4"/>
  <c r="L135" i="4"/>
  <c r="M135" i="4"/>
  <c r="N135" i="4"/>
  <c r="I135" i="5" s="1"/>
  <c r="O135" i="4"/>
  <c r="Q135" i="4"/>
  <c r="R135" i="4"/>
  <c r="B136" i="4"/>
  <c r="D136" i="4"/>
  <c r="E136" i="4"/>
  <c r="F136" i="4"/>
  <c r="G136" i="4"/>
  <c r="H136" i="4"/>
  <c r="I136" i="4"/>
  <c r="J136" i="4"/>
  <c r="K136" i="4"/>
  <c r="L136" i="4"/>
  <c r="M136" i="4"/>
  <c r="N136" i="4"/>
  <c r="I136" i="5" s="1"/>
  <c r="O136" i="4"/>
  <c r="Q136" i="4"/>
  <c r="R136" i="4"/>
  <c r="B137" i="4"/>
  <c r="D137" i="4"/>
  <c r="E137" i="4"/>
  <c r="F137" i="4"/>
  <c r="G137" i="4"/>
  <c r="H137" i="4"/>
  <c r="I137" i="4"/>
  <c r="J137" i="4"/>
  <c r="K137" i="4"/>
  <c r="L137" i="4"/>
  <c r="M137" i="4"/>
  <c r="N137" i="4"/>
  <c r="I137" i="5" s="1"/>
  <c r="O137" i="4"/>
  <c r="Q137" i="4"/>
  <c r="R137" i="4"/>
  <c r="B138" i="4"/>
  <c r="D138" i="4"/>
  <c r="E138" i="4"/>
  <c r="F138" i="4"/>
  <c r="G138" i="4"/>
  <c r="H138" i="4"/>
  <c r="I138" i="4"/>
  <c r="J138" i="4"/>
  <c r="K138" i="4"/>
  <c r="L138" i="4"/>
  <c r="M138" i="4"/>
  <c r="N138" i="4"/>
  <c r="I138" i="5" s="1"/>
  <c r="O138" i="4"/>
  <c r="Q138" i="4"/>
  <c r="R138" i="4"/>
  <c r="B139" i="4"/>
  <c r="D139" i="4"/>
  <c r="E139" i="4"/>
  <c r="F139" i="4"/>
  <c r="G139" i="4"/>
  <c r="H139" i="4"/>
  <c r="I139" i="4"/>
  <c r="J139" i="4"/>
  <c r="K139" i="4"/>
  <c r="L139" i="4"/>
  <c r="M139" i="4"/>
  <c r="N139" i="4"/>
  <c r="I139" i="5" s="1"/>
  <c r="O139" i="4"/>
  <c r="Q139" i="4"/>
  <c r="R139" i="4"/>
  <c r="B140" i="4"/>
  <c r="D140" i="4"/>
  <c r="E140" i="4"/>
  <c r="F140" i="4"/>
  <c r="G140" i="4"/>
  <c r="H140" i="4"/>
  <c r="I140" i="4"/>
  <c r="J140" i="4"/>
  <c r="K140" i="4"/>
  <c r="L140" i="4"/>
  <c r="M140" i="4"/>
  <c r="N140" i="4"/>
  <c r="I140" i="5" s="1"/>
  <c r="O140" i="4"/>
  <c r="Q140" i="4"/>
  <c r="R140" i="4"/>
  <c r="B141" i="4"/>
  <c r="D141" i="4"/>
  <c r="E141" i="4"/>
  <c r="F141" i="4"/>
  <c r="G141" i="4"/>
  <c r="H141" i="4"/>
  <c r="I141" i="4"/>
  <c r="J141" i="4"/>
  <c r="K141" i="4"/>
  <c r="L141" i="4"/>
  <c r="M141" i="4"/>
  <c r="N141" i="4"/>
  <c r="I141" i="5" s="1"/>
  <c r="O141" i="4"/>
  <c r="Q141" i="4"/>
  <c r="R141" i="4"/>
  <c r="B142" i="4"/>
  <c r="D142" i="4"/>
  <c r="E142" i="4"/>
  <c r="F142" i="4"/>
  <c r="G142" i="4"/>
  <c r="H142" i="4"/>
  <c r="I142" i="4"/>
  <c r="J142" i="4"/>
  <c r="K142" i="4"/>
  <c r="L142" i="4"/>
  <c r="M142" i="4"/>
  <c r="N142" i="4"/>
  <c r="I142" i="5" s="1"/>
  <c r="O142" i="4"/>
  <c r="Q142" i="4"/>
  <c r="R142" i="4"/>
  <c r="B143" i="4"/>
  <c r="D143" i="4"/>
  <c r="E143" i="4"/>
  <c r="F143" i="4"/>
  <c r="G143" i="4"/>
  <c r="H143" i="4"/>
  <c r="I143" i="4"/>
  <c r="J143" i="4"/>
  <c r="K143" i="4"/>
  <c r="L143" i="4"/>
  <c r="M143" i="4"/>
  <c r="N143" i="4"/>
  <c r="I143" i="5" s="1"/>
  <c r="O143" i="4"/>
  <c r="Q143" i="4"/>
  <c r="R143" i="4"/>
  <c r="B144" i="4"/>
  <c r="D144" i="4"/>
  <c r="E144" i="4"/>
  <c r="F144" i="4"/>
  <c r="G144" i="4"/>
  <c r="H144" i="4"/>
  <c r="I144" i="4"/>
  <c r="J144" i="4"/>
  <c r="K144" i="4"/>
  <c r="L144" i="4"/>
  <c r="M144" i="4"/>
  <c r="N144" i="4"/>
  <c r="I144" i="5" s="1"/>
  <c r="O144" i="4"/>
  <c r="Q144" i="4"/>
  <c r="R144" i="4"/>
  <c r="B145" i="4"/>
  <c r="D145" i="4"/>
  <c r="E145" i="4"/>
  <c r="F145" i="4"/>
  <c r="G145" i="4"/>
  <c r="H145" i="4"/>
  <c r="I145" i="4"/>
  <c r="J145" i="4"/>
  <c r="K145" i="4"/>
  <c r="L145" i="4"/>
  <c r="M145" i="4"/>
  <c r="N145" i="4"/>
  <c r="I145" i="5" s="1"/>
  <c r="O145" i="4"/>
  <c r="Q145" i="4"/>
  <c r="R145" i="4"/>
  <c r="B146" i="4"/>
  <c r="D146" i="4"/>
  <c r="E146" i="4"/>
  <c r="F146" i="4"/>
  <c r="G146" i="4"/>
  <c r="H146" i="4"/>
  <c r="I146" i="4"/>
  <c r="J146" i="4"/>
  <c r="K146" i="4"/>
  <c r="L146" i="4"/>
  <c r="M146" i="4"/>
  <c r="N146" i="4"/>
  <c r="I146" i="5" s="1"/>
  <c r="O146" i="4"/>
  <c r="Q146" i="4"/>
  <c r="R146" i="4"/>
  <c r="B147" i="4"/>
  <c r="D147" i="4"/>
  <c r="E147" i="4"/>
  <c r="F147" i="4"/>
  <c r="G147" i="4"/>
  <c r="H147" i="4"/>
  <c r="I147" i="4"/>
  <c r="J147" i="4"/>
  <c r="K147" i="4"/>
  <c r="L147" i="4"/>
  <c r="M147" i="4"/>
  <c r="N147" i="4"/>
  <c r="I147" i="5" s="1"/>
  <c r="O147" i="4"/>
  <c r="Q147" i="4"/>
  <c r="R147" i="4"/>
  <c r="B148" i="4"/>
  <c r="D148" i="4"/>
  <c r="E148" i="4"/>
  <c r="F148" i="4"/>
  <c r="G148" i="4"/>
  <c r="H148" i="4"/>
  <c r="I148" i="4"/>
  <c r="J148" i="4"/>
  <c r="K148" i="4"/>
  <c r="L148" i="4"/>
  <c r="M148" i="4"/>
  <c r="N148" i="4"/>
  <c r="I148" i="5" s="1"/>
  <c r="O148" i="4"/>
  <c r="Q148" i="4"/>
  <c r="R148" i="4"/>
  <c r="B149" i="4"/>
  <c r="D149" i="4"/>
  <c r="E149" i="4"/>
  <c r="F149" i="4"/>
  <c r="G149" i="4"/>
  <c r="H149" i="4"/>
  <c r="I149" i="4"/>
  <c r="J149" i="4"/>
  <c r="K149" i="4"/>
  <c r="L149" i="4"/>
  <c r="M149" i="4"/>
  <c r="N149" i="4"/>
  <c r="I149" i="5" s="1"/>
  <c r="O149" i="4"/>
  <c r="Q149" i="4"/>
  <c r="R149" i="4"/>
  <c r="B150" i="4"/>
  <c r="D150" i="4"/>
  <c r="E150" i="4"/>
  <c r="F150" i="4"/>
  <c r="G150" i="4"/>
  <c r="H150" i="4"/>
  <c r="I150" i="4"/>
  <c r="J150" i="4"/>
  <c r="K150" i="4"/>
  <c r="L150" i="4"/>
  <c r="M150" i="4"/>
  <c r="N150" i="4"/>
  <c r="I150" i="5" s="1"/>
  <c r="O150" i="4"/>
  <c r="Q150" i="4"/>
  <c r="R150" i="4"/>
  <c r="B151" i="4"/>
  <c r="D151" i="4"/>
  <c r="E151" i="4"/>
  <c r="F151" i="4"/>
  <c r="G151" i="4"/>
  <c r="H151" i="4"/>
  <c r="I151" i="4"/>
  <c r="J151" i="4"/>
  <c r="K151" i="4"/>
  <c r="L151" i="4"/>
  <c r="M151" i="4"/>
  <c r="N151" i="4"/>
  <c r="I151" i="5" s="1"/>
  <c r="O151" i="4"/>
  <c r="Q151" i="4"/>
  <c r="R151" i="4"/>
  <c r="B152" i="4"/>
  <c r="D152" i="4"/>
  <c r="E152" i="4"/>
  <c r="F152" i="4"/>
  <c r="G152" i="4"/>
  <c r="H152" i="4"/>
  <c r="I152" i="4"/>
  <c r="J152" i="4"/>
  <c r="K152" i="4"/>
  <c r="L152" i="4"/>
  <c r="M152" i="4"/>
  <c r="N152" i="4"/>
  <c r="I152" i="5" s="1"/>
  <c r="O152" i="4"/>
  <c r="Q152" i="4"/>
  <c r="R152" i="4"/>
  <c r="B153" i="4"/>
  <c r="D153" i="4"/>
  <c r="E153" i="4"/>
  <c r="F153" i="4"/>
  <c r="G153" i="4"/>
  <c r="H153" i="4"/>
  <c r="I153" i="4"/>
  <c r="J153" i="4"/>
  <c r="K153" i="4"/>
  <c r="L153" i="4"/>
  <c r="M153" i="4"/>
  <c r="N153" i="4"/>
  <c r="I153" i="5" s="1"/>
  <c r="O153" i="4"/>
  <c r="Q153" i="4"/>
  <c r="R153" i="4"/>
  <c r="B154" i="4"/>
  <c r="D154" i="4"/>
  <c r="E154" i="4"/>
  <c r="F154" i="4"/>
  <c r="G154" i="4"/>
  <c r="H154" i="4"/>
  <c r="I154" i="4"/>
  <c r="J154" i="4"/>
  <c r="K154" i="4"/>
  <c r="L154" i="4"/>
  <c r="M154" i="4"/>
  <c r="N154" i="4"/>
  <c r="I154" i="5" s="1"/>
  <c r="O154" i="4"/>
  <c r="Q154" i="4"/>
  <c r="R154" i="4"/>
  <c r="B155" i="4"/>
  <c r="D155" i="4"/>
  <c r="E155" i="4"/>
  <c r="F155" i="4"/>
  <c r="G155" i="4"/>
  <c r="H155" i="4"/>
  <c r="I155" i="4"/>
  <c r="J155" i="4"/>
  <c r="K155" i="4"/>
  <c r="L155" i="4"/>
  <c r="M155" i="4"/>
  <c r="N155" i="4"/>
  <c r="I155" i="5" s="1"/>
  <c r="O155" i="4"/>
  <c r="Q155" i="4"/>
  <c r="R155" i="4"/>
  <c r="B156" i="4"/>
  <c r="D156" i="4"/>
  <c r="E156" i="4"/>
  <c r="F156" i="4"/>
  <c r="G156" i="4"/>
  <c r="H156" i="4"/>
  <c r="I156" i="4"/>
  <c r="J156" i="4"/>
  <c r="K156" i="4"/>
  <c r="L156" i="4"/>
  <c r="M156" i="4"/>
  <c r="N156" i="4"/>
  <c r="I156" i="5" s="1"/>
  <c r="O156" i="4"/>
  <c r="Q156" i="4"/>
  <c r="R156" i="4"/>
  <c r="B157" i="4"/>
  <c r="D157" i="4"/>
  <c r="E157" i="4"/>
  <c r="F157" i="4"/>
  <c r="G157" i="4"/>
  <c r="H157" i="4"/>
  <c r="I157" i="4"/>
  <c r="J157" i="4"/>
  <c r="K157" i="4"/>
  <c r="L157" i="4"/>
  <c r="M157" i="4"/>
  <c r="N157" i="4"/>
  <c r="I157" i="5" s="1"/>
  <c r="O157" i="4"/>
  <c r="Q157" i="4"/>
  <c r="R157" i="4"/>
  <c r="B158" i="4"/>
  <c r="D158" i="4"/>
  <c r="E158" i="4"/>
  <c r="F158" i="4"/>
  <c r="G158" i="4"/>
  <c r="H158" i="4"/>
  <c r="I158" i="4"/>
  <c r="J158" i="4"/>
  <c r="K158" i="4"/>
  <c r="L158" i="4"/>
  <c r="M158" i="4"/>
  <c r="N158" i="4"/>
  <c r="I158" i="5" s="1"/>
  <c r="O158" i="4"/>
  <c r="Q158" i="4"/>
  <c r="R158" i="4"/>
  <c r="B159" i="4"/>
  <c r="D159" i="4"/>
  <c r="E159" i="4"/>
  <c r="F159" i="4"/>
  <c r="G159" i="4"/>
  <c r="H159" i="4"/>
  <c r="I159" i="4"/>
  <c r="J159" i="4"/>
  <c r="K159" i="4"/>
  <c r="L159" i="4"/>
  <c r="M159" i="4"/>
  <c r="N159" i="4"/>
  <c r="I159" i="5" s="1"/>
  <c r="O159" i="4"/>
  <c r="Q159" i="4"/>
  <c r="R159" i="4"/>
  <c r="B160" i="4"/>
  <c r="D160" i="4"/>
  <c r="E160" i="4"/>
  <c r="F160" i="4"/>
  <c r="G160" i="4"/>
  <c r="H160" i="4"/>
  <c r="I160" i="4"/>
  <c r="J160" i="4"/>
  <c r="K160" i="4"/>
  <c r="L160" i="4"/>
  <c r="M160" i="4"/>
  <c r="N160" i="4"/>
  <c r="I160" i="5" s="1"/>
  <c r="O160" i="4"/>
  <c r="Q160" i="4"/>
  <c r="R160" i="4"/>
  <c r="B161" i="4"/>
  <c r="D161" i="4"/>
  <c r="E161" i="4"/>
  <c r="F161" i="4"/>
  <c r="G161" i="4"/>
  <c r="H161" i="4"/>
  <c r="I161" i="4"/>
  <c r="J161" i="4"/>
  <c r="K161" i="4"/>
  <c r="L161" i="4"/>
  <c r="M161" i="4"/>
  <c r="N161" i="4"/>
  <c r="I161" i="5" s="1"/>
  <c r="O161" i="4"/>
  <c r="Q161" i="4"/>
  <c r="R161" i="4"/>
  <c r="B162" i="4"/>
  <c r="D162" i="4"/>
  <c r="E162" i="4"/>
  <c r="F162" i="4"/>
  <c r="G162" i="4"/>
  <c r="H162" i="4"/>
  <c r="I162" i="4"/>
  <c r="J162" i="4"/>
  <c r="K162" i="4"/>
  <c r="L162" i="4"/>
  <c r="M162" i="4"/>
  <c r="N162" i="4"/>
  <c r="I162" i="5" s="1"/>
  <c r="O162" i="4"/>
  <c r="Q162" i="4"/>
  <c r="R162" i="4"/>
  <c r="B163" i="4"/>
  <c r="D163" i="4"/>
  <c r="E163" i="4"/>
  <c r="F163" i="4"/>
  <c r="G163" i="4"/>
  <c r="H163" i="4"/>
  <c r="I163" i="4"/>
  <c r="J163" i="4"/>
  <c r="K163" i="4"/>
  <c r="L163" i="4"/>
  <c r="M163" i="4"/>
  <c r="N163" i="4"/>
  <c r="I163" i="5" s="1"/>
  <c r="O163" i="4"/>
  <c r="Q163" i="4"/>
  <c r="R163" i="4"/>
  <c r="B164" i="4"/>
  <c r="D164" i="4"/>
  <c r="E164" i="4"/>
  <c r="F164" i="4"/>
  <c r="G164" i="4"/>
  <c r="H164" i="4"/>
  <c r="I164" i="4"/>
  <c r="J164" i="4"/>
  <c r="K164" i="4"/>
  <c r="L164" i="4"/>
  <c r="M164" i="4"/>
  <c r="N164" i="4"/>
  <c r="I164" i="5" s="1"/>
  <c r="O164" i="4"/>
  <c r="Q164" i="4"/>
  <c r="R164" i="4"/>
  <c r="B165" i="4"/>
  <c r="D165" i="4"/>
  <c r="E165" i="4"/>
  <c r="F165" i="4"/>
  <c r="G165" i="4"/>
  <c r="H165" i="4"/>
  <c r="I165" i="4"/>
  <c r="J165" i="4"/>
  <c r="K165" i="4"/>
  <c r="L165" i="4"/>
  <c r="M165" i="4"/>
  <c r="N165" i="4"/>
  <c r="I165" i="5" s="1"/>
  <c r="O165" i="4"/>
  <c r="Q165" i="4"/>
  <c r="R165" i="4"/>
  <c r="B166" i="4"/>
  <c r="D166" i="4"/>
  <c r="E166" i="4"/>
  <c r="F166" i="4"/>
  <c r="G166" i="4"/>
  <c r="H166" i="4"/>
  <c r="I166" i="4"/>
  <c r="J166" i="4"/>
  <c r="K166" i="4"/>
  <c r="L166" i="4"/>
  <c r="M166" i="4"/>
  <c r="N166" i="4"/>
  <c r="I166" i="5" s="1"/>
  <c r="O166" i="4"/>
  <c r="Q166" i="4"/>
  <c r="R166" i="4"/>
  <c r="B167" i="4"/>
  <c r="D167" i="4"/>
  <c r="E167" i="4"/>
  <c r="F167" i="4"/>
  <c r="G167" i="4"/>
  <c r="H167" i="4"/>
  <c r="I167" i="4"/>
  <c r="J167" i="4"/>
  <c r="K167" i="4"/>
  <c r="L167" i="4"/>
  <c r="M167" i="4"/>
  <c r="N167" i="4"/>
  <c r="I167" i="5" s="1"/>
  <c r="O167" i="4"/>
  <c r="Q167" i="4"/>
  <c r="R167" i="4"/>
  <c r="B168" i="4"/>
  <c r="D168" i="4"/>
  <c r="E168" i="4"/>
  <c r="F168" i="4"/>
  <c r="G168" i="4"/>
  <c r="H168" i="4"/>
  <c r="I168" i="4"/>
  <c r="J168" i="4"/>
  <c r="K168" i="4"/>
  <c r="L168" i="4"/>
  <c r="M168" i="4"/>
  <c r="N168" i="4"/>
  <c r="I168" i="5" s="1"/>
  <c r="O168" i="4"/>
  <c r="Q168" i="4"/>
  <c r="R168" i="4"/>
  <c r="B169" i="4"/>
  <c r="D169" i="4"/>
  <c r="E169" i="4"/>
  <c r="F169" i="4"/>
  <c r="G169" i="4"/>
  <c r="H169" i="4"/>
  <c r="I169" i="4"/>
  <c r="J169" i="4"/>
  <c r="K169" i="4"/>
  <c r="L169" i="4"/>
  <c r="M169" i="4"/>
  <c r="N169" i="4"/>
  <c r="I169" i="5" s="1"/>
  <c r="O169" i="4"/>
  <c r="Q169" i="4"/>
  <c r="R169" i="4"/>
  <c r="B170" i="4"/>
  <c r="D170" i="4"/>
  <c r="E170" i="4"/>
  <c r="F170" i="4"/>
  <c r="G170" i="4"/>
  <c r="H170" i="4"/>
  <c r="I170" i="4"/>
  <c r="J170" i="4"/>
  <c r="K170" i="4"/>
  <c r="L170" i="4"/>
  <c r="M170" i="4"/>
  <c r="N170" i="4"/>
  <c r="I170" i="5" s="1"/>
  <c r="O170" i="4"/>
  <c r="Q170" i="4"/>
  <c r="R170" i="4"/>
  <c r="B171" i="4"/>
  <c r="D171" i="4"/>
  <c r="E171" i="4"/>
  <c r="F171" i="4"/>
  <c r="G171" i="4"/>
  <c r="H171" i="4"/>
  <c r="I171" i="4"/>
  <c r="J171" i="4"/>
  <c r="K171" i="4"/>
  <c r="L171" i="4"/>
  <c r="M171" i="4"/>
  <c r="N171" i="4"/>
  <c r="I171" i="5" s="1"/>
  <c r="O171" i="4"/>
  <c r="Q171" i="4"/>
  <c r="R171" i="4"/>
  <c r="B172" i="4"/>
  <c r="D172" i="4"/>
  <c r="E172" i="4"/>
  <c r="F172" i="4"/>
  <c r="G172" i="4"/>
  <c r="H172" i="4"/>
  <c r="I172" i="4"/>
  <c r="J172" i="4"/>
  <c r="K172" i="4"/>
  <c r="L172" i="4"/>
  <c r="M172" i="4"/>
  <c r="N172" i="4"/>
  <c r="I172" i="5" s="1"/>
  <c r="O172" i="4"/>
  <c r="Q172" i="4"/>
  <c r="R172" i="4"/>
  <c r="B173" i="4"/>
  <c r="D173" i="4"/>
  <c r="E173" i="4"/>
  <c r="F173" i="4"/>
  <c r="G173" i="4"/>
  <c r="H173" i="4"/>
  <c r="I173" i="4"/>
  <c r="J173" i="4"/>
  <c r="K173" i="4"/>
  <c r="L173" i="4"/>
  <c r="M173" i="4"/>
  <c r="N173" i="4"/>
  <c r="I173" i="5" s="1"/>
  <c r="O173" i="4"/>
  <c r="Q173" i="4"/>
  <c r="R173" i="4"/>
  <c r="B174" i="4"/>
  <c r="D174" i="4"/>
  <c r="E174" i="4"/>
  <c r="F174" i="4"/>
  <c r="G174" i="4"/>
  <c r="H174" i="4"/>
  <c r="I174" i="4"/>
  <c r="J174" i="4"/>
  <c r="K174" i="4"/>
  <c r="L174" i="4"/>
  <c r="M174" i="4"/>
  <c r="N174" i="4"/>
  <c r="I174" i="5" s="1"/>
  <c r="O174" i="4"/>
  <c r="Q174" i="4"/>
  <c r="R174" i="4"/>
  <c r="B175" i="4"/>
  <c r="D175" i="4"/>
  <c r="E175" i="4"/>
  <c r="F175" i="4"/>
  <c r="G175" i="4"/>
  <c r="H175" i="4"/>
  <c r="I175" i="4"/>
  <c r="J175" i="4"/>
  <c r="K175" i="4"/>
  <c r="L175" i="4"/>
  <c r="M175" i="4"/>
  <c r="N175" i="4"/>
  <c r="I175" i="5" s="1"/>
  <c r="O175" i="4"/>
  <c r="Q175" i="4"/>
  <c r="R175" i="4"/>
  <c r="B176" i="4"/>
  <c r="D176" i="4"/>
  <c r="E176" i="4"/>
  <c r="F176" i="4"/>
  <c r="G176" i="4"/>
  <c r="H176" i="4"/>
  <c r="I176" i="4"/>
  <c r="J176" i="4"/>
  <c r="K176" i="4"/>
  <c r="L176" i="4"/>
  <c r="M176" i="4"/>
  <c r="N176" i="4"/>
  <c r="I176" i="5" s="1"/>
  <c r="O176" i="4"/>
  <c r="Q176" i="4"/>
  <c r="R176" i="4"/>
  <c r="B177" i="4"/>
  <c r="D177" i="4"/>
  <c r="E177" i="4"/>
  <c r="F177" i="4"/>
  <c r="G177" i="4"/>
  <c r="H177" i="4"/>
  <c r="I177" i="4"/>
  <c r="J177" i="4"/>
  <c r="K177" i="4"/>
  <c r="L177" i="4"/>
  <c r="M177" i="4"/>
  <c r="N177" i="4"/>
  <c r="I177" i="5" s="1"/>
  <c r="O177" i="4"/>
  <c r="Q177" i="4"/>
  <c r="R177" i="4"/>
  <c r="B178" i="4"/>
  <c r="D178" i="4"/>
  <c r="E178" i="4"/>
  <c r="F178" i="4"/>
  <c r="G178" i="4"/>
  <c r="H178" i="4"/>
  <c r="I178" i="4"/>
  <c r="J178" i="4"/>
  <c r="K178" i="4"/>
  <c r="L178" i="4"/>
  <c r="M178" i="4"/>
  <c r="N178" i="4"/>
  <c r="I178" i="5" s="1"/>
  <c r="O178" i="4"/>
  <c r="Q178" i="4"/>
  <c r="R178" i="4"/>
  <c r="B179" i="4"/>
  <c r="D179" i="4"/>
  <c r="E179" i="4"/>
  <c r="F179" i="4"/>
  <c r="G179" i="4"/>
  <c r="H179" i="4"/>
  <c r="I179" i="4"/>
  <c r="J179" i="4"/>
  <c r="K179" i="4"/>
  <c r="L179" i="4"/>
  <c r="M179" i="4"/>
  <c r="N179" i="4"/>
  <c r="I179" i="5" s="1"/>
  <c r="O179" i="4"/>
  <c r="Q179" i="4"/>
  <c r="R179" i="4"/>
  <c r="B180" i="4"/>
  <c r="D180" i="4"/>
  <c r="E180" i="4"/>
  <c r="F180" i="4"/>
  <c r="G180" i="4"/>
  <c r="H180" i="4"/>
  <c r="I180" i="4"/>
  <c r="J180" i="4"/>
  <c r="K180" i="4"/>
  <c r="L180" i="4"/>
  <c r="M180" i="4"/>
  <c r="N180" i="4"/>
  <c r="I180" i="5" s="1"/>
  <c r="O180" i="4"/>
  <c r="Q180" i="4"/>
  <c r="R180" i="4"/>
  <c r="B181" i="4"/>
  <c r="D181" i="4"/>
  <c r="E181" i="4"/>
  <c r="F181" i="4"/>
  <c r="G181" i="4"/>
  <c r="H181" i="4"/>
  <c r="I181" i="4"/>
  <c r="J181" i="4"/>
  <c r="K181" i="4"/>
  <c r="L181" i="4"/>
  <c r="M181" i="4"/>
  <c r="N181" i="4"/>
  <c r="I181" i="5" s="1"/>
  <c r="O181" i="4"/>
  <c r="Q181" i="4"/>
  <c r="R181" i="4"/>
  <c r="B182" i="4"/>
  <c r="D182" i="4"/>
  <c r="E182" i="4"/>
  <c r="F182" i="4"/>
  <c r="G182" i="4"/>
  <c r="H182" i="4"/>
  <c r="I182" i="4"/>
  <c r="J182" i="4"/>
  <c r="K182" i="4"/>
  <c r="L182" i="4"/>
  <c r="M182" i="4"/>
  <c r="N182" i="4"/>
  <c r="I182" i="5" s="1"/>
  <c r="O182" i="4"/>
  <c r="Q182" i="4"/>
  <c r="R182" i="4"/>
  <c r="B183" i="4"/>
  <c r="D183" i="4"/>
  <c r="E183" i="4"/>
  <c r="F183" i="4"/>
  <c r="G183" i="4"/>
  <c r="H183" i="4"/>
  <c r="I183" i="4"/>
  <c r="J183" i="4"/>
  <c r="K183" i="4"/>
  <c r="L183" i="4"/>
  <c r="M183" i="4"/>
  <c r="N183" i="4"/>
  <c r="I183" i="5" s="1"/>
  <c r="O183" i="4"/>
  <c r="Q183" i="4"/>
  <c r="R183" i="4"/>
  <c r="B184" i="4"/>
  <c r="D184" i="4"/>
  <c r="E184" i="4"/>
  <c r="F184" i="4"/>
  <c r="G184" i="4"/>
  <c r="H184" i="4"/>
  <c r="I184" i="4"/>
  <c r="J184" i="4"/>
  <c r="K184" i="4"/>
  <c r="L184" i="4"/>
  <c r="M184" i="4"/>
  <c r="N184" i="4"/>
  <c r="I184" i="5" s="1"/>
  <c r="O184" i="4"/>
  <c r="Q184" i="4"/>
  <c r="R184" i="4"/>
  <c r="B185" i="4"/>
  <c r="D185" i="4"/>
  <c r="E185" i="4"/>
  <c r="F185" i="4"/>
  <c r="G185" i="4"/>
  <c r="H185" i="4"/>
  <c r="I185" i="4"/>
  <c r="J185" i="4"/>
  <c r="K185" i="4"/>
  <c r="L185" i="4"/>
  <c r="M185" i="4"/>
  <c r="N185" i="4"/>
  <c r="I185" i="5" s="1"/>
  <c r="O185" i="4"/>
  <c r="Q185" i="4"/>
  <c r="R185" i="4"/>
  <c r="B186" i="4"/>
  <c r="D186" i="4"/>
  <c r="E186" i="4"/>
  <c r="F186" i="4"/>
  <c r="G186" i="4"/>
  <c r="H186" i="4"/>
  <c r="I186" i="4"/>
  <c r="J186" i="4"/>
  <c r="K186" i="4"/>
  <c r="L186" i="4"/>
  <c r="M186" i="4"/>
  <c r="N186" i="4"/>
  <c r="I186" i="5" s="1"/>
  <c r="O186" i="4"/>
  <c r="Q186" i="4"/>
  <c r="R186" i="4"/>
  <c r="B187" i="4"/>
  <c r="D187" i="4"/>
  <c r="E187" i="4"/>
  <c r="F187" i="4"/>
  <c r="G187" i="4"/>
  <c r="H187" i="4"/>
  <c r="I187" i="4"/>
  <c r="J187" i="4"/>
  <c r="K187" i="4"/>
  <c r="L187" i="4"/>
  <c r="M187" i="4"/>
  <c r="N187" i="4"/>
  <c r="I187" i="5" s="1"/>
  <c r="O187" i="4"/>
  <c r="Q187" i="4"/>
  <c r="R187" i="4"/>
  <c r="B188" i="4"/>
  <c r="D188" i="4"/>
  <c r="E188" i="4"/>
  <c r="F188" i="4"/>
  <c r="G188" i="4"/>
  <c r="H188" i="4"/>
  <c r="I188" i="4"/>
  <c r="J188" i="4"/>
  <c r="K188" i="4"/>
  <c r="L188" i="4"/>
  <c r="M188" i="4"/>
  <c r="N188" i="4"/>
  <c r="I188" i="5" s="1"/>
  <c r="O188" i="4"/>
  <c r="Q188" i="4"/>
  <c r="R188" i="4"/>
  <c r="B189" i="4"/>
  <c r="D189" i="4"/>
  <c r="E189" i="4"/>
  <c r="F189" i="4"/>
  <c r="G189" i="4"/>
  <c r="H189" i="4"/>
  <c r="I189" i="4"/>
  <c r="J189" i="4"/>
  <c r="K189" i="4"/>
  <c r="L189" i="4"/>
  <c r="M189" i="4"/>
  <c r="N189" i="4"/>
  <c r="I189" i="5" s="1"/>
  <c r="O189" i="4"/>
  <c r="Q189" i="4"/>
  <c r="R189" i="4"/>
  <c r="B190" i="4"/>
  <c r="D190" i="4"/>
  <c r="E190" i="4"/>
  <c r="F190" i="4"/>
  <c r="G190" i="4"/>
  <c r="H190" i="4"/>
  <c r="I190" i="4"/>
  <c r="J190" i="4"/>
  <c r="K190" i="4"/>
  <c r="L190" i="4"/>
  <c r="M190" i="4"/>
  <c r="N190" i="4"/>
  <c r="I190" i="5" s="1"/>
  <c r="O190" i="4"/>
  <c r="Q190" i="4"/>
  <c r="R190" i="4"/>
  <c r="B191" i="4"/>
  <c r="D191" i="4"/>
  <c r="E191" i="4"/>
  <c r="F191" i="4"/>
  <c r="G191" i="4"/>
  <c r="H191" i="4"/>
  <c r="I191" i="4"/>
  <c r="J191" i="4"/>
  <c r="K191" i="4"/>
  <c r="L191" i="4"/>
  <c r="M191" i="4"/>
  <c r="N191" i="4"/>
  <c r="I191" i="5" s="1"/>
  <c r="O191" i="4"/>
  <c r="Q191" i="4"/>
  <c r="R191" i="4"/>
  <c r="B192" i="4"/>
  <c r="D192" i="4"/>
  <c r="E192" i="4"/>
  <c r="F192" i="4"/>
  <c r="G192" i="4"/>
  <c r="H192" i="4"/>
  <c r="I192" i="4"/>
  <c r="J192" i="4"/>
  <c r="K192" i="4"/>
  <c r="L192" i="4"/>
  <c r="M192" i="4"/>
  <c r="N192" i="4"/>
  <c r="I192" i="5" s="1"/>
  <c r="O192" i="4"/>
  <c r="Q192" i="4"/>
  <c r="R192" i="4"/>
  <c r="B193" i="4"/>
  <c r="D193" i="4"/>
  <c r="E193" i="4"/>
  <c r="F193" i="4"/>
  <c r="G193" i="4"/>
  <c r="H193" i="4"/>
  <c r="I193" i="4"/>
  <c r="J193" i="4"/>
  <c r="K193" i="4"/>
  <c r="L193" i="4"/>
  <c r="M193" i="4"/>
  <c r="N193" i="4"/>
  <c r="I193" i="5" s="1"/>
  <c r="O193" i="4"/>
  <c r="Q193" i="4"/>
  <c r="R193" i="4"/>
  <c r="B194" i="4"/>
  <c r="D194" i="4"/>
  <c r="E194" i="4"/>
  <c r="F194" i="4"/>
  <c r="G194" i="4"/>
  <c r="H194" i="4"/>
  <c r="I194" i="4"/>
  <c r="J194" i="4"/>
  <c r="K194" i="4"/>
  <c r="L194" i="4"/>
  <c r="M194" i="4"/>
  <c r="N194" i="4"/>
  <c r="I194" i="5" s="1"/>
  <c r="O194" i="4"/>
  <c r="Q194" i="4"/>
  <c r="R194" i="4"/>
  <c r="B195" i="4"/>
  <c r="D195" i="4"/>
  <c r="E195" i="4"/>
  <c r="F195" i="4"/>
  <c r="G195" i="4"/>
  <c r="H195" i="4"/>
  <c r="I195" i="4"/>
  <c r="J195" i="4"/>
  <c r="K195" i="4"/>
  <c r="L195" i="4"/>
  <c r="M195" i="4"/>
  <c r="N195" i="4"/>
  <c r="I195" i="5" s="1"/>
  <c r="O195" i="4"/>
  <c r="Q195" i="4"/>
  <c r="R195" i="4"/>
  <c r="B196" i="4"/>
  <c r="D196" i="4"/>
  <c r="E196" i="4"/>
  <c r="F196" i="4"/>
  <c r="G196" i="4"/>
  <c r="H196" i="4"/>
  <c r="I196" i="4"/>
  <c r="J196" i="4"/>
  <c r="K196" i="4"/>
  <c r="L196" i="4"/>
  <c r="M196" i="4"/>
  <c r="N196" i="4"/>
  <c r="I196" i="5" s="1"/>
  <c r="O196" i="4"/>
  <c r="Q196" i="4"/>
  <c r="R196" i="4"/>
  <c r="B197" i="4"/>
  <c r="D197" i="4"/>
  <c r="E197" i="4"/>
  <c r="F197" i="4"/>
  <c r="G197" i="4"/>
  <c r="H197" i="4"/>
  <c r="I197" i="4"/>
  <c r="J197" i="4"/>
  <c r="K197" i="4"/>
  <c r="L197" i="4"/>
  <c r="M197" i="4"/>
  <c r="N197" i="4"/>
  <c r="I197" i="5" s="1"/>
  <c r="O197" i="4"/>
  <c r="Q197" i="4"/>
  <c r="R197" i="4"/>
  <c r="B198" i="4"/>
  <c r="D198" i="4"/>
  <c r="E198" i="4"/>
  <c r="F198" i="4"/>
  <c r="G198" i="4"/>
  <c r="H198" i="4"/>
  <c r="I198" i="4"/>
  <c r="J198" i="4"/>
  <c r="K198" i="4"/>
  <c r="L198" i="4"/>
  <c r="M198" i="4"/>
  <c r="N198" i="4"/>
  <c r="I198" i="5" s="1"/>
  <c r="O198" i="4"/>
  <c r="Q198" i="4"/>
  <c r="R198" i="4"/>
  <c r="B199" i="4"/>
  <c r="D199" i="4"/>
  <c r="E199" i="4"/>
  <c r="F199" i="4"/>
  <c r="G199" i="4"/>
  <c r="H199" i="4"/>
  <c r="I199" i="4"/>
  <c r="J199" i="4"/>
  <c r="K199" i="4"/>
  <c r="L199" i="4"/>
  <c r="M199" i="4"/>
  <c r="N199" i="4"/>
  <c r="I199" i="5" s="1"/>
  <c r="O199" i="4"/>
  <c r="Q199" i="4"/>
  <c r="R199" i="4"/>
  <c r="B200" i="4"/>
  <c r="D200" i="4"/>
  <c r="E200" i="4"/>
  <c r="F200" i="4"/>
  <c r="G200" i="4"/>
  <c r="H200" i="4"/>
  <c r="I200" i="4"/>
  <c r="J200" i="4"/>
  <c r="K200" i="4"/>
  <c r="L200" i="4"/>
  <c r="M200" i="4"/>
  <c r="N200" i="4"/>
  <c r="I200" i="5" s="1"/>
  <c r="O200" i="4"/>
  <c r="Q200" i="4"/>
  <c r="R200" i="4"/>
  <c r="B201" i="4"/>
  <c r="D201" i="4"/>
  <c r="E201" i="4"/>
  <c r="F201" i="4"/>
  <c r="G201" i="4"/>
  <c r="H201" i="4"/>
  <c r="I201" i="4"/>
  <c r="J201" i="4"/>
  <c r="K201" i="4"/>
  <c r="L201" i="4"/>
  <c r="M201" i="4"/>
  <c r="N201" i="4"/>
  <c r="I201" i="5" s="1"/>
  <c r="O201" i="4"/>
  <c r="Q201" i="4"/>
  <c r="R201" i="4"/>
  <c r="B202" i="4"/>
  <c r="D202" i="4"/>
  <c r="E202" i="4"/>
  <c r="F202" i="4"/>
  <c r="G202" i="4"/>
  <c r="H202" i="4"/>
  <c r="I202" i="4"/>
  <c r="J202" i="4"/>
  <c r="K202" i="4"/>
  <c r="L202" i="4"/>
  <c r="M202" i="4"/>
  <c r="N202" i="4"/>
  <c r="I202" i="5" s="1"/>
  <c r="O202" i="4"/>
  <c r="Q202" i="4"/>
  <c r="R202" i="4"/>
  <c r="B203" i="4"/>
  <c r="D203" i="4"/>
  <c r="E203" i="4"/>
  <c r="F203" i="4"/>
  <c r="G203" i="4"/>
  <c r="H203" i="4"/>
  <c r="I203" i="4"/>
  <c r="J203" i="4"/>
  <c r="K203" i="4"/>
  <c r="L203" i="4"/>
  <c r="M203" i="4"/>
  <c r="N203" i="4"/>
  <c r="I203" i="5" s="1"/>
  <c r="O203" i="4"/>
  <c r="Q203" i="4"/>
  <c r="R203" i="4"/>
  <c r="B204" i="4"/>
  <c r="D204" i="4"/>
  <c r="E204" i="4"/>
  <c r="F204" i="4"/>
  <c r="G204" i="4"/>
  <c r="H204" i="4"/>
  <c r="I204" i="4"/>
  <c r="J204" i="4"/>
  <c r="K204" i="4"/>
  <c r="L204" i="4"/>
  <c r="M204" i="4"/>
  <c r="N204" i="4"/>
  <c r="I204" i="5" s="1"/>
  <c r="O204" i="4"/>
  <c r="Q204" i="4"/>
  <c r="R204" i="4"/>
  <c r="B205" i="4"/>
  <c r="D205" i="4"/>
  <c r="E205" i="4"/>
  <c r="F205" i="4"/>
  <c r="G205" i="4"/>
  <c r="H205" i="4"/>
  <c r="I205" i="4"/>
  <c r="J205" i="4"/>
  <c r="K205" i="4"/>
  <c r="L205" i="4"/>
  <c r="M205" i="4"/>
  <c r="N205" i="4"/>
  <c r="I205" i="5" s="1"/>
  <c r="O205" i="4"/>
  <c r="Q205" i="4"/>
  <c r="R205" i="4"/>
  <c r="B206" i="4"/>
  <c r="D206" i="4"/>
  <c r="E206" i="4"/>
  <c r="F206" i="4"/>
  <c r="G206" i="4"/>
  <c r="H206" i="4"/>
  <c r="I206" i="4"/>
  <c r="J206" i="4"/>
  <c r="K206" i="4"/>
  <c r="L206" i="4"/>
  <c r="M206" i="4"/>
  <c r="N206" i="4"/>
  <c r="I206" i="5" s="1"/>
  <c r="O206" i="4"/>
  <c r="Q206" i="4"/>
  <c r="R206" i="4"/>
  <c r="B207" i="4"/>
  <c r="D207" i="4"/>
  <c r="E207" i="4"/>
  <c r="F207" i="4"/>
  <c r="G207" i="4"/>
  <c r="H207" i="4"/>
  <c r="I207" i="4"/>
  <c r="J207" i="4"/>
  <c r="K207" i="4"/>
  <c r="L207" i="4"/>
  <c r="M207" i="4"/>
  <c r="N207" i="4"/>
  <c r="I207" i="5" s="1"/>
  <c r="O207" i="4"/>
  <c r="Q207" i="4"/>
  <c r="R207" i="4"/>
  <c r="B208" i="4"/>
  <c r="D208" i="4"/>
  <c r="E208" i="4"/>
  <c r="F208" i="4"/>
  <c r="G208" i="4"/>
  <c r="H208" i="4"/>
  <c r="I208" i="4"/>
  <c r="J208" i="4"/>
  <c r="K208" i="4"/>
  <c r="L208" i="4"/>
  <c r="M208" i="4"/>
  <c r="N208" i="4"/>
  <c r="I208" i="5" s="1"/>
  <c r="O208" i="4"/>
  <c r="Q208" i="4"/>
  <c r="R208" i="4"/>
  <c r="B209" i="4"/>
  <c r="D209" i="4"/>
  <c r="E209" i="4"/>
  <c r="F209" i="4"/>
  <c r="G209" i="4"/>
  <c r="H209" i="4"/>
  <c r="I209" i="4"/>
  <c r="J209" i="4"/>
  <c r="K209" i="4"/>
  <c r="L209" i="4"/>
  <c r="M209" i="4"/>
  <c r="N209" i="4"/>
  <c r="I209" i="5" s="1"/>
  <c r="O209" i="4"/>
  <c r="Q209" i="4"/>
  <c r="R209" i="4"/>
  <c r="B210" i="4"/>
  <c r="D210" i="4"/>
  <c r="E210" i="4"/>
  <c r="F210" i="4"/>
  <c r="G210" i="4"/>
  <c r="H210" i="4"/>
  <c r="I210" i="4"/>
  <c r="J210" i="4"/>
  <c r="K210" i="4"/>
  <c r="L210" i="4"/>
  <c r="M210" i="4"/>
  <c r="N210" i="4"/>
  <c r="I210" i="5" s="1"/>
  <c r="O210" i="4"/>
  <c r="Q210" i="4"/>
  <c r="R210" i="4"/>
  <c r="B211" i="4"/>
  <c r="D211" i="4"/>
  <c r="E211" i="4"/>
  <c r="F211" i="4"/>
  <c r="G211" i="4"/>
  <c r="H211" i="4"/>
  <c r="I211" i="4"/>
  <c r="J211" i="4"/>
  <c r="K211" i="4"/>
  <c r="L211" i="4"/>
  <c r="M211" i="4"/>
  <c r="N211" i="4"/>
  <c r="I211" i="5" s="1"/>
  <c r="O211" i="4"/>
  <c r="Q211" i="4"/>
  <c r="R211" i="4"/>
  <c r="B212" i="4"/>
  <c r="D212" i="4"/>
  <c r="E212" i="4"/>
  <c r="F212" i="4"/>
  <c r="G212" i="4"/>
  <c r="H212" i="4"/>
  <c r="I212" i="4"/>
  <c r="J212" i="4"/>
  <c r="K212" i="4"/>
  <c r="L212" i="4"/>
  <c r="M212" i="4"/>
  <c r="N212" i="4"/>
  <c r="I212" i="5" s="1"/>
  <c r="O212" i="4"/>
  <c r="Q212" i="4"/>
  <c r="R212" i="4"/>
  <c r="B213" i="4"/>
  <c r="D213" i="4"/>
  <c r="E213" i="4"/>
  <c r="F213" i="4"/>
  <c r="G213" i="4"/>
  <c r="H213" i="4"/>
  <c r="I213" i="4"/>
  <c r="J213" i="4"/>
  <c r="K213" i="4"/>
  <c r="L213" i="4"/>
  <c r="M213" i="4"/>
  <c r="N213" i="4"/>
  <c r="I213" i="5" s="1"/>
  <c r="O213" i="4"/>
  <c r="Q213" i="4"/>
  <c r="R213" i="4"/>
  <c r="B214" i="4"/>
  <c r="D214" i="4"/>
  <c r="E214" i="4"/>
  <c r="F214" i="4"/>
  <c r="G214" i="4"/>
  <c r="H214" i="4"/>
  <c r="I214" i="4"/>
  <c r="J214" i="4"/>
  <c r="K214" i="4"/>
  <c r="L214" i="4"/>
  <c r="M214" i="4"/>
  <c r="N214" i="4"/>
  <c r="I214" i="5" s="1"/>
  <c r="O214" i="4"/>
  <c r="Q214" i="4"/>
  <c r="R214" i="4"/>
  <c r="B215" i="4"/>
  <c r="D215" i="4"/>
  <c r="E215" i="4"/>
  <c r="F215" i="4"/>
  <c r="G215" i="4"/>
  <c r="H215" i="4"/>
  <c r="I215" i="4"/>
  <c r="J215" i="4"/>
  <c r="K215" i="4"/>
  <c r="L215" i="4"/>
  <c r="M215" i="4"/>
  <c r="N215" i="4"/>
  <c r="I215" i="5" s="1"/>
  <c r="O215" i="4"/>
  <c r="Q215" i="4"/>
  <c r="R215" i="4"/>
  <c r="B216" i="4"/>
  <c r="D216" i="4"/>
  <c r="E216" i="4"/>
  <c r="F216" i="4"/>
  <c r="G216" i="4"/>
  <c r="H216" i="4"/>
  <c r="I216" i="4"/>
  <c r="J216" i="4"/>
  <c r="K216" i="4"/>
  <c r="L216" i="4"/>
  <c r="M216" i="4"/>
  <c r="N216" i="4"/>
  <c r="I216" i="5" s="1"/>
  <c r="O216" i="4"/>
  <c r="Q216" i="4"/>
  <c r="R216" i="4"/>
  <c r="B217" i="4"/>
  <c r="D217" i="4"/>
  <c r="E217" i="4"/>
  <c r="F217" i="4"/>
  <c r="G217" i="4"/>
  <c r="H217" i="4"/>
  <c r="I217" i="4"/>
  <c r="J217" i="4"/>
  <c r="K217" i="4"/>
  <c r="L217" i="4"/>
  <c r="M217" i="4"/>
  <c r="N217" i="4"/>
  <c r="I217" i="5" s="1"/>
  <c r="O217" i="4"/>
  <c r="Q217" i="4"/>
  <c r="R217" i="4"/>
  <c r="B218" i="4"/>
  <c r="D218" i="4"/>
  <c r="E218" i="4"/>
  <c r="F218" i="4"/>
  <c r="G218" i="4"/>
  <c r="H218" i="4"/>
  <c r="I218" i="4"/>
  <c r="J218" i="4"/>
  <c r="K218" i="4"/>
  <c r="L218" i="4"/>
  <c r="M218" i="4"/>
  <c r="N218" i="4"/>
  <c r="I218" i="5" s="1"/>
  <c r="O218" i="4"/>
  <c r="Q218" i="4"/>
  <c r="R218" i="4"/>
  <c r="B219" i="4"/>
  <c r="D219" i="4"/>
  <c r="E219" i="4"/>
  <c r="F219" i="4"/>
  <c r="G219" i="4"/>
  <c r="H219" i="4"/>
  <c r="I219" i="4"/>
  <c r="J219" i="4"/>
  <c r="K219" i="4"/>
  <c r="L219" i="4"/>
  <c r="M219" i="4"/>
  <c r="N219" i="4"/>
  <c r="I219" i="5" s="1"/>
  <c r="O219" i="4"/>
  <c r="Q219" i="4"/>
  <c r="R219" i="4"/>
  <c r="B220" i="4"/>
  <c r="D220" i="4"/>
  <c r="E220" i="4"/>
  <c r="F220" i="4"/>
  <c r="G220" i="4"/>
  <c r="H220" i="4"/>
  <c r="I220" i="4"/>
  <c r="J220" i="4"/>
  <c r="K220" i="4"/>
  <c r="L220" i="4"/>
  <c r="M220" i="4"/>
  <c r="N220" i="4"/>
  <c r="I220" i="5" s="1"/>
  <c r="O220" i="4"/>
  <c r="Q220" i="4"/>
  <c r="R220" i="4"/>
  <c r="B221" i="4"/>
  <c r="D221" i="4"/>
  <c r="E221" i="4"/>
  <c r="F221" i="4"/>
  <c r="G221" i="4"/>
  <c r="H221" i="4"/>
  <c r="I221" i="4"/>
  <c r="J221" i="4"/>
  <c r="K221" i="4"/>
  <c r="L221" i="4"/>
  <c r="M221" i="4"/>
  <c r="N221" i="4"/>
  <c r="I221" i="5" s="1"/>
  <c r="O221" i="4"/>
  <c r="Q221" i="4"/>
  <c r="R221" i="4"/>
  <c r="B222" i="4"/>
  <c r="D222" i="4"/>
  <c r="E222" i="4"/>
  <c r="F222" i="4"/>
  <c r="G222" i="4"/>
  <c r="H222" i="4"/>
  <c r="I222" i="4"/>
  <c r="J222" i="4"/>
  <c r="K222" i="4"/>
  <c r="L222" i="4"/>
  <c r="M222" i="4"/>
  <c r="N222" i="4"/>
  <c r="I222" i="5" s="1"/>
  <c r="O222" i="4"/>
  <c r="Q222" i="4"/>
  <c r="R222" i="4"/>
  <c r="B223" i="4"/>
  <c r="D223" i="4"/>
  <c r="E223" i="4"/>
  <c r="F223" i="4"/>
  <c r="G223" i="4"/>
  <c r="H223" i="4"/>
  <c r="I223" i="4"/>
  <c r="J223" i="4"/>
  <c r="K223" i="4"/>
  <c r="L223" i="4"/>
  <c r="M223" i="4"/>
  <c r="N223" i="4"/>
  <c r="I223" i="5" s="1"/>
  <c r="O223" i="4"/>
  <c r="Q223" i="4"/>
  <c r="R223" i="4"/>
  <c r="B224" i="4"/>
  <c r="D224" i="4"/>
  <c r="E224" i="4"/>
  <c r="F224" i="4"/>
  <c r="G224" i="4"/>
  <c r="H224" i="4"/>
  <c r="I224" i="4"/>
  <c r="J224" i="4"/>
  <c r="K224" i="4"/>
  <c r="L224" i="4"/>
  <c r="M224" i="4"/>
  <c r="N224" i="4"/>
  <c r="I224" i="5" s="1"/>
  <c r="O224" i="4"/>
  <c r="Q224" i="4"/>
  <c r="R224" i="4"/>
  <c r="B225" i="4"/>
  <c r="D225" i="4"/>
  <c r="E225" i="4"/>
  <c r="F225" i="4"/>
  <c r="G225" i="4"/>
  <c r="H225" i="4"/>
  <c r="I225" i="4"/>
  <c r="J225" i="4"/>
  <c r="K225" i="4"/>
  <c r="L225" i="4"/>
  <c r="M225" i="4"/>
  <c r="N225" i="4"/>
  <c r="I225" i="5" s="1"/>
  <c r="O225" i="4"/>
  <c r="Q225" i="4"/>
  <c r="R225" i="4"/>
  <c r="B226" i="4"/>
  <c r="D226" i="4"/>
  <c r="E226" i="4"/>
  <c r="F226" i="4"/>
  <c r="G226" i="4"/>
  <c r="H226" i="4"/>
  <c r="I226" i="4"/>
  <c r="J226" i="4"/>
  <c r="K226" i="4"/>
  <c r="L226" i="4"/>
  <c r="M226" i="4"/>
  <c r="N226" i="4"/>
  <c r="I226" i="5" s="1"/>
  <c r="O226" i="4"/>
  <c r="Q226" i="4"/>
  <c r="R226" i="4"/>
  <c r="B227" i="4"/>
  <c r="D227" i="4"/>
  <c r="E227" i="4"/>
  <c r="F227" i="4"/>
  <c r="G227" i="4"/>
  <c r="H227" i="4"/>
  <c r="I227" i="4"/>
  <c r="J227" i="4"/>
  <c r="K227" i="4"/>
  <c r="L227" i="4"/>
  <c r="M227" i="4"/>
  <c r="N227" i="4"/>
  <c r="I227" i="5" s="1"/>
  <c r="O227" i="4"/>
  <c r="Q227" i="4"/>
  <c r="R227" i="4"/>
  <c r="B228" i="4"/>
  <c r="D228" i="4"/>
  <c r="E228" i="4"/>
  <c r="F228" i="4"/>
  <c r="G228" i="4"/>
  <c r="H228" i="4"/>
  <c r="I228" i="4"/>
  <c r="J228" i="4"/>
  <c r="K228" i="4"/>
  <c r="L228" i="4"/>
  <c r="M228" i="4"/>
  <c r="N228" i="4"/>
  <c r="I228" i="5" s="1"/>
  <c r="O228" i="4"/>
  <c r="Q228" i="4"/>
  <c r="R228" i="4"/>
  <c r="B229" i="4"/>
  <c r="D229" i="4"/>
  <c r="E229" i="4"/>
  <c r="F229" i="4"/>
  <c r="G229" i="4"/>
  <c r="H229" i="4"/>
  <c r="I229" i="4"/>
  <c r="J229" i="4"/>
  <c r="K229" i="4"/>
  <c r="L229" i="4"/>
  <c r="M229" i="4"/>
  <c r="N229" i="4"/>
  <c r="I229" i="5" s="1"/>
  <c r="O229" i="4"/>
  <c r="Q229" i="4"/>
  <c r="R229" i="4"/>
  <c r="B230" i="4"/>
  <c r="D230" i="4"/>
  <c r="E230" i="4"/>
  <c r="F230" i="4"/>
  <c r="G230" i="4"/>
  <c r="H230" i="4"/>
  <c r="I230" i="4"/>
  <c r="J230" i="4"/>
  <c r="K230" i="4"/>
  <c r="L230" i="4"/>
  <c r="M230" i="4"/>
  <c r="N230" i="4"/>
  <c r="I230" i="5" s="1"/>
  <c r="O230" i="4"/>
  <c r="Q230" i="4"/>
  <c r="R230" i="4"/>
  <c r="B231" i="4"/>
  <c r="D231" i="4"/>
  <c r="E231" i="4"/>
  <c r="F231" i="4"/>
  <c r="G231" i="4"/>
  <c r="H231" i="4"/>
  <c r="I231" i="4"/>
  <c r="J231" i="4"/>
  <c r="K231" i="4"/>
  <c r="L231" i="4"/>
  <c r="M231" i="4"/>
  <c r="N231" i="4"/>
  <c r="I231" i="5" s="1"/>
  <c r="O231" i="4"/>
  <c r="Q231" i="4"/>
  <c r="R231" i="4"/>
  <c r="B232" i="4"/>
  <c r="D232" i="4"/>
  <c r="E232" i="4"/>
  <c r="F232" i="4"/>
  <c r="G232" i="4"/>
  <c r="H232" i="4"/>
  <c r="I232" i="4"/>
  <c r="J232" i="4"/>
  <c r="K232" i="4"/>
  <c r="L232" i="4"/>
  <c r="M232" i="4"/>
  <c r="N232" i="4"/>
  <c r="I232" i="5" s="1"/>
  <c r="O232" i="4"/>
  <c r="Q232" i="4"/>
  <c r="R232" i="4"/>
  <c r="B233" i="4"/>
  <c r="D233" i="4"/>
  <c r="E233" i="4"/>
  <c r="F233" i="4"/>
  <c r="G233" i="4"/>
  <c r="H233" i="4"/>
  <c r="I233" i="4"/>
  <c r="J233" i="4"/>
  <c r="K233" i="4"/>
  <c r="L233" i="4"/>
  <c r="M233" i="4"/>
  <c r="N233" i="4"/>
  <c r="I233" i="5" s="1"/>
  <c r="O233" i="4"/>
  <c r="Q233" i="4"/>
  <c r="R233" i="4"/>
  <c r="B234" i="4"/>
  <c r="D234" i="4"/>
  <c r="E234" i="4"/>
  <c r="F234" i="4"/>
  <c r="G234" i="4"/>
  <c r="H234" i="4"/>
  <c r="I234" i="4"/>
  <c r="J234" i="4"/>
  <c r="K234" i="4"/>
  <c r="L234" i="4"/>
  <c r="M234" i="4"/>
  <c r="N234" i="4"/>
  <c r="I234" i="5" s="1"/>
  <c r="O234" i="4"/>
  <c r="Q234" i="4"/>
  <c r="R234" i="4"/>
  <c r="B235" i="4"/>
  <c r="D235" i="4"/>
  <c r="E235" i="4"/>
  <c r="F235" i="4"/>
  <c r="G235" i="4"/>
  <c r="H235" i="4"/>
  <c r="I235" i="4"/>
  <c r="J235" i="4"/>
  <c r="K235" i="4"/>
  <c r="L235" i="4"/>
  <c r="M235" i="4"/>
  <c r="N235" i="4"/>
  <c r="I235" i="5" s="1"/>
  <c r="O235" i="4"/>
  <c r="Q235" i="4"/>
  <c r="R235" i="4"/>
  <c r="B236" i="4"/>
  <c r="D236" i="4"/>
  <c r="E236" i="4"/>
  <c r="F236" i="4"/>
  <c r="G236" i="4"/>
  <c r="H236" i="4"/>
  <c r="I236" i="4"/>
  <c r="J236" i="4"/>
  <c r="K236" i="4"/>
  <c r="L236" i="4"/>
  <c r="M236" i="4"/>
  <c r="N236" i="4"/>
  <c r="I236" i="5" s="1"/>
  <c r="O236" i="4"/>
  <c r="Q236" i="4"/>
  <c r="R236" i="4"/>
  <c r="B237" i="4"/>
  <c r="D237" i="4"/>
  <c r="E237" i="4"/>
  <c r="F237" i="4"/>
  <c r="G237" i="4"/>
  <c r="H237" i="4"/>
  <c r="I237" i="4"/>
  <c r="J237" i="4"/>
  <c r="K237" i="4"/>
  <c r="L237" i="4"/>
  <c r="M237" i="4"/>
  <c r="N237" i="4"/>
  <c r="I237" i="5" s="1"/>
  <c r="O237" i="4"/>
  <c r="Q237" i="4"/>
  <c r="R237" i="4"/>
  <c r="B238" i="4"/>
  <c r="D238" i="4"/>
  <c r="E238" i="4"/>
  <c r="F238" i="4"/>
  <c r="G238" i="4"/>
  <c r="H238" i="4"/>
  <c r="I238" i="4"/>
  <c r="J238" i="4"/>
  <c r="K238" i="4"/>
  <c r="L238" i="4"/>
  <c r="M238" i="4"/>
  <c r="N238" i="4"/>
  <c r="I238" i="5" s="1"/>
  <c r="O238" i="4"/>
  <c r="Q238" i="4"/>
  <c r="R238" i="4"/>
  <c r="B239" i="4"/>
  <c r="D239" i="4"/>
  <c r="E239" i="4"/>
  <c r="F239" i="4"/>
  <c r="G239" i="4"/>
  <c r="H239" i="4"/>
  <c r="I239" i="4"/>
  <c r="J239" i="4"/>
  <c r="K239" i="4"/>
  <c r="L239" i="4"/>
  <c r="M239" i="4"/>
  <c r="N239" i="4"/>
  <c r="I239" i="5" s="1"/>
  <c r="O239" i="4"/>
  <c r="Q239" i="4"/>
  <c r="R239" i="4"/>
  <c r="B240" i="4"/>
  <c r="D240" i="4"/>
  <c r="E240" i="4"/>
  <c r="F240" i="4"/>
  <c r="G240" i="4"/>
  <c r="H240" i="4"/>
  <c r="I240" i="4"/>
  <c r="J240" i="4"/>
  <c r="K240" i="4"/>
  <c r="L240" i="4"/>
  <c r="M240" i="4"/>
  <c r="N240" i="4"/>
  <c r="I240" i="5" s="1"/>
  <c r="O240" i="4"/>
  <c r="Q240" i="4"/>
  <c r="R240" i="4"/>
  <c r="B241" i="4"/>
  <c r="D241" i="4"/>
  <c r="E241" i="4"/>
  <c r="F241" i="4"/>
  <c r="G241" i="4"/>
  <c r="H241" i="4"/>
  <c r="I241" i="4"/>
  <c r="J241" i="4"/>
  <c r="K241" i="4"/>
  <c r="L241" i="4"/>
  <c r="M241" i="4"/>
  <c r="N241" i="4"/>
  <c r="I241" i="5" s="1"/>
  <c r="O241" i="4"/>
  <c r="Q241" i="4"/>
  <c r="R241" i="4"/>
  <c r="B242" i="4"/>
  <c r="D242" i="4"/>
  <c r="E242" i="4"/>
  <c r="F242" i="4"/>
  <c r="G242" i="4"/>
  <c r="H242" i="4"/>
  <c r="I242" i="4"/>
  <c r="J242" i="4"/>
  <c r="K242" i="4"/>
  <c r="L242" i="4"/>
  <c r="M242" i="4"/>
  <c r="N242" i="4"/>
  <c r="I242" i="5" s="1"/>
  <c r="O242" i="4"/>
  <c r="Q242" i="4"/>
  <c r="R242" i="4"/>
  <c r="B243" i="4"/>
  <c r="D243" i="4"/>
  <c r="E243" i="4"/>
  <c r="F243" i="4"/>
  <c r="G243" i="4"/>
  <c r="H243" i="4"/>
  <c r="I243" i="4"/>
  <c r="J243" i="4"/>
  <c r="K243" i="4"/>
  <c r="L243" i="4"/>
  <c r="M243" i="4"/>
  <c r="N243" i="4"/>
  <c r="I243" i="5" s="1"/>
  <c r="O243" i="4"/>
  <c r="Q243" i="4"/>
  <c r="R243" i="4"/>
  <c r="B244" i="4"/>
  <c r="D244" i="4"/>
  <c r="E244" i="4"/>
  <c r="F244" i="4"/>
  <c r="G244" i="4"/>
  <c r="H244" i="4"/>
  <c r="I244" i="4"/>
  <c r="J244" i="4"/>
  <c r="K244" i="4"/>
  <c r="L244" i="4"/>
  <c r="M244" i="4"/>
  <c r="N244" i="4"/>
  <c r="I244" i="5" s="1"/>
  <c r="O244" i="4"/>
  <c r="Q244" i="4"/>
  <c r="R244" i="4"/>
  <c r="B245" i="4"/>
  <c r="D245" i="4"/>
  <c r="E245" i="4"/>
  <c r="F245" i="4"/>
  <c r="G245" i="4"/>
  <c r="H245" i="4"/>
  <c r="I245" i="4"/>
  <c r="J245" i="4"/>
  <c r="K245" i="4"/>
  <c r="L245" i="4"/>
  <c r="M245" i="4"/>
  <c r="N245" i="4"/>
  <c r="I245" i="5" s="1"/>
  <c r="O245" i="4"/>
  <c r="Q245" i="4"/>
  <c r="R245" i="4"/>
  <c r="B246" i="4"/>
  <c r="D246" i="4"/>
  <c r="E246" i="4"/>
  <c r="F246" i="4"/>
  <c r="G246" i="4"/>
  <c r="H246" i="4"/>
  <c r="I246" i="4"/>
  <c r="J246" i="4"/>
  <c r="K246" i="4"/>
  <c r="L246" i="4"/>
  <c r="M246" i="4"/>
  <c r="N246" i="4"/>
  <c r="I246" i="5" s="1"/>
  <c r="O246" i="4"/>
  <c r="Q246" i="4"/>
  <c r="R246" i="4"/>
  <c r="B247" i="4"/>
  <c r="D247" i="4"/>
  <c r="E247" i="4"/>
  <c r="F247" i="4"/>
  <c r="G247" i="4"/>
  <c r="H247" i="4"/>
  <c r="I247" i="4"/>
  <c r="J247" i="4"/>
  <c r="K247" i="4"/>
  <c r="L247" i="4"/>
  <c r="M247" i="4"/>
  <c r="N247" i="4"/>
  <c r="I247" i="5" s="1"/>
  <c r="O247" i="4"/>
  <c r="Q247" i="4"/>
  <c r="R247" i="4"/>
  <c r="B248" i="4"/>
  <c r="D248" i="4"/>
  <c r="E248" i="4"/>
  <c r="F248" i="4"/>
  <c r="G248" i="4"/>
  <c r="H248" i="4"/>
  <c r="I248" i="4"/>
  <c r="J248" i="4"/>
  <c r="K248" i="4"/>
  <c r="L248" i="4"/>
  <c r="M248" i="4"/>
  <c r="N248" i="4"/>
  <c r="I248" i="5" s="1"/>
  <c r="O248" i="4"/>
  <c r="Q248" i="4"/>
  <c r="R248" i="4"/>
  <c r="B249" i="4"/>
  <c r="D249" i="4"/>
  <c r="E249" i="4"/>
  <c r="F249" i="4"/>
  <c r="G249" i="4"/>
  <c r="H249" i="4"/>
  <c r="I249" i="4"/>
  <c r="J249" i="4"/>
  <c r="K249" i="4"/>
  <c r="L249" i="4"/>
  <c r="M249" i="4"/>
  <c r="N249" i="4"/>
  <c r="I249" i="5" s="1"/>
  <c r="O249" i="4"/>
  <c r="Q249" i="4"/>
  <c r="R249" i="4"/>
  <c r="B250" i="4"/>
  <c r="D250" i="4"/>
  <c r="E250" i="4"/>
  <c r="F250" i="4"/>
  <c r="G250" i="4"/>
  <c r="H250" i="4"/>
  <c r="I250" i="4"/>
  <c r="J250" i="4"/>
  <c r="K250" i="4"/>
  <c r="L250" i="4"/>
  <c r="M250" i="4"/>
  <c r="N250" i="4"/>
  <c r="I250" i="5" s="1"/>
  <c r="O250" i="4"/>
  <c r="Q250" i="4"/>
  <c r="R250" i="4"/>
  <c r="B251" i="4"/>
  <c r="D251" i="4"/>
  <c r="E251" i="4"/>
  <c r="F251" i="4"/>
  <c r="G251" i="4"/>
  <c r="H251" i="4"/>
  <c r="I251" i="4"/>
  <c r="J251" i="4"/>
  <c r="K251" i="4"/>
  <c r="L251" i="4"/>
  <c r="M251" i="4"/>
  <c r="N251" i="4"/>
  <c r="I251" i="5" s="1"/>
  <c r="O251" i="4"/>
  <c r="Q251" i="4"/>
  <c r="R251" i="4"/>
  <c r="B252" i="4"/>
  <c r="D252" i="4"/>
  <c r="E252" i="4"/>
  <c r="F252" i="4"/>
  <c r="G252" i="4"/>
  <c r="H252" i="4"/>
  <c r="I252" i="4"/>
  <c r="J252" i="4"/>
  <c r="K252" i="4"/>
  <c r="L252" i="4"/>
  <c r="M252" i="4"/>
  <c r="N252" i="4"/>
  <c r="I252" i="5" s="1"/>
  <c r="O252" i="4"/>
  <c r="Q252" i="4"/>
  <c r="R252" i="4"/>
  <c r="B253" i="4"/>
  <c r="D253" i="4"/>
  <c r="E253" i="4"/>
  <c r="F253" i="4"/>
  <c r="G253" i="4"/>
  <c r="H253" i="4"/>
  <c r="I253" i="4"/>
  <c r="J253" i="4"/>
  <c r="K253" i="4"/>
  <c r="L253" i="4"/>
  <c r="M253" i="4"/>
  <c r="N253" i="4"/>
  <c r="I253" i="5" s="1"/>
  <c r="O253" i="4"/>
  <c r="Q253" i="4"/>
  <c r="R253" i="4"/>
  <c r="B254" i="4"/>
  <c r="D254" i="4"/>
  <c r="E254" i="4"/>
  <c r="F254" i="4"/>
  <c r="G254" i="4"/>
  <c r="H254" i="4"/>
  <c r="I254" i="4"/>
  <c r="J254" i="4"/>
  <c r="K254" i="4"/>
  <c r="L254" i="4"/>
  <c r="M254" i="4"/>
  <c r="N254" i="4"/>
  <c r="I254" i="5" s="1"/>
  <c r="O254" i="4"/>
  <c r="Q254" i="4"/>
  <c r="R254" i="4"/>
  <c r="B255" i="4"/>
  <c r="D255" i="4"/>
  <c r="E255" i="4"/>
  <c r="F255" i="4"/>
  <c r="G255" i="4"/>
  <c r="H255" i="4"/>
  <c r="I255" i="4"/>
  <c r="J255" i="4"/>
  <c r="K255" i="4"/>
  <c r="L255" i="4"/>
  <c r="M255" i="4"/>
  <c r="N255" i="4"/>
  <c r="I255" i="5" s="1"/>
  <c r="O255" i="4"/>
  <c r="Q255" i="4"/>
  <c r="R255" i="4"/>
  <c r="B256" i="4"/>
  <c r="D256" i="4"/>
  <c r="E256" i="4"/>
  <c r="F256" i="4"/>
  <c r="G256" i="4"/>
  <c r="H256" i="4"/>
  <c r="I256" i="4"/>
  <c r="J256" i="4"/>
  <c r="K256" i="4"/>
  <c r="L256" i="4"/>
  <c r="M256" i="4"/>
  <c r="N256" i="4"/>
  <c r="I256" i="5" s="1"/>
  <c r="O256" i="4"/>
  <c r="Q256" i="4"/>
  <c r="R256" i="4"/>
  <c r="B257" i="4"/>
  <c r="D257" i="4"/>
  <c r="E257" i="4"/>
  <c r="F257" i="4"/>
  <c r="G257" i="4"/>
  <c r="H257" i="4"/>
  <c r="I257" i="4"/>
  <c r="J257" i="4"/>
  <c r="K257" i="4"/>
  <c r="L257" i="4"/>
  <c r="M257" i="4"/>
  <c r="N257" i="4"/>
  <c r="I257" i="5" s="1"/>
  <c r="O257" i="4"/>
  <c r="Q257" i="4"/>
  <c r="R257" i="4"/>
  <c r="B258" i="4"/>
  <c r="D258" i="4"/>
  <c r="E258" i="4"/>
  <c r="F258" i="4"/>
  <c r="G258" i="4"/>
  <c r="H258" i="4"/>
  <c r="I258" i="4"/>
  <c r="J258" i="4"/>
  <c r="K258" i="4"/>
  <c r="L258" i="4"/>
  <c r="M258" i="4"/>
  <c r="N258" i="4"/>
  <c r="I258" i="5" s="1"/>
  <c r="O258" i="4"/>
  <c r="Q258" i="4"/>
  <c r="R258" i="4"/>
  <c r="B259" i="4"/>
  <c r="D259" i="4"/>
  <c r="E259" i="4"/>
  <c r="F259" i="4"/>
  <c r="G259" i="4"/>
  <c r="H259" i="4"/>
  <c r="I259" i="4"/>
  <c r="J259" i="4"/>
  <c r="K259" i="4"/>
  <c r="L259" i="4"/>
  <c r="M259" i="4"/>
  <c r="N259" i="4"/>
  <c r="I259" i="5" s="1"/>
  <c r="O259" i="4"/>
  <c r="Q259" i="4"/>
  <c r="R259" i="4"/>
  <c r="B260" i="4"/>
  <c r="D260" i="4"/>
  <c r="E260" i="4"/>
  <c r="F260" i="4"/>
  <c r="G260" i="4"/>
  <c r="H260" i="4"/>
  <c r="I260" i="4"/>
  <c r="J260" i="4"/>
  <c r="K260" i="4"/>
  <c r="L260" i="4"/>
  <c r="M260" i="4"/>
  <c r="N260" i="4"/>
  <c r="I260" i="5" s="1"/>
  <c r="O260" i="4"/>
  <c r="Q260" i="4"/>
  <c r="R260" i="4"/>
  <c r="B261" i="4"/>
  <c r="D261" i="4"/>
  <c r="E261" i="4"/>
  <c r="F261" i="4"/>
  <c r="G261" i="4"/>
  <c r="H261" i="4"/>
  <c r="I261" i="4"/>
  <c r="J261" i="4"/>
  <c r="K261" i="4"/>
  <c r="L261" i="4"/>
  <c r="M261" i="4"/>
  <c r="N261" i="4"/>
  <c r="I261" i="5" s="1"/>
  <c r="O261" i="4"/>
  <c r="Q261" i="4"/>
  <c r="R261" i="4"/>
  <c r="B262" i="4"/>
  <c r="D262" i="4"/>
  <c r="E262" i="4"/>
  <c r="F262" i="4"/>
  <c r="G262" i="4"/>
  <c r="H262" i="4"/>
  <c r="I262" i="4"/>
  <c r="J262" i="4"/>
  <c r="K262" i="4"/>
  <c r="L262" i="4"/>
  <c r="M262" i="4"/>
  <c r="N262" i="4"/>
  <c r="I262" i="5" s="1"/>
  <c r="O262" i="4"/>
  <c r="Q262" i="4"/>
  <c r="R262" i="4"/>
  <c r="B263" i="4"/>
  <c r="D263" i="4"/>
  <c r="E263" i="4"/>
  <c r="F263" i="4"/>
  <c r="G263" i="4"/>
  <c r="H263" i="4"/>
  <c r="I263" i="4"/>
  <c r="J263" i="4"/>
  <c r="K263" i="4"/>
  <c r="L263" i="4"/>
  <c r="M263" i="4"/>
  <c r="N263" i="4"/>
  <c r="I263" i="5" s="1"/>
  <c r="O263" i="4"/>
  <c r="Q263" i="4"/>
  <c r="R263" i="4"/>
  <c r="B264" i="4"/>
  <c r="D264" i="4"/>
  <c r="E264" i="4"/>
  <c r="F264" i="4"/>
  <c r="G264" i="4"/>
  <c r="H264" i="4"/>
  <c r="I264" i="4"/>
  <c r="J264" i="4"/>
  <c r="K264" i="4"/>
  <c r="L264" i="4"/>
  <c r="M264" i="4"/>
  <c r="N264" i="4"/>
  <c r="I264" i="5" s="1"/>
  <c r="O264" i="4"/>
  <c r="Q264" i="4"/>
  <c r="R264" i="4"/>
  <c r="B265" i="4"/>
  <c r="D265" i="4"/>
  <c r="E265" i="4"/>
  <c r="F265" i="4"/>
  <c r="G265" i="4"/>
  <c r="H265" i="4"/>
  <c r="I265" i="4"/>
  <c r="J265" i="4"/>
  <c r="K265" i="4"/>
  <c r="L265" i="4"/>
  <c r="M265" i="4"/>
  <c r="N265" i="4"/>
  <c r="I265" i="5" s="1"/>
  <c r="O265" i="4"/>
  <c r="Q265" i="4"/>
  <c r="R265" i="4"/>
  <c r="B266" i="4"/>
  <c r="D266" i="4"/>
  <c r="E266" i="4"/>
  <c r="F266" i="4"/>
  <c r="G266" i="4"/>
  <c r="H266" i="4"/>
  <c r="I266" i="4"/>
  <c r="J266" i="4"/>
  <c r="K266" i="4"/>
  <c r="L266" i="4"/>
  <c r="M266" i="4"/>
  <c r="N266" i="4"/>
  <c r="I266" i="5" s="1"/>
  <c r="O266" i="4"/>
  <c r="Q266" i="4"/>
  <c r="R266" i="4"/>
  <c r="B267" i="4"/>
  <c r="D267" i="4"/>
  <c r="E267" i="4"/>
  <c r="F267" i="4"/>
  <c r="G267" i="4"/>
  <c r="H267" i="4"/>
  <c r="I267" i="4"/>
  <c r="J267" i="4"/>
  <c r="K267" i="4"/>
  <c r="L267" i="4"/>
  <c r="M267" i="4"/>
  <c r="N267" i="4"/>
  <c r="I267" i="5" s="1"/>
  <c r="O267" i="4"/>
  <c r="Q267" i="4"/>
  <c r="R267" i="4"/>
  <c r="B268" i="4"/>
  <c r="D268" i="4"/>
  <c r="E268" i="4"/>
  <c r="F268" i="4"/>
  <c r="G268" i="4"/>
  <c r="H268" i="4"/>
  <c r="I268" i="4"/>
  <c r="J268" i="4"/>
  <c r="K268" i="4"/>
  <c r="L268" i="4"/>
  <c r="M268" i="4"/>
  <c r="N268" i="4"/>
  <c r="I268" i="5" s="1"/>
  <c r="O268" i="4"/>
  <c r="Q268" i="4"/>
  <c r="R268" i="4"/>
  <c r="B269" i="4"/>
  <c r="D269" i="4"/>
  <c r="E269" i="4"/>
  <c r="F269" i="4"/>
  <c r="G269" i="4"/>
  <c r="H269" i="4"/>
  <c r="I269" i="4"/>
  <c r="J269" i="4"/>
  <c r="K269" i="4"/>
  <c r="L269" i="4"/>
  <c r="M269" i="4"/>
  <c r="N269" i="4"/>
  <c r="I269" i="5" s="1"/>
  <c r="O269" i="4"/>
  <c r="Q269" i="4"/>
  <c r="R269" i="4"/>
  <c r="B270" i="4"/>
  <c r="D270" i="4"/>
  <c r="E270" i="4"/>
  <c r="F270" i="4"/>
  <c r="G270" i="4"/>
  <c r="H270" i="4"/>
  <c r="I270" i="4"/>
  <c r="J270" i="4"/>
  <c r="K270" i="4"/>
  <c r="L270" i="4"/>
  <c r="M270" i="4"/>
  <c r="N270" i="4"/>
  <c r="I270" i="5" s="1"/>
  <c r="O270" i="4"/>
  <c r="Q270" i="4"/>
  <c r="R270" i="4"/>
  <c r="B271" i="4"/>
  <c r="D271" i="4"/>
  <c r="E271" i="4"/>
  <c r="F271" i="4"/>
  <c r="G271" i="4"/>
  <c r="H271" i="4"/>
  <c r="I271" i="4"/>
  <c r="J271" i="4"/>
  <c r="K271" i="4"/>
  <c r="L271" i="4"/>
  <c r="M271" i="4"/>
  <c r="N271" i="4"/>
  <c r="I271" i="5" s="1"/>
  <c r="O271" i="4"/>
  <c r="Q271" i="4"/>
  <c r="R271" i="4"/>
  <c r="B272" i="4"/>
  <c r="D272" i="4"/>
  <c r="E272" i="4"/>
  <c r="F272" i="4"/>
  <c r="G272" i="4"/>
  <c r="H272" i="4"/>
  <c r="I272" i="4"/>
  <c r="J272" i="4"/>
  <c r="K272" i="4"/>
  <c r="L272" i="4"/>
  <c r="M272" i="4"/>
  <c r="N272" i="4"/>
  <c r="I272" i="5" s="1"/>
  <c r="O272" i="4"/>
  <c r="Q272" i="4"/>
  <c r="R272" i="4"/>
  <c r="B273" i="4"/>
  <c r="D273" i="4"/>
  <c r="E273" i="4"/>
  <c r="F273" i="4"/>
  <c r="G273" i="4"/>
  <c r="H273" i="4"/>
  <c r="I273" i="4"/>
  <c r="J273" i="4"/>
  <c r="K273" i="4"/>
  <c r="L273" i="4"/>
  <c r="M273" i="4"/>
  <c r="N273" i="4"/>
  <c r="I273" i="5" s="1"/>
  <c r="O273" i="4"/>
  <c r="Q273" i="4"/>
  <c r="R273" i="4"/>
  <c r="B274" i="4"/>
  <c r="D274" i="4"/>
  <c r="E274" i="4"/>
  <c r="F274" i="4"/>
  <c r="G274" i="4"/>
  <c r="H274" i="4"/>
  <c r="I274" i="4"/>
  <c r="J274" i="4"/>
  <c r="K274" i="4"/>
  <c r="L274" i="4"/>
  <c r="M274" i="4"/>
  <c r="N274" i="4"/>
  <c r="I274" i="5" s="1"/>
  <c r="O274" i="4"/>
  <c r="Q274" i="4"/>
  <c r="R274" i="4"/>
  <c r="B275" i="4"/>
  <c r="D275" i="4"/>
  <c r="E275" i="4"/>
  <c r="F275" i="4"/>
  <c r="G275" i="4"/>
  <c r="H275" i="4"/>
  <c r="I275" i="4"/>
  <c r="J275" i="4"/>
  <c r="K275" i="4"/>
  <c r="L275" i="4"/>
  <c r="M275" i="4"/>
  <c r="N275" i="4"/>
  <c r="I275" i="5" s="1"/>
  <c r="O275" i="4"/>
  <c r="Q275" i="4"/>
  <c r="R275" i="4"/>
  <c r="B276" i="4"/>
  <c r="D276" i="4"/>
  <c r="E276" i="4"/>
  <c r="F276" i="4"/>
  <c r="G276" i="4"/>
  <c r="H276" i="4"/>
  <c r="I276" i="4"/>
  <c r="J276" i="4"/>
  <c r="K276" i="4"/>
  <c r="L276" i="4"/>
  <c r="M276" i="4"/>
  <c r="N276" i="4"/>
  <c r="I276" i="5" s="1"/>
  <c r="O276" i="4"/>
  <c r="Q276" i="4"/>
  <c r="R276" i="4"/>
  <c r="B277" i="4"/>
  <c r="D277" i="4"/>
  <c r="E277" i="4"/>
  <c r="F277" i="4"/>
  <c r="G277" i="4"/>
  <c r="H277" i="4"/>
  <c r="I277" i="4"/>
  <c r="J277" i="4"/>
  <c r="K277" i="4"/>
  <c r="L277" i="4"/>
  <c r="M277" i="4"/>
  <c r="N277" i="4"/>
  <c r="I277" i="5" s="1"/>
  <c r="O277" i="4"/>
  <c r="Q277" i="4"/>
  <c r="R277" i="4"/>
  <c r="B278" i="4"/>
  <c r="D278" i="4"/>
  <c r="E278" i="4"/>
  <c r="F278" i="4"/>
  <c r="G278" i="4"/>
  <c r="H278" i="4"/>
  <c r="I278" i="4"/>
  <c r="J278" i="4"/>
  <c r="K278" i="4"/>
  <c r="L278" i="4"/>
  <c r="M278" i="4"/>
  <c r="N278" i="4"/>
  <c r="I278" i="5" s="1"/>
  <c r="O278" i="4"/>
  <c r="Q278" i="4"/>
  <c r="R278" i="4"/>
  <c r="B279" i="4"/>
  <c r="D279" i="4"/>
  <c r="E279" i="4"/>
  <c r="F279" i="4"/>
  <c r="G279" i="4"/>
  <c r="H279" i="4"/>
  <c r="I279" i="4"/>
  <c r="J279" i="4"/>
  <c r="K279" i="4"/>
  <c r="L279" i="4"/>
  <c r="M279" i="4"/>
  <c r="N279" i="4"/>
  <c r="I279" i="5" s="1"/>
  <c r="O279" i="4"/>
  <c r="Q279" i="4"/>
  <c r="R279" i="4"/>
  <c r="B280" i="4"/>
  <c r="D280" i="4"/>
  <c r="E280" i="4"/>
  <c r="F280" i="4"/>
  <c r="G280" i="4"/>
  <c r="H280" i="4"/>
  <c r="I280" i="4"/>
  <c r="J280" i="4"/>
  <c r="K280" i="4"/>
  <c r="L280" i="4"/>
  <c r="M280" i="4"/>
  <c r="N280" i="4"/>
  <c r="I280" i="5" s="1"/>
  <c r="O280" i="4"/>
  <c r="Q280" i="4"/>
  <c r="R280" i="4"/>
  <c r="B281" i="4"/>
  <c r="D281" i="4"/>
  <c r="E281" i="4"/>
  <c r="F281" i="4"/>
  <c r="G281" i="4"/>
  <c r="H281" i="4"/>
  <c r="I281" i="4"/>
  <c r="J281" i="4"/>
  <c r="K281" i="4"/>
  <c r="L281" i="4"/>
  <c r="M281" i="4"/>
  <c r="N281" i="4"/>
  <c r="I281" i="5" s="1"/>
  <c r="O281" i="4"/>
  <c r="Q281" i="4"/>
  <c r="R281" i="4"/>
  <c r="B282" i="4"/>
  <c r="D282" i="4"/>
  <c r="E282" i="4"/>
  <c r="F282" i="4"/>
  <c r="G282" i="4"/>
  <c r="H282" i="4"/>
  <c r="I282" i="4"/>
  <c r="J282" i="4"/>
  <c r="K282" i="4"/>
  <c r="L282" i="4"/>
  <c r="M282" i="4"/>
  <c r="N282" i="4"/>
  <c r="I282" i="5" s="1"/>
  <c r="O282" i="4"/>
  <c r="Q282" i="4"/>
  <c r="R282" i="4"/>
  <c r="B283" i="4"/>
  <c r="D283" i="4"/>
  <c r="E283" i="4"/>
  <c r="F283" i="4"/>
  <c r="G283" i="4"/>
  <c r="H283" i="4"/>
  <c r="I283" i="4"/>
  <c r="J283" i="4"/>
  <c r="K283" i="4"/>
  <c r="L283" i="4"/>
  <c r="M283" i="4"/>
  <c r="N283" i="4"/>
  <c r="I283" i="5" s="1"/>
  <c r="O283" i="4"/>
  <c r="Q283" i="4"/>
  <c r="R283" i="4"/>
  <c r="B284" i="4"/>
  <c r="D284" i="4"/>
  <c r="E284" i="4"/>
  <c r="F284" i="4"/>
  <c r="G284" i="4"/>
  <c r="H284" i="4"/>
  <c r="I284" i="4"/>
  <c r="J284" i="4"/>
  <c r="K284" i="4"/>
  <c r="L284" i="4"/>
  <c r="M284" i="4"/>
  <c r="N284" i="4"/>
  <c r="I284" i="5" s="1"/>
  <c r="O284" i="4"/>
  <c r="Q284" i="4"/>
  <c r="R284" i="4"/>
  <c r="B285" i="4"/>
  <c r="D285" i="4"/>
  <c r="E285" i="4"/>
  <c r="F285" i="4"/>
  <c r="G285" i="4"/>
  <c r="H285" i="4"/>
  <c r="I285" i="4"/>
  <c r="J285" i="4"/>
  <c r="K285" i="4"/>
  <c r="L285" i="4"/>
  <c r="M285" i="4"/>
  <c r="N285" i="4"/>
  <c r="I285" i="5" s="1"/>
  <c r="O285" i="4"/>
  <c r="Q285" i="4"/>
  <c r="R285" i="4"/>
  <c r="B286" i="4"/>
  <c r="D286" i="4"/>
  <c r="E286" i="4"/>
  <c r="F286" i="4"/>
  <c r="G286" i="4"/>
  <c r="H286" i="4"/>
  <c r="I286" i="4"/>
  <c r="J286" i="4"/>
  <c r="K286" i="4"/>
  <c r="L286" i="4"/>
  <c r="M286" i="4"/>
  <c r="N286" i="4"/>
  <c r="I286" i="5" s="1"/>
  <c r="O286" i="4"/>
  <c r="Q286" i="4"/>
  <c r="R286" i="4"/>
  <c r="B287" i="4"/>
  <c r="D287" i="4"/>
  <c r="E287" i="4"/>
  <c r="F287" i="4"/>
  <c r="G287" i="4"/>
  <c r="H287" i="4"/>
  <c r="I287" i="4"/>
  <c r="J287" i="4"/>
  <c r="K287" i="4"/>
  <c r="L287" i="4"/>
  <c r="M287" i="4"/>
  <c r="N287" i="4"/>
  <c r="I287" i="5" s="1"/>
  <c r="O287" i="4"/>
  <c r="Q287" i="4"/>
  <c r="R287" i="4"/>
  <c r="B288" i="4"/>
  <c r="D288" i="4"/>
  <c r="E288" i="4"/>
  <c r="F288" i="4"/>
  <c r="G288" i="4"/>
  <c r="H288" i="4"/>
  <c r="I288" i="4"/>
  <c r="J288" i="4"/>
  <c r="K288" i="4"/>
  <c r="L288" i="4"/>
  <c r="M288" i="4"/>
  <c r="N288" i="4"/>
  <c r="I288" i="5" s="1"/>
  <c r="O288" i="4"/>
  <c r="Q288" i="4"/>
  <c r="R288" i="4"/>
  <c r="B289" i="4"/>
  <c r="D289" i="4"/>
  <c r="E289" i="4"/>
  <c r="F289" i="4"/>
  <c r="G289" i="4"/>
  <c r="H289" i="4"/>
  <c r="I289" i="4"/>
  <c r="J289" i="4"/>
  <c r="K289" i="4"/>
  <c r="L289" i="4"/>
  <c r="M289" i="4"/>
  <c r="N289" i="4"/>
  <c r="I289" i="5" s="1"/>
  <c r="O289" i="4"/>
  <c r="Q289" i="4"/>
  <c r="R289" i="4"/>
  <c r="B290" i="4"/>
  <c r="D290" i="4"/>
  <c r="E290" i="4"/>
  <c r="F290" i="4"/>
  <c r="G290" i="4"/>
  <c r="H290" i="4"/>
  <c r="I290" i="4"/>
  <c r="J290" i="4"/>
  <c r="K290" i="4"/>
  <c r="L290" i="4"/>
  <c r="M290" i="4"/>
  <c r="N290" i="4"/>
  <c r="I290" i="5" s="1"/>
  <c r="O290" i="4"/>
  <c r="Q290" i="4"/>
  <c r="R290" i="4"/>
  <c r="B291" i="4"/>
  <c r="D291" i="4"/>
  <c r="E291" i="4"/>
  <c r="F291" i="4"/>
  <c r="G291" i="4"/>
  <c r="H291" i="4"/>
  <c r="I291" i="4"/>
  <c r="J291" i="4"/>
  <c r="K291" i="4"/>
  <c r="L291" i="4"/>
  <c r="M291" i="4"/>
  <c r="N291" i="4"/>
  <c r="I291" i="5" s="1"/>
  <c r="O291" i="4"/>
  <c r="Q291" i="4"/>
  <c r="R291" i="4"/>
  <c r="B292" i="4"/>
  <c r="D292" i="4"/>
  <c r="E292" i="4"/>
  <c r="F292" i="4"/>
  <c r="G292" i="4"/>
  <c r="H292" i="4"/>
  <c r="I292" i="4"/>
  <c r="J292" i="4"/>
  <c r="K292" i="4"/>
  <c r="L292" i="4"/>
  <c r="M292" i="4"/>
  <c r="N292" i="4"/>
  <c r="I292" i="5" s="1"/>
  <c r="O292" i="4"/>
  <c r="Q292" i="4"/>
  <c r="R292" i="4"/>
  <c r="B293" i="4"/>
  <c r="D293" i="4"/>
  <c r="E293" i="4"/>
  <c r="F293" i="4"/>
  <c r="G293" i="4"/>
  <c r="H293" i="4"/>
  <c r="I293" i="4"/>
  <c r="J293" i="4"/>
  <c r="K293" i="4"/>
  <c r="L293" i="4"/>
  <c r="M293" i="4"/>
  <c r="N293" i="4"/>
  <c r="I293" i="5" s="1"/>
  <c r="O293" i="4"/>
  <c r="Q293" i="4"/>
  <c r="R293" i="4"/>
  <c r="B294" i="4"/>
  <c r="D294" i="4"/>
  <c r="E294" i="4"/>
  <c r="F294" i="4"/>
  <c r="G294" i="4"/>
  <c r="H294" i="4"/>
  <c r="I294" i="4"/>
  <c r="J294" i="4"/>
  <c r="K294" i="4"/>
  <c r="L294" i="4"/>
  <c r="M294" i="4"/>
  <c r="N294" i="4"/>
  <c r="I294" i="5" s="1"/>
  <c r="O294" i="4"/>
  <c r="Q294" i="4"/>
  <c r="R294" i="4"/>
  <c r="B295" i="4"/>
  <c r="D295" i="4"/>
  <c r="E295" i="4"/>
  <c r="F295" i="4"/>
  <c r="G295" i="4"/>
  <c r="H295" i="4"/>
  <c r="I295" i="4"/>
  <c r="J295" i="4"/>
  <c r="K295" i="4"/>
  <c r="L295" i="4"/>
  <c r="M295" i="4"/>
  <c r="N295" i="4"/>
  <c r="I295" i="5" s="1"/>
  <c r="O295" i="4"/>
  <c r="Q295" i="4"/>
  <c r="R295" i="4"/>
  <c r="B296" i="4"/>
  <c r="D296" i="4"/>
  <c r="E296" i="4"/>
  <c r="F296" i="4"/>
  <c r="G296" i="4"/>
  <c r="H296" i="4"/>
  <c r="I296" i="4"/>
  <c r="J296" i="4"/>
  <c r="K296" i="4"/>
  <c r="L296" i="4"/>
  <c r="M296" i="4"/>
  <c r="N296" i="4"/>
  <c r="I296" i="5" s="1"/>
  <c r="O296" i="4"/>
  <c r="Q296" i="4"/>
  <c r="R296" i="4"/>
  <c r="B297" i="4"/>
  <c r="D297" i="4"/>
  <c r="E297" i="4"/>
  <c r="F297" i="4"/>
  <c r="G297" i="4"/>
  <c r="H297" i="4"/>
  <c r="I297" i="4"/>
  <c r="J297" i="4"/>
  <c r="K297" i="4"/>
  <c r="L297" i="4"/>
  <c r="M297" i="4"/>
  <c r="N297" i="4"/>
  <c r="I297" i="5" s="1"/>
  <c r="O297" i="4"/>
  <c r="Q297" i="4"/>
  <c r="R297" i="4"/>
  <c r="B298" i="4"/>
  <c r="D298" i="4"/>
  <c r="E298" i="4"/>
  <c r="F298" i="4"/>
  <c r="G298" i="4"/>
  <c r="H298" i="4"/>
  <c r="I298" i="4"/>
  <c r="J298" i="4"/>
  <c r="K298" i="4"/>
  <c r="L298" i="4"/>
  <c r="M298" i="4"/>
  <c r="N298" i="4"/>
  <c r="I298" i="5" s="1"/>
  <c r="O298" i="4"/>
  <c r="Q298" i="4"/>
  <c r="R298" i="4"/>
  <c r="B299" i="4"/>
  <c r="D299" i="4"/>
  <c r="E299" i="4"/>
  <c r="F299" i="4"/>
  <c r="G299" i="4"/>
  <c r="H299" i="4"/>
  <c r="I299" i="4"/>
  <c r="J299" i="4"/>
  <c r="K299" i="4"/>
  <c r="L299" i="4"/>
  <c r="M299" i="4"/>
  <c r="N299" i="4"/>
  <c r="I299" i="5" s="1"/>
  <c r="O299" i="4"/>
  <c r="Q299" i="4"/>
  <c r="R299" i="4"/>
  <c r="B300" i="4"/>
  <c r="D300" i="4"/>
  <c r="E300" i="4"/>
  <c r="F300" i="4"/>
  <c r="G300" i="4"/>
  <c r="H300" i="4"/>
  <c r="I300" i="4"/>
  <c r="J300" i="4"/>
  <c r="K300" i="4"/>
  <c r="L300" i="4"/>
  <c r="M300" i="4"/>
  <c r="N300" i="4"/>
  <c r="I300" i="5" s="1"/>
  <c r="O300" i="4"/>
  <c r="Q300" i="4"/>
  <c r="R300" i="4"/>
  <c r="B301" i="4"/>
  <c r="D301" i="4"/>
  <c r="E301" i="4"/>
  <c r="F301" i="4"/>
  <c r="G301" i="4"/>
  <c r="H301" i="4"/>
  <c r="I301" i="4"/>
  <c r="J301" i="4"/>
  <c r="K301" i="4"/>
  <c r="L301" i="4"/>
  <c r="M301" i="4"/>
  <c r="N301" i="4"/>
  <c r="I301" i="5" s="1"/>
  <c r="O301" i="4"/>
  <c r="Q301" i="4"/>
  <c r="R301" i="4"/>
  <c r="B302" i="4"/>
  <c r="D302" i="4"/>
  <c r="E302" i="4"/>
  <c r="F302" i="4"/>
  <c r="G302" i="4"/>
  <c r="H302" i="4"/>
  <c r="I302" i="4"/>
  <c r="J302" i="4"/>
  <c r="K302" i="4"/>
  <c r="L302" i="4"/>
  <c r="M302" i="4"/>
  <c r="N302" i="4"/>
  <c r="I302" i="5" s="1"/>
  <c r="O302" i="4"/>
  <c r="Q302" i="4"/>
  <c r="R302" i="4"/>
  <c r="B303" i="4"/>
  <c r="D303" i="4"/>
  <c r="E303" i="4"/>
  <c r="F303" i="4"/>
  <c r="G303" i="4"/>
  <c r="H303" i="4"/>
  <c r="I303" i="4"/>
  <c r="J303" i="4"/>
  <c r="K303" i="4"/>
  <c r="L303" i="4"/>
  <c r="M303" i="4"/>
  <c r="N303" i="4"/>
  <c r="I303" i="5" s="1"/>
  <c r="O303" i="4"/>
  <c r="Q303" i="4"/>
  <c r="R303" i="4"/>
  <c r="B304" i="4"/>
  <c r="D304" i="4"/>
  <c r="E304" i="4"/>
  <c r="F304" i="4"/>
  <c r="G304" i="4"/>
  <c r="H304" i="4"/>
  <c r="I304" i="4"/>
  <c r="J304" i="4"/>
  <c r="K304" i="4"/>
  <c r="L304" i="4"/>
  <c r="M304" i="4"/>
  <c r="N304" i="4"/>
  <c r="I304" i="5" s="1"/>
  <c r="O304" i="4"/>
  <c r="Q304" i="4"/>
  <c r="R304" i="4"/>
  <c r="B305" i="4"/>
  <c r="D305" i="4"/>
  <c r="E305" i="4"/>
  <c r="F305" i="4"/>
  <c r="G305" i="4"/>
  <c r="H305" i="4"/>
  <c r="I305" i="4"/>
  <c r="J305" i="4"/>
  <c r="K305" i="4"/>
  <c r="L305" i="4"/>
  <c r="M305" i="4"/>
  <c r="N305" i="4"/>
  <c r="I305" i="5" s="1"/>
  <c r="O305" i="4"/>
  <c r="Q305" i="4"/>
  <c r="R305" i="4"/>
  <c r="B306" i="4"/>
  <c r="D306" i="4"/>
  <c r="E306" i="4"/>
  <c r="F306" i="4"/>
  <c r="G306" i="4"/>
  <c r="H306" i="4"/>
  <c r="I306" i="4"/>
  <c r="J306" i="4"/>
  <c r="K306" i="4"/>
  <c r="L306" i="4"/>
  <c r="M306" i="4"/>
  <c r="N306" i="4"/>
  <c r="I306" i="5" s="1"/>
  <c r="O306" i="4"/>
  <c r="Q306" i="4"/>
  <c r="R306" i="4"/>
  <c r="B307" i="4"/>
  <c r="D307" i="4"/>
  <c r="E307" i="4"/>
  <c r="F307" i="4"/>
  <c r="G307" i="4"/>
  <c r="H307" i="4"/>
  <c r="I307" i="4"/>
  <c r="J307" i="4"/>
  <c r="K307" i="4"/>
  <c r="L307" i="4"/>
  <c r="M307" i="4"/>
  <c r="N307" i="4"/>
  <c r="I307" i="5" s="1"/>
  <c r="O307" i="4"/>
  <c r="Q307" i="4"/>
  <c r="R307" i="4"/>
  <c r="B308" i="4"/>
  <c r="D308" i="4"/>
  <c r="E308" i="4"/>
  <c r="F308" i="4"/>
  <c r="G308" i="4"/>
  <c r="H308" i="4"/>
  <c r="I308" i="4"/>
  <c r="J308" i="4"/>
  <c r="K308" i="4"/>
  <c r="L308" i="4"/>
  <c r="M308" i="4"/>
  <c r="N308" i="4"/>
  <c r="I308" i="5" s="1"/>
  <c r="O308" i="4"/>
  <c r="Q308" i="4"/>
  <c r="R308" i="4"/>
  <c r="B309" i="4"/>
  <c r="D309" i="4"/>
  <c r="E309" i="4"/>
  <c r="F309" i="4"/>
  <c r="G309" i="4"/>
  <c r="H309" i="4"/>
  <c r="I309" i="4"/>
  <c r="J309" i="4"/>
  <c r="K309" i="4"/>
  <c r="L309" i="4"/>
  <c r="M309" i="4"/>
  <c r="N309" i="4"/>
  <c r="I309" i="5" s="1"/>
  <c r="O309" i="4"/>
  <c r="Q309" i="4"/>
  <c r="R309" i="4"/>
  <c r="B310" i="4"/>
  <c r="D310" i="4"/>
  <c r="E310" i="4"/>
  <c r="F310" i="4"/>
  <c r="G310" i="4"/>
  <c r="H310" i="4"/>
  <c r="I310" i="4"/>
  <c r="J310" i="4"/>
  <c r="K310" i="4"/>
  <c r="L310" i="4"/>
  <c r="M310" i="4"/>
  <c r="N310" i="4"/>
  <c r="I310" i="5" s="1"/>
  <c r="O310" i="4"/>
  <c r="Q310" i="4"/>
  <c r="R310" i="4"/>
  <c r="B311" i="4"/>
  <c r="D311" i="4"/>
  <c r="E311" i="4"/>
  <c r="F311" i="4"/>
  <c r="G311" i="4"/>
  <c r="H311" i="4"/>
  <c r="I311" i="4"/>
  <c r="J311" i="4"/>
  <c r="K311" i="4"/>
  <c r="L311" i="4"/>
  <c r="M311" i="4"/>
  <c r="N311" i="4"/>
  <c r="I311" i="5" s="1"/>
  <c r="O311" i="4"/>
  <c r="Q311" i="4"/>
  <c r="R311" i="4"/>
  <c r="B312" i="4"/>
  <c r="D312" i="4"/>
  <c r="E312" i="4"/>
  <c r="F312" i="4"/>
  <c r="G312" i="4"/>
  <c r="H312" i="4"/>
  <c r="I312" i="4"/>
  <c r="J312" i="4"/>
  <c r="K312" i="4"/>
  <c r="L312" i="4"/>
  <c r="M312" i="4"/>
  <c r="N312" i="4"/>
  <c r="I312" i="5" s="1"/>
  <c r="O312" i="4"/>
  <c r="Q312" i="4"/>
  <c r="R312" i="4"/>
  <c r="B313" i="4"/>
  <c r="D313" i="4"/>
  <c r="E313" i="4"/>
  <c r="F313" i="4"/>
  <c r="G313" i="4"/>
  <c r="H313" i="4"/>
  <c r="I313" i="4"/>
  <c r="J313" i="4"/>
  <c r="K313" i="4"/>
  <c r="L313" i="4"/>
  <c r="M313" i="4"/>
  <c r="N313" i="4"/>
  <c r="I313" i="5" s="1"/>
  <c r="O313" i="4"/>
  <c r="Q313" i="4"/>
  <c r="R313" i="4"/>
  <c r="B314" i="4"/>
  <c r="D314" i="4"/>
  <c r="E314" i="4"/>
  <c r="F314" i="4"/>
  <c r="G314" i="4"/>
  <c r="H314" i="4"/>
  <c r="I314" i="4"/>
  <c r="J314" i="4"/>
  <c r="K314" i="4"/>
  <c r="L314" i="4"/>
  <c r="M314" i="4"/>
  <c r="N314" i="4"/>
  <c r="I314" i="5" s="1"/>
  <c r="O314" i="4"/>
  <c r="Q314" i="4"/>
  <c r="R314" i="4"/>
  <c r="B315" i="4"/>
  <c r="D315" i="4"/>
  <c r="E315" i="4"/>
  <c r="F315" i="4"/>
  <c r="G315" i="4"/>
  <c r="H315" i="4"/>
  <c r="I315" i="4"/>
  <c r="J315" i="4"/>
  <c r="K315" i="4"/>
  <c r="L315" i="4"/>
  <c r="M315" i="4"/>
  <c r="N315" i="4"/>
  <c r="I315" i="5" s="1"/>
  <c r="O315" i="4"/>
  <c r="Q315" i="4"/>
  <c r="R315" i="4"/>
  <c r="B316" i="4"/>
  <c r="D316" i="4"/>
  <c r="E316" i="4"/>
  <c r="F316" i="4"/>
  <c r="G316" i="4"/>
  <c r="H316" i="4"/>
  <c r="I316" i="4"/>
  <c r="J316" i="4"/>
  <c r="K316" i="4"/>
  <c r="L316" i="4"/>
  <c r="M316" i="4"/>
  <c r="N316" i="4"/>
  <c r="I316" i="5" s="1"/>
  <c r="O316" i="4"/>
  <c r="Q316" i="4"/>
  <c r="R316" i="4"/>
  <c r="B317" i="4"/>
  <c r="D317" i="4"/>
  <c r="E317" i="4"/>
  <c r="F317" i="4"/>
  <c r="G317" i="4"/>
  <c r="H317" i="4"/>
  <c r="I317" i="4"/>
  <c r="J317" i="4"/>
  <c r="K317" i="4"/>
  <c r="L317" i="4"/>
  <c r="M317" i="4"/>
  <c r="N317" i="4"/>
  <c r="I317" i="5" s="1"/>
  <c r="O317" i="4"/>
  <c r="Q317" i="4"/>
  <c r="R317" i="4"/>
  <c r="B318" i="4"/>
  <c r="D318" i="4"/>
  <c r="E318" i="4"/>
  <c r="F318" i="4"/>
  <c r="G318" i="4"/>
  <c r="H318" i="4"/>
  <c r="I318" i="4"/>
  <c r="J318" i="4"/>
  <c r="K318" i="4"/>
  <c r="L318" i="4"/>
  <c r="M318" i="4"/>
  <c r="N318" i="4"/>
  <c r="I318" i="5" s="1"/>
  <c r="O318" i="4"/>
  <c r="Q318" i="4"/>
  <c r="R318" i="4"/>
  <c r="B319" i="4"/>
  <c r="D319" i="4"/>
  <c r="E319" i="4"/>
  <c r="F319" i="4"/>
  <c r="G319" i="4"/>
  <c r="H319" i="4"/>
  <c r="I319" i="4"/>
  <c r="J319" i="4"/>
  <c r="K319" i="4"/>
  <c r="L319" i="4"/>
  <c r="M319" i="4"/>
  <c r="N319" i="4"/>
  <c r="I319" i="5" s="1"/>
  <c r="O319" i="4"/>
  <c r="Q319" i="4"/>
  <c r="R319" i="4"/>
  <c r="B320" i="4"/>
  <c r="D320" i="4"/>
  <c r="E320" i="4"/>
  <c r="F320" i="4"/>
  <c r="G320" i="4"/>
  <c r="H320" i="4"/>
  <c r="I320" i="4"/>
  <c r="J320" i="4"/>
  <c r="K320" i="4"/>
  <c r="L320" i="4"/>
  <c r="M320" i="4"/>
  <c r="N320" i="4"/>
  <c r="I320" i="5" s="1"/>
  <c r="O320" i="4"/>
  <c r="Q320" i="4"/>
  <c r="R320" i="4"/>
  <c r="B321" i="4"/>
  <c r="D321" i="4"/>
  <c r="E321" i="4"/>
  <c r="F321" i="4"/>
  <c r="G321" i="4"/>
  <c r="H321" i="4"/>
  <c r="I321" i="4"/>
  <c r="J321" i="4"/>
  <c r="K321" i="4"/>
  <c r="L321" i="4"/>
  <c r="M321" i="4"/>
  <c r="N321" i="4"/>
  <c r="I321" i="5" s="1"/>
  <c r="O321" i="4"/>
  <c r="Q321" i="4"/>
  <c r="R321" i="4"/>
  <c r="B322" i="4"/>
  <c r="D322" i="4"/>
  <c r="E322" i="4"/>
  <c r="F322" i="4"/>
  <c r="G322" i="4"/>
  <c r="H322" i="4"/>
  <c r="I322" i="4"/>
  <c r="J322" i="4"/>
  <c r="K322" i="4"/>
  <c r="L322" i="4"/>
  <c r="M322" i="4"/>
  <c r="N322" i="4"/>
  <c r="I322" i="5" s="1"/>
  <c r="O322" i="4"/>
  <c r="Q322" i="4"/>
  <c r="R322" i="4"/>
  <c r="B323" i="4"/>
  <c r="D323" i="4"/>
  <c r="E323" i="4"/>
  <c r="F323" i="4"/>
  <c r="G323" i="4"/>
  <c r="H323" i="4"/>
  <c r="I323" i="4"/>
  <c r="J323" i="4"/>
  <c r="K323" i="4"/>
  <c r="L323" i="4"/>
  <c r="M323" i="4"/>
  <c r="N323" i="4"/>
  <c r="I323" i="5" s="1"/>
  <c r="O323" i="4"/>
  <c r="Q323" i="4"/>
  <c r="R323" i="4"/>
  <c r="B324" i="4"/>
  <c r="D324" i="4"/>
  <c r="E324" i="4"/>
  <c r="F324" i="4"/>
  <c r="G324" i="4"/>
  <c r="H324" i="4"/>
  <c r="I324" i="4"/>
  <c r="J324" i="4"/>
  <c r="K324" i="4"/>
  <c r="L324" i="4"/>
  <c r="M324" i="4"/>
  <c r="N324" i="4"/>
  <c r="I324" i="5" s="1"/>
  <c r="O324" i="4"/>
  <c r="Q324" i="4"/>
  <c r="R324" i="4"/>
  <c r="B325" i="4"/>
  <c r="D325" i="4"/>
  <c r="E325" i="4"/>
  <c r="F325" i="4"/>
  <c r="G325" i="4"/>
  <c r="H325" i="4"/>
  <c r="I325" i="4"/>
  <c r="J325" i="4"/>
  <c r="K325" i="4"/>
  <c r="L325" i="4"/>
  <c r="M325" i="4"/>
  <c r="N325" i="4"/>
  <c r="I325" i="5" s="1"/>
  <c r="O325" i="4"/>
  <c r="Q325" i="4"/>
  <c r="R325" i="4"/>
  <c r="B326" i="4"/>
  <c r="D326" i="4"/>
  <c r="E326" i="4"/>
  <c r="F326" i="4"/>
  <c r="G326" i="4"/>
  <c r="H326" i="4"/>
  <c r="I326" i="4"/>
  <c r="J326" i="4"/>
  <c r="K326" i="4"/>
  <c r="L326" i="4"/>
  <c r="M326" i="4"/>
  <c r="N326" i="4"/>
  <c r="I326" i="5" s="1"/>
  <c r="O326" i="4"/>
  <c r="Q326" i="4"/>
  <c r="R326" i="4"/>
  <c r="B327" i="4"/>
  <c r="D327" i="4"/>
  <c r="E327" i="4"/>
  <c r="F327" i="4"/>
  <c r="G327" i="4"/>
  <c r="H327" i="4"/>
  <c r="I327" i="4"/>
  <c r="J327" i="4"/>
  <c r="K327" i="4"/>
  <c r="L327" i="4"/>
  <c r="M327" i="4"/>
  <c r="N327" i="4"/>
  <c r="I327" i="5" s="1"/>
  <c r="O327" i="4"/>
  <c r="Q327" i="4"/>
  <c r="R327" i="4"/>
  <c r="B328" i="4"/>
  <c r="D328" i="4"/>
  <c r="E328" i="4"/>
  <c r="F328" i="4"/>
  <c r="G328" i="4"/>
  <c r="H328" i="4"/>
  <c r="I328" i="4"/>
  <c r="J328" i="4"/>
  <c r="K328" i="4"/>
  <c r="L328" i="4"/>
  <c r="M328" i="4"/>
  <c r="N328" i="4"/>
  <c r="I328" i="5" s="1"/>
  <c r="O328" i="4"/>
  <c r="Q328" i="4"/>
  <c r="R328" i="4"/>
  <c r="B329" i="4"/>
  <c r="D329" i="4"/>
  <c r="E329" i="4"/>
  <c r="F329" i="4"/>
  <c r="G329" i="4"/>
  <c r="H329" i="4"/>
  <c r="I329" i="4"/>
  <c r="J329" i="4"/>
  <c r="K329" i="4"/>
  <c r="L329" i="4"/>
  <c r="M329" i="4"/>
  <c r="N329" i="4"/>
  <c r="I329" i="5" s="1"/>
  <c r="O329" i="4"/>
  <c r="Q329" i="4"/>
  <c r="R329" i="4"/>
  <c r="B330" i="4"/>
  <c r="D330" i="4"/>
  <c r="E330" i="4"/>
  <c r="F330" i="4"/>
  <c r="G330" i="4"/>
  <c r="H330" i="4"/>
  <c r="I330" i="4"/>
  <c r="J330" i="4"/>
  <c r="K330" i="4"/>
  <c r="L330" i="4"/>
  <c r="M330" i="4"/>
  <c r="N330" i="4"/>
  <c r="I330" i="5" s="1"/>
  <c r="O330" i="4"/>
  <c r="Q330" i="4"/>
  <c r="R330" i="4"/>
  <c r="B331" i="4"/>
  <c r="D331" i="4"/>
  <c r="E331" i="4"/>
  <c r="F331" i="4"/>
  <c r="G331" i="4"/>
  <c r="H331" i="4"/>
  <c r="I331" i="4"/>
  <c r="J331" i="4"/>
  <c r="K331" i="4"/>
  <c r="L331" i="4"/>
  <c r="M331" i="4"/>
  <c r="N331" i="4"/>
  <c r="I331" i="5" s="1"/>
  <c r="O331" i="4"/>
  <c r="Q331" i="4"/>
  <c r="R331" i="4"/>
  <c r="B332" i="4"/>
  <c r="D332" i="4"/>
  <c r="E332" i="4"/>
  <c r="F332" i="4"/>
  <c r="G332" i="4"/>
  <c r="H332" i="4"/>
  <c r="I332" i="4"/>
  <c r="J332" i="4"/>
  <c r="K332" i="4"/>
  <c r="L332" i="4"/>
  <c r="M332" i="4"/>
  <c r="N332" i="4"/>
  <c r="I332" i="5" s="1"/>
  <c r="O332" i="4"/>
  <c r="Q332" i="4"/>
  <c r="R332" i="4"/>
  <c r="B333" i="4"/>
  <c r="D333" i="4"/>
  <c r="E333" i="4"/>
  <c r="F333" i="4"/>
  <c r="G333" i="4"/>
  <c r="H333" i="4"/>
  <c r="I333" i="4"/>
  <c r="J333" i="4"/>
  <c r="K333" i="4"/>
  <c r="L333" i="4"/>
  <c r="M333" i="4"/>
  <c r="N333" i="4"/>
  <c r="I333" i="5" s="1"/>
  <c r="O333" i="4"/>
  <c r="Q333" i="4"/>
  <c r="R333" i="4"/>
  <c r="B334" i="4"/>
  <c r="D334" i="4"/>
  <c r="E334" i="4"/>
  <c r="F334" i="4"/>
  <c r="G334" i="4"/>
  <c r="H334" i="4"/>
  <c r="I334" i="4"/>
  <c r="J334" i="4"/>
  <c r="K334" i="4"/>
  <c r="L334" i="4"/>
  <c r="M334" i="4"/>
  <c r="N334" i="4"/>
  <c r="I334" i="5" s="1"/>
  <c r="O334" i="4"/>
  <c r="Q334" i="4"/>
  <c r="R334" i="4"/>
  <c r="B335" i="4"/>
  <c r="D335" i="4"/>
  <c r="E335" i="4"/>
  <c r="F335" i="4"/>
  <c r="G335" i="4"/>
  <c r="H335" i="4"/>
  <c r="I335" i="4"/>
  <c r="J335" i="4"/>
  <c r="K335" i="4"/>
  <c r="L335" i="4"/>
  <c r="M335" i="4"/>
  <c r="N335" i="4"/>
  <c r="I335" i="5" s="1"/>
  <c r="O335" i="4"/>
  <c r="Q335" i="4"/>
  <c r="R335" i="4"/>
  <c r="B336" i="4"/>
  <c r="D336" i="4"/>
  <c r="E336" i="4"/>
  <c r="F336" i="4"/>
  <c r="G336" i="4"/>
  <c r="H336" i="4"/>
  <c r="I336" i="4"/>
  <c r="J336" i="4"/>
  <c r="K336" i="4"/>
  <c r="L336" i="4"/>
  <c r="M336" i="4"/>
  <c r="N336" i="4"/>
  <c r="I336" i="5" s="1"/>
  <c r="O336" i="4"/>
  <c r="Q336" i="4"/>
  <c r="R336" i="4"/>
  <c r="B337" i="4"/>
  <c r="D337" i="4"/>
  <c r="E337" i="4"/>
  <c r="F337" i="4"/>
  <c r="G337" i="4"/>
  <c r="H337" i="4"/>
  <c r="I337" i="4"/>
  <c r="J337" i="4"/>
  <c r="K337" i="4"/>
  <c r="L337" i="4"/>
  <c r="M337" i="4"/>
  <c r="N337" i="4"/>
  <c r="I337" i="5" s="1"/>
  <c r="O337" i="4"/>
  <c r="Q337" i="4"/>
  <c r="R337" i="4"/>
  <c r="B338" i="4"/>
  <c r="D338" i="4"/>
  <c r="E338" i="4"/>
  <c r="F338" i="4"/>
  <c r="G338" i="4"/>
  <c r="H338" i="4"/>
  <c r="I338" i="4"/>
  <c r="J338" i="4"/>
  <c r="K338" i="4"/>
  <c r="L338" i="4"/>
  <c r="M338" i="4"/>
  <c r="N338" i="4"/>
  <c r="I338" i="5" s="1"/>
  <c r="O338" i="4"/>
  <c r="Q338" i="4"/>
  <c r="R338" i="4"/>
  <c r="B339" i="4"/>
  <c r="D339" i="4"/>
  <c r="E339" i="4"/>
  <c r="F339" i="4"/>
  <c r="G339" i="4"/>
  <c r="H339" i="4"/>
  <c r="I339" i="4"/>
  <c r="J339" i="4"/>
  <c r="K339" i="4"/>
  <c r="L339" i="4"/>
  <c r="M339" i="4"/>
  <c r="N339" i="4"/>
  <c r="I339" i="5" s="1"/>
  <c r="O339" i="4"/>
  <c r="Q339" i="4"/>
  <c r="R339" i="4"/>
  <c r="B340" i="4"/>
  <c r="D340" i="4"/>
  <c r="E340" i="4"/>
  <c r="F340" i="4"/>
  <c r="G340" i="4"/>
  <c r="H340" i="4"/>
  <c r="I340" i="4"/>
  <c r="J340" i="4"/>
  <c r="K340" i="4"/>
  <c r="L340" i="4"/>
  <c r="M340" i="4"/>
  <c r="N340" i="4"/>
  <c r="I340" i="5" s="1"/>
  <c r="O340" i="4"/>
  <c r="Q340" i="4"/>
  <c r="R340" i="4"/>
  <c r="B341" i="4"/>
  <c r="D341" i="4"/>
  <c r="E341" i="4"/>
  <c r="F341" i="4"/>
  <c r="G341" i="4"/>
  <c r="H341" i="4"/>
  <c r="I341" i="4"/>
  <c r="J341" i="4"/>
  <c r="K341" i="4"/>
  <c r="L341" i="4"/>
  <c r="M341" i="4"/>
  <c r="N341" i="4"/>
  <c r="I341" i="5" s="1"/>
  <c r="O341" i="4"/>
  <c r="Q341" i="4"/>
  <c r="R341" i="4"/>
  <c r="B342" i="4"/>
  <c r="D342" i="4"/>
  <c r="E342" i="4"/>
  <c r="F342" i="4"/>
  <c r="G342" i="4"/>
  <c r="H342" i="4"/>
  <c r="I342" i="4"/>
  <c r="J342" i="4"/>
  <c r="K342" i="4"/>
  <c r="L342" i="4"/>
  <c r="M342" i="4"/>
  <c r="N342" i="4"/>
  <c r="I342" i="5" s="1"/>
  <c r="O342" i="4"/>
  <c r="Q342" i="4"/>
  <c r="R342" i="4"/>
  <c r="B343" i="4"/>
  <c r="D343" i="4"/>
  <c r="E343" i="4"/>
  <c r="F343" i="4"/>
  <c r="G343" i="4"/>
  <c r="H343" i="4"/>
  <c r="I343" i="4"/>
  <c r="J343" i="4"/>
  <c r="K343" i="4"/>
  <c r="L343" i="4"/>
  <c r="M343" i="4"/>
  <c r="N343" i="4"/>
  <c r="I343" i="5" s="1"/>
  <c r="O343" i="4"/>
  <c r="Q343" i="4"/>
  <c r="R343" i="4"/>
  <c r="B344" i="4"/>
  <c r="D344" i="4"/>
  <c r="E344" i="4"/>
  <c r="F344" i="4"/>
  <c r="G344" i="4"/>
  <c r="H344" i="4"/>
  <c r="I344" i="4"/>
  <c r="J344" i="4"/>
  <c r="K344" i="4"/>
  <c r="L344" i="4"/>
  <c r="M344" i="4"/>
  <c r="N344" i="4"/>
  <c r="I344" i="5" s="1"/>
  <c r="O344" i="4"/>
  <c r="Q344" i="4"/>
  <c r="R344" i="4"/>
  <c r="B345" i="4"/>
  <c r="D345" i="4"/>
  <c r="E345" i="4"/>
  <c r="F345" i="4"/>
  <c r="G345" i="4"/>
  <c r="H345" i="4"/>
  <c r="I345" i="4"/>
  <c r="J345" i="4"/>
  <c r="K345" i="4"/>
  <c r="L345" i="4"/>
  <c r="M345" i="4"/>
  <c r="N345" i="4"/>
  <c r="I345" i="5" s="1"/>
  <c r="O345" i="4"/>
  <c r="Q345" i="4"/>
  <c r="R345" i="4"/>
  <c r="B346" i="4"/>
  <c r="D346" i="4"/>
  <c r="E346" i="4"/>
  <c r="F346" i="4"/>
  <c r="G346" i="4"/>
  <c r="H346" i="4"/>
  <c r="I346" i="4"/>
  <c r="J346" i="4"/>
  <c r="K346" i="4"/>
  <c r="L346" i="4"/>
  <c r="M346" i="4"/>
  <c r="N346" i="4"/>
  <c r="I346" i="5" s="1"/>
  <c r="O346" i="4"/>
  <c r="Q346" i="4"/>
  <c r="R346" i="4"/>
  <c r="B347" i="4"/>
  <c r="D347" i="4"/>
  <c r="E347" i="4"/>
  <c r="F347" i="4"/>
  <c r="G347" i="4"/>
  <c r="H347" i="4"/>
  <c r="I347" i="4"/>
  <c r="J347" i="4"/>
  <c r="K347" i="4"/>
  <c r="L347" i="4"/>
  <c r="M347" i="4"/>
  <c r="N347" i="4"/>
  <c r="I347" i="5" s="1"/>
  <c r="O347" i="4"/>
  <c r="Q347" i="4"/>
  <c r="R347" i="4"/>
  <c r="B348" i="4"/>
  <c r="D348" i="4"/>
  <c r="E348" i="4"/>
  <c r="F348" i="4"/>
  <c r="G348" i="4"/>
  <c r="H348" i="4"/>
  <c r="I348" i="4"/>
  <c r="J348" i="4"/>
  <c r="K348" i="4"/>
  <c r="L348" i="4"/>
  <c r="M348" i="4"/>
  <c r="N348" i="4"/>
  <c r="I348" i="5" s="1"/>
  <c r="O348" i="4"/>
  <c r="Q348" i="4"/>
  <c r="R348" i="4"/>
  <c r="B349" i="4"/>
  <c r="D349" i="4"/>
  <c r="E349" i="4"/>
  <c r="F349" i="4"/>
  <c r="G349" i="4"/>
  <c r="H349" i="4"/>
  <c r="I349" i="4"/>
  <c r="J349" i="4"/>
  <c r="K349" i="4"/>
  <c r="L349" i="4"/>
  <c r="M349" i="4"/>
  <c r="N349" i="4"/>
  <c r="I349" i="5" s="1"/>
  <c r="O349" i="4"/>
  <c r="Q349" i="4"/>
  <c r="R349" i="4"/>
  <c r="B350" i="4"/>
  <c r="D350" i="4"/>
  <c r="E350" i="4"/>
  <c r="F350" i="4"/>
  <c r="G350" i="4"/>
  <c r="H350" i="4"/>
  <c r="I350" i="4"/>
  <c r="J350" i="4"/>
  <c r="K350" i="4"/>
  <c r="L350" i="4"/>
  <c r="M350" i="4"/>
  <c r="N350" i="4"/>
  <c r="I350" i="5" s="1"/>
  <c r="O350" i="4"/>
  <c r="Q350" i="4"/>
  <c r="R350" i="4"/>
  <c r="B351" i="4"/>
  <c r="D351" i="4"/>
  <c r="E351" i="4"/>
  <c r="F351" i="4"/>
  <c r="G351" i="4"/>
  <c r="H351" i="4"/>
  <c r="I351" i="4"/>
  <c r="J351" i="4"/>
  <c r="K351" i="4"/>
  <c r="L351" i="4"/>
  <c r="M351" i="4"/>
  <c r="N351" i="4"/>
  <c r="I351" i="5" s="1"/>
  <c r="O351" i="4"/>
  <c r="Q351" i="4"/>
  <c r="R351" i="4"/>
  <c r="B352" i="4"/>
  <c r="D352" i="4"/>
  <c r="E352" i="4"/>
  <c r="F352" i="4"/>
  <c r="G352" i="4"/>
  <c r="H352" i="4"/>
  <c r="I352" i="4"/>
  <c r="J352" i="4"/>
  <c r="K352" i="4"/>
  <c r="L352" i="4"/>
  <c r="M352" i="4"/>
  <c r="N352" i="4"/>
  <c r="I352" i="5" s="1"/>
  <c r="O352" i="4"/>
  <c r="Q352" i="4"/>
  <c r="R352" i="4"/>
  <c r="B353" i="4"/>
  <c r="D353" i="4"/>
  <c r="E353" i="4"/>
  <c r="F353" i="4"/>
  <c r="G353" i="4"/>
  <c r="H353" i="4"/>
  <c r="I353" i="4"/>
  <c r="J353" i="4"/>
  <c r="K353" i="4"/>
  <c r="L353" i="4"/>
  <c r="M353" i="4"/>
  <c r="N353" i="4"/>
  <c r="I353" i="5" s="1"/>
  <c r="O353" i="4"/>
  <c r="Q353" i="4"/>
  <c r="R353" i="4"/>
  <c r="B354" i="4"/>
  <c r="D354" i="4"/>
  <c r="E354" i="4"/>
  <c r="F354" i="4"/>
  <c r="G354" i="4"/>
  <c r="H354" i="4"/>
  <c r="I354" i="4"/>
  <c r="J354" i="4"/>
  <c r="K354" i="4"/>
  <c r="L354" i="4"/>
  <c r="M354" i="4"/>
  <c r="N354" i="4"/>
  <c r="I354" i="5" s="1"/>
  <c r="O354" i="4"/>
  <c r="Q354" i="4"/>
  <c r="R354" i="4"/>
  <c r="B355" i="4"/>
  <c r="D355" i="4"/>
  <c r="E355" i="4"/>
  <c r="F355" i="4"/>
  <c r="G355" i="4"/>
  <c r="H355" i="4"/>
  <c r="I355" i="4"/>
  <c r="J355" i="4"/>
  <c r="K355" i="4"/>
  <c r="L355" i="4"/>
  <c r="M355" i="4"/>
  <c r="N355" i="4"/>
  <c r="I355" i="5" s="1"/>
  <c r="O355" i="4"/>
  <c r="Q355" i="4"/>
  <c r="R355" i="4"/>
  <c r="B356" i="4"/>
  <c r="D356" i="4"/>
  <c r="E356" i="4"/>
  <c r="F356" i="4"/>
  <c r="G356" i="4"/>
  <c r="H356" i="4"/>
  <c r="I356" i="4"/>
  <c r="J356" i="4"/>
  <c r="K356" i="4"/>
  <c r="L356" i="4"/>
  <c r="M356" i="4"/>
  <c r="N356" i="4"/>
  <c r="I356" i="5" s="1"/>
  <c r="O356" i="4"/>
  <c r="Q356" i="4"/>
  <c r="R356" i="4"/>
  <c r="B357" i="4"/>
  <c r="D357" i="4"/>
  <c r="E357" i="4"/>
  <c r="F357" i="4"/>
  <c r="G357" i="4"/>
  <c r="H357" i="4"/>
  <c r="I357" i="4"/>
  <c r="J357" i="4"/>
  <c r="K357" i="4"/>
  <c r="L357" i="4"/>
  <c r="M357" i="4"/>
  <c r="N357" i="4"/>
  <c r="I357" i="5" s="1"/>
  <c r="O357" i="4"/>
  <c r="Q357" i="4"/>
  <c r="R357" i="4"/>
  <c r="B358" i="4"/>
  <c r="D358" i="4"/>
  <c r="E358" i="4"/>
  <c r="F358" i="4"/>
  <c r="G358" i="4"/>
  <c r="H358" i="4"/>
  <c r="I358" i="4"/>
  <c r="J358" i="4"/>
  <c r="K358" i="4"/>
  <c r="L358" i="4"/>
  <c r="M358" i="4"/>
  <c r="N358" i="4"/>
  <c r="I358" i="5" s="1"/>
  <c r="O358" i="4"/>
  <c r="Q358" i="4"/>
  <c r="R358" i="4"/>
  <c r="B359" i="4"/>
  <c r="D359" i="4"/>
  <c r="E359" i="4"/>
  <c r="F359" i="4"/>
  <c r="G359" i="4"/>
  <c r="H359" i="4"/>
  <c r="I359" i="4"/>
  <c r="J359" i="4"/>
  <c r="K359" i="4"/>
  <c r="L359" i="4"/>
  <c r="M359" i="4"/>
  <c r="N359" i="4"/>
  <c r="I359" i="5" s="1"/>
  <c r="O359" i="4"/>
  <c r="Q359" i="4"/>
  <c r="R359" i="4"/>
  <c r="B360" i="4"/>
  <c r="D360" i="4"/>
  <c r="E360" i="4"/>
  <c r="F360" i="4"/>
  <c r="G360" i="4"/>
  <c r="H360" i="4"/>
  <c r="I360" i="4"/>
  <c r="J360" i="4"/>
  <c r="K360" i="4"/>
  <c r="L360" i="4"/>
  <c r="M360" i="4"/>
  <c r="N360" i="4"/>
  <c r="I360" i="5" s="1"/>
  <c r="O360" i="4"/>
  <c r="Q360" i="4"/>
  <c r="R360" i="4"/>
  <c r="B361" i="4"/>
  <c r="D361" i="4"/>
  <c r="E361" i="4"/>
  <c r="F361" i="4"/>
  <c r="G361" i="4"/>
  <c r="H361" i="4"/>
  <c r="I361" i="4"/>
  <c r="J361" i="4"/>
  <c r="K361" i="4"/>
  <c r="L361" i="4"/>
  <c r="M361" i="4"/>
  <c r="N361" i="4"/>
  <c r="I361" i="5" s="1"/>
  <c r="O361" i="4"/>
  <c r="Q361" i="4"/>
  <c r="R361" i="4"/>
  <c r="B362" i="4"/>
  <c r="D362" i="4"/>
  <c r="E362" i="4"/>
  <c r="F362" i="4"/>
  <c r="G362" i="4"/>
  <c r="H362" i="4"/>
  <c r="I362" i="4"/>
  <c r="J362" i="4"/>
  <c r="K362" i="4"/>
  <c r="L362" i="4"/>
  <c r="M362" i="4"/>
  <c r="N362" i="4"/>
  <c r="I362" i="5" s="1"/>
  <c r="O362" i="4"/>
  <c r="Q362" i="4"/>
  <c r="R362" i="4"/>
  <c r="B363" i="4"/>
  <c r="D363" i="4"/>
  <c r="E363" i="4"/>
  <c r="F363" i="4"/>
  <c r="G363" i="4"/>
  <c r="H363" i="4"/>
  <c r="I363" i="4"/>
  <c r="J363" i="4"/>
  <c r="K363" i="4"/>
  <c r="L363" i="4"/>
  <c r="M363" i="4"/>
  <c r="N363" i="4"/>
  <c r="I363" i="5" s="1"/>
  <c r="O363" i="4"/>
  <c r="Q363" i="4"/>
  <c r="R363" i="4"/>
  <c r="B364" i="4"/>
  <c r="D364" i="4"/>
  <c r="E364" i="4"/>
  <c r="F364" i="4"/>
  <c r="G364" i="4"/>
  <c r="H364" i="4"/>
  <c r="I364" i="4"/>
  <c r="J364" i="4"/>
  <c r="K364" i="4"/>
  <c r="L364" i="4"/>
  <c r="M364" i="4"/>
  <c r="N364" i="4"/>
  <c r="I364" i="5" s="1"/>
  <c r="O364" i="4"/>
  <c r="Q364" i="4"/>
  <c r="R364" i="4"/>
  <c r="B365" i="4"/>
  <c r="D365" i="4"/>
  <c r="E365" i="4"/>
  <c r="F365" i="4"/>
  <c r="G365" i="4"/>
  <c r="H365" i="4"/>
  <c r="I365" i="4"/>
  <c r="J365" i="4"/>
  <c r="K365" i="4"/>
  <c r="L365" i="4"/>
  <c r="M365" i="4"/>
  <c r="N365" i="4"/>
  <c r="I365" i="5" s="1"/>
  <c r="O365" i="4"/>
  <c r="Q365" i="4"/>
  <c r="R365" i="4"/>
  <c r="B366" i="4"/>
  <c r="D366" i="4"/>
  <c r="E366" i="4"/>
  <c r="F366" i="4"/>
  <c r="G366" i="4"/>
  <c r="H366" i="4"/>
  <c r="I366" i="4"/>
  <c r="J366" i="4"/>
  <c r="K366" i="4"/>
  <c r="L366" i="4"/>
  <c r="M366" i="4"/>
  <c r="N366" i="4"/>
  <c r="I366" i="5" s="1"/>
  <c r="O366" i="4"/>
  <c r="Q366" i="4"/>
  <c r="R366" i="4"/>
  <c r="B367" i="4"/>
  <c r="D367" i="4"/>
  <c r="E367" i="4"/>
  <c r="F367" i="4"/>
  <c r="G367" i="4"/>
  <c r="H367" i="4"/>
  <c r="I367" i="4"/>
  <c r="J367" i="4"/>
  <c r="K367" i="4"/>
  <c r="L367" i="4"/>
  <c r="M367" i="4"/>
  <c r="N367" i="4"/>
  <c r="I367" i="5" s="1"/>
  <c r="O367" i="4"/>
  <c r="Q367" i="4"/>
  <c r="R367" i="4"/>
  <c r="B368" i="4"/>
  <c r="D368" i="4"/>
  <c r="E368" i="4"/>
  <c r="F368" i="4"/>
  <c r="G368" i="4"/>
  <c r="H368" i="4"/>
  <c r="I368" i="4"/>
  <c r="J368" i="4"/>
  <c r="K368" i="4"/>
  <c r="L368" i="4"/>
  <c r="M368" i="4"/>
  <c r="N368" i="4"/>
  <c r="I368" i="5" s="1"/>
  <c r="O368" i="4"/>
  <c r="Q368" i="4"/>
  <c r="R368" i="4"/>
  <c r="B369" i="4"/>
  <c r="D369" i="4"/>
  <c r="E369" i="4"/>
  <c r="F369" i="4"/>
  <c r="G369" i="4"/>
  <c r="H369" i="4"/>
  <c r="I369" i="4"/>
  <c r="J369" i="4"/>
  <c r="K369" i="4"/>
  <c r="L369" i="4"/>
  <c r="M369" i="4"/>
  <c r="N369" i="4"/>
  <c r="I369" i="5" s="1"/>
  <c r="O369" i="4"/>
  <c r="Q369" i="4"/>
  <c r="R369" i="4"/>
  <c r="B370" i="4"/>
  <c r="D370" i="4"/>
  <c r="E370" i="4"/>
  <c r="F370" i="4"/>
  <c r="G370" i="4"/>
  <c r="H370" i="4"/>
  <c r="I370" i="4"/>
  <c r="J370" i="4"/>
  <c r="K370" i="4"/>
  <c r="L370" i="4"/>
  <c r="M370" i="4"/>
  <c r="N370" i="4"/>
  <c r="I370" i="5" s="1"/>
  <c r="O370" i="4"/>
  <c r="Q370" i="4"/>
  <c r="R370" i="4"/>
  <c r="B371" i="4"/>
  <c r="D371" i="4"/>
  <c r="E371" i="4"/>
  <c r="F371" i="4"/>
  <c r="G371" i="4"/>
  <c r="H371" i="4"/>
  <c r="I371" i="4"/>
  <c r="J371" i="4"/>
  <c r="K371" i="4"/>
  <c r="L371" i="4"/>
  <c r="M371" i="4"/>
  <c r="N371" i="4"/>
  <c r="I371" i="5" s="1"/>
  <c r="O371" i="4"/>
  <c r="Q371" i="4"/>
  <c r="R371" i="4"/>
  <c r="B372" i="4"/>
  <c r="D372" i="4"/>
  <c r="E372" i="4"/>
  <c r="F372" i="4"/>
  <c r="G372" i="4"/>
  <c r="H372" i="4"/>
  <c r="I372" i="4"/>
  <c r="J372" i="4"/>
  <c r="K372" i="4"/>
  <c r="L372" i="4"/>
  <c r="M372" i="4"/>
  <c r="N372" i="4"/>
  <c r="I372" i="5" s="1"/>
  <c r="O372" i="4"/>
  <c r="Q372" i="4"/>
  <c r="R372" i="4"/>
  <c r="B373" i="4"/>
  <c r="D373" i="4"/>
  <c r="E373" i="4"/>
  <c r="F373" i="4"/>
  <c r="G373" i="4"/>
  <c r="H373" i="4"/>
  <c r="I373" i="4"/>
  <c r="J373" i="4"/>
  <c r="K373" i="4"/>
  <c r="L373" i="4"/>
  <c r="M373" i="4"/>
  <c r="N373" i="4"/>
  <c r="I373" i="5" s="1"/>
  <c r="O373" i="4"/>
  <c r="Q373" i="4"/>
  <c r="R373" i="4"/>
  <c r="B374" i="4"/>
  <c r="D374" i="4"/>
  <c r="E374" i="4"/>
  <c r="F374" i="4"/>
  <c r="G374" i="4"/>
  <c r="H374" i="4"/>
  <c r="I374" i="4"/>
  <c r="J374" i="4"/>
  <c r="K374" i="4"/>
  <c r="L374" i="4"/>
  <c r="M374" i="4"/>
  <c r="N374" i="4"/>
  <c r="I374" i="5" s="1"/>
  <c r="O374" i="4"/>
  <c r="Q374" i="4"/>
  <c r="R374" i="4"/>
  <c r="B375" i="4"/>
  <c r="D375" i="4"/>
  <c r="E375" i="4"/>
  <c r="F375" i="4"/>
  <c r="G375" i="4"/>
  <c r="H375" i="4"/>
  <c r="I375" i="4"/>
  <c r="J375" i="4"/>
  <c r="K375" i="4"/>
  <c r="L375" i="4"/>
  <c r="M375" i="4"/>
  <c r="N375" i="4"/>
  <c r="I375" i="5" s="1"/>
  <c r="O375" i="4"/>
  <c r="Q375" i="4"/>
  <c r="R375" i="4"/>
  <c r="B376" i="4"/>
  <c r="D376" i="4"/>
  <c r="E376" i="4"/>
  <c r="F376" i="4"/>
  <c r="G376" i="4"/>
  <c r="H376" i="4"/>
  <c r="I376" i="4"/>
  <c r="J376" i="4"/>
  <c r="K376" i="4"/>
  <c r="L376" i="4"/>
  <c r="M376" i="4"/>
  <c r="N376" i="4"/>
  <c r="I376" i="5" s="1"/>
  <c r="O376" i="4"/>
  <c r="Q376" i="4"/>
  <c r="R376" i="4"/>
  <c r="B377" i="4"/>
  <c r="D377" i="4"/>
  <c r="E377" i="4"/>
  <c r="F377" i="4"/>
  <c r="G377" i="4"/>
  <c r="H377" i="4"/>
  <c r="I377" i="4"/>
  <c r="J377" i="4"/>
  <c r="K377" i="4"/>
  <c r="L377" i="4"/>
  <c r="M377" i="4"/>
  <c r="N377" i="4"/>
  <c r="I377" i="5" s="1"/>
  <c r="O377" i="4"/>
  <c r="Q377" i="4"/>
  <c r="R377" i="4"/>
  <c r="B378" i="4"/>
  <c r="D378" i="4"/>
  <c r="E378" i="4"/>
  <c r="F378" i="4"/>
  <c r="G378" i="4"/>
  <c r="H378" i="4"/>
  <c r="I378" i="4"/>
  <c r="J378" i="4"/>
  <c r="K378" i="4"/>
  <c r="L378" i="4"/>
  <c r="M378" i="4"/>
  <c r="N378" i="4"/>
  <c r="I378" i="5" s="1"/>
  <c r="O378" i="4"/>
  <c r="Q378" i="4"/>
  <c r="R378" i="4"/>
  <c r="B379" i="4"/>
  <c r="D379" i="4"/>
  <c r="E379" i="4"/>
  <c r="F379" i="4"/>
  <c r="G379" i="4"/>
  <c r="H379" i="4"/>
  <c r="I379" i="4"/>
  <c r="J379" i="4"/>
  <c r="K379" i="4"/>
  <c r="L379" i="4"/>
  <c r="M379" i="4"/>
  <c r="N379" i="4"/>
  <c r="I379" i="5" s="1"/>
  <c r="O379" i="4"/>
  <c r="Q379" i="4"/>
  <c r="R379" i="4"/>
  <c r="B380" i="4"/>
  <c r="D380" i="4"/>
  <c r="E380" i="4"/>
  <c r="F380" i="4"/>
  <c r="G380" i="4"/>
  <c r="H380" i="4"/>
  <c r="I380" i="4"/>
  <c r="J380" i="4"/>
  <c r="K380" i="4"/>
  <c r="L380" i="4"/>
  <c r="M380" i="4"/>
  <c r="N380" i="4"/>
  <c r="I380" i="5" s="1"/>
  <c r="O380" i="4"/>
  <c r="Q380" i="4"/>
  <c r="R380" i="4"/>
  <c r="B381" i="4"/>
  <c r="D381" i="4"/>
  <c r="E381" i="4"/>
  <c r="F381" i="4"/>
  <c r="G381" i="4"/>
  <c r="H381" i="4"/>
  <c r="I381" i="4"/>
  <c r="J381" i="4"/>
  <c r="K381" i="4"/>
  <c r="L381" i="4"/>
  <c r="M381" i="4"/>
  <c r="N381" i="4"/>
  <c r="I381" i="5" s="1"/>
  <c r="O381" i="4"/>
  <c r="Q381" i="4"/>
  <c r="R381" i="4"/>
  <c r="B382" i="4"/>
  <c r="D382" i="4"/>
  <c r="E382" i="4"/>
  <c r="F382" i="4"/>
  <c r="G382" i="4"/>
  <c r="H382" i="4"/>
  <c r="I382" i="4"/>
  <c r="J382" i="4"/>
  <c r="K382" i="4"/>
  <c r="L382" i="4"/>
  <c r="M382" i="4"/>
  <c r="N382" i="4"/>
  <c r="I382" i="5" s="1"/>
  <c r="O382" i="4"/>
  <c r="Q382" i="4"/>
  <c r="R382" i="4"/>
  <c r="B383" i="4"/>
  <c r="D383" i="4"/>
  <c r="E383" i="4"/>
  <c r="F383" i="4"/>
  <c r="G383" i="4"/>
  <c r="H383" i="4"/>
  <c r="I383" i="4"/>
  <c r="J383" i="4"/>
  <c r="K383" i="4"/>
  <c r="L383" i="4"/>
  <c r="M383" i="4"/>
  <c r="N383" i="4"/>
  <c r="I383" i="5" s="1"/>
  <c r="O383" i="4"/>
  <c r="Q383" i="4"/>
  <c r="R383" i="4"/>
  <c r="B384" i="4"/>
  <c r="D384" i="4"/>
  <c r="E384" i="4"/>
  <c r="F384" i="4"/>
  <c r="G384" i="4"/>
  <c r="H384" i="4"/>
  <c r="I384" i="4"/>
  <c r="J384" i="4"/>
  <c r="K384" i="4"/>
  <c r="L384" i="4"/>
  <c r="M384" i="4"/>
  <c r="N384" i="4"/>
  <c r="I384" i="5" s="1"/>
  <c r="O384" i="4"/>
  <c r="Q384" i="4"/>
  <c r="R384" i="4"/>
  <c r="B385" i="4"/>
  <c r="D385" i="4"/>
  <c r="E385" i="4"/>
  <c r="F385" i="4"/>
  <c r="G385" i="4"/>
  <c r="H385" i="4"/>
  <c r="I385" i="4"/>
  <c r="J385" i="4"/>
  <c r="K385" i="4"/>
  <c r="L385" i="4"/>
  <c r="M385" i="4"/>
  <c r="N385" i="4"/>
  <c r="I385" i="5" s="1"/>
  <c r="O385" i="4"/>
  <c r="Q385" i="4"/>
  <c r="R385" i="4"/>
  <c r="B386" i="4"/>
  <c r="D386" i="4"/>
  <c r="E386" i="4"/>
  <c r="F386" i="4"/>
  <c r="G386" i="4"/>
  <c r="H386" i="4"/>
  <c r="I386" i="4"/>
  <c r="J386" i="4"/>
  <c r="K386" i="4"/>
  <c r="L386" i="4"/>
  <c r="M386" i="4"/>
  <c r="N386" i="4"/>
  <c r="I386" i="5" s="1"/>
  <c r="O386" i="4"/>
  <c r="Q386" i="4"/>
  <c r="R386" i="4"/>
  <c r="B387" i="4"/>
  <c r="D387" i="4"/>
  <c r="E387" i="4"/>
  <c r="F387" i="4"/>
  <c r="G387" i="4"/>
  <c r="H387" i="4"/>
  <c r="I387" i="4"/>
  <c r="J387" i="4"/>
  <c r="K387" i="4"/>
  <c r="L387" i="4"/>
  <c r="M387" i="4"/>
  <c r="N387" i="4"/>
  <c r="I387" i="5" s="1"/>
  <c r="O387" i="4"/>
  <c r="Q387" i="4"/>
  <c r="R387" i="4"/>
  <c r="B388" i="4"/>
  <c r="D388" i="4"/>
  <c r="E388" i="4"/>
  <c r="F388" i="4"/>
  <c r="G388" i="4"/>
  <c r="H388" i="4"/>
  <c r="I388" i="4"/>
  <c r="J388" i="4"/>
  <c r="K388" i="4"/>
  <c r="L388" i="4"/>
  <c r="M388" i="4"/>
  <c r="N388" i="4"/>
  <c r="I388" i="5" s="1"/>
  <c r="O388" i="4"/>
  <c r="Q388" i="4"/>
  <c r="R388" i="4"/>
  <c r="B389" i="4"/>
  <c r="D389" i="4"/>
  <c r="E389" i="4"/>
  <c r="F389" i="4"/>
  <c r="G389" i="4"/>
  <c r="H389" i="4"/>
  <c r="I389" i="4"/>
  <c r="J389" i="4"/>
  <c r="K389" i="4"/>
  <c r="L389" i="4"/>
  <c r="M389" i="4"/>
  <c r="N389" i="4"/>
  <c r="I389" i="5" s="1"/>
  <c r="O389" i="4"/>
  <c r="Q389" i="4"/>
  <c r="R389" i="4"/>
  <c r="B390" i="4"/>
  <c r="D390" i="4"/>
  <c r="E390" i="4"/>
  <c r="F390" i="4"/>
  <c r="G390" i="4"/>
  <c r="H390" i="4"/>
  <c r="I390" i="4"/>
  <c r="J390" i="4"/>
  <c r="K390" i="4"/>
  <c r="L390" i="4"/>
  <c r="M390" i="4"/>
  <c r="N390" i="4"/>
  <c r="I390" i="5" s="1"/>
  <c r="O390" i="4"/>
  <c r="Q390" i="4"/>
  <c r="R390" i="4"/>
  <c r="B391" i="4"/>
  <c r="D391" i="4"/>
  <c r="E391" i="4"/>
  <c r="F391" i="4"/>
  <c r="G391" i="4"/>
  <c r="H391" i="4"/>
  <c r="I391" i="4"/>
  <c r="J391" i="4"/>
  <c r="K391" i="4"/>
  <c r="L391" i="4"/>
  <c r="M391" i="4"/>
  <c r="N391" i="4"/>
  <c r="I391" i="5" s="1"/>
  <c r="O391" i="4"/>
  <c r="Q391" i="4"/>
  <c r="R391" i="4"/>
  <c r="B392" i="4"/>
  <c r="D392" i="4"/>
  <c r="E392" i="4"/>
  <c r="F392" i="4"/>
  <c r="G392" i="4"/>
  <c r="H392" i="4"/>
  <c r="I392" i="4"/>
  <c r="J392" i="4"/>
  <c r="K392" i="4"/>
  <c r="L392" i="4"/>
  <c r="M392" i="4"/>
  <c r="N392" i="4"/>
  <c r="I392" i="5" s="1"/>
  <c r="O392" i="4"/>
  <c r="Q392" i="4"/>
  <c r="R392" i="4"/>
  <c r="B393" i="4"/>
  <c r="D393" i="4"/>
  <c r="E393" i="4"/>
  <c r="F393" i="4"/>
  <c r="G393" i="4"/>
  <c r="H393" i="4"/>
  <c r="I393" i="4"/>
  <c r="J393" i="4"/>
  <c r="K393" i="4"/>
  <c r="L393" i="4"/>
  <c r="M393" i="4"/>
  <c r="N393" i="4"/>
  <c r="I393" i="5" s="1"/>
  <c r="O393" i="4"/>
  <c r="Q393" i="4"/>
  <c r="R393" i="4"/>
  <c r="B394" i="4"/>
  <c r="D394" i="4"/>
  <c r="E394" i="4"/>
  <c r="F394" i="4"/>
  <c r="G394" i="4"/>
  <c r="H394" i="4"/>
  <c r="I394" i="4"/>
  <c r="J394" i="4"/>
  <c r="K394" i="4"/>
  <c r="L394" i="4"/>
  <c r="M394" i="4"/>
  <c r="N394" i="4"/>
  <c r="I394" i="5" s="1"/>
  <c r="O394" i="4"/>
  <c r="Q394" i="4"/>
  <c r="R394" i="4"/>
  <c r="B395" i="4"/>
  <c r="D395" i="4"/>
  <c r="E395" i="4"/>
  <c r="F395" i="4"/>
  <c r="G395" i="4"/>
  <c r="H395" i="4"/>
  <c r="I395" i="4"/>
  <c r="J395" i="4"/>
  <c r="K395" i="4"/>
  <c r="L395" i="4"/>
  <c r="M395" i="4"/>
  <c r="N395" i="4"/>
  <c r="I395" i="5" s="1"/>
  <c r="O395" i="4"/>
  <c r="Q395" i="4"/>
  <c r="R395" i="4"/>
  <c r="B396" i="4"/>
  <c r="D396" i="4"/>
  <c r="E396" i="4"/>
  <c r="F396" i="4"/>
  <c r="G396" i="4"/>
  <c r="H396" i="4"/>
  <c r="I396" i="4"/>
  <c r="J396" i="4"/>
  <c r="K396" i="4"/>
  <c r="L396" i="4"/>
  <c r="M396" i="4"/>
  <c r="N396" i="4"/>
  <c r="I396" i="5" s="1"/>
  <c r="O396" i="4"/>
  <c r="Q396" i="4"/>
  <c r="R396" i="4"/>
  <c r="B397" i="4"/>
  <c r="D397" i="4"/>
  <c r="E397" i="4"/>
  <c r="F397" i="4"/>
  <c r="G397" i="4"/>
  <c r="H397" i="4"/>
  <c r="I397" i="4"/>
  <c r="J397" i="4"/>
  <c r="K397" i="4"/>
  <c r="L397" i="4"/>
  <c r="M397" i="4"/>
  <c r="N397" i="4"/>
  <c r="I397" i="5" s="1"/>
  <c r="O397" i="4"/>
  <c r="Q397" i="4"/>
  <c r="R397" i="4"/>
  <c r="B398" i="4"/>
  <c r="D398" i="4"/>
  <c r="E398" i="4"/>
  <c r="F398" i="4"/>
  <c r="G398" i="4"/>
  <c r="H398" i="4"/>
  <c r="I398" i="4"/>
  <c r="J398" i="4"/>
  <c r="K398" i="4"/>
  <c r="L398" i="4"/>
  <c r="M398" i="4"/>
  <c r="N398" i="4"/>
  <c r="I398" i="5" s="1"/>
  <c r="O398" i="4"/>
  <c r="Q398" i="4"/>
  <c r="R398" i="4"/>
  <c r="B399" i="4"/>
  <c r="D399" i="4"/>
  <c r="E399" i="4"/>
  <c r="F399" i="4"/>
  <c r="G399" i="4"/>
  <c r="H399" i="4"/>
  <c r="I399" i="4"/>
  <c r="J399" i="4"/>
  <c r="K399" i="4"/>
  <c r="L399" i="4"/>
  <c r="M399" i="4"/>
  <c r="N399" i="4"/>
  <c r="I399" i="5" s="1"/>
  <c r="O399" i="4"/>
  <c r="Q399" i="4"/>
  <c r="R399" i="4"/>
  <c r="B400" i="4"/>
  <c r="D400" i="4"/>
  <c r="E400" i="4"/>
  <c r="F400" i="4"/>
  <c r="G400" i="4"/>
  <c r="H400" i="4"/>
  <c r="I400" i="4"/>
  <c r="J400" i="4"/>
  <c r="K400" i="4"/>
  <c r="L400" i="4"/>
  <c r="M400" i="4"/>
  <c r="N400" i="4"/>
  <c r="I400" i="5" s="1"/>
  <c r="O400" i="4"/>
  <c r="Q400" i="4"/>
  <c r="R400" i="4"/>
  <c r="B401" i="4"/>
  <c r="D401" i="4"/>
  <c r="E401" i="4"/>
  <c r="F401" i="4"/>
  <c r="G401" i="4"/>
  <c r="H401" i="4"/>
  <c r="I401" i="4"/>
  <c r="J401" i="4"/>
  <c r="K401" i="4"/>
  <c r="L401" i="4"/>
  <c r="M401" i="4"/>
  <c r="N401" i="4"/>
  <c r="I401" i="5" s="1"/>
  <c r="O401" i="4"/>
  <c r="Q401" i="4"/>
  <c r="R401" i="4"/>
  <c r="B402" i="4"/>
  <c r="D402" i="4"/>
  <c r="E402" i="4"/>
  <c r="F402" i="4"/>
  <c r="G402" i="4"/>
  <c r="H402" i="4"/>
  <c r="I402" i="4"/>
  <c r="J402" i="4"/>
  <c r="K402" i="4"/>
  <c r="L402" i="4"/>
  <c r="M402" i="4"/>
  <c r="N402" i="4"/>
  <c r="I402" i="5" s="1"/>
  <c r="O402" i="4"/>
  <c r="Q402" i="4"/>
  <c r="R402" i="4"/>
  <c r="B403" i="4"/>
  <c r="D403" i="4"/>
  <c r="E403" i="4"/>
  <c r="F403" i="4"/>
  <c r="G403" i="4"/>
  <c r="H403" i="4"/>
  <c r="I403" i="4"/>
  <c r="J403" i="4"/>
  <c r="K403" i="4"/>
  <c r="L403" i="4"/>
  <c r="M403" i="4"/>
  <c r="N403" i="4"/>
  <c r="I403" i="5" s="1"/>
  <c r="O403" i="4"/>
  <c r="Q403" i="4"/>
  <c r="R403" i="4"/>
  <c r="B404" i="4"/>
  <c r="D404" i="4"/>
  <c r="E404" i="4"/>
  <c r="F404" i="4"/>
  <c r="G404" i="4"/>
  <c r="H404" i="4"/>
  <c r="I404" i="4"/>
  <c r="J404" i="4"/>
  <c r="K404" i="4"/>
  <c r="L404" i="4"/>
  <c r="M404" i="4"/>
  <c r="N404" i="4"/>
  <c r="I404" i="5" s="1"/>
  <c r="O404" i="4"/>
  <c r="Q404" i="4"/>
  <c r="R404" i="4"/>
  <c r="B405" i="4"/>
  <c r="D405" i="4"/>
  <c r="E405" i="4"/>
  <c r="F405" i="4"/>
  <c r="G405" i="4"/>
  <c r="H405" i="4"/>
  <c r="I405" i="4"/>
  <c r="J405" i="4"/>
  <c r="K405" i="4"/>
  <c r="L405" i="4"/>
  <c r="M405" i="4"/>
  <c r="N405" i="4"/>
  <c r="I405" i="5" s="1"/>
  <c r="O405" i="4"/>
  <c r="Q405" i="4"/>
  <c r="R405" i="4"/>
  <c r="B406" i="4"/>
  <c r="D406" i="4"/>
  <c r="E406" i="4"/>
  <c r="F406" i="4"/>
  <c r="G406" i="4"/>
  <c r="H406" i="4"/>
  <c r="I406" i="4"/>
  <c r="J406" i="4"/>
  <c r="K406" i="4"/>
  <c r="L406" i="4"/>
  <c r="M406" i="4"/>
  <c r="N406" i="4"/>
  <c r="I406" i="5" s="1"/>
  <c r="O406" i="4"/>
  <c r="Q406" i="4"/>
  <c r="R406" i="4"/>
  <c r="B407" i="4"/>
  <c r="D407" i="4"/>
  <c r="E407" i="4"/>
  <c r="F407" i="4"/>
  <c r="G407" i="4"/>
  <c r="H407" i="4"/>
  <c r="I407" i="4"/>
  <c r="J407" i="4"/>
  <c r="K407" i="4"/>
  <c r="L407" i="4"/>
  <c r="M407" i="4"/>
  <c r="N407" i="4"/>
  <c r="I407" i="5" s="1"/>
  <c r="O407" i="4"/>
  <c r="Q407" i="4"/>
  <c r="R407" i="4"/>
  <c r="B408" i="4"/>
  <c r="D408" i="4"/>
  <c r="E408" i="4"/>
  <c r="F408" i="4"/>
  <c r="G408" i="4"/>
  <c r="H408" i="4"/>
  <c r="I408" i="4"/>
  <c r="J408" i="4"/>
  <c r="K408" i="4"/>
  <c r="L408" i="4"/>
  <c r="M408" i="4"/>
  <c r="N408" i="4"/>
  <c r="I408" i="5" s="1"/>
  <c r="O408" i="4"/>
  <c r="Q408" i="4"/>
  <c r="R408" i="4"/>
  <c r="B409" i="4"/>
  <c r="D409" i="4"/>
  <c r="E409" i="4"/>
  <c r="F409" i="4"/>
  <c r="G409" i="4"/>
  <c r="H409" i="4"/>
  <c r="I409" i="4"/>
  <c r="J409" i="4"/>
  <c r="K409" i="4"/>
  <c r="L409" i="4"/>
  <c r="M409" i="4"/>
  <c r="N409" i="4"/>
  <c r="I409" i="5" s="1"/>
  <c r="O409" i="4"/>
  <c r="Q409" i="4"/>
  <c r="R409" i="4"/>
  <c r="B410" i="4"/>
  <c r="D410" i="4"/>
  <c r="E410" i="4"/>
  <c r="F410" i="4"/>
  <c r="G410" i="4"/>
  <c r="H410" i="4"/>
  <c r="I410" i="4"/>
  <c r="J410" i="4"/>
  <c r="K410" i="4"/>
  <c r="L410" i="4"/>
  <c r="M410" i="4"/>
  <c r="N410" i="4"/>
  <c r="I410" i="5" s="1"/>
  <c r="O410" i="4"/>
  <c r="Q410" i="4"/>
  <c r="R410" i="4"/>
  <c r="B411" i="4"/>
  <c r="D411" i="4"/>
  <c r="E411" i="4"/>
  <c r="F411" i="4"/>
  <c r="G411" i="4"/>
  <c r="H411" i="4"/>
  <c r="I411" i="4"/>
  <c r="J411" i="4"/>
  <c r="K411" i="4"/>
  <c r="L411" i="4"/>
  <c r="M411" i="4"/>
  <c r="N411" i="4"/>
  <c r="I411" i="5" s="1"/>
  <c r="O411" i="4"/>
  <c r="Q411" i="4"/>
  <c r="R411" i="4"/>
  <c r="B412" i="4"/>
  <c r="D412" i="4"/>
  <c r="E412" i="4"/>
  <c r="F412" i="4"/>
  <c r="G412" i="4"/>
  <c r="H412" i="4"/>
  <c r="I412" i="4"/>
  <c r="J412" i="4"/>
  <c r="K412" i="4"/>
  <c r="L412" i="4"/>
  <c r="M412" i="4"/>
  <c r="N412" i="4"/>
  <c r="I412" i="5" s="1"/>
  <c r="O412" i="4"/>
  <c r="Q412" i="4"/>
  <c r="R412" i="4"/>
  <c r="B413" i="4"/>
  <c r="D413" i="4"/>
  <c r="E413" i="4"/>
  <c r="F413" i="4"/>
  <c r="G413" i="4"/>
  <c r="H413" i="4"/>
  <c r="I413" i="4"/>
  <c r="J413" i="4"/>
  <c r="K413" i="4"/>
  <c r="L413" i="4"/>
  <c r="M413" i="4"/>
  <c r="N413" i="4"/>
  <c r="I413" i="5" s="1"/>
  <c r="O413" i="4"/>
  <c r="Q413" i="4"/>
  <c r="R413" i="4"/>
  <c r="B414" i="4"/>
  <c r="D414" i="4"/>
  <c r="E414" i="4"/>
  <c r="F414" i="4"/>
  <c r="G414" i="4"/>
  <c r="H414" i="4"/>
  <c r="I414" i="4"/>
  <c r="J414" i="4"/>
  <c r="K414" i="4"/>
  <c r="L414" i="4"/>
  <c r="M414" i="4"/>
  <c r="N414" i="4"/>
  <c r="I414" i="5" s="1"/>
  <c r="O414" i="4"/>
  <c r="Q414" i="4"/>
  <c r="R414" i="4"/>
  <c r="B415" i="4"/>
  <c r="D415" i="4"/>
  <c r="E415" i="4"/>
  <c r="F415" i="4"/>
  <c r="G415" i="4"/>
  <c r="H415" i="4"/>
  <c r="I415" i="4"/>
  <c r="J415" i="4"/>
  <c r="K415" i="4"/>
  <c r="L415" i="4"/>
  <c r="M415" i="4"/>
  <c r="N415" i="4"/>
  <c r="I415" i="5" s="1"/>
  <c r="O415" i="4"/>
  <c r="Q415" i="4"/>
  <c r="R415" i="4"/>
  <c r="B416" i="4"/>
  <c r="D416" i="4"/>
  <c r="E416" i="4"/>
  <c r="F416" i="4"/>
  <c r="G416" i="4"/>
  <c r="H416" i="4"/>
  <c r="I416" i="4"/>
  <c r="J416" i="4"/>
  <c r="K416" i="4"/>
  <c r="L416" i="4"/>
  <c r="M416" i="4"/>
  <c r="N416" i="4"/>
  <c r="I416" i="5" s="1"/>
  <c r="O416" i="4"/>
  <c r="Q416" i="4"/>
  <c r="R416" i="4"/>
  <c r="B417" i="4"/>
  <c r="D417" i="4"/>
  <c r="E417" i="4"/>
  <c r="F417" i="4"/>
  <c r="G417" i="4"/>
  <c r="H417" i="4"/>
  <c r="I417" i="4"/>
  <c r="J417" i="4"/>
  <c r="K417" i="4"/>
  <c r="L417" i="4"/>
  <c r="M417" i="4"/>
  <c r="N417" i="4"/>
  <c r="I417" i="5" s="1"/>
  <c r="O417" i="4"/>
  <c r="Q417" i="4"/>
  <c r="R417" i="4"/>
  <c r="B418" i="4"/>
  <c r="D418" i="4"/>
  <c r="E418" i="4"/>
  <c r="F418" i="4"/>
  <c r="G418" i="4"/>
  <c r="H418" i="4"/>
  <c r="I418" i="4"/>
  <c r="J418" i="4"/>
  <c r="K418" i="4"/>
  <c r="L418" i="4"/>
  <c r="M418" i="4"/>
  <c r="N418" i="4"/>
  <c r="I418" i="5" s="1"/>
  <c r="O418" i="4"/>
  <c r="Q418" i="4"/>
  <c r="R418" i="4"/>
  <c r="B419" i="4"/>
  <c r="D419" i="4"/>
  <c r="E419" i="4"/>
  <c r="F419" i="4"/>
  <c r="G419" i="4"/>
  <c r="H419" i="4"/>
  <c r="I419" i="4"/>
  <c r="J419" i="4"/>
  <c r="K419" i="4"/>
  <c r="L419" i="4"/>
  <c r="M419" i="4"/>
  <c r="N419" i="4"/>
  <c r="I419" i="5" s="1"/>
  <c r="O419" i="4"/>
  <c r="Q419" i="4"/>
  <c r="R419" i="4"/>
  <c r="B420" i="4"/>
  <c r="D420" i="4"/>
  <c r="E420" i="4"/>
  <c r="F420" i="4"/>
  <c r="G420" i="4"/>
  <c r="H420" i="4"/>
  <c r="I420" i="4"/>
  <c r="J420" i="4"/>
  <c r="K420" i="4"/>
  <c r="L420" i="4"/>
  <c r="M420" i="4"/>
  <c r="N420" i="4"/>
  <c r="I420" i="5" s="1"/>
  <c r="O420" i="4"/>
  <c r="Q420" i="4"/>
  <c r="R420" i="4"/>
  <c r="B421" i="4"/>
  <c r="D421" i="4"/>
  <c r="E421" i="4"/>
  <c r="F421" i="4"/>
  <c r="G421" i="4"/>
  <c r="H421" i="4"/>
  <c r="I421" i="4"/>
  <c r="J421" i="4"/>
  <c r="K421" i="4"/>
  <c r="L421" i="4"/>
  <c r="M421" i="4"/>
  <c r="N421" i="4"/>
  <c r="I421" i="5" s="1"/>
  <c r="O421" i="4"/>
  <c r="Q421" i="4"/>
  <c r="R421" i="4"/>
  <c r="B422" i="4"/>
  <c r="D422" i="4"/>
  <c r="E422" i="4"/>
  <c r="F422" i="4"/>
  <c r="G422" i="4"/>
  <c r="H422" i="4"/>
  <c r="I422" i="4"/>
  <c r="J422" i="4"/>
  <c r="K422" i="4"/>
  <c r="L422" i="4"/>
  <c r="M422" i="4"/>
  <c r="N422" i="4"/>
  <c r="I422" i="5" s="1"/>
  <c r="O422" i="4"/>
  <c r="Q422" i="4"/>
  <c r="R422" i="4"/>
  <c r="B423" i="4"/>
  <c r="D423" i="4"/>
  <c r="E423" i="4"/>
  <c r="F423" i="4"/>
  <c r="G423" i="4"/>
  <c r="H423" i="4"/>
  <c r="I423" i="4"/>
  <c r="J423" i="4"/>
  <c r="K423" i="4"/>
  <c r="L423" i="4"/>
  <c r="M423" i="4"/>
  <c r="N423" i="4"/>
  <c r="I423" i="5" s="1"/>
  <c r="O423" i="4"/>
  <c r="Q423" i="4"/>
  <c r="R423" i="4"/>
  <c r="B424" i="4"/>
  <c r="D424" i="4"/>
  <c r="E424" i="4"/>
  <c r="F424" i="4"/>
  <c r="G424" i="4"/>
  <c r="H424" i="4"/>
  <c r="I424" i="4"/>
  <c r="J424" i="4"/>
  <c r="K424" i="4"/>
  <c r="L424" i="4"/>
  <c r="M424" i="4"/>
  <c r="N424" i="4"/>
  <c r="I424" i="5" s="1"/>
  <c r="O424" i="4"/>
  <c r="Q424" i="4"/>
  <c r="R424" i="4"/>
  <c r="B425" i="4"/>
  <c r="D425" i="4"/>
  <c r="E425" i="4"/>
  <c r="F425" i="4"/>
  <c r="G425" i="4"/>
  <c r="H425" i="4"/>
  <c r="I425" i="4"/>
  <c r="J425" i="4"/>
  <c r="K425" i="4"/>
  <c r="L425" i="4"/>
  <c r="M425" i="4"/>
  <c r="N425" i="4"/>
  <c r="I425" i="5" s="1"/>
  <c r="O425" i="4"/>
  <c r="Q425" i="4"/>
  <c r="R425" i="4"/>
  <c r="B426" i="4"/>
  <c r="D426" i="4"/>
  <c r="E426" i="4"/>
  <c r="F426" i="4"/>
  <c r="G426" i="4"/>
  <c r="H426" i="4"/>
  <c r="I426" i="4"/>
  <c r="J426" i="4"/>
  <c r="K426" i="4"/>
  <c r="L426" i="4"/>
  <c r="M426" i="4"/>
  <c r="N426" i="4"/>
  <c r="I426" i="5" s="1"/>
  <c r="O426" i="4"/>
  <c r="Q426" i="4"/>
  <c r="R426" i="4"/>
  <c r="B427" i="4"/>
  <c r="D427" i="4"/>
  <c r="E427" i="4"/>
  <c r="F427" i="4"/>
  <c r="G427" i="4"/>
  <c r="H427" i="4"/>
  <c r="I427" i="4"/>
  <c r="J427" i="4"/>
  <c r="K427" i="4"/>
  <c r="L427" i="4"/>
  <c r="M427" i="4"/>
  <c r="N427" i="4"/>
  <c r="I427" i="5" s="1"/>
  <c r="O427" i="4"/>
  <c r="Q427" i="4"/>
  <c r="R427" i="4"/>
  <c r="B428" i="4"/>
  <c r="D428" i="4"/>
  <c r="E428" i="4"/>
  <c r="F428" i="4"/>
  <c r="G428" i="4"/>
  <c r="H428" i="4"/>
  <c r="I428" i="4"/>
  <c r="J428" i="4"/>
  <c r="K428" i="4"/>
  <c r="L428" i="4"/>
  <c r="M428" i="4"/>
  <c r="N428" i="4"/>
  <c r="I428" i="5" s="1"/>
  <c r="O428" i="4"/>
  <c r="Q428" i="4"/>
  <c r="R428" i="4"/>
  <c r="B429" i="4"/>
  <c r="D429" i="4"/>
  <c r="E429" i="4"/>
  <c r="F429" i="4"/>
  <c r="G429" i="4"/>
  <c r="H429" i="4"/>
  <c r="I429" i="4"/>
  <c r="J429" i="4"/>
  <c r="K429" i="4"/>
  <c r="L429" i="4"/>
  <c r="M429" i="4"/>
  <c r="N429" i="4"/>
  <c r="I429" i="5" s="1"/>
  <c r="O429" i="4"/>
  <c r="Q429" i="4"/>
  <c r="R429" i="4"/>
  <c r="B430" i="4"/>
  <c r="D430" i="4"/>
  <c r="E430" i="4"/>
  <c r="F430" i="4"/>
  <c r="G430" i="4"/>
  <c r="H430" i="4"/>
  <c r="I430" i="4"/>
  <c r="J430" i="4"/>
  <c r="K430" i="4"/>
  <c r="L430" i="4"/>
  <c r="M430" i="4"/>
  <c r="N430" i="4"/>
  <c r="I430" i="5" s="1"/>
  <c r="O430" i="4"/>
  <c r="Q430" i="4"/>
  <c r="R430" i="4"/>
  <c r="B431" i="4"/>
  <c r="D431" i="4"/>
  <c r="E431" i="4"/>
  <c r="F431" i="4"/>
  <c r="G431" i="4"/>
  <c r="H431" i="4"/>
  <c r="I431" i="4"/>
  <c r="J431" i="4"/>
  <c r="K431" i="4"/>
  <c r="L431" i="4"/>
  <c r="M431" i="4"/>
  <c r="N431" i="4"/>
  <c r="I431" i="5" s="1"/>
  <c r="O431" i="4"/>
  <c r="Q431" i="4"/>
  <c r="R431" i="4"/>
  <c r="B432" i="4"/>
  <c r="D432" i="4"/>
  <c r="E432" i="4"/>
  <c r="F432" i="4"/>
  <c r="G432" i="4"/>
  <c r="H432" i="4"/>
  <c r="I432" i="4"/>
  <c r="J432" i="4"/>
  <c r="K432" i="4"/>
  <c r="L432" i="4"/>
  <c r="M432" i="4"/>
  <c r="N432" i="4"/>
  <c r="I432" i="5" s="1"/>
  <c r="O432" i="4"/>
  <c r="Q432" i="4"/>
  <c r="R432" i="4"/>
  <c r="B433" i="4"/>
  <c r="D433" i="4"/>
  <c r="E433" i="4"/>
  <c r="F433" i="4"/>
  <c r="G433" i="4"/>
  <c r="H433" i="4"/>
  <c r="I433" i="4"/>
  <c r="J433" i="4"/>
  <c r="K433" i="4"/>
  <c r="L433" i="4"/>
  <c r="M433" i="4"/>
  <c r="N433" i="4"/>
  <c r="I433" i="5" s="1"/>
  <c r="O433" i="4"/>
  <c r="Q433" i="4"/>
  <c r="R433" i="4"/>
  <c r="B434" i="4"/>
  <c r="D434" i="4"/>
  <c r="E434" i="4"/>
  <c r="F434" i="4"/>
  <c r="G434" i="4"/>
  <c r="H434" i="4"/>
  <c r="I434" i="4"/>
  <c r="J434" i="4"/>
  <c r="K434" i="4"/>
  <c r="L434" i="4"/>
  <c r="M434" i="4"/>
  <c r="N434" i="4"/>
  <c r="I434" i="5" s="1"/>
  <c r="O434" i="4"/>
  <c r="Q434" i="4"/>
  <c r="R434" i="4"/>
  <c r="B435" i="4"/>
  <c r="D435" i="4"/>
  <c r="E435" i="4"/>
  <c r="F435" i="4"/>
  <c r="G435" i="4"/>
  <c r="H435" i="4"/>
  <c r="I435" i="4"/>
  <c r="J435" i="4"/>
  <c r="K435" i="4"/>
  <c r="L435" i="4"/>
  <c r="M435" i="4"/>
  <c r="N435" i="4"/>
  <c r="I435" i="5" s="1"/>
  <c r="O435" i="4"/>
  <c r="Q435" i="4"/>
  <c r="R435" i="4"/>
  <c r="B436" i="4"/>
  <c r="D436" i="4"/>
  <c r="E436" i="4"/>
  <c r="F436" i="4"/>
  <c r="G436" i="4"/>
  <c r="H436" i="4"/>
  <c r="I436" i="4"/>
  <c r="J436" i="4"/>
  <c r="K436" i="4"/>
  <c r="L436" i="4"/>
  <c r="M436" i="4"/>
  <c r="N436" i="4"/>
  <c r="I436" i="5" s="1"/>
  <c r="O436" i="4"/>
  <c r="Q436" i="4"/>
  <c r="R436" i="4"/>
  <c r="B437" i="4"/>
  <c r="D437" i="4"/>
  <c r="E437" i="4"/>
  <c r="F437" i="4"/>
  <c r="G437" i="4"/>
  <c r="H437" i="4"/>
  <c r="I437" i="4"/>
  <c r="J437" i="4"/>
  <c r="K437" i="4"/>
  <c r="L437" i="4"/>
  <c r="M437" i="4"/>
  <c r="N437" i="4"/>
  <c r="I437" i="5" s="1"/>
  <c r="O437" i="4"/>
  <c r="Q437" i="4"/>
  <c r="R437" i="4"/>
  <c r="B438" i="4"/>
  <c r="D438" i="4"/>
  <c r="E438" i="4"/>
  <c r="F438" i="4"/>
  <c r="G438" i="4"/>
  <c r="H438" i="4"/>
  <c r="I438" i="4"/>
  <c r="J438" i="4"/>
  <c r="K438" i="4"/>
  <c r="L438" i="4"/>
  <c r="M438" i="4"/>
  <c r="N438" i="4"/>
  <c r="I438" i="5" s="1"/>
  <c r="O438" i="4"/>
  <c r="Q438" i="4"/>
  <c r="R438" i="4"/>
  <c r="B439" i="4"/>
  <c r="D439" i="4"/>
  <c r="E439" i="4"/>
  <c r="F439" i="4"/>
  <c r="G439" i="4"/>
  <c r="H439" i="4"/>
  <c r="I439" i="4"/>
  <c r="J439" i="4"/>
  <c r="K439" i="4"/>
  <c r="L439" i="4"/>
  <c r="M439" i="4"/>
  <c r="N439" i="4"/>
  <c r="I439" i="5" s="1"/>
  <c r="O439" i="4"/>
  <c r="Q439" i="4"/>
  <c r="R439" i="4"/>
  <c r="B440" i="4"/>
  <c r="D440" i="4"/>
  <c r="E440" i="4"/>
  <c r="F440" i="4"/>
  <c r="G440" i="4"/>
  <c r="H440" i="4"/>
  <c r="I440" i="4"/>
  <c r="J440" i="4"/>
  <c r="K440" i="4"/>
  <c r="L440" i="4"/>
  <c r="M440" i="4"/>
  <c r="N440" i="4"/>
  <c r="I440" i="5" s="1"/>
  <c r="O440" i="4"/>
  <c r="Q440" i="4"/>
  <c r="R440" i="4"/>
  <c r="B441" i="4"/>
  <c r="D441" i="4"/>
  <c r="E441" i="4"/>
  <c r="F441" i="4"/>
  <c r="G441" i="4"/>
  <c r="H441" i="4"/>
  <c r="I441" i="4"/>
  <c r="J441" i="4"/>
  <c r="K441" i="4"/>
  <c r="L441" i="4"/>
  <c r="M441" i="4"/>
  <c r="N441" i="4"/>
  <c r="I441" i="5" s="1"/>
  <c r="O441" i="4"/>
  <c r="Q441" i="4"/>
  <c r="R441" i="4"/>
  <c r="B442" i="4"/>
  <c r="D442" i="4"/>
  <c r="E442" i="4"/>
  <c r="F442" i="4"/>
  <c r="G442" i="4"/>
  <c r="H442" i="4"/>
  <c r="I442" i="4"/>
  <c r="J442" i="4"/>
  <c r="K442" i="4"/>
  <c r="L442" i="4"/>
  <c r="M442" i="4"/>
  <c r="N442" i="4"/>
  <c r="I442" i="5" s="1"/>
  <c r="O442" i="4"/>
  <c r="Q442" i="4"/>
  <c r="R442" i="4"/>
  <c r="B443" i="4"/>
  <c r="D443" i="4"/>
  <c r="E443" i="4"/>
  <c r="F443" i="4"/>
  <c r="G443" i="4"/>
  <c r="H443" i="4"/>
  <c r="I443" i="4"/>
  <c r="J443" i="4"/>
  <c r="K443" i="4"/>
  <c r="L443" i="4"/>
  <c r="M443" i="4"/>
  <c r="N443" i="4"/>
  <c r="I443" i="5" s="1"/>
  <c r="O443" i="4"/>
  <c r="Q443" i="4"/>
  <c r="R443" i="4"/>
  <c r="B444" i="4"/>
  <c r="D444" i="4"/>
  <c r="E444" i="4"/>
  <c r="F444" i="4"/>
  <c r="G444" i="4"/>
  <c r="H444" i="4"/>
  <c r="I444" i="4"/>
  <c r="J444" i="4"/>
  <c r="K444" i="4"/>
  <c r="L444" i="4"/>
  <c r="M444" i="4"/>
  <c r="N444" i="4"/>
  <c r="I444" i="5" s="1"/>
  <c r="O444" i="4"/>
  <c r="Q444" i="4"/>
  <c r="R444" i="4"/>
  <c r="B445" i="4"/>
  <c r="D445" i="4"/>
  <c r="E445" i="4"/>
  <c r="F445" i="4"/>
  <c r="G445" i="4"/>
  <c r="H445" i="4"/>
  <c r="I445" i="4"/>
  <c r="J445" i="4"/>
  <c r="K445" i="4"/>
  <c r="L445" i="4"/>
  <c r="M445" i="4"/>
  <c r="N445" i="4"/>
  <c r="I445" i="5" s="1"/>
  <c r="O445" i="4"/>
  <c r="Q445" i="4"/>
  <c r="R445" i="4"/>
  <c r="B446" i="4"/>
  <c r="D446" i="4"/>
  <c r="E446" i="4"/>
  <c r="F446" i="4"/>
  <c r="G446" i="4"/>
  <c r="H446" i="4"/>
  <c r="I446" i="4"/>
  <c r="J446" i="4"/>
  <c r="K446" i="4"/>
  <c r="L446" i="4"/>
  <c r="M446" i="4"/>
  <c r="N446" i="4"/>
  <c r="I446" i="5" s="1"/>
  <c r="O446" i="4"/>
  <c r="Q446" i="4"/>
  <c r="R446" i="4"/>
  <c r="B447" i="4"/>
  <c r="D447" i="4"/>
  <c r="E447" i="4"/>
  <c r="F447" i="4"/>
  <c r="G447" i="4"/>
  <c r="H447" i="4"/>
  <c r="I447" i="4"/>
  <c r="J447" i="4"/>
  <c r="K447" i="4"/>
  <c r="L447" i="4"/>
  <c r="M447" i="4"/>
  <c r="N447" i="4"/>
  <c r="I447" i="5" s="1"/>
  <c r="O447" i="4"/>
  <c r="Q447" i="4"/>
  <c r="R447" i="4"/>
  <c r="B448" i="4"/>
  <c r="D448" i="4"/>
  <c r="E448" i="4"/>
  <c r="F448" i="4"/>
  <c r="G448" i="4"/>
  <c r="H448" i="4"/>
  <c r="I448" i="4"/>
  <c r="J448" i="4"/>
  <c r="K448" i="4"/>
  <c r="L448" i="4"/>
  <c r="M448" i="4"/>
  <c r="N448" i="4"/>
  <c r="I448" i="5" s="1"/>
  <c r="O448" i="4"/>
  <c r="Q448" i="4"/>
  <c r="R448" i="4"/>
  <c r="B449" i="4"/>
  <c r="D449" i="4"/>
  <c r="E449" i="4"/>
  <c r="F449" i="4"/>
  <c r="G449" i="4"/>
  <c r="H449" i="4"/>
  <c r="I449" i="4"/>
  <c r="J449" i="4"/>
  <c r="K449" i="4"/>
  <c r="L449" i="4"/>
  <c r="M449" i="4"/>
  <c r="N449" i="4"/>
  <c r="I449" i="5" s="1"/>
  <c r="O449" i="4"/>
  <c r="Q449" i="4"/>
  <c r="R449" i="4"/>
  <c r="B450" i="4"/>
  <c r="D450" i="4"/>
  <c r="E450" i="4"/>
  <c r="F450" i="4"/>
  <c r="G450" i="4"/>
  <c r="H450" i="4"/>
  <c r="I450" i="4"/>
  <c r="J450" i="4"/>
  <c r="K450" i="4"/>
  <c r="L450" i="4"/>
  <c r="M450" i="4"/>
  <c r="N450" i="4"/>
  <c r="I450" i="5" s="1"/>
  <c r="O450" i="4"/>
  <c r="Q450" i="4"/>
  <c r="R450" i="4"/>
  <c r="B451" i="4"/>
  <c r="D451" i="4"/>
  <c r="E451" i="4"/>
  <c r="F451" i="4"/>
  <c r="G451" i="4"/>
  <c r="H451" i="4"/>
  <c r="I451" i="4"/>
  <c r="J451" i="4"/>
  <c r="K451" i="4"/>
  <c r="L451" i="4"/>
  <c r="M451" i="4"/>
  <c r="N451" i="4"/>
  <c r="I451" i="5" s="1"/>
  <c r="O451" i="4"/>
  <c r="Q451" i="4"/>
  <c r="R451" i="4"/>
  <c r="B452" i="4"/>
  <c r="D452" i="4"/>
  <c r="E452" i="4"/>
  <c r="F452" i="4"/>
  <c r="G452" i="4"/>
  <c r="H452" i="4"/>
  <c r="I452" i="4"/>
  <c r="J452" i="4"/>
  <c r="K452" i="4"/>
  <c r="L452" i="4"/>
  <c r="M452" i="4"/>
  <c r="N452" i="4"/>
  <c r="I452" i="5" s="1"/>
  <c r="O452" i="4"/>
  <c r="Q452" i="4"/>
  <c r="R452" i="4"/>
  <c r="B453" i="4"/>
  <c r="D453" i="4"/>
  <c r="E453" i="4"/>
  <c r="F453" i="4"/>
  <c r="G453" i="4"/>
  <c r="H453" i="4"/>
  <c r="I453" i="4"/>
  <c r="J453" i="4"/>
  <c r="K453" i="4"/>
  <c r="L453" i="4"/>
  <c r="M453" i="4"/>
  <c r="N453" i="4"/>
  <c r="I453" i="5" s="1"/>
  <c r="O453" i="4"/>
  <c r="Q453" i="4"/>
  <c r="R453" i="4"/>
  <c r="B454" i="4"/>
  <c r="D454" i="4"/>
  <c r="E454" i="4"/>
  <c r="F454" i="4"/>
  <c r="G454" i="4"/>
  <c r="H454" i="4"/>
  <c r="I454" i="4"/>
  <c r="J454" i="4"/>
  <c r="K454" i="4"/>
  <c r="L454" i="4"/>
  <c r="M454" i="4"/>
  <c r="N454" i="4"/>
  <c r="I454" i="5" s="1"/>
  <c r="O454" i="4"/>
  <c r="Q454" i="4"/>
  <c r="R454" i="4"/>
  <c r="B455" i="4"/>
  <c r="D455" i="4"/>
  <c r="E455" i="4"/>
  <c r="F455" i="4"/>
  <c r="G455" i="4"/>
  <c r="H455" i="4"/>
  <c r="I455" i="4"/>
  <c r="J455" i="4"/>
  <c r="K455" i="4"/>
  <c r="L455" i="4"/>
  <c r="M455" i="4"/>
  <c r="N455" i="4"/>
  <c r="I455" i="5" s="1"/>
  <c r="O455" i="4"/>
  <c r="Q455" i="4"/>
  <c r="R455" i="4"/>
  <c r="B456" i="4"/>
  <c r="D456" i="4"/>
  <c r="E456" i="4"/>
  <c r="F456" i="4"/>
  <c r="G456" i="4"/>
  <c r="H456" i="4"/>
  <c r="I456" i="4"/>
  <c r="J456" i="4"/>
  <c r="K456" i="4"/>
  <c r="L456" i="4"/>
  <c r="M456" i="4"/>
  <c r="N456" i="4"/>
  <c r="I456" i="5" s="1"/>
  <c r="O456" i="4"/>
  <c r="Q456" i="4"/>
  <c r="R456" i="4"/>
  <c r="B457" i="4"/>
  <c r="D457" i="4"/>
  <c r="E457" i="4"/>
  <c r="F457" i="4"/>
  <c r="G457" i="4"/>
  <c r="H457" i="4"/>
  <c r="I457" i="4"/>
  <c r="J457" i="4"/>
  <c r="K457" i="4"/>
  <c r="L457" i="4"/>
  <c r="M457" i="4"/>
  <c r="N457" i="4"/>
  <c r="I457" i="5" s="1"/>
  <c r="O457" i="4"/>
  <c r="Q457" i="4"/>
  <c r="R457" i="4"/>
  <c r="B458" i="4"/>
  <c r="D458" i="4"/>
  <c r="E458" i="4"/>
  <c r="F458" i="4"/>
  <c r="G458" i="4"/>
  <c r="H458" i="4"/>
  <c r="I458" i="4"/>
  <c r="J458" i="4"/>
  <c r="K458" i="4"/>
  <c r="L458" i="4"/>
  <c r="M458" i="4"/>
  <c r="N458" i="4"/>
  <c r="I458" i="5" s="1"/>
  <c r="O458" i="4"/>
  <c r="Q458" i="4"/>
  <c r="R458" i="4"/>
  <c r="B459" i="4"/>
  <c r="D459" i="4"/>
  <c r="E459" i="4"/>
  <c r="F459" i="4"/>
  <c r="G459" i="4"/>
  <c r="H459" i="4"/>
  <c r="I459" i="4"/>
  <c r="J459" i="4"/>
  <c r="K459" i="4"/>
  <c r="L459" i="4"/>
  <c r="M459" i="4"/>
  <c r="N459" i="4"/>
  <c r="I459" i="5" s="1"/>
  <c r="O459" i="4"/>
  <c r="Q459" i="4"/>
  <c r="R459" i="4"/>
  <c r="B460" i="4"/>
  <c r="D460" i="4"/>
  <c r="E460" i="4"/>
  <c r="F460" i="4"/>
  <c r="G460" i="4"/>
  <c r="H460" i="4"/>
  <c r="I460" i="4"/>
  <c r="J460" i="4"/>
  <c r="K460" i="4"/>
  <c r="L460" i="4"/>
  <c r="M460" i="4"/>
  <c r="N460" i="4"/>
  <c r="I460" i="5" s="1"/>
  <c r="O460" i="4"/>
  <c r="Q460" i="4"/>
  <c r="R460" i="4"/>
  <c r="B461" i="4"/>
  <c r="D461" i="4"/>
  <c r="E461" i="4"/>
  <c r="F461" i="4"/>
  <c r="G461" i="4"/>
  <c r="H461" i="4"/>
  <c r="I461" i="4"/>
  <c r="J461" i="4"/>
  <c r="K461" i="4"/>
  <c r="L461" i="4"/>
  <c r="M461" i="4"/>
  <c r="N461" i="4"/>
  <c r="I461" i="5" s="1"/>
  <c r="O461" i="4"/>
  <c r="Q461" i="4"/>
  <c r="R461" i="4"/>
  <c r="B462" i="4"/>
  <c r="D462" i="4"/>
  <c r="E462" i="4"/>
  <c r="F462" i="4"/>
  <c r="G462" i="4"/>
  <c r="H462" i="4"/>
  <c r="I462" i="4"/>
  <c r="J462" i="4"/>
  <c r="K462" i="4"/>
  <c r="L462" i="4"/>
  <c r="M462" i="4"/>
  <c r="N462" i="4"/>
  <c r="I462" i="5" s="1"/>
  <c r="O462" i="4"/>
  <c r="Q462" i="4"/>
  <c r="R462" i="4"/>
  <c r="B463" i="4"/>
  <c r="D463" i="4"/>
  <c r="E463" i="4"/>
  <c r="F463" i="4"/>
  <c r="G463" i="4"/>
  <c r="H463" i="4"/>
  <c r="I463" i="4"/>
  <c r="J463" i="4"/>
  <c r="K463" i="4"/>
  <c r="L463" i="4"/>
  <c r="M463" i="4"/>
  <c r="N463" i="4"/>
  <c r="I463" i="5" s="1"/>
  <c r="O463" i="4"/>
  <c r="Q463" i="4"/>
  <c r="R463" i="4"/>
  <c r="B464" i="4"/>
  <c r="D464" i="4"/>
  <c r="E464" i="4"/>
  <c r="F464" i="4"/>
  <c r="G464" i="4"/>
  <c r="H464" i="4"/>
  <c r="I464" i="4"/>
  <c r="J464" i="4"/>
  <c r="K464" i="4"/>
  <c r="L464" i="4"/>
  <c r="M464" i="4"/>
  <c r="N464" i="4"/>
  <c r="I464" i="5" s="1"/>
  <c r="O464" i="4"/>
  <c r="Q464" i="4"/>
  <c r="R464" i="4"/>
  <c r="B465" i="4"/>
  <c r="D465" i="4"/>
  <c r="E465" i="4"/>
  <c r="F465" i="4"/>
  <c r="G465" i="4"/>
  <c r="H465" i="4"/>
  <c r="I465" i="4"/>
  <c r="J465" i="4"/>
  <c r="K465" i="4"/>
  <c r="L465" i="4"/>
  <c r="M465" i="4"/>
  <c r="N465" i="4"/>
  <c r="I465" i="5" s="1"/>
  <c r="O465" i="4"/>
  <c r="Q465" i="4"/>
  <c r="R465" i="4"/>
  <c r="B466" i="4"/>
  <c r="D466" i="4"/>
  <c r="E466" i="4"/>
  <c r="F466" i="4"/>
  <c r="G466" i="4"/>
  <c r="H466" i="4"/>
  <c r="I466" i="4"/>
  <c r="J466" i="4"/>
  <c r="K466" i="4"/>
  <c r="L466" i="4"/>
  <c r="M466" i="4"/>
  <c r="N466" i="4"/>
  <c r="I466" i="5" s="1"/>
  <c r="O466" i="4"/>
  <c r="Q466" i="4"/>
  <c r="R466" i="4"/>
  <c r="B467" i="4"/>
  <c r="D467" i="4"/>
  <c r="E467" i="4"/>
  <c r="F467" i="4"/>
  <c r="G467" i="4"/>
  <c r="H467" i="4"/>
  <c r="I467" i="4"/>
  <c r="J467" i="4"/>
  <c r="K467" i="4"/>
  <c r="L467" i="4"/>
  <c r="M467" i="4"/>
  <c r="N467" i="4"/>
  <c r="I467" i="5" s="1"/>
  <c r="O467" i="4"/>
  <c r="Q467" i="4"/>
  <c r="R467" i="4"/>
  <c r="B468" i="4"/>
  <c r="D468" i="4"/>
  <c r="E468" i="4"/>
  <c r="F468" i="4"/>
  <c r="G468" i="4"/>
  <c r="H468" i="4"/>
  <c r="I468" i="4"/>
  <c r="J468" i="4"/>
  <c r="K468" i="4"/>
  <c r="L468" i="4"/>
  <c r="M468" i="4"/>
  <c r="N468" i="4"/>
  <c r="I468" i="5" s="1"/>
  <c r="O468" i="4"/>
  <c r="Q468" i="4"/>
  <c r="R468" i="4"/>
  <c r="B469" i="4"/>
  <c r="D469" i="4"/>
  <c r="E469" i="4"/>
  <c r="F469" i="4"/>
  <c r="G469" i="4"/>
  <c r="H469" i="4"/>
  <c r="I469" i="4"/>
  <c r="J469" i="4"/>
  <c r="K469" i="4"/>
  <c r="L469" i="4"/>
  <c r="M469" i="4"/>
  <c r="N469" i="4"/>
  <c r="I469" i="5" s="1"/>
  <c r="O469" i="4"/>
  <c r="Q469" i="4"/>
  <c r="R469" i="4"/>
  <c r="B470" i="4"/>
  <c r="D470" i="4"/>
  <c r="E470" i="4"/>
  <c r="F470" i="4"/>
  <c r="G470" i="4"/>
  <c r="H470" i="4"/>
  <c r="I470" i="4"/>
  <c r="J470" i="4"/>
  <c r="K470" i="4"/>
  <c r="L470" i="4"/>
  <c r="M470" i="4"/>
  <c r="N470" i="4"/>
  <c r="I470" i="5" s="1"/>
  <c r="O470" i="4"/>
  <c r="Q470" i="4"/>
  <c r="R470" i="4"/>
  <c r="B471" i="4"/>
  <c r="D471" i="4"/>
  <c r="E471" i="4"/>
  <c r="F471" i="4"/>
  <c r="G471" i="4"/>
  <c r="H471" i="4"/>
  <c r="I471" i="4"/>
  <c r="J471" i="4"/>
  <c r="K471" i="4"/>
  <c r="L471" i="4"/>
  <c r="M471" i="4"/>
  <c r="N471" i="4"/>
  <c r="I471" i="5" s="1"/>
  <c r="O471" i="4"/>
  <c r="Q471" i="4"/>
  <c r="R471" i="4"/>
  <c r="B472" i="4"/>
  <c r="D472" i="4"/>
  <c r="E472" i="4"/>
  <c r="F472" i="4"/>
  <c r="G472" i="4"/>
  <c r="H472" i="4"/>
  <c r="I472" i="4"/>
  <c r="J472" i="4"/>
  <c r="K472" i="4"/>
  <c r="L472" i="4"/>
  <c r="M472" i="4"/>
  <c r="N472" i="4"/>
  <c r="I472" i="5" s="1"/>
  <c r="O472" i="4"/>
  <c r="Q472" i="4"/>
  <c r="R472" i="4"/>
  <c r="B473" i="4"/>
  <c r="D473" i="4"/>
  <c r="E473" i="4"/>
  <c r="F473" i="4"/>
  <c r="G473" i="4"/>
  <c r="H473" i="4"/>
  <c r="I473" i="4"/>
  <c r="J473" i="4"/>
  <c r="K473" i="4"/>
  <c r="L473" i="4"/>
  <c r="M473" i="4"/>
  <c r="N473" i="4"/>
  <c r="I473" i="5" s="1"/>
  <c r="O473" i="4"/>
  <c r="Q473" i="4"/>
  <c r="R473" i="4"/>
  <c r="B474" i="4"/>
  <c r="D474" i="4"/>
  <c r="E474" i="4"/>
  <c r="F474" i="4"/>
  <c r="G474" i="4"/>
  <c r="H474" i="4"/>
  <c r="I474" i="4"/>
  <c r="J474" i="4"/>
  <c r="K474" i="4"/>
  <c r="L474" i="4"/>
  <c r="M474" i="4"/>
  <c r="N474" i="4"/>
  <c r="I474" i="5" s="1"/>
  <c r="O474" i="4"/>
  <c r="Q474" i="4"/>
  <c r="R474" i="4"/>
  <c r="B475" i="4"/>
  <c r="D475" i="4"/>
  <c r="E475" i="4"/>
  <c r="F475" i="4"/>
  <c r="G475" i="4"/>
  <c r="H475" i="4"/>
  <c r="I475" i="4"/>
  <c r="J475" i="4"/>
  <c r="K475" i="4"/>
  <c r="L475" i="4"/>
  <c r="M475" i="4"/>
  <c r="N475" i="4"/>
  <c r="I475" i="5" s="1"/>
  <c r="O475" i="4"/>
  <c r="Q475" i="4"/>
  <c r="R475" i="4"/>
  <c r="B476" i="4"/>
  <c r="D476" i="4"/>
  <c r="E476" i="4"/>
  <c r="F476" i="4"/>
  <c r="G476" i="4"/>
  <c r="H476" i="4"/>
  <c r="I476" i="4"/>
  <c r="J476" i="4"/>
  <c r="K476" i="4"/>
  <c r="L476" i="4"/>
  <c r="M476" i="4"/>
  <c r="N476" i="4"/>
  <c r="I476" i="5" s="1"/>
  <c r="O476" i="4"/>
  <c r="Q476" i="4"/>
  <c r="R476" i="4"/>
  <c r="B477" i="4"/>
  <c r="D477" i="4"/>
  <c r="E477" i="4"/>
  <c r="F477" i="4"/>
  <c r="G477" i="4"/>
  <c r="H477" i="4"/>
  <c r="I477" i="4"/>
  <c r="J477" i="4"/>
  <c r="K477" i="4"/>
  <c r="L477" i="4"/>
  <c r="M477" i="4"/>
  <c r="N477" i="4"/>
  <c r="I477" i="5" s="1"/>
  <c r="O477" i="4"/>
  <c r="Q477" i="4"/>
  <c r="R477" i="4"/>
  <c r="B478" i="4"/>
  <c r="D478" i="4"/>
  <c r="E478" i="4"/>
  <c r="F478" i="4"/>
  <c r="G478" i="4"/>
  <c r="H478" i="4"/>
  <c r="I478" i="4"/>
  <c r="J478" i="4"/>
  <c r="K478" i="4"/>
  <c r="L478" i="4"/>
  <c r="M478" i="4"/>
  <c r="N478" i="4"/>
  <c r="I478" i="5" s="1"/>
  <c r="O478" i="4"/>
  <c r="Q478" i="4"/>
  <c r="R478" i="4"/>
  <c r="B479" i="4"/>
  <c r="D479" i="4"/>
  <c r="E479" i="4"/>
  <c r="F479" i="4"/>
  <c r="G479" i="4"/>
  <c r="H479" i="4"/>
  <c r="I479" i="4"/>
  <c r="J479" i="4"/>
  <c r="K479" i="4"/>
  <c r="L479" i="4"/>
  <c r="M479" i="4"/>
  <c r="N479" i="4"/>
  <c r="I479" i="5" s="1"/>
  <c r="O479" i="4"/>
  <c r="Q479" i="4"/>
  <c r="R479" i="4"/>
  <c r="B480" i="4"/>
  <c r="D480" i="4"/>
  <c r="E480" i="4"/>
  <c r="F480" i="4"/>
  <c r="G480" i="4"/>
  <c r="H480" i="4"/>
  <c r="I480" i="4"/>
  <c r="J480" i="4"/>
  <c r="K480" i="4"/>
  <c r="L480" i="4"/>
  <c r="M480" i="4"/>
  <c r="N480" i="4"/>
  <c r="I480" i="5" s="1"/>
  <c r="O480" i="4"/>
  <c r="Q480" i="4"/>
  <c r="R480" i="4"/>
  <c r="B481" i="4"/>
  <c r="D481" i="4"/>
  <c r="E481" i="4"/>
  <c r="F481" i="4"/>
  <c r="G481" i="4"/>
  <c r="H481" i="4"/>
  <c r="I481" i="4"/>
  <c r="J481" i="4"/>
  <c r="K481" i="4"/>
  <c r="L481" i="4"/>
  <c r="M481" i="4"/>
  <c r="N481" i="4"/>
  <c r="I481" i="5" s="1"/>
  <c r="O481" i="4"/>
  <c r="Q481" i="4"/>
  <c r="R481" i="4"/>
  <c r="B482" i="4"/>
  <c r="D482" i="4"/>
  <c r="E482" i="4"/>
  <c r="F482" i="4"/>
  <c r="G482" i="4"/>
  <c r="H482" i="4"/>
  <c r="I482" i="4"/>
  <c r="J482" i="4"/>
  <c r="K482" i="4"/>
  <c r="L482" i="4"/>
  <c r="M482" i="4"/>
  <c r="N482" i="4"/>
  <c r="I482" i="5" s="1"/>
  <c r="O482" i="4"/>
  <c r="Q482" i="4"/>
  <c r="R482" i="4"/>
  <c r="B483" i="4"/>
  <c r="D483" i="4"/>
  <c r="E483" i="4"/>
  <c r="F483" i="4"/>
  <c r="G483" i="4"/>
  <c r="H483" i="4"/>
  <c r="I483" i="4"/>
  <c r="J483" i="4"/>
  <c r="K483" i="4"/>
  <c r="L483" i="4"/>
  <c r="M483" i="4"/>
  <c r="N483" i="4"/>
  <c r="I483" i="5" s="1"/>
  <c r="O483" i="4"/>
  <c r="Q483" i="4"/>
  <c r="R483" i="4"/>
  <c r="B484" i="4"/>
  <c r="D484" i="4"/>
  <c r="E484" i="4"/>
  <c r="F484" i="4"/>
  <c r="G484" i="4"/>
  <c r="H484" i="4"/>
  <c r="I484" i="4"/>
  <c r="J484" i="4"/>
  <c r="K484" i="4"/>
  <c r="L484" i="4"/>
  <c r="M484" i="4"/>
  <c r="N484" i="4"/>
  <c r="I484" i="5" s="1"/>
  <c r="O484" i="4"/>
  <c r="Q484" i="4"/>
  <c r="R484" i="4"/>
  <c r="B485" i="4"/>
  <c r="D485" i="4"/>
  <c r="E485" i="4"/>
  <c r="F485" i="4"/>
  <c r="G485" i="4"/>
  <c r="H485" i="4"/>
  <c r="I485" i="4"/>
  <c r="J485" i="4"/>
  <c r="K485" i="4"/>
  <c r="L485" i="4"/>
  <c r="M485" i="4"/>
  <c r="N485" i="4"/>
  <c r="I485" i="5" s="1"/>
  <c r="O485" i="4"/>
  <c r="Q485" i="4"/>
  <c r="R485" i="4"/>
  <c r="B486" i="4"/>
  <c r="D486" i="4"/>
  <c r="E486" i="4"/>
  <c r="F486" i="4"/>
  <c r="G486" i="4"/>
  <c r="H486" i="4"/>
  <c r="I486" i="4"/>
  <c r="J486" i="4"/>
  <c r="K486" i="4"/>
  <c r="L486" i="4"/>
  <c r="M486" i="4"/>
  <c r="N486" i="4"/>
  <c r="I486" i="5" s="1"/>
  <c r="O486" i="4"/>
  <c r="Q486" i="4"/>
  <c r="R486" i="4"/>
  <c r="B487" i="4"/>
  <c r="D487" i="4"/>
  <c r="E487" i="4"/>
  <c r="F487" i="4"/>
  <c r="G487" i="4"/>
  <c r="H487" i="4"/>
  <c r="I487" i="4"/>
  <c r="J487" i="4"/>
  <c r="K487" i="4"/>
  <c r="L487" i="4"/>
  <c r="M487" i="4"/>
  <c r="N487" i="4"/>
  <c r="I487" i="5" s="1"/>
  <c r="O487" i="4"/>
  <c r="Q487" i="4"/>
  <c r="R487" i="4"/>
  <c r="B488" i="4"/>
  <c r="D488" i="4"/>
  <c r="E488" i="4"/>
  <c r="F488" i="4"/>
  <c r="G488" i="4"/>
  <c r="H488" i="4"/>
  <c r="I488" i="4"/>
  <c r="J488" i="4"/>
  <c r="K488" i="4"/>
  <c r="L488" i="4"/>
  <c r="M488" i="4"/>
  <c r="N488" i="4"/>
  <c r="I488" i="5" s="1"/>
  <c r="O488" i="4"/>
  <c r="Q488" i="4"/>
  <c r="R488" i="4"/>
  <c r="B489" i="4"/>
  <c r="D489" i="4"/>
  <c r="E489" i="4"/>
  <c r="F489" i="4"/>
  <c r="G489" i="4"/>
  <c r="H489" i="4"/>
  <c r="I489" i="4"/>
  <c r="J489" i="4"/>
  <c r="K489" i="4"/>
  <c r="L489" i="4"/>
  <c r="M489" i="4"/>
  <c r="N489" i="4"/>
  <c r="I489" i="5" s="1"/>
  <c r="O489" i="4"/>
  <c r="Q489" i="4"/>
  <c r="R489" i="4"/>
  <c r="B490" i="4"/>
  <c r="D490" i="4"/>
  <c r="E490" i="4"/>
  <c r="F490" i="4"/>
  <c r="G490" i="4"/>
  <c r="H490" i="4"/>
  <c r="I490" i="4"/>
  <c r="J490" i="4"/>
  <c r="K490" i="4"/>
  <c r="L490" i="4"/>
  <c r="M490" i="4"/>
  <c r="N490" i="4"/>
  <c r="I490" i="5" s="1"/>
  <c r="O490" i="4"/>
  <c r="Q490" i="4"/>
  <c r="R490" i="4"/>
  <c r="B491" i="4"/>
  <c r="D491" i="4"/>
  <c r="E491" i="4"/>
  <c r="F491" i="4"/>
  <c r="G491" i="4"/>
  <c r="H491" i="4"/>
  <c r="I491" i="4"/>
  <c r="J491" i="4"/>
  <c r="K491" i="4"/>
  <c r="L491" i="4"/>
  <c r="M491" i="4"/>
  <c r="N491" i="4"/>
  <c r="I491" i="5" s="1"/>
  <c r="O491" i="4"/>
  <c r="Q491" i="4"/>
  <c r="R491" i="4"/>
  <c r="B492" i="4"/>
  <c r="D492" i="4"/>
  <c r="E492" i="4"/>
  <c r="F492" i="4"/>
  <c r="G492" i="4"/>
  <c r="H492" i="4"/>
  <c r="I492" i="4"/>
  <c r="J492" i="4"/>
  <c r="K492" i="4"/>
  <c r="L492" i="4"/>
  <c r="M492" i="4"/>
  <c r="N492" i="4"/>
  <c r="I492" i="5" s="1"/>
  <c r="O492" i="4"/>
  <c r="Q492" i="4"/>
  <c r="R492" i="4"/>
  <c r="B493" i="4"/>
  <c r="D493" i="4"/>
  <c r="E493" i="4"/>
  <c r="F493" i="4"/>
  <c r="G493" i="4"/>
  <c r="H493" i="4"/>
  <c r="I493" i="4"/>
  <c r="J493" i="4"/>
  <c r="K493" i="4"/>
  <c r="L493" i="4"/>
  <c r="M493" i="4"/>
  <c r="N493" i="4"/>
  <c r="I493" i="5" s="1"/>
  <c r="O493" i="4"/>
  <c r="Q493" i="4"/>
  <c r="R493" i="4"/>
  <c r="B494" i="4"/>
  <c r="D494" i="4"/>
  <c r="E494" i="4"/>
  <c r="F494" i="4"/>
  <c r="G494" i="4"/>
  <c r="H494" i="4"/>
  <c r="I494" i="4"/>
  <c r="J494" i="4"/>
  <c r="K494" i="4"/>
  <c r="L494" i="4"/>
  <c r="M494" i="4"/>
  <c r="N494" i="4"/>
  <c r="I494" i="5" s="1"/>
  <c r="O494" i="4"/>
  <c r="Q494" i="4"/>
  <c r="R494" i="4"/>
  <c r="B495" i="4"/>
  <c r="D495" i="4"/>
  <c r="E495" i="4"/>
  <c r="F495" i="4"/>
  <c r="G495" i="4"/>
  <c r="H495" i="4"/>
  <c r="I495" i="4"/>
  <c r="J495" i="4"/>
  <c r="K495" i="4"/>
  <c r="L495" i="4"/>
  <c r="M495" i="4"/>
  <c r="N495" i="4"/>
  <c r="I495" i="5" s="1"/>
  <c r="O495" i="4"/>
  <c r="Q495" i="4"/>
  <c r="R495" i="4"/>
  <c r="B496" i="4"/>
  <c r="D496" i="4"/>
  <c r="E496" i="4"/>
  <c r="F496" i="4"/>
  <c r="G496" i="4"/>
  <c r="H496" i="4"/>
  <c r="I496" i="4"/>
  <c r="J496" i="4"/>
  <c r="K496" i="4"/>
  <c r="L496" i="4"/>
  <c r="M496" i="4"/>
  <c r="N496" i="4"/>
  <c r="I496" i="5" s="1"/>
  <c r="O496" i="4"/>
  <c r="Q496" i="4"/>
  <c r="R496" i="4"/>
  <c r="B497" i="4"/>
  <c r="D497" i="4"/>
  <c r="E497" i="4"/>
  <c r="F497" i="4"/>
  <c r="G497" i="4"/>
  <c r="H497" i="4"/>
  <c r="I497" i="4"/>
  <c r="J497" i="4"/>
  <c r="K497" i="4"/>
  <c r="L497" i="4"/>
  <c r="M497" i="4"/>
  <c r="N497" i="4"/>
  <c r="I497" i="5" s="1"/>
  <c r="O497" i="4"/>
  <c r="Q497" i="4"/>
  <c r="R497" i="4"/>
  <c r="B498" i="4"/>
  <c r="D498" i="4"/>
  <c r="E498" i="4"/>
  <c r="F498" i="4"/>
  <c r="G498" i="4"/>
  <c r="H498" i="4"/>
  <c r="I498" i="4"/>
  <c r="J498" i="4"/>
  <c r="K498" i="4"/>
  <c r="L498" i="4"/>
  <c r="M498" i="4"/>
  <c r="N498" i="4"/>
  <c r="I498" i="5" s="1"/>
  <c r="O498" i="4"/>
  <c r="Q498" i="4"/>
  <c r="R498" i="4"/>
  <c r="B499" i="4"/>
  <c r="D499" i="4"/>
  <c r="E499" i="4"/>
  <c r="F499" i="4"/>
  <c r="G499" i="4"/>
  <c r="H499" i="4"/>
  <c r="I499" i="4"/>
  <c r="J499" i="4"/>
  <c r="K499" i="4"/>
  <c r="L499" i="4"/>
  <c r="M499" i="4"/>
  <c r="N499" i="4"/>
  <c r="I499" i="5" s="1"/>
  <c r="O499" i="4"/>
  <c r="Q499" i="4"/>
  <c r="R499" i="4"/>
  <c r="B500" i="4"/>
  <c r="D500" i="4"/>
  <c r="E500" i="4"/>
  <c r="F500" i="4"/>
  <c r="G500" i="4"/>
  <c r="H500" i="4"/>
  <c r="I500" i="4"/>
  <c r="J500" i="4"/>
  <c r="K500" i="4"/>
  <c r="L500" i="4"/>
  <c r="M500" i="4"/>
  <c r="N500" i="4"/>
  <c r="I500" i="5" s="1"/>
  <c r="O500" i="4"/>
  <c r="Q500" i="4"/>
  <c r="R500" i="4"/>
  <c r="B501" i="4"/>
  <c r="D501" i="4"/>
  <c r="E501" i="4"/>
  <c r="F501" i="4"/>
  <c r="G501" i="4"/>
  <c r="H501" i="4"/>
  <c r="I501" i="4"/>
  <c r="J501" i="4"/>
  <c r="K501" i="4"/>
  <c r="L501" i="4"/>
  <c r="M501" i="4"/>
  <c r="N501" i="4"/>
  <c r="I501" i="5" s="1"/>
  <c r="O501" i="4"/>
  <c r="Q501" i="4"/>
  <c r="R501" i="4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B56" i="2"/>
  <c r="H56" i="2"/>
  <c r="I56" i="2"/>
  <c r="Q56" i="2"/>
  <c r="R56" i="2"/>
  <c r="B57" i="2"/>
  <c r="H57" i="2"/>
  <c r="I57" i="2"/>
  <c r="Q57" i="2"/>
  <c r="R57" i="2"/>
  <c r="B58" i="2"/>
  <c r="H58" i="2"/>
  <c r="I58" i="2"/>
  <c r="Q58" i="2"/>
  <c r="R58" i="2"/>
  <c r="B59" i="2"/>
  <c r="H59" i="2"/>
  <c r="I59" i="2"/>
  <c r="Q59" i="2"/>
  <c r="R59" i="2"/>
  <c r="B60" i="2"/>
  <c r="H60" i="2"/>
  <c r="I60" i="2"/>
  <c r="Q60" i="2"/>
  <c r="R60" i="2"/>
  <c r="B61" i="2"/>
  <c r="H61" i="2"/>
  <c r="I61" i="2"/>
  <c r="Q61" i="2"/>
  <c r="R61" i="2"/>
  <c r="B62" i="2"/>
  <c r="H62" i="2"/>
  <c r="I62" i="2"/>
  <c r="Q62" i="2"/>
  <c r="R62" i="2"/>
  <c r="B63" i="2"/>
  <c r="H63" i="2"/>
  <c r="I63" i="2"/>
  <c r="Q63" i="2"/>
  <c r="R63" i="2"/>
  <c r="B64" i="2"/>
  <c r="H64" i="2"/>
  <c r="I64" i="2"/>
  <c r="Q64" i="2"/>
  <c r="R64" i="2"/>
  <c r="B65" i="2"/>
  <c r="H65" i="2"/>
  <c r="I65" i="2"/>
  <c r="Q65" i="2"/>
  <c r="R65" i="2"/>
  <c r="B66" i="2"/>
  <c r="H66" i="2"/>
  <c r="I66" i="2"/>
  <c r="Q66" i="2"/>
  <c r="R66" i="2"/>
  <c r="B67" i="2"/>
  <c r="H67" i="2"/>
  <c r="I67" i="2"/>
  <c r="Q67" i="2"/>
  <c r="R67" i="2"/>
  <c r="B68" i="2"/>
  <c r="H68" i="2"/>
  <c r="I68" i="2"/>
  <c r="Q68" i="2"/>
  <c r="R68" i="2"/>
  <c r="B69" i="2"/>
  <c r="H69" i="2"/>
  <c r="I69" i="2"/>
  <c r="Q69" i="2"/>
  <c r="R69" i="2"/>
  <c r="B70" i="2"/>
  <c r="H70" i="2"/>
  <c r="I70" i="2"/>
  <c r="Q70" i="2"/>
  <c r="R70" i="2"/>
  <c r="B71" i="2"/>
  <c r="H71" i="2"/>
  <c r="I71" i="2"/>
  <c r="Q71" i="2"/>
  <c r="R71" i="2"/>
  <c r="B72" i="2"/>
  <c r="H72" i="2"/>
  <c r="I72" i="2"/>
  <c r="Q72" i="2"/>
  <c r="R72" i="2"/>
  <c r="B73" i="2"/>
  <c r="H73" i="2"/>
  <c r="I73" i="2"/>
  <c r="Q73" i="2"/>
  <c r="R73" i="2"/>
  <c r="B74" i="2"/>
  <c r="H74" i="2"/>
  <c r="I74" i="2"/>
  <c r="Q74" i="2"/>
  <c r="R74" i="2"/>
  <c r="B75" i="2"/>
  <c r="H75" i="2"/>
  <c r="I75" i="2"/>
  <c r="Q75" i="2"/>
  <c r="R75" i="2"/>
  <c r="B76" i="2"/>
  <c r="H76" i="2"/>
  <c r="I76" i="2"/>
  <c r="Q76" i="2"/>
  <c r="R76" i="2"/>
  <c r="B77" i="2"/>
  <c r="H77" i="2"/>
  <c r="I77" i="2"/>
  <c r="Q77" i="2"/>
  <c r="R77" i="2"/>
  <c r="B78" i="2"/>
  <c r="H78" i="2"/>
  <c r="I78" i="2"/>
  <c r="Q78" i="2"/>
  <c r="R78" i="2"/>
  <c r="B79" i="2"/>
  <c r="H79" i="2"/>
  <c r="I79" i="2"/>
  <c r="Q79" i="2"/>
  <c r="R79" i="2"/>
  <c r="B80" i="2"/>
  <c r="H80" i="2"/>
  <c r="I80" i="2"/>
  <c r="Q80" i="2"/>
  <c r="R80" i="2"/>
  <c r="B81" i="2"/>
  <c r="H81" i="2"/>
  <c r="I81" i="2"/>
  <c r="Q81" i="2"/>
  <c r="R81" i="2"/>
  <c r="B82" i="2"/>
  <c r="H82" i="2"/>
  <c r="I82" i="2"/>
  <c r="Q82" i="2"/>
  <c r="R82" i="2"/>
  <c r="B83" i="2"/>
  <c r="H83" i="2"/>
  <c r="I83" i="2"/>
  <c r="Q83" i="2"/>
  <c r="R83" i="2"/>
  <c r="B84" i="2"/>
  <c r="H84" i="2"/>
  <c r="I84" i="2"/>
  <c r="Q84" i="2"/>
  <c r="R84" i="2"/>
  <c r="B85" i="2"/>
  <c r="H85" i="2"/>
  <c r="I85" i="2"/>
  <c r="Q85" i="2"/>
  <c r="R85" i="2"/>
  <c r="B86" i="2"/>
  <c r="H86" i="2"/>
  <c r="I86" i="2"/>
  <c r="Q86" i="2"/>
  <c r="R86" i="2"/>
  <c r="B87" i="2"/>
  <c r="H87" i="2"/>
  <c r="I87" i="2"/>
  <c r="Q87" i="2"/>
  <c r="R87" i="2"/>
  <c r="B88" i="2"/>
  <c r="H88" i="2"/>
  <c r="I88" i="2"/>
  <c r="Q88" i="2"/>
  <c r="R88" i="2"/>
  <c r="B89" i="2"/>
  <c r="H89" i="2"/>
  <c r="I89" i="2"/>
  <c r="Q89" i="2"/>
  <c r="R89" i="2"/>
  <c r="B90" i="2"/>
  <c r="H90" i="2"/>
  <c r="I90" i="2"/>
  <c r="Q90" i="2"/>
  <c r="R90" i="2"/>
  <c r="B91" i="2"/>
  <c r="H91" i="2"/>
  <c r="I91" i="2"/>
  <c r="Q91" i="2"/>
  <c r="R91" i="2"/>
  <c r="B92" i="2"/>
  <c r="H92" i="2"/>
  <c r="I92" i="2"/>
  <c r="Q92" i="2"/>
  <c r="R92" i="2"/>
  <c r="B93" i="2"/>
  <c r="H93" i="2"/>
  <c r="I93" i="2"/>
  <c r="Q93" i="2"/>
  <c r="R93" i="2"/>
  <c r="B94" i="2"/>
  <c r="H94" i="2"/>
  <c r="I94" i="2"/>
  <c r="Q94" i="2"/>
  <c r="R94" i="2"/>
  <c r="B95" i="2"/>
  <c r="H95" i="2"/>
  <c r="I95" i="2"/>
  <c r="Q95" i="2"/>
  <c r="R95" i="2"/>
  <c r="B96" i="2"/>
  <c r="H96" i="2"/>
  <c r="I96" i="2"/>
  <c r="Q96" i="2"/>
  <c r="R96" i="2"/>
  <c r="B97" i="2"/>
  <c r="H97" i="2"/>
  <c r="I97" i="2"/>
  <c r="Q97" i="2"/>
  <c r="R97" i="2"/>
  <c r="B98" i="2"/>
  <c r="H98" i="2"/>
  <c r="I98" i="2"/>
  <c r="Q98" i="2"/>
  <c r="R98" i="2"/>
  <c r="B99" i="2"/>
  <c r="H99" i="2"/>
  <c r="I99" i="2"/>
  <c r="Q99" i="2"/>
  <c r="R99" i="2"/>
  <c r="B100" i="2"/>
  <c r="H100" i="2"/>
  <c r="I100" i="2"/>
  <c r="Q100" i="2"/>
  <c r="R100" i="2"/>
  <c r="B101" i="2"/>
  <c r="H101" i="2"/>
  <c r="I101" i="2"/>
  <c r="Q101" i="2"/>
  <c r="R101" i="2"/>
  <c r="B102" i="2"/>
  <c r="H102" i="2"/>
  <c r="I102" i="2"/>
  <c r="Q102" i="2"/>
  <c r="R102" i="2"/>
  <c r="B103" i="2"/>
  <c r="H103" i="2"/>
  <c r="I103" i="2"/>
  <c r="Q103" i="2"/>
  <c r="R103" i="2"/>
  <c r="B104" i="2"/>
  <c r="H104" i="2"/>
  <c r="I104" i="2"/>
  <c r="Q104" i="2"/>
  <c r="R104" i="2"/>
  <c r="B105" i="2"/>
  <c r="H105" i="2"/>
  <c r="I105" i="2"/>
  <c r="Q105" i="2"/>
  <c r="R105" i="2"/>
  <c r="B106" i="2"/>
  <c r="H106" i="2"/>
  <c r="I106" i="2"/>
  <c r="Q106" i="2"/>
  <c r="R106" i="2"/>
  <c r="B107" i="2"/>
  <c r="H107" i="2"/>
  <c r="I107" i="2"/>
  <c r="Q107" i="2"/>
  <c r="R107" i="2"/>
  <c r="B108" i="2"/>
  <c r="H108" i="2"/>
  <c r="I108" i="2"/>
  <c r="Q108" i="2"/>
  <c r="R108" i="2"/>
  <c r="B109" i="2"/>
  <c r="H109" i="2"/>
  <c r="I109" i="2"/>
  <c r="Q109" i="2"/>
  <c r="R109" i="2"/>
  <c r="B110" i="2"/>
  <c r="H110" i="2"/>
  <c r="I110" i="2"/>
  <c r="Q110" i="2"/>
  <c r="R110" i="2"/>
  <c r="B111" i="2"/>
  <c r="H111" i="2"/>
  <c r="I111" i="2"/>
  <c r="Q111" i="2"/>
  <c r="R111" i="2"/>
  <c r="B112" i="2"/>
  <c r="H112" i="2"/>
  <c r="I112" i="2"/>
  <c r="Q112" i="2"/>
  <c r="R112" i="2"/>
  <c r="B113" i="2"/>
  <c r="H113" i="2"/>
  <c r="I113" i="2"/>
  <c r="Q113" i="2"/>
  <c r="R113" i="2"/>
  <c r="B114" i="2"/>
  <c r="H114" i="2"/>
  <c r="I114" i="2"/>
  <c r="Q114" i="2"/>
  <c r="R114" i="2"/>
  <c r="B115" i="2"/>
  <c r="H115" i="2"/>
  <c r="I115" i="2"/>
  <c r="Q115" i="2"/>
  <c r="R115" i="2"/>
  <c r="B116" i="2"/>
  <c r="H116" i="2"/>
  <c r="I116" i="2"/>
  <c r="Q116" i="2"/>
  <c r="R116" i="2"/>
  <c r="B117" i="2"/>
  <c r="H117" i="2"/>
  <c r="I117" i="2"/>
  <c r="Q117" i="2"/>
  <c r="R117" i="2"/>
  <c r="B118" i="2"/>
  <c r="H118" i="2"/>
  <c r="I118" i="2"/>
  <c r="Q118" i="2"/>
  <c r="R118" i="2"/>
  <c r="B119" i="2"/>
  <c r="H119" i="2"/>
  <c r="I119" i="2"/>
  <c r="Q119" i="2"/>
  <c r="R119" i="2"/>
  <c r="B120" i="2"/>
  <c r="H120" i="2"/>
  <c r="I120" i="2"/>
  <c r="Q120" i="2"/>
  <c r="R120" i="2"/>
  <c r="B121" i="2"/>
  <c r="H121" i="2"/>
  <c r="I121" i="2"/>
  <c r="Q121" i="2"/>
  <c r="R121" i="2"/>
  <c r="B122" i="2"/>
  <c r="H122" i="2"/>
  <c r="I122" i="2"/>
  <c r="Q122" i="2"/>
  <c r="R122" i="2"/>
  <c r="B123" i="2"/>
  <c r="H123" i="2"/>
  <c r="I123" i="2"/>
  <c r="Q123" i="2"/>
  <c r="R123" i="2"/>
  <c r="B124" i="2"/>
  <c r="H124" i="2"/>
  <c r="I124" i="2"/>
  <c r="Q124" i="2"/>
  <c r="R124" i="2"/>
  <c r="B125" i="2"/>
  <c r="H125" i="2"/>
  <c r="I125" i="2"/>
  <c r="Q125" i="2"/>
  <c r="R125" i="2"/>
  <c r="B126" i="2"/>
  <c r="H126" i="2"/>
  <c r="I126" i="2"/>
  <c r="Q126" i="2"/>
  <c r="R126" i="2"/>
  <c r="B127" i="2"/>
  <c r="H127" i="2"/>
  <c r="I127" i="2"/>
  <c r="Q127" i="2"/>
  <c r="R127" i="2"/>
  <c r="B128" i="2"/>
  <c r="H128" i="2"/>
  <c r="I128" i="2"/>
  <c r="Q128" i="2"/>
  <c r="R128" i="2"/>
  <c r="B129" i="2"/>
  <c r="H129" i="2"/>
  <c r="I129" i="2"/>
  <c r="Q129" i="2"/>
  <c r="R129" i="2"/>
  <c r="B130" i="2"/>
  <c r="H130" i="2"/>
  <c r="I130" i="2"/>
  <c r="Q130" i="2"/>
  <c r="R130" i="2"/>
  <c r="B131" i="2"/>
  <c r="H131" i="2"/>
  <c r="I131" i="2"/>
  <c r="Q131" i="2"/>
  <c r="R131" i="2"/>
  <c r="B132" i="2"/>
  <c r="H132" i="2"/>
  <c r="I132" i="2"/>
  <c r="Q132" i="2"/>
  <c r="R132" i="2"/>
  <c r="B133" i="2"/>
  <c r="H133" i="2"/>
  <c r="I133" i="2"/>
  <c r="Q133" i="2"/>
  <c r="R133" i="2"/>
  <c r="B134" i="2"/>
  <c r="H134" i="2"/>
  <c r="I134" i="2"/>
  <c r="Q134" i="2"/>
  <c r="R134" i="2"/>
  <c r="B135" i="2"/>
  <c r="H135" i="2"/>
  <c r="I135" i="2"/>
  <c r="Q135" i="2"/>
  <c r="R135" i="2"/>
  <c r="B136" i="2"/>
  <c r="H136" i="2"/>
  <c r="I136" i="2"/>
  <c r="Q136" i="2"/>
  <c r="R136" i="2"/>
  <c r="B137" i="2"/>
  <c r="H137" i="2"/>
  <c r="I137" i="2"/>
  <c r="Q137" i="2"/>
  <c r="R137" i="2"/>
  <c r="B138" i="2"/>
  <c r="H138" i="2"/>
  <c r="I138" i="2"/>
  <c r="Q138" i="2"/>
  <c r="R138" i="2"/>
  <c r="B139" i="2"/>
  <c r="H139" i="2"/>
  <c r="I139" i="2"/>
  <c r="Q139" i="2"/>
  <c r="R139" i="2"/>
  <c r="B140" i="2"/>
  <c r="H140" i="2"/>
  <c r="I140" i="2"/>
  <c r="Q140" i="2"/>
  <c r="R140" i="2"/>
  <c r="B141" i="2"/>
  <c r="H141" i="2"/>
  <c r="I141" i="2"/>
  <c r="Q141" i="2"/>
  <c r="R141" i="2"/>
  <c r="B142" i="2"/>
  <c r="H142" i="2"/>
  <c r="I142" i="2"/>
  <c r="Q142" i="2"/>
  <c r="R142" i="2"/>
  <c r="B143" i="2"/>
  <c r="H143" i="2"/>
  <c r="I143" i="2"/>
  <c r="Q143" i="2"/>
  <c r="R143" i="2"/>
  <c r="B144" i="2"/>
  <c r="H144" i="2"/>
  <c r="I144" i="2"/>
  <c r="Q144" i="2"/>
  <c r="R144" i="2"/>
  <c r="B145" i="2"/>
  <c r="H145" i="2"/>
  <c r="I145" i="2"/>
  <c r="Q145" i="2"/>
  <c r="R145" i="2"/>
  <c r="B146" i="2"/>
  <c r="H146" i="2"/>
  <c r="I146" i="2"/>
  <c r="Q146" i="2"/>
  <c r="R146" i="2"/>
  <c r="B147" i="2"/>
  <c r="H147" i="2"/>
  <c r="I147" i="2"/>
  <c r="Q147" i="2"/>
  <c r="R147" i="2"/>
  <c r="B148" i="2"/>
  <c r="H148" i="2"/>
  <c r="I148" i="2"/>
  <c r="Q148" i="2"/>
  <c r="R148" i="2"/>
  <c r="B149" i="2"/>
  <c r="H149" i="2"/>
  <c r="I149" i="2"/>
  <c r="Q149" i="2"/>
  <c r="R149" i="2"/>
  <c r="B150" i="2"/>
  <c r="H150" i="2"/>
  <c r="I150" i="2"/>
  <c r="Q150" i="2"/>
  <c r="R150" i="2"/>
  <c r="B151" i="2"/>
  <c r="H151" i="2"/>
  <c r="I151" i="2"/>
  <c r="Q151" i="2"/>
  <c r="R151" i="2"/>
  <c r="B152" i="2"/>
  <c r="H152" i="2"/>
  <c r="I152" i="2"/>
  <c r="Q152" i="2"/>
  <c r="R152" i="2"/>
  <c r="B153" i="2"/>
  <c r="H153" i="2"/>
  <c r="I153" i="2"/>
  <c r="Q153" i="2"/>
  <c r="R153" i="2"/>
  <c r="B154" i="2"/>
  <c r="H154" i="2"/>
  <c r="I154" i="2"/>
  <c r="Q154" i="2"/>
  <c r="R154" i="2"/>
  <c r="B155" i="2"/>
  <c r="H155" i="2"/>
  <c r="I155" i="2"/>
  <c r="Q155" i="2"/>
  <c r="R155" i="2"/>
  <c r="B156" i="2"/>
  <c r="H156" i="2"/>
  <c r="I156" i="2"/>
  <c r="Q156" i="2"/>
  <c r="R156" i="2"/>
  <c r="B157" i="2"/>
  <c r="H157" i="2"/>
  <c r="I157" i="2"/>
  <c r="Q157" i="2"/>
  <c r="R157" i="2"/>
  <c r="B158" i="2"/>
  <c r="H158" i="2"/>
  <c r="I158" i="2"/>
  <c r="Q158" i="2"/>
  <c r="R158" i="2"/>
  <c r="B159" i="2"/>
  <c r="H159" i="2"/>
  <c r="I159" i="2"/>
  <c r="Q159" i="2"/>
  <c r="R159" i="2"/>
  <c r="B160" i="2"/>
  <c r="H160" i="2"/>
  <c r="I160" i="2"/>
  <c r="Q160" i="2"/>
  <c r="R160" i="2"/>
  <c r="B161" i="2"/>
  <c r="H161" i="2"/>
  <c r="I161" i="2"/>
  <c r="Q161" i="2"/>
  <c r="R161" i="2"/>
  <c r="B162" i="2"/>
  <c r="H162" i="2"/>
  <c r="I162" i="2"/>
  <c r="Q162" i="2"/>
  <c r="R162" i="2"/>
  <c r="B163" i="2"/>
  <c r="H163" i="2"/>
  <c r="I163" i="2"/>
  <c r="Q163" i="2"/>
  <c r="R163" i="2"/>
  <c r="B164" i="2"/>
  <c r="H164" i="2"/>
  <c r="I164" i="2"/>
  <c r="Q164" i="2"/>
  <c r="R164" i="2"/>
  <c r="B165" i="2"/>
  <c r="H165" i="2"/>
  <c r="I165" i="2"/>
  <c r="Q165" i="2"/>
  <c r="R165" i="2"/>
  <c r="B166" i="2"/>
  <c r="H166" i="2"/>
  <c r="I166" i="2"/>
  <c r="Q166" i="2"/>
  <c r="R166" i="2"/>
  <c r="B167" i="2"/>
  <c r="H167" i="2"/>
  <c r="I167" i="2"/>
  <c r="Q167" i="2"/>
  <c r="R167" i="2"/>
  <c r="B168" i="2"/>
  <c r="H168" i="2"/>
  <c r="I168" i="2"/>
  <c r="Q168" i="2"/>
  <c r="R168" i="2"/>
  <c r="B169" i="2"/>
  <c r="H169" i="2"/>
  <c r="I169" i="2"/>
  <c r="Q169" i="2"/>
  <c r="R169" i="2"/>
  <c r="B170" i="2"/>
  <c r="H170" i="2"/>
  <c r="I170" i="2"/>
  <c r="Q170" i="2"/>
  <c r="R170" i="2"/>
  <c r="B171" i="2"/>
  <c r="H171" i="2"/>
  <c r="I171" i="2"/>
  <c r="Q171" i="2"/>
  <c r="R171" i="2"/>
  <c r="B172" i="2"/>
  <c r="H172" i="2"/>
  <c r="I172" i="2"/>
  <c r="Q172" i="2"/>
  <c r="R172" i="2"/>
  <c r="B173" i="2"/>
  <c r="H173" i="2"/>
  <c r="I173" i="2"/>
  <c r="Q173" i="2"/>
  <c r="R173" i="2"/>
  <c r="B174" i="2"/>
  <c r="H174" i="2"/>
  <c r="I174" i="2"/>
  <c r="Q174" i="2"/>
  <c r="R174" i="2"/>
  <c r="B175" i="2"/>
  <c r="H175" i="2"/>
  <c r="I175" i="2"/>
  <c r="Q175" i="2"/>
  <c r="R175" i="2"/>
  <c r="B176" i="2"/>
  <c r="H176" i="2"/>
  <c r="I176" i="2"/>
  <c r="Q176" i="2"/>
  <c r="R176" i="2"/>
  <c r="B177" i="2"/>
  <c r="H177" i="2"/>
  <c r="I177" i="2"/>
  <c r="Q177" i="2"/>
  <c r="R177" i="2"/>
  <c r="B178" i="2"/>
  <c r="H178" i="2"/>
  <c r="I178" i="2"/>
  <c r="Q178" i="2"/>
  <c r="R178" i="2"/>
  <c r="B179" i="2"/>
  <c r="H179" i="2"/>
  <c r="I179" i="2"/>
  <c r="Q179" i="2"/>
  <c r="R179" i="2"/>
  <c r="B180" i="2"/>
  <c r="H180" i="2"/>
  <c r="I180" i="2"/>
  <c r="Q180" i="2"/>
  <c r="R180" i="2"/>
  <c r="B181" i="2"/>
  <c r="H181" i="2"/>
  <c r="I181" i="2"/>
  <c r="Q181" i="2"/>
  <c r="R181" i="2"/>
  <c r="B182" i="2"/>
  <c r="H182" i="2"/>
  <c r="I182" i="2"/>
  <c r="Q182" i="2"/>
  <c r="R182" i="2"/>
  <c r="B183" i="2"/>
  <c r="H183" i="2"/>
  <c r="I183" i="2"/>
  <c r="Q183" i="2"/>
  <c r="R183" i="2"/>
  <c r="B184" i="2"/>
  <c r="H184" i="2"/>
  <c r="I184" i="2"/>
  <c r="Q184" i="2"/>
  <c r="R184" i="2"/>
  <c r="B185" i="2"/>
  <c r="H185" i="2"/>
  <c r="I185" i="2"/>
  <c r="Q185" i="2"/>
  <c r="R185" i="2"/>
  <c r="B186" i="2"/>
  <c r="H186" i="2"/>
  <c r="I186" i="2"/>
  <c r="Q186" i="2"/>
  <c r="R186" i="2"/>
  <c r="B187" i="2"/>
  <c r="H187" i="2"/>
  <c r="I187" i="2"/>
  <c r="Q187" i="2"/>
  <c r="R187" i="2"/>
  <c r="B188" i="2"/>
  <c r="H188" i="2"/>
  <c r="I188" i="2"/>
  <c r="Q188" i="2"/>
  <c r="R188" i="2"/>
  <c r="B189" i="2"/>
  <c r="H189" i="2"/>
  <c r="I189" i="2"/>
  <c r="Q189" i="2"/>
  <c r="R189" i="2"/>
  <c r="B190" i="2"/>
  <c r="H190" i="2"/>
  <c r="I190" i="2"/>
  <c r="Q190" i="2"/>
  <c r="R190" i="2"/>
  <c r="B191" i="2"/>
  <c r="H191" i="2"/>
  <c r="I191" i="2"/>
  <c r="Q191" i="2"/>
  <c r="R191" i="2"/>
  <c r="B192" i="2"/>
  <c r="H192" i="2"/>
  <c r="I192" i="2"/>
  <c r="Q192" i="2"/>
  <c r="R192" i="2"/>
  <c r="B193" i="2"/>
  <c r="H193" i="2"/>
  <c r="I193" i="2"/>
  <c r="Q193" i="2"/>
  <c r="R193" i="2"/>
  <c r="B194" i="2"/>
  <c r="H194" i="2"/>
  <c r="I194" i="2"/>
  <c r="Q194" i="2"/>
  <c r="R194" i="2"/>
  <c r="B195" i="2"/>
  <c r="H195" i="2"/>
  <c r="I195" i="2"/>
  <c r="Q195" i="2"/>
  <c r="R195" i="2"/>
  <c r="B196" i="2"/>
  <c r="H196" i="2"/>
  <c r="I196" i="2"/>
  <c r="Q196" i="2"/>
  <c r="R196" i="2"/>
  <c r="B197" i="2"/>
  <c r="H197" i="2"/>
  <c r="I197" i="2"/>
  <c r="Q197" i="2"/>
  <c r="R197" i="2"/>
  <c r="B198" i="2"/>
  <c r="H198" i="2"/>
  <c r="I198" i="2"/>
  <c r="Q198" i="2"/>
  <c r="R198" i="2"/>
  <c r="B199" i="2"/>
  <c r="H199" i="2"/>
  <c r="I199" i="2"/>
  <c r="Q199" i="2"/>
  <c r="R199" i="2"/>
  <c r="B200" i="2"/>
  <c r="H200" i="2"/>
  <c r="I200" i="2"/>
  <c r="Q200" i="2"/>
  <c r="R200" i="2"/>
  <c r="B201" i="2"/>
  <c r="H201" i="2"/>
  <c r="I201" i="2"/>
  <c r="Q201" i="2"/>
  <c r="R201" i="2"/>
  <c r="B202" i="2"/>
  <c r="H202" i="2"/>
  <c r="I202" i="2"/>
  <c r="Q202" i="2"/>
  <c r="R202" i="2"/>
  <c r="B203" i="2"/>
  <c r="H203" i="2"/>
  <c r="I203" i="2"/>
  <c r="Q203" i="2"/>
  <c r="R203" i="2"/>
  <c r="B204" i="2"/>
  <c r="H204" i="2"/>
  <c r="I204" i="2"/>
  <c r="Q204" i="2"/>
  <c r="R204" i="2"/>
  <c r="B205" i="2"/>
  <c r="H205" i="2"/>
  <c r="I205" i="2"/>
  <c r="Q205" i="2"/>
  <c r="R205" i="2"/>
  <c r="B206" i="2"/>
  <c r="H206" i="2"/>
  <c r="I206" i="2"/>
  <c r="Q206" i="2"/>
  <c r="R206" i="2"/>
  <c r="B207" i="2"/>
  <c r="H207" i="2"/>
  <c r="I207" i="2"/>
  <c r="Q207" i="2"/>
  <c r="R207" i="2"/>
  <c r="B208" i="2"/>
  <c r="H208" i="2"/>
  <c r="I208" i="2"/>
  <c r="Q208" i="2"/>
  <c r="R208" i="2"/>
  <c r="B209" i="2"/>
  <c r="H209" i="2"/>
  <c r="I209" i="2"/>
  <c r="Q209" i="2"/>
  <c r="R209" i="2"/>
  <c r="B210" i="2"/>
  <c r="H210" i="2"/>
  <c r="I210" i="2"/>
  <c r="Q210" i="2"/>
  <c r="R210" i="2"/>
  <c r="B211" i="2"/>
  <c r="H211" i="2"/>
  <c r="I211" i="2"/>
  <c r="Q211" i="2"/>
  <c r="R211" i="2"/>
  <c r="B212" i="2"/>
  <c r="H212" i="2"/>
  <c r="I212" i="2"/>
  <c r="Q212" i="2"/>
  <c r="R212" i="2"/>
  <c r="B213" i="2"/>
  <c r="H213" i="2"/>
  <c r="I213" i="2"/>
  <c r="Q213" i="2"/>
  <c r="R213" i="2"/>
  <c r="B214" i="2"/>
  <c r="H214" i="2"/>
  <c r="I214" i="2"/>
  <c r="Q214" i="2"/>
  <c r="R214" i="2"/>
  <c r="B215" i="2"/>
  <c r="H215" i="2"/>
  <c r="I215" i="2"/>
  <c r="Q215" i="2"/>
  <c r="R215" i="2"/>
  <c r="B216" i="2"/>
  <c r="H216" i="2"/>
  <c r="I216" i="2"/>
  <c r="Q216" i="2"/>
  <c r="R216" i="2"/>
  <c r="B217" i="2"/>
  <c r="H217" i="2"/>
  <c r="I217" i="2"/>
  <c r="Q217" i="2"/>
  <c r="R217" i="2"/>
  <c r="B218" i="2"/>
  <c r="H218" i="2"/>
  <c r="I218" i="2"/>
  <c r="Q218" i="2"/>
  <c r="R218" i="2"/>
  <c r="B219" i="2"/>
  <c r="H219" i="2"/>
  <c r="I219" i="2"/>
  <c r="Q219" i="2"/>
  <c r="R219" i="2"/>
  <c r="B220" i="2"/>
  <c r="H220" i="2"/>
  <c r="I220" i="2"/>
  <c r="Q220" i="2"/>
  <c r="R220" i="2"/>
  <c r="B221" i="2"/>
  <c r="H221" i="2"/>
  <c r="I221" i="2"/>
  <c r="Q221" i="2"/>
  <c r="R221" i="2"/>
  <c r="B222" i="2"/>
  <c r="H222" i="2"/>
  <c r="I222" i="2"/>
  <c r="Q222" i="2"/>
  <c r="R222" i="2"/>
  <c r="B223" i="2"/>
  <c r="H223" i="2"/>
  <c r="I223" i="2"/>
  <c r="Q223" i="2"/>
  <c r="R223" i="2"/>
  <c r="B224" i="2"/>
  <c r="H224" i="2"/>
  <c r="I224" i="2"/>
  <c r="Q224" i="2"/>
  <c r="R224" i="2"/>
  <c r="B225" i="2"/>
  <c r="H225" i="2"/>
  <c r="I225" i="2"/>
  <c r="Q225" i="2"/>
  <c r="R225" i="2"/>
  <c r="B226" i="2"/>
  <c r="H226" i="2"/>
  <c r="I226" i="2"/>
  <c r="Q226" i="2"/>
  <c r="R226" i="2"/>
  <c r="B227" i="2"/>
  <c r="H227" i="2"/>
  <c r="I227" i="2"/>
  <c r="Q227" i="2"/>
  <c r="R227" i="2"/>
  <c r="B228" i="2"/>
  <c r="H228" i="2"/>
  <c r="I228" i="2"/>
  <c r="Q228" i="2"/>
  <c r="R228" i="2"/>
  <c r="B229" i="2"/>
  <c r="H229" i="2"/>
  <c r="I229" i="2"/>
  <c r="Q229" i="2"/>
  <c r="R229" i="2"/>
  <c r="B230" i="2"/>
  <c r="H230" i="2"/>
  <c r="I230" i="2"/>
  <c r="Q230" i="2"/>
  <c r="R230" i="2"/>
  <c r="B231" i="2"/>
  <c r="H231" i="2"/>
  <c r="I231" i="2"/>
  <c r="Q231" i="2"/>
  <c r="R231" i="2"/>
  <c r="B232" i="2"/>
  <c r="H232" i="2"/>
  <c r="I232" i="2"/>
  <c r="Q232" i="2"/>
  <c r="R232" i="2"/>
  <c r="B233" i="2"/>
  <c r="H233" i="2"/>
  <c r="I233" i="2"/>
  <c r="Q233" i="2"/>
  <c r="R233" i="2"/>
  <c r="B234" i="2"/>
  <c r="H234" i="2"/>
  <c r="I234" i="2"/>
  <c r="Q234" i="2"/>
  <c r="R234" i="2"/>
  <c r="B235" i="2"/>
  <c r="H235" i="2"/>
  <c r="I235" i="2"/>
  <c r="Q235" i="2"/>
  <c r="R235" i="2"/>
  <c r="B236" i="2"/>
  <c r="H236" i="2"/>
  <c r="I236" i="2"/>
  <c r="Q236" i="2"/>
  <c r="R236" i="2"/>
  <c r="B237" i="2"/>
  <c r="H237" i="2"/>
  <c r="I237" i="2"/>
  <c r="Q237" i="2"/>
  <c r="R237" i="2"/>
  <c r="B238" i="2"/>
  <c r="H238" i="2"/>
  <c r="I238" i="2"/>
  <c r="Q238" i="2"/>
  <c r="R238" i="2"/>
  <c r="B239" i="2"/>
  <c r="H239" i="2"/>
  <c r="I239" i="2"/>
  <c r="Q239" i="2"/>
  <c r="R239" i="2"/>
  <c r="B240" i="2"/>
  <c r="H240" i="2"/>
  <c r="I240" i="2"/>
  <c r="Q240" i="2"/>
  <c r="R240" i="2"/>
  <c r="B241" i="2"/>
  <c r="H241" i="2"/>
  <c r="I241" i="2"/>
  <c r="Q241" i="2"/>
  <c r="R241" i="2"/>
  <c r="B242" i="2"/>
  <c r="H242" i="2"/>
  <c r="I242" i="2"/>
  <c r="Q242" i="2"/>
  <c r="R242" i="2"/>
  <c r="B243" i="2"/>
  <c r="H243" i="2"/>
  <c r="I243" i="2"/>
  <c r="Q243" i="2"/>
  <c r="R243" i="2"/>
  <c r="B244" i="2"/>
  <c r="H244" i="2"/>
  <c r="I244" i="2"/>
  <c r="Q244" i="2"/>
  <c r="R244" i="2"/>
  <c r="B245" i="2"/>
  <c r="H245" i="2"/>
  <c r="I245" i="2"/>
  <c r="Q245" i="2"/>
  <c r="R245" i="2"/>
  <c r="B246" i="2"/>
  <c r="H246" i="2"/>
  <c r="I246" i="2"/>
  <c r="Q246" i="2"/>
  <c r="R246" i="2"/>
  <c r="B247" i="2"/>
  <c r="H247" i="2"/>
  <c r="I247" i="2"/>
  <c r="Q247" i="2"/>
  <c r="R247" i="2"/>
  <c r="B248" i="2"/>
  <c r="H248" i="2"/>
  <c r="I248" i="2"/>
  <c r="Q248" i="2"/>
  <c r="R248" i="2"/>
  <c r="B249" i="2"/>
  <c r="H249" i="2"/>
  <c r="I249" i="2"/>
  <c r="Q249" i="2"/>
  <c r="R249" i="2"/>
  <c r="B250" i="2"/>
  <c r="H250" i="2"/>
  <c r="I250" i="2"/>
  <c r="Q250" i="2"/>
  <c r="R250" i="2"/>
  <c r="B251" i="2"/>
  <c r="H251" i="2"/>
  <c r="I251" i="2"/>
  <c r="Q251" i="2"/>
  <c r="R251" i="2"/>
  <c r="B252" i="2"/>
  <c r="H252" i="2"/>
  <c r="I252" i="2"/>
  <c r="Q252" i="2"/>
  <c r="R252" i="2"/>
  <c r="B253" i="2"/>
  <c r="H253" i="2"/>
  <c r="I253" i="2"/>
  <c r="Q253" i="2"/>
  <c r="R253" i="2"/>
  <c r="B254" i="2"/>
  <c r="H254" i="2"/>
  <c r="I254" i="2"/>
  <c r="Q254" i="2"/>
  <c r="R254" i="2"/>
  <c r="B255" i="2"/>
  <c r="H255" i="2"/>
  <c r="I255" i="2"/>
  <c r="Q255" i="2"/>
  <c r="R255" i="2"/>
  <c r="B256" i="2"/>
  <c r="H256" i="2"/>
  <c r="I256" i="2"/>
  <c r="Q256" i="2"/>
  <c r="R256" i="2"/>
  <c r="B257" i="2"/>
  <c r="H257" i="2"/>
  <c r="I257" i="2"/>
  <c r="Q257" i="2"/>
  <c r="R257" i="2"/>
  <c r="B258" i="2"/>
  <c r="H258" i="2"/>
  <c r="I258" i="2"/>
  <c r="Q258" i="2"/>
  <c r="R258" i="2"/>
  <c r="B259" i="2"/>
  <c r="H259" i="2"/>
  <c r="I259" i="2"/>
  <c r="Q259" i="2"/>
  <c r="R259" i="2"/>
  <c r="B260" i="2"/>
  <c r="H260" i="2"/>
  <c r="I260" i="2"/>
  <c r="Q260" i="2"/>
  <c r="R260" i="2"/>
  <c r="B261" i="2"/>
  <c r="H261" i="2"/>
  <c r="I261" i="2"/>
  <c r="Q261" i="2"/>
  <c r="R261" i="2"/>
  <c r="B262" i="2"/>
  <c r="H262" i="2"/>
  <c r="I262" i="2"/>
  <c r="Q262" i="2"/>
  <c r="R262" i="2"/>
  <c r="B263" i="2"/>
  <c r="H263" i="2"/>
  <c r="I263" i="2"/>
  <c r="Q263" i="2"/>
  <c r="R263" i="2"/>
  <c r="B264" i="2"/>
  <c r="H264" i="2"/>
  <c r="I264" i="2"/>
  <c r="Q264" i="2"/>
  <c r="R264" i="2"/>
  <c r="B265" i="2"/>
  <c r="H265" i="2"/>
  <c r="I265" i="2"/>
  <c r="Q265" i="2"/>
  <c r="R265" i="2"/>
  <c r="B266" i="2"/>
  <c r="H266" i="2"/>
  <c r="I266" i="2"/>
  <c r="Q266" i="2"/>
  <c r="R266" i="2"/>
  <c r="S266" i="2" s="1"/>
  <c r="M266" i="2" s="1"/>
  <c r="B267" i="2"/>
  <c r="H267" i="2"/>
  <c r="I267" i="2"/>
  <c r="Q267" i="2"/>
  <c r="R267" i="2"/>
  <c r="B268" i="2"/>
  <c r="H268" i="2"/>
  <c r="I268" i="2"/>
  <c r="Q268" i="2"/>
  <c r="R268" i="2"/>
  <c r="B269" i="2"/>
  <c r="H269" i="2"/>
  <c r="I269" i="2"/>
  <c r="Q269" i="2"/>
  <c r="R269" i="2"/>
  <c r="B270" i="2"/>
  <c r="H270" i="2"/>
  <c r="I270" i="2"/>
  <c r="Q270" i="2"/>
  <c r="R270" i="2"/>
  <c r="B271" i="2"/>
  <c r="H271" i="2"/>
  <c r="I271" i="2"/>
  <c r="Q271" i="2"/>
  <c r="R271" i="2"/>
  <c r="B272" i="2"/>
  <c r="H272" i="2"/>
  <c r="I272" i="2"/>
  <c r="Q272" i="2"/>
  <c r="R272" i="2"/>
  <c r="B273" i="2"/>
  <c r="H273" i="2"/>
  <c r="I273" i="2"/>
  <c r="Q273" i="2"/>
  <c r="R273" i="2"/>
  <c r="B274" i="2"/>
  <c r="H274" i="2"/>
  <c r="I274" i="2"/>
  <c r="Q274" i="2"/>
  <c r="R274" i="2"/>
  <c r="B275" i="2"/>
  <c r="H275" i="2"/>
  <c r="I275" i="2"/>
  <c r="Q275" i="2"/>
  <c r="R275" i="2"/>
  <c r="B276" i="2"/>
  <c r="H276" i="2"/>
  <c r="I276" i="2"/>
  <c r="Q276" i="2"/>
  <c r="R276" i="2"/>
  <c r="B277" i="2"/>
  <c r="H277" i="2"/>
  <c r="I277" i="2"/>
  <c r="Q277" i="2"/>
  <c r="R277" i="2"/>
  <c r="B278" i="2"/>
  <c r="H278" i="2"/>
  <c r="I278" i="2"/>
  <c r="Q278" i="2"/>
  <c r="R278" i="2"/>
  <c r="B279" i="2"/>
  <c r="H279" i="2"/>
  <c r="I279" i="2"/>
  <c r="Q279" i="2"/>
  <c r="R279" i="2"/>
  <c r="B280" i="2"/>
  <c r="H280" i="2"/>
  <c r="I280" i="2"/>
  <c r="Q280" i="2"/>
  <c r="R280" i="2"/>
  <c r="B281" i="2"/>
  <c r="H281" i="2"/>
  <c r="I281" i="2"/>
  <c r="Q281" i="2"/>
  <c r="R281" i="2"/>
  <c r="B282" i="2"/>
  <c r="H282" i="2"/>
  <c r="I282" i="2"/>
  <c r="Q282" i="2"/>
  <c r="R282" i="2"/>
  <c r="B283" i="2"/>
  <c r="H283" i="2"/>
  <c r="I283" i="2"/>
  <c r="Q283" i="2"/>
  <c r="R283" i="2"/>
  <c r="B284" i="2"/>
  <c r="H284" i="2"/>
  <c r="I284" i="2"/>
  <c r="Q284" i="2"/>
  <c r="R284" i="2"/>
  <c r="B285" i="2"/>
  <c r="H285" i="2"/>
  <c r="I285" i="2"/>
  <c r="Q285" i="2"/>
  <c r="R285" i="2"/>
  <c r="B286" i="2"/>
  <c r="H286" i="2"/>
  <c r="I286" i="2"/>
  <c r="Q286" i="2"/>
  <c r="R286" i="2"/>
  <c r="B287" i="2"/>
  <c r="H287" i="2"/>
  <c r="I287" i="2"/>
  <c r="Q287" i="2"/>
  <c r="R287" i="2"/>
  <c r="B288" i="2"/>
  <c r="H288" i="2"/>
  <c r="I288" i="2"/>
  <c r="Q288" i="2"/>
  <c r="R288" i="2"/>
  <c r="B289" i="2"/>
  <c r="H289" i="2"/>
  <c r="I289" i="2"/>
  <c r="Q289" i="2"/>
  <c r="R289" i="2"/>
  <c r="B290" i="2"/>
  <c r="H290" i="2"/>
  <c r="I290" i="2"/>
  <c r="Q290" i="2"/>
  <c r="R290" i="2"/>
  <c r="B291" i="2"/>
  <c r="H291" i="2"/>
  <c r="I291" i="2"/>
  <c r="Q291" i="2"/>
  <c r="R291" i="2"/>
  <c r="B292" i="2"/>
  <c r="H292" i="2"/>
  <c r="I292" i="2"/>
  <c r="Q292" i="2"/>
  <c r="R292" i="2"/>
  <c r="B293" i="2"/>
  <c r="H293" i="2"/>
  <c r="I293" i="2"/>
  <c r="Q293" i="2"/>
  <c r="R293" i="2"/>
  <c r="B294" i="2"/>
  <c r="H294" i="2"/>
  <c r="I294" i="2"/>
  <c r="Q294" i="2"/>
  <c r="R294" i="2"/>
  <c r="B295" i="2"/>
  <c r="H295" i="2"/>
  <c r="I295" i="2"/>
  <c r="Q295" i="2"/>
  <c r="R295" i="2"/>
  <c r="B296" i="2"/>
  <c r="H296" i="2"/>
  <c r="I296" i="2"/>
  <c r="Q296" i="2"/>
  <c r="R296" i="2"/>
  <c r="B297" i="2"/>
  <c r="H297" i="2"/>
  <c r="I297" i="2"/>
  <c r="Q297" i="2"/>
  <c r="R297" i="2"/>
  <c r="B298" i="2"/>
  <c r="H298" i="2"/>
  <c r="I298" i="2"/>
  <c r="Q298" i="2"/>
  <c r="R298" i="2"/>
  <c r="B299" i="2"/>
  <c r="H299" i="2"/>
  <c r="I299" i="2"/>
  <c r="Q299" i="2"/>
  <c r="R299" i="2"/>
  <c r="B300" i="2"/>
  <c r="H300" i="2"/>
  <c r="I300" i="2"/>
  <c r="Q300" i="2"/>
  <c r="R300" i="2"/>
  <c r="B301" i="2"/>
  <c r="H301" i="2"/>
  <c r="I301" i="2"/>
  <c r="Q301" i="2"/>
  <c r="R301" i="2"/>
  <c r="B302" i="2"/>
  <c r="H302" i="2"/>
  <c r="I302" i="2"/>
  <c r="Q302" i="2"/>
  <c r="R302" i="2"/>
  <c r="B303" i="2"/>
  <c r="H303" i="2"/>
  <c r="I303" i="2"/>
  <c r="Q303" i="2"/>
  <c r="R303" i="2"/>
  <c r="B304" i="2"/>
  <c r="H304" i="2"/>
  <c r="I304" i="2"/>
  <c r="Q304" i="2"/>
  <c r="R304" i="2"/>
  <c r="B305" i="2"/>
  <c r="H305" i="2"/>
  <c r="I305" i="2"/>
  <c r="Q305" i="2"/>
  <c r="R305" i="2"/>
  <c r="B306" i="2"/>
  <c r="H306" i="2"/>
  <c r="I306" i="2"/>
  <c r="Q306" i="2"/>
  <c r="R306" i="2"/>
  <c r="B307" i="2"/>
  <c r="H307" i="2"/>
  <c r="I307" i="2"/>
  <c r="Q307" i="2"/>
  <c r="R307" i="2"/>
  <c r="B308" i="2"/>
  <c r="H308" i="2"/>
  <c r="I308" i="2"/>
  <c r="Q308" i="2"/>
  <c r="R308" i="2"/>
  <c r="B309" i="2"/>
  <c r="H309" i="2"/>
  <c r="I309" i="2"/>
  <c r="Q309" i="2"/>
  <c r="R309" i="2"/>
  <c r="B310" i="2"/>
  <c r="H310" i="2"/>
  <c r="I310" i="2"/>
  <c r="Q310" i="2"/>
  <c r="R310" i="2"/>
  <c r="B311" i="2"/>
  <c r="H311" i="2"/>
  <c r="I311" i="2"/>
  <c r="Q311" i="2"/>
  <c r="R311" i="2"/>
  <c r="B312" i="2"/>
  <c r="H312" i="2"/>
  <c r="I312" i="2"/>
  <c r="Q312" i="2"/>
  <c r="R312" i="2"/>
  <c r="B313" i="2"/>
  <c r="H313" i="2"/>
  <c r="I313" i="2"/>
  <c r="Q313" i="2"/>
  <c r="R313" i="2"/>
  <c r="B314" i="2"/>
  <c r="H314" i="2"/>
  <c r="I314" i="2"/>
  <c r="Q314" i="2"/>
  <c r="R314" i="2"/>
  <c r="B315" i="2"/>
  <c r="H315" i="2"/>
  <c r="I315" i="2"/>
  <c r="Q315" i="2"/>
  <c r="R315" i="2"/>
  <c r="B316" i="2"/>
  <c r="H316" i="2"/>
  <c r="I316" i="2"/>
  <c r="Q316" i="2"/>
  <c r="R316" i="2"/>
  <c r="B317" i="2"/>
  <c r="H317" i="2"/>
  <c r="I317" i="2"/>
  <c r="Q317" i="2"/>
  <c r="R317" i="2"/>
  <c r="B318" i="2"/>
  <c r="H318" i="2"/>
  <c r="I318" i="2"/>
  <c r="Q318" i="2"/>
  <c r="R318" i="2"/>
  <c r="B319" i="2"/>
  <c r="H319" i="2"/>
  <c r="I319" i="2"/>
  <c r="Q319" i="2"/>
  <c r="R319" i="2"/>
  <c r="B320" i="2"/>
  <c r="H320" i="2"/>
  <c r="I320" i="2"/>
  <c r="Q320" i="2"/>
  <c r="R320" i="2"/>
  <c r="B321" i="2"/>
  <c r="H321" i="2"/>
  <c r="I321" i="2"/>
  <c r="Q321" i="2"/>
  <c r="R321" i="2"/>
  <c r="B322" i="2"/>
  <c r="H322" i="2"/>
  <c r="I322" i="2"/>
  <c r="Q322" i="2"/>
  <c r="R322" i="2"/>
  <c r="S322" i="2" s="1"/>
  <c r="M322" i="2" s="1"/>
  <c r="B323" i="2"/>
  <c r="H323" i="2"/>
  <c r="I323" i="2"/>
  <c r="Q323" i="2"/>
  <c r="R323" i="2"/>
  <c r="B324" i="2"/>
  <c r="H324" i="2"/>
  <c r="I324" i="2"/>
  <c r="Q324" i="2"/>
  <c r="R324" i="2"/>
  <c r="B325" i="2"/>
  <c r="H325" i="2"/>
  <c r="I325" i="2"/>
  <c r="Q325" i="2"/>
  <c r="R325" i="2"/>
  <c r="B326" i="2"/>
  <c r="H326" i="2"/>
  <c r="I326" i="2"/>
  <c r="Q326" i="2"/>
  <c r="R326" i="2"/>
  <c r="B327" i="2"/>
  <c r="H327" i="2"/>
  <c r="I327" i="2"/>
  <c r="Q327" i="2"/>
  <c r="R327" i="2"/>
  <c r="B328" i="2"/>
  <c r="H328" i="2"/>
  <c r="I328" i="2"/>
  <c r="Q328" i="2"/>
  <c r="R328" i="2"/>
  <c r="B329" i="2"/>
  <c r="H329" i="2"/>
  <c r="I329" i="2"/>
  <c r="Q329" i="2"/>
  <c r="R329" i="2"/>
  <c r="B330" i="2"/>
  <c r="H330" i="2"/>
  <c r="I330" i="2"/>
  <c r="Q330" i="2"/>
  <c r="R330" i="2"/>
  <c r="B331" i="2"/>
  <c r="H331" i="2"/>
  <c r="I331" i="2"/>
  <c r="Q331" i="2"/>
  <c r="R331" i="2"/>
  <c r="B332" i="2"/>
  <c r="H332" i="2"/>
  <c r="I332" i="2"/>
  <c r="Q332" i="2"/>
  <c r="R332" i="2"/>
  <c r="B333" i="2"/>
  <c r="H333" i="2"/>
  <c r="I333" i="2"/>
  <c r="Q333" i="2"/>
  <c r="R333" i="2"/>
  <c r="B334" i="2"/>
  <c r="H334" i="2"/>
  <c r="I334" i="2"/>
  <c r="Q334" i="2"/>
  <c r="R334" i="2"/>
  <c r="B335" i="2"/>
  <c r="H335" i="2"/>
  <c r="I335" i="2"/>
  <c r="Q335" i="2"/>
  <c r="R335" i="2"/>
  <c r="B336" i="2"/>
  <c r="H336" i="2"/>
  <c r="I336" i="2"/>
  <c r="Q336" i="2"/>
  <c r="R336" i="2"/>
  <c r="B337" i="2"/>
  <c r="H337" i="2"/>
  <c r="I337" i="2"/>
  <c r="Q337" i="2"/>
  <c r="R337" i="2"/>
  <c r="B338" i="2"/>
  <c r="H338" i="2"/>
  <c r="I338" i="2"/>
  <c r="Q338" i="2"/>
  <c r="R338" i="2"/>
  <c r="B339" i="2"/>
  <c r="H339" i="2"/>
  <c r="I339" i="2"/>
  <c r="Q339" i="2"/>
  <c r="R339" i="2"/>
  <c r="B340" i="2"/>
  <c r="H340" i="2"/>
  <c r="I340" i="2"/>
  <c r="Q340" i="2"/>
  <c r="R340" i="2"/>
  <c r="B341" i="2"/>
  <c r="H341" i="2"/>
  <c r="I341" i="2"/>
  <c r="Q341" i="2"/>
  <c r="R341" i="2"/>
  <c r="B342" i="2"/>
  <c r="H342" i="2"/>
  <c r="I342" i="2"/>
  <c r="Q342" i="2"/>
  <c r="R342" i="2"/>
  <c r="B343" i="2"/>
  <c r="H343" i="2"/>
  <c r="I343" i="2"/>
  <c r="Q343" i="2"/>
  <c r="R343" i="2"/>
  <c r="B344" i="2"/>
  <c r="H344" i="2"/>
  <c r="I344" i="2"/>
  <c r="Q344" i="2"/>
  <c r="R344" i="2"/>
  <c r="B345" i="2"/>
  <c r="H345" i="2"/>
  <c r="I345" i="2"/>
  <c r="Q345" i="2"/>
  <c r="R345" i="2"/>
  <c r="B346" i="2"/>
  <c r="H346" i="2"/>
  <c r="I346" i="2"/>
  <c r="Q346" i="2"/>
  <c r="R346" i="2"/>
  <c r="B347" i="2"/>
  <c r="H347" i="2"/>
  <c r="I347" i="2"/>
  <c r="Q347" i="2"/>
  <c r="R347" i="2"/>
  <c r="B348" i="2"/>
  <c r="H348" i="2"/>
  <c r="I348" i="2"/>
  <c r="Q348" i="2"/>
  <c r="R348" i="2"/>
  <c r="B349" i="2"/>
  <c r="H349" i="2"/>
  <c r="I349" i="2"/>
  <c r="Q349" i="2"/>
  <c r="R349" i="2"/>
  <c r="B350" i="2"/>
  <c r="H350" i="2"/>
  <c r="I350" i="2"/>
  <c r="Q350" i="2"/>
  <c r="R350" i="2"/>
  <c r="B351" i="2"/>
  <c r="H351" i="2"/>
  <c r="I351" i="2"/>
  <c r="Q351" i="2"/>
  <c r="R351" i="2"/>
  <c r="B352" i="2"/>
  <c r="H352" i="2"/>
  <c r="I352" i="2"/>
  <c r="Q352" i="2"/>
  <c r="R352" i="2"/>
  <c r="B353" i="2"/>
  <c r="H353" i="2"/>
  <c r="I353" i="2"/>
  <c r="Q353" i="2"/>
  <c r="R353" i="2"/>
  <c r="B354" i="2"/>
  <c r="H354" i="2"/>
  <c r="I354" i="2"/>
  <c r="Q354" i="2"/>
  <c r="R354" i="2"/>
  <c r="B355" i="2"/>
  <c r="H355" i="2"/>
  <c r="I355" i="2"/>
  <c r="Q355" i="2"/>
  <c r="R355" i="2"/>
  <c r="B356" i="2"/>
  <c r="H356" i="2"/>
  <c r="I356" i="2"/>
  <c r="Q356" i="2"/>
  <c r="R356" i="2"/>
  <c r="B357" i="2"/>
  <c r="H357" i="2"/>
  <c r="I357" i="2"/>
  <c r="Q357" i="2"/>
  <c r="R357" i="2"/>
  <c r="B358" i="2"/>
  <c r="H358" i="2"/>
  <c r="I358" i="2"/>
  <c r="Q358" i="2"/>
  <c r="R358" i="2"/>
  <c r="B359" i="2"/>
  <c r="H359" i="2"/>
  <c r="I359" i="2"/>
  <c r="Q359" i="2"/>
  <c r="R359" i="2"/>
  <c r="B360" i="2"/>
  <c r="H360" i="2"/>
  <c r="I360" i="2"/>
  <c r="Q360" i="2"/>
  <c r="R360" i="2"/>
  <c r="B361" i="2"/>
  <c r="H361" i="2"/>
  <c r="I361" i="2"/>
  <c r="Q361" i="2"/>
  <c r="R361" i="2"/>
  <c r="B362" i="2"/>
  <c r="H362" i="2"/>
  <c r="I362" i="2"/>
  <c r="Q362" i="2"/>
  <c r="R362" i="2"/>
  <c r="B363" i="2"/>
  <c r="H363" i="2"/>
  <c r="I363" i="2"/>
  <c r="Q363" i="2"/>
  <c r="R363" i="2"/>
  <c r="B364" i="2"/>
  <c r="H364" i="2"/>
  <c r="I364" i="2"/>
  <c r="Q364" i="2"/>
  <c r="R364" i="2"/>
  <c r="B365" i="2"/>
  <c r="H365" i="2"/>
  <c r="I365" i="2"/>
  <c r="Q365" i="2"/>
  <c r="R365" i="2"/>
  <c r="B366" i="2"/>
  <c r="H366" i="2"/>
  <c r="I366" i="2"/>
  <c r="Q366" i="2"/>
  <c r="R366" i="2"/>
  <c r="B367" i="2"/>
  <c r="H367" i="2"/>
  <c r="I367" i="2"/>
  <c r="Q367" i="2"/>
  <c r="R367" i="2"/>
  <c r="B368" i="2"/>
  <c r="H368" i="2"/>
  <c r="I368" i="2"/>
  <c r="Q368" i="2"/>
  <c r="R368" i="2"/>
  <c r="B369" i="2"/>
  <c r="H369" i="2"/>
  <c r="I369" i="2"/>
  <c r="Q369" i="2"/>
  <c r="R369" i="2"/>
  <c r="B370" i="2"/>
  <c r="H370" i="2"/>
  <c r="I370" i="2"/>
  <c r="Q370" i="2"/>
  <c r="R370" i="2"/>
  <c r="B371" i="2"/>
  <c r="H371" i="2"/>
  <c r="I371" i="2"/>
  <c r="Q371" i="2"/>
  <c r="R371" i="2"/>
  <c r="B372" i="2"/>
  <c r="H372" i="2"/>
  <c r="I372" i="2"/>
  <c r="Q372" i="2"/>
  <c r="R372" i="2"/>
  <c r="B373" i="2"/>
  <c r="H373" i="2"/>
  <c r="I373" i="2"/>
  <c r="Q373" i="2"/>
  <c r="R373" i="2"/>
  <c r="B374" i="2"/>
  <c r="H374" i="2"/>
  <c r="I374" i="2"/>
  <c r="Q374" i="2"/>
  <c r="R374" i="2"/>
  <c r="B375" i="2"/>
  <c r="H375" i="2"/>
  <c r="I375" i="2"/>
  <c r="Q375" i="2"/>
  <c r="R375" i="2"/>
  <c r="B376" i="2"/>
  <c r="H376" i="2"/>
  <c r="I376" i="2"/>
  <c r="Q376" i="2"/>
  <c r="R376" i="2"/>
  <c r="B377" i="2"/>
  <c r="H377" i="2"/>
  <c r="I377" i="2"/>
  <c r="Q377" i="2"/>
  <c r="R377" i="2"/>
  <c r="B378" i="2"/>
  <c r="H378" i="2"/>
  <c r="I378" i="2"/>
  <c r="Q378" i="2"/>
  <c r="R378" i="2"/>
  <c r="B379" i="2"/>
  <c r="H379" i="2"/>
  <c r="I379" i="2"/>
  <c r="Q379" i="2"/>
  <c r="R379" i="2"/>
  <c r="B380" i="2"/>
  <c r="H380" i="2"/>
  <c r="I380" i="2"/>
  <c r="Q380" i="2"/>
  <c r="R380" i="2"/>
  <c r="B381" i="2"/>
  <c r="H381" i="2"/>
  <c r="I381" i="2"/>
  <c r="Q381" i="2"/>
  <c r="R381" i="2"/>
  <c r="B382" i="2"/>
  <c r="H382" i="2"/>
  <c r="I382" i="2"/>
  <c r="Q382" i="2"/>
  <c r="R382" i="2"/>
  <c r="B383" i="2"/>
  <c r="H383" i="2"/>
  <c r="I383" i="2"/>
  <c r="Q383" i="2"/>
  <c r="R383" i="2"/>
  <c r="B384" i="2"/>
  <c r="H384" i="2"/>
  <c r="I384" i="2"/>
  <c r="Q384" i="2"/>
  <c r="R384" i="2"/>
  <c r="B385" i="2"/>
  <c r="H385" i="2"/>
  <c r="I385" i="2"/>
  <c r="Q385" i="2"/>
  <c r="R385" i="2"/>
  <c r="B386" i="2"/>
  <c r="H386" i="2"/>
  <c r="I386" i="2"/>
  <c r="Q386" i="2"/>
  <c r="R386" i="2"/>
  <c r="B387" i="2"/>
  <c r="H387" i="2"/>
  <c r="I387" i="2"/>
  <c r="Q387" i="2"/>
  <c r="R387" i="2"/>
  <c r="B388" i="2"/>
  <c r="H388" i="2"/>
  <c r="I388" i="2"/>
  <c r="Q388" i="2"/>
  <c r="R388" i="2"/>
  <c r="B389" i="2"/>
  <c r="H389" i="2"/>
  <c r="I389" i="2"/>
  <c r="Q389" i="2"/>
  <c r="R389" i="2"/>
  <c r="B390" i="2"/>
  <c r="H390" i="2"/>
  <c r="I390" i="2"/>
  <c r="Q390" i="2"/>
  <c r="R390" i="2"/>
  <c r="B391" i="2"/>
  <c r="H391" i="2"/>
  <c r="I391" i="2"/>
  <c r="Q391" i="2"/>
  <c r="R391" i="2"/>
  <c r="B392" i="2"/>
  <c r="H392" i="2"/>
  <c r="I392" i="2"/>
  <c r="Q392" i="2"/>
  <c r="R392" i="2"/>
  <c r="B393" i="2"/>
  <c r="H393" i="2"/>
  <c r="I393" i="2"/>
  <c r="Q393" i="2"/>
  <c r="R393" i="2"/>
  <c r="B394" i="2"/>
  <c r="H394" i="2"/>
  <c r="I394" i="2"/>
  <c r="Q394" i="2"/>
  <c r="R394" i="2"/>
  <c r="B395" i="2"/>
  <c r="H395" i="2"/>
  <c r="I395" i="2"/>
  <c r="Q395" i="2"/>
  <c r="R395" i="2"/>
  <c r="B396" i="2"/>
  <c r="H396" i="2"/>
  <c r="I396" i="2"/>
  <c r="Q396" i="2"/>
  <c r="R396" i="2"/>
  <c r="B397" i="2"/>
  <c r="H397" i="2"/>
  <c r="I397" i="2"/>
  <c r="Q397" i="2"/>
  <c r="R397" i="2"/>
  <c r="B398" i="2"/>
  <c r="H398" i="2"/>
  <c r="I398" i="2"/>
  <c r="Q398" i="2"/>
  <c r="R398" i="2"/>
  <c r="B399" i="2"/>
  <c r="H399" i="2"/>
  <c r="I399" i="2"/>
  <c r="Q399" i="2"/>
  <c r="R399" i="2"/>
  <c r="B400" i="2"/>
  <c r="H400" i="2"/>
  <c r="I400" i="2"/>
  <c r="Q400" i="2"/>
  <c r="R400" i="2"/>
  <c r="B401" i="2"/>
  <c r="H401" i="2"/>
  <c r="I401" i="2"/>
  <c r="Q401" i="2"/>
  <c r="R401" i="2"/>
  <c r="B402" i="2"/>
  <c r="H402" i="2"/>
  <c r="I402" i="2"/>
  <c r="Q402" i="2"/>
  <c r="R402" i="2"/>
  <c r="B403" i="2"/>
  <c r="H403" i="2"/>
  <c r="I403" i="2"/>
  <c r="Q403" i="2"/>
  <c r="R403" i="2"/>
  <c r="B404" i="2"/>
  <c r="H404" i="2"/>
  <c r="I404" i="2"/>
  <c r="Q404" i="2"/>
  <c r="R404" i="2"/>
  <c r="B405" i="2"/>
  <c r="H405" i="2"/>
  <c r="I405" i="2"/>
  <c r="Q405" i="2"/>
  <c r="R405" i="2"/>
  <c r="B406" i="2"/>
  <c r="H406" i="2"/>
  <c r="I406" i="2"/>
  <c r="Q406" i="2"/>
  <c r="R406" i="2"/>
  <c r="B407" i="2"/>
  <c r="H407" i="2"/>
  <c r="I407" i="2"/>
  <c r="Q407" i="2"/>
  <c r="R407" i="2"/>
  <c r="B408" i="2"/>
  <c r="H408" i="2"/>
  <c r="I408" i="2"/>
  <c r="Q408" i="2"/>
  <c r="R408" i="2"/>
  <c r="B409" i="2"/>
  <c r="H409" i="2"/>
  <c r="I409" i="2"/>
  <c r="Q409" i="2"/>
  <c r="R409" i="2"/>
  <c r="B410" i="2"/>
  <c r="H410" i="2"/>
  <c r="I410" i="2"/>
  <c r="Q410" i="2"/>
  <c r="R410" i="2"/>
  <c r="B411" i="2"/>
  <c r="H411" i="2"/>
  <c r="I411" i="2"/>
  <c r="Q411" i="2"/>
  <c r="R411" i="2"/>
  <c r="B412" i="2"/>
  <c r="H412" i="2"/>
  <c r="I412" i="2"/>
  <c r="Q412" i="2"/>
  <c r="R412" i="2"/>
  <c r="B413" i="2"/>
  <c r="H413" i="2"/>
  <c r="I413" i="2"/>
  <c r="Q413" i="2"/>
  <c r="R413" i="2"/>
  <c r="B414" i="2"/>
  <c r="H414" i="2"/>
  <c r="I414" i="2"/>
  <c r="Q414" i="2"/>
  <c r="R414" i="2"/>
  <c r="B415" i="2"/>
  <c r="H415" i="2"/>
  <c r="I415" i="2"/>
  <c r="Q415" i="2"/>
  <c r="R415" i="2"/>
  <c r="B416" i="2"/>
  <c r="H416" i="2"/>
  <c r="I416" i="2"/>
  <c r="Q416" i="2"/>
  <c r="R416" i="2"/>
  <c r="B417" i="2"/>
  <c r="H417" i="2"/>
  <c r="I417" i="2"/>
  <c r="Q417" i="2"/>
  <c r="R417" i="2"/>
  <c r="B418" i="2"/>
  <c r="H418" i="2"/>
  <c r="I418" i="2"/>
  <c r="Q418" i="2"/>
  <c r="R418" i="2"/>
  <c r="B419" i="2"/>
  <c r="H419" i="2"/>
  <c r="I419" i="2"/>
  <c r="Q419" i="2"/>
  <c r="R419" i="2"/>
  <c r="B420" i="2"/>
  <c r="H420" i="2"/>
  <c r="I420" i="2"/>
  <c r="Q420" i="2"/>
  <c r="R420" i="2"/>
  <c r="B421" i="2"/>
  <c r="H421" i="2"/>
  <c r="I421" i="2"/>
  <c r="Q421" i="2"/>
  <c r="R421" i="2"/>
  <c r="B422" i="2"/>
  <c r="H422" i="2"/>
  <c r="I422" i="2"/>
  <c r="Q422" i="2"/>
  <c r="R422" i="2"/>
  <c r="B423" i="2"/>
  <c r="H423" i="2"/>
  <c r="I423" i="2"/>
  <c r="Q423" i="2"/>
  <c r="R423" i="2"/>
  <c r="B424" i="2"/>
  <c r="H424" i="2"/>
  <c r="I424" i="2"/>
  <c r="Q424" i="2"/>
  <c r="R424" i="2"/>
  <c r="B425" i="2"/>
  <c r="H425" i="2"/>
  <c r="I425" i="2"/>
  <c r="Q425" i="2"/>
  <c r="R425" i="2"/>
  <c r="P425" i="2" s="1"/>
  <c r="B426" i="2"/>
  <c r="H426" i="2"/>
  <c r="I426" i="2"/>
  <c r="Q426" i="2"/>
  <c r="R426" i="2"/>
  <c r="B427" i="2"/>
  <c r="H427" i="2"/>
  <c r="I427" i="2"/>
  <c r="Q427" i="2"/>
  <c r="R427" i="2"/>
  <c r="B428" i="2"/>
  <c r="H428" i="2"/>
  <c r="I428" i="2"/>
  <c r="Q428" i="2"/>
  <c r="R428" i="2"/>
  <c r="B429" i="2"/>
  <c r="H429" i="2"/>
  <c r="I429" i="2"/>
  <c r="Q429" i="2"/>
  <c r="R429" i="2"/>
  <c r="B430" i="2"/>
  <c r="H430" i="2"/>
  <c r="I430" i="2"/>
  <c r="Q430" i="2"/>
  <c r="R430" i="2"/>
  <c r="B431" i="2"/>
  <c r="H431" i="2"/>
  <c r="I431" i="2"/>
  <c r="Q431" i="2"/>
  <c r="R431" i="2"/>
  <c r="B432" i="2"/>
  <c r="H432" i="2"/>
  <c r="I432" i="2"/>
  <c r="Q432" i="2"/>
  <c r="R432" i="2"/>
  <c r="B433" i="2"/>
  <c r="H433" i="2"/>
  <c r="I433" i="2"/>
  <c r="Q433" i="2"/>
  <c r="R433" i="2"/>
  <c r="B434" i="2"/>
  <c r="H434" i="2"/>
  <c r="I434" i="2"/>
  <c r="Q434" i="2"/>
  <c r="R434" i="2"/>
  <c r="B435" i="2"/>
  <c r="H435" i="2"/>
  <c r="I435" i="2"/>
  <c r="Q435" i="2"/>
  <c r="R435" i="2"/>
  <c r="B436" i="2"/>
  <c r="H436" i="2"/>
  <c r="I436" i="2"/>
  <c r="Q436" i="2"/>
  <c r="R436" i="2"/>
  <c r="B437" i="2"/>
  <c r="H437" i="2"/>
  <c r="I437" i="2"/>
  <c r="Q437" i="2"/>
  <c r="R437" i="2"/>
  <c r="B438" i="2"/>
  <c r="H438" i="2"/>
  <c r="I438" i="2"/>
  <c r="Q438" i="2"/>
  <c r="R438" i="2"/>
  <c r="B439" i="2"/>
  <c r="H439" i="2"/>
  <c r="I439" i="2"/>
  <c r="Q439" i="2"/>
  <c r="R439" i="2"/>
  <c r="B440" i="2"/>
  <c r="H440" i="2"/>
  <c r="I440" i="2"/>
  <c r="Q440" i="2"/>
  <c r="R440" i="2"/>
  <c r="B441" i="2"/>
  <c r="H441" i="2"/>
  <c r="I441" i="2"/>
  <c r="Q441" i="2"/>
  <c r="R441" i="2"/>
  <c r="B442" i="2"/>
  <c r="H442" i="2"/>
  <c r="I442" i="2"/>
  <c r="Q442" i="2"/>
  <c r="R442" i="2"/>
  <c r="B443" i="2"/>
  <c r="H443" i="2"/>
  <c r="I443" i="2"/>
  <c r="Q443" i="2"/>
  <c r="R443" i="2"/>
  <c r="B444" i="2"/>
  <c r="H444" i="2"/>
  <c r="I444" i="2"/>
  <c r="Q444" i="2"/>
  <c r="R444" i="2"/>
  <c r="B445" i="2"/>
  <c r="H445" i="2"/>
  <c r="I445" i="2"/>
  <c r="Q445" i="2"/>
  <c r="R445" i="2"/>
  <c r="B446" i="2"/>
  <c r="H446" i="2"/>
  <c r="I446" i="2"/>
  <c r="Q446" i="2"/>
  <c r="R446" i="2"/>
  <c r="B447" i="2"/>
  <c r="H447" i="2"/>
  <c r="I447" i="2"/>
  <c r="Q447" i="2"/>
  <c r="R447" i="2"/>
  <c r="B448" i="2"/>
  <c r="H448" i="2"/>
  <c r="I448" i="2"/>
  <c r="Q448" i="2"/>
  <c r="R448" i="2"/>
  <c r="B449" i="2"/>
  <c r="H449" i="2"/>
  <c r="I449" i="2"/>
  <c r="Q449" i="2"/>
  <c r="R449" i="2"/>
  <c r="B450" i="2"/>
  <c r="H450" i="2"/>
  <c r="I450" i="2"/>
  <c r="Q450" i="2"/>
  <c r="R450" i="2"/>
  <c r="B451" i="2"/>
  <c r="H451" i="2"/>
  <c r="I451" i="2"/>
  <c r="Q451" i="2"/>
  <c r="R451" i="2"/>
  <c r="B452" i="2"/>
  <c r="H452" i="2"/>
  <c r="I452" i="2"/>
  <c r="Q452" i="2"/>
  <c r="R452" i="2"/>
  <c r="B453" i="2"/>
  <c r="H453" i="2"/>
  <c r="I453" i="2"/>
  <c r="Q453" i="2"/>
  <c r="R453" i="2"/>
  <c r="B454" i="2"/>
  <c r="H454" i="2"/>
  <c r="I454" i="2"/>
  <c r="Q454" i="2"/>
  <c r="R454" i="2"/>
  <c r="B455" i="2"/>
  <c r="H455" i="2"/>
  <c r="I455" i="2"/>
  <c r="Q455" i="2"/>
  <c r="R455" i="2"/>
  <c r="B456" i="2"/>
  <c r="H456" i="2"/>
  <c r="I456" i="2"/>
  <c r="Q456" i="2"/>
  <c r="R456" i="2"/>
  <c r="B457" i="2"/>
  <c r="H457" i="2"/>
  <c r="I457" i="2"/>
  <c r="Q457" i="2"/>
  <c r="R457" i="2"/>
  <c r="B458" i="2"/>
  <c r="H458" i="2"/>
  <c r="I458" i="2"/>
  <c r="Q458" i="2"/>
  <c r="R458" i="2"/>
  <c r="B459" i="2"/>
  <c r="H459" i="2"/>
  <c r="I459" i="2"/>
  <c r="Q459" i="2"/>
  <c r="R459" i="2"/>
  <c r="B460" i="2"/>
  <c r="H460" i="2"/>
  <c r="I460" i="2"/>
  <c r="Q460" i="2"/>
  <c r="R460" i="2"/>
  <c r="B461" i="2"/>
  <c r="H461" i="2"/>
  <c r="I461" i="2"/>
  <c r="Q461" i="2"/>
  <c r="R461" i="2"/>
  <c r="B462" i="2"/>
  <c r="H462" i="2"/>
  <c r="I462" i="2"/>
  <c r="Q462" i="2"/>
  <c r="R462" i="2"/>
  <c r="B463" i="2"/>
  <c r="H463" i="2"/>
  <c r="I463" i="2"/>
  <c r="Q463" i="2"/>
  <c r="R463" i="2"/>
  <c r="B464" i="2"/>
  <c r="H464" i="2"/>
  <c r="I464" i="2"/>
  <c r="Q464" i="2"/>
  <c r="R464" i="2"/>
  <c r="B465" i="2"/>
  <c r="H465" i="2"/>
  <c r="I465" i="2"/>
  <c r="Q465" i="2"/>
  <c r="R465" i="2"/>
  <c r="B466" i="2"/>
  <c r="H466" i="2"/>
  <c r="I466" i="2"/>
  <c r="Q466" i="2"/>
  <c r="R466" i="2"/>
  <c r="B467" i="2"/>
  <c r="H467" i="2"/>
  <c r="I467" i="2"/>
  <c r="Q467" i="2"/>
  <c r="R467" i="2"/>
  <c r="B468" i="2"/>
  <c r="H468" i="2"/>
  <c r="I468" i="2"/>
  <c r="Q468" i="2"/>
  <c r="R468" i="2"/>
  <c r="B469" i="2"/>
  <c r="H469" i="2"/>
  <c r="I469" i="2"/>
  <c r="Q469" i="2"/>
  <c r="R469" i="2"/>
  <c r="B470" i="2"/>
  <c r="H470" i="2"/>
  <c r="I470" i="2"/>
  <c r="Q470" i="2"/>
  <c r="R470" i="2"/>
  <c r="B471" i="2"/>
  <c r="H471" i="2"/>
  <c r="I471" i="2"/>
  <c r="Q471" i="2"/>
  <c r="R471" i="2"/>
  <c r="B472" i="2"/>
  <c r="H472" i="2"/>
  <c r="I472" i="2"/>
  <c r="Q472" i="2"/>
  <c r="R472" i="2"/>
  <c r="B473" i="2"/>
  <c r="H473" i="2"/>
  <c r="I473" i="2"/>
  <c r="Q473" i="2"/>
  <c r="R473" i="2"/>
  <c r="B474" i="2"/>
  <c r="H474" i="2"/>
  <c r="I474" i="2"/>
  <c r="Q474" i="2"/>
  <c r="R474" i="2"/>
  <c r="B475" i="2"/>
  <c r="H475" i="2"/>
  <c r="I475" i="2"/>
  <c r="Q475" i="2"/>
  <c r="R475" i="2"/>
  <c r="B476" i="2"/>
  <c r="H476" i="2"/>
  <c r="I476" i="2"/>
  <c r="Q476" i="2"/>
  <c r="R476" i="2"/>
  <c r="B477" i="2"/>
  <c r="H477" i="2"/>
  <c r="I477" i="2"/>
  <c r="Q477" i="2"/>
  <c r="R477" i="2"/>
  <c r="B478" i="2"/>
  <c r="H478" i="2"/>
  <c r="I478" i="2"/>
  <c r="Q478" i="2"/>
  <c r="R478" i="2"/>
  <c r="B479" i="2"/>
  <c r="H479" i="2"/>
  <c r="I479" i="2"/>
  <c r="Q479" i="2"/>
  <c r="R479" i="2"/>
  <c r="B480" i="2"/>
  <c r="H480" i="2"/>
  <c r="I480" i="2"/>
  <c r="Q480" i="2"/>
  <c r="R480" i="2"/>
  <c r="B481" i="2"/>
  <c r="H481" i="2"/>
  <c r="I481" i="2"/>
  <c r="Q481" i="2"/>
  <c r="R481" i="2"/>
  <c r="B482" i="2"/>
  <c r="H482" i="2"/>
  <c r="I482" i="2"/>
  <c r="Q482" i="2"/>
  <c r="R482" i="2"/>
  <c r="B483" i="2"/>
  <c r="H483" i="2"/>
  <c r="I483" i="2"/>
  <c r="Q483" i="2"/>
  <c r="R483" i="2"/>
  <c r="B484" i="2"/>
  <c r="H484" i="2"/>
  <c r="I484" i="2"/>
  <c r="Q484" i="2"/>
  <c r="R484" i="2"/>
  <c r="B485" i="2"/>
  <c r="H485" i="2"/>
  <c r="I485" i="2"/>
  <c r="Q485" i="2"/>
  <c r="R485" i="2"/>
  <c r="B486" i="2"/>
  <c r="H486" i="2"/>
  <c r="I486" i="2"/>
  <c r="Q486" i="2"/>
  <c r="R486" i="2"/>
  <c r="B487" i="2"/>
  <c r="H487" i="2"/>
  <c r="I487" i="2"/>
  <c r="Q487" i="2"/>
  <c r="R487" i="2"/>
  <c r="B488" i="2"/>
  <c r="H488" i="2"/>
  <c r="I488" i="2"/>
  <c r="Q488" i="2"/>
  <c r="R488" i="2"/>
  <c r="B489" i="2"/>
  <c r="H489" i="2"/>
  <c r="I489" i="2"/>
  <c r="Q489" i="2"/>
  <c r="R489" i="2"/>
  <c r="B490" i="2"/>
  <c r="H490" i="2"/>
  <c r="I490" i="2"/>
  <c r="Q490" i="2"/>
  <c r="R490" i="2"/>
  <c r="B491" i="2"/>
  <c r="H491" i="2"/>
  <c r="I491" i="2"/>
  <c r="Q491" i="2"/>
  <c r="R491" i="2"/>
  <c r="B492" i="2"/>
  <c r="H492" i="2"/>
  <c r="I492" i="2"/>
  <c r="Q492" i="2"/>
  <c r="R492" i="2"/>
  <c r="B493" i="2"/>
  <c r="H493" i="2"/>
  <c r="I493" i="2"/>
  <c r="Q493" i="2"/>
  <c r="R493" i="2"/>
  <c r="B494" i="2"/>
  <c r="H494" i="2"/>
  <c r="I494" i="2"/>
  <c r="Q494" i="2"/>
  <c r="R494" i="2"/>
  <c r="B495" i="2"/>
  <c r="H495" i="2"/>
  <c r="I495" i="2"/>
  <c r="Q495" i="2"/>
  <c r="R495" i="2"/>
  <c r="B496" i="2"/>
  <c r="H496" i="2"/>
  <c r="I496" i="2"/>
  <c r="Q496" i="2"/>
  <c r="R496" i="2"/>
  <c r="B497" i="2"/>
  <c r="H497" i="2"/>
  <c r="I497" i="2"/>
  <c r="Q497" i="2"/>
  <c r="R497" i="2"/>
  <c r="B498" i="2"/>
  <c r="H498" i="2"/>
  <c r="I498" i="2"/>
  <c r="Q498" i="2"/>
  <c r="R498" i="2"/>
  <c r="B499" i="2"/>
  <c r="H499" i="2"/>
  <c r="I499" i="2"/>
  <c r="Q499" i="2"/>
  <c r="R499" i="2"/>
  <c r="B500" i="2"/>
  <c r="H500" i="2"/>
  <c r="I500" i="2"/>
  <c r="Q500" i="2"/>
  <c r="R500" i="2"/>
  <c r="B501" i="2"/>
  <c r="H501" i="2"/>
  <c r="I501" i="2"/>
  <c r="Q501" i="2"/>
  <c r="R501" i="2"/>
  <c r="B502" i="2"/>
  <c r="H502" i="2"/>
  <c r="I502" i="2"/>
  <c r="Q502" i="2"/>
  <c r="R502" i="2"/>
  <c r="B503" i="2"/>
  <c r="H503" i="2"/>
  <c r="I503" i="2"/>
  <c r="Q503" i="2"/>
  <c r="R503" i="2"/>
  <c r="B504" i="2"/>
  <c r="H504" i="2"/>
  <c r="I504" i="2"/>
  <c r="Q504" i="2"/>
  <c r="R504" i="2"/>
  <c r="B505" i="2"/>
  <c r="H505" i="2"/>
  <c r="I505" i="2"/>
  <c r="Q505" i="2"/>
  <c r="P505" i="2"/>
  <c r="A478" i="5" l="1"/>
  <c r="AM482" i="2"/>
  <c r="D482" i="2" s="1"/>
  <c r="AD482" i="2"/>
  <c r="C482" i="2" s="1"/>
  <c r="AD391" i="2"/>
  <c r="C391" i="2" s="1"/>
  <c r="AM391" i="2"/>
  <c r="D391" i="2" s="1"/>
  <c r="AD324" i="2"/>
  <c r="C324" i="2" s="1"/>
  <c r="AM324" i="2"/>
  <c r="D324" i="2" s="1"/>
  <c r="A274" i="5"/>
  <c r="AD278" i="2"/>
  <c r="C278" i="2" s="1"/>
  <c r="AM278" i="2"/>
  <c r="D278" i="2" s="1"/>
  <c r="N251" i="2"/>
  <c r="AD251" i="2"/>
  <c r="C251" i="2" s="1"/>
  <c r="AM251" i="2"/>
  <c r="D251" i="2" s="1"/>
  <c r="AD195" i="2"/>
  <c r="C195" i="2" s="1"/>
  <c r="AM195" i="2"/>
  <c r="D195" i="2" s="1"/>
  <c r="P155" i="2"/>
  <c r="AD155" i="2"/>
  <c r="C155" i="2" s="1"/>
  <c r="AM155" i="2"/>
  <c r="D155" i="2" s="1"/>
  <c r="A103" i="5"/>
  <c r="AD107" i="2"/>
  <c r="C107" i="2" s="1"/>
  <c r="AM107" i="2"/>
  <c r="D107" i="2" s="1"/>
  <c r="AM67" i="2"/>
  <c r="D67" i="2" s="1"/>
  <c r="AD67" i="2"/>
  <c r="C67" i="2" s="1"/>
  <c r="AD494" i="2"/>
  <c r="C494" i="2" s="1"/>
  <c r="AM494" i="2"/>
  <c r="D494" i="2" s="1"/>
  <c r="A474" i="5"/>
  <c r="AM478" i="2"/>
  <c r="D478" i="2" s="1"/>
  <c r="AD478" i="2"/>
  <c r="C478" i="2" s="1"/>
  <c r="P454" i="2"/>
  <c r="AD454" i="2"/>
  <c r="C454" i="2" s="1"/>
  <c r="AM454" i="2"/>
  <c r="D454" i="2" s="1"/>
  <c r="AD387" i="2"/>
  <c r="C387" i="2" s="1"/>
  <c r="AM387" i="2"/>
  <c r="D387" i="2" s="1"/>
  <c r="N368" i="2"/>
  <c r="AM368" i="2"/>
  <c r="D368" i="2" s="1"/>
  <c r="AD368" i="2"/>
  <c r="C368" i="2" s="1"/>
  <c r="AD503" i="2"/>
  <c r="C503" i="2" s="1"/>
  <c r="AM503" i="2"/>
  <c r="D503" i="2" s="1"/>
  <c r="S495" i="2"/>
  <c r="AD495" i="2"/>
  <c r="C495" i="2" s="1"/>
  <c r="AM495" i="2"/>
  <c r="D495" i="2" s="1"/>
  <c r="AD487" i="2"/>
  <c r="C487" i="2" s="1"/>
  <c r="AM487" i="2"/>
  <c r="D487" i="2" s="1"/>
  <c r="AD479" i="2"/>
  <c r="C479" i="2" s="1"/>
  <c r="AM479" i="2"/>
  <c r="D479" i="2" s="1"/>
  <c r="AM471" i="2"/>
  <c r="D471" i="2" s="1"/>
  <c r="AD471" i="2"/>
  <c r="C471" i="2" s="1"/>
  <c r="AM463" i="2"/>
  <c r="D463" i="2" s="1"/>
  <c r="AD463" i="2"/>
  <c r="C463" i="2" s="1"/>
  <c r="A451" i="5"/>
  <c r="AD455" i="2"/>
  <c r="C455" i="2" s="1"/>
  <c r="AM455" i="2"/>
  <c r="D455" i="2" s="1"/>
  <c r="S447" i="2"/>
  <c r="M447" i="2" s="1"/>
  <c r="AM447" i="2"/>
  <c r="D447" i="2" s="1"/>
  <c r="AD447" i="2"/>
  <c r="C447" i="2" s="1"/>
  <c r="S439" i="2"/>
  <c r="M439" i="2" s="1"/>
  <c r="AM439" i="2"/>
  <c r="D439" i="2" s="1"/>
  <c r="AD439" i="2"/>
  <c r="C439" i="2" s="1"/>
  <c r="AD431" i="2"/>
  <c r="C431" i="2" s="1"/>
  <c r="AM431" i="2"/>
  <c r="D431" i="2" s="1"/>
  <c r="A416" i="5"/>
  <c r="AD420" i="2"/>
  <c r="C420" i="2" s="1"/>
  <c r="AM420" i="2"/>
  <c r="D420" i="2" s="1"/>
  <c r="A408" i="5"/>
  <c r="AD412" i="2"/>
  <c r="C412" i="2" s="1"/>
  <c r="AM412" i="2"/>
  <c r="D412" i="2" s="1"/>
  <c r="A400" i="5"/>
  <c r="AD404" i="2"/>
  <c r="C404" i="2" s="1"/>
  <c r="AM404" i="2"/>
  <c r="D404" i="2" s="1"/>
  <c r="AD396" i="2"/>
  <c r="C396" i="2" s="1"/>
  <c r="AM396" i="2"/>
  <c r="D396" i="2" s="1"/>
  <c r="AD388" i="2"/>
  <c r="C388" i="2" s="1"/>
  <c r="AM388" i="2"/>
  <c r="D388" i="2" s="1"/>
  <c r="A376" i="5"/>
  <c r="AD380" i="2"/>
  <c r="C380" i="2" s="1"/>
  <c r="AM380" i="2"/>
  <c r="D380" i="2" s="1"/>
  <c r="S369" i="2"/>
  <c r="M369" i="2" s="1"/>
  <c r="AD369" i="2"/>
  <c r="C369" i="2" s="1"/>
  <c r="AM369" i="2"/>
  <c r="D369" i="2" s="1"/>
  <c r="AD361" i="2"/>
  <c r="C361" i="2" s="1"/>
  <c r="AM361" i="2"/>
  <c r="D361" i="2" s="1"/>
  <c r="S353" i="2"/>
  <c r="M353" i="2" s="1"/>
  <c r="AM353" i="2"/>
  <c r="D353" i="2" s="1"/>
  <c r="AD353" i="2"/>
  <c r="C353" i="2" s="1"/>
  <c r="AD345" i="2"/>
  <c r="C345" i="2" s="1"/>
  <c r="AM345" i="2"/>
  <c r="D345" i="2" s="1"/>
  <c r="AD337" i="2"/>
  <c r="C337" i="2" s="1"/>
  <c r="AM337" i="2"/>
  <c r="D337" i="2" s="1"/>
  <c r="AD329" i="2"/>
  <c r="C329" i="2" s="1"/>
  <c r="AM329" i="2"/>
  <c r="D329" i="2" s="1"/>
  <c r="AD318" i="2"/>
  <c r="C318" i="2" s="1"/>
  <c r="AM318" i="2"/>
  <c r="D318" i="2" s="1"/>
  <c r="AD310" i="2"/>
  <c r="C310" i="2" s="1"/>
  <c r="AM310" i="2"/>
  <c r="D310" i="2" s="1"/>
  <c r="AD302" i="2"/>
  <c r="C302" i="2" s="1"/>
  <c r="AM302" i="2"/>
  <c r="D302" i="2" s="1"/>
  <c r="A290" i="5"/>
  <c r="AD294" i="2"/>
  <c r="C294" i="2" s="1"/>
  <c r="AM294" i="2"/>
  <c r="D294" i="2" s="1"/>
  <c r="A282" i="5"/>
  <c r="AD286" i="2"/>
  <c r="C286" i="2" s="1"/>
  <c r="AM286" i="2"/>
  <c r="D286" i="2" s="1"/>
  <c r="AD275" i="2"/>
  <c r="C275" i="2" s="1"/>
  <c r="AM275" i="2"/>
  <c r="D275" i="2" s="1"/>
  <c r="AM267" i="2"/>
  <c r="D267" i="2" s="1"/>
  <c r="AD267" i="2"/>
  <c r="C267" i="2" s="1"/>
  <c r="AM264" i="2"/>
  <c r="D264" i="2" s="1"/>
  <c r="AD264" i="2"/>
  <c r="C264" i="2" s="1"/>
  <c r="O256" i="2"/>
  <c r="AD256" i="2"/>
  <c r="C256" i="2" s="1"/>
  <c r="AM256" i="2"/>
  <c r="D256" i="2" s="1"/>
  <c r="N248" i="2"/>
  <c r="AD248" i="2"/>
  <c r="C248" i="2" s="1"/>
  <c r="AM248" i="2"/>
  <c r="D248" i="2" s="1"/>
  <c r="S240" i="2"/>
  <c r="AD240" i="2"/>
  <c r="C240" i="2" s="1"/>
  <c r="AM240" i="2"/>
  <c r="D240" i="2" s="1"/>
  <c r="S232" i="2"/>
  <c r="AD232" i="2"/>
  <c r="C232" i="2" s="1"/>
  <c r="AM232" i="2"/>
  <c r="D232" i="2" s="1"/>
  <c r="A220" i="5"/>
  <c r="AD224" i="2"/>
  <c r="C224" i="2" s="1"/>
  <c r="AM224" i="2"/>
  <c r="D224" i="2" s="1"/>
  <c r="N216" i="2"/>
  <c r="AD216" i="2"/>
  <c r="C216" i="2" s="1"/>
  <c r="AM216" i="2"/>
  <c r="D216" i="2" s="1"/>
  <c r="N208" i="2"/>
  <c r="AD208" i="2"/>
  <c r="C208" i="2" s="1"/>
  <c r="AM208" i="2"/>
  <c r="D208" i="2" s="1"/>
  <c r="N200" i="2"/>
  <c r="AD200" i="2"/>
  <c r="C200" i="2" s="1"/>
  <c r="AM200" i="2"/>
  <c r="D200" i="2" s="1"/>
  <c r="S192" i="2"/>
  <c r="M192" i="2" s="1"/>
  <c r="AD192" i="2"/>
  <c r="C192" i="2" s="1"/>
  <c r="AM192" i="2"/>
  <c r="D192" i="2" s="1"/>
  <c r="N184" i="2"/>
  <c r="AD184" i="2"/>
  <c r="C184" i="2" s="1"/>
  <c r="AM184" i="2"/>
  <c r="D184" i="2" s="1"/>
  <c r="N176" i="2"/>
  <c r="AD176" i="2"/>
  <c r="C176" i="2" s="1"/>
  <c r="AM176" i="2"/>
  <c r="D176" i="2" s="1"/>
  <c r="A164" i="5"/>
  <c r="AD168" i="2"/>
  <c r="C168" i="2" s="1"/>
  <c r="AM168" i="2"/>
  <c r="D168" i="2" s="1"/>
  <c r="S160" i="2"/>
  <c r="AD160" i="2"/>
  <c r="C160" i="2" s="1"/>
  <c r="AM160" i="2"/>
  <c r="D160" i="2" s="1"/>
  <c r="N152" i="2"/>
  <c r="AD152" i="2"/>
  <c r="C152" i="2" s="1"/>
  <c r="AM152" i="2"/>
  <c r="D152" i="2" s="1"/>
  <c r="N144" i="2"/>
  <c r="AD144" i="2"/>
  <c r="C144" i="2" s="1"/>
  <c r="AM144" i="2"/>
  <c r="D144" i="2" s="1"/>
  <c r="O136" i="2"/>
  <c r="AD136" i="2"/>
  <c r="C136" i="2" s="1"/>
  <c r="AM136" i="2"/>
  <c r="D136" i="2" s="1"/>
  <c r="S128" i="2"/>
  <c r="M128" i="2" s="1"/>
  <c r="AD128" i="2"/>
  <c r="C128" i="2" s="1"/>
  <c r="AM128" i="2"/>
  <c r="D128" i="2" s="1"/>
  <c r="A116" i="5"/>
  <c r="AD120" i="2"/>
  <c r="C120" i="2" s="1"/>
  <c r="AM120" i="2"/>
  <c r="D120" i="2" s="1"/>
  <c r="N112" i="2"/>
  <c r="AD112" i="2"/>
  <c r="C112" i="2" s="1"/>
  <c r="AM112" i="2"/>
  <c r="D112" i="2" s="1"/>
  <c r="N104" i="2"/>
  <c r="AD104" i="2"/>
  <c r="C104" i="2" s="1"/>
  <c r="AM104" i="2"/>
  <c r="D104" i="2" s="1"/>
  <c r="S96" i="2"/>
  <c r="M96" i="2" s="1"/>
  <c r="AD96" i="2"/>
  <c r="C96" i="2" s="1"/>
  <c r="AM96" i="2"/>
  <c r="D96" i="2" s="1"/>
  <c r="P88" i="2"/>
  <c r="AD88" i="2"/>
  <c r="C88" i="2" s="1"/>
  <c r="AM88" i="2"/>
  <c r="D88" i="2" s="1"/>
  <c r="P80" i="2"/>
  <c r="AD80" i="2"/>
  <c r="C80" i="2" s="1"/>
  <c r="AM80" i="2"/>
  <c r="D80" i="2" s="1"/>
  <c r="P72" i="2"/>
  <c r="AD72" i="2"/>
  <c r="C72" i="2" s="1"/>
  <c r="AM72" i="2"/>
  <c r="D72" i="2" s="1"/>
  <c r="A60" i="5"/>
  <c r="AD64" i="2"/>
  <c r="C64" i="2" s="1"/>
  <c r="AM64" i="2"/>
  <c r="D64" i="2" s="1"/>
  <c r="P56" i="2"/>
  <c r="AD56" i="2"/>
  <c r="C56" i="2" s="1"/>
  <c r="AM56" i="2"/>
  <c r="D56" i="2" s="1"/>
  <c r="AD48" i="2"/>
  <c r="AM48" i="2"/>
  <c r="AD40" i="2"/>
  <c r="AM40" i="2"/>
  <c r="AD32" i="2"/>
  <c r="AM32" i="2"/>
  <c r="AD24" i="2"/>
  <c r="AM24" i="2"/>
  <c r="AD16" i="2"/>
  <c r="AM16" i="2"/>
  <c r="A215" i="5"/>
  <c r="AD219" i="2"/>
  <c r="C219" i="2" s="1"/>
  <c r="AM219" i="2"/>
  <c r="D219" i="2" s="1"/>
  <c r="AM434" i="2"/>
  <c r="D434" i="2" s="1"/>
  <c r="AD434" i="2"/>
  <c r="C434" i="2" s="1"/>
  <c r="AD364" i="2"/>
  <c r="C364" i="2" s="1"/>
  <c r="AM364" i="2"/>
  <c r="D364" i="2" s="1"/>
  <c r="AD340" i="2"/>
  <c r="C340" i="2" s="1"/>
  <c r="AM340" i="2"/>
  <c r="D340" i="2" s="1"/>
  <c r="AD211" i="2"/>
  <c r="C211" i="2" s="1"/>
  <c r="AM211" i="2"/>
  <c r="D211" i="2" s="1"/>
  <c r="P147" i="2"/>
  <c r="AD147" i="2"/>
  <c r="C147" i="2" s="1"/>
  <c r="AM147" i="2"/>
  <c r="D147" i="2" s="1"/>
  <c r="S99" i="2"/>
  <c r="AM99" i="2"/>
  <c r="D99" i="2" s="1"/>
  <c r="AD99" i="2"/>
  <c r="C99" i="2" s="1"/>
  <c r="AD501" i="2"/>
  <c r="C501" i="2" s="1"/>
  <c r="AM501" i="2"/>
  <c r="D501" i="2" s="1"/>
  <c r="S493" i="2"/>
  <c r="M493" i="2" s="1"/>
  <c r="AD493" i="2"/>
  <c r="C493" i="2" s="1"/>
  <c r="AM493" i="2"/>
  <c r="D493" i="2" s="1"/>
  <c r="AD485" i="2"/>
  <c r="C485" i="2" s="1"/>
  <c r="AM485" i="2"/>
  <c r="D485" i="2" s="1"/>
  <c r="A473" i="5"/>
  <c r="AD477" i="2"/>
  <c r="C477" i="2" s="1"/>
  <c r="AM477" i="2"/>
  <c r="D477" i="2" s="1"/>
  <c r="A465" i="5"/>
  <c r="AD469" i="2"/>
  <c r="C469" i="2" s="1"/>
  <c r="AM469" i="2"/>
  <c r="D469" i="2" s="1"/>
  <c r="P461" i="2"/>
  <c r="AD461" i="2"/>
  <c r="C461" i="2" s="1"/>
  <c r="AM461" i="2"/>
  <c r="D461" i="2" s="1"/>
  <c r="A449" i="5"/>
  <c r="AD453" i="2"/>
  <c r="C453" i="2" s="1"/>
  <c r="AM453" i="2"/>
  <c r="D453" i="2" s="1"/>
  <c r="S445" i="2"/>
  <c r="AD445" i="2"/>
  <c r="C445" i="2" s="1"/>
  <c r="AM445" i="2"/>
  <c r="D445" i="2" s="1"/>
  <c r="AD437" i="2"/>
  <c r="C437" i="2" s="1"/>
  <c r="AM437" i="2"/>
  <c r="D437" i="2" s="1"/>
  <c r="AD429" i="2"/>
  <c r="C429" i="2" s="1"/>
  <c r="AM429" i="2"/>
  <c r="D429" i="2" s="1"/>
  <c r="AD418" i="2"/>
  <c r="C418" i="2" s="1"/>
  <c r="AM418" i="2"/>
  <c r="D418" i="2" s="1"/>
  <c r="AD410" i="2"/>
  <c r="C410" i="2" s="1"/>
  <c r="AM410" i="2"/>
  <c r="D410" i="2" s="1"/>
  <c r="AD402" i="2"/>
  <c r="C402" i="2" s="1"/>
  <c r="AM402" i="2"/>
  <c r="D402" i="2" s="1"/>
  <c r="A390" i="5"/>
  <c r="AD394" i="2"/>
  <c r="C394" i="2" s="1"/>
  <c r="AM394" i="2"/>
  <c r="D394" i="2" s="1"/>
  <c r="AD386" i="2"/>
  <c r="C386" i="2" s="1"/>
  <c r="AM386" i="2"/>
  <c r="D386" i="2" s="1"/>
  <c r="A374" i="5"/>
  <c r="AM378" i="2"/>
  <c r="D378" i="2" s="1"/>
  <c r="AD378" i="2"/>
  <c r="C378" i="2" s="1"/>
  <c r="AM375" i="2"/>
  <c r="D375" i="2" s="1"/>
  <c r="AD375" i="2"/>
  <c r="C375" i="2" s="1"/>
  <c r="AM367" i="2"/>
  <c r="D367" i="2" s="1"/>
  <c r="AD367" i="2"/>
  <c r="C367" i="2" s="1"/>
  <c r="O359" i="2"/>
  <c r="AM359" i="2"/>
  <c r="D359" i="2" s="1"/>
  <c r="AD359" i="2"/>
  <c r="C359" i="2" s="1"/>
  <c r="AD351" i="2"/>
  <c r="C351" i="2" s="1"/>
  <c r="AM351" i="2"/>
  <c r="D351" i="2" s="1"/>
  <c r="AD343" i="2"/>
  <c r="C343" i="2" s="1"/>
  <c r="AM343" i="2"/>
  <c r="D343" i="2" s="1"/>
  <c r="S335" i="2"/>
  <c r="AD335" i="2"/>
  <c r="C335" i="2" s="1"/>
  <c r="AM335" i="2"/>
  <c r="D335" i="2" s="1"/>
  <c r="S327" i="2"/>
  <c r="M327" i="2" s="1"/>
  <c r="AD327" i="2"/>
  <c r="C327" i="2" s="1"/>
  <c r="AM327" i="2"/>
  <c r="D327" i="2" s="1"/>
  <c r="A312" i="5"/>
  <c r="AD316" i="2"/>
  <c r="C316" i="2" s="1"/>
  <c r="AM316" i="2"/>
  <c r="D316" i="2" s="1"/>
  <c r="AD308" i="2"/>
  <c r="C308" i="2" s="1"/>
  <c r="AM308" i="2"/>
  <c r="D308" i="2" s="1"/>
  <c r="S300" i="2"/>
  <c r="M300" i="2" s="1"/>
  <c r="AD300" i="2"/>
  <c r="C300" i="2" s="1"/>
  <c r="AM300" i="2"/>
  <c r="D300" i="2" s="1"/>
  <c r="A288" i="5"/>
  <c r="AD292" i="2"/>
  <c r="C292" i="2" s="1"/>
  <c r="AM292" i="2"/>
  <c r="D292" i="2" s="1"/>
  <c r="S284" i="2"/>
  <c r="AD284" i="2"/>
  <c r="C284" i="2" s="1"/>
  <c r="AM284" i="2"/>
  <c r="D284" i="2" s="1"/>
  <c r="AD281" i="2"/>
  <c r="C281" i="2" s="1"/>
  <c r="AM281" i="2"/>
  <c r="D281" i="2" s="1"/>
  <c r="AD273" i="2"/>
  <c r="C273" i="2" s="1"/>
  <c r="AM273" i="2"/>
  <c r="D273" i="2" s="1"/>
  <c r="AM262" i="2"/>
  <c r="D262" i="2" s="1"/>
  <c r="AD262" i="2"/>
  <c r="C262" i="2" s="1"/>
  <c r="AD254" i="2"/>
  <c r="C254" i="2" s="1"/>
  <c r="AM254" i="2"/>
  <c r="D254" i="2" s="1"/>
  <c r="AD246" i="2"/>
  <c r="C246" i="2" s="1"/>
  <c r="AM246" i="2"/>
  <c r="D246" i="2" s="1"/>
  <c r="AD238" i="2"/>
  <c r="C238" i="2" s="1"/>
  <c r="AM238" i="2"/>
  <c r="D238" i="2" s="1"/>
  <c r="AD230" i="2"/>
  <c r="C230" i="2" s="1"/>
  <c r="AM230" i="2"/>
  <c r="D230" i="2" s="1"/>
  <c r="A218" i="5"/>
  <c r="AD222" i="2"/>
  <c r="C222" i="2" s="1"/>
  <c r="AM222" i="2"/>
  <c r="D222" i="2" s="1"/>
  <c r="A210" i="5"/>
  <c r="AD214" i="2"/>
  <c r="C214" i="2" s="1"/>
  <c r="AM214" i="2"/>
  <c r="D214" i="2" s="1"/>
  <c r="AD206" i="2"/>
  <c r="C206" i="2" s="1"/>
  <c r="AM206" i="2"/>
  <c r="D206" i="2" s="1"/>
  <c r="AD198" i="2"/>
  <c r="C198" i="2" s="1"/>
  <c r="AM198" i="2"/>
  <c r="D198" i="2" s="1"/>
  <c r="AD190" i="2"/>
  <c r="C190" i="2" s="1"/>
  <c r="AM190" i="2"/>
  <c r="D190" i="2" s="1"/>
  <c r="AD182" i="2"/>
  <c r="C182" i="2" s="1"/>
  <c r="AM182" i="2"/>
  <c r="D182" i="2" s="1"/>
  <c r="AD174" i="2"/>
  <c r="C174" i="2" s="1"/>
  <c r="AM174" i="2"/>
  <c r="D174" i="2" s="1"/>
  <c r="AD166" i="2"/>
  <c r="C166" i="2" s="1"/>
  <c r="AM166" i="2"/>
  <c r="D166" i="2" s="1"/>
  <c r="S158" i="2"/>
  <c r="AD158" i="2"/>
  <c r="C158" i="2" s="1"/>
  <c r="AM158" i="2"/>
  <c r="D158" i="2" s="1"/>
  <c r="S150" i="2"/>
  <c r="M150" i="2" s="1"/>
  <c r="AD150" i="2"/>
  <c r="C150" i="2" s="1"/>
  <c r="AM150" i="2"/>
  <c r="D150" i="2" s="1"/>
  <c r="AD142" i="2"/>
  <c r="C142" i="2" s="1"/>
  <c r="AM142" i="2"/>
  <c r="D142" i="2" s="1"/>
  <c r="AD134" i="2"/>
  <c r="C134" i="2" s="1"/>
  <c r="AM134" i="2"/>
  <c r="D134" i="2" s="1"/>
  <c r="O126" i="2"/>
  <c r="AD126" i="2"/>
  <c r="C126" i="2" s="1"/>
  <c r="AM126" i="2"/>
  <c r="D126" i="2" s="1"/>
  <c r="S118" i="2"/>
  <c r="AD118" i="2"/>
  <c r="C118" i="2" s="1"/>
  <c r="AM118" i="2"/>
  <c r="D118" i="2" s="1"/>
  <c r="O110" i="2"/>
  <c r="AD110" i="2"/>
  <c r="C110" i="2" s="1"/>
  <c r="AM110" i="2"/>
  <c r="D110" i="2" s="1"/>
  <c r="S102" i="2"/>
  <c r="M102" i="2" s="1"/>
  <c r="AD102" i="2"/>
  <c r="C102" i="2" s="1"/>
  <c r="AM102" i="2"/>
  <c r="D102" i="2" s="1"/>
  <c r="P94" i="2"/>
  <c r="AD94" i="2"/>
  <c r="C94" i="2" s="1"/>
  <c r="AM94" i="2"/>
  <c r="D94" i="2" s="1"/>
  <c r="P86" i="2"/>
  <c r="AD86" i="2"/>
  <c r="C86" i="2" s="1"/>
  <c r="AM86" i="2"/>
  <c r="D86" i="2" s="1"/>
  <c r="P78" i="2"/>
  <c r="AD78" i="2"/>
  <c r="C78" i="2" s="1"/>
  <c r="AM78" i="2"/>
  <c r="D78" i="2" s="1"/>
  <c r="S70" i="2"/>
  <c r="M70" i="2" s="1"/>
  <c r="AM70" i="2"/>
  <c r="D70" i="2" s="1"/>
  <c r="AD70" i="2"/>
  <c r="C70" i="2" s="1"/>
  <c r="P62" i="2"/>
  <c r="AM62" i="2"/>
  <c r="D62" i="2" s="1"/>
  <c r="AD62" i="2"/>
  <c r="C62" i="2" s="1"/>
  <c r="A50" i="5"/>
  <c r="AM54" i="2"/>
  <c r="AD54" i="2"/>
  <c r="AM46" i="2"/>
  <c r="AD46" i="2"/>
  <c r="AM38" i="2"/>
  <c r="AD38" i="2"/>
  <c r="A26" i="5"/>
  <c r="AD30" i="2"/>
  <c r="AM30" i="2"/>
  <c r="AD22" i="2"/>
  <c r="AM22" i="2"/>
  <c r="AM14" i="2"/>
  <c r="AD14" i="2"/>
  <c r="A462" i="5"/>
  <c r="AM466" i="2"/>
  <c r="D466" i="2" s="1"/>
  <c r="AD466" i="2"/>
  <c r="C466" i="2" s="1"/>
  <c r="AD407" i="2"/>
  <c r="C407" i="2" s="1"/>
  <c r="AM407" i="2"/>
  <c r="D407" i="2" s="1"/>
  <c r="P356" i="2"/>
  <c r="AM356" i="2"/>
  <c r="D356" i="2" s="1"/>
  <c r="AD356" i="2"/>
  <c r="C356" i="2" s="1"/>
  <c r="AD289" i="2"/>
  <c r="C289" i="2" s="1"/>
  <c r="AM289" i="2"/>
  <c r="D289" i="2" s="1"/>
  <c r="A255" i="5"/>
  <c r="AD259" i="2"/>
  <c r="C259" i="2" s="1"/>
  <c r="AM259" i="2"/>
  <c r="D259" i="2" s="1"/>
  <c r="N179" i="2"/>
  <c r="AD179" i="2"/>
  <c r="C179" i="2" s="1"/>
  <c r="AM179" i="2"/>
  <c r="D179" i="2" s="1"/>
  <c r="N131" i="2"/>
  <c r="AD131" i="2"/>
  <c r="C131" i="2" s="1"/>
  <c r="AM131" i="2"/>
  <c r="D131" i="2" s="1"/>
  <c r="AM51" i="2"/>
  <c r="AD51" i="2"/>
  <c r="AD504" i="2"/>
  <c r="C504" i="2" s="1"/>
  <c r="AM504" i="2"/>
  <c r="AD496" i="2"/>
  <c r="C496" i="2" s="1"/>
  <c r="AM496" i="2"/>
  <c r="D496" i="2" s="1"/>
  <c r="AD488" i="2"/>
  <c r="C488" i="2" s="1"/>
  <c r="AM488" i="2"/>
  <c r="D488" i="2" s="1"/>
  <c r="AD480" i="2"/>
  <c r="C480" i="2" s="1"/>
  <c r="AM480" i="2"/>
  <c r="D480" i="2" s="1"/>
  <c r="AM472" i="2"/>
  <c r="D472" i="2" s="1"/>
  <c r="AD472" i="2"/>
  <c r="C472" i="2" s="1"/>
  <c r="AM464" i="2"/>
  <c r="D464" i="2" s="1"/>
  <c r="AD464" i="2"/>
  <c r="C464" i="2" s="1"/>
  <c r="S456" i="2"/>
  <c r="AD456" i="2"/>
  <c r="C456" i="2" s="1"/>
  <c r="AM456" i="2"/>
  <c r="D456" i="2" s="1"/>
  <c r="A444" i="5"/>
  <c r="AM448" i="2"/>
  <c r="D448" i="2" s="1"/>
  <c r="AD448" i="2"/>
  <c r="C448" i="2" s="1"/>
  <c r="S440" i="2"/>
  <c r="L440" i="2" s="1"/>
  <c r="AM440" i="2"/>
  <c r="D440" i="2" s="1"/>
  <c r="AD440" i="2"/>
  <c r="C440" i="2" s="1"/>
  <c r="S432" i="2"/>
  <c r="AD432" i="2"/>
  <c r="C432" i="2" s="1"/>
  <c r="AM432" i="2"/>
  <c r="D432" i="2" s="1"/>
  <c r="S421" i="2"/>
  <c r="AD421" i="2"/>
  <c r="C421" i="2" s="1"/>
  <c r="AM421" i="2"/>
  <c r="D421" i="2" s="1"/>
  <c r="S413" i="2"/>
  <c r="M413" i="2" s="1"/>
  <c r="AD413" i="2"/>
  <c r="C413" i="2" s="1"/>
  <c r="AM413" i="2"/>
  <c r="D413" i="2" s="1"/>
  <c r="N405" i="2"/>
  <c r="AD405" i="2"/>
  <c r="C405" i="2" s="1"/>
  <c r="AM405" i="2"/>
  <c r="D405" i="2" s="1"/>
  <c r="AD397" i="2"/>
  <c r="C397" i="2" s="1"/>
  <c r="AM397" i="2"/>
  <c r="D397" i="2" s="1"/>
  <c r="AM389" i="2"/>
  <c r="D389" i="2" s="1"/>
  <c r="AD389" i="2"/>
  <c r="C389" i="2" s="1"/>
  <c r="O381" i="2"/>
  <c r="AD381" i="2"/>
  <c r="C381" i="2" s="1"/>
  <c r="AM381" i="2"/>
  <c r="D381" i="2" s="1"/>
  <c r="P370" i="2"/>
  <c r="AD370" i="2"/>
  <c r="C370" i="2" s="1"/>
  <c r="AM370" i="2"/>
  <c r="D370" i="2" s="1"/>
  <c r="A358" i="5"/>
  <c r="AD362" i="2"/>
  <c r="C362" i="2" s="1"/>
  <c r="AM362" i="2"/>
  <c r="D362" i="2" s="1"/>
  <c r="A350" i="5"/>
  <c r="AM354" i="2"/>
  <c r="D354" i="2" s="1"/>
  <c r="AD354" i="2"/>
  <c r="C354" i="2" s="1"/>
  <c r="AD346" i="2"/>
  <c r="C346" i="2" s="1"/>
  <c r="AM346" i="2"/>
  <c r="D346" i="2" s="1"/>
  <c r="A334" i="5"/>
  <c r="AD338" i="2"/>
  <c r="C338" i="2" s="1"/>
  <c r="AM338" i="2"/>
  <c r="D338" i="2" s="1"/>
  <c r="AD330" i="2"/>
  <c r="C330" i="2" s="1"/>
  <c r="AM330" i="2"/>
  <c r="D330" i="2" s="1"/>
  <c r="AD319" i="2"/>
  <c r="C319" i="2" s="1"/>
  <c r="AM319" i="2"/>
  <c r="D319" i="2" s="1"/>
  <c r="A307" i="5"/>
  <c r="AD311" i="2"/>
  <c r="C311" i="2" s="1"/>
  <c r="AM311" i="2"/>
  <c r="D311" i="2" s="1"/>
  <c r="A299" i="5"/>
  <c r="AD303" i="2"/>
  <c r="C303" i="2" s="1"/>
  <c r="AM303" i="2"/>
  <c r="D303" i="2" s="1"/>
  <c r="AD295" i="2"/>
  <c r="C295" i="2" s="1"/>
  <c r="AM295" i="2"/>
  <c r="D295" i="2" s="1"/>
  <c r="A283" i="5"/>
  <c r="AD287" i="2"/>
  <c r="C287" i="2" s="1"/>
  <c r="AM287" i="2"/>
  <c r="D287" i="2" s="1"/>
  <c r="S276" i="2"/>
  <c r="AD276" i="2"/>
  <c r="C276" i="2" s="1"/>
  <c r="AM276" i="2"/>
  <c r="D276" i="2" s="1"/>
  <c r="AM268" i="2"/>
  <c r="D268" i="2" s="1"/>
  <c r="AD268" i="2"/>
  <c r="C268" i="2" s="1"/>
  <c r="AD265" i="2"/>
  <c r="C265" i="2" s="1"/>
  <c r="AM265" i="2"/>
  <c r="D265" i="2" s="1"/>
  <c r="A253" i="5"/>
  <c r="AD257" i="2"/>
  <c r="C257" i="2" s="1"/>
  <c r="AM257" i="2"/>
  <c r="D257" i="2" s="1"/>
  <c r="AD249" i="2"/>
  <c r="C249" i="2" s="1"/>
  <c r="AM249" i="2"/>
  <c r="D249" i="2" s="1"/>
  <c r="N241" i="2"/>
  <c r="AD241" i="2"/>
  <c r="C241" i="2" s="1"/>
  <c r="AM241" i="2"/>
  <c r="D241" i="2" s="1"/>
  <c r="AD233" i="2"/>
  <c r="C233" i="2" s="1"/>
  <c r="AM233" i="2"/>
  <c r="D233" i="2" s="1"/>
  <c r="O225" i="2"/>
  <c r="AD225" i="2"/>
  <c r="C225" i="2" s="1"/>
  <c r="AM225" i="2"/>
  <c r="D225" i="2" s="1"/>
  <c r="A213" i="5"/>
  <c r="AD217" i="2"/>
  <c r="C217" i="2" s="1"/>
  <c r="AM217" i="2"/>
  <c r="D217" i="2" s="1"/>
  <c r="N209" i="2"/>
  <c r="AD209" i="2"/>
  <c r="C209" i="2" s="1"/>
  <c r="AM209" i="2"/>
  <c r="D209" i="2" s="1"/>
  <c r="N201" i="2"/>
  <c r="AD201" i="2"/>
  <c r="C201" i="2" s="1"/>
  <c r="AM201" i="2"/>
  <c r="D201" i="2" s="1"/>
  <c r="A189" i="5"/>
  <c r="AD193" i="2"/>
  <c r="C193" i="2" s="1"/>
  <c r="AM193" i="2"/>
  <c r="D193" i="2" s="1"/>
  <c r="AD185" i="2"/>
  <c r="C185" i="2" s="1"/>
  <c r="AM185" i="2"/>
  <c r="D185" i="2" s="1"/>
  <c r="AD177" i="2"/>
  <c r="C177" i="2" s="1"/>
  <c r="AM177" i="2"/>
  <c r="D177" i="2" s="1"/>
  <c r="A165" i="5"/>
  <c r="AD169" i="2"/>
  <c r="C169" i="2" s="1"/>
  <c r="AM169" i="2"/>
  <c r="D169" i="2" s="1"/>
  <c r="N161" i="2"/>
  <c r="AD161" i="2"/>
  <c r="C161" i="2" s="1"/>
  <c r="AM161" i="2"/>
  <c r="D161" i="2" s="1"/>
  <c r="S153" i="2"/>
  <c r="M153" i="2" s="1"/>
  <c r="AD153" i="2"/>
  <c r="C153" i="2" s="1"/>
  <c r="AM153" i="2"/>
  <c r="D153" i="2" s="1"/>
  <c r="S145" i="2"/>
  <c r="M145" i="2" s="1"/>
  <c r="AD145" i="2"/>
  <c r="C145" i="2" s="1"/>
  <c r="AM145" i="2"/>
  <c r="D145" i="2" s="1"/>
  <c r="AD137" i="2"/>
  <c r="C137" i="2" s="1"/>
  <c r="AM137" i="2"/>
  <c r="D137" i="2" s="1"/>
  <c r="AD129" i="2"/>
  <c r="C129" i="2" s="1"/>
  <c r="AM129" i="2"/>
  <c r="D129" i="2" s="1"/>
  <c r="AD121" i="2"/>
  <c r="C121" i="2" s="1"/>
  <c r="AM121" i="2"/>
  <c r="D121" i="2" s="1"/>
  <c r="AD113" i="2"/>
  <c r="C113" i="2" s="1"/>
  <c r="AM113" i="2"/>
  <c r="D113" i="2" s="1"/>
  <c r="AM105" i="2"/>
  <c r="D105" i="2" s="1"/>
  <c r="AD105" i="2"/>
  <c r="C105" i="2" s="1"/>
  <c r="AM97" i="2"/>
  <c r="D97" i="2" s="1"/>
  <c r="AD97" i="2"/>
  <c r="C97" i="2" s="1"/>
  <c r="O89" i="2"/>
  <c r="AM89" i="2"/>
  <c r="D89" i="2" s="1"/>
  <c r="AD89" i="2"/>
  <c r="C89" i="2" s="1"/>
  <c r="A77" i="5"/>
  <c r="AM81" i="2"/>
  <c r="D81" i="2" s="1"/>
  <c r="AD81" i="2"/>
  <c r="C81" i="2" s="1"/>
  <c r="P73" i="2"/>
  <c r="AD73" i="2"/>
  <c r="C73" i="2" s="1"/>
  <c r="AM73" i="2"/>
  <c r="D73" i="2" s="1"/>
  <c r="P65" i="2"/>
  <c r="AM65" i="2"/>
  <c r="D65" i="2" s="1"/>
  <c r="AD65" i="2"/>
  <c r="C65" i="2" s="1"/>
  <c r="A53" i="5"/>
  <c r="AM57" i="2"/>
  <c r="D57" i="2" s="1"/>
  <c r="AD57" i="2"/>
  <c r="C57" i="2" s="1"/>
  <c r="A45" i="5"/>
  <c r="AM49" i="2"/>
  <c r="AD49" i="2"/>
  <c r="A37" i="5"/>
  <c r="AM41" i="2"/>
  <c r="AD41" i="2"/>
  <c r="A29" i="5"/>
  <c r="AM33" i="2"/>
  <c r="AD33" i="2"/>
  <c r="A21" i="5"/>
  <c r="AM25" i="2"/>
  <c r="AD25" i="2"/>
  <c r="A13" i="5"/>
  <c r="AD17" i="2"/>
  <c r="AM17" i="2"/>
  <c r="A5" i="5"/>
  <c r="AM9" i="2"/>
  <c r="AD9" i="2"/>
  <c r="N474" i="2"/>
  <c r="AD474" i="2"/>
  <c r="C474" i="2" s="1"/>
  <c r="AM474" i="2"/>
  <c r="D474" i="2" s="1"/>
  <c r="AM423" i="2"/>
  <c r="D423" i="2" s="1"/>
  <c r="AD423" i="2"/>
  <c r="C423" i="2" s="1"/>
  <c r="AD332" i="2"/>
  <c r="C332" i="2" s="1"/>
  <c r="AM332" i="2"/>
  <c r="D332" i="2" s="1"/>
  <c r="N297" i="2"/>
  <c r="AD297" i="2"/>
  <c r="C297" i="2" s="1"/>
  <c r="AM297" i="2"/>
  <c r="D297" i="2" s="1"/>
  <c r="AD227" i="2"/>
  <c r="C227" i="2" s="1"/>
  <c r="AM227" i="2"/>
  <c r="D227" i="2" s="1"/>
  <c r="AD83" i="2"/>
  <c r="C83" i="2" s="1"/>
  <c r="AM83" i="2"/>
  <c r="D83" i="2" s="1"/>
  <c r="AD19" i="2"/>
  <c r="AM19" i="2"/>
  <c r="S499" i="2"/>
  <c r="M499" i="2" s="1"/>
  <c r="AD499" i="2"/>
  <c r="C499" i="2" s="1"/>
  <c r="AM499" i="2"/>
  <c r="D499" i="2" s="1"/>
  <c r="AD491" i="2"/>
  <c r="C491" i="2" s="1"/>
  <c r="AM491" i="2"/>
  <c r="D491" i="2" s="1"/>
  <c r="O483" i="2"/>
  <c r="AM483" i="2"/>
  <c r="D483" i="2" s="1"/>
  <c r="AD483" i="2"/>
  <c r="C483" i="2" s="1"/>
  <c r="S475" i="2"/>
  <c r="M475" i="2" s="1"/>
  <c r="AD475" i="2"/>
  <c r="C475" i="2" s="1"/>
  <c r="AM475" i="2"/>
  <c r="D475" i="2" s="1"/>
  <c r="S467" i="2"/>
  <c r="AD467" i="2"/>
  <c r="C467" i="2" s="1"/>
  <c r="AM467" i="2"/>
  <c r="D467" i="2" s="1"/>
  <c r="AM459" i="2"/>
  <c r="D459" i="2" s="1"/>
  <c r="AD459" i="2"/>
  <c r="C459" i="2" s="1"/>
  <c r="A447" i="5"/>
  <c r="AD451" i="2"/>
  <c r="C451" i="2" s="1"/>
  <c r="AM451" i="2"/>
  <c r="D451" i="2" s="1"/>
  <c r="AM443" i="2"/>
  <c r="D443" i="2" s="1"/>
  <c r="AD443" i="2"/>
  <c r="C443" i="2" s="1"/>
  <c r="A431" i="5"/>
  <c r="AM435" i="2"/>
  <c r="D435" i="2" s="1"/>
  <c r="AD435" i="2"/>
  <c r="C435" i="2" s="1"/>
  <c r="A423" i="5"/>
  <c r="AD427" i="2"/>
  <c r="C427" i="2" s="1"/>
  <c r="AM427" i="2"/>
  <c r="D427" i="2" s="1"/>
  <c r="S424" i="2"/>
  <c r="AM424" i="2"/>
  <c r="D424" i="2" s="1"/>
  <c r="AD424" i="2"/>
  <c r="C424" i="2" s="1"/>
  <c r="S416" i="2"/>
  <c r="AD416" i="2"/>
  <c r="C416" i="2" s="1"/>
  <c r="AM416" i="2"/>
  <c r="D416" i="2" s="1"/>
  <c r="O408" i="2"/>
  <c r="AD408" i="2"/>
  <c r="C408" i="2" s="1"/>
  <c r="AM408" i="2"/>
  <c r="D408" i="2" s="1"/>
  <c r="AD400" i="2"/>
  <c r="C400" i="2" s="1"/>
  <c r="AM400" i="2"/>
  <c r="D400" i="2" s="1"/>
  <c r="P392" i="2"/>
  <c r="AD392" i="2"/>
  <c r="C392" i="2" s="1"/>
  <c r="AM392" i="2"/>
  <c r="D392" i="2" s="1"/>
  <c r="AM384" i="2"/>
  <c r="D384" i="2" s="1"/>
  <c r="AD384" i="2"/>
  <c r="C384" i="2" s="1"/>
  <c r="N376" i="2"/>
  <c r="AM376" i="2"/>
  <c r="D376" i="2" s="1"/>
  <c r="AD376" i="2"/>
  <c r="C376" i="2" s="1"/>
  <c r="AD373" i="2"/>
  <c r="C373" i="2" s="1"/>
  <c r="AM373" i="2"/>
  <c r="D373" i="2" s="1"/>
  <c r="A361" i="5"/>
  <c r="AD365" i="2"/>
  <c r="C365" i="2" s="1"/>
  <c r="AM365" i="2"/>
  <c r="D365" i="2" s="1"/>
  <c r="A353" i="5"/>
  <c r="AM357" i="2"/>
  <c r="D357" i="2" s="1"/>
  <c r="AD357" i="2"/>
  <c r="C357" i="2" s="1"/>
  <c r="A345" i="5"/>
  <c r="AD349" i="2"/>
  <c r="C349" i="2" s="1"/>
  <c r="AM349" i="2"/>
  <c r="D349" i="2" s="1"/>
  <c r="A337" i="5"/>
  <c r="AD341" i="2"/>
  <c r="C341" i="2" s="1"/>
  <c r="AM341" i="2"/>
  <c r="D341" i="2" s="1"/>
  <c r="A329" i="5"/>
  <c r="AD333" i="2"/>
  <c r="C333" i="2" s="1"/>
  <c r="AM333" i="2"/>
  <c r="D333" i="2" s="1"/>
  <c r="A321" i="5"/>
  <c r="AM325" i="2"/>
  <c r="D325" i="2" s="1"/>
  <c r="AD325" i="2"/>
  <c r="C325" i="2" s="1"/>
  <c r="AM322" i="2"/>
  <c r="D322" i="2" s="1"/>
  <c r="AD322" i="2"/>
  <c r="C322" i="2" s="1"/>
  <c r="AD314" i="2"/>
  <c r="C314" i="2" s="1"/>
  <c r="AM314" i="2"/>
  <c r="D314" i="2" s="1"/>
  <c r="AD306" i="2"/>
  <c r="C306" i="2" s="1"/>
  <c r="AM306" i="2"/>
  <c r="D306" i="2" s="1"/>
  <c r="A294" i="5"/>
  <c r="AD298" i="2"/>
  <c r="C298" i="2" s="1"/>
  <c r="AM298" i="2"/>
  <c r="D298" i="2" s="1"/>
  <c r="S290" i="2"/>
  <c r="AD290" i="2"/>
  <c r="C290" i="2" s="1"/>
  <c r="AM290" i="2"/>
  <c r="D290" i="2" s="1"/>
  <c r="S282" i="2"/>
  <c r="AM282" i="2"/>
  <c r="D282" i="2" s="1"/>
  <c r="AD282" i="2"/>
  <c r="C282" i="2" s="1"/>
  <c r="AD279" i="2"/>
  <c r="C279" i="2" s="1"/>
  <c r="AM279" i="2"/>
  <c r="D279" i="2" s="1"/>
  <c r="A267" i="5"/>
  <c r="AM271" i="2"/>
  <c r="D271" i="2" s="1"/>
  <c r="AD271" i="2"/>
  <c r="C271" i="2" s="1"/>
  <c r="AD260" i="2"/>
  <c r="C260" i="2" s="1"/>
  <c r="AM260" i="2"/>
  <c r="D260" i="2" s="1"/>
  <c r="O252" i="2"/>
  <c r="AD252" i="2"/>
  <c r="C252" i="2" s="1"/>
  <c r="AM252" i="2"/>
  <c r="D252" i="2" s="1"/>
  <c r="A240" i="5"/>
  <c r="AD244" i="2"/>
  <c r="C244" i="2" s="1"/>
  <c r="AM244" i="2"/>
  <c r="D244" i="2" s="1"/>
  <c r="N236" i="2"/>
  <c r="AD236" i="2"/>
  <c r="C236" i="2" s="1"/>
  <c r="AM236" i="2"/>
  <c r="D236" i="2" s="1"/>
  <c r="A224" i="5"/>
  <c r="AD228" i="2"/>
  <c r="C228" i="2" s="1"/>
  <c r="AM228" i="2"/>
  <c r="D228" i="2" s="1"/>
  <c r="N220" i="2"/>
  <c r="AD220" i="2"/>
  <c r="C220" i="2" s="1"/>
  <c r="AM220" i="2"/>
  <c r="D220" i="2" s="1"/>
  <c r="A208" i="5"/>
  <c r="AD212" i="2"/>
  <c r="C212" i="2" s="1"/>
  <c r="AM212" i="2"/>
  <c r="D212" i="2" s="1"/>
  <c r="N204" i="2"/>
  <c r="AD204" i="2"/>
  <c r="C204" i="2" s="1"/>
  <c r="AM204" i="2"/>
  <c r="D204" i="2" s="1"/>
  <c r="N196" i="2"/>
  <c r="AD196" i="2"/>
  <c r="C196" i="2" s="1"/>
  <c r="AM196" i="2"/>
  <c r="D196" i="2" s="1"/>
  <c r="N188" i="2"/>
  <c r="AD188" i="2"/>
  <c r="C188" i="2" s="1"/>
  <c r="AM188" i="2"/>
  <c r="D188" i="2" s="1"/>
  <c r="N180" i="2"/>
  <c r="AD180" i="2"/>
  <c r="C180" i="2" s="1"/>
  <c r="AM180" i="2"/>
  <c r="D180" i="2" s="1"/>
  <c r="S172" i="2"/>
  <c r="AD172" i="2"/>
  <c r="C172" i="2" s="1"/>
  <c r="AM172" i="2"/>
  <c r="D172" i="2" s="1"/>
  <c r="A160" i="5"/>
  <c r="AD164" i="2"/>
  <c r="C164" i="2" s="1"/>
  <c r="AM164" i="2"/>
  <c r="D164" i="2" s="1"/>
  <c r="O156" i="2"/>
  <c r="AD156" i="2"/>
  <c r="C156" i="2" s="1"/>
  <c r="AM156" i="2"/>
  <c r="D156" i="2" s="1"/>
  <c r="A144" i="5"/>
  <c r="AD148" i="2"/>
  <c r="C148" i="2" s="1"/>
  <c r="AM148" i="2"/>
  <c r="D148" i="2" s="1"/>
  <c r="N140" i="2"/>
  <c r="AD140" i="2"/>
  <c r="C140" i="2" s="1"/>
  <c r="AM140" i="2"/>
  <c r="D140" i="2" s="1"/>
  <c r="N132" i="2"/>
  <c r="AD132" i="2"/>
  <c r="C132" i="2" s="1"/>
  <c r="AM132" i="2"/>
  <c r="D132" i="2" s="1"/>
  <c r="N124" i="2"/>
  <c r="AD124" i="2"/>
  <c r="C124" i="2" s="1"/>
  <c r="AM124" i="2"/>
  <c r="D124" i="2" s="1"/>
  <c r="N116" i="2"/>
  <c r="AD116" i="2"/>
  <c r="C116" i="2" s="1"/>
  <c r="AM116" i="2"/>
  <c r="D116" i="2" s="1"/>
  <c r="N108" i="2"/>
  <c r="AD108" i="2"/>
  <c r="C108" i="2" s="1"/>
  <c r="AM108" i="2"/>
  <c r="D108" i="2" s="1"/>
  <c r="N100" i="2"/>
  <c r="AD100" i="2"/>
  <c r="C100" i="2" s="1"/>
  <c r="AM100" i="2"/>
  <c r="D100" i="2" s="1"/>
  <c r="P92" i="2"/>
  <c r="AD92" i="2"/>
  <c r="C92" i="2" s="1"/>
  <c r="AM92" i="2"/>
  <c r="D92" i="2" s="1"/>
  <c r="S84" i="2"/>
  <c r="M84" i="2" s="1"/>
  <c r="AD84" i="2"/>
  <c r="C84" i="2" s="1"/>
  <c r="AM84" i="2"/>
  <c r="D84" i="2" s="1"/>
  <c r="P76" i="2"/>
  <c r="AD76" i="2"/>
  <c r="C76" i="2" s="1"/>
  <c r="AM76" i="2"/>
  <c r="D76" i="2" s="1"/>
  <c r="P68" i="2"/>
  <c r="AM68" i="2"/>
  <c r="D68" i="2" s="1"/>
  <c r="AD68" i="2"/>
  <c r="C68" i="2" s="1"/>
  <c r="P60" i="2"/>
  <c r="AM60" i="2"/>
  <c r="D60" i="2" s="1"/>
  <c r="AD60" i="2"/>
  <c r="C60" i="2" s="1"/>
  <c r="AM52" i="2"/>
  <c r="AD52" i="2"/>
  <c r="AM44" i="2"/>
  <c r="AD44" i="2"/>
  <c r="AD36" i="2"/>
  <c r="AM36" i="2"/>
  <c r="AD28" i="2"/>
  <c r="AM28" i="2"/>
  <c r="AD20" i="2"/>
  <c r="AM20" i="2"/>
  <c r="AM12" i="2"/>
  <c r="AD12" i="2"/>
  <c r="AD498" i="2"/>
  <c r="C498" i="2" s="1"/>
  <c r="AM498" i="2"/>
  <c r="D498" i="2" s="1"/>
  <c r="A438" i="5"/>
  <c r="AD442" i="2"/>
  <c r="C442" i="2" s="1"/>
  <c r="AM442" i="2"/>
  <c r="D442" i="2" s="1"/>
  <c r="AD399" i="2"/>
  <c r="C399" i="2" s="1"/>
  <c r="AM399" i="2"/>
  <c r="D399" i="2" s="1"/>
  <c r="P313" i="2"/>
  <c r="AD313" i="2"/>
  <c r="C313" i="2" s="1"/>
  <c r="AM313" i="2"/>
  <c r="D313" i="2" s="1"/>
  <c r="AD171" i="2"/>
  <c r="C171" i="2" s="1"/>
  <c r="AM171" i="2"/>
  <c r="D171" i="2" s="1"/>
  <c r="S115" i="2"/>
  <c r="M115" i="2" s="1"/>
  <c r="AD115" i="2"/>
  <c r="C115" i="2" s="1"/>
  <c r="AM115" i="2"/>
  <c r="D115" i="2" s="1"/>
  <c r="A71" i="5"/>
  <c r="AD75" i="2"/>
  <c r="C75" i="2" s="1"/>
  <c r="AM75" i="2"/>
  <c r="D75" i="2" s="1"/>
  <c r="AD27" i="2"/>
  <c r="AM27" i="2"/>
  <c r="P502" i="2"/>
  <c r="AD502" i="2"/>
  <c r="C502" i="2" s="1"/>
  <c r="AM502" i="2"/>
  <c r="D502" i="2" s="1"/>
  <c r="AD470" i="2"/>
  <c r="C470" i="2" s="1"/>
  <c r="AM470" i="2"/>
  <c r="D470" i="2" s="1"/>
  <c r="S430" i="2"/>
  <c r="M430" i="2" s="1"/>
  <c r="AM430" i="2"/>
  <c r="D430" i="2" s="1"/>
  <c r="AD430" i="2"/>
  <c r="C430" i="2" s="1"/>
  <c r="A407" i="5"/>
  <c r="AD411" i="2"/>
  <c r="C411" i="2" s="1"/>
  <c r="AM411" i="2"/>
  <c r="D411" i="2" s="1"/>
  <c r="A375" i="5"/>
  <c r="AM379" i="2"/>
  <c r="D379" i="2" s="1"/>
  <c r="AD379" i="2"/>
  <c r="C379" i="2" s="1"/>
  <c r="O360" i="2"/>
  <c r="AM360" i="2"/>
  <c r="D360" i="2" s="1"/>
  <c r="AD360" i="2"/>
  <c r="C360" i="2" s="1"/>
  <c r="AD352" i="2"/>
  <c r="C352" i="2" s="1"/>
  <c r="AM352" i="2"/>
  <c r="D352" i="2" s="1"/>
  <c r="A340" i="5"/>
  <c r="AD344" i="2"/>
  <c r="C344" i="2" s="1"/>
  <c r="AM344" i="2"/>
  <c r="D344" i="2" s="1"/>
  <c r="A332" i="5"/>
  <c r="AD336" i="2"/>
  <c r="C336" i="2" s="1"/>
  <c r="AM336" i="2"/>
  <c r="D336" i="2" s="1"/>
  <c r="AD328" i="2"/>
  <c r="C328" i="2" s="1"/>
  <c r="AM328" i="2"/>
  <c r="D328" i="2" s="1"/>
  <c r="AD317" i="2"/>
  <c r="C317" i="2" s="1"/>
  <c r="AM317" i="2"/>
  <c r="D317" i="2" s="1"/>
  <c r="A305" i="5"/>
  <c r="AD309" i="2"/>
  <c r="C309" i="2" s="1"/>
  <c r="AM309" i="2"/>
  <c r="D309" i="2" s="1"/>
  <c r="AD301" i="2"/>
  <c r="C301" i="2" s="1"/>
  <c r="AM301" i="2"/>
  <c r="D301" i="2" s="1"/>
  <c r="AD293" i="2"/>
  <c r="C293" i="2" s="1"/>
  <c r="AM293" i="2"/>
  <c r="D293" i="2" s="1"/>
  <c r="A281" i="5"/>
  <c r="AD285" i="2"/>
  <c r="C285" i="2" s="1"/>
  <c r="AM285" i="2"/>
  <c r="D285" i="2" s="1"/>
  <c r="AD274" i="2"/>
  <c r="C274" i="2" s="1"/>
  <c r="AM274" i="2"/>
  <c r="D274" i="2" s="1"/>
  <c r="AM263" i="2"/>
  <c r="D263" i="2" s="1"/>
  <c r="AD263" i="2"/>
  <c r="C263" i="2" s="1"/>
  <c r="A251" i="5"/>
  <c r="AD255" i="2"/>
  <c r="C255" i="2" s="1"/>
  <c r="AM255" i="2"/>
  <c r="D255" i="2" s="1"/>
  <c r="A243" i="5"/>
  <c r="AD247" i="2"/>
  <c r="C247" i="2" s="1"/>
  <c r="AM247" i="2"/>
  <c r="D247" i="2" s="1"/>
  <c r="A235" i="5"/>
  <c r="AD239" i="2"/>
  <c r="C239" i="2" s="1"/>
  <c r="AM239" i="2"/>
  <c r="D239" i="2" s="1"/>
  <c r="A227" i="5"/>
  <c r="AD231" i="2"/>
  <c r="C231" i="2" s="1"/>
  <c r="AM231" i="2"/>
  <c r="D231" i="2" s="1"/>
  <c r="A219" i="5"/>
  <c r="AD223" i="2"/>
  <c r="C223" i="2" s="1"/>
  <c r="AM223" i="2"/>
  <c r="D223" i="2" s="1"/>
  <c r="A211" i="5"/>
  <c r="AD215" i="2"/>
  <c r="C215" i="2" s="1"/>
  <c r="AM215" i="2"/>
  <c r="D215" i="2" s="1"/>
  <c r="A203" i="5"/>
  <c r="AD207" i="2"/>
  <c r="C207" i="2" s="1"/>
  <c r="AM207" i="2"/>
  <c r="D207" i="2" s="1"/>
  <c r="A195" i="5"/>
  <c r="AD199" i="2"/>
  <c r="C199" i="2" s="1"/>
  <c r="AM199" i="2"/>
  <c r="D199" i="2" s="1"/>
  <c r="A187" i="5"/>
  <c r="AD191" i="2"/>
  <c r="C191" i="2" s="1"/>
  <c r="AM191" i="2"/>
  <c r="D191" i="2" s="1"/>
  <c r="A179" i="5"/>
  <c r="AD183" i="2"/>
  <c r="C183" i="2" s="1"/>
  <c r="AM183" i="2"/>
  <c r="D183" i="2" s="1"/>
  <c r="A171" i="5"/>
  <c r="AD175" i="2"/>
  <c r="C175" i="2" s="1"/>
  <c r="AM175" i="2"/>
  <c r="D175" i="2" s="1"/>
  <c r="N167" i="2"/>
  <c r="AD167" i="2"/>
  <c r="C167" i="2" s="1"/>
  <c r="AM167" i="2"/>
  <c r="D167" i="2" s="1"/>
  <c r="AD159" i="2"/>
  <c r="C159" i="2" s="1"/>
  <c r="AM159" i="2"/>
  <c r="D159" i="2" s="1"/>
  <c r="AD151" i="2"/>
  <c r="C151" i="2" s="1"/>
  <c r="AM151" i="2"/>
  <c r="D151" i="2" s="1"/>
  <c r="O143" i="2"/>
  <c r="AD143" i="2"/>
  <c r="C143" i="2" s="1"/>
  <c r="AM143" i="2"/>
  <c r="D143" i="2" s="1"/>
  <c r="O135" i="2"/>
  <c r="AD135" i="2"/>
  <c r="C135" i="2" s="1"/>
  <c r="AM135" i="2"/>
  <c r="D135" i="2" s="1"/>
  <c r="A123" i="5"/>
  <c r="AD127" i="2"/>
  <c r="C127" i="2" s="1"/>
  <c r="AM127" i="2"/>
  <c r="D127" i="2" s="1"/>
  <c r="AD119" i="2"/>
  <c r="C119" i="2" s="1"/>
  <c r="AM119" i="2"/>
  <c r="D119" i="2" s="1"/>
  <c r="A107" i="5"/>
  <c r="AD111" i="2"/>
  <c r="C111" i="2" s="1"/>
  <c r="AM111" i="2"/>
  <c r="D111" i="2" s="1"/>
  <c r="A99" i="5"/>
  <c r="AD103" i="2"/>
  <c r="C103" i="2" s="1"/>
  <c r="AM103" i="2"/>
  <c r="D103" i="2" s="1"/>
  <c r="A91" i="5"/>
  <c r="AD95" i="2"/>
  <c r="C95" i="2" s="1"/>
  <c r="AM95" i="2"/>
  <c r="D95" i="2" s="1"/>
  <c r="A83" i="5"/>
  <c r="AD87" i="2"/>
  <c r="C87" i="2" s="1"/>
  <c r="AM87" i="2"/>
  <c r="D87" i="2" s="1"/>
  <c r="A75" i="5"/>
  <c r="AD79" i="2"/>
  <c r="C79" i="2" s="1"/>
  <c r="AM79" i="2"/>
  <c r="D79" i="2" s="1"/>
  <c r="AD71" i="2"/>
  <c r="C71" i="2" s="1"/>
  <c r="AM71" i="2"/>
  <c r="D71" i="2" s="1"/>
  <c r="AD63" i="2"/>
  <c r="C63" i="2" s="1"/>
  <c r="AM63" i="2"/>
  <c r="D63" i="2" s="1"/>
  <c r="AD55" i="2"/>
  <c r="AM55" i="2"/>
  <c r="A43" i="5"/>
  <c r="AD47" i="2"/>
  <c r="AM47" i="2"/>
  <c r="A35" i="5"/>
  <c r="AD39" i="2"/>
  <c r="AM39" i="2"/>
  <c r="AD31" i="2"/>
  <c r="AM31" i="2"/>
  <c r="AD23" i="2"/>
  <c r="AM23" i="2"/>
  <c r="AD15" i="2"/>
  <c r="AM15" i="2"/>
  <c r="S458" i="2"/>
  <c r="M458" i="2" s="1"/>
  <c r="AM458" i="2"/>
  <c r="D458" i="2" s="1"/>
  <c r="AD458" i="2"/>
  <c r="C458" i="2" s="1"/>
  <c r="AD415" i="2"/>
  <c r="C415" i="2" s="1"/>
  <c r="AM415" i="2"/>
  <c r="D415" i="2" s="1"/>
  <c r="AD372" i="2"/>
  <c r="C372" i="2" s="1"/>
  <c r="AM372" i="2"/>
  <c r="D372" i="2" s="1"/>
  <c r="S321" i="2"/>
  <c r="M321" i="2" s="1"/>
  <c r="AM321" i="2"/>
  <c r="D321" i="2" s="1"/>
  <c r="AD321" i="2"/>
  <c r="C321" i="2" s="1"/>
  <c r="A266" i="5"/>
  <c r="AM270" i="2"/>
  <c r="D270" i="2" s="1"/>
  <c r="AD270" i="2"/>
  <c r="C270" i="2" s="1"/>
  <c r="N243" i="2"/>
  <c r="AD243" i="2"/>
  <c r="C243" i="2" s="1"/>
  <c r="AM243" i="2"/>
  <c r="D243" i="2" s="1"/>
  <c r="AD203" i="2"/>
  <c r="C203" i="2" s="1"/>
  <c r="AM203" i="2"/>
  <c r="D203" i="2" s="1"/>
  <c r="A159" i="5"/>
  <c r="AD163" i="2"/>
  <c r="C163" i="2" s="1"/>
  <c r="AM163" i="2"/>
  <c r="D163" i="2" s="1"/>
  <c r="N123" i="2"/>
  <c r="AD123" i="2"/>
  <c r="C123" i="2" s="1"/>
  <c r="AM123" i="2"/>
  <c r="D123" i="2" s="1"/>
  <c r="A55" i="5"/>
  <c r="AM59" i="2"/>
  <c r="D59" i="2" s="1"/>
  <c r="AD59" i="2"/>
  <c r="C59" i="2" s="1"/>
  <c r="AD35" i="2"/>
  <c r="AM35" i="2"/>
  <c r="N446" i="2"/>
  <c r="AD446" i="2"/>
  <c r="C446" i="2" s="1"/>
  <c r="AM446" i="2"/>
  <c r="D446" i="2" s="1"/>
  <c r="A399" i="5"/>
  <c r="AD403" i="2"/>
  <c r="C403" i="2" s="1"/>
  <c r="AM403" i="2"/>
  <c r="D403" i="2" s="1"/>
  <c r="S497" i="2"/>
  <c r="AD497" i="2"/>
  <c r="C497" i="2" s="1"/>
  <c r="AM497" i="2"/>
  <c r="D497" i="2" s="1"/>
  <c r="A485" i="5"/>
  <c r="AD489" i="2"/>
  <c r="C489" i="2" s="1"/>
  <c r="AM489" i="2"/>
  <c r="D489" i="2" s="1"/>
  <c r="S481" i="2"/>
  <c r="E481" i="2" s="1"/>
  <c r="AD481" i="2"/>
  <c r="C481" i="2" s="1"/>
  <c r="AM481" i="2"/>
  <c r="D481" i="2" s="1"/>
  <c r="A469" i="5"/>
  <c r="AD473" i="2"/>
  <c r="C473" i="2" s="1"/>
  <c r="AM473" i="2"/>
  <c r="D473" i="2" s="1"/>
  <c r="AM465" i="2"/>
  <c r="D465" i="2" s="1"/>
  <c r="AD465" i="2"/>
  <c r="C465" i="2" s="1"/>
  <c r="AM457" i="2"/>
  <c r="D457" i="2" s="1"/>
  <c r="AD457" i="2"/>
  <c r="C457" i="2" s="1"/>
  <c r="A445" i="5"/>
  <c r="AD449" i="2"/>
  <c r="C449" i="2" s="1"/>
  <c r="AM449" i="2"/>
  <c r="D449" i="2" s="1"/>
  <c r="A437" i="5"/>
  <c r="AD441" i="2"/>
  <c r="C441" i="2" s="1"/>
  <c r="AM441" i="2"/>
  <c r="D441" i="2" s="1"/>
  <c r="AD433" i="2"/>
  <c r="C433" i="2" s="1"/>
  <c r="AM433" i="2"/>
  <c r="D433" i="2" s="1"/>
  <c r="AM425" i="2"/>
  <c r="D425" i="2" s="1"/>
  <c r="AD425" i="2"/>
  <c r="C425" i="2" s="1"/>
  <c r="S422" i="2"/>
  <c r="M422" i="2" s="1"/>
  <c r="AD422" i="2"/>
  <c r="C422" i="2" s="1"/>
  <c r="AM422" i="2"/>
  <c r="D422" i="2" s="1"/>
  <c r="AD414" i="2"/>
  <c r="C414" i="2" s="1"/>
  <c r="AM414" i="2"/>
  <c r="D414" i="2" s="1"/>
  <c r="S406" i="2"/>
  <c r="AD406" i="2"/>
  <c r="C406" i="2" s="1"/>
  <c r="AM406" i="2"/>
  <c r="D406" i="2" s="1"/>
  <c r="AD398" i="2"/>
  <c r="C398" i="2" s="1"/>
  <c r="AM398" i="2"/>
  <c r="D398" i="2" s="1"/>
  <c r="S390" i="2"/>
  <c r="M390" i="2" s="1"/>
  <c r="AD390" i="2"/>
  <c r="C390" i="2" s="1"/>
  <c r="AM390" i="2"/>
  <c r="D390" i="2" s="1"/>
  <c r="A378" i="5"/>
  <c r="AM382" i="2"/>
  <c r="D382" i="2" s="1"/>
  <c r="AD382" i="2"/>
  <c r="C382" i="2" s="1"/>
  <c r="P376" i="2"/>
  <c r="A367" i="5"/>
  <c r="AD371" i="2"/>
  <c r="C371" i="2" s="1"/>
  <c r="AM371" i="2"/>
  <c r="D371" i="2" s="1"/>
  <c r="A359" i="5"/>
  <c r="AD363" i="2"/>
  <c r="C363" i="2" s="1"/>
  <c r="AM363" i="2"/>
  <c r="D363" i="2" s="1"/>
  <c r="AM355" i="2"/>
  <c r="D355" i="2" s="1"/>
  <c r="AD355" i="2"/>
  <c r="C355" i="2" s="1"/>
  <c r="O347" i="2"/>
  <c r="AD347" i="2"/>
  <c r="C347" i="2" s="1"/>
  <c r="AM347" i="2"/>
  <c r="D347" i="2" s="1"/>
  <c r="A335" i="5"/>
  <c r="AD339" i="2"/>
  <c r="C339" i="2" s="1"/>
  <c r="AM339" i="2"/>
  <c r="D339" i="2" s="1"/>
  <c r="O331" i="2"/>
  <c r="AD331" i="2"/>
  <c r="C331" i="2" s="1"/>
  <c r="AM331" i="2"/>
  <c r="D331" i="2" s="1"/>
  <c r="S323" i="2"/>
  <c r="M323" i="2" s="1"/>
  <c r="AM323" i="2"/>
  <c r="D323" i="2" s="1"/>
  <c r="AD323" i="2"/>
  <c r="C323" i="2" s="1"/>
  <c r="AD320" i="2"/>
  <c r="C320" i="2" s="1"/>
  <c r="AM320" i="2"/>
  <c r="D320" i="2" s="1"/>
  <c r="N312" i="2"/>
  <c r="AD312" i="2"/>
  <c r="C312" i="2" s="1"/>
  <c r="AM312" i="2"/>
  <c r="D312" i="2" s="1"/>
  <c r="A300" i="5"/>
  <c r="AD304" i="2"/>
  <c r="C304" i="2" s="1"/>
  <c r="AM304" i="2"/>
  <c r="D304" i="2" s="1"/>
  <c r="AD296" i="2"/>
  <c r="C296" i="2" s="1"/>
  <c r="AM296" i="2"/>
  <c r="D296" i="2" s="1"/>
  <c r="AD288" i="2"/>
  <c r="C288" i="2" s="1"/>
  <c r="AM288" i="2"/>
  <c r="D288" i="2" s="1"/>
  <c r="N282" i="2"/>
  <c r="AD277" i="2"/>
  <c r="C277" i="2" s="1"/>
  <c r="AM277" i="2"/>
  <c r="D277" i="2" s="1"/>
  <c r="AM269" i="2"/>
  <c r="D269" i="2" s="1"/>
  <c r="AD269" i="2"/>
  <c r="C269" i="2" s="1"/>
  <c r="N266" i="2"/>
  <c r="AM266" i="2"/>
  <c r="D266" i="2" s="1"/>
  <c r="AD266" i="2"/>
  <c r="C266" i="2" s="1"/>
  <c r="S258" i="2"/>
  <c r="AD258" i="2"/>
  <c r="C258" i="2" s="1"/>
  <c r="AM258" i="2"/>
  <c r="D258" i="2" s="1"/>
  <c r="AD250" i="2"/>
  <c r="C250" i="2" s="1"/>
  <c r="AM250" i="2"/>
  <c r="D250" i="2" s="1"/>
  <c r="S242" i="2"/>
  <c r="L242" i="2" s="1"/>
  <c r="AD242" i="2"/>
  <c r="C242" i="2" s="1"/>
  <c r="AM242" i="2"/>
  <c r="D242" i="2" s="1"/>
  <c r="N234" i="2"/>
  <c r="AD234" i="2"/>
  <c r="C234" i="2" s="1"/>
  <c r="AM234" i="2"/>
  <c r="D234" i="2" s="1"/>
  <c r="AD226" i="2"/>
  <c r="C226" i="2" s="1"/>
  <c r="AM226" i="2"/>
  <c r="D226" i="2" s="1"/>
  <c r="A214" i="5"/>
  <c r="AD218" i="2"/>
  <c r="C218" i="2" s="1"/>
  <c r="AM218" i="2"/>
  <c r="D218" i="2" s="1"/>
  <c r="AD210" i="2"/>
  <c r="C210" i="2" s="1"/>
  <c r="AM210" i="2"/>
  <c r="D210" i="2" s="1"/>
  <c r="N202" i="2"/>
  <c r="AD202" i="2"/>
  <c r="C202" i="2" s="1"/>
  <c r="AM202" i="2"/>
  <c r="D202" i="2" s="1"/>
  <c r="N194" i="2"/>
  <c r="AM194" i="2"/>
  <c r="D194" i="2" s="1"/>
  <c r="AD194" i="2"/>
  <c r="C194" i="2" s="1"/>
  <c r="A182" i="5"/>
  <c r="AM186" i="2"/>
  <c r="D186" i="2" s="1"/>
  <c r="AD186" i="2"/>
  <c r="C186" i="2" s="1"/>
  <c r="AM178" i="2"/>
  <c r="D178" i="2" s="1"/>
  <c r="AD178" i="2"/>
  <c r="C178" i="2" s="1"/>
  <c r="S170" i="2"/>
  <c r="AM170" i="2"/>
  <c r="D170" i="2" s="1"/>
  <c r="AD170" i="2"/>
  <c r="C170" i="2" s="1"/>
  <c r="N162" i="2"/>
  <c r="AD162" i="2"/>
  <c r="C162" i="2" s="1"/>
  <c r="AM162" i="2"/>
  <c r="D162" i="2" s="1"/>
  <c r="A150" i="5"/>
  <c r="AD154" i="2"/>
  <c r="C154" i="2" s="1"/>
  <c r="AM154" i="2"/>
  <c r="D154" i="2" s="1"/>
  <c r="S146" i="2"/>
  <c r="AD146" i="2"/>
  <c r="C146" i="2" s="1"/>
  <c r="AM146" i="2"/>
  <c r="D146" i="2" s="1"/>
  <c r="AD138" i="2"/>
  <c r="C138" i="2" s="1"/>
  <c r="AM138" i="2"/>
  <c r="D138" i="2" s="1"/>
  <c r="N130" i="2"/>
  <c r="AD130" i="2"/>
  <c r="C130" i="2" s="1"/>
  <c r="AM130" i="2"/>
  <c r="D130" i="2" s="1"/>
  <c r="A118" i="5"/>
  <c r="AD122" i="2"/>
  <c r="C122" i="2" s="1"/>
  <c r="AM122" i="2"/>
  <c r="D122" i="2" s="1"/>
  <c r="O114" i="2"/>
  <c r="AD114" i="2"/>
  <c r="C114" i="2" s="1"/>
  <c r="AM114" i="2"/>
  <c r="D114" i="2" s="1"/>
  <c r="S106" i="2"/>
  <c r="AD106" i="2"/>
  <c r="C106" i="2" s="1"/>
  <c r="AM106" i="2"/>
  <c r="D106" i="2" s="1"/>
  <c r="N98" i="2"/>
  <c r="AM98" i="2"/>
  <c r="D98" i="2" s="1"/>
  <c r="AD98" i="2"/>
  <c r="C98" i="2" s="1"/>
  <c r="P90" i="2"/>
  <c r="AM90" i="2"/>
  <c r="D90" i="2" s="1"/>
  <c r="AD90" i="2"/>
  <c r="C90" i="2" s="1"/>
  <c r="A78" i="5"/>
  <c r="AD82" i="2"/>
  <c r="C82" i="2" s="1"/>
  <c r="AM82" i="2"/>
  <c r="D82" i="2" s="1"/>
  <c r="S74" i="2"/>
  <c r="M74" i="2" s="1"/>
  <c r="AD74" i="2"/>
  <c r="C74" i="2" s="1"/>
  <c r="AM74" i="2"/>
  <c r="D74" i="2" s="1"/>
  <c r="S66" i="2"/>
  <c r="M66" i="2" s="1"/>
  <c r="AM66" i="2"/>
  <c r="D66" i="2" s="1"/>
  <c r="AD66" i="2"/>
  <c r="C66" i="2" s="1"/>
  <c r="AM58" i="2"/>
  <c r="D58" i="2" s="1"/>
  <c r="AD58" i="2"/>
  <c r="C58" i="2" s="1"/>
  <c r="S50" i="2"/>
  <c r="AM50" i="2"/>
  <c r="AD50" i="2"/>
  <c r="AM42" i="2"/>
  <c r="AD42" i="2"/>
  <c r="AM34" i="2"/>
  <c r="AD34" i="2"/>
  <c r="AD26" i="2"/>
  <c r="AM26" i="2"/>
  <c r="S18" i="2"/>
  <c r="AD18" i="2"/>
  <c r="AM18" i="2"/>
  <c r="A6" i="5"/>
  <c r="AM10" i="2"/>
  <c r="AD10" i="2"/>
  <c r="AD490" i="2"/>
  <c r="C490" i="2" s="1"/>
  <c r="AM490" i="2"/>
  <c r="D490" i="2" s="1"/>
  <c r="A446" i="5"/>
  <c r="AD450" i="2"/>
  <c r="C450" i="2" s="1"/>
  <c r="AM450" i="2"/>
  <c r="D450" i="2" s="1"/>
  <c r="A422" i="5"/>
  <c r="AD426" i="2"/>
  <c r="C426" i="2" s="1"/>
  <c r="AM426" i="2"/>
  <c r="D426" i="2" s="1"/>
  <c r="P383" i="2"/>
  <c r="AM383" i="2"/>
  <c r="D383" i="2" s="1"/>
  <c r="AD383" i="2"/>
  <c r="C383" i="2" s="1"/>
  <c r="AD348" i="2"/>
  <c r="C348" i="2" s="1"/>
  <c r="AM348" i="2"/>
  <c r="D348" i="2" s="1"/>
  <c r="AD305" i="2"/>
  <c r="C305" i="2" s="1"/>
  <c r="AM305" i="2"/>
  <c r="D305" i="2" s="1"/>
  <c r="AD235" i="2"/>
  <c r="C235" i="2" s="1"/>
  <c r="AM235" i="2"/>
  <c r="D235" i="2" s="1"/>
  <c r="AD187" i="2"/>
  <c r="C187" i="2" s="1"/>
  <c r="AM187" i="2"/>
  <c r="D187" i="2" s="1"/>
  <c r="A135" i="5"/>
  <c r="AD139" i="2"/>
  <c r="C139" i="2" s="1"/>
  <c r="AM139" i="2"/>
  <c r="D139" i="2" s="1"/>
  <c r="A87" i="5"/>
  <c r="AD91" i="2"/>
  <c r="C91" i="2" s="1"/>
  <c r="AM91" i="2"/>
  <c r="D91" i="2" s="1"/>
  <c r="AM43" i="2"/>
  <c r="AD43" i="2"/>
  <c r="AM11" i="2"/>
  <c r="AD11" i="2"/>
  <c r="AM486" i="2"/>
  <c r="D486" i="2" s="1"/>
  <c r="AD486" i="2"/>
  <c r="C486" i="2" s="1"/>
  <c r="AD462" i="2"/>
  <c r="C462" i="2" s="1"/>
  <c r="AM462" i="2"/>
  <c r="D462" i="2" s="1"/>
  <c r="S438" i="2"/>
  <c r="J438" i="2" s="1"/>
  <c r="AD438" i="2"/>
  <c r="C438" i="2" s="1"/>
  <c r="AM438" i="2"/>
  <c r="D438" i="2" s="1"/>
  <c r="A415" i="5"/>
  <c r="AD419" i="2"/>
  <c r="C419" i="2" s="1"/>
  <c r="AM419" i="2"/>
  <c r="D419" i="2" s="1"/>
  <c r="A391" i="5"/>
  <c r="AD395" i="2"/>
  <c r="C395" i="2" s="1"/>
  <c r="AM395" i="2"/>
  <c r="D395" i="2" s="1"/>
  <c r="AD500" i="2"/>
  <c r="C500" i="2" s="1"/>
  <c r="AM500" i="2"/>
  <c r="D500" i="2" s="1"/>
  <c r="N492" i="2"/>
  <c r="AD492" i="2"/>
  <c r="C492" i="2" s="1"/>
  <c r="AM492" i="2"/>
  <c r="D492" i="2" s="1"/>
  <c r="AD484" i="2"/>
  <c r="C484" i="2" s="1"/>
  <c r="AM484" i="2"/>
  <c r="D484" i="2" s="1"/>
  <c r="A472" i="5"/>
  <c r="AD476" i="2"/>
  <c r="C476" i="2" s="1"/>
  <c r="AM476" i="2"/>
  <c r="D476" i="2" s="1"/>
  <c r="AM468" i="2"/>
  <c r="D468" i="2" s="1"/>
  <c r="AD468" i="2"/>
  <c r="C468" i="2" s="1"/>
  <c r="AM460" i="2"/>
  <c r="D460" i="2" s="1"/>
  <c r="AD460" i="2"/>
  <c r="C460" i="2" s="1"/>
  <c r="A448" i="5"/>
  <c r="AD452" i="2"/>
  <c r="C452" i="2" s="1"/>
  <c r="AM452" i="2"/>
  <c r="D452" i="2" s="1"/>
  <c r="A440" i="5"/>
  <c r="AM444" i="2"/>
  <c r="D444" i="2" s="1"/>
  <c r="AD444" i="2"/>
  <c r="C444" i="2" s="1"/>
  <c r="S436" i="2"/>
  <c r="M436" i="2" s="1"/>
  <c r="AM436" i="2"/>
  <c r="D436" i="2" s="1"/>
  <c r="AD436" i="2"/>
  <c r="C436" i="2" s="1"/>
  <c r="S428" i="2"/>
  <c r="M428" i="2" s="1"/>
  <c r="AD428" i="2"/>
  <c r="C428" i="2" s="1"/>
  <c r="AM428" i="2"/>
  <c r="D428" i="2" s="1"/>
  <c r="P417" i="2"/>
  <c r="AD417" i="2"/>
  <c r="C417" i="2" s="1"/>
  <c r="AM417" i="2"/>
  <c r="D417" i="2" s="1"/>
  <c r="P409" i="2"/>
  <c r="AD409" i="2"/>
  <c r="C409" i="2" s="1"/>
  <c r="AM409" i="2"/>
  <c r="D409" i="2" s="1"/>
  <c r="AD401" i="2"/>
  <c r="C401" i="2" s="1"/>
  <c r="AM401" i="2"/>
  <c r="D401" i="2" s="1"/>
  <c r="P393" i="2"/>
  <c r="AD393" i="2"/>
  <c r="C393" i="2" s="1"/>
  <c r="AM393" i="2"/>
  <c r="D393" i="2" s="1"/>
  <c r="AD385" i="2"/>
  <c r="C385" i="2" s="1"/>
  <c r="AM385" i="2"/>
  <c r="D385" i="2" s="1"/>
  <c r="AM377" i="2"/>
  <c r="D377" i="2" s="1"/>
  <c r="AD377" i="2"/>
  <c r="C377" i="2" s="1"/>
  <c r="AM374" i="2"/>
  <c r="D374" i="2" s="1"/>
  <c r="AD374" i="2"/>
  <c r="C374" i="2" s="1"/>
  <c r="AD366" i="2"/>
  <c r="C366" i="2" s="1"/>
  <c r="AM366" i="2"/>
  <c r="D366" i="2" s="1"/>
  <c r="AD358" i="2"/>
  <c r="C358" i="2" s="1"/>
  <c r="AM358" i="2"/>
  <c r="D358" i="2" s="1"/>
  <c r="A346" i="5"/>
  <c r="AD350" i="2"/>
  <c r="C350" i="2" s="1"/>
  <c r="AM350" i="2"/>
  <c r="D350" i="2" s="1"/>
  <c r="AD342" i="2"/>
  <c r="C342" i="2" s="1"/>
  <c r="AM342" i="2"/>
  <c r="D342" i="2" s="1"/>
  <c r="AD334" i="2"/>
  <c r="C334" i="2" s="1"/>
  <c r="AM334" i="2"/>
  <c r="D334" i="2" s="1"/>
  <c r="AD326" i="2"/>
  <c r="C326" i="2" s="1"/>
  <c r="AM326" i="2"/>
  <c r="D326" i="2" s="1"/>
  <c r="AD315" i="2"/>
  <c r="C315" i="2" s="1"/>
  <c r="AM315" i="2"/>
  <c r="D315" i="2" s="1"/>
  <c r="A303" i="5"/>
  <c r="AD307" i="2"/>
  <c r="C307" i="2" s="1"/>
  <c r="AM307" i="2"/>
  <c r="D307" i="2" s="1"/>
  <c r="A295" i="5"/>
  <c r="AD299" i="2"/>
  <c r="C299" i="2" s="1"/>
  <c r="AM299" i="2"/>
  <c r="D299" i="2" s="1"/>
  <c r="S291" i="2"/>
  <c r="AD291" i="2"/>
  <c r="C291" i="2" s="1"/>
  <c r="AM291" i="2"/>
  <c r="D291" i="2" s="1"/>
  <c r="N283" i="2"/>
  <c r="AD283" i="2"/>
  <c r="C283" i="2" s="1"/>
  <c r="AM283" i="2"/>
  <c r="D283" i="2" s="1"/>
  <c r="P280" i="2"/>
  <c r="AD280" i="2"/>
  <c r="C280" i="2" s="1"/>
  <c r="AM280" i="2"/>
  <c r="D280" i="2" s="1"/>
  <c r="S272" i="2"/>
  <c r="AM272" i="2"/>
  <c r="D272" i="2" s="1"/>
  <c r="AD272" i="2"/>
  <c r="C272" i="2" s="1"/>
  <c r="AD261" i="2"/>
  <c r="C261" i="2" s="1"/>
  <c r="AM261" i="2"/>
  <c r="D261" i="2" s="1"/>
  <c r="AD253" i="2"/>
  <c r="C253" i="2" s="1"/>
  <c r="AM253" i="2"/>
  <c r="D253" i="2" s="1"/>
  <c r="AD245" i="2"/>
  <c r="C245" i="2" s="1"/>
  <c r="AM245" i="2"/>
  <c r="D245" i="2" s="1"/>
  <c r="AD237" i="2"/>
  <c r="C237" i="2" s="1"/>
  <c r="AM237" i="2"/>
  <c r="D237" i="2" s="1"/>
  <c r="A225" i="5"/>
  <c r="AD229" i="2"/>
  <c r="C229" i="2" s="1"/>
  <c r="AM229" i="2"/>
  <c r="D229" i="2" s="1"/>
  <c r="A217" i="5"/>
  <c r="AD221" i="2"/>
  <c r="C221" i="2" s="1"/>
  <c r="AM221" i="2"/>
  <c r="D221" i="2" s="1"/>
  <c r="A209" i="5"/>
  <c r="AD213" i="2"/>
  <c r="C213" i="2" s="1"/>
  <c r="AM213" i="2"/>
  <c r="D213" i="2" s="1"/>
  <c r="AD205" i="2"/>
  <c r="C205" i="2" s="1"/>
  <c r="AM205" i="2"/>
  <c r="D205" i="2" s="1"/>
  <c r="P197" i="2"/>
  <c r="AD197" i="2"/>
  <c r="C197" i="2" s="1"/>
  <c r="AM197" i="2"/>
  <c r="D197" i="2" s="1"/>
  <c r="P189" i="2"/>
  <c r="AD189" i="2"/>
  <c r="C189" i="2" s="1"/>
  <c r="AM189" i="2"/>
  <c r="D189" i="2" s="1"/>
  <c r="A177" i="5"/>
  <c r="AD181" i="2"/>
  <c r="C181" i="2" s="1"/>
  <c r="AM181" i="2"/>
  <c r="D181" i="2" s="1"/>
  <c r="AD173" i="2"/>
  <c r="C173" i="2" s="1"/>
  <c r="AM173" i="2"/>
  <c r="D173" i="2" s="1"/>
  <c r="A161" i="5"/>
  <c r="AD165" i="2"/>
  <c r="C165" i="2" s="1"/>
  <c r="AM165" i="2"/>
  <c r="D165" i="2" s="1"/>
  <c r="AD157" i="2"/>
  <c r="C157" i="2" s="1"/>
  <c r="AM157" i="2"/>
  <c r="D157" i="2" s="1"/>
  <c r="A145" i="5"/>
  <c r="AD149" i="2"/>
  <c r="C149" i="2" s="1"/>
  <c r="AM149" i="2"/>
  <c r="D149" i="2" s="1"/>
  <c r="AD141" i="2"/>
  <c r="C141" i="2" s="1"/>
  <c r="AM141" i="2"/>
  <c r="D141" i="2" s="1"/>
  <c r="AD133" i="2"/>
  <c r="C133" i="2" s="1"/>
  <c r="AM133" i="2"/>
  <c r="D133" i="2" s="1"/>
  <c r="AD125" i="2"/>
  <c r="C125" i="2" s="1"/>
  <c r="AM125" i="2"/>
  <c r="D125" i="2" s="1"/>
  <c r="AD117" i="2"/>
  <c r="C117" i="2" s="1"/>
  <c r="AM117" i="2"/>
  <c r="D117" i="2" s="1"/>
  <c r="P109" i="2"/>
  <c r="AD109" i="2"/>
  <c r="C109" i="2" s="1"/>
  <c r="AM109" i="2"/>
  <c r="D109" i="2" s="1"/>
  <c r="AD101" i="2"/>
  <c r="C101" i="2" s="1"/>
  <c r="AM101" i="2"/>
  <c r="D101" i="2" s="1"/>
  <c r="AD93" i="2"/>
  <c r="C93" i="2" s="1"/>
  <c r="AM93" i="2"/>
  <c r="D93" i="2" s="1"/>
  <c r="A81" i="5"/>
  <c r="AD85" i="2"/>
  <c r="C85" i="2" s="1"/>
  <c r="AM85" i="2"/>
  <c r="D85" i="2" s="1"/>
  <c r="AD77" i="2"/>
  <c r="C77" i="2" s="1"/>
  <c r="AM77" i="2"/>
  <c r="D77" i="2" s="1"/>
  <c r="A65" i="5"/>
  <c r="AM69" i="2"/>
  <c r="D69" i="2" s="1"/>
  <c r="AD69" i="2"/>
  <c r="C69" i="2" s="1"/>
  <c r="A57" i="5"/>
  <c r="AM61" i="2"/>
  <c r="D61" i="2" s="1"/>
  <c r="AD61" i="2"/>
  <c r="C61" i="2" s="1"/>
  <c r="S53" i="2"/>
  <c r="AM53" i="2"/>
  <c r="AD53" i="2"/>
  <c r="S45" i="2"/>
  <c r="AM45" i="2"/>
  <c r="AD45" i="2"/>
  <c r="AD37" i="2"/>
  <c r="AM37" i="2"/>
  <c r="AD29" i="2"/>
  <c r="AM29" i="2"/>
  <c r="AD21" i="2"/>
  <c r="AM21" i="2"/>
  <c r="AM13" i="2"/>
  <c r="AD13" i="2"/>
  <c r="AD8" i="2"/>
  <c r="AM8" i="2"/>
  <c r="AD7" i="2"/>
  <c r="AM7" i="2"/>
  <c r="D504" i="2"/>
  <c r="S483" i="2"/>
  <c r="S112" i="2"/>
  <c r="P469" i="2"/>
  <c r="O420" i="2"/>
  <c r="O473" i="2"/>
  <c r="N242" i="2"/>
  <c r="S130" i="2"/>
  <c r="P116" i="2"/>
  <c r="S62" i="2"/>
  <c r="S76" i="2"/>
  <c r="S311" i="2"/>
  <c r="M311" i="2" s="1"/>
  <c r="S110" i="2"/>
  <c r="M110" i="2" s="1"/>
  <c r="S383" i="2"/>
  <c r="K383" i="2" s="1"/>
  <c r="P360" i="2"/>
  <c r="O220" i="2"/>
  <c r="P209" i="2"/>
  <c r="S204" i="2"/>
  <c r="P154" i="2"/>
  <c r="N143" i="2"/>
  <c r="S42" i="2"/>
  <c r="S408" i="2"/>
  <c r="L408" i="2" s="1"/>
  <c r="N453" i="2"/>
  <c r="S313" i="2"/>
  <c r="L313" i="2" s="1"/>
  <c r="O271" i="2"/>
  <c r="P180" i="2"/>
  <c r="P473" i="2"/>
  <c r="S451" i="2"/>
  <c r="M451" i="2" s="1"/>
  <c r="P420" i="2"/>
  <c r="O62" i="2"/>
  <c r="O436" i="2"/>
  <c r="O448" i="2"/>
  <c r="N436" i="2"/>
  <c r="N430" i="2"/>
  <c r="P421" i="2"/>
  <c r="P405" i="2"/>
  <c r="S312" i="2"/>
  <c r="M312" i="2" s="1"/>
  <c r="O204" i="2"/>
  <c r="S176" i="2"/>
  <c r="S88" i="2"/>
  <c r="O371" i="2"/>
  <c r="P201" i="2"/>
  <c r="O76" i="2"/>
  <c r="N363" i="2"/>
  <c r="N311" i="2"/>
  <c r="S234" i="2"/>
  <c r="E234" i="2" s="1"/>
  <c r="S220" i="2"/>
  <c r="N148" i="2"/>
  <c r="S143" i="2"/>
  <c r="N107" i="2"/>
  <c r="P312" i="2"/>
  <c r="O196" i="2"/>
  <c r="P416" i="2"/>
  <c r="N413" i="2"/>
  <c r="P115" i="2"/>
  <c r="N473" i="2"/>
  <c r="O449" i="2"/>
  <c r="O363" i="2"/>
  <c r="N347" i="2"/>
  <c r="O278" i="2"/>
  <c r="S252" i="2"/>
  <c r="M252" i="2" s="1"/>
  <c r="S216" i="2"/>
  <c r="J216" i="2" s="1"/>
  <c r="O90" i="2"/>
  <c r="N73" i="2"/>
  <c r="N72" i="2"/>
  <c r="N91" i="2"/>
  <c r="S26" i="2"/>
  <c r="N420" i="2"/>
  <c r="P404" i="2"/>
  <c r="P216" i="2"/>
  <c r="O161" i="2"/>
  <c r="P136" i="2"/>
  <c r="O130" i="2"/>
  <c r="P368" i="2"/>
  <c r="S363" i="2"/>
  <c r="P244" i="2"/>
  <c r="O216" i="2"/>
  <c r="O200" i="2"/>
  <c r="O176" i="2"/>
  <c r="P162" i="2"/>
  <c r="S144" i="2"/>
  <c r="P127" i="2"/>
  <c r="N115" i="2"/>
  <c r="O107" i="2"/>
  <c r="S80" i="2"/>
  <c r="S73" i="2"/>
  <c r="M73" i="2" s="1"/>
  <c r="S72" i="2"/>
  <c r="S65" i="2"/>
  <c r="G65" i="2" s="1"/>
  <c r="S52" i="2"/>
  <c r="S420" i="2"/>
  <c r="P241" i="2"/>
  <c r="S236" i="2"/>
  <c r="M236" i="2" s="1"/>
  <c r="P112" i="2"/>
  <c r="O108" i="2"/>
  <c r="O99" i="2"/>
  <c r="S44" i="2"/>
  <c r="P449" i="2"/>
  <c r="S371" i="2"/>
  <c r="P363" i="2"/>
  <c r="N362" i="2"/>
  <c r="P347" i="2"/>
  <c r="P208" i="2"/>
  <c r="P144" i="2"/>
  <c r="O72" i="2"/>
  <c r="J447" i="2"/>
  <c r="A443" i="4"/>
  <c r="G447" i="2"/>
  <c r="L321" i="2"/>
  <c r="A317" i="4"/>
  <c r="K321" i="2"/>
  <c r="A296" i="4"/>
  <c r="K300" i="2"/>
  <c r="A426" i="4"/>
  <c r="J422" i="2"/>
  <c r="A489" i="4"/>
  <c r="A323" i="4"/>
  <c r="G413" i="2"/>
  <c r="A409" i="4"/>
  <c r="L413" i="2"/>
  <c r="J353" i="2"/>
  <c r="A349" i="4"/>
  <c r="O490" i="2"/>
  <c r="A486" i="5"/>
  <c r="S470" i="2"/>
  <c r="M470" i="2" s="1"/>
  <c r="A466" i="5"/>
  <c r="O463" i="2"/>
  <c r="A459" i="5"/>
  <c r="N440" i="2"/>
  <c r="A436" i="5"/>
  <c r="P439" i="2"/>
  <c r="A435" i="5"/>
  <c r="O423" i="2"/>
  <c r="A419" i="5"/>
  <c r="N410" i="2"/>
  <c r="A406" i="5"/>
  <c r="N400" i="2"/>
  <c r="A396" i="5"/>
  <c r="O386" i="2"/>
  <c r="A382" i="5"/>
  <c r="A365" i="4"/>
  <c r="N367" i="2"/>
  <c r="A363" i="5"/>
  <c r="O364" i="2"/>
  <c r="A360" i="5"/>
  <c r="N358" i="2"/>
  <c r="A354" i="5"/>
  <c r="S355" i="2"/>
  <c r="L355" i="2" s="1"/>
  <c r="A351" i="5"/>
  <c r="N351" i="2"/>
  <c r="A347" i="5"/>
  <c r="N343" i="2"/>
  <c r="A339" i="5"/>
  <c r="S308" i="2"/>
  <c r="M308" i="2" s="1"/>
  <c r="A304" i="5"/>
  <c r="O305" i="2"/>
  <c r="A301" i="5"/>
  <c r="N296" i="2"/>
  <c r="A292" i="5"/>
  <c r="P293" i="2"/>
  <c r="A289" i="5"/>
  <c r="S275" i="2"/>
  <c r="M275" i="2" s="1"/>
  <c r="A271" i="5"/>
  <c r="N272" i="2"/>
  <c r="A268" i="5"/>
  <c r="N252" i="2"/>
  <c r="A248" i="5"/>
  <c r="O498" i="2"/>
  <c r="A494" i="5"/>
  <c r="O497" i="2"/>
  <c r="S494" i="2"/>
  <c r="A490" i="5"/>
  <c r="P493" i="2"/>
  <c r="O481" i="2"/>
  <c r="N475" i="2"/>
  <c r="A471" i="5"/>
  <c r="N460" i="2"/>
  <c r="A456" i="5"/>
  <c r="S452" i="2"/>
  <c r="M452" i="2" s="1"/>
  <c r="L436" i="2"/>
  <c r="N424" i="2"/>
  <c r="A420" i="5"/>
  <c r="O414" i="2"/>
  <c r="A410" i="5"/>
  <c r="O406" i="2"/>
  <c r="A402" i="5"/>
  <c r="S401" i="2"/>
  <c r="A397" i="5"/>
  <c r="O397" i="2"/>
  <c r="A393" i="5"/>
  <c r="O390" i="2"/>
  <c r="A386" i="5"/>
  <c r="S387" i="2"/>
  <c r="A383" i="5"/>
  <c r="P369" i="2"/>
  <c r="A365" i="5"/>
  <c r="S352" i="2"/>
  <c r="M352" i="2" s="1"/>
  <c r="A348" i="5"/>
  <c r="O348" i="2"/>
  <c r="A344" i="5"/>
  <c r="O340" i="2"/>
  <c r="A336" i="5"/>
  <c r="N335" i="2"/>
  <c r="A331" i="5"/>
  <c r="O332" i="2"/>
  <c r="A328" i="5"/>
  <c r="K322" i="2"/>
  <c r="A318" i="4"/>
  <c r="O321" i="2"/>
  <c r="A317" i="5"/>
  <c r="P317" i="2"/>
  <c r="A313" i="5"/>
  <c r="S314" i="2"/>
  <c r="A310" i="5"/>
  <c r="P300" i="2"/>
  <c r="A296" i="5"/>
  <c r="N290" i="2"/>
  <c r="A286" i="5"/>
  <c r="N284" i="2"/>
  <c r="A280" i="5"/>
  <c r="O279" i="2"/>
  <c r="A275" i="5"/>
  <c r="S269" i="2"/>
  <c r="M269" i="2" s="1"/>
  <c r="A265" i="5"/>
  <c r="A262" i="4"/>
  <c r="O265" i="2"/>
  <c r="A261" i="5"/>
  <c r="O249" i="2"/>
  <c r="A245" i="5"/>
  <c r="K158" i="2"/>
  <c r="A111" i="4"/>
  <c r="N485" i="2"/>
  <c r="A481" i="5"/>
  <c r="A495" i="4"/>
  <c r="P479" i="2"/>
  <c r="A475" i="5"/>
  <c r="P470" i="2"/>
  <c r="N466" i="2"/>
  <c r="P463" i="2"/>
  <c r="S457" i="2"/>
  <c r="M457" i="2" s="1"/>
  <c r="A453" i="5"/>
  <c r="N456" i="2"/>
  <c r="A452" i="5"/>
  <c r="O445" i="2"/>
  <c r="A441" i="5"/>
  <c r="O440" i="2"/>
  <c r="O439" i="2"/>
  <c r="P436" i="2"/>
  <c r="A432" i="5"/>
  <c r="N432" i="2"/>
  <c r="A428" i="5"/>
  <c r="S425" i="2"/>
  <c r="M425" i="2" s="1"/>
  <c r="A421" i="5"/>
  <c r="N423" i="2"/>
  <c r="N418" i="2"/>
  <c r="A414" i="5"/>
  <c r="O410" i="2"/>
  <c r="O404" i="2"/>
  <c r="P400" i="2"/>
  <c r="O391" i="2"/>
  <c r="A387" i="5"/>
  <c r="S384" i="2"/>
  <c r="M384" i="2" s="1"/>
  <c r="A380" i="5"/>
  <c r="P374" i="2"/>
  <c r="A370" i="5"/>
  <c r="O370" i="2"/>
  <c r="A366" i="5"/>
  <c r="O368" i="2"/>
  <c r="O367" i="2"/>
  <c r="S360" i="2"/>
  <c r="M360" i="2" s="1"/>
  <c r="A356" i="5"/>
  <c r="N359" i="2"/>
  <c r="A355" i="5"/>
  <c r="O356" i="2"/>
  <c r="A352" i="5"/>
  <c r="O355" i="2"/>
  <c r="P351" i="2"/>
  <c r="P343" i="2"/>
  <c r="P339" i="2"/>
  <c r="P329" i="2"/>
  <c r="A325" i="5"/>
  <c r="S326" i="2"/>
  <c r="A322" i="5"/>
  <c r="P322" i="2"/>
  <c r="A318" i="5"/>
  <c r="N320" i="2"/>
  <c r="A316" i="5"/>
  <c r="N306" i="2"/>
  <c r="A302" i="5"/>
  <c r="P305" i="2"/>
  <c r="P304" i="2"/>
  <c r="O297" i="2"/>
  <c r="A293" i="5"/>
  <c r="O296" i="2"/>
  <c r="N280" i="2"/>
  <c r="A276" i="5"/>
  <c r="O273" i="2"/>
  <c r="A269" i="5"/>
  <c r="O266" i="2"/>
  <c r="A262" i="5"/>
  <c r="P256" i="2"/>
  <c r="A252" i="5"/>
  <c r="S256" i="2"/>
  <c r="S253" i="2"/>
  <c r="A249" i="5"/>
  <c r="P252" i="2"/>
  <c r="S486" i="2"/>
  <c r="L486" i="2" s="1"/>
  <c r="A482" i="5"/>
  <c r="P495" i="2"/>
  <c r="A491" i="5"/>
  <c r="N491" i="2"/>
  <c r="A487" i="5"/>
  <c r="N490" i="2"/>
  <c r="O489" i="2"/>
  <c r="N483" i="2"/>
  <c r="A479" i="5"/>
  <c r="O475" i="2"/>
  <c r="O471" i="2"/>
  <c r="A467" i="5"/>
  <c r="N467" i="2"/>
  <c r="A463" i="5"/>
  <c r="N464" i="2"/>
  <c r="A460" i="5"/>
  <c r="N461" i="2"/>
  <c r="A457" i="5"/>
  <c r="S446" i="2"/>
  <c r="M446" i="2" s="1"/>
  <c r="A442" i="5"/>
  <c r="O435" i="2"/>
  <c r="O428" i="2"/>
  <c r="A424" i="5"/>
  <c r="P424" i="2"/>
  <c r="O407" i="2"/>
  <c r="A403" i="5"/>
  <c r="N406" i="2"/>
  <c r="N404" i="2"/>
  <c r="P401" i="2"/>
  <c r="O400" i="2"/>
  <c r="N392" i="2"/>
  <c r="A388" i="5"/>
  <c r="P387" i="2"/>
  <c r="N383" i="2"/>
  <c r="A379" i="5"/>
  <c r="S376" i="2"/>
  <c r="M376" i="2" s="1"/>
  <c r="A372" i="5"/>
  <c r="N369" i="2"/>
  <c r="O352" i="2"/>
  <c r="O351" i="2"/>
  <c r="P348" i="2"/>
  <c r="P340" i="2"/>
  <c r="O339" i="2"/>
  <c r="P335" i="2"/>
  <c r="P332" i="2"/>
  <c r="N323" i="2"/>
  <c r="A319" i="5"/>
  <c r="P321" i="2"/>
  <c r="S315" i="2"/>
  <c r="A311" i="5"/>
  <c r="N305" i="2"/>
  <c r="O304" i="2"/>
  <c r="P301" i="2"/>
  <c r="A297" i="5"/>
  <c r="N300" i="2"/>
  <c r="N291" i="2"/>
  <c r="A287" i="5"/>
  <c r="N279" i="2"/>
  <c r="N276" i="2"/>
  <c r="A272" i="5"/>
  <c r="P269" i="2"/>
  <c r="N260" i="2"/>
  <c r="A256" i="5"/>
  <c r="S260" i="2"/>
  <c r="M260" i="2" s="1"/>
  <c r="N488" i="2"/>
  <c r="A484" i="5"/>
  <c r="A471" i="4"/>
  <c r="J495" i="2"/>
  <c r="P490" i="2"/>
  <c r="N499" i="2"/>
  <c r="A495" i="5"/>
  <c r="N489" i="2"/>
  <c r="P486" i="2"/>
  <c r="O479" i="2"/>
  <c r="P476" i="2"/>
  <c r="S468" i="2"/>
  <c r="A464" i="5"/>
  <c r="P458" i="2"/>
  <c r="A454" i="5"/>
  <c r="P457" i="2"/>
  <c r="O456" i="2"/>
  <c r="P452" i="2"/>
  <c r="P447" i="2"/>
  <c r="A443" i="5"/>
  <c r="N445" i="2"/>
  <c r="O437" i="2"/>
  <c r="A433" i="5"/>
  <c r="P433" i="2"/>
  <c r="A429" i="5"/>
  <c r="O429" i="2"/>
  <c r="A425" i="5"/>
  <c r="O424" i="2"/>
  <c r="A416" i="4"/>
  <c r="O415" i="2"/>
  <c r="A411" i="5"/>
  <c r="N402" i="2"/>
  <c r="A398" i="5"/>
  <c r="O398" i="2"/>
  <c r="A394" i="5"/>
  <c r="N391" i="2"/>
  <c r="N388" i="2"/>
  <c r="A384" i="5"/>
  <c r="N387" i="2"/>
  <c r="P384" i="2"/>
  <c r="N375" i="2"/>
  <c r="A371" i="5"/>
  <c r="P372" i="2"/>
  <c r="A368" i="5"/>
  <c r="P371" i="2"/>
  <c r="P353" i="2"/>
  <c r="A349" i="5"/>
  <c r="N352" i="2"/>
  <c r="P345" i="2"/>
  <c r="A341" i="5"/>
  <c r="N339" i="2"/>
  <c r="N321" i="2"/>
  <c r="N318" i="2"/>
  <c r="A314" i="5"/>
  <c r="S310" i="2"/>
  <c r="A306" i="5"/>
  <c r="N304" i="2"/>
  <c r="N288" i="2"/>
  <c r="A284" i="5"/>
  <c r="O281" i="2"/>
  <c r="A277" i="5"/>
  <c r="N267" i="2"/>
  <c r="A263" i="5"/>
  <c r="S250" i="2"/>
  <c r="A246" i="5"/>
  <c r="J150" i="2"/>
  <c r="A146" i="4"/>
  <c r="A500" i="5"/>
  <c r="S502" i="2"/>
  <c r="J502" i="2" s="1"/>
  <c r="A498" i="5"/>
  <c r="N498" i="2"/>
  <c r="P489" i="2"/>
  <c r="S500" i="2"/>
  <c r="J500" i="2" s="1"/>
  <c r="A496" i="5"/>
  <c r="S492" i="2"/>
  <c r="A488" i="5"/>
  <c r="S484" i="2"/>
  <c r="A480" i="5"/>
  <c r="N480" i="2"/>
  <c r="A476" i="5"/>
  <c r="S473" i="2"/>
  <c r="M473" i="2" s="1"/>
  <c r="S454" i="2"/>
  <c r="J454" i="2" s="1"/>
  <c r="A450" i="5"/>
  <c r="O452" i="2"/>
  <c r="O430" i="2"/>
  <c r="A426" i="5"/>
  <c r="O421" i="2"/>
  <c r="A417" i="5"/>
  <c r="N408" i="2"/>
  <c r="A404" i="5"/>
  <c r="S393" i="2"/>
  <c r="A389" i="5"/>
  <c r="S385" i="2"/>
  <c r="A381" i="5"/>
  <c r="N384" i="2"/>
  <c r="P361" i="2"/>
  <c r="A357" i="5"/>
  <c r="P337" i="2"/>
  <c r="A333" i="5"/>
  <c r="N330" i="2"/>
  <c r="A326" i="5"/>
  <c r="N327" i="2"/>
  <c r="A323" i="5"/>
  <c r="N324" i="2"/>
  <c r="A320" i="5"/>
  <c r="P323" i="2"/>
  <c r="O302" i="2"/>
  <c r="A298" i="5"/>
  <c r="O280" i="2"/>
  <c r="P277" i="2"/>
  <c r="A273" i="5"/>
  <c r="O274" i="2"/>
  <c r="A270" i="5"/>
  <c r="S261" i="2"/>
  <c r="A257" i="5"/>
  <c r="P260" i="2"/>
  <c r="N254" i="2"/>
  <c r="A250" i="5"/>
  <c r="A98" i="4"/>
  <c r="E102" i="2"/>
  <c r="N501" i="2"/>
  <c r="A497" i="5"/>
  <c r="P503" i="2"/>
  <c r="A499" i="5"/>
  <c r="N496" i="2"/>
  <c r="A492" i="5"/>
  <c r="O495" i="2"/>
  <c r="P487" i="2"/>
  <c r="A483" i="5"/>
  <c r="N472" i="2"/>
  <c r="A468" i="5"/>
  <c r="N468" i="2"/>
  <c r="S465" i="2"/>
  <c r="A461" i="5"/>
  <c r="S462" i="2"/>
  <c r="A458" i="5"/>
  <c r="N459" i="2"/>
  <c r="A455" i="5"/>
  <c r="N458" i="2"/>
  <c r="N452" i="2"/>
  <c r="P448" i="2"/>
  <c r="O447" i="2"/>
  <c r="O442" i="2"/>
  <c r="P429" i="2"/>
  <c r="N416" i="2"/>
  <c r="A412" i="5"/>
  <c r="S409" i="2"/>
  <c r="L409" i="2" s="1"/>
  <c r="A405" i="5"/>
  <c r="S404" i="2"/>
  <c r="N396" i="2"/>
  <c r="A392" i="5"/>
  <c r="O392" i="2"/>
  <c r="S389" i="2"/>
  <c r="A385" i="5"/>
  <c r="N377" i="2"/>
  <c r="A373" i="5"/>
  <c r="O376" i="2"/>
  <c r="P375" i="2"/>
  <c r="N371" i="2"/>
  <c r="N366" i="2"/>
  <c r="A362" i="5"/>
  <c r="S362" i="2"/>
  <c r="N360" i="2"/>
  <c r="N345" i="2"/>
  <c r="S342" i="2"/>
  <c r="K342" i="2" s="1"/>
  <c r="A338" i="5"/>
  <c r="E322" i="2"/>
  <c r="O312" i="2"/>
  <c r="A308" i="5"/>
  <c r="O310" i="2"/>
  <c r="P295" i="2"/>
  <c r="A291" i="5"/>
  <c r="O282" i="2"/>
  <c r="A278" i="5"/>
  <c r="N281" i="2"/>
  <c r="N264" i="2"/>
  <c r="A260" i="5"/>
  <c r="A254" i="4"/>
  <c r="A188" i="4"/>
  <c r="P497" i="2"/>
  <c r="A493" i="5"/>
  <c r="N493" i="2"/>
  <c r="A489" i="5"/>
  <c r="S489" i="2"/>
  <c r="M489" i="2" s="1"/>
  <c r="P481" i="2"/>
  <c r="A477" i="5"/>
  <c r="O474" i="2"/>
  <c r="A470" i="5"/>
  <c r="P443" i="2"/>
  <c r="A439" i="5"/>
  <c r="O438" i="2"/>
  <c r="A434" i="5"/>
  <c r="N434" i="2"/>
  <c r="A430" i="5"/>
  <c r="N431" i="2"/>
  <c r="A427" i="5"/>
  <c r="O422" i="2"/>
  <c r="A418" i="5"/>
  <c r="S417" i="2"/>
  <c r="A413" i="5"/>
  <c r="O413" i="2"/>
  <c r="A409" i="5"/>
  <c r="O405" i="2"/>
  <c r="A401" i="5"/>
  <c r="S400" i="2"/>
  <c r="O399" i="2"/>
  <c r="A395" i="5"/>
  <c r="S381" i="2"/>
  <c r="K381" i="2" s="1"/>
  <c r="A377" i="5"/>
  <c r="O373" i="2"/>
  <c r="A369" i="5"/>
  <c r="S368" i="2"/>
  <c r="G368" i="2" s="1"/>
  <c r="A364" i="5"/>
  <c r="S347" i="2"/>
  <c r="A343" i="5"/>
  <c r="N346" i="2"/>
  <c r="A342" i="5"/>
  <c r="S343" i="2"/>
  <c r="S339" i="2"/>
  <c r="M339" i="2" s="1"/>
  <c r="N337" i="2"/>
  <c r="S334" i="2"/>
  <c r="A330" i="5"/>
  <c r="S331" i="2"/>
  <c r="A327" i="5"/>
  <c r="S328" i="2"/>
  <c r="A324" i="5"/>
  <c r="P319" i="2"/>
  <c r="A315" i="5"/>
  <c r="O313" i="2"/>
  <c r="A309" i="5"/>
  <c r="N310" i="2"/>
  <c r="S305" i="2"/>
  <c r="M305" i="2" s="1"/>
  <c r="S304" i="2"/>
  <c r="M304" i="2" s="1"/>
  <c r="N302" i="2"/>
  <c r="O289" i="2"/>
  <c r="A285" i="5"/>
  <c r="O283" i="2"/>
  <c r="A279" i="5"/>
  <c r="N268" i="2"/>
  <c r="A264" i="5"/>
  <c r="E266" i="2"/>
  <c r="A141" i="4"/>
  <c r="N263" i="2"/>
  <c r="A259" i="5"/>
  <c r="N246" i="2"/>
  <c r="A242" i="5"/>
  <c r="O243" i="2"/>
  <c r="A239" i="5"/>
  <c r="N238" i="2"/>
  <c r="A234" i="5"/>
  <c r="O234" i="2"/>
  <c r="A230" i="5"/>
  <c r="S202" i="2"/>
  <c r="A198" i="5"/>
  <c r="P196" i="2"/>
  <c r="N190" i="2"/>
  <c r="A186" i="5"/>
  <c r="N182" i="2"/>
  <c r="A178" i="5"/>
  <c r="O179" i="2"/>
  <c r="A175" i="5"/>
  <c r="O162" i="2"/>
  <c r="A158" i="5"/>
  <c r="S117" i="2"/>
  <c r="A113" i="5"/>
  <c r="P98" i="2"/>
  <c r="A94" i="5"/>
  <c r="K74" i="2"/>
  <c r="A70" i="4"/>
  <c r="N58" i="2"/>
  <c r="A54" i="5"/>
  <c r="A51" i="5"/>
  <c r="A42" i="5"/>
  <c r="A10" i="5"/>
  <c r="A7" i="5"/>
  <c r="A232" i="5"/>
  <c r="A200" i="5"/>
  <c r="A168" i="5"/>
  <c r="A136" i="5"/>
  <c r="A104" i="5"/>
  <c r="A72" i="5"/>
  <c r="A40" i="5"/>
  <c r="A8" i="5"/>
  <c r="S225" i="2"/>
  <c r="M225" i="2" s="1"/>
  <c r="A221" i="5"/>
  <c r="G172" i="2"/>
  <c r="A149" i="4"/>
  <c r="S133" i="2"/>
  <c r="M133" i="2" s="1"/>
  <c r="A129" i="5"/>
  <c r="G128" i="2"/>
  <c r="N121" i="2"/>
  <c r="A117" i="5"/>
  <c r="P118" i="2"/>
  <c r="A114" i="5"/>
  <c r="J110" i="2"/>
  <c r="S109" i="2"/>
  <c r="M109" i="2" s="1"/>
  <c r="A105" i="5"/>
  <c r="P106" i="2"/>
  <c r="A102" i="5"/>
  <c r="N99" i="2"/>
  <c r="A95" i="5"/>
  <c r="N78" i="2"/>
  <c r="A74" i="5"/>
  <c r="N74" i="2"/>
  <c r="A70" i="5"/>
  <c r="N63" i="2"/>
  <c r="A59" i="5"/>
  <c r="A38" i="5"/>
  <c r="A31" i="5"/>
  <c r="S29" i="2"/>
  <c r="A25" i="5"/>
  <c r="S21" i="2"/>
  <c r="A17" i="5"/>
  <c r="A228" i="5"/>
  <c r="A196" i="5"/>
  <c r="A132" i="5"/>
  <c r="A100" i="5"/>
  <c r="A68" i="5"/>
  <c r="A36" i="5"/>
  <c r="A4" i="5"/>
  <c r="O235" i="2"/>
  <c r="A231" i="5"/>
  <c r="N210" i="2"/>
  <c r="A206" i="5"/>
  <c r="O209" i="2"/>
  <c r="N206" i="2"/>
  <c r="A202" i="5"/>
  <c r="N198" i="2"/>
  <c r="A194" i="5"/>
  <c r="S194" i="2"/>
  <c r="A190" i="5"/>
  <c r="O187" i="2"/>
  <c r="A183" i="5"/>
  <c r="O154" i="2"/>
  <c r="P153" i="2"/>
  <c r="A149" i="5"/>
  <c r="S141" i="2"/>
  <c r="M141" i="2" s="1"/>
  <c r="A137" i="5"/>
  <c r="O137" i="2"/>
  <c r="A133" i="5"/>
  <c r="N136" i="2"/>
  <c r="O127" i="2"/>
  <c r="P117" i="2"/>
  <c r="P110" i="2"/>
  <c r="A106" i="5"/>
  <c r="P108" i="2"/>
  <c r="P107" i="2"/>
  <c r="S100" i="2"/>
  <c r="O98" i="2"/>
  <c r="S92" i="2"/>
  <c r="P91" i="2"/>
  <c r="P58" i="2"/>
  <c r="A39" i="5"/>
  <c r="S12" i="2"/>
  <c r="A80" i="4"/>
  <c r="A192" i="5"/>
  <c r="A128" i="5"/>
  <c r="A96" i="5"/>
  <c r="A64" i="5"/>
  <c r="A32" i="5"/>
  <c r="S226" i="2"/>
  <c r="A222" i="5"/>
  <c r="P225" i="2"/>
  <c r="N203" i="2"/>
  <c r="A199" i="5"/>
  <c r="S188" i="2"/>
  <c r="M188" i="2" s="1"/>
  <c r="S184" i="2"/>
  <c r="O177" i="2"/>
  <c r="A173" i="5"/>
  <c r="O173" i="2"/>
  <c r="A169" i="5"/>
  <c r="N166" i="2"/>
  <c r="A162" i="5"/>
  <c r="N154" i="2"/>
  <c r="O145" i="2"/>
  <c r="A141" i="5"/>
  <c r="O138" i="2"/>
  <c r="A134" i="5"/>
  <c r="P128" i="2"/>
  <c r="P119" i="2"/>
  <c r="A115" i="5"/>
  <c r="O118" i="2"/>
  <c r="J70" i="2"/>
  <c r="A66" i="4"/>
  <c r="A49" i="5"/>
  <c r="A15" i="5"/>
  <c r="A14" i="5"/>
  <c r="S15" i="2"/>
  <c r="A11" i="5"/>
  <c r="A188" i="5"/>
  <c r="A156" i="5"/>
  <c r="A124" i="5"/>
  <c r="A92" i="5"/>
  <c r="A28" i="5"/>
  <c r="O185" i="2"/>
  <c r="A181" i="5"/>
  <c r="N170" i="2"/>
  <c r="A166" i="5"/>
  <c r="O159" i="2"/>
  <c r="A155" i="5"/>
  <c r="N158" i="2"/>
  <c r="A154" i="5"/>
  <c r="O151" i="2"/>
  <c r="A147" i="5"/>
  <c r="N150" i="2"/>
  <c r="A146" i="5"/>
  <c r="A139" i="4"/>
  <c r="P142" i="2"/>
  <c r="A138" i="5"/>
  <c r="P134" i="2"/>
  <c r="A130" i="5"/>
  <c r="S131" i="2"/>
  <c r="A127" i="5"/>
  <c r="N129" i="2"/>
  <c r="A125" i="5"/>
  <c r="N125" i="2"/>
  <c r="A121" i="5"/>
  <c r="N113" i="2"/>
  <c r="A109" i="5"/>
  <c r="G96" i="2"/>
  <c r="O93" i="2"/>
  <c r="A89" i="5"/>
  <c r="N70" i="2"/>
  <c r="A66" i="5"/>
  <c r="N66" i="2"/>
  <c r="A62" i="5"/>
  <c r="O65" i="2"/>
  <c r="A61" i="5"/>
  <c r="A46" i="5"/>
  <c r="S37" i="2"/>
  <c r="A33" i="5"/>
  <c r="A18" i="5"/>
  <c r="A168" i="4"/>
  <c r="A72" i="4"/>
  <c r="A216" i="5"/>
  <c r="A184" i="5"/>
  <c r="A152" i="5"/>
  <c r="A120" i="5"/>
  <c r="A88" i="5"/>
  <c r="A56" i="5"/>
  <c r="A24" i="5"/>
  <c r="N262" i="2"/>
  <c r="A258" i="5"/>
  <c r="O258" i="2"/>
  <c r="A254" i="5"/>
  <c r="S245" i="2"/>
  <c r="M245" i="2" s="1"/>
  <c r="A241" i="5"/>
  <c r="S237" i="2"/>
  <c r="A233" i="5"/>
  <c r="P236" i="2"/>
  <c r="P232" i="2"/>
  <c r="N225" i="2"/>
  <c r="P211" i="2"/>
  <c r="A207" i="5"/>
  <c r="S196" i="2"/>
  <c r="O195" i="2"/>
  <c r="A191" i="5"/>
  <c r="S189" i="2"/>
  <c r="A185" i="5"/>
  <c r="N177" i="2"/>
  <c r="N173" i="2"/>
  <c r="O167" i="2"/>
  <c r="A163" i="5"/>
  <c r="O166" i="2"/>
  <c r="P157" i="2"/>
  <c r="A153" i="5"/>
  <c r="O146" i="2"/>
  <c r="A142" i="5"/>
  <c r="N145" i="2"/>
  <c r="O144" i="2"/>
  <c r="P143" i="2"/>
  <c r="A139" i="5"/>
  <c r="P138" i="2"/>
  <c r="P130" i="2"/>
  <c r="A126" i="5"/>
  <c r="O112" i="2"/>
  <c r="P104" i="2"/>
  <c r="S101" i="2"/>
  <c r="A97" i="5"/>
  <c r="S67" i="2"/>
  <c r="A63" i="5"/>
  <c r="S13" i="2"/>
  <c r="A9" i="5"/>
  <c r="S7" i="2"/>
  <c r="A3" i="5"/>
  <c r="A244" i="5"/>
  <c r="A212" i="5"/>
  <c r="A180" i="5"/>
  <c r="A148" i="5"/>
  <c r="A84" i="5"/>
  <c r="A52" i="5"/>
  <c r="A20" i="5"/>
  <c r="O251" i="2"/>
  <c r="A247" i="5"/>
  <c r="O236" i="2"/>
  <c r="O233" i="2"/>
  <c r="A229" i="5"/>
  <c r="O232" i="2"/>
  <c r="N227" i="2"/>
  <c r="A223" i="5"/>
  <c r="O188" i="2"/>
  <c r="P185" i="2"/>
  <c r="P184" i="2"/>
  <c r="S178" i="2"/>
  <c r="A174" i="5"/>
  <c r="N174" i="2"/>
  <c r="A170" i="5"/>
  <c r="O171" i="2"/>
  <c r="A167" i="5"/>
  <c r="P170" i="2"/>
  <c r="P159" i="2"/>
  <c r="P158" i="2"/>
  <c r="S154" i="2"/>
  <c r="E154" i="2" s="1"/>
  <c r="P151" i="2"/>
  <c r="P150" i="2"/>
  <c r="S147" i="2"/>
  <c r="A143" i="5"/>
  <c r="O142" i="2"/>
  <c r="N138" i="2"/>
  <c r="N135" i="2"/>
  <c r="A131" i="5"/>
  <c r="S132" i="2"/>
  <c r="P131" i="2"/>
  <c r="S126" i="2"/>
  <c r="A122" i="5"/>
  <c r="O123" i="2"/>
  <c r="A119" i="5"/>
  <c r="S116" i="2"/>
  <c r="J116" i="2" s="1"/>
  <c r="O115" i="2"/>
  <c r="A111" i="5"/>
  <c r="P114" i="2"/>
  <c r="A110" i="5"/>
  <c r="N105" i="2"/>
  <c r="A101" i="5"/>
  <c r="S94" i="2"/>
  <c r="L94" i="2" s="1"/>
  <c r="A90" i="5"/>
  <c r="N93" i="2"/>
  <c r="P89" i="2"/>
  <c r="A85" i="5"/>
  <c r="N71" i="2"/>
  <c r="A67" i="5"/>
  <c r="P70" i="2"/>
  <c r="O66" i="2"/>
  <c r="A47" i="5"/>
  <c r="A41" i="5"/>
  <c r="A176" i="5"/>
  <c r="A112" i="5"/>
  <c r="A80" i="5"/>
  <c r="A48" i="5"/>
  <c r="A16" i="5"/>
  <c r="O242" i="2"/>
  <c r="A238" i="5"/>
  <c r="O241" i="2"/>
  <c r="A237" i="5"/>
  <c r="N230" i="2"/>
  <c r="A226" i="5"/>
  <c r="S209" i="2"/>
  <c r="A205" i="5"/>
  <c r="S205" i="2"/>
  <c r="A201" i="5"/>
  <c r="S201" i="2"/>
  <c r="M201" i="2" s="1"/>
  <c r="A197" i="5"/>
  <c r="S197" i="2"/>
  <c r="E197" i="2" s="1"/>
  <c r="A193" i="5"/>
  <c r="N185" i="2"/>
  <c r="O184" i="2"/>
  <c r="O170" i="2"/>
  <c r="P161" i="2"/>
  <c r="A157" i="5"/>
  <c r="N159" i="2"/>
  <c r="O158" i="2"/>
  <c r="S155" i="2"/>
  <c r="A151" i="5"/>
  <c r="N151" i="2"/>
  <c r="O150" i="2"/>
  <c r="O131" i="2"/>
  <c r="S108" i="2"/>
  <c r="J108" i="2" s="1"/>
  <c r="S107" i="2"/>
  <c r="P102" i="2"/>
  <c r="A98" i="5"/>
  <c r="S98" i="2"/>
  <c r="M98" i="2" s="1"/>
  <c r="N97" i="2"/>
  <c r="A93" i="5"/>
  <c r="N90" i="2"/>
  <c r="A86" i="5"/>
  <c r="N86" i="2"/>
  <c r="A82" i="5"/>
  <c r="N83" i="2"/>
  <c r="A79" i="5"/>
  <c r="P77" i="2"/>
  <c r="A73" i="5"/>
  <c r="O73" i="2"/>
  <c r="A69" i="5"/>
  <c r="O70" i="2"/>
  <c r="P67" i="2"/>
  <c r="N65" i="2"/>
  <c r="N62" i="2"/>
  <c r="A58" i="5"/>
  <c r="O60" i="2"/>
  <c r="A34" i="5"/>
  <c r="A30" i="5"/>
  <c r="A27" i="5"/>
  <c r="S28" i="2"/>
  <c r="A23" i="5"/>
  <c r="A22" i="5"/>
  <c r="S23" i="2"/>
  <c r="A19" i="5"/>
  <c r="A216" i="4"/>
  <c r="A156" i="4"/>
  <c r="A124" i="4"/>
  <c r="A92" i="4"/>
  <c r="A236" i="5"/>
  <c r="A204" i="5"/>
  <c r="A172" i="5"/>
  <c r="A140" i="5"/>
  <c r="A108" i="5"/>
  <c r="A76" i="5"/>
  <c r="A44" i="5"/>
  <c r="A12" i="5"/>
  <c r="O505" i="2"/>
  <c r="A501" i="5"/>
  <c r="N477" i="2"/>
  <c r="O477" i="2"/>
  <c r="P500" i="2"/>
  <c r="O499" i="2"/>
  <c r="N497" i="2"/>
  <c r="P484" i="2"/>
  <c r="S479" i="2"/>
  <c r="P462" i="2"/>
  <c r="N448" i="2"/>
  <c r="S448" i="2"/>
  <c r="N412" i="2"/>
  <c r="O412" i="2"/>
  <c r="P412" i="2"/>
  <c r="S412" i="2"/>
  <c r="M412" i="2" s="1"/>
  <c r="S350" i="2"/>
  <c r="N350" i="2"/>
  <c r="O350" i="2"/>
  <c r="O503" i="2"/>
  <c r="P501" i="2"/>
  <c r="N500" i="2"/>
  <c r="S491" i="2"/>
  <c r="O487" i="2"/>
  <c r="P485" i="2"/>
  <c r="N484" i="2"/>
  <c r="S478" i="2"/>
  <c r="P478" i="2"/>
  <c r="P477" i="2"/>
  <c r="N462" i="2"/>
  <c r="S455" i="2"/>
  <c r="N455" i="2"/>
  <c r="P455" i="2"/>
  <c r="N379" i="2"/>
  <c r="O379" i="2"/>
  <c r="P379" i="2"/>
  <c r="S379" i="2"/>
  <c r="K312" i="2"/>
  <c r="J266" i="2"/>
  <c r="P471" i="2"/>
  <c r="S471" i="2"/>
  <c r="O501" i="2"/>
  <c r="E495" i="2"/>
  <c r="O485" i="2"/>
  <c r="G451" i="2"/>
  <c r="N338" i="2"/>
  <c r="S338" i="2"/>
  <c r="N298" i="2"/>
  <c r="S298" i="2"/>
  <c r="N292" i="2"/>
  <c r="O292" i="2"/>
  <c r="P292" i="2"/>
  <c r="S292" i="2"/>
  <c r="S218" i="2"/>
  <c r="N218" i="2"/>
  <c r="N469" i="2"/>
  <c r="S469" i="2"/>
  <c r="O469" i="2"/>
  <c r="S344" i="2"/>
  <c r="N344" i="2"/>
  <c r="O344" i="2"/>
  <c r="P344" i="2"/>
  <c r="P382" i="2"/>
  <c r="N382" i="2"/>
  <c r="O382" i="2"/>
  <c r="S382" i="2"/>
  <c r="P492" i="2"/>
  <c r="O491" i="2"/>
  <c r="O482" i="2"/>
  <c r="P482" i="2"/>
  <c r="P465" i="2"/>
  <c r="N465" i="2"/>
  <c r="O453" i="2"/>
  <c r="S453" i="2"/>
  <c r="M453" i="2" s="1"/>
  <c r="N450" i="2"/>
  <c r="O450" i="2"/>
  <c r="N394" i="2"/>
  <c r="O394" i="2"/>
  <c r="N286" i="2"/>
  <c r="O286" i="2"/>
  <c r="O461" i="2"/>
  <c r="S461" i="2"/>
  <c r="N426" i="2"/>
  <c r="O426" i="2"/>
  <c r="S336" i="2"/>
  <c r="M336" i="2" s="1"/>
  <c r="N336" i="2"/>
  <c r="O336" i="2"/>
  <c r="P336" i="2"/>
  <c r="P299" i="2"/>
  <c r="O299" i="2"/>
  <c r="S299" i="2"/>
  <c r="S186" i="2"/>
  <c r="M186" i="2" s="1"/>
  <c r="N186" i="2"/>
  <c r="G505" i="2"/>
  <c r="N444" i="2"/>
  <c r="O444" i="2"/>
  <c r="P444" i="2"/>
  <c r="S444" i="2"/>
  <c r="M444" i="2" s="1"/>
  <c r="S476" i="2"/>
  <c r="N476" i="2"/>
  <c r="O466" i="2"/>
  <c r="P466" i="2"/>
  <c r="S503" i="2"/>
  <c r="S501" i="2"/>
  <c r="P498" i="2"/>
  <c r="P494" i="2"/>
  <c r="O493" i="2"/>
  <c r="S487" i="2"/>
  <c r="S485" i="2"/>
  <c r="N482" i="2"/>
  <c r="N481" i="2"/>
  <c r="S477" i="2"/>
  <c r="O465" i="2"/>
  <c r="O460" i="2"/>
  <c r="P460" i="2"/>
  <c r="S460" i="2"/>
  <c r="P453" i="2"/>
  <c r="P451" i="2"/>
  <c r="N451" i="2"/>
  <c r="O212" i="2"/>
  <c r="P212" i="2"/>
  <c r="N212" i="2"/>
  <c r="S212" i="2"/>
  <c r="M212" i="2" s="1"/>
  <c r="P468" i="2"/>
  <c r="O467" i="2"/>
  <c r="K447" i="2"/>
  <c r="P445" i="2"/>
  <c r="P440" i="2"/>
  <c r="P431" i="2"/>
  <c r="N428" i="2"/>
  <c r="N421" i="2"/>
  <c r="O416" i="2"/>
  <c r="L383" i="2"/>
  <c r="P364" i="2"/>
  <c r="N361" i="2"/>
  <c r="P355" i="2"/>
  <c r="P331" i="2"/>
  <c r="L327" i="2"/>
  <c r="O326" i="2"/>
  <c r="N319" i="2"/>
  <c r="N315" i="2"/>
  <c r="O300" i="2"/>
  <c r="O284" i="2"/>
  <c r="P283" i="2"/>
  <c r="O276" i="2"/>
  <c r="P261" i="2"/>
  <c r="P253" i="2"/>
  <c r="P245" i="2"/>
  <c r="O228" i="2"/>
  <c r="P228" i="2"/>
  <c r="S222" i="2"/>
  <c r="O222" i="2"/>
  <c r="P222" i="2"/>
  <c r="N192" i="2"/>
  <c r="O192" i="2"/>
  <c r="P192" i="2"/>
  <c r="P474" i="2"/>
  <c r="O458" i="2"/>
  <c r="N457" i="2"/>
  <c r="S437" i="2"/>
  <c r="O434" i="2"/>
  <c r="N429" i="2"/>
  <c r="E422" i="2"/>
  <c r="O418" i="2"/>
  <c r="S414" i="2"/>
  <c r="M414" i="2" s="1"/>
  <c r="O402" i="2"/>
  <c r="S398" i="2"/>
  <c r="S396" i="2"/>
  <c r="P388" i="2"/>
  <c r="O387" i="2"/>
  <c r="O384" i="2"/>
  <c r="P381" i="2"/>
  <c r="O375" i="2"/>
  <c r="N370" i="2"/>
  <c r="P367" i="2"/>
  <c r="P359" i="2"/>
  <c r="N355" i="2"/>
  <c r="N331" i="2"/>
  <c r="S324" i="2"/>
  <c r="S320" i="2"/>
  <c r="M320" i="2" s="1"/>
  <c r="P306" i="2"/>
  <c r="P302" i="2"/>
  <c r="S301" i="2"/>
  <c r="P297" i="2"/>
  <c r="P296" i="2"/>
  <c r="S288" i="2"/>
  <c r="M288" i="2" s="1"/>
  <c r="P281" i="2"/>
  <c r="S274" i="2"/>
  <c r="S268" i="2"/>
  <c r="S264" i="2"/>
  <c r="O260" i="2"/>
  <c r="S248" i="2"/>
  <c r="M248" i="2" s="1"/>
  <c r="S229" i="2"/>
  <c r="M229" i="2" s="1"/>
  <c r="P229" i="2"/>
  <c r="N228" i="2"/>
  <c r="O193" i="2"/>
  <c r="N193" i="2"/>
  <c r="P193" i="2"/>
  <c r="P168" i="2"/>
  <c r="S168" i="2"/>
  <c r="M168" i="2" s="1"/>
  <c r="N168" i="2"/>
  <c r="O168" i="2"/>
  <c r="J102" i="2"/>
  <c r="G102" i="2"/>
  <c r="E88" i="2"/>
  <c r="N82" i="2"/>
  <c r="S82" i="2"/>
  <c r="O82" i="2"/>
  <c r="P82" i="2"/>
  <c r="E353" i="2"/>
  <c r="G327" i="2"/>
  <c r="O250" i="2"/>
  <c r="N250" i="2"/>
  <c r="J240" i="2"/>
  <c r="G240" i="2"/>
  <c r="P223" i="2"/>
  <c r="S223" i="2"/>
  <c r="M223" i="2" s="1"/>
  <c r="N223" i="2"/>
  <c r="O223" i="2"/>
  <c r="P165" i="2"/>
  <c r="S165" i="2"/>
  <c r="M165" i="2" s="1"/>
  <c r="N165" i="2"/>
  <c r="O165" i="2"/>
  <c r="P64" i="2"/>
  <c r="S64" i="2"/>
  <c r="N64" i="2"/>
  <c r="O64" i="2"/>
  <c r="S59" i="2"/>
  <c r="P59" i="2"/>
  <c r="S10" i="2"/>
  <c r="G371" i="2"/>
  <c r="J258" i="2"/>
  <c r="N244" i="2"/>
  <c r="S244" i="2"/>
  <c r="P233" i="2"/>
  <c r="N463" i="2"/>
  <c r="P437" i="2"/>
  <c r="K436" i="2"/>
  <c r="N414" i="2"/>
  <c r="E413" i="2"/>
  <c r="N407" i="2"/>
  <c r="N398" i="2"/>
  <c r="P397" i="2"/>
  <c r="P396" i="2"/>
  <c r="S392" i="2"/>
  <c r="P389" i="2"/>
  <c r="N386" i="2"/>
  <c r="O374" i="2"/>
  <c r="S361" i="2"/>
  <c r="S351" i="2"/>
  <c r="O343" i="2"/>
  <c r="O342" i="2"/>
  <c r="O335" i="2"/>
  <c r="O334" i="2"/>
  <c r="P328" i="2"/>
  <c r="O323" i="2"/>
  <c r="P320" i="2"/>
  <c r="N313" i="2"/>
  <c r="P289" i="2"/>
  <c r="P288" i="2"/>
  <c r="S283" i="2"/>
  <c r="N274" i="2"/>
  <c r="P268" i="2"/>
  <c r="P265" i="2"/>
  <c r="P264" i="2"/>
  <c r="O257" i="2"/>
  <c r="P257" i="2"/>
  <c r="P249" i="2"/>
  <c r="P248" i="2"/>
  <c r="P240" i="2"/>
  <c r="N235" i="2"/>
  <c r="N233" i="2"/>
  <c r="O169" i="2"/>
  <c r="N169" i="2"/>
  <c r="P169" i="2"/>
  <c r="P122" i="2"/>
  <c r="S122" i="2"/>
  <c r="M122" i="2" s="1"/>
  <c r="N122" i="2"/>
  <c r="O122" i="2"/>
  <c r="G457" i="2"/>
  <c r="O443" i="2"/>
  <c r="N438" i="2"/>
  <c r="N437" i="2"/>
  <c r="P432" i="2"/>
  <c r="S429" i="2"/>
  <c r="J429" i="2" s="1"/>
  <c r="P428" i="2"/>
  <c r="N422" i="2"/>
  <c r="N415" i="2"/>
  <c r="P413" i="2"/>
  <c r="P408" i="2"/>
  <c r="N399" i="2"/>
  <c r="N397" i="2"/>
  <c r="O396" i="2"/>
  <c r="N390" i="2"/>
  <c r="O389" i="2"/>
  <c r="S377" i="2"/>
  <c r="S375" i="2"/>
  <c r="O358" i="2"/>
  <c r="N353" i="2"/>
  <c r="N342" i="2"/>
  <c r="G339" i="2"/>
  <c r="O328" i="2"/>
  <c r="P327" i="2"/>
  <c r="O320" i="2"/>
  <c r="P315" i="2"/>
  <c r="N289" i="2"/>
  <c r="O288" i="2"/>
  <c r="P273" i="2"/>
  <c r="P272" i="2"/>
  <c r="O268" i="2"/>
  <c r="N265" i="2"/>
  <c r="O264" i="2"/>
  <c r="N249" i="2"/>
  <c r="O248" i="2"/>
  <c r="O240" i="2"/>
  <c r="N224" i="2"/>
  <c r="P224" i="2"/>
  <c r="S217" i="2"/>
  <c r="K217" i="2" s="1"/>
  <c r="N217" i="2"/>
  <c r="O217" i="2"/>
  <c r="P217" i="2"/>
  <c r="N214" i="2"/>
  <c r="O214" i="2"/>
  <c r="O57" i="2"/>
  <c r="S57" i="2"/>
  <c r="N57" i="2"/>
  <c r="P57" i="2"/>
  <c r="S54" i="2"/>
  <c r="S30" i="2"/>
  <c r="E457" i="2"/>
  <c r="O432" i="2"/>
  <c r="S367" i="2"/>
  <c r="S359" i="2"/>
  <c r="P352" i="2"/>
  <c r="S346" i="2"/>
  <c r="S345" i="2"/>
  <c r="S337" i="2"/>
  <c r="S330" i="2"/>
  <c r="N329" i="2"/>
  <c r="N328" i="2"/>
  <c r="O327" i="2"/>
  <c r="N322" i="2"/>
  <c r="O315" i="2"/>
  <c r="S306" i="2"/>
  <c r="S302" i="2"/>
  <c r="S296" i="2"/>
  <c r="G296" i="2" s="1"/>
  <c r="P291" i="2"/>
  <c r="P284" i="2"/>
  <c r="S280" i="2"/>
  <c r="M280" i="2" s="1"/>
  <c r="P276" i="2"/>
  <c r="N273" i="2"/>
  <c r="O272" i="2"/>
  <c r="O259" i="2"/>
  <c r="N259" i="2"/>
  <c r="N258" i="2"/>
  <c r="N257" i="2"/>
  <c r="N256" i="2"/>
  <c r="O244" i="2"/>
  <c r="N240" i="2"/>
  <c r="P237" i="2"/>
  <c r="S228" i="2"/>
  <c r="J192" i="2"/>
  <c r="G192" i="2"/>
  <c r="S181" i="2"/>
  <c r="P181" i="2"/>
  <c r="J128" i="2"/>
  <c r="L128" i="2"/>
  <c r="E128" i="2"/>
  <c r="N120" i="2"/>
  <c r="S120" i="2"/>
  <c r="M120" i="2" s="1"/>
  <c r="O120" i="2"/>
  <c r="P120" i="2"/>
  <c r="O81" i="2"/>
  <c r="S81" i="2"/>
  <c r="N81" i="2"/>
  <c r="P81" i="2"/>
  <c r="O208" i="2"/>
  <c r="O180" i="2"/>
  <c r="S162" i="2"/>
  <c r="M162" i="2" s="1"/>
  <c r="L150" i="2"/>
  <c r="N142" i="2"/>
  <c r="S136" i="2"/>
  <c r="O128" i="2"/>
  <c r="S124" i="2"/>
  <c r="L124" i="2" s="1"/>
  <c r="S123" i="2"/>
  <c r="N114" i="2"/>
  <c r="O104" i="2"/>
  <c r="O94" i="2"/>
  <c r="S93" i="2"/>
  <c r="M93" i="2" s="1"/>
  <c r="O86" i="2"/>
  <c r="O78" i="2"/>
  <c r="G70" i="2"/>
  <c r="O58" i="2"/>
  <c r="S56" i="2"/>
  <c r="M56" i="2" s="1"/>
  <c r="S38" i="2"/>
  <c r="S20" i="2"/>
  <c r="N232" i="2"/>
  <c r="O153" i="2"/>
  <c r="N133" i="2"/>
  <c r="P132" i="2"/>
  <c r="N128" i="2"/>
  <c r="O102" i="2"/>
  <c r="P100" i="2"/>
  <c r="N94" i="2"/>
  <c r="O92" i="2"/>
  <c r="N88" i="2"/>
  <c r="O80" i="2"/>
  <c r="P74" i="2"/>
  <c r="E70" i="2"/>
  <c r="S68" i="2"/>
  <c r="S22" i="2"/>
  <c r="S14" i="2"/>
  <c r="P220" i="2"/>
  <c r="O211" i="2"/>
  <c r="P205" i="2"/>
  <c r="P204" i="2"/>
  <c r="S200" i="2"/>
  <c r="M200" i="2" s="1"/>
  <c r="P188" i="2"/>
  <c r="N187" i="2"/>
  <c r="P177" i="2"/>
  <c r="P176" i="2"/>
  <c r="P172" i="2"/>
  <c r="S166" i="2"/>
  <c r="S161" i="2"/>
  <c r="N153" i="2"/>
  <c r="P145" i="2"/>
  <c r="P141" i="2"/>
  <c r="S135" i="2"/>
  <c r="G112" i="2"/>
  <c r="G110" i="2"/>
  <c r="O106" i="2"/>
  <c r="P101" i="2"/>
  <c r="O100" i="2"/>
  <c r="P99" i="2"/>
  <c r="P96" i="2"/>
  <c r="N92" i="2"/>
  <c r="S90" i="2"/>
  <c r="N80" i="2"/>
  <c r="O74" i="2"/>
  <c r="G150" i="2"/>
  <c r="P125" i="2"/>
  <c r="P124" i="2"/>
  <c r="P123" i="2"/>
  <c r="E110" i="2"/>
  <c r="N106" i="2"/>
  <c r="O96" i="2"/>
  <c r="P93" i="2"/>
  <c r="O84" i="2"/>
  <c r="O56" i="2"/>
  <c r="S208" i="2"/>
  <c r="J208" i="2" s="1"/>
  <c r="O201" i="2"/>
  <c r="S180" i="2"/>
  <c r="M180" i="2" s="1"/>
  <c r="S142" i="2"/>
  <c r="O116" i="2"/>
  <c r="S114" i="2"/>
  <c r="M114" i="2" s="1"/>
  <c r="S104" i="2"/>
  <c r="M104" i="2" s="1"/>
  <c r="S89" i="2"/>
  <c r="S86" i="2"/>
  <c r="S78" i="2"/>
  <c r="O68" i="2"/>
  <c r="P66" i="2"/>
  <c r="S60" i="2"/>
  <c r="M60" i="2" s="1"/>
  <c r="S58" i="2"/>
  <c r="N56" i="2"/>
  <c r="S46" i="2"/>
  <c r="S36" i="2"/>
  <c r="S34" i="2"/>
  <c r="P200" i="2"/>
  <c r="N195" i="2"/>
  <c r="P167" i="2"/>
  <c r="P166" i="2"/>
  <c r="L70" i="2"/>
  <c r="G468" i="2"/>
  <c r="L502" i="2"/>
  <c r="K486" i="2"/>
  <c r="K470" i="2"/>
  <c r="L470" i="2"/>
  <c r="E470" i="2"/>
  <c r="G470" i="2"/>
  <c r="K493" i="2"/>
  <c r="E493" i="2"/>
  <c r="S504" i="2"/>
  <c r="M504" i="2" s="1"/>
  <c r="N503" i="2"/>
  <c r="O500" i="2"/>
  <c r="S496" i="2"/>
  <c r="M496" i="2" s="1"/>
  <c r="N495" i="2"/>
  <c r="L493" i="2"/>
  <c r="O492" i="2"/>
  <c r="S488" i="2"/>
  <c r="M488" i="2" s="1"/>
  <c r="N487" i="2"/>
  <c r="O484" i="2"/>
  <c r="S480" i="2"/>
  <c r="M480" i="2" s="1"/>
  <c r="N479" i="2"/>
  <c r="O476" i="2"/>
  <c r="S472" i="2"/>
  <c r="M472" i="2" s="1"/>
  <c r="N471" i="2"/>
  <c r="O468" i="2"/>
  <c r="S464" i="2"/>
  <c r="M464" i="2" s="1"/>
  <c r="O462" i="2"/>
  <c r="S459" i="2"/>
  <c r="M459" i="2" s="1"/>
  <c r="K458" i="2"/>
  <c r="O455" i="2"/>
  <c r="N447" i="2"/>
  <c r="N443" i="2"/>
  <c r="S441" i="2"/>
  <c r="M441" i="2" s="1"/>
  <c r="N441" i="2"/>
  <c r="O441" i="2"/>
  <c r="N439" i="2"/>
  <c r="J430" i="2"/>
  <c r="L430" i="2"/>
  <c r="G430" i="2"/>
  <c r="E430" i="2"/>
  <c r="N325" i="2"/>
  <c r="O325" i="2"/>
  <c r="P325" i="2"/>
  <c r="S325" i="2"/>
  <c r="M325" i="2" s="1"/>
  <c r="O380" i="2"/>
  <c r="N380" i="2"/>
  <c r="S380" i="2"/>
  <c r="M380" i="2" s="1"/>
  <c r="P380" i="2"/>
  <c r="O502" i="2"/>
  <c r="P499" i="2"/>
  <c r="S498" i="2"/>
  <c r="M498" i="2" s="1"/>
  <c r="O494" i="2"/>
  <c r="J493" i="2"/>
  <c r="P491" i="2"/>
  <c r="S490" i="2"/>
  <c r="M490" i="2" s="1"/>
  <c r="O486" i="2"/>
  <c r="P483" i="2"/>
  <c r="S482" i="2"/>
  <c r="M482" i="2" s="1"/>
  <c r="O478" i="2"/>
  <c r="P475" i="2"/>
  <c r="S474" i="2"/>
  <c r="M474" i="2" s="1"/>
  <c r="O470" i="2"/>
  <c r="P467" i="2"/>
  <c r="S466" i="2"/>
  <c r="M466" i="2" s="1"/>
  <c r="S463" i="2"/>
  <c r="M463" i="2" s="1"/>
  <c r="O454" i="2"/>
  <c r="O451" i="2"/>
  <c r="O446" i="2"/>
  <c r="P446" i="2"/>
  <c r="P441" i="2"/>
  <c r="L432" i="2"/>
  <c r="P504" i="2"/>
  <c r="N502" i="2"/>
  <c r="P488" i="2"/>
  <c r="N486" i="2"/>
  <c r="P480" i="2"/>
  <c r="N478" i="2"/>
  <c r="P472" i="2"/>
  <c r="N470" i="2"/>
  <c r="P464" i="2"/>
  <c r="P459" i="2"/>
  <c r="K457" i="2"/>
  <c r="N454" i="2"/>
  <c r="L447" i="2"/>
  <c r="E447" i="2"/>
  <c r="P442" i="2"/>
  <c r="S442" i="2"/>
  <c r="M442" i="2" s="1"/>
  <c r="S435" i="2"/>
  <c r="M435" i="2" s="1"/>
  <c r="P435" i="2"/>
  <c r="S411" i="2"/>
  <c r="M411" i="2" s="1"/>
  <c r="N411" i="2"/>
  <c r="O411" i="2"/>
  <c r="P411" i="2"/>
  <c r="G446" i="2"/>
  <c r="P496" i="2"/>
  <c r="N494" i="2"/>
  <c r="O504" i="2"/>
  <c r="O496" i="2"/>
  <c r="O488" i="2"/>
  <c r="O480" i="2"/>
  <c r="O472" i="2"/>
  <c r="O464" i="2"/>
  <c r="O459" i="2"/>
  <c r="G458" i="2"/>
  <c r="L451" i="2"/>
  <c r="S443" i="2"/>
  <c r="M443" i="2" s="1"/>
  <c r="J440" i="2"/>
  <c r="J436" i="2"/>
  <c r="E436" i="2"/>
  <c r="S433" i="2"/>
  <c r="M433" i="2" s="1"/>
  <c r="N433" i="2"/>
  <c r="O433" i="2"/>
  <c r="E475" i="2"/>
  <c r="L453" i="2"/>
  <c r="K451" i="2"/>
  <c r="S427" i="2"/>
  <c r="M427" i="2" s="1"/>
  <c r="O427" i="2"/>
  <c r="P427" i="2"/>
  <c r="S419" i="2"/>
  <c r="M419" i="2" s="1"/>
  <c r="N419" i="2"/>
  <c r="O419" i="2"/>
  <c r="P419" i="2"/>
  <c r="S403" i="2"/>
  <c r="M403" i="2" s="1"/>
  <c r="N403" i="2"/>
  <c r="O403" i="2"/>
  <c r="P403" i="2"/>
  <c r="E382" i="2"/>
  <c r="G382" i="2"/>
  <c r="O354" i="2"/>
  <c r="P354" i="2"/>
  <c r="S354" i="2"/>
  <c r="M354" i="2" s="1"/>
  <c r="N354" i="2"/>
  <c r="G493" i="2"/>
  <c r="L475" i="2"/>
  <c r="O457" i="2"/>
  <c r="P456" i="2"/>
  <c r="S449" i="2"/>
  <c r="M449" i="2" s="1"/>
  <c r="N449" i="2"/>
  <c r="K446" i="2"/>
  <c r="N442" i="2"/>
  <c r="G436" i="2"/>
  <c r="N435" i="2"/>
  <c r="K467" i="2"/>
  <c r="G453" i="2"/>
  <c r="J453" i="2"/>
  <c r="E451" i="2"/>
  <c r="P450" i="2"/>
  <c r="S450" i="2"/>
  <c r="M450" i="2" s="1"/>
  <c r="O431" i="2"/>
  <c r="S431" i="2"/>
  <c r="M431" i="2" s="1"/>
  <c r="N427" i="2"/>
  <c r="G408" i="2"/>
  <c r="S395" i="2"/>
  <c r="M395" i="2" s="1"/>
  <c r="N395" i="2"/>
  <c r="O395" i="2"/>
  <c r="P395" i="2"/>
  <c r="S378" i="2"/>
  <c r="M378" i="2" s="1"/>
  <c r="N378" i="2"/>
  <c r="O378" i="2"/>
  <c r="P378" i="2"/>
  <c r="J369" i="2"/>
  <c r="L369" i="2"/>
  <c r="G369" i="2"/>
  <c r="K369" i="2"/>
  <c r="E369" i="2"/>
  <c r="N357" i="2"/>
  <c r="O357" i="2"/>
  <c r="P357" i="2"/>
  <c r="S357" i="2"/>
  <c r="M357" i="2" s="1"/>
  <c r="K445" i="2"/>
  <c r="P438" i="2"/>
  <c r="P430" i="2"/>
  <c r="O425" i="2"/>
  <c r="P422" i="2"/>
  <c r="O417" i="2"/>
  <c r="P414" i="2"/>
  <c r="K413" i="2"/>
  <c r="O409" i="2"/>
  <c r="P406" i="2"/>
  <c r="S405" i="2"/>
  <c r="M405" i="2" s="1"/>
  <c r="O401" i="2"/>
  <c r="P398" i="2"/>
  <c r="S397" i="2"/>
  <c r="M397" i="2" s="1"/>
  <c r="O393" i="2"/>
  <c r="P390" i="2"/>
  <c r="S388" i="2"/>
  <c r="M388" i="2" s="1"/>
  <c r="O366" i="2"/>
  <c r="N365" i="2"/>
  <c r="O365" i="2"/>
  <c r="P365" i="2"/>
  <c r="S365" i="2"/>
  <c r="M365" i="2" s="1"/>
  <c r="O362" i="2"/>
  <c r="P362" i="2"/>
  <c r="S434" i="2"/>
  <c r="M434" i="2" s="1"/>
  <c r="S426" i="2"/>
  <c r="M426" i="2" s="1"/>
  <c r="N425" i="2"/>
  <c r="G422" i="2"/>
  <c r="E420" i="2"/>
  <c r="S418" i="2"/>
  <c r="M418" i="2" s="1"/>
  <c r="N417" i="2"/>
  <c r="J413" i="2"/>
  <c r="S410" i="2"/>
  <c r="M410" i="2" s="1"/>
  <c r="N409" i="2"/>
  <c r="S402" i="2"/>
  <c r="M402" i="2" s="1"/>
  <c r="N401" i="2"/>
  <c r="S394" i="2"/>
  <c r="M394" i="2" s="1"/>
  <c r="N393" i="2"/>
  <c r="P373" i="2"/>
  <c r="S373" i="2"/>
  <c r="M373" i="2" s="1"/>
  <c r="N349" i="2"/>
  <c r="O349" i="2"/>
  <c r="P349" i="2"/>
  <c r="S349" i="2"/>
  <c r="M349" i="2" s="1"/>
  <c r="N341" i="2"/>
  <c r="O341" i="2"/>
  <c r="P341" i="2"/>
  <c r="S341" i="2"/>
  <c r="M341" i="2" s="1"/>
  <c r="S423" i="2"/>
  <c r="M423" i="2" s="1"/>
  <c r="L420" i="2"/>
  <c r="S415" i="2"/>
  <c r="M415" i="2" s="1"/>
  <c r="S407" i="2"/>
  <c r="M407" i="2" s="1"/>
  <c r="S399" i="2"/>
  <c r="M399" i="2" s="1"/>
  <c r="S391" i="2"/>
  <c r="M391" i="2" s="1"/>
  <c r="S386" i="2"/>
  <c r="M386" i="2" s="1"/>
  <c r="P385" i="2"/>
  <c r="O385" i="2"/>
  <c r="S374" i="2"/>
  <c r="M374" i="2" s="1"/>
  <c r="J371" i="2"/>
  <c r="K371" i="2"/>
  <c r="S370" i="2"/>
  <c r="M370" i="2" s="1"/>
  <c r="L252" i="2"/>
  <c r="E252" i="2"/>
  <c r="G252" i="2"/>
  <c r="J252" i="2"/>
  <c r="K252" i="2"/>
  <c r="K420" i="2"/>
  <c r="J363" i="2"/>
  <c r="L363" i="2"/>
  <c r="E363" i="2"/>
  <c r="E352" i="2"/>
  <c r="P434" i="2"/>
  <c r="P426" i="2"/>
  <c r="L422" i="2"/>
  <c r="P418" i="2"/>
  <c r="P410" i="2"/>
  <c r="P402" i="2"/>
  <c r="P394" i="2"/>
  <c r="N389" i="2"/>
  <c r="O388" i="2"/>
  <c r="N385" i="2"/>
  <c r="O383" i="2"/>
  <c r="N381" i="2"/>
  <c r="N373" i="2"/>
  <c r="G363" i="2"/>
  <c r="L308" i="2"/>
  <c r="E308" i="2"/>
  <c r="G308" i="2"/>
  <c r="J308" i="2"/>
  <c r="K308" i="2"/>
  <c r="P423" i="2"/>
  <c r="K422" i="2"/>
  <c r="P415" i="2"/>
  <c r="P407" i="2"/>
  <c r="P399" i="2"/>
  <c r="P391" i="2"/>
  <c r="P386" i="2"/>
  <c r="J360" i="2"/>
  <c r="S358" i="2"/>
  <c r="M358" i="2" s="1"/>
  <c r="P358" i="2"/>
  <c r="N333" i="2"/>
  <c r="O333" i="2"/>
  <c r="P333" i="2"/>
  <c r="S333" i="2"/>
  <c r="M333" i="2" s="1"/>
  <c r="P377" i="2"/>
  <c r="O377" i="2"/>
  <c r="N374" i="2"/>
  <c r="O372" i="2"/>
  <c r="S372" i="2"/>
  <c r="M372" i="2" s="1"/>
  <c r="N372" i="2"/>
  <c r="E371" i="2"/>
  <c r="S366" i="2"/>
  <c r="M366" i="2" s="1"/>
  <c r="P366" i="2"/>
  <c r="P316" i="2"/>
  <c r="N316" i="2"/>
  <c r="O316" i="2"/>
  <c r="S316" i="2"/>
  <c r="M316" i="2" s="1"/>
  <c r="O369" i="2"/>
  <c r="N364" i="2"/>
  <c r="O361" i="2"/>
  <c r="N356" i="2"/>
  <c r="O353" i="2"/>
  <c r="G353" i="2"/>
  <c r="P350" i="2"/>
  <c r="N348" i="2"/>
  <c r="O345" i="2"/>
  <c r="P342" i="2"/>
  <c r="N340" i="2"/>
  <c r="O337" i="2"/>
  <c r="P334" i="2"/>
  <c r="N332" i="2"/>
  <c r="O329" i="2"/>
  <c r="E327" i="2"/>
  <c r="P326" i="2"/>
  <c r="O322" i="2"/>
  <c r="E321" i="2"/>
  <c r="O319" i="2"/>
  <c r="L312" i="2"/>
  <c r="E312" i="2"/>
  <c r="J312" i="2"/>
  <c r="O308" i="2"/>
  <c r="K335" i="2"/>
  <c r="N334" i="2"/>
  <c r="K327" i="2"/>
  <c r="N326" i="2"/>
  <c r="L311" i="2"/>
  <c r="N309" i="2"/>
  <c r="S309" i="2"/>
  <c r="M309" i="2" s="1"/>
  <c r="S307" i="2"/>
  <c r="M307" i="2" s="1"/>
  <c r="O307" i="2"/>
  <c r="P294" i="2"/>
  <c r="S294" i="2"/>
  <c r="M294" i="2" s="1"/>
  <c r="N294" i="2"/>
  <c r="O294" i="2"/>
  <c r="S364" i="2"/>
  <c r="M364" i="2" s="1"/>
  <c r="S356" i="2"/>
  <c r="M356" i="2" s="1"/>
  <c r="L353" i="2"/>
  <c r="S348" i="2"/>
  <c r="M348" i="2" s="1"/>
  <c r="S340" i="2"/>
  <c r="M340" i="2" s="1"/>
  <c r="S332" i="2"/>
  <c r="M332" i="2" s="1"/>
  <c r="J327" i="2"/>
  <c r="J323" i="2"/>
  <c r="K311" i="2"/>
  <c r="O303" i="2"/>
  <c r="P303" i="2"/>
  <c r="S303" i="2"/>
  <c r="M303" i="2" s="1"/>
  <c r="J300" i="2"/>
  <c r="E300" i="2"/>
  <c r="G300" i="2"/>
  <c r="L300" i="2"/>
  <c r="J291" i="2"/>
  <c r="G275" i="2"/>
  <c r="L275" i="2"/>
  <c r="E275" i="2"/>
  <c r="K275" i="2"/>
  <c r="J275" i="2"/>
  <c r="K353" i="2"/>
  <c r="P346" i="2"/>
  <c r="E339" i="2"/>
  <c r="P338" i="2"/>
  <c r="P330" i="2"/>
  <c r="S329" i="2"/>
  <c r="M329" i="2" s="1"/>
  <c r="P324" i="2"/>
  <c r="L322" i="2"/>
  <c r="J322" i="2"/>
  <c r="N317" i="2"/>
  <c r="S317" i="2"/>
  <c r="M317" i="2" s="1"/>
  <c r="P309" i="2"/>
  <c r="P307" i="2"/>
  <c r="O346" i="2"/>
  <c r="L339" i="2"/>
  <c r="O338" i="2"/>
  <c r="O330" i="2"/>
  <c r="O324" i="2"/>
  <c r="J321" i="2"/>
  <c r="G321" i="2"/>
  <c r="S319" i="2"/>
  <c r="M319" i="2" s="1"/>
  <c r="S318" i="2"/>
  <c r="M318" i="2" s="1"/>
  <c r="P318" i="2"/>
  <c r="N314" i="2"/>
  <c r="O314" i="2"/>
  <c r="O309" i="2"/>
  <c r="N307" i="2"/>
  <c r="N303" i="2"/>
  <c r="P287" i="2"/>
  <c r="N287" i="2"/>
  <c r="O287" i="2"/>
  <c r="S287" i="2"/>
  <c r="M287" i="2" s="1"/>
  <c r="K339" i="2"/>
  <c r="G335" i="2"/>
  <c r="G311" i="2"/>
  <c r="E311" i="2"/>
  <c r="P308" i="2"/>
  <c r="N308" i="2"/>
  <c r="G322" i="2"/>
  <c r="O318" i="2"/>
  <c r="O317" i="2"/>
  <c r="P314" i="2"/>
  <c r="O311" i="2"/>
  <c r="P311" i="2"/>
  <c r="P310" i="2"/>
  <c r="N299" i="2"/>
  <c r="O290" i="2"/>
  <c r="P290" i="2"/>
  <c r="E276" i="2"/>
  <c r="S271" i="2"/>
  <c r="M271" i="2" s="1"/>
  <c r="P271" i="2"/>
  <c r="S247" i="2"/>
  <c r="M247" i="2" s="1"/>
  <c r="N247" i="2"/>
  <c r="O247" i="2"/>
  <c r="P247" i="2"/>
  <c r="S199" i="2"/>
  <c r="M199" i="2" s="1"/>
  <c r="O199" i="2"/>
  <c r="P199" i="2"/>
  <c r="N199" i="2"/>
  <c r="G178" i="2"/>
  <c r="O298" i="2"/>
  <c r="P298" i="2"/>
  <c r="S295" i="2"/>
  <c r="M295" i="2" s="1"/>
  <c r="N278" i="2"/>
  <c r="P278" i="2"/>
  <c r="S278" i="2"/>
  <c r="M278" i="2" s="1"/>
  <c r="N270" i="2"/>
  <c r="O270" i="2"/>
  <c r="P270" i="2"/>
  <c r="S270" i="2"/>
  <c r="M270" i="2" s="1"/>
  <c r="S239" i="2"/>
  <c r="M239" i="2" s="1"/>
  <c r="N239" i="2"/>
  <c r="O239" i="2"/>
  <c r="P239" i="2"/>
  <c r="N271" i="2"/>
  <c r="E269" i="2"/>
  <c r="K290" i="2"/>
  <c r="S285" i="2"/>
  <c r="M285" i="2" s="1"/>
  <c r="N285" i="2"/>
  <c r="O285" i="2"/>
  <c r="O275" i="2"/>
  <c r="P275" i="2"/>
  <c r="S231" i="2"/>
  <c r="M231" i="2" s="1"/>
  <c r="N231" i="2"/>
  <c r="O231" i="2"/>
  <c r="P231" i="2"/>
  <c r="P215" i="2"/>
  <c r="S215" i="2"/>
  <c r="M215" i="2" s="1"/>
  <c r="N215" i="2"/>
  <c r="O215" i="2"/>
  <c r="O306" i="2"/>
  <c r="N301" i="2"/>
  <c r="O301" i="2"/>
  <c r="O295" i="2"/>
  <c r="O291" i="2"/>
  <c r="S277" i="2"/>
  <c r="M277" i="2" s="1"/>
  <c r="N277" i="2"/>
  <c r="O277" i="2"/>
  <c r="E245" i="2"/>
  <c r="E236" i="2"/>
  <c r="S175" i="2"/>
  <c r="M175" i="2" s="1"/>
  <c r="N175" i="2"/>
  <c r="O175" i="2"/>
  <c r="P175" i="2"/>
  <c r="N295" i="2"/>
  <c r="S293" i="2"/>
  <c r="M293" i="2" s="1"/>
  <c r="N293" i="2"/>
  <c r="O293" i="2"/>
  <c r="P285" i="2"/>
  <c r="S279" i="2"/>
  <c r="M279" i="2" s="1"/>
  <c r="P279" i="2"/>
  <c r="N275" i="2"/>
  <c r="O267" i="2"/>
  <c r="P267" i="2"/>
  <c r="S267" i="2"/>
  <c r="M267" i="2" s="1"/>
  <c r="S263" i="2"/>
  <c r="M263" i="2" s="1"/>
  <c r="O263" i="2"/>
  <c r="P263" i="2"/>
  <c r="E260" i="2"/>
  <c r="S255" i="2"/>
  <c r="M255" i="2" s="1"/>
  <c r="N255" i="2"/>
  <c r="O255" i="2"/>
  <c r="P255" i="2"/>
  <c r="P286" i="2"/>
  <c r="S286" i="2"/>
  <c r="M286" i="2" s="1"/>
  <c r="N221" i="2"/>
  <c r="O221" i="2"/>
  <c r="S221" i="2"/>
  <c r="M221" i="2" s="1"/>
  <c r="P221" i="2"/>
  <c r="S219" i="2"/>
  <c r="M219" i="2" s="1"/>
  <c r="N219" i="2"/>
  <c r="O219" i="2"/>
  <c r="P219" i="2"/>
  <c r="S297" i="2"/>
  <c r="M297" i="2" s="1"/>
  <c r="S289" i="2"/>
  <c r="M289" i="2" s="1"/>
  <c r="P282" i="2"/>
  <c r="S281" i="2"/>
  <c r="M281" i="2" s="1"/>
  <c r="P274" i="2"/>
  <c r="S273" i="2"/>
  <c r="M273" i="2" s="1"/>
  <c r="O269" i="2"/>
  <c r="P266" i="2"/>
  <c r="S265" i="2"/>
  <c r="M265" i="2" s="1"/>
  <c r="O261" i="2"/>
  <c r="P258" i="2"/>
  <c r="S257" i="2"/>
  <c r="M257" i="2" s="1"/>
  <c r="O253" i="2"/>
  <c r="P250" i="2"/>
  <c r="S249" i="2"/>
  <c r="M249" i="2" s="1"/>
  <c r="O245" i="2"/>
  <c r="P242" i="2"/>
  <c r="S241" i="2"/>
  <c r="M241" i="2" s="1"/>
  <c r="O237" i="2"/>
  <c r="P234" i="2"/>
  <c r="S233" i="2"/>
  <c r="M233" i="2" s="1"/>
  <c r="O229" i="2"/>
  <c r="S224" i="2"/>
  <c r="M224" i="2" s="1"/>
  <c r="N211" i="2"/>
  <c r="N269" i="2"/>
  <c r="G266" i="2"/>
  <c r="S262" i="2"/>
  <c r="M262" i="2" s="1"/>
  <c r="N261" i="2"/>
  <c r="G258" i="2"/>
  <c r="E256" i="2"/>
  <c r="S254" i="2"/>
  <c r="M254" i="2" s="1"/>
  <c r="N253" i="2"/>
  <c r="E248" i="2"/>
  <c r="S246" i="2"/>
  <c r="M246" i="2" s="1"/>
  <c r="N245" i="2"/>
  <c r="E240" i="2"/>
  <c r="S238" i="2"/>
  <c r="M238" i="2" s="1"/>
  <c r="N237" i="2"/>
  <c r="S230" i="2"/>
  <c r="M230" i="2" s="1"/>
  <c r="N229" i="2"/>
  <c r="S227" i="2"/>
  <c r="M227" i="2" s="1"/>
  <c r="J225" i="2"/>
  <c r="K225" i="2"/>
  <c r="S210" i="2"/>
  <c r="M210" i="2" s="1"/>
  <c r="O210" i="2"/>
  <c r="P210" i="2"/>
  <c r="O203" i="2"/>
  <c r="P203" i="2"/>
  <c r="S203" i="2"/>
  <c r="M203" i="2" s="1"/>
  <c r="L188" i="2"/>
  <c r="E188" i="2"/>
  <c r="G188" i="2"/>
  <c r="J188" i="2"/>
  <c r="S259" i="2"/>
  <c r="M259" i="2" s="1"/>
  <c r="S251" i="2"/>
  <c r="M251" i="2" s="1"/>
  <c r="L248" i="2"/>
  <c r="S243" i="2"/>
  <c r="M243" i="2" s="1"/>
  <c r="L240" i="2"/>
  <c r="S235" i="2"/>
  <c r="M235" i="2" s="1"/>
  <c r="O226" i="2"/>
  <c r="P226" i="2"/>
  <c r="J217" i="2"/>
  <c r="S213" i="2"/>
  <c r="M213" i="2" s="1"/>
  <c r="N213" i="2"/>
  <c r="O213" i="2"/>
  <c r="J186" i="2"/>
  <c r="K186" i="2"/>
  <c r="E186" i="2"/>
  <c r="L153" i="2"/>
  <c r="E153" i="2"/>
  <c r="J153" i="2"/>
  <c r="K153" i="2"/>
  <c r="G153" i="2"/>
  <c r="K248" i="2"/>
  <c r="K240" i="2"/>
  <c r="K232" i="2"/>
  <c r="S207" i="2"/>
  <c r="M207" i="2" s="1"/>
  <c r="P207" i="2"/>
  <c r="S183" i="2"/>
  <c r="M183" i="2" s="1"/>
  <c r="N183" i="2"/>
  <c r="O183" i="2"/>
  <c r="P183" i="2"/>
  <c r="K172" i="2"/>
  <c r="S163" i="2"/>
  <c r="M163" i="2" s="1"/>
  <c r="N163" i="2"/>
  <c r="O163" i="2"/>
  <c r="P163" i="2"/>
  <c r="L266" i="2"/>
  <c r="P262" i="2"/>
  <c r="L258" i="2"/>
  <c r="P254" i="2"/>
  <c r="P246" i="2"/>
  <c r="P238" i="2"/>
  <c r="P230" i="2"/>
  <c r="P227" i="2"/>
  <c r="N226" i="2"/>
  <c r="E225" i="2"/>
  <c r="O224" i="2"/>
  <c r="N222" i="2"/>
  <c r="L220" i="2"/>
  <c r="P213" i="2"/>
  <c r="S211" i="2"/>
  <c r="M211" i="2" s="1"/>
  <c r="N149" i="2"/>
  <c r="P149" i="2"/>
  <c r="S149" i="2"/>
  <c r="M149" i="2" s="1"/>
  <c r="O149" i="2"/>
  <c r="K266" i="2"/>
  <c r="O262" i="2"/>
  <c r="P259" i="2"/>
  <c r="K258" i="2"/>
  <c r="O254" i="2"/>
  <c r="P251" i="2"/>
  <c r="O246" i="2"/>
  <c r="P243" i="2"/>
  <c r="O238" i="2"/>
  <c r="P235" i="2"/>
  <c r="O230" i="2"/>
  <c r="O227" i="2"/>
  <c r="O218" i="2"/>
  <c r="P218" i="2"/>
  <c r="P214" i="2"/>
  <c r="S214" i="2"/>
  <c r="M214" i="2" s="1"/>
  <c r="O207" i="2"/>
  <c r="K194" i="2"/>
  <c r="L160" i="2"/>
  <c r="G160" i="2"/>
  <c r="K160" i="2"/>
  <c r="E160" i="2"/>
  <c r="N207" i="2"/>
  <c r="S191" i="2"/>
  <c r="M191" i="2" s="1"/>
  <c r="N191" i="2"/>
  <c r="O191" i="2"/>
  <c r="P191" i="2"/>
  <c r="O205" i="2"/>
  <c r="P202" i="2"/>
  <c r="O197" i="2"/>
  <c r="P194" i="2"/>
  <c r="S193" i="2"/>
  <c r="M193" i="2" s="1"/>
  <c r="O189" i="2"/>
  <c r="P186" i="2"/>
  <c r="S185" i="2"/>
  <c r="M185" i="2" s="1"/>
  <c r="O181" i="2"/>
  <c r="P178" i="2"/>
  <c r="S177" i="2"/>
  <c r="M177" i="2" s="1"/>
  <c r="O172" i="2"/>
  <c r="P171" i="2"/>
  <c r="S169" i="2"/>
  <c r="M169" i="2" s="1"/>
  <c r="S206" i="2"/>
  <c r="M206" i="2" s="1"/>
  <c r="N205" i="2"/>
  <c r="O202" i="2"/>
  <c r="S198" i="2"/>
  <c r="M198" i="2" s="1"/>
  <c r="N197" i="2"/>
  <c r="O194" i="2"/>
  <c r="E192" i="2"/>
  <c r="S190" i="2"/>
  <c r="M190" i="2" s="1"/>
  <c r="N189" i="2"/>
  <c r="O186" i="2"/>
  <c r="S182" i="2"/>
  <c r="M182" i="2" s="1"/>
  <c r="N181" i="2"/>
  <c r="O178" i="2"/>
  <c r="S174" i="2"/>
  <c r="M174" i="2" s="1"/>
  <c r="N172" i="2"/>
  <c r="N171" i="2"/>
  <c r="P156" i="2"/>
  <c r="S156" i="2"/>
  <c r="M156" i="2" s="1"/>
  <c r="O148" i="2"/>
  <c r="P148" i="2"/>
  <c r="S148" i="2"/>
  <c r="M148" i="2" s="1"/>
  <c r="S195" i="2"/>
  <c r="M195" i="2" s="1"/>
  <c r="L192" i="2"/>
  <c r="S187" i="2"/>
  <c r="M187" i="2" s="1"/>
  <c r="S179" i="2"/>
  <c r="M179" i="2" s="1"/>
  <c r="N178" i="2"/>
  <c r="S173" i="2"/>
  <c r="M173" i="2" s="1"/>
  <c r="P164" i="2"/>
  <c r="S164" i="2"/>
  <c r="M164" i="2" s="1"/>
  <c r="O160" i="2"/>
  <c r="P160" i="2"/>
  <c r="S157" i="2"/>
  <c r="M157" i="2" s="1"/>
  <c r="S75" i="2"/>
  <c r="M75" i="2" s="1"/>
  <c r="O75" i="2"/>
  <c r="N75" i="2"/>
  <c r="P75" i="2"/>
  <c r="K192" i="2"/>
  <c r="K146" i="2"/>
  <c r="P206" i="2"/>
  <c r="P198" i="2"/>
  <c r="P190" i="2"/>
  <c r="P182" i="2"/>
  <c r="P174" i="2"/>
  <c r="E168" i="2"/>
  <c r="O164" i="2"/>
  <c r="N160" i="2"/>
  <c r="N156" i="2"/>
  <c r="S152" i="2"/>
  <c r="M152" i="2" s="1"/>
  <c r="O152" i="2"/>
  <c r="P152" i="2"/>
  <c r="N146" i="2"/>
  <c r="P146" i="2"/>
  <c r="O206" i="2"/>
  <c r="O198" i="2"/>
  <c r="P195" i="2"/>
  <c r="O190" i="2"/>
  <c r="P187" i="2"/>
  <c r="O182" i="2"/>
  <c r="P179" i="2"/>
  <c r="O174" i="2"/>
  <c r="P173" i="2"/>
  <c r="S171" i="2"/>
  <c r="M171" i="2" s="1"/>
  <c r="N164" i="2"/>
  <c r="O157" i="2"/>
  <c r="E145" i="2"/>
  <c r="S139" i="2"/>
  <c r="M139" i="2" s="1"/>
  <c r="N139" i="2"/>
  <c r="O139" i="2"/>
  <c r="P139" i="2"/>
  <c r="N157" i="2"/>
  <c r="S167" i="2"/>
  <c r="M167" i="2" s="1"/>
  <c r="S159" i="2"/>
  <c r="M159" i="2" s="1"/>
  <c r="O155" i="2"/>
  <c r="S151" i="2"/>
  <c r="M151" i="2" s="1"/>
  <c r="O147" i="2"/>
  <c r="O141" i="2"/>
  <c r="P140" i="2"/>
  <c r="S138" i="2"/>
  <c r="M138" i="2" s="1"/>
  <c r="P126" i="2"/>
  <c r="N126" i="2"/>
  <c r="N155" i="2"/>
  <c r="E150" i="2"/>
  <c r="N147" i="2"/>
  <c r="N141" i="2"/>
  <c r="O140" i="2"/>
  <c r="S137" i="2"/>
  <c r="M137" i="2" s="1"/>
  <c r="S134" i="2"/>
  <c r="M134" i="2" s="1"/>
  <c r="O129" i="2"/>
  <c r="P129" i="2"/>
  <c r="S129" i="2"/>
  <c r="M129" i="2" s="1"/>
  <c r="N111" i="2"/>
  <c r="O111" i="2"/>
  <c r="P111" i="2"/>
  <c r="S111" i="2"/>
  <c r="M111" i="2" s="1"/>
  <c r="N103" i="2"/>
  <c r="O103" i="2"/>
  <c r="P103" i="2"/>
  <c r="S103" i="2"/>
  <c r="M103" i="2" s="1"/>
  <c r="K150" i="2"/>
  <c r="L84" i="2"/>
  <c r="G84" i="2"/>
  <c r="J84" i="2"/>
  <c r="K84" i="2"/>
  <c r="E84" i="2"/>
  <c r="O79" i="2"/>
  <c r="P79" i="2"/>
  <c r="S79" i="2"/>
  <c r="M79" i="2" s="1"/>
  <c r="N79" i="2"/>
  <c r="P137" i="2"/>
  <c r="O134" i="2"/>
  <c r="P133" i="2"/>
  <c r="N127" i="2"/>
  <c r="S127" i="2"/>
  <c r="M127" i="2" s="1"/>
  <c r="S125" i="2"/>
  <c r="M125" i="2" s="1"/>
  <c r="O125" i="2"/>
  <c r="S140" i="2"/>
  <c r="M140" i="2" s="1"/>
  <c r="N137" i="2"/>
  <c r="P135" i="2"/>
  <c r="N134" i="2"/>
  <c r="O133" i="2"/>
  <c r="O121" i="2"/>
  <c r="P121" i="2"/>
  <c r="S121" i="2"/>
  <c r="M121" i="2" s="1"/>
  <c r="N119" i="2"/>
  <c r="O119" i="2"/>
  <c r="S119" i="2"/>
  <c r="M119" i="2" s="1"/>
  <c r="J96" i="2"/>
  <c r="K96" i="2"/>
  <c r="L96" i="2"/>
  <c r="E96" i="2"/>
  <c r="N95" i="2"/>
  <c r="O95" i="2"/>
  <c r="P95" i="2"/>
  <c r="S95" i="2"/>
  <c r="M95" i="2" s="1"/>
  <c r="S85" i="2"/>
  <c r="M85" i="2" s="1"/>
  <c r="N85" i="2"/>
  <c r="O85" i="2"/>
  <c r="P85" i="2"/>
  <c r="N118" i="2"/>
  <c r="N110" i="2"/>
  <c r="N102" i="2"/>
  <c r="N89" i="2"/>
  <c r="L118" i="2"/>
  <c r="O117" i="2"/>
  <c r="S113" i="2"/>
  <c r="M113" i="2" s="1"/>
  <c r="L110" i="2"/>
  <c r="O109" i="2"/>
  <c r="S105" i="2"/>
  <c r="M105" i="2" s="1"/>
  <c r="L102" i="2"/>
  <c r="O101" i="2"/>
  <c r="S97" i="2"/>
  <c r="M97" i="2" s="1"/>
  <c r="N96" i="2"/>
  <c r="N77" i="2"/>
  <c r="S77" i="2"/>
  <c r="M77" i="2" s="1"/>
  <c r="E74" i="2"/>
  <c r="G74" i="2"/>
  <c r="J74" i="2"/>
  <c r="L74" i="2"/>
  <c r="K118" i="2"/>
  <c r="N117" i="2"/>
  <c r="K110" i="2"/>
  <c r="N109" i="2"/>
  <c r="K102" i="2"/>
  <c r="N101" i="2"/>
  <c r="O87" i="2"/>
  <c r="S87" i="2"/>
  <c r="M87" i="2" s="1"/>
  <c r="S47" i="2"/>
  <c r="S83" i="2"/>
  <c r="M83" i="2" s="1"/>
  <c r="O83" i="2"/>
  <c r="N69" i="2"/>
  <c r="O69" i="2"/>
  <c r="P69" i="2"/>
  <c r="S69" i="2"/>
  <c r="M69" i="2" s="1"/>
  <c r="N61" i="2"/>
  <c r="O61" i="2"/>
  <c r="P61" i="2"/>
  <c r="S61" i="2"/>
  <c r="M61" i="2" s="1"/>
  <c r="L59" i="2"/>
  <c r="O132" i="2"/>
  <c r="K128" i="2"/>
  <c r="O124" i="2"/>
  <c r="P113" i="2"/>
  <c r="K112" i="2"/>
  <c r="P105" i="2"/>
  <c r="P97" i="2"/>
  <c r="S91" i="2"/>
  <c r="M91" i="2" s="1"/>
  <c r="O91" i="2"/>
  <c r="P87" i="2"/>
  <c r="O77" i="2"/>
  <c r="J76" i="2"/>
  <c r="L76" i="2"/>
  <c r="G76" i="2"/>
  <c r="O113" i="2"/>
  <c r="L106" i="2"/>
  <c r="O105" i="2"/>
  <c r="O97" i="2"/>
  <c r="O88" i="2"/>
  <c r="N87" i="2"/>
  <c r="P83" i="2"/>
  <c r="E76" i="2"/>
  <c r="P84" i="2"/>
  <c r="N84" i="2"/>
  <c r="S49" i="2"/>
  <c r="N76" i="2"/>
  <c r="N68" i="2"/>
  <c r="N60" i="2"/>
  <c r="S41" i="2"/>
  <c r="S17" i="2"/>
  <c r="S71" i="2"/>
  <c r="M71" i="2" s="1"/>
  <c r="O67" i="2"/>
  <c r="S63" i="2"/>
  <c r="M63" i="2" s="1"/>
  <c r="O59" i="2"/>
  <c r="S55" i="2"/>
  <c r="N67" i="2"/>
  <c r="N59" i="2"/>
  <c r="S39" i="2"/>
  <c r="K65" i="2"/>
  <c r="S33" i="2"/>
  <c r="S9" i="2"/>
  <c r="P71" i="2"/>
  <c r="K70" i="2"/>
  <c r="P63" i="2"/>
  <c r="S31" i="2"/>
  <c r="L72" i="2"/>
  <c r="O71" i="2"/>
  <c r="O63" i="2"/>
  <c r="S51" i="2"/>
  <c r="S48" i="2"/>
  <c r="K72" i="2"/>
  <c r="S25" i="2"/>
  <c r="S43" i="2"/>
  <c r="S35" i="2"/>
  <c r="S27" i="2"/>
  <c r="S19" i="2"/>
  <c r="S11" i="2"/>
  <c r="S40" i="2"/>
  <c r="S32" i="2"/>
  <c r="S24" i="2"/>
  <c r="S16" i="2"/>
  <c r="S8" i="2"/>
  <c r="G2" i="5"/>
  <c r="G94" i="2" l="1"/>
  <c r="E499" i="2"/>
  <c r="E440" i="2"/>
  <c r="G383" i="2"/>
  <c r="J383" i="2"/>
  <c r="G384" i="2"/>
  <c r="J145" i="2"/>
  <c r="J115" i="2"/>
  <c r="A454" i="4"/>
  <c r="G73" i="2"/>
  <c r="K115" i="2"/>
  <c r="L381" i="2"/>
  <c r="L499" i="2"/>
  <c r="G145" i="2"/>
  <c r="E217" i="2"/>
  <c r="K323" i="2"/>
  <c r="E360" i="2"/>
  <c r="L390" i="2"/>
  <c r="J384" i="2"/>
  <c r="E383" i="2"/>
  <c r="E408" i="2"/>
  <c r="G440" i="2"/>
  <c r="G475" i="2"/>
  <c r="J499" i="2"/>
  <c r="L323" i="2"/>
  <c r="A69" i="4"/>
  <c r="A248" i="4"/>
  <c r="A436" i="4"/>
  <c r="G323" i="2"/>
  <c r="L145" i="2"/>
  <c r="K390" i="2"/>
  <c r="L458" i="2"/>
  <c r="K73" i="2"/>
  <c r="E73" i="2"/>
  <c r="E115" i="2"/>
  <c r="G115" i="2"/>
  <c r="L180" i="2"/>
  <c r="G201" i="2"/>
  <c r="E323" i="2"/>
  <c r="K360" i="2"/>
  <c r="E390" i="2"/>
  <c r="G390" i="2"/>
  <c r="J408" i="2"/>
  <c r="J446" i="2"/>
  <c r="K475" i="2"/>
  <c r="E458" i="2"/>
  <c r="J458" i="2"/>
  <c r="E439" i="2"/>
  <c r="G499" i="2"/>
  <c r="J475" i="2"/>
  <c r="K499" i="2"/>
  <c r="L73" i="2"/>
  <c r="K145" i="2"/>
  <c r="G312" i="2"/>
  <c r="J73" i="2"/>
  <c r="K236" i="2"/>
  <c r="A106" i="4"/>
  <c r="L115" i="2"/>
  <c r="J390" i="2"/>
  <c r="K396" i="2"/>
  <c r="T53" i="2"/>
  <c r="A308" i="4"/>
  <c r="A432" i="4"/>
  <c r="A307" i="4"/>
  <c r="J311" i="2"/>
  <c r="A447" i="4"/>
  <c r="A418" i="4"/>
  <c r="K201" i="2"/>
  <c r="G360" i="2"/>
  <c r="E384" i="2"/>
  <c r="L336" i="2"/>
  <c r="L305" i="2"/>
  <c r="K384" i="2"/>
  <c r="L446" i="2"/>
  <c r="J470" i="2"/>
  <c r="A386" i="4"/>
  <c r="A319" i="4"/>
  <c r="K430" i="2"/>
  <c r="J201" i="2"/>
  <c r="K336" i="2"/>
  <c r="J212" i="2"/>
  <c r="K305" i="2"/>
  <c r="L342" i="2"/>
  <c r="G381" i="2"/>
  <c r="A61" i="4"/>
  <c r="E201" i="2"/>
  <c r="J336" i="2"/>
  <c r="G305" i="2"/>
  <c r="E66" i="2"/>
  <c r="E212" i="2"/>
  <c r="L314" i="2"/>
  <c r="G336" i="2"/>
  <c r="E305" i="2"/>
  <c r="L473" i="2"/>
  <c r="E314" i="2"/>
  <c r="G314" i="2"/>
  <c r="J305" i="2"/>
  <c r="E313" i="2"/>
  <c r="E428" i="2"/>
  <c r="G212" i="2"/>
  <c r="E336" i="2"/>
  <c r="J428" i="2"/>
  <c r="J154" i="2"/>
  <c r="L260" i="2"/>
  <c r="K269" i="2"/>
  <c r="E465" i="2"/>
  <c r="J486" i="2"/>
  <c r="J451" i="2"/>
  <c r="J93" i="2"/>
  <c r="J269" i="2"/>
  <c r="E93" i="2"/>
  <c r="K404" i="2"/>
  <c r="K465" i="2"/>
  <c r="L465" i="2"/>
  <c r="K104" i="2"/>
  <c r="G260" i="2"/>
  <c r="G486" i="2"/>
  <c r="J465" i="2"/>
  <c r="J260" i="2"/>
  <c r="G269" i="2"/>
  <c r="L404" i="2"/>
  <c r="E404" i="2"/>
  <c r="M58" i="2"/>
  <c r="E359" i="2"/>
  <c r="M359" i="2"/>
  <c r="E268" i="2"/>
  <c r="M268" i="2"/>
  <c r="L398" i="2"/>
  <c r="M398" i="2"/>
  <c r="L455" i="2"/>
  <c r="M455" i="2"/>
  <c r="M491" i="2"/>
  <c r="M107" i="2"/>
  <c r="K154" i="2"/>
  <c r="M154" i="2"/>
  <c r="J92" i="2"/>
  <c r="M92" i="2"/>
  <c r="M328" i="2"/>
  <c r="G404" i="2"/>
  <c r="M404" i="2"/>
  <c r="G465" i="2"/>
  <c r="M465" i="2"/>
  <c r="E250" i="2"/>
  <c r="M250" i="2"/>
  <c r="E486" i="2"/>
  <c r="M486" i="2"/>
  <c r="K204" i="2"/>
  <c r="M204" i="2"/>
  <c r="L62" i="2"/>
  <c r="M62" i="2"/>
  <c r="L483" i="2"/>
  <c r="M483" i="2"/>
  <c r="K272" i="2"/>
  <c r="M272" i="2"/>
  <c r="L170" i="2"/>
  <c r="M170" i="2"/>
  <c r="G242" i="2"/>
  <c r="M242" i="2"/>
  <c r="J497" i="2"/>
  <c r="M497" i="2"/>
  <c r="A95" i="4"/>
  <c r="M99" i="2"/>
  <c r="E181" i="2"/>
  <c r="M181" i="2"/>
  <c r="M367" i="2"/>
  <c r="G283" i="2"/>
  <c r="M283" i="2"/>
  <c r="G244" i="2"/>
  <c r="M244" i="2"/>
  <c r="J59" i="2"/>
  <c r="M59" i="2"/>
  <c r="G274" i="2"/>
  <c r="M274" i="2"/>
  <c r="K222" i="2"/>
  <c r="M222" i="2"/>
  <c r="L477" i="2"/>
  <c r="M477" i="2"/>
  <c r="G501" i="2"/>
  <c r="M501" i="2"/>
  <c r="M461" i="2"/>
  <c r="K382" i="2"/>
  <c r="M382" i="2"/>
  <c r="K344" i="2"/>
  <c r="M344" i="2"/>
  <c r="G108" i="2"/>
  <c r="M108" i="2"/>
  <c r="L116" i="2"/>
  <c r="M116" i="2"/>
  <c r="J178" i="2"/>
  <c r="M178" i="2"/>
  <c r="L189" i="2"/>
  <c r="M189" i="2"/>
  <c r="M381" i="2"/>
  <c r="E310" i="2"/>
  <c r="M310" i="2"/>
  <c r="J326" i="2"/>
  <c r="M326" i="2"/>
  <c r="G144" i="2"/>
  <c r="M144" i="2"/>
  <c r="L143" i="2"/>
  <c r="M143" i="2"/>
  <c r="L291" i="2"/>
  <c r="M291" i="2"/>
  <c r="K106" i="2"/>
  <c r="M106" i="2"/>
  <c r="M406" i="2"/>
  <c r="J290" i="2"/>
  <c r="M290" i="2"/>
  <c r="A420" i="4"/>
  <c r="M424" i="2"/>
  <c r="A463" i="4"/>
  <c r="M467" i="2"/>
  <c r="M276" i="2"/>
  <c r="J432" i="2"/>
  <c r="M432" i="2"/>
  <c r="E118" i="2"/>
  <c r="M118" i="2"/>
  <c r="A280" i="4"/>
  <c r="M284" i="2"/>
  <c r="G495" i="2"/>
  <c r="M495" i="2"/>
  <c r="L161" i="2"/>
  <c r="M161" i="2"/>
  <c r="E375" i="2"/>
  <c r="M375" i="2"/>
  <c r="E392" i="2"/>
  <c r="M392" i="2"/>
  <c r="G324" i="2"/>
  <c r="M324" i="2"/>
  <c r="K503" i="2"/>
  <c r="M503" i="2"/>
  <c r="M379" i="2"/>
  <c r="E94" i="2"/>
  <c r="M94" i="2"/>
  <c r="G131" i="2"/>
  <c r="M131" i="2"/>
  <c r="G226" i="2"/>
  <c r="M226" i="2"/>
  <c r="G100" i="2"/>
  <c r="M100" i="2"/>
  <c r="G202" i="2"/>
  <c r="M202" i="2"/>
  <c r="M331" i="2"/>
  <c r="M417" i="2"/>
  <c r="E362" i="2"/>
  <c r="M362" i="2"/>
  <c r="E409" i="2"/>
  <c r="M409" i="2"/>
  <c r="K314" i="2"/>
  <c r="M314" i="2"/>
  <c r="L65" i="2"/>
  <c r="M65" i="2"/>
  <c r="A84" i="4"/>
  <c r="M88" i="2"/>
  <c r="M313" i="2"/>
  <c r="A126" i="4"/>
  <c r="M130" i="2"/>
  <c r="A434" i="4"/>
  <c r="M438" i="2"/>
  <c r="L481" i="2"/>
  <c r="M481" i="2"/>
  <c r="A452" i="4"/>
  <c r="M456" i="2"/>
  <c r="J335" i="2"/>
  <c r="M335" i="2"/>
  <c r="E445" i="2"/>
  <c r="M445" i="2"/>
  <c r="M232" i="2"/>
  <c r="K330" i="2"/>
  <c r="M330" i="2"/>
  <c r="J469" i="2"/>
  <c r="M469" i="2"/>
  <c r="G298" i="2"/>
  <c r="M298" i="2"/>
  <c r="M471" i="2"/>
  <c r="M448" i="2"/>
  <c r="G205" i="2"/>
  <c r="M205" i="2"/>
  <c r="J67" i="2"/>
  <c r="M67" i="2"/>
  <c r="J237" i="2"/>
  <c r="M237" i="2"/>
  <c r="G347" i="2"/>
  <c r="M347" i="2"/>
  <c r="E261" i="2"/>
  <c r="M261" i="2"/>
  <c r="L385" i="2"/>
  <c r="M385" i="2"/>
  <c r="G484" i="2"/>
  <c r="M484" i="2"/>
  <c r="E502" i="2"/>
  <c r="M502" i="2"/>
  <c r="K253" i="2"/>
  <c r="M253" i="2"/>
  <c r="A68" i="4"/>
  <c r="M72" i="2"/>
  <c r="M220" i="2"/>
  <c r="G176" i="2"/>
  <c r="M176" i="2"/>
  <c r="J296" i="2"/>
  <c r="M296" i="2"/>
  <c r="L377" i="2"/>
  <c r="M377" i="2"/>
  <c r="E56" i="2"/>
  <c r="L484" i="2"/>
  <c r="E123" i="2"/>
  <c r="M123" i="2"/>
  <c r="M228" i="2"/>
  <c r="J302" i="2"/>
  <c r="M302" i="2"/>
  <c r="G337" i="2"/>
  <c r="M337" i="2"/>
  <c r="M351" i="2"/>
  <c r="J64" i="2"/>
  <c r="M64" i="2"/>
  <c r="G485" i="2"/>
  <c r="M485" i="2"/>
  <c r="L478" i="2"/>
  <c r="M478" i="2"/>
  <c r="J196" i="2"/>
  <c r="M196" i="2"/>
  <c r="K184" i="2"/>
  <c r="M184" i="2"/>
  <c r="M194" i="2"/>
  <c r="K334" i="2"/>
  <c r="M334" i="2"/>
  <c r="G400" i="2"/>
  <c r="M400" i="2"/>
  <c r="L389" i="2"/>
  <c r="M389" i="2"/>
  <c r="M468" i="2"/>
  <c r="M256" i="2"/>
  <c r="L401" i="2"/>
  <c r="M401" i="2"/>
  <c r="E355" i="2"/>
  <c r="M355" i="2"/>
  <c r="E216" i="2"/>
  <c r="M216" i="2"/>
  <c r="A230" i="4"/>
  <c r="M234" i="2"/>
  <c r="K408" i="2"/>
  <c r="M408" i="2"/>
  <c r="T408" i="2" s="1"/>
  <c r="A379" i="4"/>
  <c r="M383" i="2"/>
  <c r="K440" i="2"/>
  <c r="M440" i="2"/>
  <c r="L298" i="2"/>
  <c r="K484" i="2"/>
  <c r="M78" i="2"/>
  <c r="J90" i="2"/>
  <c r="M90" i="2"/>
  <c r="G124" i="2"/>
  <c r="M124" i="2"/>
  <c r="M306" i="2"/>
  <c r="G345" i="2"/>
  <c r="M345" i="2"/>
  <c r="G217" i="2"/>
  <c r="M217" i="2"/>
  <c r="K361" i="2"/>
  <c r="M361" i="2"/>
  <c r="K460" i="2"/>
  <c r="M460" i="2"/>
  <c r="K487" i="2"/>
  <c r="M487" i="2"/>
  <c r="G338" i="2"/>
  <c r="M338" i="2"/>
  <c r="G209" i="2"/>
  <c r="M209" i="2"/>
  <c r="M126" i="2"/>
  <c r="K147" i="2"/>
  <c r="M147" i="2"/>
  <c r="J101" i="2"/>
  <c r="M101" i="2"/>
  <c r="K368" i="2"/>
  <c r="M368" i="2"/>
  <c r="J393" i="2"/>
  <c r="M393" i="2"/>
  <c r="J492" i="2"/>
  <c r="M492" i="2"/>
  <c r="K494" i="2"/>
  <c r="M494" i="2"/>
  <c r="A76" i="4"/>
  <c r="M80" i="2"/>
  <c r="E258" i="2"/>
  <c r="M258" i="2"/>
  <c r="A236" i="4"/>
  <c r="M240" i="2"/>
  <c r="E142" i="2"/>
  <c r="M142" i="2"/>
  <c r="J166" i="2"/>
  <c r="M166" i="2"/>
  <c r="E296" i="2"/>
  <c r="J330" i="2"/>
  <c r="K86" i="2"/>
  <c r="M86" i="2"/>
  <c r="G135" i="2"/>
  <c r="M135" i="2"/>
  <c r="L81" i="2"/>
  <c r="M81" i="2"/>
  <c r="L346" i="2"/>
  <c r="M346" i="2"/>
  <c r="G57" i="2"/>
  <c r="M57" i="2"/>
  <c r="K429" i="2"/>
  <c r="M429" i="2"/>
  <c r="E82" i="2"/>
  <c r="M82" i="2"/>
  <c r="E301" i="2"/>
  <c r="M301" i="2"/>
  <c r="J476" i="2"/>
  <c r="M476" i="2"/>
  <c r="G299" i="2"/>
  <c r="M299" i="2"/>
  <c r="M218" i="2"/>
  <c r="L350" i="2"/>
  <c r="M350" i="2"/>
  <c r="L479" i="2"/>
  <c r="M479" i="2"/>
  <c r="J155" i="2"/>
  <c r="M155" i="2"/>
  <c r="L462" i="2"/>
  <c r="M462" i="2"/>
  <c r="G454" i="2"/>
  <c r="M454" i="2"/>
  <c r="M387" i="2"/>
  <c r="J172" i="2"/>
  <c r="M172" i="2"/>
  <c r="G282" i="2"/>
  <c r="M282" i="2"/>
  <c r="J416" i="2"/>
  <c r="M416" i="2"/>
  <c r="E421" i="2"/>
  <c r="M421" i="2"/>
  <c r="A154" i="4"/>
  <c r="M158" i="2"/>
  <c r="E330" i="2"/>
  <c r="G89" i="2"/>
  <c r="M89" i="2"/>
  <c r="E208" i="2"/>
  <c r="M208" i="2"/>
  <c r="M68" i="2"/>
  <c r="G136" i="2"/>
  <c r="M136" i="2"/>
  <c r="J264" i="2"/>
  <c r="M264" i="2"/>
  <c r="E396" i="2"/>
  <c r="M396" i="2"/>
  <c r="J437" i="2"/>
  <c r="M437" i="2"/>
  <c r="M292" i="2"/>
  <c r="G197" i="2"/>
  <c r="M197" i="2"/>
  <c r="K132" i="2"/>
  <c r="M132" i="2"/>
  <c r="E117" i="2"/>
  <c r="M117" i="2"/>
  <c r="L343" i="2"/>
  <c r="M343" i="2"/>
  <c r="E342" i="2"/>
  <c r="M342" i="2"/>
  <c r="M500" i="2"/>
  <c r="K315" i="2"/>
  <c r="M315" i="2"/>
  <c r="L371" i="2"/>
  <c r="M371" i="2"/>
  <c r="J420" i="2"/>
  <c r="M420" i="2"/>
  <c r="K363" i="2"/>
  <c r="M363" i="2"/>
  <c r="K76" i="2"/>
  <c r="M76" i="2"/>
  <c r="L112" i="2"/>
  <c r="M112" i="2"/>
  <c r="A142" i="4"/>
  <c r="M146" i="2"/>
  <c r="J160" i="2"/>
  <c r="M160" i="2"/>
  <c r="L202" i="2"/>
  <c r="K202" i="2"/>
  <c r="E161" i="2"/>
  <c r="E131" i="2"/>
  <c r="J202" i="2"/>
  <c r="E320" i="2"/>
  <c r="J99" i="2"/>
  <c r="G417" i="2"/>
  <c r="E497" i="2"/>
  <c r="E99" i="2"/>
  <c r="G161" i="2"/>
  <c r="J359" i="2"/>
  <c r="K161" i="2"/>
  <c r="L181" i="2"/>
  <c r="L272" i="2"/>
  <c r="E376" i="2"/>
  <c r="K130" i="2"/>
  <c r="L335" i="2"/>
  <c r="L456" i="2"/>
  <c r="A228" i="4"/>
  <c r="A309" i="4"/>
  <c r="L445" i="2"/>
  <c r="A477" i="4"/>
  <c r="J468" i="2"/>
  <c r="L186" i="2"/>
  <c r="L232" i="2"/>
  <c r="J368" i="2"/>
  <c r="L428" i="2"/>
  <c r="G428" i="2"/>
  <c r="E484" i="2"/>
  <c r="K502" i="2"/>
  <c r="K88" i="2"/>
  <c r="J481" i="2"/>
  <c r="E65" i="2"/>
  <c r="L66" i="2"/>
  <c r="G313" i="2"/>
  <c r="G456" i="2"/>
  <c r="K471" i="2"/>
  <c r="E438" i="2"/>
  <c r="K456" i="2"/>
  <c r="G492" i="2"/>
  <c r="J88" i="2"/>
  <c r="K66" i="2"/>
  <c r="J65" i="2"/>
  <c r="J130" i="2"/>
  <c r="G196" i="2"/>
  <c r="L222" i="2"/>
  <c r="E292" i="2"/>
  <c r="E335" i="2"/>
  <c r="E368" i="2"/>
  <c r="J313" i="2"/>
  <c r="K438" i="2"/>
  <c r="K481" i="2"/>
  <c r="J456" i="2"/>
  <c r="E492" i="2"/>
  <c r="J484" i="2"/>
  <c r="G502" i="2"/>
  <c r="E468" i="2"/>
  <c r="A62" i="4"/>
  <c r="A441" i="4"/>
  <c r="L88" i="2"/>
  <c r="J66" i="2"/>
  <c r="G66" i="2"/>
  <c r="E200" i="2"/>
  <c r="G186" i="2"/>
  <c r="K338" i="2"/>
  <c r="J445" i="2"/>
  <c r="K428" i="2"/>
  <c r="K492" i="2"/>
  <c r="L468" i="2"/>
  <c r="G232" i="2"/>
  <c r="G445" i="2"/>
  <c r="A331" i="4"/>
  <c r="G130" i="2"/>
  <c r="G88" i="2"/>
  <c r="E130" i="2"/>
  <c r="E232" i="2"/>
  <c r="J292" i="2"/>
  <c r="G351" i="2"/>
  <c r="K313" i="2"/>
  <c r="K350" i="2"/>
  <c r="G438" i="2"/>
  <c r="K468" i="2"/>
  <c r="G481" i="2"/>
  <c r="J232" i="2"/>
  <c r="A424" i="4"/>
  <c r="L130" i="2"/>
  <c r="G101" i="2"/>
  <c r="G147" i="2"/>
  <c r="E126" i="2"/>
  <c r="G361" i="2"/>
  <c r="L379" i="2"/>
  <c r="L338" i="2"/>
  <c r="L438" i="2"/>
  <c r="E456" i="2"/>
  <c r="J176" i="2"/>
  <c r="E288" i="2"/>
  <c r="J342" i="2"/>
  <c r="E453" i="2"/>
  <c r="A108" i="4"/>
  <c r="J112" i="2"/>
  <c r="A359" i="4"/>
  <c r="E283" i="2"/>
  <c r="J288" i="2"/>
  <c r="K324" i="2"/>
  <c r="A367" i="4"/>
  <c r="L283" i="2"/>
  <c r="G288" i="2"/>
  <c r="E112" i="2"/>
  <c r="J189" i="2"/>
  <c r="L382" i="2"/>
  <c r="J314" i="2"/>
  <c r="T314" i="2" s="1"/>
  <c r="G420" i="2"/>
  <c r="E425" i="2"/>
  <c r="E72" i="2"/>
  <c r="J132" i="2"/>
  <c r="L337" i="2"/>
  <c r="G220" i="2"/>
  <c r="L228" i="2"/>
  <c r="J334" i="2"/>
  <c r="J220" i="2"/>
  <c r="A172" i="4"/>
  <c r="G72" i="2"/>
  <c r="G228" i="2"/>
  <c r="K261" i="2"/>
  <c r="L64" i="2"/>
  <c r="J72" i="2"/>
  <c r="G132" i="2"/>
  <c r="L176" i="2"/>
  <c r="K64" i="2"/>
  <c r="K114" i="2"/>
  <c r="E220" i="2"/>
  <c r="G218" i="2"/>
  <c r="E64" i="2"/>
  <c r="G64" i="2"/>
  <c r="L302" i="2"/>
  <c r="T302" i="2" s="1"/>
  <c r="K176" i="2"/>
  <c r="E176" i="2"/>
  <c r="K220" i="2"/>
  <c r="K337" i="2"/>
  <c r="E401" i="2"/>
  <c r="E228" i="2"/>
  <c r="G237" i="2"/>
  <c r="G483" i="2"/>
  <c r="L439" i="2"/>
  <c r="L454" i="2"/>
  <c r="G439" i="2"/>
  <c r="G497" i="2"/>
  <c r="J56" i="2"/>
  <c r="K170" i="2"/>
  <c r="G170" i="2"/>
  <c r="E326" i="2"/>
  <c r="K497" i="2"/>
  <c r="E242" i="2"/>
  <c r="K439" i="2"/>
  <c r="L114" i="2"/>
  <c r="G114" i="2"/>
  <c r="J114" i="2"/>
  <c r="L330" i="2"/>
  <c r="L326" i="2"/>
  <c r="T326" i="2" s="1"/>
  <c r="T454" i="2"/>
  <c r="J439" i="2"/>
  <c r="A212" i="4"/>
  <c r="A268" i="4"/>
  <c r="A238" i="4"/>
  <c r="A166" i="4"/>
  <c r="K326" i="2"/>
  <c r="E454" i="2"/>
  <c r="L155" i="2"/>
  <c r="G272" i="2"/>
  <c r="A435" i="4"/>
  <c r="J170" i="2"/>
  <c r="T170" i="2" s="1"/>
  <c r="E114" i="2"/>
  <c r="K99" i="2"/>
  <c r="L237" i="2"/>
  <c r="G330" i="2"/>
  <c r="L392" i="2"/>
  <c r="J491" i="2"/>
  <c r="E170" i="2"/>
  <c r="A404" i="4"/>
  <c r="E237" i="2"/>
  <c r="K56" i="2"/>
  <c r="G99" i="2"/>
  <c r="K242" i="2"/>
  <c r="K237" i="2"/>
  <c r="E272" i="2"/>
  <c r="J320" i="2"/>
  <c r="L497" i="2"/>
  <c r="K454" i="2"/>
  <c r="J242" i="2"/>
  <c r="A493" i="4"/>
  <c r="J272" i="2"/>
  <c r="G320" i="2"/>
  <c r="L99" i="2"/>
  <c r="K124" i="2"/>
  <c r="K274" i="2"/>
  <c r="L274" i="2"/>
  <c r="K189" i="2"/>
  <c r="K256" i="2"/>
  <c r="L284" i="2"/>
  <c r="E218" i="2"/>
  <c r="G376" i="2"/>
  <c r="E467" i="2"/>
  <c r="G385" i="2"/>
  <c r="K495" i="2"/>
  <c r="G476" i="2"/>
  <c r="A491" i="4"/>
  <c r="A402" i="4"/>
  <c r="K284" i="2"/>
  <c r="K424" i="2"/>
  <c r="J143" i="2"/>
  <c r="J124" i="2"/>
  <c r="L218" i="2"/>
  <c r="L276" i="2"/>
  <c r="G291" i="2"/>
  <c r="E432" i="2"/>
  <c r="E424" i="2"/>
  <c r="E476" i="2"/>
  <c r="J347" i="2"/>
  <c r="K143" i="2"/>
  <c r="G118" i="2"/>
  <c r="G143" i="2"/>
  <c r="G189" i="2"/>
  <c r="L256" i="2"/>
  <c r="G290" i="2"/>
  <c r="T291" i="2"/>
  <c r="K406" i="2"/>
  <c r="L406" i="2"/>
  <c r="G406" i="2"/>
  <c r="J385" i="2"/>
  <c r="L424" i="2"/>
  <c r="L476" i="2"/>
  <c r="A114" i="4"/>
  <c r="A428" i="4"/>
  <c r="E106" i="2"/>
  <c r="G106" i="2"/>
  <c r="E143" i="2"/>
  <c r="L290" i="2"/>
  <c r="K276" i="2"/>
  <c r="G284" i="2"/>
  <c r="K291" i="2"/>
  <c r="L467" i="2"/>
  <c r="K476" i="2"/>
  <c r="E406" i="2"/>
  <c r="J118" i="2"/>
  <c r="T118" i="2" s="1"/>
  <c r="K432" i="2"/>
  <c r="L92" i="2"/>
  <c r="J82" i="2"/>
  <c r="K218" i="2"/>
  <c r="G276" i="2"/>
  <c r="K347" i="2"/>
  <c r="L347" i="2"/>
  <c r="J376" i="2"/>
  <c r="E385" i="2"/>
  <c r="G467" i="2"/>
  <c r="L495" i="2"/>
  <c r="G256" i="2"/>
  <c r="A140" i="4"/>
  <c r="E290" i="2"/>
  <c r="A272" i="4"/>
  <c r="J106" i="2"/>
  <c r="E189" i="2"/>
  <c r="J284" i="2"/>
  <c r="J218" i="2"/>
  <c r="J276" i="2"/>
  <c r="E291" i="2"/>
  <c r="K376" i="2"/>
  <c r="G398" i="2"/>
  <c r="J424" i="2"/>
  <c r="G432" i="2"/>
  <c r="J406" i="2"/>
  <c r="A102" i="4"/>
  <c r="A286" i="4"/>
  <c r="E284" i="2"/>
  <c r="A287" i="4"/>
  <c r="E347" i="2"/>
  <c r="G424" i="2"/>
  <c r="J467" i="2"/>
  <c r="E92" i="2"/>
  <c r="L146" i="2"/>
  <c r="E158" i="2"/>
  <c r="L172" i="2"/>
  <c r="L282" i="2"/>
  <c r="J346" i="2"/>
  <c r="G416" i="2"/>
  <c r="K401" i="2"/>
  <c r="G67" i="2"/>
  <c r="J158" i="2"/>
  <c r="J282" i="2"/>
  <c r="L361" i="2"/>
  <c r="G346" i="2"/>
  <c r="K483" i="2"/>
  <c r="J401" i="2"/>
  <c r="E417" i="2"/>
  <c r="L471" i="2"/>
  <c r="E282" i="2"/>
  <c r="G331" i="2"/>
  <c r="A417" i="4"/>
  <c r="G56" i="2"/>
  <c r="E67" i="2"/>
  <c r="K282" i="2"/>
  <c r="K331" i="2"/>
  <c r="L331" i="2"/>
  <c r="K421" i="2"/>
  <c r="G469" i="2"/>
  <c r="L417" i="2"/>
  <c r="J331" i="2"/>
  <c r="A479" i="4"/>
  <c r="G421" i="2"/>
  <c r="L56" i="2"/>
  <c r="L67" i="2"/>
  <c r="G146" i="2"/>
  <c r="E331" i="2"/>
  <c r="K389" i="2"/>
  <c r="K416" i="2"/>
  <c r="E416" i="2"/>
  <c r="G401" i="2"/>
  <c r="K417" i="2"/>
  <c r="L503" i="2"/>
  <c r="L469" i="2"/>
  <c r="J483" i="2"/>
  <c r="A278" i="4"/>
  <c r="K67" i="2"/>
  <c r="E146" i="2"/>
  <c r="E172" i="2"/>
  <c r="E346" i="2"/>
  <c r="E389" i="2"/>
  <c r="J421" i="2"/>
  <c r="G379" i="2"/>
  <c r="L416" i="2"/>
  <c r="J417" i="2"/>
  <c r="K469" i="2"/>
  <c r="G158" i="2"/>
  <c r="G389" i="2"/>
  <c r="L421" i="2"/>
  <c r="A412" i="4"/>
  <c r="L142" i="2"/>
  <c r="K379" i="2"/>
  <c r="E483" i="2"/>
  <c r="J146" i="2"/>
  <c r="L158" i="2"/>
  <c r="E379" i="2"/>
  <c r="K501" i="2"/>
  <c r="E351" i="2"/>
  <c r="T493" i="2"/>
  <c r="G117" i="2"/>
  <c r="G166" i="2"/>
  <c r="J226" i="2"/>
  <c r="G229" i="2"/>
  <c r="T383" i="2"/>
  <c r="K437" i="2"/>
  <c r="L58" i="2"/>
  <c r="J86" i="2"/>
  <c r="E209" i="2"/>
  <c r="E62" i="2"/>
  <c r="J58" i="2"/>
  <c r="E165" i="2"/>
  <c r="J204" i="2"/>
  <c r="E226" i="2"/>
  <c r="E178" i="2"/>
  <c r="E229" i="2"/>
  <c r="G62" i="2"/>
  <c r="L144" i="2"/>
  <c r="E144" i="2"/>
  <c r="G58" i="2"/>
  <c r="G155" i="2"/>
  <c r="E166" i="2"/>
  <c r="L178" i="2"/>
  <c r="T178" i="2" s="1"/>
  <c r="L229" i="2"/>
  <c r="K398" i="2"/>
  <c r="A58" i="4"/>
  <c r="J144" i="2"/>
  <c r="K144" i="2"/>
  <c r="K209" i="2"/>
  <c r="L226" i="2"/>
  <c r="K178" i="2"/>
  <c r="K298" i="2"/>
  <c r="K229" i="2"/>
  <c r="A200" i="4"/>
  <c r="E58" i="2"/>
  <c r="G86" i="2"/>
  <c r="K155" i="2"/>
  <c r="E204" i="2"/>
  <c r="J209" i="2"/>
  <c r="J298" i="2"/>
  <c r="G204" i="2"/>
  <c r="K62" i="2"/>
  <c r="E86" i="2"/>
  <c r="J109" i="2"/>
  <c r="L204" i="2"/>
  <c r="J62" i="2"/>
  <c r="G81" i="2"/>
  <c r="J131" i="2"/>
  <c r="T258" i="2"/>
  <c r="J261" i="2"/>
  <c r="L245" i="2"/>
  <c r="L352" i="2"/>
  <c r="J355" i="2"/>
  <c r="J350" i="2"/>
  <c r="L425" i="2"/>
  <c r="G473" i="2"/>
  <c r="E136" i="2"/>
  <c r="L131" i="2"/>
  <c r="T150" i="2"/>
  <c r="K245" i="2"/>
  <c r="E306" i="2"/>
  <c r="J343" i="2"/>
  <c r="K352" i="2"/>
  <c r="J367" i="2"/>
  <c r="K425" i="2"/>
  <c r="L487" i="2"/>
  <c r="G500" i="2"/>
  <c r="J250" i="2"/>
  <c r="E81" i="2"/>
  <c r="K107" i="2"/>
  <c r="E107" i="2"/>
  <c r="G107" i="2"/>
  <c r="J245" i="2"/>
  <c r="G268" i="2"/>
  <c r="G343" i="2"/>
  <c r="L306" i="2"/>
  <c r="L345" i="2"/>
  <c r="G355" i="2"/>
  <c r="L387" i="2"/>
  <c r="J425" i="2"/>
  <c r="J501" i="2"/>
  <c r="L501" i="2"/>
  <c r="G92" i="2"/>
  <c r="J81" i="2"/>
  <c r="E135" i="2"/>
  <c r="K135" i="2"/>
  <c r="K250" i="2"/>
  <c r="G261" i="2"/>
  <c r="J306" i="2"/>
  <c r="J352" i="2"/>
  <c r="K455" i="2"/>
  <c r="E500" i="2"/>
  <c r="L107" i="2"/>
  <c r="K136" i="2"/>
  <c r="G250" i="2"/>
  <c r="G245" i="2"/>
  <c r="L268" i="2"/>
  <c r="G306" i="2"/>
  <c r="K345" i="2"/>
  <c r="K343" i="2"/>
  <c r="E343" i="2"/>
  <c r="G352" i="2"/>
  <c r="K387" i="2"/>
  <c r="G425" i="2"/>
  <c r="K473" i="2"/>
  <c r="E473" i="2"/>
  <c r="L500" i="2"/>
  <c r="E387" i="2"/>
  <c r="J136" i="2"/>
  <c r="E350" i="2"/>
  <c r="K500" i="2"/>
  <c r="L132" i="2"/>
  <c r="K92" i="2"/>
  <c r="L250" i="2"/>
  <c r="G387" i="2"/>
  <c r="J387" i="2"/>
  <c r="L200" i="2"/>
  <c r="K181" i="2"/>
  <c r="L236" i="2"/>
  <c r="J344" i="2"/>
  <c r="G393" i="2"/>
  <c r="K409" i="2"/>
  <c r="J455" i="2"/>
  <c r="K94" i="2"/>
  <c r="G116" i="2"/>
  <c r="G448" i="2"/>
  <c r="K57" i="2"/>
  <c r="L98" i="2"/>
  <c r="G98" i="2"/>
  <c r="L86" i="2"/>
  <c r="E100" i="2"/>
  <c r="E205" i="2"/>
  <c r="J200" i="2"/>
  <c r="J181" i="2"/>
  <c r="J228" i="2"/>
  <c r="G264" i="2"/>
  <c r="J229" i="2"/>
  <c r="G344" i="2"/>
  <c r="J351" i="2"/>
  <c r="E338" i="2"/>
  <c r="K461" i="2"/>
  <c r="E400" i="2"/>
  <c r="K362" i="2"/>
  <c r="J409" i="2"/>
  <c r="G123" i="2"/>
  <c r="E101" i="2"/>
  <c r="G165" i="2"/>
  <c r="E196" i="2"/>
  <c r="L400" i="2"/>
  <c r="J392" i="2"/>
  <c r="J362" i="2"/>
  <c r="J234" i="2"/>
  <c r="K80" i="2"/>
  <c r="K78" i="2"/>
  <c r="L165" i="2"/>
  <c r="K205" i="2"/>
  <c r="T73" i="2"/>
  <c r="J80" i="2"/>
  <c r="T110" i="2"/>
  <c r="E116" i="2"/>
  <c r="L101" i="2"/>
  <c r="J205" i="2"/>
  <c r="L196" i="2"/>
  <c r="G181" i="2"/>
  <c r="J236" i="2"/>
  <c r="G301" i="2"/>
  <c r="J268" i="2"/>
  <c r="L396" i="2"/>
  <c r="E377" i="2"/>
  <c r="E393" i="2"/>
  <c r="J448" i="2"/>
  <c r="G392" i="2"/>
  <c r="L362" i="2"/>
  <c r="G409" i="2"/>
  <c r="G455" i="2"/>
  <c r="L492" i="2"/>
  <c r="G216" i="2"/>
  <c r="J315" i="2"/>
  <c r="G80" i="2"/>
  <c r="L100" i="2"/>
  <c r="E334" i="2"/>
  <c r="E344" i="2"/>
  <c r="J377" i="2"/>
  <c r="K377" i="2"/>
  <c r="L393" i="2"/>
  <c r="G362" i="2"/>
  <c r="A232" i="4"/>
  <c r="E57" i="2"/>
  <c r="K101" i="2"/>
  <c r="K234" i="2"/>
  <c r="G200" i="2"/>
  <c r="L234" i="2"/>
  <c r="G236" i="2"/>
  <c r="E264" i="2"/>
  <c r="E98" i="2"/>
  <c r="E80" i="2"/>
  <c r="J98" i="2"/>
  <c r="J123" i="2"/>
  <c r="J100" i="2"/>
  <c r="T145" i="2"/>
  <c r="K165" i="2"/>
  <c r="L264" i="2"/>
  <c r="L315" i="2"/>
  <c r="L334" i="2"/>
  <c r="L344" i="2"/>
  <c r="J338" i="2"/>
  <c r="T413" i="2"/>
  <c r="K485" i="2"/>
  <c r="K393" i="2"/>
  <c r="J461" i="2"/>
  <c r="J400" i="2"/>
  <c r="E455" i="2"/>
  <c r="E315" i="2"/>
  <c r="J94" i="2"/>
  <c r="K98" i="2"/>
  <c r="L80" i="2"/>
  <c r="G234" i="2"/>
  <c r="K400" i="2"/>
  <c r="T438" i="2"/>
  <c r="L461" i="2"/>
  <c r="J485" i="2"/>
  <c r="E367" i="2"/>
  <c r="K216" i="2"/>
  <c r="L216" i="2"/>
  <c r="T322" i="2"/>
  <c r="T176" i="2"/>
  <c r="L485" i="2"/>
  <c r="E485" i="2"/>
  <c r="A130" i="4"/>
  <c r="A178" i="4"/>
  <c r="A215" i="4"/>
  <c r="A352" i="4"/>
  <c r="A85" i="4"/>
  <c r="A276" i="4"/>
  <c r="J141" i="2"/>
  <c r="A137" i="4"/>
  <c r="G141" i="2"/>
  <c r="J133" i="2"/>
  <c r="A129" i="4"/>
  <c r="A324" i="4"/>
  <c r="J489" i="2"/>
  <c r="A485" i="4"/>
  <c r="K452" i="2"/>
  <c r="A448" i="4"/>
  <c r="A490" i="4"/>
  <c r="L68" i="2"/>
  <c r="A87" i="4"/>
  <c r="K59" i="2"/>
  <c r="E89" i="2"/>
  <c r="A136" i="4"/>
  <c r="L133" i="2"/>
  <c r="A107" i="4"/>
  <c r="A133" i="4"/>
  <c r="A147" i="4"/>
  <c r="A153" i="4"/>
  <c r="A175" i="4"/>
  <c r="E184" i="2"/>
  <c r="L197" i="2"/>
  <c r="J194" i="2"/>
  <c r="A159" i="4"/>
  <c r="A247" i="4"/>
  <c r="A250" i="4"/>
  <c r="A237" i="4"/>
  <c r="A253" i="4"/>
  <c r="A277" i="4"/>
  <c r="A259" i="4"/>
  <c r="A171" i="4"/>
  <c r="A291" i="4"/>
  <c r="A313" i="4"/>
  <c r="A366" i="4"/>
  <c r="A419" i="4"/>
  <c r="A345" i="4"/>
  <c r="A406" i="4"/>
  <c r="A391" i="4"/>
  <c r="A429" i="4"/>
  <c r="A438" i="4"/>
  <c r="A476" i="4"/>
  <c r="J494" i="2"/>
  <c r="A100" i="4"/>
  <c r="A86" i="4"/>
  <c r="A157" i="4"/>
  <c r="A196" i="4"/>
  <c r="A119" i="4"/>
  <c r="A116" i="4"/>
  <c r="A177" i="4"/>
  <c r="A355" i="4"/>
  <c r="A53" i="4"/>
  <c r="A373" i="4"/>
  <c r="K392" i="2"/>
  <c r="A388" i="4"/>
  <c r="A161" i="4"/>
  <c r="A260" i="4"/>
  <c r="A218" i="4"/>
  <c r="E501" i="2"/>
  <c r="A497" i="4"/>
  <c r="A185" i="4"/>
  <c r="K188" i="2"/>
  <c r="A184" i="4"/>
  <c r="A221" i="4"/>
  <c r="L225" i="2"/>
  <c r="G225" i="2"/>
  <c r="A301" i="4"/>
  <c r="J381" i="2"/>
  <c r="A377" i="4"/>
  <c r="E381" i="2"/>
  <c r="A338" i="4"/>
  <c r="G342" i="2"/>
  <c r="L376" i="2"/>
  <c r="A372" i="4"/>
  <c r="J256" i="2"/>
  <c r="A252" i="4"/>
  <c r="A271" i="4"/>
  <c r="T308" i="2"/>
  <c r="A304" i="4"/>
  <c r="A486" i="4"/>
  <c r="J324" i="2"/>
  <c r="A320" i="4"/>
  <c r="A475" i="4"/>
  <c r="A104" i="4"/>
  <c r="K304" i="2"/>
  <c r="A300" i="4"/>
  <c r="A458" i="4"/>
  <c r="A306" i="4"/>
  <c r="T70" i="2"/>
  <c r="A79" i="4"/>
  <c r="A101" i="4"/>
  <c r="T115" i="2"/>
  <c r="T102" i="2"/>
  <c r="K141" i="2"/>
  <c r="K133" i="2"/>
  <c r="G109" i="2"/>
  <c r="L147" i="2"/>
  <c r="L184" i="2"/>
  <c r="A194" i="4"/>
  <c r="K197" i="2"/>
  <c r="K126" i="2"/>
  <c r="A226" i="4"/>
  <c r="A220" i="4"/>
  <c r="A217" i="4"/>
  <c r="A251" i="4"/>
  <c r="A263" i="4"/>
  <c r="A273" i="4"/>
  <c r="A227" i="4"/>
  <c r="E253" i="2"/>
  <c r="A243" i="4"/>
  <c r="A283" i="4"/>
  <c r="A336" i="4"/>
  <c r="A360" i="4"/>
  <c r="E324" i="2"/>
  <c r="E328" i="2"/>
  <c r="E412" i="2"/>
  <c r="A427" i="4"/>
  <c r="E452" i="2"/>
  <c r="A445" i="4"/>
  <c r="A415" i="4"/>
  <c r="E491" i="2"/>
  <c r="K477" i="2"/>
  <c r="A439" i="4"/>
  <c r="A478" i="4"/>
  <c r="A455" i="4"/>
  <c r="A162" i="4"/>
  <c r="E124" i="2"/>
  <c r="A120" i="4"/>
  <c r="G162" i="2"/>
  <c r="A158" i="4"/>
  <c r="A363" i="4"/>
  <c r="A213" i="4"/>
  <c r="A118" i="4"/>
  <c r="A347" i="4"/>
  <c r="A264" i="4"/>
  <c r="A297" i="4"/>
  <c r="A499" i="4"/>
  <c r="A332" i="4"/>
  <c r="A214" i="4"/>
  <c r="A197" i="4"/>
  <c r="L201" i="2"/>
  <c r="T201" i="2" s="1"/>
  <c r="E132" i="2"/>
  <c r="A128" i="4"/>
  <c r="A63" i="4"/>
  <c r="A88" i="4"/>
  <c r="A327" i="4"/>
  <c r="A413" i="4"/>
  <c r="J404" i="2"/>
  <c r="T404" i="2" s="1"/>
  <c r="A400" i="4"/>
  <c r="A461" i="4"/>
  <c r="K385" i="2"/>
  <c r="A381" i="4"/>
  <c r="A464" i="4"/>
  <c r="E446" i="2"/>
  <c r="A442" i="4"/>
  <c r="L360" i="2"/>
  <c r="T360" i="2" s="1"/>
  <c r="A356" i="4"/>
  <c r="J457" i="2"/>
  <c r="A453" i="4"/>
  <c r="L457" i="2"/>
  <c r="A305" i="4"/>
  <c r="A56" i="4"/>
  <c r="A371" i="4"/>
  <c r="A55" i="4"/>
  <c r="K60" i="2"/>
  <c r="L60" i="2"/>
  <c r="A67" i="4"/>
  <c r="A57" i="4"/>
  <c r="E133" i="2"/>
  <c r="G82" i="2"/>
  <c r="E141" i="2"/>
  <c r="A155" i="4"/>
  <c r="A183" i="4"/>
  <c r="A170" i="4"/>
  <c r="A173" i="4"/>
  <c r="A189" i="4"/>
  <c r="J197" i="2"/>
  <c r="G194" i="2"/>
  <c r="A207" i="4"/>
  <c r="J126" i="2"/>
  <c r="A179" i="4"/>
  <c r="A255" i="4"/>
  <c r="A285" i="4"/>
  <c r="A282" i="4"/>
  <c r="A289" i="4"/>
  <c r="L253" i="2"/>
  <c r="J280" i="2"/>
  <c r="J304" i="2"/>
  <c r="A314" i="4"/>
  <c r="G310" i="2"/>
  <c r="A368" i="4"/>
  <c r="L328" i="2"/>
  <c r="J375" i="2"/>
  <c r="K412" i="2"/>
  <c r="A382" i="4"/>
  <c r="A403" i="4"/>
  <c r="A361" i="4"/>
  <c r="A393" i="4"/>
  <c r="J452" i="2"/>
  <c r="K491" i="2"/>
  <c r="A376" i="4"/>
  <c r="A437" i="4"/>
  <c r="A468" i="4"/>
  <c r="A500" i="4"/>
  <c r="G494" i="2"/>
  <c r="A110" i="4"/>
  <c r="K180" i="2"/>
  <c r="A176" i="4"/>
  <c r="A131" i="4"/>
  <c r="A89" i="4"/>
  <c r="A292" i="4"/>
  <c r="A326" i="4"/>
  <c r="A357" i="4"/>
  <c r="A60" i="4"/>
  <c r="A270" i="4"/>
  <c r="A481" i="4"/>
  <c r="G489" i="2"/>
  <c r="A340" i="4"/>
  <c r="A288" i="4"/>
  <c r="E478" i="2"/>
  <c r="A474" i="4"/>
  <c r="A150" i="4"/>
  <c r="G154" i="2"/>
  <c r="L154" i="2"/>
  <c r="A233" i="4"/>
  <c r="A198" i="4"/>
  <c r="E202" i="2"/>
  <c r="A343" i="4"/>
  <c r="A480" i="4"/>
  <c r="A498" i="4"/>
  <c r="L269" i="2"/>
  <c r="A265" i="4"/>
  <c r="A117" i="4"/>
  <c r="A71" i="4"/>
  <c r="A223" i="4"/>
  <c r="A362" i="4"/>
  <c r="A408" i="4"/>
  <c r="E147" i="2"/>
  <c r="A143" i="4"/>
  <c r="J184" i="2"/>
  <c r="A180" i="4"/>
  <c r="A113" i="4"/>
  <c r="G59" i="2"/>
  <c r="A83" i="4"/>
  <c r="A93" i="4"/>
  <c r="G133" i="2"/>
  <c r="L117" i="2"/>
  <c r="A163" i="4"/>
  <c r="A148" i="4"/>
  <c r="J147" i="2"/>
  <c r="A160" i="4"/>
  <c r="T192" i="2"/>
  <c r="E108" i="2"/>
  <c r="A152" i="4"/>
  <c r="A187" i="4"/>
  <c r="A145" i="4"/>
  <c r="A203" i="4"/>
  <c r="A206" i="4"/>
  <c r="A242" i="4"/>
  <c r="A261" i="4"/>
  <c r="A293" i="4"/>
  <c r="A281" i="4"/>
  <c r="A266" i="4"/>
  <c r="A267" i="4"/>
  <c r="A315" i="4"/>
  <c r="K310" i="2"/>
  <c r="T327" i="2"/>
  <c r="A290" i="4"/>
  <c r="L324" i="2"/>
  <c r="K328" i="2"/>
  <c r="L412" i="2"/>
  <c r="A398" i="4"/>
  <c r="G477" i="2"/>
  <c r="A423" i="4"/>
  <c r="L489" i="2"/>
  <c r="E489" i="2"/>
  <c r="G491" i="2"/>
  <c r="A459" i="4"/>
  <c r="A470" i="4"/>
  <c r="E477" i="2"/>
  <c r="E462" i="2"/>
  <c r="K228" i="2"/>
  <c r="A224" i="4"/>
  <c r="A298" i="4"/>
  <c r="A333" i="4"/>
  <c r="K244" i="2"/>
  <c r="A240" i="4"/>
  <c r="A225" i="4"/>
  <c r="A456" i="4"/>
  <c r="A483" i="4"/>
  <c r="A457" i="4"/>
  <c r="G452" i="2"/>
  <c r="A451" i="4"/>
  <c r="A444" i="4"/>
  <c r="A94" i="4"/>
  <c r="L205" i="2"/>
  <c r="A201" i="4"/>
  <c r="A90" i="4"/>
  <c r="K116" i="2"/>
  <c r="A112" i="4"/>
  <c r="A97" i="4"/>
  <c r="K196" i="2"/>
  <c r="A192" i="4"/>
  <c r="K100" i="2"/>
  <c r="A96" i="4"/>
  <c r="G334" i="2"/>
  <c r="A330" i="4"/>
  <c r="A396" i="4"/>
  <c r="A358" i="4"/>
  <c r="A405" i="4"/>
  <c r="A389" i="4"/>
  <c r="G315" i="2"/>
  <c r="A311" i="4"/>
  <c r="A135" i="4"/>
  <c r="A64" i="4"/>
  <c r="A78" i="4"/>
  <c r="A410" i="4"/>
  <c r="A122" i="4"/>
  <c r="A190" i="4"/>
  <c r="A105" i="4"/>
  <c r="A249" i="4"/>
  <c r="A59" i="4"/>
  <c r="A115" i="4"/>
  <c r="A121" i="4"/>
  <c r="A99" i="4"/>
  <c r="E109" i="2"/>
  <c r="A125" i="4"/>
  <c r="K117" i="2"/>
  <c r="A191" i="4"/>
  <c r="A144" i="4"/>
  <c r="A186" i="4"/>
  <c r="A202" i="4"/>
  <c r="T266" i="2"/>
  <c r="L126" i="2"/>
  <c r="A209" i="4"/>
  <c r="A231" i="4"/>
  <c r="A229" i="4"/>
  <c r="A245" i="4"/>
  <c r="J253" i="2"/>
  <c r="J310" i="2"/>
  <c r="T300" i="2"/>
  <c r="A354" i="4"/>
  <c r="L414" i="2"/>
  <c r="A370" i="4"/>
  <c r="A387" i="4"/>
  <c r="A369" i="4"/>
  <c r="G414" i="2"/>
  <c r="A422" i="4"/>
  <c r="A374" i="4"/>
  <c r="A446" i="4"/>
  <c r="A350" i="4"/>
  <c r="A431" i="4"/>
  <c r="A460" i="4"/>
  <c r="A492" i="4"/>
  <c r="K462" i="2"/>
  <c r="A204" i="4"/>
  <c r="A132" i="4"/>
  <c r="A77" i="4"/>
  <c r="A302" i="4"/>
  <c r="A341" i="4"/>
  <c r="A425" i="4"/>
  <c r="A279" i="4"/>
  <c r="J223" i="2"/>
  <c r="A219" i="4"/>
  <c r="A164" i="4"/>
  <c r="L310" i="2"/>
  <c r="A392" i="4"/>
  <c r="A208" i="4"/>
  <c r="A449" i="4"/>
  <c r="J382" i="2"/>
  <c r="A378" i="4"/>
  <c r="A334" i="4"/>
  <c r="A241" i="4"/>
  <c r="K131" i="2"/>
  <c r="A127" i="4"/>
  <c r="A364" i="4"/>
  <c r="L368" i="2"/>
  <c r="T368" i="2" s="1"/>
  <c r="A488" i="4"/>
  <c r="K260" i="2"/>
  <c r="A256" i="4"/>
  <c r="A482" i="4"/>
  <c r="L384" i="2"/>
  <c r="A380" i="4"/>
  <c r="A310" i="4"/>
  <c r="A397" i="4"/>
  <c r="A466" i="4"/>
  <c r="A109" i="4"/>
  <c r="A274" i="4"/>
  <c r="A329" i="4"/>
  <c r="A395" i="4"/>
  <c r="A193" i="4"/>
  <c r="K68" i="2"/>
  <c r="A65" i="4"/>
  <c r="A123" i="4"/>
  <c r="A75" i="4"/>
  <c r="K82" i="2"/>
  <c r="L109" i="2"/>
  <c r="J117" i="2"/>
  <c r="A167" i="4"/>
  <c r="A169" i="4"/>
  <c r="K108" i="2"/>
  <c r="E194" i="2"/>
  <c r="A210" i="4"/>
  <c r="T240" i="2"/>
  <c r="A258" i="4"/>
  <c r="A211" i="4"/>
  <c r="A235" i="4"/>
  <c r="A195" i="4"/>
  <c r="E304" i="2"/>
  <c r="A325" i="4"/>
  <c r="A328" i="4"/>
  <c r="A344" i="4"/>
  <c r="A312" i="4"/>
  <c r="K414" i="2"/>
  <c r="J328" i="2"/>
  <c r="A411" i="4"/>
  <c r="A384" i="4"/>
  <c r="A399" i="4"/>
  <c r="A407" i="4"/>
  <c r="K479" i="2"/>
  <c r="A462" i="4"/>
  <c r="J477" i="2"/>
  <c r="A494" i="4"/>
  <c r="J462" i="2"/>
  <c r="E494" i="2"/>
  <c r="A74" i="4"/>
  <c r="L141" i="2"/>
  <c r="G184" i="2"/>
  <c r="A52" i="4"/>
  <c r="A342" i="4"/>
  <c r="A244" i="4"/>
  <c r="A284" i="4"/>
  <c r="A394" i="4"/>
  <c r="A433" i="4"/>
  <c r="A472" i="4"/>
  <c r="A182" i="4"/>
  <c r="E469" i="2"/>
  <c r="A465" i="4"/>
  <c r="A467" i="4"/>
  <c r="J379" i="2"/>
  <c r="A375" i="4"/>
  <c r="A346" i="4"/>
  <c r="A151" i="4"/>
  <c r="E155" i="2"/>
  <c r="L209" i="2"/>
  <c r="A205" i="4"/>
  <c r="A174" i="4"/>
  <c r="A222" i="4"/>
  <c r="K226" i="2"/>
  <c r="J339" i="2"/>
  <c r="T339" i="2" s="1"/>
  <c r="A335" i="4"/>
  <c r="A385" i="4"/>
  <c r="J389" i="2"/>
  <c r="A450" i="4"/>
  <c r="A322" i="4"/>
  <c r="G326" i="2"/>
  <c r="A473" i="4"/>
  <c r="A487" i="4"/>
  <c r="E59" i="2"/>
  <c r="J89" i="2"/>
  <c r="A73" i="4"/>
  <c r="A81" i="4"/>
  <c r="A91" i="4"/>
  <c r="L82" i="2"/>
  <c r="K109" i="2"/>
  <c r="A134" i="4"/>
  <c r="L108" i="2"/>
  <c r="A165" i="4"/>
  <c r="A181" i="4"/>
  <c r="L194" i="2"/>
  <c r="G126" i="2"/>
  <c r="A239" i="4"/>
  <c r="A199" i="4"/>
  <c r="A234" i="4"/>
  <c r="A269" i="4"/>
  <c r="A275" i="4"/>
  <c r="G253" i="2"/>
  <c r="G304" i="2"/>
  <c r="L304" i="2"/>
  <c r="A299" i="4"/>
  <c r="T353" i="2"/>
  <c r="A303" i="4"/>
  <c r="G328" i="2"/>
  <c r="A337" i="4"/>
  <c r="A390" i="4"/>
  <c r="A414" i="4"/>
  <c r="A430" i="4"/>
  <c r="A401" i="4"/>
  <c r="A353" i="4"/>
  <c r="L491" i="2"/>
  <c r="K489" i="2"/>
  <c r="L452" i="2"/>
  <c r="A321" i="4"/>
  <c r="A484" i="4"/>
  <c r="G462" i="2"/>
  <c r="L494" i="2"/>
  <c r="K58" i="2"/>
  <c r="A54" i="4"/>
  <c r="A82" i="4"/>
  <c r="A138" i="4"/>
  <c r="A316" i="4"/>
  <c r="A440" i="4"/>
  <c r="K299" i="2"/>
  <c r="A295" i="4"/>
  <c r="E298" i="2"/>
  <c r="A294" i="4"/>
  <c r="J107" i="2"/>
  <c r="A103" i="4"/>
  <c r="A339" i="4"/>
  <c r="A257" i="4"/>
  <c r="L261" i="2"/>
  <c r="J473" i="2"/>
  <c r="A469" i="4"/>
  <c r="A496" i="4"/>
  <c r="A246" i="4"/>
  <c r="A421" i="4"/>
  <c r="A348" i="4"/>
  <c r="A383" i="4"/>
  <c r="K355" i="2"/>
  <c r="A351" i="4"/>
  <c r="E505" i="2"/>
  <c r="K505" i="2"/>
  <c r="L505" i="2"/>
  <c r="J505" i="2"/>
  <c r="A501" i="4"/>
  <c r="K120" i="2"/>
  <c r="T153" i="2"/>
  <c r="E223" i="2"/>
  <c r="T422" i="2"/>
  <c r="J78" i="2"/>
  <c r="G78" i="2"/>
  <c r="L78" i="2"/>
  <c r="E78" i="2"/>
  <c r="J68" i="2"/>
  <c r="E68" i="2"/>
  <c r="G68" i="2"/>
  <c r="L136" i="2"/>
  <c r="J248" i="2"/>
  <c r="T248" i="2" s="1"/>
  <c r="G248" i="2"/>
  <c r="K288" i="2"/>
  <c r="L288" i="2"/>
  <c r="T288" i="2" s="1"/>
  <c r="J396" i="2"/>
  <c r="G396" i="2"/>
  <c r="K453" i="2"/>
  <c r="T453" i="2"/>
  <c r="L448" i="2"/>
  <c r="K448" i="2"/>
  <c r="E448" i="2"/>
  <c r="L162" i="2"/>
  <c r="E162" i="2"/>
  <c r="K122" i="2"/>
  <c r="J168" i="2"/>
  <c r="K168" i="2"/>
  <c r="G168" i="2"/>
  <c r="K444" i="2"/>
  <c r="G122" i="2"/>
  <c r="K162" i="2"/>
  <c r="L223" i="2"/>
  <c r="T323" i="2"/>
  <c r="K478" i="2"/>
  <c r="K208" i="2"/>
  <c r="G208" i="2"/>
  <c r="L208" i="2"/>
  <c r="J161" i="2"/>
  <c r="K200" i="2"/>
  <c r="K359" i="2"/>
  <c r="L359" i="2"/>
  <c r="G359" i="2"/>
  <c r="K351" i="2"/>
  <c r="L351" i="2"/>
  <c r="L320" i="2"/>
  <c r="K320" i="2"/>
  <c r="J398" i="2"/>
  <c r="E398" i="2"/>
  <c r="G437" i="2"/>
  <c r="E437" i="2"/>
  <c r="L437" i="2"/>
  <c r="J471" i="2"/>
  <c r="E471" i="2"/>
  <c r="G471" i="2"/>
  <c r="G90" i="2"/>
  <c r="J122" i="2"/>
  <c r="J162" i="2"/>
  <c r="J180" i="2"/>
  <c r="E244" i="2"/>
  <c r="J60" i="2"/>
  <c r="E60" i="2"/>
  <c r="G60" i="2"/>
  <c r="K89" i="2"/>
  <c r="L89" i="2"/>
  <c r="J142" i="2"/>
  <c r="G142" i="2"/>
  <c r="K142" i="2"/>
  <c r="J135" i="2"/>
  <c r="L135" i="2"/>
  <c r="K166" i="2"/>
  <c r="L166" i="2"/>
  <c r="K296" i="2"/>
  <c r="L296" i="2"/>
  <c r="T296" i="2" s="1"/>
  <c r="K367" i="2"/>
  <c r="L367" i="2"/>
  <c r="G367" i="2"/>
  <c r="G429" i="2"/>
  <c r="L429" i="2"/>
  <c r="E429" i="2"/>
  <c r="J361" i="2"/>
  <c r="E361" i="2"/>
  <c r="J503" i="2"/>
  <c r="E503" i="2"/>
  <c r="G503" i="2"/>
  <c r="G350" i="2"/>
  <c r="G280" i="2"/>
  <c r="K280" i="2"/>
  <c r="T64" i="2"/>
  <c r="G180" i="2"/>
  <c r="L280" i="2"/>
  <c r="L244" i="2"/>
  <c r="K223" i="2"/>
  <c r="E299" i="2"/>
  <c r="G444" i="2"/>
  <c r="L444" i="2"/>
  <c r="G478" i="2"/>
  <c r="J478" i="2"/>
  <c r="J104" i="2"/>
  <c r="G104" i="2"/>
  <c r="L104" i="2"/>
  <c r="E104" i="2"/>
  <c r="K81" i="2"/>
  <c r="G302" i="2"/>
  <c r="K302" i="2"/>
  <c r="E302" i="2"/>
  <c r="J57" i="2"/>
  <c r="L57" i="2"/>
  <c r="G375" i="2"/>
  <c r="K375" i="2"/>
  <c r="L375" i="2"/>
  <c r="J165" i="2"/>
  <c r="T165" i="2" s="1"/>
  <c r="K264" i="2"/>
  <c r="J414" i="2"/>
  <c r="E414" i="2"/>
  <c r="K90" i="2"/>
  <c r="L90" i="2"/>
  <c r="J120" i="2"/>
  <c r="L120" i="2"/>
  <c r="E120" i="2"/>
  <c r="G120" i="2"/>
  <c r="T200" i="2"/>
  <c r="L299" i="2"/>
  <c r="T390" i="2"/>
  <c r="T446" i="2"/>
  <c r="T436" i="2"/>
  <c r="T451" i="2"/>
  <c r="L123" i="2"/>
  <c r="K123" i="2"/>
  <c r="T128" i="2"/>
  <c r="K306" i="2"/>
  <c r="J337" i="2"/>
  <c r="E337" i="2"/>
  <c r="G377" i="2"/>
  <c r="J283" i="2"/>
  <c r="K283" i="2"/>
  <c r="K268" i="2"/>
  <c r="K301" i="2"/>
  <c r="J301" i="2"/>
  <c r="L301" i="2"/>
  <c r="J460" i="2"/>
  <c r="E460" i="2"/>
  <c r="G460" i="2"/>
  <c r="L460" i="2"/>
  <c r="J487" i="2"/>
  <c r="E487" i="2"/>
  <c r="G487" i="2"/>
  <c r="J412" i="2"/>
  <c r="G412" i="2"/>
  <c r="J479" i="2"/>
  <c r="G479" i="2"/>
  <c r="E479" i="2"/>
  <c r="E122" i="2"/>
  <c r="G223" i="2"/>
  <c r="T312" i="2"/>
  <c r="E444" i="2"/>
  <c r="J345" i="2"/>
  <c r="E345" i="2"/>
  <c r="L217" i="2"/>
  <c r="J274" i="2"/>
  <c r="E274" i="2"/>
  <c r="E222" i="2"/>
  <c r="G222" i="2"/>
  <c r="J222" i="2"/>
  <c r="L212" i="2"/>
  <c r="T212" i="2" s="1"/>
  <c r="K212" i="2"/>
  <c r="E90" i="2"/>
  <c r="L122" i="2"/>
  <c r="L168" i="2"/>
  <c r="E180" i="2"/>
  <c r="J244" i="2"/>
  <c r="E280" i="2"/>
  <c r="J299" i="2"/>
  <c r="T311" i="2"/>
  <c r="T458" i="2"/>
  <c r="J444" i="2"/>
  <c r="T447" i="2"/>
  <c r="G93" i="2"/>
  <c r="K93" i="2"/>
  <c r="L93" i="2"/>
  <c r="K346" i="2"/>
  <c r="G461" i="2"/>
  <c r="E461" i="2"/>
  <c r="L292" i="2"/>
  <c r="K292" i="2"/>
  <c r="G292" i="2"/>
  <c r="K277" i="2"/>
  <c r="G277" i="2"/>
  <c r="E277" i="2"/>
  <c r="J277" i="2"/>
  <c r="L277" i="2"/>
  <c r="G407" i="2"/>
  <c r="J407" i="2"/>
  <c r="K407" i="2"/>
  <c r="L407" i="2"/>
  <c r="E407" i="2"/>
  <c r="G394" i="2"/>
  <c r="J394" i="2"/>
  <c r="K394" i="2"/>
  <c r="L394" i="2"/>
  <c r="E394" i="2"/>
  <c r="K433" i="2"/>
  <c r="E433" i="2"/>
  <c r="G433" i="2"/>
  <c r="J433" i="2"/>
  <c r="L433" i="2"/>
  <c r="K83" i="2"/>
  <c r="G83" i="2"/>
  <c r="E83" i="2"/>
  <c r="J83" i="2"/>
  <c r="L83" i="2"/>
  <c r="G87" i="2"/>
  <c r="K87" i="2"/>
  <c r="E87" i="2"/>
  <c r="L87" i="2"/>
  <c r="J87" i="2"/>
  <c r="E77" i="2"/>
  <c r="K77" i="2"/>
  <c r="J77" i="2"/>
  <c r="L77" i="2"/>
  <c r="G77" i="2"/>
  <c r="K125" i="2"/>
  <c r="L125" i="2"/>
  <c r="G125" i="2"/>
  <c r="E125" i="2"/>
  <c r="J125" i="2"/>
  <c r="T84" i="2"/>
  <c r="L138" i="2"/>
  <c r="E138" i="2"/>
  <c r="G138" i="2"/>
  <c r="J138" i="2"/>
  <c r="K138" i="2"/>
  <c r="K214" i="2"/>
  <c r="L214" i="2"/>
  <c r="G214" i="2"/>
  <c r="J214" i="2"/>
  <c r="E214" i="2"/>
  <c r="L211" i="2"/>
  <c r="E211" i="2"/>
  <c r="G211" i="2"/>
  <c r="J211" i="2"/>
  <c r="K211" i="2"/>
  <c r="K163" i="2"/>
  <c r="G163" i="2"/>
  <c r="J163" i="2"/>
  <c r="L163" i="2"/>
  <c r="E163" i="2"/>
  <c r="K213" i="2"/>
  <c r="G213" i="2"/>
  <c r="L213" i="2"/>
  <c r="E213" i="2"/>
  <c r="J213" i="2"/>
  <c r="G251" i="2"/>
  <c r="J251" i="2"/>
  <c r="K251" i="2"/>
  <c r="L251" i="2"/>
  <c r="E251" i="2"/>
  <c r="E227" i="2"/>
  <c r="G227" i="2"/>
  <c r="J227" i="2"/>
  <c r="K227" i="2"/>
  <c r="L227" i="2"/>
  <c r="G289" i="2"/>
  <c r="J289" i="2"/>
  <c r="K289" i="2"/>
  <c r="E289" i="2"/>
  <c r="L289" i="2"/>
  <c r="G221" i="2"/>
  <c r="J221" i="2"/>
  <c r="K221" i="2"/>
  <c r="L221" i="2"/>
  <c r="E221" i="2"/>
  <c r="K285" i="2"/>
  <c r="G285" i="2"/>
  <c r="E285" i="2"/>
  <c r="L285" i="2"/>
  <c r="J285" i="2"/>
  <c r="K239" i="2"/>
  <c r="L239" i="2"/>
  <c r="E239" i="2"/>
  <c r="G239" i="2"/>
  <c r="J239" i="2"/>
  <c r="G270" i="2"/>
  <c r="K270" i="2"/>
  <c r="L270" i="2"/>
  <c r="J270" i="2"/>
  <c r="E270" i="2"/>
  <c r="G332" i="2"/>
  <c r="J332" i="2"/>
  <c r="K332" i="2"/>
  <c r="L332" i="2"/>
  <c r="E332" i="2"/>
  <c r="G364" i="2"/>
  <c r="J364" i="2"/>
  <c r="K364" i="2"/>
  <c r="L364" i="2"/>
  <c r="E364" i="2"/>
  <c r="K307" i="2"/>
  <c r="L307" i="2"/>
  <c r="G307" i="2"/>
  <c r="J307" i="2"/>
  <c r="E307" i="2"/>
  <c r="J316" i="2"/>
  <c r="K316" i="2"/>
  <c r="L316" i="2"/>
  <c r="E316" i="2"/>
  <c r="G316" i="2"/>
  <c r="L333" i="2"/>
  <c r="E333" i="2"/>
  <c r="G333" i="2"/>
  <c r="K333" i="2"/>
  <c r="J333" i="2"/>
  <c r="T355" i="2"/>
  <c r="L388" i="2"/>
  <c r="E388" i="2"/>
  <c r="G388" i="2"/>
  <c r="J388" i="2"/>
  <c r="K388" i="2"/>
  <c r="K449" i="2"/>
  <c r="G449" i="2"/>
  <c r="J449" i="2"/>
  <c r="L449" i="2"/>
  <c r="E449" i="2"/>
  <c r="T440" i="2"/>
  <c r="T430" i="2"/>
  <c r="L504" i="2"/>
  <c r="E504" i="2"/>
  <c r="G504" i="2"/>
  <c r="K504" i="2"/>
  <c r="J504" i="2"/>
  <c r="G63" i="2"/>
  <c r="J63" i="2"/>
  <c r="K63" i="2"/>
  <c r="E63" i="2"/>
  <c r="L63" i="2"/>
  <c r="G179" i="2"/>
  <c r="J179" i="2"/>
  <c r="K179" i="2"/>
  <c r="L179" i="2"/>
  <c r="E179" i="2"/>
  <c r="G391" i="2"/>
  <c r="J391" i="2"/>
  <c r="K391" i="2"/>
  <c r="L391" i="2"/>
  <c r="E391" i="2"/>
  <c r="E378" i="2"/>
  <c r="L378" i="2"/>
  <c r="J378" i="2"/>
  <c r="K378" i="2"/>
  <c r="G378" i="2"/>
  <c r="J140" i="2"/>
  <c r="K140" i="2"/>
  <c r="L140" i="2"/>
  <c r="E140" i="2"/>
  <c r="G140" i="2"/>
  <c r="E127" i="2"/>
  <c r="K127" i="2"/>
  <c r="G127" i="2"/>
  <c r="J127" i="2"/>
  <c r="L127" i="2"/>
  <c r="K139" i="2"/>
  <c r="L139" i="2"/>
  <c r="E139" i="2"/>
  <c r="G139" i="2"/>
  <c r="J139" i="2"/>
  <c r="K152" i="2"/>
  <c r="L152" i="2"/>
  <c r="G152" i="2"/>
  <c r="E152" i="2"/>
  <c r="J152" i="2"/>
  <c r="K164" i="2"/>
  <c r="L164" i="2"/>
  <c r="E164" i="2"/>
  <c r="G164" i="2"/>
  <c r="J164" i="2"/>
  <c r="G190" i="2"/>
  <c r="J190" i="2"/>
  <c r="K190" i="2"/>
  <c r="L190" i="2"/>
  <c r="E190" i="2"/>
  <c r="G206" i="2"/>
  <c r="J206" i="2"/>
  <c r="K206" i="2"/>
  <c r="L206" i="2"/>
  <c r="E206" i="2"/>
  <c r="G254" i="2"/>
  <c r="J254" i="2"/>
  <c r="K254" i="2"/>
  <c r="L254" i="2"/>
  <c r="E254" i="2"/>
  <c r="E265" i="2"/>
  <c r="G265" i="2"/>
  <c r="J265" i="2"/>
  <c r="K265" i="2"/>
  <c r="L265" i="2"/>
  <c r="G297" i="2"/>
  <c r="J297" i="2"/>
  <c r="K297" i="2"/>
  <c r="L297" i="2"/>
  <c r="E297" i="2"/>
  <c r="K286" i="2"/>
  <c r="L286" i="2"/>
  <c r="G286" i="2"/>
  <c r="J286" i="2"/>
  <c r="E286" i="2"/>
  <c r="K175" i="2"/>
  <c r="L175" i="2"/>
  <c r="E175" i="2"/>
  <c r="G175" i="2"/>
  <c r="J175" i="2"/>
  <c r="E317" i="2"/>
  <c r="K317" i="2"/>
  <c r="G317" i="2"/>
  <c r="L317" i="2"/>
  <c r="J317" i="2"/>
  <c r="T275" i="2"/>
  <c r="G303" i="2"/>
  <c r="K303" i="2"/>
  <c r="E303" i="2"/>
  <c r="J303" i="2"/>
  <c r="L303" i="2"/>
  <c r="E309" i="2"/>
  <c r="K309" i="2"/>
  <c r="J309" i="2"/>
  <c r="L309" i="2"/>
  <c r="G309" i="2"/>
  <c r="G372" i="2"/>
  <c r="K372" i="2"/>
  <c r="E372" i="2"/>
  <c r="J372" i="2"/>
  <c r="L372" i="2"/>
  <c r="L341" i="2"/>
  <c r="E341" i="2"/>
  <c r="G341" i="2"/>
  <c r="K341" i="2"/>
  <c r="J341" i="2"/>
  <c r="G410" i="2"/>
  <c r="J410" i="2"/>
  <c r="K410" i="2"/>
  <c r="L410" i="2"/>
  <c r="E410" i="2"/>
  <c r="L365" i="2"/>
  <c r="G365" i="2"/>
  <c r="K365" i="2"/>
  <c r="E365" i="2"/>
  <c r="J365" i="2"/>
  <c r="K442" i="2"/>
  <c r="L442" i="2"/>
  <c r="E442" i="2"/>
  <c r="G442" i="2"/>
  <c r="J442" i="2"/>
  <c r="E496" i="2"/>
  <c r="J496" i="2"/>
  <c r="G496" i="2"/>
  <c r="K496" i="2"/>
  <c r="L496" i="2"/>
  <c r="T500" i="2"/>
  <c r="G121" i="2"/>
  <c r="K121" i="2"/>
  <c r="E121" i="2"/>
  <c r="J121" i="2"/>
  <c r="L121" i="2"/>
  <c r="G238" i="2"/>
  <c r="J238" i="2"/>
  <c r="K238" i="2"/>
  <c r="L238" i="2"/>
  <c r="E238" i="2"/>
  <c r="J329" i="2"/>
  <c r="K329" i="2"/>
  <c r="L329" i="2"/>
  <c r="E329" i="2"/>
  <c r="G329" i="2"/>
  <c r="G418" i="2"/>
  <c r="J418" i="2"/>
  <c r="K418" i="2"/>
  <c r="L418" i="2"/>
  <c r="E418" i="2"/>
  <c r="K411" i="2"/>
  <c r="L411" i="2"/>
  <c r="E411" i="2"/>
  <c r="G411" i="2"/>
  <c r="J411" i="2"/>
  <c r="K91" i="2"/>
  <c r="G91" i="2"/>
  <c r="E91" i="2"/>
  <c r="J91" i="2"/>
  <c r="L91" i="2"/>
  <c r="T96" i="2"/>
  <c r="G79" i="2"/>
  <c r="K79" i="2"/>
  <c r="E79" i="2"/>
  <c r="J79" i="2"/>
  <c r="L79" i="2"/>
  <c r="E134" i="2"/>
  <c r="G134" i="2"/>
  <c r="J134" i="2"/>
  <c r="K134" i="2"/>
  <c r="L134" i="2"/>
  <c r="G171" i="2"/>
  <c r="J171" i="2"/>
  <c r="K171" i="2"/>
  <c r="L171" i="2"/>
  <c r="E171" i="2"/>
  <c r="G187" i="2"/>
  <c r="J187" i="2"/>
  <c r="K187" i="2"/>
  <c r="L187" i="2"/>
  <c r="E187" i="2"/>
  <c r="G235" i="2"/>
  <c r="J235" i="2"/>
  <c r="K235" i="2"/>
  <c r="L235" i="2"/>
  <c r="E235" i="2"/>
  <c r="J210" i="2"/>
  <c r="K210" i="2"/>
  <c r="L210" i="2"/>
  <c r="G210" i="2"/>
  <c r="E210" i="2"/>
  <c r="G230" i="2"/>
  <c r="J230" i="2"/>
  <c r="K230" i="2"/>
  <c r="L230" i="2"/>
  <c r="E230" i="2"/>
  <c r="E233" i="2"/>
  <c r="G233" i="2"/>
  <c r="J233" i="2"/>
  <c r="K233" i="2"/>
  <c r="L233" i="2"/>
  <c r="E249" i="2"/>
  <c r="G249" i="2"/>
  <c r="J249" i="2"/>
  <c r="K249" i="2"/>
  <c r="L249" i="2"/>
  <c r="K293" i="2"/>
  <c r="G293" i="2"/>
  <c r="E293" i="2"/>
  <c r="J293" i="2"/>
  <c r="L293" i="2"/>
  <c r="G348" i="2"/>
  <c r="J348" i="2"/>
  <c r="K348" i="2"/>
  <c r="L348" i="2"/>
  <c r="E348" i="2"/>
  <c r="E370" i="2"/>
  <c r="G370" i="2"/>
  <c r="L370" i="2"/>
  <c r="J370" i="2"/>
  <c r="K370" i="2"/>
  <c r="L373" i="2"/>
  <c r="K373" i="2"/>
  <c r="J373" i="2"/>
  <c r="E373" i="2"/>
  <c r="G373" i="2"/>
  <c r="T313" i="2"/>
  <c r="E405" i="2"/>
  <c r="G405" i="2"/>
  <c r="J405" i="2"/>
  <c r="K405" i="2"/>
  <c r="L405" i="2"/>
  <c r="K450" i="2"/>
  <c r="J450" i="2"/>
  <c r="L450" i="2"/>
  <c r="E450" i="2"/>
  <c r="G450" i="2"/>
  <c r="E443" i="2"/>
  <c r="G443" i="2"/>
  <c r="L443" i="2"/>
  <c r="J443" i="2"/>
  <c r="K443" i="2"/>
  <c r="E459" i="2"/>
  <c r="K459" i="2"/>
  <c r="L459" i="2"/>
  <c r="G459" i="2"/>
  <c r="J459" i="2"/>
  <c r="L488" i="2"/>
  <c r="E488" i="2"/>
  <c r="G488" i="2"/>
  <c r="J488" i="2"/>
  <c r="K488" i="2"/>
  <c r="T499" i="2"/>
  <c r="L95" i="2"/>
  <c r="E95" i="2"/>
  <c r="G95" i="2"/>
  <c r="K95" i="2"/>
  <c r="J95" i="2"/>
  <c r="E169" i="2"/>
  <c r="L169" i="2"/>
  <c r="G169" i="2"/>
  <c r="J169" i="2"/>
  <c r="K169" i="2"/>
  <c r="E295" i="2"/>
  <c r="L295" i="2"/>
  <c r="G295" i="2"/>
  <c r="K295" i="2"/>
  <c r="J295" i="2"/>
  <c r="J434" i="2"/>
  <c r="K434" i="2"/>
  <c r="L434" i="2"/>
  <c r="E434" i="2"/>
  <c r="G434" i="2"/>
  <c r="T76" i="2"/>
  <c r="L69" i="2"/>
  <c r="E69" i="2"/>
  <c r="G69" i="2"/>
  <c r="K69" i="2"/>
  <c r="J69" i="2"/>
  <c r="T74" i="2"/>
  <c r="L111" i="2"/>
  <c r="E111" i="2"/>
  <c r="G111" i="2"/>
  <c r="K111" i="2"/>
  <c r="J111" i="2"/>
  <c r="G137" i="2"/>
  <c r="E137" i="2"/>
  <c r="J137" i="2"/>
  <c r="K137" i="2"/>
  <c r="L137" i="2"/>
  <c r="G151" i="2"/>
  <c r="J151" i="2"/>
  <c r="K151" i="2"/>
  <c r="L151" i="2"/>
  <c r="E151" i="2"/>
  <c r="T124" i="2"/>
  <c r="K75" i="2"/>
  <c r="L75" i="2"/>
  <c r="E75" i="2"/>
  <c r="G75" i="2"/>
  <c r="J75" i="2"/>
  <c r="G173" i="2"/>
  <c r="J173" i="2"/>
  <c r="K173" i="2"/>
  <c r="L173" i="2"/>
  <c r="E173" i="2"/>
  <c r="E177" i="2"/>
  <c r="G177" i="2"/>
  <c r="J177" i="2"/>
  <c r="K177" i="2"/>
  <c r="L177" i="2"/>
  <c r="E193" i="2"/>
  <c r="G193" i="2"/>
  <c r="J193" i="2"/>
  <c r="K193" i="2"/>
  <c r="L193" i="2"/>
  <c r="G259" i="2"/>
  <c r="J259" i="2"/>
  <c r="K259" i="2"/>
  <c r="L259" i="2"/>
  <c r="E259" i="2"/>
  <c r="T228" i="2"/>
  <c r="K255" i="2"/>
  <c r="L255" i="2"/>
  <c r="E255" i="2"/>
  <c r="G255" i="2"/>
  <c r="J255" i="2"/>
  <c r="K231" i="2"/>
  <c r="L231" i="2"/>
  <c r="E231" i="2"/>
  <c r="G231" i="2"/>
  <c r="J231" i="2"/>
  <c r="T269" i="2"/>
  <c r="K247" i="2"/>
  <c r="L247" i="2"/>
  <c r="E247" i="2"/>
  <c r="G247" i="2"/>
  <c r="J247" i="2"/>
  <c r="E287" i="2"/>
  <c r="J287" i="2"/>
  <c r="K287" i="2"/>
  <c r="L287" i="2"/>
  <c r="G287" i="2"/>
  <c r="T252" i="2"/>
  <c r="G399" i="2"/>
  <c r="J399" i="2"/>
  <c r="K399" i="2"/>
  <c r="L399" i="2"/>
  <c r="E399" i="2"/>
  <c r="G415" i="2"/>
  <c r="J415" i="2"/>
  <c r="K415" i="2"/>
  <c r="L415" i="2"/>
  <c r="E415" i="2"/>
  <c r="T369" i="2"/>
  <c r="K395" i="2"/>
  <c r="L395" i="2"/>
  <c r="E395" i="2"/>
  <c r="G395" i="2"/>
  <c r="J395" i="2"/>
  <c r="E354" i="2"/>
  <c r="G354" i="2"/>
  <c r="L354" i="2"/>
  <c r="J354" i="2"/>
  <c r="K354" i="2"/>
  <c r="K403" i="2"/>
  <c r="L403" i="2"/>
  <c r="E403" i="2"/>
  <c r="G403" i="2"/>
  <c r="J403" i="2"/>
  <c r="K427" i="2"/>
  <c r="L427" i="2"/>
  <c r="E427" i="2"/>
  <c r="G427" i="2"/>
  <c r="J427" i="2"/>
  <c r="K435" i="2"/>
  <c r="E435" i="2"/>
  <c r="L435" i="2"/>
  <c r="G435" i="2"/>
  <c r="J435" i="2"/>
  <c r="G498" i="2"/>
  <c r="J498" i="2"/>
  <c r="L498" i="2"/>
  <c r="K498" i="2"/>
  <c r="E498" i="2"/>
  <c r="L480" i="2"/>
  <c r="J480" i="2"/>
  <c r="E480" i="2"/>
  <c r="G480" i="2"/>
  <c r="K480" i="2"/>
  <c r="E319" i="2"/>
  <c r="G319" i="2"/>
  <c r="J319" i="2"/>
  <c r="K319" i="2"/>
  <c r="L319" i="2"/>
  <c r="L357" i="2"/>
  <c r="G357" i="2"/>
  <c r="K357" i="2"/>
  <c r="E357" i="2"/>
  <c r="J357" i="2"/>
  <c r="K419" i="2"/>
  <c r="L419" i="2"/>
  <c r="E419" i="2"/>
  <c r="G419" i="2"/>
  <c r="J419" i="2"/>
  <c r="L466" i="2"/>
  <c r="G466" i="2"/>
  <c r="J466" i="2"/>
  <c r="K466" i="2"/>
  <c r="E466" i="2"/>
  <c r="T38" i="2"/>
  <c r="E119" i="2"/>
  <c r="G119" i="2"/>
  <c r="K119" i="2"/>
  <c r="J119" i="2"/>
  <c r="L119" i="2"/>
  <c r="T130" i="2"/>
  <c r="G182" i="2"/>
  <c r="J182" i="2"/>
  <c r="K182" i="2"/>
  <c r="L182" i="2"/>
  <c r="E182" i="2"/>
  <c r="K191" i="2"/>
  <c r="L191" i="2"/>
  <c r="E191" i="2"/>
  <c r="G191" i="2"/>
  <c r="J191" i="2"/>
  <c r="K183" i="2"/>
  <c r="L183" i="2"/>
  <c r="E183" i="2"/>
  <c r="G183" i="2"/>
  <c r="J183" i="2"/>
  <c r="G203" i="2"/>
  <c r="K203" i="2"/>
  <c r="L203" i="2"/>
  <c r="E203" i="2"/>
  <c r="J203" i="2"/>
  <c r="G246" i="2"/>
  <c r="J246" i="2"/>
  <c r="K246" i="2"/>
  <c r="L246" i="2"/>
  <c r="E246" i="2"/>
  <c r="E273" i="2"/>
  <c r="G273" i="2"/>
  <c r="J273" i="2"/>
  <c r="K273" i="2"/>
  <c r="L273" i="2"/>
  <c r="K263" i="2"/>
  <c r="L263" i="2"/>
  <c r="E263" i="2"/>
  <c r="G263" i="2"/>
  <c r="J263" i="2"/>
  <c r="K279" i="2"/>
  <c r="E279" i="2"/>
  <c r="G279" i="2"/>
  <c r="J279" i="2"/>
  <c r="L279" i="2"/>
  <c r="K278" i="2"/>
  <c r="L278" i="2"/>
  <c r="J278" i="2"/>
  <c r="E278" i="2"/>
  <c r="G278" i="2"/>
  <c r="T321" i="2"/>
  <c r="T344" i="2"/>
  <c r="T363" i="2"/>
  <c r="G402" i="2"/>
  <c r="J402" i="2"/>
  <c r="K402" i="2"/>
  <c r="L402" i="2"/>
  <c r="E402" i="2"/>
  <c r="T432" i="2"/>
  <c r="L490" i="2"/>
  <c r="G490" i="2"/>
  <c r="J490" i="2"/>
  <c r="K490" i="2"/>
  <c r="E490" i="2"/>
  <c r="J472" i="2"/>
  <c r="E472" i="2"/>
  <c r="G472" i="2"/>
  <c r="K472" i="2"/>
  <c r="L472" i="2"/>
  <c r="T470" i="2"/>
  <c r="G148" i="2"/>
  <c r="K148" i="2"/>
  <c r="L148" i="2"/>
  <c r="J148" i="2"/>
  <c r="E148" i="2"/>
  <c r="E185" i="2"/>
  <c r="G185" i="2"/>
  <c r="J185" i="2"/>
  <c r="K185" i="2"/>
  <c r="L185" i="2"/>
  <c r="G423" i="2"/>
  <c r="J423" i="2"/>
  <c r="K423" i="2"/>
  <c r="L423" i="2"/>
  <c r="E423" i="2"/>
  <c r="L61" i="2"/>
  <c r="E61" i="2"/>
  <c r="G61" i="2"/>
  <c r="K61" i="2"/>
  <c r="J61" i="2"/>
  <c r="G113" i="2"/>
  <c r="J113" i="2"/>
  <c r="K113" i="2"/>
  <c r="E113" i="2"/>
  <c r="L113" i="2"/>
  <c r="E85" i="2"/>
  <c r="K85" i="2"/>
  <c r="J85" i="2"/>
  <c r="L85" i="2"/>
  <c r="G85" i="2"/>
  <c r="G159" i="2"/>
  <c r="J159" i="2"/>
  <c r="K159" i="2"/>
  <c r="L159" i="2"/>
  <c r="E159" i="2"/>
  <c r="G195" i="2"/>
  <c r="J195" i="2"/>
  <c r="K195" i="2"/>
  <c r="L195" i="2"/>
  <c r="E195" i="2"/>
  <c r="L149" i="2"/>
  <c r="E149" i="2"/>
  <c r="G149" i="2"/>
  <c r="J149" i="2"/>
  <c r="K149" i="2"/>
  <c r="G243" i="2"/>
  <c r="J243" i="2"/>
  <c r="K243" i="2"/>
  <c r="L243" i="2"/>
  <c r="E243" i="2"/>
  <c r="T260" i="2"/>
  <c r="E215" i="2"/>
  <c r="J215" i="2"/>
  <c r="K215" i="2"/>
  <c r="L215" i="2"/>
  <c r="G215" i="2"/>
  <c r="G340" i="2"/>
  <c r="J340" i="2"/>
  <c r="K340" i="2"/>
  <c r="L340" i="2"/>
  <c r="E340" i="2"/>
  <c r="G356" i="2"/>
  <c r="J356" i="2"/>
  <c r="K356" i="2"/>
  <c r="L356" i="2"/>
  <c r="E356" i="2"/>
  <c r="K294" i="2"/>
  <c r="L294" i="2"/>
  <c r="J294" i="2"/>
  <c r="E294" i="2"/>
  <c r="G294" i="2"/>
  <c r="K358" i="2"/>
  <c r="L358" i="2"/>
  <c r="E358" i="2"/>
  <c r="G358" i="2"/>
  <c r="J358" i="2"/>
  <c r="E386" i="2"/>
  <c r="L386" i="2"/>
  <c r="G386" i="2"/>
  <c r="J386" i="2"/>
  <c r="K386" i="2"/>
  <c r="L349" i="2"/>
  <c r="E349" i="2"/>
  <c r="G349" i="2"/>
  <c r="K349" i="2"/>
  <c r="J349" i="2"/>
  <c r="G426" i="2"/>
  <c r="J426" i="2"/>
  <c r="K426" i="2"/>
  <c r="L426" i="2"/>
  <c r="E426" i="2"/>
  <c r="G463" i="2"/>
  <c r="J463" i="2"/>
  <c r="K463" i="2"/>
  <c r="E463" i="2"/>
  <c r="L463" i="2"/>
  <c r="G482" i="2"/>
  <c r="L482" i="2"/>
  <c r="J482" i="2"/>
  <c r="K482" i="2"/>
  <c r="E482" i="2"/>
  <c r="G380" i="2"/>
  <c r="J380" i="2"/>
  <c r="K380" i="2"/>
  <c r="L380" i="2"/>
  <c r="E380" i="2"/>
  <c r="K325" i="2"/>
  <c r="L325" i="2"/>
  <c r="E325" i="2"/>
  <c r="G325" i="2"/>
  <c r="J325" i="2"/>
  <c r="L464" i="2"/>
  <c r="E464" i="2"/>
  <c r="G464" i="2"/>
  <c r="J464" i="2"/>
  <c r="K464" i="2"/>
  <c r="T475" i="2"/>
  <c r="T486" i="2"/>
  <c r="G97" i="2"/>
  <c r="J97" i="2"/>
  <c r="K97" i="2"/>
  <c r="E97" i="2"/>
  <c r="L97" i="2"/>
  <c r="E174" i="2"/>
  <c r="G174" i="2"/>
  <c r="J174" i="2"/>
  <c r="K174" i="2"/>
  <c r="L174" i="2"/>
  <c r="K207" i="2"/>
  <c r="L207" i="2"/>
  <c r="E207" i="2"/>
  <c r="G207" i="2"/>
  <c r="J207" i="2"/>
  <c r="E224" i="2"/>
  <c r="K224" i="2"/>
  <c r="L224" i="2"/>
  <c r="G224" i="2"/>
  <c r="J224" i="2"/>
  <c r="G71" i="2"/>
  <c r="J71" i="2"/>
  <c r="K71" i="2"/>
  <c r="E71" i="2"/>
  <c r="L71" i="2"/>
  <c r="G105" i="2"/>
  <c r="J105" i="2"/>
  <c r="K105" i="2"/>
  <c r="E105" i="2"/>
  <c r="L105" i="2"/>
  <c r="L103" i="2"/>
  <c r="E103" i="2"/>
  <c r="G103" i="2"/>
  <c r="K103" i="2"/>
  <c r="J103" i="2"/>
  <c r="G129" i="2"/>
  <c r="K129" i="2"/>
  <c r="E129" i="2"/>
  <c r="J129" i="2"/>
  <c r="L129" i="2"/>
  <c r="G167" i="2"/>
  <c r="J167" i="2"/>
  <c r="K167" i="2"/>
  <c r="L167" i="2"/>
  <c r="E167" i="2"/>
  <c r="E157" i="2"/>
  <c r="G157" i="2"/>
  <c r="J157" i="2"/>
  <c r="K157" i="2"/>
  <c r="L157" i="2"/>
  <c r="K156" i="2"/>
  <c r="L156" i="2"/>
  <c r="J156" i="2"/>
  <c r="E156" i="2"/>
  <c r="G156" i="2"/>
  <c r="G198" i="2"/>
  <c r="J198" i="2"/>
  <c r="K198" i="2"/>
  <c r="L198" i="2"/>
  <c r="E198" i="2"/>
  <c r="T188" i="2"/>
  <c r="G262" i="2"/>
  <c r="J262" i="2"/>
  <c r="K262" i="2"/>
  <c r="L262" i="2"/>
  <c r="E262" i="2"/>
  <c r="E241" i="2"/>
  <c r="G241" i="2"/>
  <c r="J241" i="2"/>
  <c r="K241" i="2"/>
  <c r="L241" i="2"/>
  <c r="E257" i="2"/>
  <c r="G257" i="2"/>
  <c r="J257" i="2"/>
  <c r="K257" i="2"/>
  <c r="L257" i="2"/>
  <c r="E281" i="2"/>
  <c r="G281" i="2"/>
  <c r="J281" i="2"/>
  <c r="K281" i="2"/>
  <c r="L281" i="2"/>
  <c r="L219" i="2"/>
  <c r="E219" i="2"/>
  <c r="J219" i="2"/>
  <c r="K219" i="2"/>
  <c r="G219" i="2"/>
  <c r="G267" i="2"/>
  <c r="K267" i="2"/>
  <c r="L267" i="2"/>
  <c r="E267" i="2"/>
  <c r="J267" i="2"/>
  <c r="K199" i="2"/>
  <c r="L199" i="2"/>
  <c r="E199" i="2"/>
  <c r="G199" i="2"/>
  <c r="J199" i="2"/>
  <c r="K271" i="2"/>
  <c r="L271" i="2"/>
  <c r="E271" i="2"/>
  <c r="G271" i="2"/>
  <c r="J271" i="2"/>
  <c r="K318" i="2"/>
  <c r="G318" i="2"/>
  <c r="J318" i="2"/>
  <c r="L318" i="2"/>
  <c r="E318" i="2"/>
  <c r="K366" i="2"/>
  <c r="L366" i="2"/>
  <c r="E366" i="2"/>
  <c r="G366" i="2"/>
  <c r="J366" i="2"/>
  <c r="E374" i="2"/>
  <c r="G374" i="2"/>
  <c r="J374" i="2"/>
  <c r="K374" i="2"/>
  <c r="L374" i="2"/>
  <c r="E397" i="2"/>
  <c r="G397" i="2"/>
  <c r="J397" i="2"/>
  <c r="K397" i="2"/>
  <c r="L397" i="2"/>
  <c r="G431" i="2"/>
  <c r="K431" i="2"/>
  <c r="L431" i="2"/>
  <c r="E431" i="2"/>
  <c r="J431" i="2"/>
  <c r="L474" i="2"/>
  <c r="G474" i="2"/>
  <c r="J474" i="2"/>
  <c r="K474" i="2"/>
  <c r="E474" i="2"/>
  <c r="K441" i="2"/>
  <c r="G441" i="2"/>
  <c r="J441" i="2"/>
  <c r="L441" i="2"/>
  <c r="E441" i="2"/>
  <c r="N3" i="4"/>
  <c r="I3" i="5" s="1"/>
  <c r="O3" i="4"/>
  <c r="N4" i="4"/>
  <c r="I4" i="5" s="1"/>
  <c r="O4" i="4"/>
  <c r="N5" i="4"/>
  <c r="I5" i="5" s="1"/>
  <c r="O5" i="4"/>
  <c r="N6" i="4"/>
  <c r="I6" i="5" s="1"/>
  <c r="O6" i="4"/>
  <c r="N7" i="4"/>
  <c r="I7" i="5" s="1"/>
  <c r="O7" i="4"/>
  <c r="N8" i="4"/>
  <c r="I8" i="5" s="1"/>
  <c r="O8" i="4"/>
  <c r="N9" i="4"/>
  <c r="I9" i="5" s="1"/>
  <c r="O9" i="4"/>
  <c r="N10" i="4"/>
  <c r="I10" i="5" s="1"/>
  <c r="O10" i="4"/>
  <c r="N11" i="4"/>
  <c r="I11" i="5" s="1"/>
  <c r="O11" i="4"/>
  <c r="N12" i="4"/>
  <c r="I12" i="5" s="1"/>
  <c r="O12" i="4"/>
  <c r="N13" i="4"/>
  <c r="I13" i="5" s="1"/>
  <c r="O13" i="4"/>
  <c r="N14" i="4"/>
  <c r="I14" i="5" s="1"/>
  <c r="O14" i="4"/>
  <c r="N15" i="4"/>
  <c r="I15" i="5" s="1"/>
  <c r="O15" i="4"/>
  <c r="N16" i="4"/>
  <c r="I16" i="5" s="1"/>
  <c r="O16" i="4"/>
  <c r="N17" i="4"/>
  <c r="I17" i="5" s="1"/>
  <c r="O17" i="4"/>
  <c r="N18" i="4"/>
  <c r="I18" i="5" s="1"/>
  <c r="O18" i="4"/>
  <c r="N19" i="4"/>
  <c r="I19" i="5" s="1"/>
  <c r="O19" i="4"/>
  <c r="N20" i="4"/>
  <c r="I20" i="5" s="1"/>
  <c r="O20" i="4"/>
  <c r="N21" i="4"/>
  <c r="I21" i="5" s="1"/>
  <c r="O21" i="4"/>
  <c r="N22" i="4"/>
  <c r="I22" i="5" s="1"/>
  <c r="O22" i="4"/>
  <c r="N23" i="4"/>
  <c r="I23" i="5" s="1"/>
  <c r="O23" i="4"/>
  <c r="N24" i="4"/>
  <c r="I24" i="5" s="1"/>
  <c r="O24" i="4"/>
  <c r="N25" i="4"/>
  <c r="I25" i="5" s="1"/>
  <c r="O25" i="4"/>
  <c r="N26" i="4"/>
  <c r="I26" i="5" s="1"/>
  <c r="O26" i="4"/>
  <c r="N27" i="4"/>
  <c r="I27" i="5" s="1"/>
  <c r="O27" i="4"/>
  <c r="N28" i="4"/>
  <c r="I28" i="5" s="1"/>
  <c r="O28" i="4"/>
  <c r="N29" i="4"/>
  <c r="I29" i="5" s="1"/>
  <c r="O29" i="4"/>
  <c r="N30" i="4"/>
  <c r="I30" i="5" s="1"/>
  <c r="O30" i="4"/>
  <c r="N31" i="4"/>
  <c r="I31" i="5" s="1"/>
  <c r="O31" i="4"/>
  <c r="N32" i="4"/>
  <c r="I32" i="5" s="1"/>
  <c r="O32" i="4"/>
  <c r="N33" i="4"/>
  <c r="I33" i="5" s="1"/>
  <c r="O33" i="4"/>
  <c r="N34" i="4"/>
  <c r="I34" i="5" s="1"/>
  <c r="O34" i="4"/>
  <c r="N35" i="4"/>
  <c r="I35" i="5" s="1"/>
  <c r="O35" i="4"/>
  <c r="N36" i="4"/>
  <c r="I36" i="5" s="1"/>
  <c r="O36" i="4"/>
  <c r="N37" i="4"/>
  <c r="I37" i="5" s="1"/>
  <c r="O37" i="4"/>
  <c r="N38" i="4"/>
  <c r="I38" i="5" s="1"/>
  <c r="O38" i="4"/>
  <c r="N39" i="4"/>
  <c r="I39" i="5" s="1"/>
  <c r="O39" i="4"/>
  <c r="N40" i="4"/>
  <c r="I40" i="5" s="1"/>
  <c r="O40" i="4"/>
  <c r="N41" i="4"/>
  <c r="I41" i="5" s="1"/>
  <c r="O41" i="4"/>
  <c r="N42" i="4"/>
  <c r="I42" i="5" s="1"/>
  <c r="O42" i="4"/>
  <c r="N43" i="4"/>
  <c r="I43" i="5" s="1"/>
  <c r="O43" i="4"/>
  <c r="N44" i="4"/>
  <c r="I44" i="5" s="1"/>
  <c r="O44" i="4"/>
  <c r="N45" i="4"/>
  <c r="I45" i="5" s="1"/>
  <c r="O45" i="4"/>
  <c r="N46" i="4"/>
  <c r="I46" i="5" s="1"/>
  <c r="O46" i="4"/>
  <c r="N47" i="4"/>
  <c r="I47" i="5" s="1"/>
  <c r="O47" i="4"/>
  <c r="N48" i="4"/>
  <c r="I48" i="5" s="1"/>
  <c r="O48" i="4"/>
  <c r="N49" i="4"/>
  <c r="I49" i="5" s="1"/>
  <c r="O49" i="4"/>
  <c r="N50" i="4"/>
  <c r="I50" i="5" s="1"/>
  <c r="O50" i="4"/>
  <c r="N51" i="4"/>
  <c r="I51" i="5" s="1"/>
  <c r="O51" i="4"/>
  <c r="N2" i="4"/>
  <c r="I2" i="5" s="1"/>
  <c r="O2" i="4"/>
  <c r="T10" i="2" l="1"/>
  <c r="T52" i="2"/>
  <c r="T226" i="2"/>
  <c r="T86" i="2"/>
  <c r="T469" i="2"/>
  <c r="T417" i="2"/>
  <c r="T483" i="2"/>
  <c r="T282" i="2"/>
  <c r="T406" i="2"/>
  <c r="T495" i="2"/>
  <c r="T497" i="2"/>
  <c r="T439" i="2"/>
  <c r="T66" i="2"/>
  <c r="T468" i="2"/>
  <c r="T160" i="2"/>
  <c r="T371" i="2"/>
  <c r="T387" i="2"/>
  <c r="T476" i="2"/>
  <c r="T502" i="2"/>
  <c r="T385" i="2"/>
  <c r="T67" i="2"/>
  <c r="T330" i="2"/>
  <c r="T456" i="2"/>
  <c r="T202" i="2"/>
  <c r="T467" i="2"/>
  <c r="T106" i="2"/>
  <c r="T58" i="2"/>
  <c r="T305" i="2"/>
  <c r="T336" i="2"/>
  <c r="T36" i="2"/>
  <c r="T18" i="2"/>
  <c r="T30" i="2"/>
  <c r="T21" i="2"/>
  <c r="T28" i="2"/>
  <c r="T50" i="2"/>
  <c r="T42" i="2"/>
  <c r="T44" i="2"/>
  <c r="T45" i="2"/>
  <c r="T34" i="2"/>
  <c r="T396" i="2"/>
  <c r="T101" i="2"/>
  <c r="T377" i="2"/>
  <c r="T161" i="2"/>
  <c r="T473" i="2"/>
  <c r="T189" i="2"/>
  <c r="T320" i="2"/>
  <c r="T133" i="2"/>
  <c r="T109" i="2"/>
  <c r="T428" i="2"/>
  <c r="T143" i="2"/>
  <c r="T401" i="2"/>
  <c r="T284" i="2"/>
  <c r="T242" i="2"/>
  <c r="T114" i="2"/>
  <c r="T72" i="2"/>
  <c r="T132" i="2"/>
  <c r="T342" i="2"/>
  <c r="T445" i="2"/>
  <c r="T65" i="2"/>
  <c r="T338" i="2"/>
  <c r="T420" i="2"/>
  <c r="T416" i="2"/>
  <c r="T393" i="2"/>
  <c r="T484" i="2"/>
  <c r="T232" i="2"/>
  <c r="T481" i="2"/>
  <c r="T424" i="2"/>
  <c r="T465" i="2"/>
  <c r="T457" i="2"/>
  <c r="T276" i="2"/>
  <c r="T375" i="2"/>
  <c r="T256" i="2"/>
  <c r="T172" i="2"/>
  <c r="T154" i="2"/>
  <c r="T220" i="2"/>
  <c r="T29" i="2"/>
  <c r="T146" i="2"/>
  <c r="T37" i="2"/>
  <c r="T15" i="2"/>
  <c r="T229" i="2"/>
  <c r="T272" i="2"/>
  <c r="T218" i="2"/>
  <c r="T56" i="2"/>
  <c r="T88" i="2"/>
  <c r="T99" i="2"/>
  <c r="T290" i="2"/>
  <c r="T237" i="2"/>
  <c r="T421" i="2"/>
  <c r="T186" i="2"/>
  <c r="T350" i="2"/>
  <c r="T253" i="2"/>
  <c r="T392" i="2"/>
  <c r="T283" i="2"/>
  <c r="T112" i="2"/>
  <c r="T335" i="2"/>
  <c r="T208" i="2"/>
  <c r="T304" i="2"/>
  <c r="T205" i="2"/>
  <c r="T92" i="2"/>
  <c r="T347" i="2"/>
  <c r="T62" i="2"/>
  <c r="T359" i="2"/>
  <c r="T155" i="2"/>
  <c r="T455" i="2"/>
  <c r="T107" i="2"/>
  <c r="T382" i="2"/>
  <c r="T379" i="2"/>
  <c r="T225" i="2"/>
  <c r="T147" i="2"/>
  <c r="T400" i="2"/>
  <c r="T100" i="2"/>
  <c r="T492" i="2"/>
  <c r="T343" i="2"/>
  <c r="T298" i="2"/>
  <c r="T331" i="2"/>
  <c r="T12" i="2"/>
  <c r="T204" i="2"/>
  <c r="T144" i="2"/>
  <c r="T346" i="2"/>
  <c r="T158" i="2"/>
  <c r="T80" i="2"/>
  <c r="T234" i="2"/>
  <c r="T20" i="2"/>
  <c r="T352" i="2"/>
  <c r="T136" i="2"/>
  <c r="T501" i="2"/>
  <c r="T245" i="2"/>
  <c r="T90" i="2"/>
  <c r="T168" i="2"/>
  <c r="T376" i="2"/>
  <c r="T89" i="2"/>
  <c r="T280" i="2"/>
  <c r="T108" i="2"/>
  <c r="T409" i="2"/>
  <c r="T94" i="2"/>
  <c r="T334" i="2"/>
  <c r="T7" i="2"/>
  <c r="T54" i="2"/>
  <c r="T57" i="2"/>
  <c r="T452" i="2"/>
  <c r="T82" i="2"/>
  <c r="T59" i="2"/>
  <c r="T184" i="2"/>
  <c r="T126" i="2"/>
  <c r="T236" i="2"/>
  <c r="T351" i="2"/>
  <c r="T196" i="2"/>
  <c r="T268" i="2"/>
  <c r="T81" i="2"/>
  <c r="T425" i="2"/>
  <c r="T26" i="2"/>
  <c r="T13" i="2"/>
  <c r="T162" i="2"/>
  <c r="T310" i="2"/>
  <c r="T398" i="2"/>
  <c r="T315" i="2"/>
  <c r="T166" i="2"/>
  <c r="T477" i="2"/>
  <c r="T209" i="2"/>
  <c r="T131" i="2"/>
  <c r="T328" i="2"/>
  <c r="T491" i="2"/>
  <c r="T485" i="2"/>
  <c r="T216" i="2"/>
  <c r="T98" i="2"/>
  <c r="T362" i="2"/>
  <c r="T264" i="2"/>
  <c r="T23" i="2"/>
  <c r="T181" i="2"/>
  <c r="T116" i="2"/>
  <c r="T123" i="2"/>
  <c r="T384" i="2"/>
  <c r="T250" i="2"/>
  <c r="T367" i="2"/>
  <c r="T306" i="2"/>
  <c r="T503" i="2"/>
  <c r="T117" i="2"/>
  <c r="T261" i="2"/>
  <c r="T461" i="2"/>
  <c r="T278" i="2"/>
  <c r="T122" i="2"/>
  <c r="T135" i="2"/>
  <c r="T60" i="2"/>
  <c r="T148" i="2"/>
  <c r="T206" i="2"/>
  <c r="T444" i="2"/>
  <c r="T345" i="2"/>
  <c r="T194" i="2"/>
  <c r="T389" i="2"/>
  <c r="T292" i="2"/>
  <c r="T43" i="2"/>
  <c r="T217" i="2"/>
  <c r="T437" i="2"/>
  <c r="T478" i="2"/>
  <c r="T244" i="2"/>
  <c r="T263" i="2"/>
  <c r="T427" i="2"/>
  <c r="T479" i="2"/>
  <c r="T180" i="2"/>
  <c r="T462" i="2"/>
  <c r="T324" i="2"/>
  <c r="T197" i="2"/>
  <c r="T22" i="2"/>
  <c r="T299" i="2"/>
  <c r="T494" i="2"/>
  <c r="T448" i="2"/>
  <c r="T199" i="2"/>
  <c r="T281" i="2"/>
  <c r="T198" i="2"/>
  <c r="T103" i="2"/>
  <c r="T466" i="2"/>
  <c r="T285" i="2"/>
  <c r="T274" i="2"/>
  <c r="T337" i="2"/>
  <c r="T429" i="2"/>
  <c r="T489" i="2"/>
  <c r="T174" i="2"/>
  <c r="T173" i="2"/>
  <c r="T414" i="2"/>
  <c r="T223" i="2"/>
  <c r="T78" i="2"/>
  <c r="T141" i="2"/>
  <c r="T271" i="2"/>
  <c r="T464" i="2"/>
  <c r="T93" i="2"/>
  <c r="T412" i="2"/>
  <c r="T434" i="2"/>
  <c r="T460" i="2"/>
  <c r="T120" i="2"/>
  <c r="T68" i="2"/>
  <c r="T381" i="2"/>
  <c r="T85" i="2"/>
  <c r="T295" i="2"/>
  <c r="T410" i="2"/>
  <c r="T46" i="2"/>
  <c r="T361" i="2"/>
  <c r="T219" i="2"/>
  <c r="T257" i="2"/>
  <c r="T490" i="2"/>
  <c r="T487" i="2"/>
  <c r="T301" i="2"/>
  <c r="T104" i="2"/>
  <c r="T142" i="2"/>
  <c r="T505" i="2"/>
  <c r="N505" i="2" s="1"/>
  <c r="T51" i="2"/>
  <c r="T309" i="2"/>
  <c r="T286" i="2"/>
  <c r="T140" i="2"/>
  <c r="T378" i="2"/>
  <c r="T332" i="2"/>
  <c r="T221" i="2"/>
  <c r="T14" i="2"/>
  <c r="T370" i="2"/>
  <c r="T348" i="2"/>
  <c r="T187" i="2"/>
  <c r="T79" i="2"/>
  <c r="T303" i="2"/>
  <c r="T388" i="2"/>
  <c r="T19" i="2"/>
  <c r="T426" i="2"/>
  <c r="T340" i="2"/>
  <c r="T423" i="2"/>
  <c r="T373" i="2"/>
  <c r="T175" i="2"/>
  <c r="T163" i="2"/>
  <c r="T211" i="2"/>
  <c r="T87" i="2"/>
  <c r="T238" i="2"/>
  <c r="T222" i="2"/>
  <c r="T224" i="2"/>
  <c r="T182" i="2"/>
  <c r="T75" i="2"/>
  <c r="T91" i="2"/>
  <c r="T31" i="2"/>
  <c r="T49" i="2"/>
  <c r="T77" i="2"/>
  <c r="T471" i="2"/>
  <c r="T207" i="2"/>
  <c r="T191" i="2"/>
  <c r="T47" i="2"/>
  <c r="T354" i="2"/>
  <c r="T431" i="2"/>
  <c r="T267" i="2"/>
  <c r="T241" i="2"/>
  <c r="T105" i="2"/>
  <c r="T215" i="2"/>
  <c r="T195" i="2"/>
  <c r="T119" i="2"/>
  <c r="T39" i="2"/>
  <c r="T403" i="2"/>
  <c r="T287" i="2"/>
  <c r="T255" i="2"/>
  <c r="T137" i="2"/>
  <c r="T69" i="2"/>
  <c r="T171" i="2"/>
  <c r="T418" i="2"/>
  <c r="T317" i="2"/>
  <c r="T190" i="2"/>
  <c r="T127" i="2"/>
  <c r="T504" i="2"/>
  <c r="N504" i="2" s="1"/>
  <c r="T48" i="2"/>
  <c r="T277" i="2"/>
  <c r="T318" i="2"/>
  <c r="T129" i="2"/>
  <c r="T149" i="2"/>
  <c r="T159" i="2"/>
  <c r="T61" i="2"/>
  <c r="T203" i="2"/>
  <c r="T24" i="2"/>
  <c r="T40" i="2"/>
  <c r="T151" i="2"/>
  <c r="T169" i="2"/>
  <c r="T95" i="2"/>
  <c r="T249" i="2"/>
  <c r="T210" i="2"/>
  <c r="T235" i="2"/>
  <c r="T17" i="2"/>
  <c r="T411" i="2"/>
  <c r="T496" i="2"/>
  <c r="T365" i="2"/>
  <c r="T307" i="2"/>
  <c r="T289" i="2"/>
  <c r="T8" i="2"/>
  <c r="T474" i="2"/>
  <c r="T380" i="2"/>
  <c r="T349" i="2"/>
  <c r="T294" i="2"/>
  <c r="T273" i="2"/>
  <c r="T183" i="2"/>
  <c r="T480" i="2"/>
  <c r="T498" i="2"/>
  <c r="T395" i="2"/>
  <c r="T259" i="2"/>
  <c r="T193" i="2"/>
  <c r="T443" i="2"/>
  <c r="T233" i="2"/>
  <c r="T33" i="2"/>
  <c r="T341" i="2"/>
  <c r="T265" i="2"/>
  <c r="T449" i="2"/>
  <c r="T125" i="2"/>
  <c r="T55" i="2"/>
  <c r="T394" i="2"/>
  <c r="T97" i="2"/>
  <c r="T325" i="2"/>
  <c r="T25" i="2"/>
  <c r="T402" i="2"/>
  <c r="T319" i="2"/>
  <c r="T415" i="2"/>
  <c r="T247" i="2"/>
  <c r="T177" i="2"/>
  <c r="T329" i="2"/>
  <c r="T391" i="2"/>
  <c r="T251" i="2"/>
  <c r="T262" i="2"/>
  <c r="T71" i="2"/>
  <c r="T366" i="2"/>
  <c r="T167" i="2"/>
  <c r="T482" i="2"/>
  <c r="T386" i="2"/>
  <c r="T243" i="2"/>
  <c r="T279" i="2"/>
  <c r="T35" i="2"/>
  <c r="T419" i="2"/>
  <c r="T399" i="2"/>
  <c r="T459" i="2"/>
  <c r="T27" i="2"/>
  <c r="T11" i="2"/>
  <c r="T297" i="2"/>
  <c r="T164" i="2"/>
  <c r="T179" i="2"/>
  <c r="T63" i="2"/>
  <c r="T333" i="2"/>
  <c r="T316" i="2"/>
  <c r="T214" i="2"/>
  <c r="T407" i="2"/>
  <c r="T374" i="2"/>
  <c r="T463" i="2"/>
  <c r="T358" i="2"/>
  <c r="T185" i="2"/>
  <c r="T246" i="2"/>
  <c r="T488" i="2"/>
  <c r="T405" i="2"/>
  <c r="T239" i="2"/>
  <c r="T227" i="2"/>
  <c r="T213" i="2"/>
  <c r="T138" i="2"/>
  <c r="T433" i="2"/>
  <c r="T397" i="2"/>
  <c r="T441" i="2"/>
  <c r="T156" i="2"/>
  <c r="T157" i="2"/>
  <c r="T41" i="2"/>
  <c r="T356" i="2"/>
  <c r="T113" i="2"/>
  <c r="T472" i="2"/>
  <c r="T32" i="2"/>
  <c r="T16" i="2"/>
  <c r="T357" i="2"/>
  <c r="T435" i="2"/>
  <c r="T231" i="2"/>
  <c r="T111" i="2"/>
  <c r="T450" i="2"/>
  <c r="T293" i="2"/>
  <c r="T230" i="2"/>
  <c r="T134" i="2"/>
  <c r="T121" i="2"/>
  <c r="T442" i="2"/>
  <c r="T372" i="2"/>
  <c r="T254" i="2"/>
  <c r="T152" i="2"/>
  <c r="T139" i="2"/>
  <c r="T364" i="2"/>
  <c r="T270" i="2"/>
  <c r="T83" i="2"/>
  <c r="T9" i="2"/>
  <c r="Q6" i="2"/>
  <c r="T2" i="5" l="1"/>
  <c r="B3" i="4"/>
  <c r="D3" i="4"/>
  <c r="E3" i="4"/>
  <c r="F3" i="4"/>
  <c r="G3" i="4"/>
  <c r="H3" i="4"/>
  <c r="I3" i="4"/>
  <c r="J3" i="4"/>
  <c r="K3" i="4"/>
  <c r="L3" i="4"/>
  <c r="M3" i="4"/>
  <c r="Q3" i="4"/>
  <c r="R3" i="4"/>
  <c r="B4" i="4"/>
  <c r="D4" i="4"/>
  <c r="E4" i="4"/>
  <c r="F4" i="4"/>
  <c r="G4" i="4"/>
  <c r="H4" i="4"/>
  <c r="I4" i="4"/>
  <c r="J4" i="4"/>
  <c r="K4" i="4"/>
  <c r="L4" i="4"/>
  <c r="M4" i="4"/>
  <c r="Q4" i="4"/>
  <c r="R4" i="4"/>
  <c r="B5" i="4"/>
  <c r="D5" i="4"/>
  <c r="E5" i="4"/>
  <c r="F5" i="4"/>
  <c r="G5" i="4"/>
  <c r="H5" i="4"/>
  <c r="I5" i="4"/>
  <c r="J5" i="4"/>
  <c r="K5" i="4"/>
  <c r="L5" i="4"/>
  <c r="M5" i="4"/>
  <c r="Q5" i="4"/>
  <c r="R5" i="4"/>
  <c r="B6" i="4"/>
  <c r="D6" i="4"/>
  <c r="E6" i="4"/>
  <c r="F6" i="4"/>
  <c r="G6" i="4"/>
  <c r="H6" i="4"/>
  <c r="I6" i="4"/>
  <c r="J6" i="4"/>
  <c r="K6" i="4"/>
  <c r="L6" i="4"/>
  <c r="M6" i="4"/>
  <c r="Q6" i="4"/>
  <c r="R6" i="4"/>
  <c r="B7" i="4"/>
  <c r="D7" i="4"/>
  <c r="E7" i="4"/>
  <c r="F7" i="4"/>
  <c r="G7" i="4"/>
  <c r="H7" i="4"/>
  <c r="I7" i="4"/>
  <c r="J7" i="4"/>
  <c r="K7" i="4"/>
  <c r="L7" i="4"/>
  <c r="M7" i="4"/>
  <c r="Q7" i="4"/>
  <c r="R7" i="4"/>
  <c r="B8" i="4"/>
  <c r="D8" i="4"/>
  <c r="E8" i="4"/>
  <c r="F8" i="4"/>
  <c r="G8" i="4"/>
  <c r="H8" i="4"/>
  <c r="I8" i="4"/>
  <c r="J8" i="4"/>
  <c r="K8" i="4"/>
  <c r="L8" i="4"/>
  <c r="M8" i="4"/>
  <c r="Q8" i="4"/>
  <c r="R8" i="4"/>
  <c r="B9" i="4"/>
  <c r="D9" i="4"/>
  <c r="E9" i="4"/>
  <c r="F9" i="4"/>
  <c r="G9" i="4"/>
  <c r="H9" i="4"/>
  <c r="I9" i="4"/>
  <c r="J9" i="4"/>
  <c r="K9" i="4"/>
  <c r="L9" i="4"/>
  <c r="M9" i="4"/>
  <c r="Q9" i="4"/>
  <c r="R9" i="4"/>
  <c r="B10" i="4"/>
  <c r="D10" i="4"/>
  <c r="E10" i="4"/>
  <c r="F10" i="4"/>
  <c r="G10" i="4"/>
  <c r="H10" i="4"/>
  <c r="I10" i="4"/>
  <c r="J10" i="4"/>
  <c r="K10" i="4"/>
  <c r="L10" i="4"/>
  <c r="M10" i="4"/>
  <c r="Q10" i="4"/>
  <c r="R10" i="4"/>
  <c r="B11" i="4"/>
  <c r="D11" i="4"/>
  <c r="E11" i="4"/>
  <c r="F11" i="4"/>
  <c r="G11" i="4"/>
  <c r="H11" i="4"/>
  <c r="I11" i="4"/>
  <c r="J11" i="4"/>
  <c r="K11" i="4"/>
  <c r="L11" i="4"/>
  <c r="M11" i="4"/>
  <c r="Q11" i="4"/>
  <c r="R11" i="4"/>
  <c r="B12" i="4"/>
  <c r="D12" i="4"/>
  <c r="E12" i="4"/>
  <c r="F12" i="4"/>
  <c r="G12" i="4"/>
  <c r="H12" i="4"/>
  <c r="I12" i="4"/>
  <c r="J12" i="4"/>
  <c r="K12" i="4"/>
  <c r="L12" i="4"/>
  <c r="M12" i="4"/>
  <c r="Q12" i="4"/>
  <c r="R12" i="4"/>
  <c r="B13" i="4"/>
  <c r="D13" i="4"/>
  <c r="E13" i="4"/>
  <c r="F13" i="4"/>
  <c r="G13" i="4"/>
  <c r="H13" i="4"/>
  <c r="I13" i="4"/>
  <c r="J13" i="4"/>
  <c r="K13" i="4"/>
  <c r="L13" i="4"/>
  <c r="M13" i="4"/>
  <c r="Q13" i="4"/>
  <c r="R13" i="4"/>
  <c r="B14" i="4"/>
  <c r="D14" i="4"/>
  <c r="E14" i="4"/>
  <c r="F14" i="4"/>
  <c r="G14" i="4"/>
  <c r="H14" i="4"/>
  <c r="I14" i="4"/>
  <c r="J14" i="4"/>
  <c r="K14" i="4"/>
  <c r="L14" i="4"/>
  <c r="M14" i="4"/>
  <c r="Q14" i="4"/>
  <c r="R14" i="4"/>
  <c r="B15" i="4"/>
  <c r="D15" i="4"/>
  <c r="E15" i="4"/>
  <c r="F15" i="4"/>
  <c r="G15" i="4"/>
  <c r="H15" i="4"/>
  <c r="I15" i="4"/>
  <c r="J15" i="4"/>
  <c r="K15" i="4"/>
  <c r="L15" i="4"/>
  <c r="M15" i="4"/>
  <c r="Q15" i="4"/>
  <c r="R15" i="4"/>
  <c r="B16" i="4"/>
  <c r="D16" i="4"/>
  <c r="E16" i="4"/>
  <c r="F16" i="4"/>
  <c r="G16" i="4"/>
  <c r="H16" i="4"/>
  <c r="I16" i="4"/>
  <c r="J16" i="4"/>
  <c r="K16" i="4"/>
  <c r="L16" i="4"/>
  <c r="M16" i="4"/>
  <c r="Q16" i="4"/>
  <c r="R16" i="4"/>
  <c r="B17" i="4"/>
  <c r="D17" i="4"/>
  <c r="E17" i="4"/>
  <c r="F17" i="4"/>
  <c r="G17" i="4"/>
  <c r="H17" i="4"/>
  <c r="I17" i="4"/>
  <c r="J17" i="4"/>
  <c r="K17" i="4"/>
  <c r="L17" i="4"/>
  <c r="M17" i="4"/>
  <c r="Q17" i="4"/>
  <c r="R17" i="4"/>
  <c r="B18" i="4"/>
  <c r="D18" i="4"/>
  <c r="E18" i="4"/>
  <c r="F18" i="4"/>
  <c r="G18" i="4"/>
  <c r="H18" i="4"/>
  <c r="I18" i="4"/>
  <c r="J18" i="4"/>
  <c r="K18" i="4"/>
  <c r="L18" i="4"/>
  <c r="M18" i="4"/>
  <c r="Q18" i="4"/>
  <c r="R18" i="4"/>
  <c r="B19" i="4"/>
  <c r="D19" i="4"/>
  <c r="E19" i="4"/>
  <c r="F19" i="4"/>
  <c r="G19" i="4"/>
  <c r="H19" i="4"/>
  <c r="I19" i="4"/>
  <c r="J19" i="4"/>
  <c r="K19" i="4"/>
  <c r="L19" i="4"/>
  <c r="M19" i="4"/>
  <c r="Q19" i="4"/>
  <c r="R19" i="4"/>
  <c r="B20" i="4"/>
  <c r="D20" i="4"/>
  <c r="E20" i="4"/>
  <c r="F20" i="4"/>
  <c r="G20" i="4"/>
  <c r="H20" i="4"/>
  <c r="I20" i="4"/>
  <c r="J20" i="4"/>
  <c r="K20" i="4"/>
  <c r="L20" i="4"/>
  <c r="M20" i="4"/>
  <c r="Q20" i="4"/>
  <c r="R20" i="4"/>
  <c r="B21" i="4"/>
  <c r="D21" i="4"/>
  <c r="E21" i="4"/>
  <c r="F21" i="4"/>
  <c r="G21" i="4"/>
  <c r="H21" i="4"/>
  <c r="I21" i="4"/>
  <c r="J21" i="4"/>
  <c r="K21" i="4"/>
  <c r="L21" i="4"/>
  <c r="M21" i="4"/>
  <c r="Q21" i="4"/>
  <c r="R21" i="4"/>
  <c r="B22" i="4"/>
  <c r="D22" i="4"/>
  <c r="E22" i="4"/>
  <c r="F22" i="4"/>
  <c r="G22" i="4"/>
  <c r="H22" i="4"/>
  <c r="I22" i="4"/>
  <c r="J22" i="4"/>
  <c r="K22" i="4"/>
  <c r="L22" i="4"/>
  <c r="M22" i="4"/>
  <c r="Q22" i="4"/>
  <c r="R22" i="4"/>
  <c r="B23" i="4"/>
  <c r="D23" i="4"/>
  <c r="E23" i="4"/>
  <c r="F23" i="4"/>
  <c r="G23" i="4"/>
  <c r="H23" i="4"/>
  <c r="I23" i="4"/>
  <c r="J23" i="4"/>
  <c r="K23" i="4"/>
  <c r="L23" i="4"/>
  <c r="M23" i="4"/>
  <c r="Q23" i="4"/>
  <c r="R23" i="4"/>
  <c r="B24" i="4"/>
  <c r="D24" i="4"/>
  <c r="E24" i="4"/>
  <c r="F24" i="4"/>
  <c r="G24" i="4"/>
  <c r="H24" i="4"/>
  <c r="I24" i="4"/>
  <c r="J24" i="4"/>
  <c r="K24" i="4"/>
  <c r="L24" i="4"/>
  <c r="M24" i="4"/>
  <c r="Q24" i="4"/>
  <c r="R24" i="4"/>
  <c r="B25" i="4"/>
  <c r="D25" i="4"/>
  <c r="E25" i="4"/>
  <c r="F25" i="4"/>
  <c r="G25" i="4"/>
  <c r="H25" i="4"/>
  <c r="I25" i="4"/>
  <c r="J25" i="4"/>
  <c r="K25" i="4"/>
  <c r="L25" i="4"/>
  <c r="M25" i="4"/>
  <c r="Q25" i="4"/>
  <c r="R25" i="4"/>
  <c r="B26" i="4"/>
  <c r="D26" i="4"/>
  <c r="E26" i="4"/>
  <c r="F26" i="4"/>
  <c r="G26" i="4"/>
  <c r="H26" i="4"/>
  <c r="I26" i="4"/>
  <c r="J26" i="4"/>
  <c r="K26" i="4"/>
  <c r="L26" i="4"/>
  <c r="M26" i="4"/>
  <c r="Q26" i="4"/>
  <c r="R26" i="4"/>
  <c r="B27" i="4"/>
  <c r="D27" i="4"/>
  <c r="E27" i="4"/>
  <c r="F27" i="4"/>
  <c r="G27" i="4"/>
  <c r="H27" i="4"/>
  <c r="I27" i="4"/>
  <c r="J27" i="4"/>
  <c r="K27" i="4"/>
  <c r="L27" i="4"/>
  <c r="M27" i="4"/>
  <c r="Q27" i="4"/>
  <c r="R27" i="4"/>
  <c r="B28" i="4"/>
  <c r="D28" i="4"/>
  <c r="E28" i="4"/>
  <c r="F28" i="4"/>
  <c r="G28" i="4"/>
  <c r="H28" i="4"/>
  <c r="I28" i="4"/>
  <c r="J28" i="4"/>
  <c r="K28" i="4"/>
  <c r="L28" i="4"/>
  <c r="M28" i="4"/>
  <c r="Q28" i="4"/>
  <c r="R28" i="4"/>
  <c r="B29" i="4"/>
  <c r="D29" i="4"/>
  <c r="E29" i="4"/>
  <c r="F29" i="4"/>
  <c r="G29" i="4"/>
  <c r="H29" i="4"/>
  <c r="I29" i="4"/>
  <c r="J29" i="4"/>
  <c r="K29" i="4"/>
  <c r="L29" i="4"/>
  <c r="M29" i="4"/>
  <c r="Q29" i="4"/>
  <c r="R29" i="4"/>
  <c r="B30" i="4"/>
  <c r="D30" i="4"/>
  <c r="E30" i="4"/>
  <c r="F30" i="4"/>
  <c r="G30" i="4"/>
  <c r="H30" i="4"/>
  <c r="I30" i="4"/>
  <c r="J30" i="4"/>
  <c r="K30" i="4"/>
  <c r="L30" i="4"/>
  <c r="M30" i="4"/>
  <c r="Q30" i="4"/>
  <c r="R30" i="4"/>
  <c r="B31" i="4"/>
  <c r="D31" i="4"/>
  <c r="E31" i="4"/>
  <c r="F31" i="4"/>
  <c r="G31" i="4"/>
  <c r="H31" i="4"/>
  <c r="I31" i="4"/>
  <c r="J31" i="4"/>
  <c r="K31" i="4"/>
  <c r="L31" i="4"/>
  <c r="M31" i="4"/>
  <c r="Q31" i="4"/>
  <c r="R31" i="4"/>
  <c r="B32" i="4"/>
  <c r="D32" i="4"/>
  <c r="E32" i="4"/>
  <c r="F32" i="4"/>
  <c r="G32" i="4"/>
  <c r="H32" i="4"/>
  <c r="I32" i="4"/>
  <c r="J32" i="4"/>
  <c r="K32" i="4"/>
  <c r="L32" i="4"/>
  <c r="M32" i="4"/>
  <c r="Q32" i="4"/>
  <c r="R32" i="4"/>
  <c r="B33" i="4"/>
  <c r="D33" i="4"/>
  <c r="E33" i="4"/>
  <c r="F33" i="4"/>
  <c r="G33" i="4"/>
  <c r="H33" i="4"/>
  <c r="I33" i="4"/>
  <c r="J33" i="4"/>
  <c r="K33" i="4"/>
  <c r="L33" i="4"/>
  <c r="M33" i="4"/>
  <c r="Q33" i="4"/>
  <c r="R33" i="4"/>
  <c r="B34" i="4"/>
  <c r="D34" i="4"/>
  <c r="E34" i="4"/>
  <c r="F34" i="4"/>
  <c r="G34" i="4"/>
  <c r="H34" i="4"/>
  <c r="I34" i="4"/>
  <c r="J34" i="4"/>
  <c r="K34" i="4"/>
  <c r="L34" i="4"/>
  <c r="M34" i="4"/>
  <c r="Q34" i="4"/>
  <c r="R34" i="4"/>
  <c r="B35" i="4"/>
  <c r="D35" i="4"/>
  <c r="E35" i="4"/>
  <c r="F35" i="4"/>
  <c r="G35" i="4"/>
  <c r="H35" i="4"/>
  <c r="I35" i="4"/>
  <c r="J35" i="4"/>
  <c r="K35" i="4"/>
  <c r="L35" i="4"/>
  <c r="M35" i="4"/>
  <c r="Q35" i="4"/>
  <c r="R35" i="4"/>
  <c r="B36" i="4"/>
  <c r="D36" i="4"/>
  <c r="E36" i="4"/>
  <c r="F36" i="4"/>
  <c r="G36" i="4"/>
  <c r="H36" i="4"/>
  <c r="I36" i="4"/>
  <c r="J36" i="4"/>
  <c r="K36" i="4"/>
  <c r="L36" i="4"/>
  <c r="M36" i="4"/>
  <c r="Q36" i="4"/>
  <c r="R36" i="4"/>
  <c r="B37" i="4"/>
  <c r="D37" i="4"/>
  <c r="E37" i="4"/>
  <c r="F37" i="4"/>
  <c r="G37" i="4"/>
  <c r="H37" i="4"/>
  <c r="I37" i="4"/>
  <c r="J37" i="4"/>
  <c r="K37" i="4"/>
  <c r="L37" i="4"/>
  <c r="M37" i="4"/>
  <c r="Q37" i="4"/>
  <c r="R37" i="4"/>
  <c r="B38" i="4"/>
  <c r="D38" i="4"/>
  <c r="E38" i="4"/>
  <c r="F38" i="4"/>
  <c r="G38" i="4"/>
  <c r="H38" i="4"/>
  <c r="I38" i="4"/>
  <c r="J38" i="4"/>
  <c r="K38" i="4"/>
  <c r="L38" i="4"/>
  <c r="M38" i="4"/>
  <c r="Q38" i="4"/>
  <c r="R38" i="4"/>
  <c r="B39" i="4"/>
  <c r="D39" i="4"/>
  <c r="E39" i="4"/>
  <c r="F39" i="4"/>
  <c r="G39" i="4"/>
  <c r="H39" i="4"/>
  <c r="I39" i="4"/>
  <c r="J39" i="4"/>
  <c r="K39" i="4"/>
  <c r="L39" i="4"/>
  <c r="M39" i="4"/>
  <c r="Q39" i="4"/>
  <c r="R39" i="4"/>
  <c r="B40" i="4"/>
  <c r="D40" i="4"/>
  <c r="E40" i="4"/>
  <c r="F40" i="4"/>
  <c r="G40" i="4"/>
  <c r="H40" i="4"/>
  <c r="I40" i="4"/>
  <c r="J40" i="4"/>
  <c r="K40" i="4"/>
  <c r="L40" i="4"/>
  <c r="M40" i="4"/>
  <c r="Q40" i="4"/>
  <c r="R40" i="4"/>
  <c r="B41" i="4"/>
  <c r="D41" i="4"/>
  <c r="E41" i="4"/>
  <c r="F41" i="4"/>
  <c r="G41" i="4"/>
  <c r="H41" i="4"/>
  <c r="I41" i="4"/>
  <c r="J41" i="4"/>
  <c r="K41" i="4"/>
  <c r="L41" i="4"/>
  <c r="M41" i="4"/>
  <c r="Q41" i="4"/>
  <c r="R41" i="4"/>
  <c r="B42" i="4"/>
  <c r="D42" i="4"/>
  <c r="E42" i="4"/>
  <c r="F42" i="4"/>
  <c r="G42" i="4"/>
  <c r="H42" i="4"/>
  <c r="I42" i="4"/>
  <c r="J42" i="4"/>
  <c r="K42" i="4"/>
  <c r="L42" i="4"/>
  <c r="M42" i="4"/>
  <c r="Q42" i="4"/>
  <c r="R42" i="4"/>
  <c r="B43" i="4"/>
  <c r="D43" i="4"/>
  <c r="E43" i="4"/>
  <c r="F43" i="4"/>
  <c r="G43" i="4"/>
  <c r="H43" i="4"/>
  <c r="I43" i="4"/>
  <c r="J43" i="4"/>
  <c r="K43" i="4"/>
  <c r="L43" i="4"/>
  <c r="M43" i="4"/>
  <c r="Q43" i="4"/>
  <c r="R43" i="4"/>
  <c r="B44" i="4"/>
  <c r="D44" i="4"/>
  <c r="E44" i="4"/>
  <c r="F44" i="4"/>
  <c r="G44" i="4"/>
  <c r="H44" i="4"/>
  <c r="I44" i="4"/>
  <c r="J44" i="4"/>
  <c r="K44" i="4"/>
  <c r="L44" i="4"/>
  <c r="M44" i="4"/>
  <c r="Q44" i="4"/>
  <c r="R44" i="4"/>
  <c r="B45" i="4"/>
  <c r="D45" i="4"/>
  <c r="E45" i="4"/>
  <c r="F45" i="4"/>
  <c r="G45" i="4"/>
  <c r="H45" i="4"/>
  <c r="I45" i="4"/>
  <c r="J45" i="4"/>
  <c r="K45" i="4"/>
  <c r="L45" i="4"/>
  <c r="M45" i="4"/>
  <c r="Q45" i="4"/>
  <c r="R45" i="4"/>
  <c r="B46" i="4"/>
  <c r="D46" i="4"/>
  <c r="E46" i="4"/>
  <c r="F46" i="4"/>
  <c r="G46" i="4"/>
  <c r="H46" i="4"/>
  <c r="I46" i="4"/>
  <c r="J46" i="4"/>
  <c r="K46" i="4"/>
  <c r="L46" i="4"/>
  <c r="M46" i="4"/>
  <c r="Q46" i="4"/>
  <c r="R46" i="4"/>
  <c r="B47" i="4"/>
  <c r="D47" i="4"/>
  <c r="E47" i="4"/>
  <c r="F47" i="4"/>
  <c r="G47" i="4"/>
  <c r="H47" i="4"/>
  <c r="I47" i="4"/>
  <c r="J47" i="4"/>
  <c r="K47" i="4"/>
  <c r="L47" i="4"/>
  <c r="M47" i="4"/>
  <c r="Q47" i="4"/>
  <c r="R47" i="4"/>
  <c r="B48" i="4"/>
  <c r="D48" i="4"/>
  <c r="E48" i="4"/>
  <c r="F48" i="4"/>
  <c r="G48" i="4"/>
  <c r="H48" i="4"/>
  <c r="I48" i="4"/>
  <c r="J48" i="4"/>
  <c r="K48" i="4"/>
  <c r="L48" i="4"/>
  <c r="M48" i="4"/>
  <c r="Q48" i="4"/>
  <c r="R48" i="4"/>
  <c r="B49" i="4"/>
  <c r="D49" i="4"/>
  <c r="E49" i="4"/>
  <c r="F49" i="4"/>
  <c r="G49" i="4"/>
  <c r="H49" i="4"/>
  <c r="I49" i="4"/>
  <c r="J49" i="4"/>
  <c r="K49" i="4"/>
  <c r="L49" i="4"/>
  <c r="M49" i="4"/>
  <c r="Q49" i="4"/>
  <c r="R49" i="4"/>
  <c r="B50" i="4"/>
  <c r="D50" i="4"/>
  <c r="E50" i="4"/>
  <c r="F50" i="4"/>
  <c r="G50" i="4"/>
  <c r="H50" i="4"/>
  <c r="I50" i="4"/>
  <c r="J50" i="4"/>
  <c r="K50" i="4"/>
  <c r="L50" i="4"/>
  <c r="M50" i="4"/>
  <c r="Q50" i="4"/>
  <c r="R50" i="4"/>
  <c r="B51" i="4"/>
  <c r="D51" i="4"/>
  <c r="E51" i="4"/>
  <c r="F51" i="4"/>
  <c r="G51" i="4"/>
  <c r="H51" i="4"/>
  <c r="I51" i="4"/>
  <c r="J51" i="4"/>
  <c r="K51" i="4"/>
  <c r="L51" i="4"/>
  <c r="M51" i="4"/>
  <c r="Q51" i="4"/>
  <c r="R51" i="4"/>
  <c r="AG2" i="5" l="1"/>
  <c r="AD2" i="5"/>
  <c r="AC2" i="5"/>
  <c r="AB2" i="5"/>
  <c r="Z2" i="5"/>
  <c r="W2" i="5"/>
  <c r="F2" i="5"/>
  <c r="E2" i="5"/>
  <c r="B2" i="4"/>
  <c r="D2" i="4"/>
  <c r="E2" i="4"/>
  <c r="G2" i="4"/>
  <c r="H2" i="4"/>
  <c r="I2" i="4"/>
  <c r="J2" i="4"/>
  <c r="K2" i="4"/>
  <c r="L2" i="4"/>
  <c r="M2" i="4"/>
  <c r="Q2" i="4"/>
  <c r="A19" i="4" l="1"/>
  <c r="A51" i="4"/>
  <c r="A16" i="4"/>
  <c r="A48" i="4"/>
  <c r="A17" i="4"/>
  <c r="A49" i="4"/>
  <c r="A23" i="4"/>
  <c r="A20" i="4"/>
  <c r="A10" i="4"/>
  <c r="A21" i="4"/>
  <c r="A14" i="4"/>
  <c r="A27" i="4"/>
  <c r="A18" i="4"/>
  <c r="A24" i="4"/>
  <c r="A22" i="4"/>
  <c r="A25" i="4"/>
  <c r="A26" i="4"/>
  <c r="A31" i="4"/>
  <c r="A30" i="4"/>
  <c r="A28" i="4"/>
  <c r="A34" i="4"/>
  <c r="A29" i="4"/>
  <c r="A38" i="4"/>
  <c r="A35" i="4"/>
  <c r="A42" i="4"/>
  <c r="A32" i="4"/>
  <c r="A46" i="4"/>
  <c r="A33" i="4"/>
  <c r="A50" i="4"/>
  <c r="A39" i="4"/>
  <c r="A36" i="4"/>
  <c r="A37" i="4"/>
  <c r="A11" i="4"/>
  <c r="A43" i="4"/>
  <c r="A8" i="4"/>
  <c r="A40" i="4"/>
  <c r="A9" i="4"/>
  <c r="A41" i="4"/>
  <c r="A15" i="4"/>
  <c r="A47" i="4"/>
  <c r="A12" i="4"/>
  <c r="A44" i="4"/>
  <c r="A13" i="4"/>
  <c r="A45" i="4"/>
  <c r="A7" i="4"/>
  <c r="A6" i="4"/>
  <c r="A4" i="4"/>
  <c r="A5" i="4"/>
  <c r="A3" i="4"/>
  <c r="D2" i="5"/>
  <c r="F2" i="4"/>
  <c r="R6" i="2"/>
  <c r="A2" i="5" l="1"/>
  <c r="S6" i="2"/>
  <c r="AD6" i="2"/>
  <c r="C6" i="2" s="1"/>
  <c r="AM6" i="2"/>
  <c r="D6" i="2" s="1"/>
  <c r="P6" i="2"/>
  <c r="O6" i="2"/>
  <c r="K6" i="2" l="1"/>
  <c r="M6" i="2"/>
  <c r="H6" i="2"/>
  <c r="I6" i="2"/>
  <c r="L6" i="2"/>
  <c r="G6" i="2"/>
  <c r="J6" i="2"/>
  <c r="E6" i="2"/>
  <c r="A2" i="4"/>
  <c r="F6" i="2" l="1"/>
  <c r="T6" i="2" s="1"/>
  <c r="N6" i="2" s="1"/>
</calcChain>
</file>

<file path=xl/comments1.xml><?xml version="1.0" encoding="utf-8"?>
<comments xmlns="http://schemas.openxmlformats.org/spreadsheetml/2006/main">
  <authors>
    <author>Kristýna Vrbová</author>
  </authors>
  <commentList>
    <comment ref="Q5" authorId="0">
      <text>
        <r>
          <rPr>
            <b/>
            <sz val="9"/>
            <color indexed="81"/>
            <rFont val="Tahoma"/>
            <family val="2"/>
            <charset val="238"/>
          </rPr>
          <t>Kristýna Vrbová:</t>
        </r>
        <r>
          <rPr>
            <sz val="9"/>
            <color indexed="81"/>
            <rFont val="Tahoma"/>
            <family val="2"/>
            <charset val="238"/>
          </rPr>
          <t xml:space="preserve">
odstranit nebo vyměnit za jiné pole</t>
        </r>
      </text>
    </comment>
  </commentList>
</comments>
</file>

<file path=xl/sharedStrings.xml><?xml version="1.0" encoding="utf-8"?>
<sst xmlns="http://schemas.openxmlformats.org/spreadsheetml/2006/main" count="6009" uniqueCount="1722">
  <si>
    <t>KOD</t>
  </si>
  <si>
    <t>NAZ</t>
  </si>
  <si>
    <t>DOP</t>
  </si>
  <si>
    <t>TYP</t>
  </si>
  <si>
    <t>PRO</t>
  </si>
  <si>
    <t>MJD</t>
  </si>
  <si>
    <t>VYR</t>
  </si>
  <si>
    <t>ZEM</t>
  </si>
  <si>
    <t>MENA</t>
  </si>
  <si>
    <t>KURZ</t>
  </si>
  <si>
    <t>DPH (%)</t>
  </si>
  <si>
    <t>MFC (Kč)</t>
  </si>
  <si>
    <t>PUVCENA (Kč)</t>
  </si>
  <si>
    <t>ZAR</t>
  </si>
  <si>
    <t>RP3</t>
  </si>
  <si>
    <t/>
  </si>
  <si>
    <t xml:space="preserve">VYC </t>
  </si>
  <si>
    <t>MAX</t>
  </si>
  <si>
    <t xml:space="preserve">MFC </t>
  </si>
  <si>
    <t>KAT</t>
  </si>
  <si>
    <t>PUVCENA</t>
  </si>
  <si>
    <t>MFC</t>
  </si>
  <si>
    <t>REU</t>
  </si>
  <si>
    <t>LIM</t>
  </si>
  <si>
    <t>OME</t>
  </si>
  <si>
    <t>UPO</t>
  </si>
  <si>
    <t>UHP</t>
  </si>
  <si>
    <t>ZVL</t>
  </si>
  <si>
    <t>UDO</t>
  </si>
  <si>
    <t>SKP</t>
  </si>
  <si>
    <t>DAT</t>
  </si>
  <si>
    <t>RP1</t>
  </si>
  <si>
    <t>RP2</t>
  </si>
  <si>
    <t>RP4</t>
  </si>
  <si>
    <t>RP5</t>
  </si>
  <si>
    <t>EPZT</t>
  </si>
  <si>
    <t>VYC</t>
  </si>
  <si>
    <t>DATVYC</t>
  </si>
  <si>
    <t>DATAKTVYC</t>
  </si>
  <si>
    <t>DPH</t>
  </si>
  <si>
    <t>DATZARZP</t>
  </si>
  <si>
    <t>DATVYRZP</t>
  </si>
  <si>
    <t>CISVERCIS</t>
  </si>
  <si>
    <t>je prázdný?</t>
  </si>
  <si>
    <t>je nový?</t>
  </si>
  <si>
    <t>01</t>
  </si>
  <si>
    <t>41</t>
  </si>
  <si>
    <t>42</t>
  </si>
  <si>
    <t>43</t>
  </si>
  <si>
    <t>44</t>
  </si>
  <si>
    <t>53</t>
  </si>
  <si>
    <t>54</t>
  </si>
  <si>
    <t>55</t>
  </si>
  <si>
    <t>56</t>
  </si>
  <si>
    <t>59</t>
  </si>
  <si>
    <t>60</t>
  </si>
  <si>
    <t>62</t>
  </si>
  <si>
    <t>64</t>
  </si>
  <si>
    <t>67</t>
  </si>
  <si>
    <t>68</t>
  </si>
  <si>
    <t>69</t>
  </si>
  <si>
    <t>70</t>
  </si>
  <si>
    <t>71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</si>
  <si>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</si>
  <si>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</si>
  <si>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</si>
  <si>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</si>
  <si>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</si>
  <si>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</si>
  <si>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</si>
  <si>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</si>
  <si>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</si>
  <si>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</si>
  <si>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</si>
  <si>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</si>
  <si>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</si>
  <si>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</si>
  <si>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</si>
  <si>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ZKRATKA</t>
  </si>
  <si>
    <t>BAL</t>
  </si>
  <si>
    <t>DEN</t>
  </si>
  <si>
    <t>KS</t>
  </si>
  <si>
    <t>PÁR</t>
  </si>
  <si>
    <t>SADA</t>
  </si>
  <si>
    <t>JEDN</t>
  </si>
  <si>
    <t>005</t>
  </si>
  <si>
    <t>054</t>
  </si>
  <si>
    <t>070</t>
  </si>
  <si>
    <t>073</t>
  </si>
  <si>
    <t>105</t>
  </si>
  <si>
    <t>121</t>
  </si>
  <si>
    <t>129</t>
  </si>
  <si>
    <t>133</t>
  </si>
  <si>
    <t>134</t>
  </si>
  <si>
    <t>135</t>
  </si>
  <si>
    <t>138</t>
  </si>
  <si>
    <t>139</t>
  </si>
  <si>
    <t>140</t>
  </si>
  <si>
    <t>141</t>
  </si>
  <si>
    <t>142</t>
  </si>
  <si>
    <t>150</t>
  </si>
  <si>
    <t>154</t>
  </si>
  <si>
    <t>157</t>
  </si>
  <si>
    <t>158</t>
  </si>
  <si>
    <t>160</t>
  </si>
  <si>
    <t>161</t>
  </si>
  <si>
    <t>171</t>
  </si>
  <si>
    <t>174</t>
  </si>
  <si>
    <t>184</t>
  </si>
  <si>
    <t>190</t>
  </si>
  <si>
    <t>195</t>
  </si>
  <si>
    <t>202</t>
  </si>
  <si>
    <t>210</t>
  </si>
  <si>
    <t>211</t>
  </si>
  <si>
    <t>221</t>
  </si>
  <si>
    <t>227</t>
  </si>
  <si>
    <t>229</t>
  </si>
  <si>
    <t>230</t>
  </si>
  <si>
    <t>231</t>
  </si>
  <si>
    <t>233</t>
  </si>
  <si>
    <t>234</t>
  </si>
  <si>
    <t>237</t>
  </si>
  <si>
    <t>238</t>
  </si>
  <si>
    <t>239</t>
  </si>
  <si>
    <t>241</t>
  </si>
  <si>
    <t>243</t>
  </si>
  <si>
    <t>247</t>
  </si>
  <si>
    <t>256</t>
  </si>
  <si>
    <t>257</t>
  </si>
  <si>
    <t>258</t>
  </si>
  <si>
    <t>259</t>
  </si>
  <si>
    <t>261</t>
  </si>
  <si>
    <t>266</t>
  </si>
  <si>
    <t>268</t>
  </si>
  <si>
    <t>269</t>
  </si>
  <si>
    <t>274</t>
  </si>
  <si>
    <t>276</t>
  </si>
  <si>
    <t>277</t>
  </si>
  <si>
    <t>279</t>
  </si>
  <si>
    <t>280</t>
  </si>
  <si>
    <t>281</t>
  </si>
  <si>
    <t>282</t>
  </si>
  <si>
    <t>283</t>
  </si>
  <si>
    <t>286</t>
  </si>
  <si>
    <t>290</t>
  </si>
  <si>
    <t>292</t>
  </si>
  <si>
    <t>293</t>
  </si>
  <si>
    <t>299</t>
  </si>
  <si>
    <t>300</t>
  </si>
  <si>
    <t>301</t>
  </si>
  <si>
    <t>303</t>
  </si>
  <si>
    <t>304</t>
  </si>
  <si>
    <t>307</t>
  </si>
  <si>
    <t>309</t>
  </si>
  <si>
    <t>310</t>
  </si>
  <si>
    <t>311</t>
  </si>
  <si>
    <t>312</t>
  </si>
  <si>
    <t>313</t>
  </si>
  <si>
    <t>314</t>
  </si>
  <si>
    <t>315</t>
  </si>
  <si>
    <t>316</t>
  </si>
  <si>
    <t>321</t>
  </si>
  <si>
    <t>327</t>
  </si>
  <si>
    <t>328</t>
  </si>
  <si>
    <t>330</t>
  </si>
  <si>
    <t>331</t>
  </si>
  <si>
    <t>333</t>
  </si>
  <si>
    <t>334</t>
  </si>
  <si>
    <t>336</t>
  </si>
  <si>
    <t>338</t>
  </si>
  <si>
    <t>339</t>
  </si>
  <si>
    <t>340</t>
  </si>
  <si>
    <t>341</t>
  </si>
  <si>
    <t>342</t>
  </si>
  <si>
    <t>345</t>
  </si>
  <si>
    <t>347</t>
  </si>
  <si>
    <t>353</t>
  </si>
  <si>
    <t>354</t>
  </si>
  <si>
    <t>355</t>
  </si>
  <si>
    <t>356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</si>
  <si>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</si>
  <si>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</si>
  <si>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</si>
  <si>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</si>
  <si>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</si>
  <si>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</si>
  <si>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</si>
  <si>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</si>
  <si>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</si>
  <si>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</si>
  <si>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</si>
  <si>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</si>
  <si>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</si>
  <si>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373</t>
  </si>
  <si>
    <t>375</t>
  </si>
  <si>
    <t>376</t>
  </si>
  <si>
    <t>377</t>
  </si>
  <si>
    <t>378</t>
  </si>
  <si>
    <t>379</t>
  </si>
  <si>
    <t>380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</si>
  <si>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</si>
  <si>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</si>
  <si>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</si>
  <si>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</si>
  <si>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</si>
  <si>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</si>
  <si>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</si>
  <si>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</si>
  <si>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</si>
  <si>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</si>
  <si>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393</t>
  </si>
  <si>
    <t>394</t>
  </si>
  <si>
    <t>397</t>
  </si>
  <si>
    <t>398</t>
  </si>
  <si>
    <t>399</t>
  </si>
  <si>
    <t>3M</t>
  </si>
  <si>
    <t>3M1</t>
  </si>
  <si>
    <t>3PP</t>
  </si>
  <si>
    <t>3SO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</si>
  <si>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</si>
  <si>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</si>
  <si>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</si>
  <si>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</si>
  <si>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</si>
  <si>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</si>
  <si>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</si>
  <si>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</si>
  <si>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</si>
  <si>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</si>
  <si>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</si>
  <si>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</si>
  <si>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</si>
  <si>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</si>
  <si>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</si>
  <si>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</si>
  <si>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</si>
  <si>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</si>
  <si>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</si>
  <si>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</si>
  <si>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</si>
  <si>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</si>
  <si>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426</t>
  </si>
  <si>
    <t>434</t>
  </si>
  <si>
    <t>437</t>
  </si>
  <si>
    <t>438</t>
  </si>
  <si>
    <t>439</t>
  </si>
  <si>
    <t>440</t>
  </si>
  <si>
    <t>442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</si>
  <si>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</si>
  <si>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</si>
  <si>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</si>
  <si>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</si>
  <si>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</si>
  <si>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</si>
  <si>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</si>
  <si>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</si>
  <si>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</si>
  <si>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</si>
  <si>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</si>
  <si>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</si>
  <si>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</si>
  <si>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</si>
  <si>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7ME</t>
  </si>
  <si>
    <t>AAB</t>
  </si>
  <si>
    <t>AAI</t>
  </si>
  <si>
    <t>AAP</t>
  </si>
  <si>
    <t>AAR</t>
  </si>
  <si>
    <t>ABA</t>
  </si>
  <si>
    <t>ABB</t>
  </si>
  <si>
    <t>ABC</t>
  </si>
  <si>
    <t>ABI</t>
  </si>
  <si>
    <t>ABM</t>
  </si>
  <si>
    <t>ACA</t>
  </si>
  <si>
    <t>ACC</t>
  </si>
  <si>
    <t>ACH</t>
  </si>
  <si>
    <t>ACI</t>
  </si>
  <si>
    <t>ACK</t>
  </si>
  <si>
    <t>ACL</t>
  </si>
  <si>
    <t>ACN</t>
  </si>
  <si>
    <t>ACO</t>
  </si>
  <si>
    <t>ACR</t>
  </si>
  <si>
    <t>ACS</t>
  </si>
  <si>
    <t>ACT</t>
  </si>
  <si>
    <t>ACV</t>
  </si>
  <si>
    <t>ADC</t>
  </si>
  <si>
    <t>ADL</t>
  </si>
  <si>
    <t>ADM</t>
  </si>
  <si>
    <t>ADR</t>
  </si>
  <si>
    <t>ADT</t>
  </si>
  <si>
    <t>ADY</t>
  </si>
  <si>
    <t>AEM</t>
  </si>
  <si>
    <t>AES</t>
  </si>
  <si>
    <t>AEX</t>
  </si>
  <si>
    <t>AGD</t>
  </si>
  <si>
    <t>AGE</t>
  </si>
  <si>
    <t>AGL</t>
  </si>
  <si>
    <t>AGM</t>
  </si>
  <si>
    <t>AKB</t>
  </si>
  <si>
    <t>AKC</t>
  </si>
  <si>
    <t>AKN</t>
  </si>
  <si>
    <t>AKS</t>
  </si>
  <si>
    <t>ALA</t>
  </si>
  <si>
    <t>ALB</t>
  </si>
  <si>
    <t>ALD</t>
  </si>
  <si>
    <t>ALI</t>
  </si>
  <si>
    <t>ALL</t>
  </si>
  <si>
    <t>ALM</t>
  </si>
  <si>
    <t>ALN</t>
  </si>
  <si>
    <t>ALP</t>
  </si>
  <si>
    <t>ALQ</t>
  </si>
  <si>
    <t>AMA</t>
  </si>
  <si>
    <t>AMB</t>
  </si>
  <si>
    <t>AMC</t>
  </si>
  <si>
    <t>AMD</t>
  </si>
  <si>
    <t>AMG</t>
  </si>
  <si>
    <t>AMI</t>
  </si>
  <si>
    <t>AMO</t>
  </si>
  <si>
    <t>AMP</t>
  </si>
  <si>
    <t>AMR</t>
  </si>
  <si>
    <t>AMS</t>
  </si>
  <si>
    <t>ANC</t>
  </si>
  <si>
    <t>AND</t>
  </si>
  <si>
    <t>ANE</t>
  </si>
  <si>
    <t>ANF</t>
  </si>
  <si>
    <t>ANG</t>
  </si>
  <si>
    <t>ANH</t>
  </si>
  <si>
    <t>ANI</t>
  </si>
  <si>
    <t>ANK</t>
  </si>
  <si>
    <t>ANR</t>
  </si>
  <si>
    <t>ANS</t>
  </si>
  <si>
    <t>ANT</t>
  </si>
  <si>
    <t>AOR</t>
  </si>
  <si>
    <t>API</t>
  </si>
  <si>
    <t>APM</t>
  </si>
  <si>
    <t>APP</t>
  </si>
  <si>
    <t>APT</t>
  </si>
  <si>
    <t>APX</t>
  </si>
  <si>
    <t>AQJ</t>
  </si>
  <si>
    <t>AQM</t>
  </si>
  <si>
    <t>AQT</t>
  </si>
  <si>
    <t>ARD</t>
  </si>
  <si>
    <t>ARE</t>
  </si>
  <si>
    <t>ARG</t>
  </si>
  <si>
    <t>ARI</t>
  </si>
  <si>
    <t>ARK</t>
  </si>
  <si>
    <t>ARO</t>
  </si>
  <si>
    <t>ARR</t>
  </si>
  <si>
    <t>ARS</t>
  </si>
  <si>
    <t>ART</t>
  </si>
  <si>
    <t>ARV</t>
  </si>
  <si>
    <t>ARX</t>
  </si>
  <si>
    <t>AS1</t>
  </si>
  <si>
    <t>ASA</t>
  </si>
  <si>
    <t>ASC</t>
  </si>
  <si>
    <t>ASE</t>
  </si>
  <si>
    <t>ASH</t>
  </si>
  <si>
    <t>ASI</t>
  </si>
  <si>
    <t>ASM</t>
  </si>
  <si>
    <t>ASN</t>
  </si>
  <si>
    <t>ASO</t>
  </si>
  <si>
    <t>ASP</t>
  </si>
  <si>
    <t>AST</t>
  </si>
  <si>
    <t>ATC</t>
  </si>
  <si>
    <t>ATI</t>
  </si>
  <si>
    <t>ATM</t>
  </si>
  <si>
    <t>ATN</t>
  </si>
  <si>
    <t>ATO</t>
  </si>
  <si>
    <t>ATR</t>
  </si>
  <si>
    <t>ATS</t>
  </si>
  <si>
    <t>AUD</t>
  </si>
  <si>
    <t>AUS</t>
  </si>
  <si>
    <t>AUT</t>
  </si>
  <si>
    <t>AUY</t>
  </si>
  <si>
    <t>AVE</t>
  </si>
  <si>
    <t>AVM</t>
  </si>
  <si>
    <t>AXL</t>
  </si>
  <si>
    <t>AXM</t>
  </si>
  <si>
    <t>AYR</t>
  </si>
  <si>
    <t>BAB</t>
  </si>
  <si>
    <t>BAD</t>
  </si>
  <si>
    <t>BAR</t>
  </si>
  <si>
    <t>BAT</t>
  </si>
  <si>
    <t>BAU</t>
  </si>
  <si>
    <t>BAY</t>
  </si>
  <si>
    <t>BBD</t>
  </si>
  <si>
    <t>BBF</t>
  </si>
  <si>
    <t>BBG</t>
  </si>
  <si>
    <t>BBM</t>
  </si>
  <si>
    <t>BBS</t>
  </si>
  <si>
    <t>BD</t>
  </si>
  <si>
    <t>BEB</t>
  </si>
  <si>
    <t>BEL</t>
  </si>
  <si>
    <t>BER</t>
  </si>
  <si>
    <t>BFA</t>
  </si>
  <si>
    <t>BFS</t>
  </si>
  <si>
    <t>BGH</t>
  </si>
  <si>
    <t>BHK</t>
  </si>
  <si>
    <t>BI1</t>
  </si>
  <si>
    <t>BI2</t>
  </si>
  <si>
    <t>BI3</t>
  </si>
  <si>
    <t>BI4</t>
  </si>
  <si>
    <t>BI5</t>
  </si>
  <si>
    <t>BI6</t>
  </si>
  <si>
    <t>BI7</t>
  </si>
  <si>
    <t>BIC</t>
  </si>
  <si>
    <t>BIG</t>
  </si>
  <si>
    <t>BII</t>
  </si>
  <si>
    <t>BIM</t>
  </si>
  <si>
    <t>BIO</t>
  </si>
  <si>
    <t>BIP</t>
  </si>
  <si>
    <t>BIS</t>
  </si>
  <si>
    <t>BIT</t>
  </si>
  <si>
    <t>BIU</t>
  </si>
  <si>
    <t>BLD</t>
  </si>
  <si>
    <t>BLL</t>
  </si>
  <si>
    <t>BLM</t>
  </si>
  <si>
    <t>BLO</t>
  </si>
  <si>
    <t>BLS</t>
  </si>
  <si>
    <t>BLT</t>
  </si>
  <si>
    <t>BLU</t>
  </si>
  <si>
    <t>BME</t>
  </si>
  <si>
    <t>BMK</t>
  </si>
  <si>
    <t>BMT</t>
  </si>
  <si>
    <t>BNI</t>
  </si>
  <si>
    <t>BNM</t>
  </si>
  <si>
    <t>BNT</t>
  </si>
  <si>
    <t>BO1</t>
  </si>
  <si>
    <t>BOC</t>
  </si>
  <si>
    <t>BOE</t>
  </si>
  <si>
    <t>BOH</t>
  </si>
  <si>
    <t>BOL</t>
  </si>
  <si>
    <t>BOM</t>
  </si>
  <si>
    <t>BON</t>
  </si>
  <si>
    <t>BOP</t>
  </si>
  <si>
    <t>BOR</t>
  </si>
  <si>
    <t>BPO</t>
  </si>
  <si>
    <t>BPY</t>
  </si>
  <si>
    <t>BR</t>
  </si>
  <si>
    <t>BR2</t>
  </si>
  <si>
    <t>BRD</t>
  </si>
  <si>
    <t>BRE</t>
  </si>
  <si>
    <t>BRG</t>
  </si>
  <si>
    <t>BRI</t>
  </si>
  <si>
    <t>BRL</t>
  </si>
  <si>
    <t>BRM</t>
  </si>
  <si>
    <t>BRN</t>
  </si>
  <si>
    <t>BRO</t>
  </si>
  <si>
    <t>BRS</t>
  </si>
  <si>
    <t>BRT</t>
  </si>
  <si>
    <t>BRU</t>
  </si>
  <si>
    <t>BRV</t>
  </si>
  <si>
    <t>BSC</t>
  </si>
  <si>
    <t>BSE</t>
  </si>
  <si>
    <t>BSM</t>
  </si>
  <si>
    <t>BSN</t>
  </si>
  <si>
    <t>BSP</t>
  </si>
  <si>
    <t>BSR</t>
  </si>
  <si>
    <t>BTG</t>
  </si>
  <si>
    <t>BTQ</t>
  </si>
  <si>
    <t>BTR</t>
  </si>
  <si>
    <t>BUE</t>
  </si>
  <si>
    <t>BUK</t>
  </si>
  <si>
    <t>BUL</t>
  </si>
  <si>
    <t>BUM</t>
  </si>
  <si>
    <t>BUR</t>
  </si>
  <si>
    <t>BVI</t>
  </si>
  <si>
    <t>BXT</t>
  </si>
  <si>
    <t>C2F</t>
  </si>
  <si>
    <t>CAA</t>
  </si>
  <si>
    <t>CAH</t>
  </si>
  <si>
    <t>CAI</t>
  </si>
  <si>
    <t>CAM</t>
  </si>
  <si>
    <t>CAP</t>
  </si>
  <si>
    <t>CAS</t>
  </si>
  <si>
    <t>CCM</t>
  </si>
  <si>
    <t>CCV</t>
  </si>
  <si>
    <t>CER</t>
  </si>
  <si>
    <t>CFO</t>
  </si>
  <si>
    <t>CHD</t>
  </si>
  <si>
    <t>CHI</t>
  </si>
  <si>
    <t>CHJ</t>
  </si>
  <si>
    <t>CHM</t>
  </si>
  <si>
    <t>CIA</t>
  </si>
  <si>
    <t>CID</t>
  </si>
  <si>
    <t>CIP</t>
  </si>
  <si>
    <t>CIV</t>
  </si>
  <si>
    <t>CLB</t>
  </si>
  <si>
    <t>CLR</t>
  </si>
  <si>
    <t>CM1</t>
  </si>
  <si>
    <t>CME</t>
  </si>
  <si>
    <t>CMH</t>
  </si>
  <si>
    <t>CMI</t>
  </si>
  <si>
    <t>CMP</t>
  </si>
  <si>
    <t>CMT</t>
  </si>
  <si>
    <t>CNA</t>
  </si>
  <si>
    <t>CO1</t>
  </si>
  <si>
    <t>COD</t>
  </si>
  <si>
    <t>COE</t>
  </si>
  <si>
    <t>COH</t>
  </si>
  <si>
    <t>COK</t>
  </si>
  <si>
    <t>COL</t>
  </si>
  <si>
    <t>COM</t>
  </si>
  <si>
    <t>CON</t>
  </si>
  <si>
    <t>COO</t>
  </si>
  <si>
    <t>COR</t>
  </si>
  <si>
    <t>COS</t>
  </si>
  <si>
    <t>COT</t>
  </si>
  <si>
    <t>COV</t>
  </si>
  <si>
    <t>CPL</t>
  </si>
  <si>
    <t>CPP</t>
  </si>
  <si>
    <t>CRA</t>
  </si>
  <si>
    <t>CRG</t>
  </si>
  <si>
    <t>CRH</t>
  </si>
  <si>
    <t>CRL</t>
  </si>
  <si>
    <t>CRM</t>
  </si>
  <si>
    <t>CRN</t>
  </si>
  <si>
    <t>CRP</t>
  </si>
  <si>
    <t>CRY</t>
  </si>
  <si>
    <t>CSC</t>
  </si>
  <si>
    <t>CSL</t>
  </si>
  <si>
    <t>CSM</t>
  </si>
  <si>
    <t>CSN</t>
  </si>
  <si>
    <t>CST</t>
  </si>
  <si>
    <t>CUR</t>
  </si>
  <si>
    <t>CVD</t>
  </si>
  <si>
    <t>CVS</t>
  </si>
  <si>
    <t>CVT</t>
  </si>
  <si>
    <t>CYB</t>
  </si>
  <si>
    <t>CZM</t>
  </si>
  <si>
    <t>DAH</t>
  </si>
  <si>
    <t>DAN</t>
  </si>
  <si>
    <t>DAR</t>
  </si>
  <si>
    <t>DAV</t>
  </si>
  <si>
    <t>DBI</t>
  </si>
  <si>
    <t>DDM</t>
  </si>
  <si>
    <t>DEL</t>
  </si>
  <si>
    <t>DEM</t>
  </si>
  <si>
    <t>DEV</t>
  </si>
  <si>
    <t>DFI</t>
  </si>
  <si>
    <t>DIA</t>
  </si>
  <si>
    <t>DID</t>
  </si>
  <si>
    <t>DIH</t>
  </si>
  <si>
    <t>DIS</t>
  </si>
  <si>
    <t>DIV</t>
  </si>
  <si>
    <t>DIX</t>
  </si>
  <si>
    <t>DJY</t>
  </si>
  <si>
    <t>DLC</t>
  </si>
  <si>
    <t>DMA</t>
  </si>
  <si>
    <t>DRG</t>
  </si>
  <si>
    <t>DSM</t>
  </si>
  <si>
    <t>DSP</t>
  </si>
  <si>
    <t>DTZ</t>
  </si>
  <si>
    <t>DUP</t>
  </si>
  <si>
    <t>DVL</t>
  </si>
  <si>
    <t>DXM</t>
  </si>
  <si>
    <t>DZO</t>
  </si>
  <si>
    <t>EAK</t>
  </si>
  <si>
    <t>EDL</t>
  </si>
  <si>
    <t>EDW</t>
  </si>
  <si>
    <t>EGO</t>
  </si>
  <si>
    <t>EKO</t>
  </si>
  <si>
    <t>ELA</t>
  </si>
  <si>
    <t>ELI</t>
  </si>
  <si>
    <t>ELS</t>
  </si>
  <si>
    <t>EMB</t>
  </si>
  <si>
    <t>EMC</t>
  </si>
  <si>
    <t>EMD</t>
  </si>
  <si>
    <t>ENC</t>
  </si>
  <si>
    <t>END</t>
  </si>
  <si>
    <t>ENF</t>
  </si>
  <si>
    <t>ENS</t>
  </si>
  <si>
    <t>EPF</t>
  </si>
  <si>
    <t>EPI</t>
  </si>
  <si>
    <t>EPL</t>
  </si>
  <si>
    <t>EPM</t>
  </si>
  <si>
    <t>EQL</t>
  </si>
  <si>
    <t>EQM</t>
  </si>
  <si>
    <t>ERG</t>
  </si>
  <si>
    <t>ERI</t>
  </si>
  <si>
    <t>ERR</t>
  </si>
  <si>
    <t>ES2</t>
  </si>
  <si>
    <t>ESB</t>
  </si>
  <si>
    <t>ESS</t>
  </si>
  <si>
    <t>EST</t>
  </si>
  <si>
    <t>ETA</t>
  </si>
  <si>
    <t>ETC</t>
  </si>
  <si>
    <t>ETH</t>
  </si>
  <si>
    <t>EUC</t>
  </si>
  <si>
    <t>EUO</t>
  </si>
  <si>
    <t>EUP</t>
  </si>
  <si>
    <t>EUR</t>
  </si>
  <si>
    <t>EUS</t>
  </si>
  <si>
    <t>EUT</t>
  </si>
  <si>
    <t>EV3</t>
  </si>
  <si>
    <t>EYE</t>
  </si>
  <si>
    <t>FAH</t>
  </si>
  <si>
    <t>FAS</t>
  </si>
  <si>
    <t>FAZ</t>
  </si>
  <si>
    <t>FBM</t>
  </si>
  <si>
    <t>FCS</t>
  </si>
  <si>
    <t>FDI</t>
  </si>
  <si>
    <t>FEH</t>
  </si>
  <si>
    <t>FGZ</t>
  </si>
  <si>
    <t>FHM</t>
  </si>
  <si>
    <t>FI1</t>
  </si>
  <si>
    <t>FIA</t>
  </si>
  <si>
    <t>FIF</t>
  </si>
  <si>
    <t>FIQ</t>
  </si>
  <si>
    <t>FLN</t>
  </si>
  <si>
    <t>FOR</t>
  </si>
  <si>
    <t>FOT</t>
  </si>
  <si>
    <t>FPH</t>
  </si>
  <si>
    <t>FPM</t>
  </si>
  <si>
    <t>FRE</t>
  </si>
  <si>
    <t>FRM</t>
  </si>
  <si>
    <t>FRN</t>
  </si>
  <si>
    <t>FSD</t>
  </si>
  <si>
    <t>FSS</t>
  </si>
  <si>
    <t>FUJ</t>
  </si>
  <si>
    <t>FUS</t>
  </si>
  <si>
    <t>FZA</t>
  </si>
  <si>
    <t>G11</t>
  </si>
  <si>
    <t>GAA</t>
  </si>
  <si>
    <t>GAD</t>
  </si>
  <si>
    <t>GAL</t>
  </si>
  <si>
    <t>GBM</t>
  </si>
  <si>
    <t>GCM</t>
  </si>
  <si>
    <t>GDT</t>
  </si>
  <si>
    <t>GEC</t>
  </si>
  <si>
    <t>GEM</t>
  </si>
  <si>
    <t>GEN</t>
  </si>
  <si>
    <t>GFE</t>
  </si>
  <si>
    <t>GFL</t>
  </si>
  <si>
    <t>GHE</t>
  </si>
  <si>
    <t>GIB</t>
  </si>
  <si>
    <t>GIS</t>
  </si>
  <si>
    <t>GIT</t>
  </si>
  <si>
    <t>GIV</t>
  </si>
  <si>
    <t>GLA</t>
  </si>
  <si>
    <t>GLM</t>
  </si>
  <si>
    <t>GLO</t>
  </si>
  <si>
    <t>GMC</t>
  </si>
  <si>
    <t>GOD</t>
  </si>
  <si>
    <t>GOM</t>
  </si>
  <si>
    <t>GOR</t>
  </si>
  <si>
    <t>GRL</t>
  </si>
  <si>
    <t>GRM</t>
  </si>
  <si>
    <t>GRU</t>
  </si>
  <si>
    <t>GST</t>
  </si>
  <si>
    <t>GSW</t>
  </si>
  <si>
    <t>GUA</t>
  </si>
  <si>
    <t>GUE</t>
  </si>
  <si>
    <t>HAB</t>
  </si>
  <si>
    <t>HAC</t>
  </si>
  <si>
    <t>HAM</t>
  </si>
  <si>
    <t>HAN</t>
  </si>
  <si>
    <t>HAO</t>
  </si>
  <si>
    <t>HAS</t>
  </si>
  <si>
    <t>HD</t>
  </si>
  <si>
    <t>HDG</t>
  </si>
  <si>
    <t>HDH</t>
  </si>
  <si>
    <t>HDP</t>
  </si>
  <si>
    <t>HEL</t>
  </si>
  <si>
    <t>HEM</t>
  </si>
  <si>
    <t>HEQ</t>
  </si>
  <si>
    <t>HER</t>
  </si>
  <si>
    <t>HEW</t>
  </si>
  <si>
    <t>HIM</t>
  </si>
  <si>
    <t>HIT</t>
  </si>
  <si>
    <t>HLI</t>
  </si>
  <si>
    <t>HLZ</t>
  </si>
  <si>
    <t>HMH</t>
  </si>
  <si>
    <t>HMM</t>
  </si>
  <si>
    <t>HMP</t>
  </si>
  <si>
    <t>HMR</t>
  </si>
  <si>
    <t>HMT</t>
  </si>
  <si>
    <t>HOC</t>
  </si>
  <si>
    <t>HOF</t>
  </si>
  <si>
    <t>HON</t>
  </si>
  <si>
    <t>HOR</t>
  </si>
  <si>
    <t>HOS</t>
  </si>
  <si>
    <t>HOY</t>
  </si>
  <si>
    <t>HRS</t>
  </si>
  <si>
    <t>HRW</t>
  </si>
  <si>
    <t>HTL</t>
  </si>
  <si>
    <t>HUT</t>
  </si>
  <si>
    <t>HYA</t>
  </si>
  <si>
    <t>HYL</t>
  </si>
  <si>
    <t>IBI</t>
  </si>
  <si>
    <t>IBM</t>
  </si>
  <si>
    <t>IBS</t>
  </si>
  <si>
    <t>ICB</t>
  </si>
  <si>
    <t>ICC</t>
  </si>
  <si>
    <t>ICE</t>
  </si>
  <si>
    <t>ICU</t>
  </si>
  <si>
    <t>IDS</t>
  </si>
  <si>
    <t>IDT</t>
  </si>
  <si>
    <t>IF</t>
  </si>
  <si>
    <t>IF1</t>
  </si>
  <si>
    <t>IFL</t>
  </si>
  <si>
    <t>IFR</t>
  </si>
  <si>
    <t>IG</t>
  </si>
  <si>
    <t>IHT</t>
  </si>
  <si>
    <t>IMC</t>
  </si>
  <si>
    <t>IMD</t>
  </si>
  <si>
    <t>IME</t>
  </si>
  <si>
    <t>IMM</t>
  </si>
  <si>
    <t>IMP</t>
  </si>
  <si>
    <t>IMS</t>
  </si>
  <si>
    <t>IMT</t>
  </si>
  <si>
    <t>IN</t>
  </si>
  <si>
    <t>IN1</t>
  </si>
  <si>
    <t>INC</t>
  </si>
  <si>
    <t>IND</t>
  </si>
  <si>
    <t>INE</t>
  </si>
  <si>
    <t>INF</t>
  </si>
  <si>
    <t>ING</t>
  </si>
  <si>
    <t>INH</t>
  </si>
  <si>
    <t>INI</t>
  </si>
  <si>
    <t>INL</t>
  </si>
  <si>
    <t>INN</t>
  </si>
  <si>
    <t>INO</t>
  </si>
  <si>
    <t>INP</t>
  </si>
  <si>
    <t>INR</t>
  </si>
  <si>
    <t>INS</t>
  </si>
  <si>
    <t>INT</t>
  </si>
  <si>
    <t>INU</t>
  </si>
  <si>
    <t>INV</t>
  </si>
  <si>
    <t>IOH</t>
  </si>
  <si>
    <t>ISC</t>
  </si>
  <si>
    <t>ISI</t>
  </si>
  <si>
    <t>ISM</t>
  </si>
  <si>
    <t>ISP</t>
  </si>
  <si>
    <t>ISU</t>
  </si>
  <si>
    <t>ITG</t>
  </si>
  <si>
    <t>ITM</t>
  </si>
  <si>
    <t>ITR</t>
  </si>
  <si>
    <t>ITT</t>
  </si>
  <si>
    <t>IVO</t>
  </si>
  <si>
    <t>IVS</t>
  </si>
  <si>
    <t>IVT</t>
  </si>
  <si>
    <t>JAJ</t>
  </si>
  <si>
    <t>JCM</t>
  </si>
  <si>
    <t>JEL</t>
  </si>
  <si>
    <t>JEN</t>
  </si>
  <si>
    <t>JNV</t>
  </si>
  <si>
    <t>JOI</t>
  </si>
  <si>
    <t>JOK</t>
  </si>
  <si>
    <t>JOT</t>
  </si>
  <si>
    <t>JUN</t>
  </si>
  <si>
    <t>JUZ</t>
  </si>
  <si>
    <t>K2M</t>
  </si>
  <si>
    <t>KAG</t>
  </si>
  <si>
    <t>KAK</t>
  </si>
  <si>
    <t>KAL</t>
  </si>
  <si>
    <t>KAN</t>
  </si>
  <si>
    <t>KCI</t>
  </si>
  <si>
    <t>KCK</t>
  </si>
  <si>
    <t>KEN</t>
  </si>
  <si>
    <t>KIK</t>
  </si>
  <si>
    <t>KIM</t>
  </si>
  <si>
    <t>KIS</t>
  </si>
  <si>
    <t>KKM</t>
  </si>
  <si>
    <t>KLE</t>
  </si>
  <si>
    <t>KLM</t>
  </si>
  <si>
    <t>KMD</t>
  </si>
  <si>
    <t>KMP</t>
  </si>
  <si>
    <t>KON</t>
  </si>
  <si>
    <t>KOW</t>
  </si>
  <si>
    <t>KRE</t>
  </si>
  <si>
    <t>KUP</t>
  </si>
  <si>
    <t>KVK</t>
  </si>
  <si>
    <t>KVS</t>
  </si>
  <si>
    <t>KWS</t>
  </si>
  <si>
    <t>LAA</t>
  </si>
  <si>
    <t>LAC</t>
  </si>
  <si>
    <t>LAF</t>
  </si>
  <si>
    <t>LAI</t>
  </si>
  <si>
    <t>LAZ</t>
  </si>
  <si>
    <t>LBB</t>
  </si>
  <si>
    <t>LBM</t>
  </si>
  <si>
    <t>LEC</t>
  </si>
  <si>
    <t>LEO</t>
  </si>
  <si>
    <t>LEP</t>
  </si>
  <si>
    <t>LET</t>
  </si>
  <si>
    <t>LEV</t>
  </si>
  <si>
    <t>LFV</t>
  </si>
  <si>
    <t>LGL</t>
  </si>
  <si>
    <t>LIC</t>
  </si>
  <si>
    <t>LIF</t>
  </si>
  <si>
    <t>LIL</t>
  </si>
  <si>
    <t>LIN</t>
  </si>
  <si>
    <t>LM1</t>
  </si>
  <si>
    <t>LMA</t>
  </si>
  <si>
    <t>LMV</t>
  </si>
  <si>
    <t>LOM</t>
  </si>
  <si>
    <t>LPE</t>
  </si>
  <si>
    <t>LPS</t>
  </si>
  <si>
    <t>LRD</t>
  </si>
  <si>
    <t>LRG</t>
  </si>
  <si>
    <t>LRM</t>
  </si>
  <si>
    <t>LSK</t>
  </si>
  <si>
    <t>LTS</t>
  </si>
  <si>
    <t>LUT</t>
  </si>
  <si>
    <t>MA1</t>
  </si>
  <si>
    <t>MAC</t>
  </si>
  <si>
    <t>MAF</t>
  </si>
  <si>
    <t>MAJ</t>
  </si>
  <si>
    <t>MAL</t>
  </si>
  <si>
    <t>MAN</t>
  </si>
  <si>
    <t>MAR</t>
  </si>
  <si>
    <t>MAT</t>
  </si>
  <si>
    <t>MBC</t>
  </si>
  <si>
    <t>MBP</t>
  </si>
  <si>
    <t>MC1</t>
  </si>
  <si>
    <t>MCA</t>
  </si>
  <si>
    <t>MCE</t>
  </si>
  <si>
    <t>MCO</t>
  </si>
  <si>
    <t>MCS</t>
  </si>
  <si>
    <t>MCV</t>
  </si>
  <si>
    <t>MDA</t>
  </si>
  <si>
    <t>MDB</t>
  </si>
  <si>
    <t>MDC</t>
  </si>
  <si>
    <t>MDD</t>
  </si>
  <si>
    <t>MDF</t>
  </si>
  <si>
    <t>MDG</t>
  </si>
  <si>
    <t>MDH</t>
  </si>
  <si>
    <t>MDI</t>
  </si>
  <si>
    <t>MDL</t>
  </si>
  <si>
    <t>MDM</t>
  </si>
  <si>
    <t>MDN</t>
  </si>
  <si>
    <t>MDS</t>
  </si>
  <si>
    <t>MDT</t>
  </si>
  <si>
    <t>MDU</t>
  </si>
  <si>
    <t>MDV</t>
  </si>
  <si>
    <t>MDW</t>
  </si>
  <si>
    <t>MDX</t>
  </si>
  <si>
    <t>MEA</t>
  </si>
  <si>
    <t>MED</t>
  </si>
  <si>
    <t>MEE</t>
  </si>
  <si>
    <t>MEI</t>
  </si>
  <si>
    <t>MEL</t>
  </si>
  <si>
    <t>MEM</t>
  </si>
  <si>
    <t>MEO</t>
  </si>
  <si>
    <t>MEQ</t>
  </si>
  <si>
    <t>MER</t>
  </si>
  <si>
    <t>MES</t>
  </si>
  <si>
    <t>MET</t>
  </si>
  <si>
    <t>MEX</t>
  </si>
  <si>
    <t>MGG</t>
  </si>
  <si>
    <t>MI1</t>
  </si>
  <si>
    <t>MIB</t>
  </si>
  <si>
    <t>MIC</t>
  </si>
  <si>
    <t>MIE</t>
  </si>
  <si>
    <t>MIF</t>
  </si>
  <si>
    <t>MII</t>
  </si>
  <si>
    <t>MIK</t>
  </si>
  <si>
    <t>MIN</t>
  </si>
  <si>
    <t>MIO</t>
  </si>
  <si>
    <t>MIR</t>
  </si>
  <si>
    <t>MIS</t>
  </si>
  <si>
    <t>MIV</t>
  </si>
  <si>
    <t>MLA</t>
  </si>
  <si>
    <t>MLC</t>
  </si>
  <si>
    <t>MLK</t>
  </si>
  <si>
    <t>MLL</t>
  </si>
  <si>
    <t>MLM</t>
  </si>
  <si>
    <t>MLS</t>
  </si>
  <si>
    <t>MME</t>
  </si>
  <si>
    <t>MMG</t>
  </si>
  <si>
    <t>MMS</t>
  </si>
  <si>
    <t>MNM</t>
  </si>
  <si>
    <t>MOH</t>
  </si>
  <si>
    <t>MOL</t>
  </si>
  <si>
    <t>MON</t>
  </si>
  <si>
    <t>MOR</t>
  </si>
  <si>
    <t>MPH</t>
  </si>
  <si>
    <t>MPJ</t>
  </si>
  <si>
    <t>MPO</t>
  </si>
  <si>
    <t>MPS</t>
  </si>
  <si>
    <t>MRA</t>
  </si>
  <si>
    <t>MRT</t>
  </si>
  <si>
    <t>MRW</t>
  </si>
  <si>
    <t>MSD</t>
  </si>
  <si>
    <t>MTH</t>
  </si>
  <si>
    <t>MTR</t>
  </si>
  <si>
    <t>NAI</t>
  </si>
  <si>
    <t>NAV</t>
  </si>
  <si>
    <t>NEH</t>
  </si>
  <si>
    <t>NET</t>
  </si>
  <si>
    <t>NEW</t>
  </si>
  <si>
    <t>NFI</t>
  </si>
  <si>
    <t>NGC</t>
  </si>
  <si>
    <t>NID</t>
  </si>
  <si>
    <t>NIE</t>
  </si>
  <si>
    <t>NIN</t>
  </si>
  <si>
    <t>NIP</t>
  </si>
  <si>
    <t>NMT</t>
  </si>
  <si>
    <t>NOO</t>
  </si>
  <si>
    <t>NOR</t>
  </si>
  <si>
    <t>NOV</t>
  </si>
  <si>
    <t>NPP</t>
  </si>
  <si>
    <t>NSO</t>
  </si>
  <si>
    <t>NTR</t>
  </si>
  <si>
    <t>NTS</t>
  </si>
  <si>
    <t>NUM</t>
  </si>
  <si>
    <t>NUT</t>
  </si>
  <si>
    <t>NWM</t>
  </si>
  <si>
    <t>OAS</t>
  </si>
  <si>
    <t>OBT</t>
  </si>
  <si>
    <t>OCL</t>
  </si>
  <si>
    <t>OCO</t>
  </si>
  <si>
    <t>OCR</t>
  </si>
  <si>
    <t>OCT</t>
  </si>
  <si>
    <t>OCU</t>
  </si>
  <si>
    <t>OHS</t>
  </si>
  <si>
    <t>OHT</t>
  </si>
  <si>
    <t>OKN</t>
  </si>
  <si>
    <t>OLI</t>
  </si>
  <si>
    <t>OLT</t>
  </si>
  <si>
    <t>OMR</t>
  </si>
  <si>
    <t>ONS</t>
  </si>
  <si>
    <t>ONT</t>
  </si>
  <si>
    <t>ONX</t>
  </si>
  <si>
    <t>OPE</t>
  </si>
  <si>
    <t>OPO</t>
  </si>
  <si>
    <t>OPT</t>
  </si>
  <si>
    <t>ORA</t>
  </si>
  <si>
    <t>ORB</t>
  </si>
  <si>
    <t>ORD</t>
  </si>
  <si>
    <t>ORF</t>
  </si>
  <si>
    <t>ORG</t>
  </si>
  <si>
    <t>ORH</t>
  </si>
  <si>
    <t>ORI</t>
  </si>
  <si>
    <t>ORK</t>
  </si>
  <si>
    <t>ORN</t>
  </si>
  <si>
    <t>ORO</t>
  </si>
  <si>
    <t>ORP</t>
  </si>
  <si>
    <t>ORR</t>
  </si>
  <si>
    <t>ORS</t>
  </si>
  <si>
    <t>ORT</t>
  </si>
  <si>
    <t>OS1</t>
  </si>
  <si>
    <t>OSC</t>
  </si>
  <si>
    <t>OSD</t>
  </si>
  <si>
    <t>OSE</t>
  </si>
  <si>
    <t>OSS</t>
  </si>
  <si>
    <t>OST</t>
  </si>
  <si>
    <t>OSY</t>
  </si>
  <si>
    <t>OTP</t>
  </si>
  <si>
    <t>OWM</t>
  </si>
  <si>
    <t>OXM</t>
  </si>
  <si>
    <t>OXY</t>
  </si>
  <si>
    <t>P1H</t>
  </si>
  <si>
    <t>PAH</t>
  </si>
  <si>
    <t>PAJ</t>
  </si>
  <si>
    <t>PAK</t>
  </si>
  <si>
    <t>PAL</t>
  </si>
  <si>
    <t>PAN</t>
  </si>
  <si>
    <t>PAO</t>
  </si>
  <si>
    <t>PAP</t>
  </si>
  <si>
    <t>PAR</t>
  </si>
  <si>
    <t>PAT</t>
  </si>
  <si>
    <t>PBN</t>
  </si>
  <si>
    <t>PED</t>
  </si>
  <si>
    <t>PEL</t>
  </si>
  <si>
    <t>PEM</t>
  </si>
  <si>
    <t>PEN</t>
  </si>
  <si>
    <t>PER</t>
  </si>
  <si>
    <t>PET</t>
  </si>
  <si>
    <t>PFM</t>
  </si>
  <si>
    <t>PHA</t>
  </si>
  <si>
    <t>PHH</t>
  </si>
  <si>
    <t>PHK</t>
  </si>
  <si>
    <t>PHM</t>
  </si>
  <si>
    <t>PHP</t>
  </si>
  <si>
    <t>PHQ</t>
  </si>
  <si>
    <t>PHS</t>
  </si>
  <si>
    <t>PHX</t>
  </si>
  <si>
    <t>PIN</t>
  </si>
  <si>
    <t>PLA</t>
  </si>
  <si>
    <t>PLY</t>
  </si>
  <si>
    <t>PMD</t>
  </si>
  <si>
    <t>PML</t>
  </si>
  <si>
    <t>PMO</t>
  </si>
  <si>
    <t>PMT</t>
  </si>
  <si>
    <t>PNB</t>
  </si>
  <si>
    <t>PNE</t>
  </si>
  <si>
    <t>PNF</t>
  </si>
  <si>
    <t>POL</t>
  </si>
  <si>
    <t>POR</t>
  </si>
  <si>
    <t>PPG</t>
  </si>
  <si>
    <t>PR</t>
  </si>
  <si>
    <t>PR1</t>
  </si>
  <si>
    <t>PRE</t>
  </si>
  <si>
    <t>PRG</t>
  </si>
  <si>
    <t>PRI</t>
  </si>
  <si>
    <t>PRM</t>
  </si>
  <si>
    <t>PRN</t>
  </si>
  <si>
    <t>PRP</t>
  </si>
  <si>
    <t>PRR</t>
  </si>
  <si>
    <t>PRS</t>
  </si>
  <si>
    <t>PRT</t>
  </si>
  <si>
    <t>PRU</t>
  </si>
  <si>
    <t>PRX</t>
  </si>
  <si>
    <t>PSH</t>
  </si>
  <si>
    <t>PST</t>
  </si>
  <si>
    <t>PTH</t>
  </si>
  <si>
    <t>PTX</t>
  </si>
  <si>
    <t>PUL</t>
  </si>
  <si>
    <t>PUR</t>
  </si>
  <si>
    <t>PUS</t>
  </si>
  <si>
    <t>PUT</t>
  </si>
  <si>
    <t>PUX</t>
  </si>
  <si>
    <t>R82</t>
  </si>
  <si>
    <t>RAC</t>
  </si>
  <si>
    <t>RAM</t>
  </si>
  <si>
    <t>RAU</t>
  </si>
  <si>
    <t>RCE</t>
  </si>
  <si>
    <t>RCN</t>
  </si>
  <si>
    <t>RDX</t>
  </si>
  <si>
    <t>REB</t>
  </si>
  <si>
    <t>REG</t>
  </si>
  <si>
    <t>REH</t>
  </si>
  <si>
    <t>REL</t>
  </si>
  <si>
    <t>REM</t>
  </si>
  <si>
    <t>REP</t>
  </si>
  <si>
    <t>RET</t>
  </si>
  <si>
    <t>REX</t>
  </si>
  <si>
    <t>RFM</t>
  </si>
  <si>
    <t>RGR</t>
  </si>
  <si>
    <t>RHI</t>
  </si>
  <si>
    <t>RIC</t>
  </si>
  <si>
    <t>RIV</t>
  </si>
  <si>
    <t>RMA</t>
  </si>
  <si>
    <t>RMC</t>
  </si>
  <si>
    <t>ROH</t>
  </si>
  <si>
    <t>ROM</t>
  </si>
  <si>
    <t>RON</t>
  </si>
  <si>
    <t>ROO</t>
  </si>
  <si>
    <t>ROS</t>
  </si>
  <si>
    <t>ROW</t>
  </si>
  <si>
    <t>ROY</t>
  </si>
  <si>
    <t>ROZ</t>
  </si>
  <si>
    <t>RPC</t>
  </si>
  <si>
    <t>RPL</t>
  </si>
  <si>
    <t>RPM</t>
  </si>
  <si>
    <t>RQL</t>
  </si>
  <si>
    <t>RUN</t>
  </si>
  <si>
    <t>RXX</t>
  </si>
  <si>
    <t>S-A</t>
  </si>
  <si>
    <t>SAB</t>
  </si>
  <si>
    <t>SAC</t>
  </si>
  <si>
    <t>SAD</t>
  </si>
  <si>
    <t>SAH</t>
  </si>
  <si>
    <t>SAI</t>
  </si>
  <si>
    <t>SAM</t>
  </si>
  <si>
    <t>SAN</t>
  </si>
  <si>
    <t>SAP</t>
  </si>
  <si>
    <t>SAS</t>
  </si>
  <si>
    <t>SAT</t>
  </si>
  <si>
    <t>SAU</t>
  </si>
  <si>
    <t>SAY</t>
  </si>
  <si>
    <t>SBC</t>
  </si>
  <si>
    <t>SBI</t>
  </si>
  <si>
    <t>SBM</t>
  </si>
  <si>
    <t>SBN</t>
  </si>
  <si>
    <t>SCA</t>
  </si>
  <si>
    <t>SCG</t>
  </si>
  <si>
    <t>SCH</t>
  </si>
  <si>
    <t>SCN</t>
  </si>
  <si>
    <t>SDI</t>
  </si>
  <si>
    <t>SDM</t>
  </si>
  <si>
    <t>SEA</t>
  </si>
  <si>
    <t>SED</t>
  </si>
  <si>
    <t>SEF</t>
  </si>
  <si>
    <t>SEG</t>
  </si>
  <si>
    <t>SEM</t>
  </si>
  <si>
    <t>SEN</t>
  </si>
  <si>
    <t>SER</t>
  </si>
  <si>
    <t>SFM</t>
  </si>
  <si>
    <t>SGB</t>
  </si>
  <si>
    <t>SGN</t>
  </si>
  <si>
    <t>SHC</t>
  </si>
  <si>
    <t>SHS</t>
  </si>
  <si>
    <t>SHT</t>
  </si>
  <si>
    <t>SI</t>
  </si>
  <si>
    <t>SIB</t>
  </si>
  <si>
    <t>SIC</t>
  </si>
  <si>
    <t>SIG</t>
  </si>
  <si>
    <t>SIM</t>
  </si>
  <si>
    <t>SIN</t>
  </si>
  <si>
    <t>SJM</t>
  </si>
  <si>
    <t>SM1</t>
  </si>
  <si>
    <t>SMA</t>
  </si>
  <si>
    <t>SMD</t>
  </si>
  <si>
    <t>SME</t>
  </si>
  <si>
    <t>SMI</t>
  </si>
  <si>
    <t>SMM</t>
  </si>
  <si>
    <t>SMN</t>
  </si>
  <si>
    <t>SMS</t>
  </si>
  <si>
    <t>SMT</t>
  </si>
  <si>
    <t>SMY</t>
  </si>
  <si>
    <t>SNC</t>
  </si>
  <si>
    <t>SNI</t>
  </si>
  <si>
    <t>SNM</t>
  </si>
  <si>
    <t>SNP</t>
  </si>
  <si>
    <t>SNT</t>
  </si>
  <si>
    <t>SOF</t>
  </si>
  <si>
    <t>SOM</t>
  </si>
  <si>
    <t>SOO</t>
  </si>
  <si>
    <t>SOR</t>
  </si>
  <si>
    <t>SPA</t>
  </si>
  <si>
    <t>SPC</t>
  </si>
  <si>
    <t>SPG</t>
  </si>
  <si>
    <t>SPI</t>
  </si>
  <si>
    <t>SPO</t>
  </si>
  <si>
    <t>SPR</t>
  </si>
  <si>
    <t>SRF</t>
  </si>
  <si>
    <t>SRG</t>
  </si>
  <si>
    <t>SSI</t>
  </si>
  <si>
    <t>STD</t>
  </si>
  <si>
    <t>STG</t>
  </si>
  <si>
    <t>STI</t>
  </si>
  <si>
    <t>STN</t>
  </si>
  <si>
    <t>STR</t>
  </si>
  <si>
    <t>STU</t>
  </si>
  <si>
    <t>STW</t>
  </si>
  <si>
    <t>STX</t>
  </si>
  <si>
    <t>STY</t>
  </si>
  <si>
    <t>SUB</t>
  </si>
  <si>
    <t>SUC</t>
  </si>
  <si>
    <t>SUM</t>
  </si>
  <si>
    <t>SUR</t>
  </si>
  <si>
    <t>SWD</t>
  </si>
  <si>
    <t>SWI</t>
  </si>
  <si>
    <t>SWS</t>
  </si>
  <si>
    <t>SY1</t>
  </si>
  <si>
    <t>SYD</t>
  </si>
  <si>
    <t>SYN</t>
  </si>
  <si>
    <t>SYS</t>
  </si>
  <si>
    <t>SYT</t>
  </si>
  <si>
    <t>TAE</t>
  </si>
  <si>
    <t>TAL</t>
  </si>
  <si>
    <t>TAT</t>
  </si>
  <si>
    <t>TCM</t>
  </si>
  <si>
    <t>TDC</t>
  </si>
  <si>
    <t>TE1</t>
  </si>
  <si>
    <t>TE2</t>
  </si>
  <si>
    <t>TE3</t>
  </si>
  <si>
    <t>TE4</t>
  </si>
  <si>
    <t>TE5</t>
  </si>
  <si>
    <t>TE6</t>
  </si>
  <si>
    <t>TE7</t>
  </si>
  <si>
    <t>TE8</t>
  </si>
  <si>
    <t>TE9</t>
  </si>
  <si>
    <t>TED</t>
  </si>
  <si>
    <t>TEE</t>
  </si>
  <si>
    <t>TEI</t>
  </si>
  <si>
    <t>TEK</t>
  </si>
  <si>
    <t>TEL</t>
  </si>
  <si>
    <t>TEM</t>
  </si>
  <si>
    <t>TER</t>
  </si>
  <si>
    <t>TET</t>
  </si>
  <si>
    <t>TEU</t>
  </si>
  <si>
    <t>TEV</t>
  </si>
  <si>
    <t>TFE</t>
  </si>
  <si>
    <t>TFT</t>
  </si>
  <si>
    <t>TGO</t>
  </si>
  <si>
    <t>THO</t>
  </si>
  <si>
    <t>THS</t>
  </si>
  <si>
    <t>THT</t>
  </si>
  <si>
    <t>THU</t>
  </si>
  <si>
    <t>TIA</t>
  </si>
  <si>
    <t>TIM</t>
  </si>
  <si>
    <t>TIN</t>
  </si>
  <si>
    <t>TIR</t>
  </si>
  <si>
    <t>TKD</t>
  </si>
  <si>
    <t>TKM</t>
  </si>
  <si>
    <t>TKN</t>
  </si>
  <si>
    <t>TLP</t>
  </si>
  <si>
    <t>TMD</t>
  </si>
  <si>
    <t>TMM</t>
  </si>
  <si>
    <t>TOC</t>
  </si>
  <si>
    <t>TOH</t>
  </si>
  <si>
    <t>TOU</t>
  </si>
  <si>
    <t>TPR</t>
  </si>
  <si>
    <t>TRA</t>
  </si>
  <si>
    <t>TRB</t>
  </si>
  <si>
    <t>TRC</t>
  </si>
  <si>
    <t>TRD</t>
  </si>
  <si>
    <t>TRE</t>
  </si>
  <si>
    <t>TRG</t>
  </si>
  <si>
    <t>TRI</t>
  </si>
  <si>
    <t>TRL</t>
  </si>
  <si>
    <t>TRM</t>
  </si>
  <si>
    <t>TRN</t>
  </si>
  <si>
    <t>TRO</t>
  </si>
  <si>
    <t>TRT</t>
  </si>
  <si>
    <t>TRU</t>
  </si>
  <si>
    <t>TRV</t>
  </si>
  <si>
    <t>TRY</t>
  </si>
  <si>
    <t>TSK</t>
  </si>
  <si>
    <t>TSM</t>
  </si>
  <si>
    <t>TSY</t>
  </si>
  <si>
    <t>TYC</t>
  </si>
  <si>
    <t>TYH</t>
  </si>
  <si>
    <t>TZM</t>
  </si>
  <si>
    <t>ULU</t>
  </si>
  <si>
    <t>UMD</t>
  </si>
  <si>
    <t>UNC</t>
  </si>
  <si>
    <t>UNI</t>
  </si>
  <si>
    <t>UNM</t>
  </si>
  <si>
    <t>UNO</t>
  </si>
  <si>
    <t>UOC</t>
  </si>
  <si>
    <t>UPS</t>
  </si>
  <si>
    <t>URE</t>
  </si>
  <si>
    <t>URG</t>
  </si>
  <si>
    <t>URM</t>
  </si>
  <si>
    <t>URO</t>
  </si>
  <si>
    <t>USE</t>
  </si>
  <si>
    <t>USS</t>
  </si>
  <si>
    <t>VAR</t>
  </si>
  <si>
    <t>VAS</t>
  </si>
  <si>
    <t>VBM</t>
  </si>
  <si>
    <t>VCC</t>
  </si>
  <si>
    <t>VCL</t>
  </si>
  <si>
    <t>VCN</t>
  </si>
  <si>
    <t>VCX</t>
  </si>
  <si>
    <t>VEC</t>
  </si>
  <si>
    <t>VER</t>
  </si>
  <si>
    <t>VES</t>
  </si>
  <si>
    <t>VET</t>
  </si>
  <si>
    <t>VID</t>
  </si>
  <si>
    <t>VIG</t>
  </si>
  <si>
    <t>VIL</t>
  </si>
  <si>
    <t>VIS</t>
  </si>
  <si>
    <t>VIT</t>
  </si>
  <si>
    <t>VLK</t>
  </si>
  <si>
    <t>VLT</t>
  </si>
  <si>
    <t>VMD</t>
  </si>
  <si>
    <t>VME</t>
  </si>
  <si>
    <t>VOL</t>
  </si>
  <si>
    <t>VPD</t>
  </si>
  <si>
    <t>VSC</t>
  </si>
  <si>
    <t>VSM</t>
  </si>
  <si>
    <t>VTR</t>
  </si>
  <si>
    <t>VVD</t>
  </si>
  <si>
    <t>VYG</t>
  </si>
  <si>
    <t>WAL</t>
  </si>
  <si>
    <t>WAM</t>
  </si>
  <si>
    <t>WAT</t>
  </si>
  <si>
    <t>WEI</t>
  </si>
  <si>
    <t>WEL</t>
  </si>
  <si>
    <t>WLK</t>
  </si>
  <si>
    <t>WLL</t>
  </si>
  <si>
    <t>WLS</t>
  </si>
  <si>
    <t>WM</t>
  </si>
  <si>
    <t>WML</t>
  </si>
  <si>
    <t>WR</t>
  </si>
  <si>
    <t>WRG</t>
  </si>
  <si>
    <t>XSS</t>
  </si>
  <si>
    <t>YER</t>
  </si>
  <si>
    <t>YPS</t>
  </si>
  <si>
    <t>ZAM</t>
  </si>
  <si>
    <t>ZEI</t>
  </si>
  <si>
    <t>ZEO</t>
  </si>
  <si>
    <t>ZIM</t>
  </si>
  <si>
    <t>ZLI</t>
  </si>
  <si>
    <t>ZMC</t>
  </si>
  <si>
    <t>ZSZ</t>
  </si>
  <si>
    <t>A</t>
  </si>
  <si>
    <t>B</t>
  </si>
  <si>
    <t>CDN</t>
  </si>
  <si>
    <t>CH</t>
  </si>
  <si>
    <t>CR</t>
  </si>
  <si>
    <t>CZ</t>
  </si>
  <si>
    <t>D</t>
  </si>
  <si>
    <t>DK</t>
  </si>
  <si>
    <t>E</t>
  </si>
  <si>
    <t>ET</t>
  </si>
  <si>
    <t>F</t>
  </si>
  <si>
    <t>FIN</t>
  </si>
  <si>
    <t>GB</t>
  </si>
  <si>
    <t>GR</t>
  </si>
  <si>
    <t>H</t>
  </si>
  <si>
    <t>I</t>
  </si>
  <si>
    <t>IL</t>
  </si>
  <si>
    <t>IRL</t>
  </si>
  <si>
    <t>J</t>
  </si>
  <si>
    <t>N</t>
  </si>
  <si>
    <t>NL</t>
  </si>
  <si>
    <t>NZ</t>
  </si>
  <si>
    <t>PL</t>
  </si>
  <si>
    <t>PRC</t>
  </si>
  <si>
    <t>PT</t>
  </si>
  <si>
    <t>RA</t>
  </si>
  <si>
    <t>RC</t>
  </si>
  <si>
    <t>ROK</t>
  </si>
  <si>
    <t>ROU</t>
  </si>
  <si>
    <t>S</t>
  </si>
  <si>
    <t>SGP</t>
  </si>
  <si>
    <t>SK</t>
  </si>
  <si>
    <t>SLO</t>
  </si>
  <si>
    <t>SY</t>
  </si>
  <si>
    <t>TR</t>
  </si>
  <si>
    <t>USA</t>
  </si>
  <si>
    <t>ZA</t>
  </si>
  <si>
    <t>DPH %</t>
  </si>
  <si>
    <t>POL. Č.</t>
  </si>
  <si>
    <t>uvozovky</t>
  </si>
  <si>
    <t>otazník</t>
  </si>
  <si>
    <t>vykřičník</t>
  </si>
  <si>
    <t>podtržítko</t>
  </si>
  <si>
    <t>parag.</t>
  </si>
  <si>
    <t>hash</t>
  </si>
  <si>
    <t>naz</t>
  </si>
  <si>
    <t>dop</t>
  </si>
  <si>
    <t>délka</t>
  </si>
  <si>
    <t>text</t>
  </si>
  <si>
    <t>chr(10)</t>
  </si>
  <si>
    <t>Délka NAZ</t>
  </si>
  <si>
    <t>Délka DOP</t>
  </si>
  <si>
    <t>Maximální délka NAZ</t>
  </si>
  <si>
    <t>Maximální délka DOP</t>
  </si>
  <si>
    <t xml:space="preserve">   na řádku  </t>
  </si>
  <si>
    <t>JOM</t>
  </si>
  <si>
    <t>STQ</t>
  </si>
  <si>
    <t>ESE</t>
  </si>
  <si>
    <t>983</t>
  </si>
  <si>
    <t>982</t>
  </si>
  <si>
    <t>981</t>
  </si>
  <si>
    <t>BI8</t>
  </si>
  <si>
    <t>LAB</t>
  </si>
  <si>
    <t>CIS</t>
  </si>
  <si>
    <t>CLN</t>
  </si>
  <si>
    <t>ABP</t>
  </si>
  <si>
    <t>EPC</t>
  </si>
  <si>
    <t>TRS</t>
  </si>
  <si>
    <t>AVA</t>
  </si>
  <si>
    <t>SA1</t>
  </si>
  <si>
    <t>TES</t>
  </si>
  <si>
    <t>PE1</t>
  </si>
  <si>
    <t>BSG</t>
  </si>
  <si>
    <t>AOT</t>
  </si>
  <si>
    <t>GBT</t>
  </si>
  <si>
    <t>BCH</t>
  </si>
  <si>
    <t>SRM</t>
  </si>
  <si>
    <t>NEM</t>
  </si>
  <si>
    <t>MTK</t>
  </si>
  <si>
    <t>ISA</t>
  </si>
  <si>
    <t>ARC</t>
  </si>
  <si>
    <t>CKM</t>
  </si>
  <si>
    <t>BM3</t>
  </si>
  <si>
    <t>OVE</t>
  </si>
  <si>
    <t>995</t>
  </si>
  <si>
    <t>GRE</t>
  </si>
  <si>
    <t>GRD</t>
  </si>
  <si>
    <t>980</t>
  </si>
  <si>
    <t>979</t>
  </si>
  <si>
    <t>978</t>
  </si>
  <si>
    <t>977</t>
  </si>
  <si>
    <t>994</t>
  </si>
  <si>
    <t>993</t>
  </si>
  <si>
    <t>992</t>
  </si>
  <si>
    <t>976</t>
  </si>
  <si>
    <t>975</t>
  </si>
  <si>
    <t>974</t>
  </si>
  <si>
    <t>973</t>
  </si>
  <si>
    <t>972</t>
  </si>
  <si>
    <t>971</t>
  </si>
  <si>
    <t>970</t>
  </si>
  <si>
    <t>969</t>
  </si>
  <si>
    <t>991</t>
  </si>
  <si>
    <t>990</t>
  </si>
  <si>
    <t>967</t>
  </si>
  <si>
    <t>966</t>
  </si>
  <si>
    <t>965</t>
  </si>
  <si>
    <t>964</t>
  </si>
  <si>
    <t>963</t>
  </si>
  <si>
    <t>959</t>
  </si>
  <si>
    <t>962</t>
  </si>
  <si>
    <t>961</t>
  </si>
  <si>
    <t>960</t>
  </si>
  <si>
    <t>989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</si>
  <si>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</si>
  <si>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</si>
  <si>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</si>
  <si>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</si>
  <si>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</si>
  <si>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</si>
  <si>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</si>
  <si>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</si>
  <si>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</si>
  <si>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</si>
  <si>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</si>
  <si>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</si>
  <si>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</si>
  <si>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</si>
  <si>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</si>
  <si>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</si>
  <si>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</si>
  <si>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</si>
  <si>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</si>
  <si>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</si>
  <si>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</si>
  <si>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</si>
  <si>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</si>
  <si>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</si>
  <si>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</si>
  <si>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</si>
  <si>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</si>
  <si>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</si>
  <si>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</si>
  <si>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>929</t>
  </si>
  <si>
    <t>928</t>
  </si>
  <si>
    <t>927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</si>
  <si>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</si>
  <si>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</si>
  <si>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</si>
  <si>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</si>
  <si>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</si>
  <si>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</si>
  <si>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</si>
  <si>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</si>
  <si>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</si>
  <si>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</si>
  <si>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</si>
  <si>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</si>
  <si>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</si>
  <si>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</si>
  <si>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</si>
  <si>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</si>
  <si>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</si>
  <si>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</si>
  <si>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</si>
  <si>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</si>
  <si>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</si>
  <si>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</si>
  <si>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</si>
  <si>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</si>
  <si>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</si>
  <si>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ULR</t>
  </si>
  <si>
    <t>KER</t>
  </si>
  <si>
    <t>AS2</t>
  </si>
  <si>
    <t>467</t>
  </si>
  <si>
    <t>466</t>
  </si>
  <si>
    <t>XEN</t>
  </si>
  <si>
    <t>RI1</t>
  </si>
  <si>
    <t>KI1</t>
  </si>
  <si>
    <t>BEI</t>
  </si>
  <si>
    <t>ZTS</t>
  </si>
  <si>
    <t>ZME</t>
  </si>
  <si>
    <t>ZEP</t>
  </si>
  <si>
    <t>ZDR</t>
  </si>
  <si>
    <t>YPM</t>
  </si>
  <si>
    <t>WUX</t>
  </si>
  <si>
    <t>WOL</t>
  </si>
  <si>
    <t>WNC</t>
  </si>
  <si>
    <t>WIL</t>
  </si>
  <si>
    <t>VRN</t>
  </si>
  <si>
    <t>VOC</t>
  </si>
  <si>
    <t>VKL</t>
  </si>
  <si>
    <t>VEG</t>
  </si>
  <si>
    <t>URY</t>
  </si>
  <si>
    <t>URV</t>
  </si>
  <si>
    <t>UMB</t>
  </si>
  <si>
    <t>UAB</t>
  </si>
  <si>
    <t>TYT</t>
  </si>
  <si>
    <t>TTL</t>
  </si>
  <si>
    <t>TSU</t>
  </si>
  <si>
    <t>TSC</t>
  </si>
  <si>
    <t>TOS</t>
  </si>
  <si>
    <t>TOR</t>
  </si>
  <si>
    <t>TOK</t>
  </si>
  <si>
    <t>TEC</t>
  </si>
  <si>
    <t>TEB</t>
  </si>
  <si>
    <t>TDA</t>
  </si>
  <si>
    <t>T11</t>
  </si>
  <si>
    <t>SYX</t>
  </si>
  <si>
    <t>SYM</t>
  </si>
  <si>
    <t>STA</t>
  </si>
  <si>
    <t>SSV</t>
  </si>
  <si>
    <t>SPV</t>
  </si>
  <si>
    <t>SPM</t>
  </si>
  <si>
    <t>SOU</t>
  </si>
  <si>
    <t>SNN</t>
  </si>
  <si>
    <t>SLA</t>
  </si>
  <si>
    <t>SE1</t>
  </si>
  <si>
    <t>SDP</t>
  </si>
  <si>
    <t>SCW</t>
  </si>
  <si>
    <t>SCR</t>
  </si>
  <si>
    <t>SCK</t>
  </si>
  <si>
    <t>SCI</t>
  </si>
  <si>
    <t>SAO</t>
  </si>
  <si>
    <t>RVM</t>
  </si>
  <si>
    <t>RSE</t>
  </si>
  <si>
    <t>RIG</t>
  </si>
  <si>
    <t>RHT</t>
  </si>
  <si>
    <t>REV</t>
  </si>
  <si>
    <t>RES</t>
  </si>
  <si>
    <t>REE</t>
  </si>
  <si>
    <t>REC</t>
  </si>
  <si>
    <t>RE4</t>
  </si>
  <si>
    <t>RAP</t>
  </si>
  <si>
    <t>QUM</t>
  </si>
  <si>
    <t>QUI</t>
  </si>
  <si>
    <t>QUA</t>
  </si>
  <si>
    <t>PXH</t>
  </si>
  <si>
    <t>PSP</t>
  </si>
  <si>
    <t>PRF</t>
  </si>
  <si>
    <t>POC</t>
  </si>
  <si>
    <t>PNX</t>
  </si>
  <si>
    <t>PLM</t>
  </si>
  <si>
    <t>PLL</t>
  </si>
  <si>
    <t>PI2</t>
  </si>
  <si>
    <t>PI1</t>
  </si>
  <si>
    <t>PHY</t>
  </si>
  <si>
    <t>PHO</t>
  </si>
  <si>
    <t>PHI</t>
  </si>
  <si>
    <t>PHG</t>
  </si>
  <si>
    <t>PFX</t>
  </si>
  <si>
    <t>PES</t>
  </si>
  <si>
    <t>PEB</t>
  </si>
  <si>
    <t>PBI</t>
  </si>
  <si>
    <t>PAB</t>
  </si>
  <si>
    <t>OTR</t>
  </si>
  <si>
    <t>OTI</t>
  </si>
  <si>
    <t>OSI</t>
  </si>
  <si>
    <t>OS2</t>
  </si>
  <si>
    <t>OPS</t>
  </si>
  <si>
    <t>OMT</t>
  </si>
  <si>
    <t>OLY</t>
  </si>
  <si>
    <t>OAB</t>
  </si>
  <si>
    <t>NUV</t>
  </si>
  <si>
    <t>NRK</t>
  </si>
  <si>
    <t>NEU</t>
  </si>
  <si>
    <t>NDC</t>
  </si>
  <si>
    <t>NAT</t>
  </si>
  <si>
    <t>NAE</t>
  </si>
  <si>
    <t>MYL</t>
  </si>
  <si>
    <t>MTB</t>
  </si>
  <si>
    <t>MSM</t>
  </si>
  <si>
    <t>MSL</t>
  </si>
  <si>
    <t>MQT</t>
  </si>
  <si>
    <t>MOS</t>
  </si>
  <si>
    <t>MOO</t>
  </si>
  <si>
    <t>MOB</t>
  </si>
  <si>
    <t>MNL</t>
  </si>
  <si>
    <t>MMD</t>
  </si>
  <si>
    <t>MLO</t>
  </si>
  <si>
    <t>MLE</t>
  </si>
  <si>
    <t>ML3</t>
  </si>
  <si>
    <t>ML2</t>
  </si>
  <si>
    <t>ML1</t>
  </si>
  <si>
    <t>MIT</t>
  </si>
  <si>
    <t>MIH</t>
  </si>
  <si>
    <t>MID</t>
  </si>
  <si>
    <t>MHC</t>
  </si>
  <si>
    <t>MEG</t>
  </si>
  <si>
    <t>MEC</t>
  </si>
  <si>
    <t>ME2</t>
  </si>
  <si>
    <t>ME1</t>
  </si>
  <si>
    <t>MDE</t>
  </si>
  <si>
    <t>MCC</t>
  </si>
  <si>
    <t>MAP</t>
  </si>
  <si>
    <t>MAM</t>
  </si>
  <si>
    <t>LMT</t>
  </si>
  <si>
    <t>LME</t>
  </si>
  <si>
    <t>LM2</t>
  </si>
  <si>
    <t>LIV</t>
  </si>
  <si>
    <t>LFC</t>
  </si>
  <si>
    <t>KYO</t>
  </si>
  <si>
    <t>KWI</t>
  </si>
  <si>
    <t>KOX</t>
  </si>
  <si>
    <t>KJH</t>
  </si>
  <si>
    <t>KIN</t>
  </si>
  <si>
    <t>KAC</t>
  </si>
  <si>
    <t>KA1</t>
  </si>
  <si>
    <t>JTC</t>
  </si>
  <si>
    <t>JO2</t>
  </si>
  <si>
    <t>JO1</t>
  </si>
  <si>
    <t>JHI</t>
  </si>
  <si>
    <t>IV1</t>
  </si>
  <si>
    <t>ISS</t>
  </si>
  <si>
    <t>INM</t>
  </si>
  <si>
    <t>IMF</t>
  </si>
  <si>
    <t>ILS</t>
  </si>
  <si>
    <t>ILI</t>
  </si>
  <si>
    <t>IDE</t>
  </si>
  <si>
    <t>ICO</t>
  </si>
  <si>
    <t>ICM</t>
  </si>
  <si>
    <t>IB1</t>
  </si>
  <si>
    <t>HUV</t>
  </si>
  <si>
    <t>HUS</t>
  </si>
  <si>
    <t>HRT</t>
  </si>
  <si>
    <t>HLN</t>
  </si>
  <si>
    <t>HLL</t>
  </si>
  <si>
    <t>HIG</t>
  </si>
  <si>
    <t>HAZ</t>
  </si>
  <si>
    <t>GRS</t>
  </si>
  <si>
    <t>GRA</t>
  </si>
  <si>
    <t>GR1</t>
  </si>
  <si>
    <t>GOO</t>
  </si>
  <si>
    <t>GOL</t>
  </si>
  <si>
    <t>GLD</t>
  </si>
  <si>
    <t>GEO</t>
  </si>
  <si>
    <t>GAN</t>
  </si>
  <si>
    <t>FTM</t>
  </si>
  <si>
    <t>FRI</t>
  </si>
  <si>
    <t>FPL</t>
  </si>
  <si>
    <t>FLM</t>
  </si>
  <si>
    <t>FIX</t>
  </si>
  <si>
    <t>FBT</t>
  </si>
  <si>
    <t>FAC</t>
  </si>
  <si>
    <t>EXS</t>
  </si>
  <si>
    <t>EXB</t>
  </si>
  <si>
    <t>ETE</t>
  </si>
  <si>
    <t>ERA</t>
  </si>
  <si>
    <t>ENV</t>
  </si>
  <si>
    <t>ENT</t>
  </si>
  <si>
    <t>EMG</t>
  </si>
  <si>
    <t>EM2</t>
  </si>
  <si>
    <t>EM1</t>
  </si>
  <si>
    <t>ELQ</t>
  </si>
  <si>
    <t>EHA</t>
  </si>
  <si>
    <t>ECP</t>
  </si>
  <si>
    <t>ECO</t>
  </si>
  <si>
    <t>DTP</t>
  </si>
  <si>
    <t>DRY</t>
  </si>
  <si>
    <t>DRI</t>
  </si>
  <si>
    <t>DOL</t>
  </si>
  <si>
    <t>DIT</t>
  </si>
  <si>
    <t>DIP</t>
  </si>
  <si>
    <t>DER</t>
  </si>
  <si>
    <t>CWD</t>
  </si>
  <si>
    <t>CRV</t>
  </si>
  <si>
    <t>CRF</t>
  </si>
  <si>
    <t>CRE</t>
  </si>
  <si>
    <t>CPV</t>
  </si>
  <si>
    <t>COU</t>
  </si>
  <si>
    <t>COG</t>
  </si>
  <si>
    <t>CNX</t>
  </si>
  <si>
    <t>CNC</t>
  </si>
  <si>
    <t>CMD</t>
  </si>
  <si>
    <t>CMB</t>
  </si>
  <si>
    <t>CKK</t>
  </si>
  <si>
    <t>CHZ</t>
  </si>
  <si>
    <t>CHS</t>
  </si>
  <si>
    <t>CAY</t>
  </si>
  <si>
    <t>CAT</t>
  </si>
  <si>
    <t>CAB</t>
  </si>
  <si>
    <t>BX1</t>
  </si>
  <si>
    <t>BTE</t>
  </si>
  <si>
    <t>BRA</t>
  </si>
  <si>
    <t>BN1</t>
  </si>
  <si>
    <t>BMP</t>
  </si>
  <si>
    <t>BML</t>
  </si>
  <si>
    <t>BMF</t>
  </si>
  <si>
    <t>BM2</t>
  </si>
  <si>
    <t>BM1</t>
  </si>
  <si>
    <t>BLA</t>
  </si>
  <si>
    <t>BKO</t>
  </si>
  <si>
    <t>BIV</t>
  </si>
  <si>
    <t>BEN</t>
  </si>
  <si>
    <t>BDE</t>
  </si>
  <si>
    <t>BD1</t>
  </si>
  <si>
    <t>BCP</t>
  </si>
  <si>
    <t>BCO</t>
  </si>
  <si>
    <t>BCM</t>
  </si>
  <si>
    <t>BCL</t>
  </si>
  <si>
    <t>BAX</t>
  </si>
  <si>
    <t>AVF</t>
  </si>
  <si>
    <t>ATV</t>
  </si>
  <si>
    <t>ASG</t>
  </si>
  <si>
    <t>ARL</t>
  </si>
  <si>
    <t>ARB</t>
  </si>
  <si>
    <t>AML</t>
  </si>
  <si>
    <t>AL1</t>
  </si>
  <si>
    <t>AJL</t>
  </si>
  <si>
    <t>AIS</t>
  </si>
  <si>
    <t>AIO</t>
  </si>
  <si>
    <t>AIG</t>
  </si>
  <si>
    <t>AG2</t>
  </si>
  <si>
    <t>ADV</t>
  </si>
  <si>
    <t>ACU</t>
  </si>
  <si>
    <t>ACM</t>
  </si>
  <si>
    <t>ACE</t>
  </si>
  <si>
    <t>ACB</t>
  </si>
  <si>
    <t>AC2</t>
  </si>
  <si>
    <t>AC1</t>
  </si>
  <si>
    <t>ABD</t>
  </si>
  <si>
    <t>AA1</t>
  </si>
  <si>
    <t>468</t>
  </si>
  <si>
    <t>465</t>
  </si>
  <si>
    <t>464</t>
  </si>
  <si>
    <t>463</t>
  </si>
  <si>
    <t>462</t>
  </si>
  <si>
    <t>461</t>
  </si>
  <si>
    <t>460</t>
  </si>
  <si>
    <t>459</t>
  </si>
  <si>
    <t>458</t>
  </si>
  <si>
    <t>381</t>
  </si>
  <si>
    <t>374</t>
  </si>
  <si>
    <t>371</t>
  </si>
  <si>
    <t>346</t>
  </si>
  <si>
    <t>343</t>
  </si>
  <si>
    <t>324</t>
  </si>
  <si>
    <t>289</t>
  </si>
  <si>
    <t>288</t>
  </si>
  <si>
    <t>287</t>
  </si>
  <si>
    <t>284</t>
  </si>
  <si>
    <t>244</t>
  </si>
  <si>
    <t>232</t>
  </si>
  <si>
    <t>LT</t>
  </si>
  <si>
    <t>MU</t>
  </si>
  <si>
    <t>RO</t>
  </si>
  <si>
    <t>RUS</t>
  </si>
  <si>
    <t>THA</t>
  </si>
  <si>
    <t>TBAL</t>
  </si>
  <si>
    <t>CENA PŮVODCE (MENA)</t>
  </si>
  <si>
    <r>
      <rPr>
        <sz val="12"/>
        <color rgb="FFFF0000"/>
        <rFont val="Calibri"/>
        <family val="2"/>
        <charset val="238"/>
        <scheme val="minor"/>
      </rPr>
      <t xml:space="preserve">ŽÁDOST o ZAŘAZENÍ zdravotnických prostředků do ÚHRADOVÉHO KATALOGU VZP - ZP / ŽÁDOST o PROVEDENÍ ZMĚNY ÚDAJŮ v ÚHRADOVÉM KATALOGU VZP - ZP u již zařazených zdravotnických prostředků
</t>
    </r>
    <r>
      <rPr>
        <b/>
        <sz val="12"/>
        <color rgb="FFFF0000"/>
        <rFont val="Calibri"/>
        <family val="2"/>
        <charset val="238"/>
        <scheme val="minor"/>
      </rPr>
      <t>KONTROLA SPRÁVNOSTI VYPLNĚNÍ FORMULÁŘE na prvním listu tohoto sešitu. Výpočty jsou nastaveny v souladu s Cenovým předpisem MZ ČR 1/2019/CAU.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(FUNKČNOST OVĚŘENA V Microsoft Office Excel 2010)</t>
    </r>
  </si>
  <si>
    <r>
      <rPr>
        <b/>
        <sz val="12"/>
        <rFont val="Calibri"/>
        <family val="2"/>
        <charset val="238"/>
        <scheme val="minor"/>
      </rPr>
      <t>ŽÁDOST o ZAŘAZENÍ</t>
    </r>
    <r>
      <rPr>
        <sz val="12"/>
        <rFont val="Calibri"/>
        <family val="2"/>
        <charset val="238"/>
        <scheme val="minor"/>
      </rPr>
      <t xml:space="preserve"> zdravotnických prostředků do ÚHRADOVÉHO KATALOGU VZP - ZP / </t>
    </r>
    <r>
      <rPr>
        <b/>
        <sz val="12"/>
        <rFont val="Calibri"/>
        <family val="2"/>
        <charset val="238"/>
        <scheme val="minor"/>
      </rPr>
      <t>ŽÁDOST o PROVEDENÍ ZMĚNY ÚDAJŮ</t>
    </r>
    <r>
      <rPr>
        <sz val="12"/>
        <rFont val="Calibri"/>
        <family val="2"/>
        <charset val="238"/>
        <scheme val="minor"/>
      </rPr>
      <t xml:space="preserve"> v ÚHRADOVÉM KATALOGU VZP - ZP u již zařazených zdravotnických prostředků
Jedna žádost může obsahovat nejvýše 50 položek, viz níže, pro každou z jednotlivých skupin ZP (tj. 01, 41-92)</t>
    </r>
    <r>
      <rPr>
        <sz val="10"/>
        <rFont val="Arial"/>
        <family val="2"/>
        <charset val="238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POZNÁMKA: Hodnota MFC vyplněná v žádosti je považována za obchodní nabídku, kterou učinil žadatel Pojišťovně (VZP ČR)</t>
    </r>
    <r>
      <rPr>
        <sz val="11"/>
        <color rgb="FFFF0000"/>
        <rFont val="Calibri"/>
        <family val="2"/>
        <charset val="238"/>
        <scheme val="minor"/>
      </rPr>
      <t xml:space="preserve">
                           Při hromadném vkládání dat do formuláře doporučujeme použít příkaz </t>
    </r>
    <r>
      <rPr>
        <b/>
        <sz val="11"/>
        <color rgb="FFFF0000"/>
        <rFont val="Calibri"/>
        <family val="2"/>
        <charset val="238"/>
        <scheme val="minor"/>
      </rPr>
      <t>Vložit -&gt; Vložit Hodnoty</t>
    </r>
    <r>
      <rPr>
        <sz val="11"/>
        <color rgb="FFFF0000"/>
        <rFont val="Calibri"/>
        <family val="2"/>
        <charset val="238"/>
        <scheme val="minor"/>
      </rPr>
      <t xml:space="preserve"> | TABULKU </t>
    </r>
    <r>
      <rPr>
        <b/>
        <sz val="11"/>
        <color rgb="FFFF0000"/>
        <rFont val="Calibri"/>
        <family val="2"/>
        <charset val="238"/>
        <scheme val="minor"/>
      </rPr>
      <t>ULOŽTE VE FORMÁTU *.xlsx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theme="0" tint="-0.499984740745262"/>
        <rFont val="Calibri"/>
        <family val="2"/>
        <charset val="238"/>
        <scheme val="minor"/>
      </rPr>
      <t xml:space="preserve">| </t>
    </r>
    <r>
      <rPr>
        <i/>
        <sz val="11"/>
        <color theme="0" tint="-0.499984740745262"/>
        <rFont val="Calibri"/>
        <family val="2"/>
        <charset val="238"/>
        <scheme val="minor"/>
      </rPr>
      <t xml:space="preserve">FUNKČNOST šablony byla OVĚŘENA v Microsoft Office Excel 2010 | </t>
    </r>
    <r>
      <rPr>
        <b/>
        <i/>
        <sz val="11"/>
        <color rgb="FFFF0000"/>
        <rFont val="Calibri"/>
        <family val="2"/>
        <charset val="238"/>
        <scheme val="minor"/>
      </rPr>
      <t>(verze 1.9)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</si>
</sst>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Kč&quot;"/>
  </numFmts>
  <fonts count="28" x14ac:knownFonts="1"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9C0006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0000"/>
      </top>
      <bottom style="medium">
        <color rgb="FFFF0000"/>
      </bottom>
      <diagonal/>
    </border>
  </borders>
  <cellStyleXfs count="6">
    <xf numFmtId="0" fontId="0" fillId="0" borderId="0"/>
    <xf numFmtId="0" fontId="3" fillId="0" borderId="0"/>
    <xf numFmtId="0" fontId="15" fillId="0" borderId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9" borderId="0" applyNumberFormat="0" applyBorder="0" applyAlignment="0" applyProtection="0"/>
  </cellStyleXfs>
  <cellXfs count="132">
    <xf numFmtId="0" fontId="0" fillId="0" borderId="0" xfId="0"/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4" fillId="5" borderId="2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left" wrapText="1"/>
    </xf>
    <xf numFmtId="49" fontId="14" fillId="5" borderId="2" xfId="2" applyNumberFormat="1" applyFont="1" applyFill="1" applyBorder="1" applyAlignment="1">
      <alignment horizontal="center"/>
    </xf>
    <xf numFmtId="49" fontId="14" fillId="0" borderId="3" xfId="2" applyNumberFormat="1" applyFont="1" applyFill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/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vertical="center"/>
    </xf>
    <xf numFmtId="0" fontId="16" fillId="3" borderId="0" xfId="0" applyFont="1" applyFill="1" applyAlignment="1"/>
    <xf numFmtId="0" fontId="5" fillId="0" borderId="0" xfId="0" applyNumberFormat="1" applyFont="1"/>
    <xf numFmtId="0" fontId="0" fillId="0" borderId="0" xfId="0" applyNumberFormat="1"/>
    <xf numFmtId="2" fontId="0" fillId="0" borderId="0" xfId="0" applyNumberFormat="1"/>
    <xf numFmtId="0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NumberFormat="1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right" vertical="center"/>
      <protection hidden="1"/>
    </xf>
    <xf numFmtId="164" fontId="7" fillId="0" borderId="1" xfId="0" applyNumberFormat="1" applyFont="1" applyBorder="1" applyAlignment="1" applyProtection="1">
      <alignment horizontal="right" vertical="center" wrapText="1"/>
      <protection hidden="1"/>
    </xf>
    <xf numFmtId="165" fontId="7" fillId="4" borderId="1" xfId="0" applyNumberFormat="1" applyFont="1" applyFill="1" applyBorder="1" applyAlignment="1" applyProtection="1">
      <alignment horizontal="right" vertical="center" wrapText="1"/>
      <protection hidden="1"/>
    </xf>
    <xf numFmtId="165" fontId="7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49" fontId="0" fillId="0" borderId="0" xfId="0" applyNumberFormat="1"/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9" xfId="1" applyNumberFormat="1" applyFont="1" applyFill="1" applyBorder="1" applyAlignment="1" applyProtection="1">
      <alignment vertical="center"/>
      <protection hidden="1"/>
    </xf>
    <xf numFmtId="0" fontId="2" fillId="3" borderId="9" xfId="1" applyNumberFormat="1" applyFont="1" applyFill="1" applyBorder="1" applyAlignment="1" applyProtection="1">
      <alignment vertical="center" wrapText="1"/>
      <protection hidden="1"/>
    </xf>
    <xf numFmtId="4" fontId="2" fillId="3" borderId="9" xfId="1" applyNumberFormat="1" applyFont="1" applyFill="1" applyBorder="1" applyAlignment="1" applyProtection="1">
      <alignment vertical="center"/>
      <protection hidden="1"/>
    </xf>
    <xf numFmtId="164" fontId="2" fillId="3" borderId="9" xfId="1" applyNumberFormat="1" applyFont="1" applyFill="1" applyBorder="1" applyAlignment="1" applyProtection="1">
      <alignment vertical="center"/>
      <protection hidden="1"/>
    </xf>
    <xf numFmtId="2" fontId="2" fillId="3" borderId="9" xfId="0" applyNumberFormat="1" applyFont="1" applyFill="1" applyBorder="1" applyAlignment="1" applyProtection="1">
      <alignment vertical="center" wrapText="1"/>
      <protection hidden="1"/>
    </xf>
    <xf numFmtId="165" fontId="2" fillId="3" borderId="9" xfId="1" applyNumberFormat="1" applyFont="1" applyFill="1" applyBorder="1" applyAlignment="1" applyProtection="1">
      <alignment vertical="center"/>
      <protection hidden="1"/>
    </xf>
    <xf numFmtId="0" fontId="17" fillId="3" borderId="9" xfId="0" applyFont="1" applyFill="1" applyBorder="1" applyAlignment="1" applyProtection="1">
      <alignment vertical="center"/>
      <protection hidden="1"/>
    </xf>
    <xf numFmtId="165" fontId="2" fillId="3" borderId="10" xfId="1" applyNumberFormat="1" applyFont="1" applyFill="1" applyBorder="1" applyAlignment="1" applyProtection="1">
      <alignment vertical="center"/>
      <protection hidden="1"/>
    </xf>
    <xf numFmtId="49" fontId="16" fillId="0" borderId="4" xfId="0" applyNumberFormat="1" applyFont="1" applyBorder="1" applyAlignment="1" applyProtection="1">
      <alignment horizontal="left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4" fontId="16" fillId="0" borderId="4" xfId="0" applyNumberFormat="1" applyFont="1" applyBorder="1" applyAlignment="1" applyProtection="1">
      <alignment horizontal="right" vertical="center"/>
      <protection hidden="1"/>
    </xf>
    <xf numFmtId="164" fontId="16" fillId="0" borderId="4" xfId="0" applyNumberFormat="1" applyFont="1" applyBorder="1" applyAlignment="1" applyProtection="1">
      <alignment horizontal="right" vertical="center"/>
      <protection hidden="1"/>
    </xf>
    <xf numFmtId="2" fontId="16" fillId="0" borderId="4" xfId="0" applyNumberFormat="1" applyFont="1" applyBorder="1" applyAlignment="1" applyProtection="1">
      <alignment horizontal="right" vertical="center"/>
      <protection hidden="1"/>
    </xf>
    <xf numFmtId="165" fontId="16" fillId="0" borderId="4" xfId="0" applyNumberFormat="1" applyFont="1" applyBorder="1" applyAlignment="1" applyProtection="1">
      <alignment vertical="center"/>
      <protection hidden="1"/>
    </xf>
    <xf numFmtId="0" fontId="16" fillId="0" borderId="4" xfId="0" applyFont="1" applyBorder="1" applyAlignment="1" applyProtection="1">
      <alignment vertical="center"/>
      <protection locked="0" hidden="1"/>
    </xf>
    <xf numFmtId="49" fontId="16" fillId="0" borderId="4" xfId="0" applyNumberFormat="1" applyFont="1" applyBorder="1" applyAlignment="1" applyProtection="1">
      <alignment vertical="center"/>
      <protection hidden="1"/>
    </xf>
    <xf numFmtId="165" fontId="16" fillId="0" borderId="11" xfId="0" applyNumberFormat="1" applyFont="1" applyBorder="1" applyAlignment="1" applyProtection="1">
      <alignment vertical="center"/>
      <protection hidden="1"/>
    </xf>
    <xf numFmtId="49" fontId="16" fillId="0" borderId="5" xfId="0" applyNumberFormat="1" applyFont="1" applyBorder="1" applyAlignment="1" applyProtection="1">
      <alignment horizontal="left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4" fontId="16" fillId="0" borderId="5" xfId="0" applyNumberFormat="1" applyFont="1" applyBorder="1" applyAlignment="1" applyProtection="1">
      <alignment horizontal="right" vertical="center"/>
      <protection hidden="1"/>
    </xf>
    <xf numFmtId="164" fontId="16" fillId="0" borderId="5" xfId="0" applyNumberFormat="1" applyFont="1" applyBorder="1" applyAlignment="1" applyProtection="1">
      <alignment horizontal="right" vertical="center"/>
      <protection hidden="1"/>
    </xf>
    <xf numFmtId="2" fontId="16" fillId="0" borderId="5" xfId="0" applyNumberFormat="1" applyFont="1" applyBorder="1" applyAlignment="1" applyProtection="1">
      <alignment horizontal="right" vertical="center"/>
      <protection hidden="1"/>
    </xf>
    <xf numFmtId="0" fontId="16" fillId="0" borderId="5" xfId="0" applyFont="1" applyBorder="1" applyAlignment="1" applyProtection="1">
      <alignment vertical="center"/>
      <protection locked="0" hidden="1"/>
    </xf>
    <xf numFmtId="49" fontId="16" fillId="0" borderId="5" xfId="0" applyNumberFormat="1" applyFont="1" applyBorder="1" applyAlignment="1" applyProtection="1">
      <alignment vertical="center"/>
      <protection hidden="1"/>
    </xf>
    <xf numFmtId="165" fontId="16" fillId="0" borderId="6" xfId="0" applyNumberFormat="1" applyFont="1" applyBorder="1" applyAlignment="1" applyProtection="1">
      <alignment vertical="center"/>
      <protection hidden="1"/>
    </xf>
    <xf numFmtId="49" fontId="16" fillId="0" borderId="7" xfId="0" applyNumberFormat="1" applyFont="1" applyBorder="1" applyAlignment="1" applyProtection="1">
      <alignment horizontal="left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4" fontId="16" fillId="0" borderId="7" xfId="0" applyNumberFormat="1" applyFont="1" applyBorder="1" applyAlignment="1" applyProtection="1">
      <alignment horizontal="right" vertical="center"/>
      <protection hidden="1"/>
    </xf>
    <xf numFmtId="164" fontId="16" fillId="0" borderId="7" xfId="0" applyNumberFormat="1" applyFont="1" applyBorder="1" applyAlignment="1" applyProtection="1">
      <alignment horizontal="right" vertical="center"/>
      <protection hidden="1"/>
    </xf>
    <xf numFmtId="2" fontId="16" fillId="0" borderId="7" xfId="0" applyNumberFormat="1" applyFont="1" applyBorder="1" applyAlignment="1" applyProtection="1">
      <alignment horizontal="right" vertical="center"/>
      <protection hidden="1"/>
    </xf>
    <xf numFmtId="0" fontId="16" fillId="0" borderId="7" xfId="0" applyFont="1" applyBorder="1" applyAlignment="1" applyProtection="1">
      <alignment vertical="center"/>
      <protection locked="0" hidden="1"/>
    </xf>
    <xf numFmtId="49" fontId="16" fillId="0" borderId="7" xfId="0" applyNumberFormat="1" applyFont="1" applyBorder="1" applyAlignment="1" applyProtection="1">
      <alignment vertical="center"/>
      <protection hidden="1"/>
    </xf>
    <xf numFmtId="165" fontId="16" fillId="0" borderId="8" xfId="0" applyNumberFormat="1" applyFont="1" applyBorder="1" applyAlignment="1" applyProtection="1">
      <alignment vertical="center"/>
      <protection hidden="1"/>
    </xf>
    <xf numFmtId="2" fontId="5" fillId="0" borderId="0" xfId="0" applyNumberFormat="1" applyFont="1"/>
    <xf numFmtId="49" fontId="7" fillId="0" borderId="1" xfId="0" applyNumberFormat="1" applyFont="1" applyBorder="1" applyAlignment="1" applyProtection="1">
      <alignment horizontal="center" vertical="top"/>
      <protection locked="0"/>
    </xf>
    <xf numFmtId="0" fontId="7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4" fontId="7" fillId="0" borderId="1" xfId="0" applyNumberFormat="1" applyFont="1" applyBorder="1" applyAlignment="1" applyProtection="1">
      <alignment horizontal="right" vertical="top"/>
      <protection locked="0"/>
    </xf>
    <xf numFmtId="164" fontId="7" fillId="0" borderId="1" xfId="0" applyNumberFormat="1" applyFont="1" applyBorder="1" applyAlignment="1" applyProtection="1">
      <alignment horizontal="right" vertical="top" wrapText="1"/>
      <protection locked="0"/>
    </xf>
    <xf numFmtId="165" fontId="7" fillId="0" borderId="1" xfId="0" applyNumberFormat="1" applyFont="1" applyBorder="1" applyAlignment="1" applyProtection="1">
      <alignment horizontal="right"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 vertical="center"/>
    </xf>
    <xf numFmtId="0" fontId="17" fillId="3" borderId="0" xfId="0" applyFont="1" applyFill="1" applyAlignment="1"/>
    <xf numFmtId="0" fontId="0" fillId="0" borderId="12" xfId="0" applyBorder="1" applyAlignment="1">
      <alignment horizontal="right" vertical="center"/>
    </xf>
    <xf numFmtId="49" fontId="16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1" fontId="7" fillId="0" borderId="1" xfId="0" applyNumberFormat="1" applyFont="1" applyBorder="1" applyAlignment="1" applyProtection="1">
      <alignment horizontal="center" vertical="top"/>
      <protection locked="0"/>
    </xf>
    <xf numFmtId="4" fontId="5" fillId="0" borderId="0" xfId="0" applyNumberFormat="1" applyFont="1"/>
    <xf numFmtId="0" fontId="7" fillId="0" borderId="1" xfId="0" applyNumberFormat="1" applyFont="1" applyBorder="1" applyAlignment="1" applyProtection="1">
      <alignment horizontal="left" vertical="top" wrapText="1"/>
      <protection locked="0" hidden="1"/>
    </xf>
    <xf numFmtId="0" fontId="7" fillId="0" borderId="1" xfId="0" applyFont="1" applyBorder="1" applyAlignment="1" applyProtection="1">
      <alignment horizontal="left" vertical="top" wrapText="1"/>
      <protection locked="0" hidden="1"/>
    </xf>
    <xf numFmtId="0" fontId="7" fillId="0" borderId="1" xfId="0" applyNumberFormat="1" applyFont="1" applyBorder="1" applyAlignment="1" applyProtection="1">
      <alignment horizontal="center" vertical="top" wrapText="1"/>
      <protection locked="0" hidden="1"/>
    </xf>
    <xf numFmtId="0" fontId="7" fillId="0" borderId="1" xfId="0" applyFont="1" applyBorder="1" applyAlignment="1" applyProtection="1">
      <alignment horizontal="center" vertical="top" wrapText="1"/>
      <protection locked="0" hidden="1"/>
    </xf>
    <xf numFmtId="164" fontId="7" fillId="0" borderId="1" xfId="0" applyNumberFormat="1" applyFont="1" applyBorder="1" applyAlignment="1" applyProtection="1">
      <alignment horizontal="right" vertical="top" wrapText="1"/>
      <protection locked="0" hidden="1"/>
    </xf>
    <xf numFmtId="165" fontId="7" fillId="6" borderId="1" xfId="0" applyNumberFormat="1" applyFont="1" applyFill="1" applyBorder="1" applyAlignment="1" applyProtection="1">
      <alignment horizontal="right" vertical="top"/>
      <protection locked="0" hidden="1"/>
    </xf>
    <xf numFmtId="49" fontId="7" fillId="0" borderId="1" xfId="0" applyNumberFormat="1" applyFont="1" applyBorder="1" applyAlignment="1" applyProtection="1">
      <alignment horizontal="center" vertical="top"/>
      <protection locked="0" hidden="1"/>
    </xf>
    <xf numFmtId="49" fontId="7" fillId="0" borderId="1" xfId="0" applyNumberFormat="1" applyFont="1" applyBorder="1" applyAlignment="1" applyProtection="1">
      <alignment horizontal="center" vertical="top" wrapText="1"/>
      <protection locked="0" hidden="1"/>
    </xf>
    <xf numFmtId="0" fontId="0" fillId="7" borderId="0" xfId="0" applyFill="1"/>
    <xf numFmtId="0" fontId="0" fillId="8" borderId="0" xfId="0" applyFill="1"/>
    <xf numFmtId="0" fontId="19" fillId="0" borderId="0" xfId="0" applyFont="1" applyAlignment="1">
      <alignment vertical="center"/>
    </xf>
    <xf numFmtId="3" fontId="0" fillId="0" borderId="0" xfId="0" applyNumberFormat="1"/>
    <xf numFmtId="3" fontId="0" fillId="0" borderId="0" xfId="0" applyNumberFormat="1" applyProtection="1">
      <protection locked="0"/>
    </xf>
    <xf numFmtId="0" fontId="3" fillId="0" borderId="0" xfId="4" applyFont="1" applyFill="1" applyBorder="1" applyAlignment="1" applyProtection="1"/>
    <xf numFmtId="1" fontId="0" fillId="0" borderId="0" xfId="0" applyNumberFormat="1"/>
    <xf numFmtId="3" fontId="0" fillId="0" borderId="1" xfId="0" applyNumberFormat="1" applyBorder="1" applyProtection="1">
      <protection locked="0"/>
    </xf>
    <xf numFmtId="0" fontId="16" fillId="0" borderId="4" xfId="0" applyNumberFormat="1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7" fillId="0" borderId="15" xfId="0" applyNumberFormat="1" applyFont="1" applyBorder="1" applyAlignment="1" applyProtection="1">
      <alignment horizontal="center" vertical="top"/>
      <protection locked="0" hidden="1"/>
    </xf>
    <xf numFmtId="2" fontId="7" fillId="0" borderId="15" xfId="0" applyNumberFormat="1" applyFont="1" applyBorder="1" applyAlignment="1" applyProtection="1">
      <alignment horizontal="right" vertical="top"/>
      <protection locked="0" hidden="1"/>
    </xf>
    <xf numFmtId="165" fontId="7" fillId="0" borderId="15" xfId="0" applyNumberFormat="1" applyFont="1" applyBorder="1" applyAlignment="1" applyProtection="1">
      <alignment horizontal="right" vertical="top"/>
      <protection locked="0"/>
    </xf>
    <xf numFmtId="49" fontId="8" fillId="0" borderId="15" xfId="0" applyNumberFormat="1" applyFont="1" applyBorder="1" applyAlignment="1" applyProtection="1">
      <alignment horizontal="center" vertical="top"/>
      <protection locked="0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7" fillId="0" borderId="16" xfId="0" applyNumberFormat="1" applyFont="1" applyBorder="1" applyAlignment="1" applyProtection="1">
      <alignment horizontal="left" vertical="top" wrapText="1"/>
      <protection locked="0" hidden="1"/>
    </xf>
    <xf numFmtId="49" fontId="7" fillId="0" borderId="16" xfId="0" applyNumberFormat="1" applyFont="1" applyBorder="1" applyAlignment="1" applyProtection="1">
      <alignment horizontal="center" vertical="top"/>
      <protection locked="0"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 vertical="top" wrapText="1"/>
      <protection locked="0" hidden="1"/>
    </xf>
    <xf numFmtId="49" fontId="7" fillId="0" borderId="16" xfId="0" applyNumberFormat="1" applyFont="1" applyBorder="1" applyAlignment="1" applyProtection="1">
      <alignment horizontal="center" vertical="top" wrapText="1"/>
      <protection locked="0" hidden="1"/>
    </xf>
    <xf numFmtId="0" fontId="7" fillId="0" borderId="16" xfId="0" applyFont="1" applyBorder="1" applyAlignment="1" applyProtection="1">
      <alignment horizontal="center" vertical="top" wrapText="1"/>
      <protection locked="0" hidden="1"/>
    </xf>
    <xf numFmtId="2" fontId="7" fillId="0" borderId="16" xfId="0" applyNumberFormat="1" applyFont="1" applyBorder="1" applyAlignment="1" applyProtection="1">
      <alignment horizontal="right" vertical="top"/>
      <protection locked="0" hidden="1"/>
    </xf>
    <xf numFmtId="164" fontId="7" fillId="0" borderId="16" xfId="0" applyNumberFormat="1" applyFont="1" applyBorder="1" applyAlignment="1" applyProtection="1">
      <alignment horizontal="right" vertical="top" wrapText="1"/>
      <protection locked="0" hidden="1"/>
    </xf>
    <xf numFmtId="1" fontId="7" fillId="0" borderId="16" xfId="0" applyNumberFormat="1" applyFont="1" applyBorder="1" applyAlignment="1" applyProtection="1">
      <alignment horizontal="center" vertical="top"/>
      <protection locked="0"/>
    </xf>
    <xf numFmtId="165" fontId="7" fillId="6" borderId="16" xfId="0" applyNumberFormat="1" applyFont="1" applyFill="1" applyBorder="1" applyAlignment="1" applyProtection="1">
      <alignment horizontal="right" vertical="top"/>
      <protection locked="0" hidden="1"/>
    </xf>
    <xf numFmtId="165" fontId="7" fillId="0" borderId="16" xfId="0" applyNumberFormat="1" applyFont="1" applyBorder="1" applyAlignment="1" applyProtection="1">
      <alignment horizontal="right" vertical="top"/>
      <protection locked="0"/>
    </xf>
    <xf numFmtId="0" fontId="8" fillId="0" borderId="16" xfId="0" applyFont="1" applyBorder="1" applyAlignment="1" applyProtection="1">
      <alignment vertical="top"/>
      <protection locked="0"/>
    </xf>
    <xf numFmtId="0" fontId="4" fillId="11" borderId="17" xfId="5" applyFont="1" applyFill="1" applyBorder="1" applyAlignment="1" applyProtection="1">
      <alignment horizontal="left" vertical="center"/>
      <protection hidden="1"/>
    </xf>
    <xf numFmtId="49" fontId="4" fillId="11" borderId="17" xfId="5" applyNumberFormat="1" applyFont="1" applyFill="1" applyBorder="1" applyAlignment="1" applyProtection="1">
      <alignment horizontal="left" vertical="center"/>
      <protection hidden="1"/>
    </xf>
    <xf numFmtId="0" fontId="4" fillId="11" borderId="17" xfId="5" applyFont="1" applyFill="1" applyBorder="1" applyAlignment="1" applyProtection="1">
      <alignment horizontal="center" vertical="center"/>
      <protection hidden="1"/>
    </xf>
    <xf numFmtId="4" fontId="4" fillId="11" borderId="17" xfId="5" applyNumberFormat="1" applyFont="1" applyFill="1" applyBorder="1" applyAlignment="1" applyProtection="1">
      <alignment horizontal="center" vertical="center"/>
      <protection hidden="1"/>
    </xf>
    <xf numFmtId="164" fontId="4" fillId="11" borderId="17" xfId="5" applyNumberFormat="1" applyFont="1" applyFill="1" applyBorder="1" applyAlignment="1" applyProtection="1">
      <alignment horizontal="center" vertical="center"/>
      <protection hidden="1"/>
    </xf>
    <xf numFmtId="10" fontId="4" fillId="11" borderId="17" xfId="5" applyNumberFormat="1" applyFont="1" applyFill="1" applyBorder="1" applyAlignment="1" applyProtection="1">
      <alignment horizontal="center" vertical="center"/>
      <protection hidden="1"/>
    </xf>
    <xf numFmtId="165" fontId="7" fillId="6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3" applyFont="1" applyBorder="1" applyAlignment="1" applyProtection="1">
      <alignment vertical="top"/>
      <protection locked="0"/>
    </xf>
    <xf numFmtId="0" fontId="0" fillId="12" borderId="0" xfId="0" applyFill="1" applyAlignment="1">
      <alignment horizontal="left" vertical="center" wrapText="1" indent="1"/>
    </xf>
    <xf numFmtId="0" fontId="27" fillId="10" borderId="0" xfId="0" applyFont="1" applyFill="1" applyAlignment="1" applyProtection="1">
      <alignment horizontal="left" vertical="center" wrapText="1" indent="1"/>
      <protection hidden="1"/>
    </xf>
    <xf numFmtId="0" fontId="8" fillId="10" borderId="0" xfId="0" applyFont="1" applyFill="1" applyAlignment="1" applyProtection="1">
      <alignment horizontal="left" vertical="center" wrapText="1" indent="1"/>
      <protection hidden="1"/>
    </xf>
  </cellXfs>
  <cellStyles count="6">
    <cellStyle name="Hypertextový odkaz" xfId="3" builtinId="8"/>
    <cellStyle name="Chybně" xfId="5" builtinId="27"/>
    <cellStyle name="Normální" xfId="0" builtinId="0"/>
    <cellStyle name="Normální 2" xfId="1"/>
    <cellStyle name="Normální 3" xfId="4"/>
    <cellStyle name="Normální_Seznamy" xfId="2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0000"/>
      <color rgb="FFFF3300"/>
      <color rgb="FFFF5050"/>
      <color rgb="FFE4554A"/>
      <color rgb="FFFFE1E1"/>
      <color rgb="FFFF7C80"/>
      <color rgb="FFFF6600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285750</xdr:colOff>
      <xdr:row>2</xdr:row>
      <xdr:rowOff>38100</xdr:rowOff>
    </xdr:from>
    <xdr:to>
      <xdr:col>15</xdr:col>
      <xdr:colOff>809625</xdr:colOff>
      <xdr:row>3</xdr:row>
      <xdr:rowOff>160664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0" y="609600"/>
          <a:ext cx="523875" cy="408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276225</xdr:colOff>
      <xdr:row>2</xdr:row>
      <xdr:rowOff>9525</xdr:rowOff>
    </xdr:from>
    <xdr:to>
      <xdr:col>15</xdr:col>
      <xdr:colOff>800100</xdr:colOff>
      <xdr:row>3</xdr:row>
      <xdr:rowOff>132089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87650" y="581025"/>
          <a:ext cx="523875" cy="408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FFFF00"/>
    <pageSetUpPr fitToPage="1"/>
  </sheetPr>
  <dimension ref="A1:Q505"/>
  <sheetViews>
    <sheetView tabSelected="1" zoomScaleNormal="100" workbookViewId="0">
      <pane ySplit="5" topLeftCell="A6" activePane="bottomLeft" state="frozen"/>
      <selection pane="bottomLeft" activeCell="C18" sqref="C18"/>
    </sheetView>
  </sheetViews>
  <sheetFormatPr defaultRowHeight="12.75" x14ac:dyDescent="0.2"/>
  <cols>
    <col min="1" max="1" width="3.85546875" customWidth="1"/>
    <col min="2" max="2" width="8.5703125" customWidth="1"/>
    <col min="3" max="3" width="46.42578125" customWidth="1"/>
    <col min="4" max="4" width="47.85546875" customWidth="1"/>
    <col min="5" max="5" width="4.7109375" customWidth="1"/>
    <col min="6" max="6" width="4.28515625" hidden="1" customWidth="1"/>
    <col min="7" max="7" width="6.5703125" customWidth="1"/>
    <col min="8" max="9" width="5" customWidth="1"/>
    <col min="10" max="10" width="22.85546875" bestFit="1" customWidth="1"/>
    <col min="11" max="11" width="6.5703125" customWidth="1"/>
    <col min="12" max="12" width="7.5703125" customWidth="1"/>
    <col min="13" max="13" width="10.85546875" customWidth="1"/>
    <col min="14" max="15" width="15" customWidth="1"/>
    <col min="16" max="16" width="13.85546875" customWidth="1"/>
    <col min="17" max="17" width="12" style="33" hidden="1" customWidth="1"/>
  </cols>
  <sheetData>
    <row r="1" spans="1:17" ht="22.5" customHeight="1" x14ac:dyDescent="0.2">
      <c r="A1" s="129" t="s">
        <v>1721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22.5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22.5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22.5" customHeight="1" thickBot="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s="2" customFormat="1" ht="30" customHeight="1" thickBot="1" x14ac:dyDescent="0.25">
      <c r="A5" s="121"/>
      <c r="B5" s="122" t="s">
        <v>0</v>
      </c>
      <c r="C5" s="121" t="s">
        <v>1</v>
      </c>
      <c r="D5" s="121" t="s">
        <v>2</v>
      </c>
      <c r="E5" s="123" t="s">
        <v>3</v>
      </c>
      <c r="F5" s="123" t="s">
        <v>4</v>
      </c>
      <c r="G5" s="123" t="s">
        <v>1718</v>
      </c>
      <c r="H5" s="123" t="s">
        <v>6</v>
      </c>
      <c r="I5" s="123" t="s">
        <v>7</v>
      </c>
      <c r="J5" s="124" t="s">
        <v>1719</v>
      </c>
      <c r="K5" s="123" t="s">
        <v>8</v>
      </c>
      <c r="L5" s="125" t="s">
        <v>9</v>
      </c>
      <c r="M5" s="126" t="s">
        <v>10</v>
      </c>
      <c r="N5" s="124" t="s">
        <v>11</v>
      </c>
      <c r="O5" s="124" t="s">
        <v>12</v>
      </c>
      <c r="P5" s="123" t="s">
        <v>13</v>
      </c>
      <c r="Q5" s="108" t="s">
        <v>14</v>
      </c>
    </row>
    <row r="6" spans="1:17" ht="30" customHeight="1" x14ac:dyDescent="0.2">
      <c r="A6" s="111">
        <v>1</v>
      </c>
      <c r="B6" s="110"/>
      <c r="C6" s="109"/>
      <c r="D6" s="128"/>
      <c r="E6" s="110"/>
      <c r="F6" s="88"/>
      <c r="G6" s="112"/>
      <c r="H6" s="113"/>
      <c r="I6" s="114"/>
      <c r="J6" s="115"/>
      <c r="K6" s="112"/>
      <c r="L6" s="116"/>
      <c r="M6" s="117"/>
      <c r="N6" s="118"/>
      <c r="O6" s="119"/>
      <c r="P6" s="120"/>
      <c r="Q6" s="107"/>
    </row>
    <row r="7" spans="1:17" ht="30" customHeight="1" x14ac:dyDescent="0.2">
      <c r="A7" s="1">
        <v>2</v>
      </c>
      <c r="B7" s="92"/>
      <c r="C7" s="86"/>
      <c r="D7" s="101"/>
      <c r="E7" s="104"/>
      <c r="F7" s="88"/>
      <c r="G7" s="87"/>
      <c r="H7" s="93"/>
      <c r="I7" s="89"/>
      <c r="J7" s="105"/>
      <c r="K7" s="87"/>
      <c r="L7" s="90"/>
      <c r="M7" s="84"/>
      <c r="N7" s="91"/>
      <c r="O7" s="106"/>
      <c r="P7" s="77"/>
      <c r="Q7" s="78"/>
    </row>
    <row r="8" spans="1:17" ht="30" customHeight="1" x14ac:dyDescent="0.2">
      <c r="A8" s="1">
        <v>3</v>
      </c>
      <c r="B8" s="92"/>
      <c r="C8" s="86"/>
      <c r="D8" s="86"/>
      <c r="E8" s="104"/>
      <c r="F8" s="88"/>
      <c r="G8" s="87"/>
      <c r="H8" s="93"/>
      <c r="I8" s="89"/>
      <c r="J8" s="105"/>
      <c r="K8" s="87"/>
      <c r="L8" s="90"/>
      <c r="M8" s="84"/>
      <c r="N8" s="91"/>
      <c r="O8" s="106"/>
      <c r="P8" s="77"/>
      <c r="Q8" s="78"/>
    </row>
    <row r="9" spans="1:17" ht="30" customHeight="1" x14ac:dyDescent="0.2">
      <c r="A9" s="1">
        <v>4</v>
      </c>
      <c r="B9" s="92"/>
      <c r="C9" s="86"/>
      <c r="D9" s="98"/>
      <c r="E9" s="104"/>
      <c r="F9" s="88"/>
      <c r="G9" s="87"/>
      <c r="H9" s="93"/>
      <c r="I9" s="89"/>
      <c r="J9" s="105"/>
      <c r="K9" s="87"/>
      <c r="L9" s="90"/>
      <c r="M9" s="84"/>
      <c r="N9" s="91"/>
      <c r="O9" s="106"/>
      <c r="P9" s="77"/>
      <c r="Q9" s="78"/>
    </row>
    <row r="10" spans="1:17" ht="30" customHeight="1" x14ac:dyDescent="0.2">
      <c r="A10" s="1">
        <v>5</v>
      </c>
      <c r="B10" s="92"/>
      <c r="C10" s="86"/>
      <c r="D10" s="87"/>
      <c r="E10" s="104"/>
      <c r="F10" s="88"/>
      <c r="G10" s="87"/>
      <c r="H10" s="93"/>
      <c r="I10" s="89"/>
      <c r="J10" s="105"/>
      <c r="K10" s="87"/>
      <c r="L10" s="90"/>
      <c r="M10" s="84"/>
      <c r="N10" s="91"/>
      <c r="O10" s="106"/>
      <c r="P10" s="77"/>
      <c r="Q10" s="78"/>
    </row>
    <row r="11" spans="1:17" ht="30" customHeight="1" x14ac:dyDescent="0.2">
      <c r="A11" s="1">
        <v>6</v>
      </c>
      <c r="B11" s="92"/>
      <c r="C11" s="86"/>
      <c r="D11" s="87"/>
      <c r="E11" s="104"/>
      <c r="F11" s="88"/>
      <c r="G11" s="87"/>
      <c r="H11" s="93"/>
      <c r="I11" s="89"/>
      <c r="J11" s="105"/>
      <c r="K11" s="87"/>
      <c r="L11" s="90"/>
      <c r="M11" s="84"/>
      <c r="N11" s="91"/>
      <c r="O11" s="106"/>
      <c r="P11" s="77"/>
      <c r="Q11" s="78"/>
    </row>
    <row r="12" spans="1:17" ht="30" customHeight="1" x14ac:dyDescent="0.2">
      <c r="A12" s="1">
        <v>7</v>
      </c>
      <c r="B12" s="69"/>
      <c r="C12" s="86"/>
      <c r="D12" s="71"/>
      <c r="E12" s="104"/>
      <c r="F12" s="88"/>
      <c r="G12" s="87"/>
      <c r="H12" s="93"/>
      <c r="I12" s="73"/>
      <c r="J12" s="105"/>
      <c r="K12" s="71"/>
      <c r="L12" s="75"/>
      <c r="M12" s="84"/>
      <c r="N12" s="91"/>
      <c r="O12" s="106"/>
      <c r="P12" s="77"/>
      <c r="Q12" s="78"/>
    </row>
    <row r="13" spans="1:17" ht="30" customHeight="1" x14ac:dyDescent="0.2">
      <c r="A13" s="1">
        <v>8</v>
      </c>
      <c r="B13" s="69"/>
      <c r="C13" s="86"/>
      <c r="D13" s="71"/>
      <c r="E13" s="104"/>
      <c r="F13" s="88"/>
      <c r="G13" s="87"/>
      <c r="H13" s="93"/>
      <c r="I13" s="73"/>
      <c r="J13" s="105"/>
      <c r="K13" s="71"/>
      <c r="L13" s="75"/>
      <c r="M13" s="84"/>
      <c r="N13" s="91"/>
      <c r="O13" s="106"/>
      <c r="P13" s="77"/>
      <c r="Q13" s="78"/>
    </row>
    <row r="14" spans="1:17" ht="30" customHeight="1" x14ac:dyDescent="0.2">
      <c r="A14" s="1">
        <v>9</v>
      </c>
      <c r="B14" s="69"/>
      <c r="C14" s="86"/>
      <c r="D14" s="71"/>
      <c r="E14" s="104"/>
      <c r="F14" s="88"/>
      <c r="G14" s="87"/>
      <c r="H14" s="93"/>
      <c r="I14" s="73" t="s">
        <v>15</v>
      </c>
      <c r="J14" s="105"/>
      <c r="K14" s="71" t="s">
        <v>15</v>
      </c>
      <c r="L14" s="75" t="s">
        <v>15</v>
      </c>
      <c r="M14" s="84" t="s">
        <v>15</v>
      </c>
      <c r="N14" s="91"/>
      <c r="O14" s="106"/>
      <c r="P14" s="77"/>
      <c r="Q14" s="78"/>
    </row>
    <row r="15" spans="1:17" ht="30" customHeight="1" x14ac:dyDescent="0.2">
      <c r="A15" s="1">
        <v>10</v>
      </c>
      <c r="B15" s="69"/>
      <c r="C15" s="86"/>
      <c r="D15" s="71"/>
      <c r="E15" s="104"/>
      <c r="F15" s="88"/>
      <c r="G15" s="87"/>
      <c r="H15" s="93"/>
      <c r="I15" s="73" t="s">
        <v>15</v>
      </c>
      <c r="J15" s="105"/>
      <c r="K15" s="71" t="s">
        <v>15</v>
      </c>
      <c r="L15" s="75" t="s">
        <v>15</v>
      </c>
      <c r="M15" s="84" t="s">
        <v>15</v>
      </c>
      <c r="N15" s="91"/>
      <c r="O15" s="106"/>
      <c r="P15" s="77"/>
      <c r="Q15" s="78"/>
    </row>
    <row r="16" spans="1:17" ht="30" customHeight="1" x14ac:dyDescent="0.2">
      <c r="A16" s="1">
        <v>11</v>
      </c>
      <c r="B16" s="69"/>
      <c r="C16" s="86"/>
      <c r="D16" s="71"/>
      <c r="E16" s="104"/>
      <c r="F16" s="88"/>
      <c r="G16" s="87"/>
      <c r="H16" s="93"/>
      <c r="I16" s="73" t="s">
        <v>15</v>
      </c>
      <c r="J16" s="105"/>
      <c r="K16" s="71" t="s">
        <v>15</v>
      </c>
      <c r="L16" s="75" t="s">
        <v>15</v>
      </c>
      <c r="M16" s="84" t="s">
        <v>15</v>
      </c>
      <c r="N16" s="91"/>
      <c r="O16" s="106"/>
      <c r="P16" s="77"/>
      <c r="Q16" s="78"/>
    </row>
    <row r="17" spans="1:17" ht="30" customHeight="1" x14ac:dyDescent="0.2">
      <c r="A17" s="1">
        <v>12</v>
      </c>
      <c r="B17" s="69"/>
      <c r="C17" s="86"/>
      <c r="D17" s="71"/>
      <c r="E17" s="104"/>
      <c r="F17" s="88"/>
      <c r="G17" s="87"/>
      <c r="H17" s="93"/>
      <c r="I17" s="73" t="s">
        <v>15</v>
      </c>
      <c r="J17" s="105"/>
      <c r="K17" s="71" t="s">
        <v>15</v>
      </c>
      <c r="L17" s="75" t="s">
        <v>15</v>
      </c>
      <c r="M17" s="84" t="s">
        <v>15</v>
      </c>
      <c r="N17" s="91"/>
      <c r="O17" s="106"/>
      <c r="P17" s="77"/>
      <c r="Q17" s="78"/>
    </row>
    <row r="18" spans="1:17" ht="30" customHeight="1" x14ac:dyDescent="0.2">
      <c r="A18" s="1">
        <v>13</v>
      </c>
      <c r="B18" s="69"/>
      <c r="C18" s="86"/>
      <c r="D18" s="71"/>
      <c r="E18" s="104"/>
      <c r="F18" s="88"/>
      <c r="G18" s="87"/>
      <c r="H18" s="93"/>
      <c r="I18" s="73" t="s">
        <v>15</v>
      </c>
      <c r="J18" s="105"/>
      <c r="K18" s="71" t="s">
        <v>15</v>
      </c>
      <c r="L18" s="75" t="s">
        <v>15</v>
      </c>
      <c r="M18" s="84" t="s">
        <v>15</v>
      </c>
      <c r="N18" s="91"/>
      <c r="O18" s="106"/>
      <c r="P18" s="77"/>
      <c r="Q18" s="78"/>
    </row>
    <row r="19" spans="1:17" ht="30" customHeight="1" x14ac:dyDescent="0.2">
      <c r="A19" s="1">
        <v>14</v>
      </c>
      <c r="B19" s="69"/>
      <c r="C19" s="86"/>
      <c r="D19" s="71"/>
      <c r="E19" s="104"/>
      <c r="F19" s="88"/>
      <c r="G19" s="87"/>
      <c r="H19" s="93"/>
      <c r="I19" s="73" t="s">
        <v>15</v>
      </c>
      <c r="J19" s="105"/>
      <c r="K19" s="71" t="s">
        <v>15</v>
      </c>
      <c r="L19" s="75" t="s">
        <v>15</v>
      </c>
      <c r="M19" s="84" t="s">
        <v>15</v>
      </c>
      <c r="N19" s="91"/>
      <c r="O19" s="106"/>
      <c r="P19" s="77"/>
      <c r="Q19" s="78"/>
    </row>
    <row r="20" spans="1:17" ht="30" customHeight="1" x14ac:dyDescent="0.2">
      <c r="A20" s="1">
        <v>15</v>
      </c>
      <c r="B20" s="69"/>
      <c r="C20" s="86"/>
      <c r="D20" s="71"/>
      <c r="E20" s="104"/>
      <c r="F20" s="88"/>
      <c r="G20" s="87"/>
      <c r="H20" s="93"/>
      <c r="I20" s="73" t="s">
        <v>15</v>
      </c>
      <c r="J20" s="105"/>
      <c r="K20" s="71" t="s">
        <v>15</v>
      </c>
      <c r="L20" s="75" t="s">
        <v>15</v>
      </c>
      <c r="M20" s="84" t="s">
        <v>15</v>
      </c>
      <c r="N20" s="91"/>
      <c r="O20" s="106"/>
      <c r="P20" s="77"/>
      <c r="Q20" s="78"/>
    </row>
    <row r="21" spans="1:17" ht="30" customHeight="1" x14ac:dyDescent="0.2">
      <c r="A21" s="1">
        <v>16</v>
      </c>
      <c r="B21" s="69"/>
      <c r="C21" s="86"/>
      <c r="D21" s="71"/>
      <c r="E21" s="104"/>
      <c r="F21" s="88"/>
      <c r="G21" s="87"/>
      <c r="H21" s="93"/>
      <c r="I21" s="73" t="s">
        <v>15</v>
      </c>
      <c r="J21" s="105"/>
      <c r="K21" s="71" t="s">
        <v>15</v>
      </c>
      <c r="L21" s="75" t="s">
        <v>15</v>
      </c>
      <c r="M21" s="84" t="s">
        <v>15</v>
      </c>
      <c r="N21" s="91"/>
      <c r="O21" s="106"/>
      <c r="P21" s="77"/>
      <c r="Q21" s="78"/>
    </row>
    <row r="22" spans="1:17" ht="30" customHeight="1" x14ac:dyDescent="0.2">
      <c r="A22" s="1">
        <v>17</v>
      </c>
      <c r="B22" s="69"/>
      <c r="C22" s="86"/>
      <c r="D22" s="71"/>
      <c r="E22" s="104"/>
      <c r="F22" s="88"/>
      <c r="G22" s="87"/>
      <c r="H22" s="93"/>
      <c r="I22" s="73" t="s">
        <v>15</v>
      </c>
      <c r="J22" s="105"/>
      <c r="K22" s="71" t="s">
        <v>15</v>
      </c>
      <c r="L22" s="75" t="s">
        <v>15</v>
      </c>
      <c r="M22" s="84" t="s">
        <v>15</v>
      </c>
      <c r="N22" s="91"/>
      <c r="O22" s="106"/>
      <c r="P22" s="77"/>
      <c r="Q22" s="78"/>
    </row>
    <row r="23" spans="1:17" ht="30" customHeight="1" x14ac:dyDescent="0.2">
      <c r="A23" s="1">
        <v>18</v>
      </c>
      <c r="B23" s="69"/>
      <c r="C23" s="86"/>
      <c r="D23" s="71"/>
      <c r="E23" s="104"/>
      <c r="F23" s="88"/>
      <c r="G23" s="87"/>
      <c r="H23" s="93"/>
      <c r="I23" s="73" t="s">
        <v>15</v>
      </c>
      <c r="J23" s="105"/>
      <c r="K23" s="71" t="s">
        <v>15</v>
      </c>
      <c r="L23" s="75" t="s">
        <v>15</v>
      </c>
      <c r="M23" s="84" t="s">
        <v>15</v>
      </c>
      <c r="N23" s="91"/>
      <c r="O23" s="106"/>
      <c r="P23" s="77"/>
      <c r="Q23" s="78"/>
    </row>
    <row r="24" spans="1:17" ht="30" customHeight="1" x14ac:dyDescent="0.2">
      <c r="A24" s="1">
        <v>19</v>
      </c>
      <c r="B24" s="69"/>
      <c r="C24" s="86"/>
      <c r="D24" s="71"/>
      <c r="E24" s="104"/>
      <c r="F24" s="88"/>
      <c r="G24" s="87"/>
      <c r="H24" s="93"/>
      <c r="I24" s="73" t="s">
        <v>15</v>
      </c>
      <c r="J24" s="105"/>
      <c r="K24" s="71" t="s">
        <v>15</v>
      </c>
      <c r="L24" s="75" t="s">
        <v>15</v>
      </c>
      <c r="M24" s="84" t="s">
        <v>15</v>
      </c>
      <c r="N24" s="91"/>
      <c r="O24" s="106"/>
      <c r="P24" s="77"/>
      <c r="Q24" s="78"/>
    </row>
    <row r="25" spans="1:17" ht="30" customHeight="1" x14ac:dyDescent="0.2">
      <c r="A25" s="1">
        <v>20</v>
      </c>
      <c r="B25" s="69"/>
      <c r="C25" s="86"/>
      <c r="D25" s="71"/>
      <c r="E25" s="104"/>
      <c r="F25" s="88"/>
      <c r="G25" s="87"/>
      <c r="H25" s="93"/>
      <c r="I25" s="73" t="s">
        <v>15</v>
      </c>
      <c r="J25" s="105"/>
      <c r="K25" s="71" t="s">
        <v>15</v>
      </c>
      <c r="L25" s="75" t="s">
        <v>15</v>
      </c>
      <c r="M25" s="84" t="s">
        <v>15</v>
      </c>
      <c r="N25" s="91"/>
      <c r="O25" s="106"/>
      <c r="P25" s="77"/>
      <c r="Q25" s="78"/>
    </row>
    <row r="26" spans="1:17" ht="30" customHeight="1" x14ac:dyDescent="0.2">
      <c r="A26" s="1">
        <v>21</v>
      </c>
      <c r="B26" s="69"/>
      <c r="C26" s="86"/>
      <c r="D26" s="71"/>
      <c r="E26" s="104"/>
      <c r="F26" s="88"/>
      <c r="G26" s="87"/>
      <c r="H26" s="93"/>
      <c r="I26" s="73" t="s">
        <v>15</v>
      </c>
      <c r="J26" s="105"/>
      <c r="K26" s="71" t="s">
        <v>15</v>
      </c>
      <c r="L26" s="75" t="s">
        <v>15</v>
      </c>
      <c r="M26" s="84" t="s">
        <v>15</v>
      </c>
      <c r="N26" s="91"/>
      <c r="O26" s="106"/>
      <c r="P26" s="77"/>
      <c r="Q26" s="78"/>
    </row>
    <row r="27" spans="1:17" ht="30" customHeight="1" x14ac:dyDescent="0.2">
      <c r="A27" s="1">
        <v>22</v>
      </c>
      <c r="B27" s="69"/>
      <c r="C27" s="86"/>
      <c r="D27" s="71"/>
      <c r="E27" s="104"/>
      <c r="F27" s="88"/>
      <c r="G27" s="87"/>
      <c r="H27" s="93"/>
      <c r="I27" s="73" t="s">
        <v>15</v>
      </c>
      <c r="J27" s="105"/>
      <c r="K27" s="71" t="s">
        <v>15</v>
      </c>
      <c r="L27" s="75" t="s">
        <v>15</v>
      </c>
      <c r="M27" s="84" t="s">
        <v>15</v>
      </c>
      <c r="N27" s="91"/>
      <c r="O27" s="106"/>
      <c r="P27" s="77"/>
      <c r="Q27" s="78"/>
    </row>
    <row r="28" spans="1:17" ht="30" customHeight="1" x14ac:dyDescent="0.2">
      <c r="A28" s="1">
        <v>23</v>
      </c>
      <c r="B28" s="69"/>
      <c r="C28" s="86"/>
      <c r="D28" s="71"/>
      <c r="E28" s="104"/>
      <c r="F28" s="88"/>
      <c r="G28" s="87"/>
      <c r="H28" s="93"/>
      <c r="I28" s="73" t="s">
        <v>15</v>
      </c>
      <c r="J28" s="105"/>
      <c r="K28" s="71" t="s">
        <v>15</v>
      </c>
      <c r="L28" s="75" t="s">
        <v>15</v>
      </c>
      <c r="M28" s="84" t="s">
        <v>15</v>
      </c>
      <c r="N28" s="91"/>
      <c r="O28" s="106"/>
      <c r="P28" s="77"/>
      <c r="Q28" s="78"/>
    </row>
    <row r="29" spans="1:17" ht="30" customHeight="1" x14ac:dyDescent="0.2">
      <c r="A29" s="1">
        <v>24</v>
      </c>
      <c r="B29" s="69"/>
      <c r="C29" s="86"/>
      <c r="D29" s="71"/>
      <c r="E29" s="104"/>
      <c r="F29" s="88"/>
      <c r="G29" s="87"/>
      <c r="H29" s="93"/>
      <c r="I29" s="73" t="s">
        <v>15</v>
      </c>
      <c r="J29" s="105"/>
      <c r="K29" s="71" t="s">
        <v>15</v>
      </c>
      <c r="L29" s="75" t="s">
        <v>15</v>
      </c>
      <c r="M29" s="84" t="s">
        <v>15</v>
      </c>
      <c r="N29" s="91"/>
      <c r="O29" s="106"/>
      <c r="P29" s="77"/>
      <c r="Q29" s="78"/>
    </row>
    <row r="30" spans="1:17" ht="30" customHeight="1" x14ac:dyDescent="0.2">
      <c r="A30" s="1">
        <v>25</v>
      </c>
      <c r="B30" s="69"/>
      <c r="C30" s="86"/>
      <c r="D30" s="71"/>
      <c r="E30" s="104"/>
      <c r="F30" s="88"/>
      <c r="G30" s="87"/>
      <c r="H30" s="93"/>
      <c r="I30" s="73" t="s">
        <v>15</v>
      </c>
      <c r="J30" s="105"/>
      <c r="K30" s="71" t="s">
        <v>15</v>
      </c>
      <c r="L30" s="75" t="s">
        <v>15</v>
      </c>
      <c r="M30" s="84" t="s">
        <v>15</v>
      </c>
      <c r="N30" s="91"/>
      <c r="O30" s="106"/>
      <c r="P30" s="77"/>
      <c r="Q30" s="78"/>
    </row>
    <row r="31" spans="1:17" ht="30" customHeight="1" x14ac:dyDescent="0.2">
      <c r="A31" s="1">
        <v>26</v>
      </c>
      <c r="B31" s="69"/>
      <c r="C31" s="86"/>
      <c r="D31" s="71"/>
      <c r="E31" s="104"/>
      <c r="F31" s="88"/>
      <c r="G31" s="87"/>
      <c r="H31" s="93"/>
      <c r="I31" s="73" t="s">
        <v>15</v>
      </c>
      <c r="J31" s="105"/>
      <c r="K31" s="71" t="s">
        <v>15</v>
      </c>
      <c r="L31" s="75" t="s">
        <v>15</v>
      </c>
      <c r="M31" s="84" t="s">
        <v>15</v>
      </c>
      <c r="N31" s="91"/>
      <c r="O31" s="106"/>
      <c r="P31" s="77"/>
      <c r="Q31" s="78"/>
    </row>
    <row r="32" spans="1:17" ht="30" customHeight="1" x14ac:dyDescent="0.2">
      <c r="A32" s="1">
        <v>27</v>
      </c>
      <c r="B32" s="69"/>
      <c r="C32" s="86"/>
      <c r="D32" s="71"/>
      <c r="E32" s="104"/>
      <c r="F32" s="88"/>
      <c r="G32" s="87"/>
      <c r="H32" s="93"/>
      <c r="I32" s="73" t="s">
        <v>15</v>
      </c>
      <c r="J32" s="105"/>
      <c r="K32" s="71" t="s">
        <v>15</v>
      </c>
      <c r="L32" s="75" t="s">
        <v>15</v>
      </c>
      <c r="M32" s="84" t="s">
        <v>15</v>
      </c>
      <c r="N32" s="91"/>
      <c r="O32" s="106"/>
      <c r="P32" s="77"/>
      <c r="Q32" s="78"/>
    </row>
    <row r="33" spans="1:17" ht="30" customHeight="1" x14ac:dyDescent="0.2">
      <c r="A33" s="1">
        <v>28</v>
      </c>
      <c r="B33" s="69"/>
      <c r="C33" s="86"/>
      <c r="D33" s="71"/>
      <c r="E33" s="104"/>
      <c r="F33" s="88"/>
      <c r="G33" s="87"/>
      <c r="H33" s="93"/>
      <c r="I33" s="73" t="s">
        <v>15</v>
      </c>
      <c r="J33" s="105"/>
      <c r="K33" s="71" t="s">
        <v>15</v>
      </c>
      <c r="L33" s="75" t="s">
        <v>15</v>
      </c>
      <c r="M33" s="84" t="s">
        <v>15</v>
      </c>
      <c r="N33" s="91"/>
      <c r="O33" s="106"/>
      <c r="P33" s="77"/>
      <c r="Q33" s="78"/>
    </row>
    <row r="34" spans="1:17" ht="30" customHeight="1" x14ac:dyDescent="0.2">
      <c r="A34" s="1">
        <v>29</v>
      </c>
      <c r="B34" s="69"/>
      <c r="C34" s="86"/>
      <c r="D34" s="71"/>
      <c r="E34" s="104"/>
      <c r="F34" s="88"/>
      <c r="G34" s="87"/>
      <c r="H34" s="93"/>
      <c r="I34" s="73" t="s">
        <v>15</v>
      </c>
      <c r="J34" s="105"/>
      <c r="K34" s="71" t="s">
        <v>15</v>
      </c>
      <c r="L34" s="75" t="s">
        <v>15</v>
      </c>
      <c r="M34" s="84" t="s">
        <v>15</v>
      </c>
      <c r="N34" s="91"/>
      <c r="O34" s="106"/>
      <c r="P34" s="77"/>
      <c r="Q34" s="78"/>
    </row>
    <row r="35" spans="1:17" ht="30" customHeight="1" x14ac:dyDescent="0.2">
      <c r="A35" s="1">
        <v>30</v>
      </c>
      <c r="B35" s="69"/>
      <c r="C35" s="86"/>
      <c r="D35" s="71"/>
      <c r="E35" s="104"/>
      <c r="F35" s="88"/>
      <c r="G35" s="87"/>
      <c r="H35" s="93"/>
      <c r="I35" s="73" t="s">
        <v>15</v>
      </c>
      <c r="J35" s="105"/>
      <c r="K35" s="71" t="s">
        <v>15</v>
      </c>
      <c r="L35" s="75" t="s">
        <v>15</v>
      </c>
      <c r="M35" s="84" t="s">
        <v>15</v>
      </c>
      <c r="N35" s="91"/>
      <c r="O35" s="106"/>
      <c r="P35" s="77"/>
      <c r="Q35" s="78"/>
    </row>
    <row r="36" spans="1:17" ht="30" customHeight="1" x14ac:dyDescent="0.2">
      <c r="A36" s="1">
        <v>31</v>
      </c>
      <c r="B36" s="69"/>
      <c r="C36" s="86"/>
      <c r="D36" s="71"/>
      <c r="E36" s="104"/>
      <c r="F36" s="88"/>
      <c r="G36" s="87"/>
      <c r="H36" s="93"/>
      <c r="I36" s="73" t="s">
        <v>15</v>
      </c>
      <c r="J36" s="105"/>
      <c r="K36" s="71" t="s">
        <v>15</v>
      </c>
      <c r="L36" s="75" t="s">
        <v>15</v>
      </c>
      <c r="M36" s="84" t="s">
        <v>15</v>
      </c>
      <c r="N36" s="91"/>
      <c r="O36" s="106"/>
      <c r="P36" s="77"/>
      <c r="Q36" s="78"/>
    </row>
    <row r="37" spans="1:17" ht="30" customHeight="1" x14ac:dyDescent="0.2">
      <c r="A37" s="1">
        <v>32</v>
      </c>
      <c r="B37" s="69"/>
      <c r="C37" s="86"/>
      <c r="D37" s="71"/>
      <c r="E37" s="104"/>
      <c r="F37" s="88"/>
      <c r="G37" s="87"/>
      <c r="H37" s="93"/>
      <c r="I37" s="73" t="s">
        <v>15</v>
      </c>
      <c r="J37" s="105"/>
      <c r="K37" s="71" t="s">
        <v>15</v>
      </c>
      <c r="L37" s="75" t="s">
        <v>15</v>
      </c>
      <c r="M37" s="84" t="s">
        <v>15</v>
      </c>
      <c r="N37" s="91"/>
      <c r="O37" s="106"/>
      <c r="P37" s="77"/>
      <c r="Q37" s="78"/>
    </row>
    <row r="38" spans="1:17" ht="30" customHeight="1" x14ac:dyDescent="0.2">
      <c r="A38" s="1">
        <v>33</v>
      </c>
      <c r="B38" s="69"/>
      <c r="C38" s="86"/>
      <c r="D38" s="71"/>
      <c r="E38" s="104"/>
      <c r="F38" s="88"/>
      <c r="G38" s="87"/>
      <c r="H38" s="93"/>
      <c r="I38" s="73" t="s">
        <v>15</v>
      </c>
      <c r="J38" s="105"/>
      <c r="K38" s="71" t="s">
        <v>15</v>
      </c>
      <c r="L38" s="75" t="s">
        <v>15</v>
      </c>
      <c r="M38" s="84" t="s">
        <v>15</v>
      </c>
      <c r="N38" s="91"/>
      <c r="O38" s="106"/>
      <c r="P38" s="77"/>
      <c r="Q38" s="78"/>
    </row>
    <row r="39" spans="1:17" ht="30" customHeight="1" x14ac:dyDescent="0.2">
      <c r="A39" s="1">
        <v>34</v>
      </c>
      <c r="B39" s="69"/>
      <c r="C39" s="86"/>
      <c r="D39" s="71"/>
      <c r="E39" s="104"/>
      <c r="F39" s="88"/>
      <c r="G39" s="87"/>
      <c r="H39" s="93"/>
      <c r="I39" s="73" t="s">
        <v>15</v>
      </c>
      <c r="J39" s="105"/>
      <c r="K39" s="71" t="s">
        <v>15</v>
      </c>
      <c r="L39" s="75" t="s">
        <v>15</v>
      </c>
      <c r="M39" s="84" t="s">
        <v>15</v>
      </c>
      <c r="N39" s="91"/>
      <c r="O39" s="106"/>
      <c r="P39" s="77"/>
      <c r="Q39" s="78"/>
    </row>
    <row r="40" spans="1:17" ht="30" customHeight="1" x14ac:dyDescent="0.2">
      <c r="A40" s="1">
        <v>35</v>
      </c>
      <c r="B40" s="69"/>
      <c r="C40" s="86"/>
      <c r="D40" s="71"/>
      <c r="E40" s="104"/>
      <c r="F40" s="88"/>
      <c r="G40" s="87"/>
      <c r="H40" s="93"/>
      <c r="I40" s="73" t="s">
        <v>15</v>
      </c>
      <c r="J40" s="105"/>
      <c r="K40" s="71" t="s">
        <v>15</v>
      </c>
      <c r="L40" s="75" t="s">
        <v>15</v>
      </c>
      <c r="M40" s="84" t="s">
        <v>15</v>
      </c>
      <c r="N40" s="91"/>
      <c r="O40" s="106"/>
      <c r="P40" s="77"/>
      <c r="Q40" s="78"/>
    </row>
    <row r="41" spans="1:17" ht="30" customHeight="1" x14ac:dyDescent="0.2">
      <c r="A41" s="1">
        <v>36</v>
      </c>
      <c r="B41" s="69"/>
      <c r="C41" s="86"/>
      <c r="D41" s="71"/>
      <c r="E41" s="104"/>
      <c r="F41" s="88"/>
      <c r="G41" s="87"/>
      <c r="H41" s="93"/>
      <c r="I41" s="73" t="s">
        <v>15</v>
      </c>
      <c r="J41" s="105"/>
      <c r="K41" s="71" t="s">
        <v>15</v>
      </c>
      <c r="L41" s="75"/>
      <c r="M41" s="84"/>
      <c r="N41" s="91"/>
      <c r="O41" s="106"/>
      <c r="P41" s="77"/>
      <c r="Q41" s="78"/>
    </row>
    <row r="42" spans="1:17" ht="30" customHeight="1" x14ac:dyDescent="0.2">
      <c r="A42" s="1">
        <v>37</v>
      </c>
      <c r="B42" s="69"/>
      <c r="C42" s="86"/>
      <c r="D42" s="71"/>
      <c r="E42" s="104"/>
      <c r="F42" s="88"/>
      <c r="G42" s="87"/>
      <c r="H42" s="93"/>
      <c r="I42" s="73" t="s">
        <v>15</v>
      </c>
      <c r="J42" s="105"/>
      <c r="K42" s="71" t="s">
        <v>15</v>
      </c>
      <c r="L42" s="75" t="s">
        <v>15</v>
      </c>
      <c r="M42" s="84" t="s">
        <v>15</v>
      </c>
      <c r="N42" s="91"/>
      <c r="O42" s="106"/>
      <c r="P42" s="77"/>
      <c r="Q42" s="78"/>
    </row>
    <row r="43" spans="1:17" ht="30" customHeight="1" x14ac:dyDescent="0.2">
      <c r="A43" s="1">
        <v>38</v>
      </c>
      <c r="B43" s="69"/>
      <c r="C43" s="86"/>
      <c r="D43" s="71"/>
      <c r="E43" s="104"/>
      <c r="F43" s="88"/>
      <c r="G43" s="87"/>
      <c r="H43" s="93"/>
      <c r="I43" s="73" t="s">
        <v>15</v>
      </c>
      <c r="J43" s="105"/>
      <c r="K43" s="71" t="s">
        <v>15</v>
      </c>
      <c r="L43" s="75" t="s">
        <v>15</v>
      </c>
      <c r="M43" s="84" t="s">
        <v>15</v>
      </c>
      <c r="N43" s="91"/>
      <c r="O43" s="106"/>
      <c r="P43" s="77"/>
      <c r="Q43" s="78"/>
    </row>
    <row r="44" spans="1:17" ht="30" customHeight="1" x14ac:dyDescent="0.2">
      <c r="A44" s="1">
        <v>39</v>
      </c>
      <c r="B44" s="69"/>
      <c r="C44" s="86"/>
      <c r="D44" s="71"/>
      <c r="E44" s="104"/>
      <c r="F44" s="88"/>
      <c r="G44" s="87"/>
      <c r="H44" s="93"/>
      <c r="I44" s="73" t="s">
        <v>15</v>
      </c>
      <c r="J44" s="105"/>
      <c r="K44" s="71" t="s">
        <v>15</v>
      </c>
      <c r="L44" s="75" t="s">
        <v>15</v>
      </c>
      <c r="M44" s="84" t="s">
        <v>15</v>
      </c>
      <c r="N44" s="91"/>
      <c r="O44" s="106"/>
      <c r="P44" s="77"/>
      <c r="Q44" s="78"/>
    </row>
    <row r="45" spans="1:17" ht="30" customHeight="1" x14ac:dyDescent="0.2">
      <c r="A45" s="1">
        <v>40</v>
      </c>
      <c r="B45" s="69"/>
      <c r="C45" s="86"/>
      <c r="D45" s="71"/>
      <c r="E45" s="104"/>
      <c r="F45" s="88"/>
      <c r="G45" s="87"/>
      <c r="H45" s="93"/>
      <c r="I45" s="73" t="s">
        <v>15</v>
      </c>
      <c r="J45" s="105"/>
      <c r="K45" s="71" t="s">
        <v>15</v>
      </c>
      <c r="L45" s="75" t="s">
        <v>15</v>
      </c>
      <c r="M45" s="84" t="s">
        <v>15</v>
      </c>
      <c r="N45" s="91"/>
      <c r="O45" s="106"/>
      <c r="P45" s="77"/>
      <c r="Q45" s="78"/>
    </row>
    <row r="46" spans="1:17" ht="30" customHeight="1" x14ac:dyDescent="0.2">
      <c r="A46" s="1">
        <v>41</v>
      </c>
      <c r="B46" s="69"/>
      <c r="C46" s="86"/>
      <c r="D46" s="71"/>
      <c r="E46" s="104"/>
      <c r="F46" s="88"/>
      <c r="G46" s="87"/>
      <c r="H46" s="93"/>
      <c r="I46" s="73" t="s">
        <v>15</v>
      </c>
      <c r="J46" s="105"/>
      <c r="K46" s="71" t="s">
        <v>15</v>
      </c>
      <c r="L46" s="75" t="s">
        <v>15</v>
      </c>
      <c r="M46" s="84" t="s">
        <v>15</v>
      </c>
      <c r="N46" s="91"/>
      <c r="O46" s="106"/>
      <c r="P46" s="77"/>
      <c r="Q46" s="78"/>
    </row>
    <row r="47" spans="1:17" ht="30" customHeight="1" x14ac:dyDescent="0.2">
      <c r="A47" s="1">
        <v>42</v>
      </c>
      <c r="B47" s="69"/>
      <c r="C47" s="86"/>
      <c r="D47" s="71"/>
      <c r="E47" s="104"/>
      <c r="F47" s="88"/>
      <c r="G47" s="87"/>
      <c r="H47" s="93"/>
      <c r="I47" s="73" t="s">
        <v>15</v>
      </c>
      <c r="J47" s="105"/>
      <c r="K47" s="71" t="s">
        <v>15</v>
      </c>
      <c r="L47" s="75" t="s">
        <v>15</v>
      </c>
      <c r="M47" s="84" t="s">
        <v>15</v>
      </c>
      <c r="N47" s="91"/>
      <c r="O47" s="106"/>
      <c r="P47" s="77"/>
      <c r="Q47" s="78"/>
    </row>
    <row r="48" spans="1:17" ht="30" customHeight="1" x14ac:dyDescent="0.2">
      <c r="A48" s="1">
        <v>43</v>
      </c>
      <c r="B48" s="69"/>
      <c r="C48" s="86"/>
      <c r="D48" s="71"/>
      <c r="E48" s="104"/>
      <c r="F48" s="88"/>
      <c r="G48" s="87"/>
      <c r="H48" s="93"/>
      <c r="I48" s="73" t="s">
        <v>15</v>
      </c>
      <c r="J48" s="105"/>
      <c r="K48" s="71" t="s">
        <v>15</v>
      </c>
      <c r="L48" s="75" t="s">
        <v>15</v>
      </c>
      <c r="M48" s="84" t="s">
        <v>15</v>
      </c>
      <c r="N48" s="91"/>
      <c r="O48" s="106"/>
      <c r="P48" s="77"/>
      <c r="Q48" s="78"/>
    </row>
    <row r="49" spans="1:17" ht="30" customHeight="1" x14ac:dyDescent="0.2">
      <c r="A49" s="1">
        <v>44</v>
      </c>
      <c r="B49" s="69"/>
      <c r="C49" s="86"/>
      <c r="D49" s="71"/>
      <c r="E49" s="104"/>
      <c r="F49" s="88"/>
      <c r="G49" s="87"/>
      <c r="H49" s="93"/>
      <c r="I49" s="73" t="s">
        <v>15</v>
      </c>
      <c r="J49" s="105"/>
      <c r="K49" s="71" t="s">
        <v>15</v>
      </c>
      <c r="L49" s="75" t="s">
        <v>15</v>
      </c>
      <c r="M49" s="84" t="s">
        <v>15</v>
      </c>
      <c r="N49" s="91"/>
      <c r="O49" s="106"/>
      <c r="P49" s="77"/>
      <c r="Q49" s="78"/>
    </row>
    <row r="50" spans="1:17" ht="30" customHeight="1" x14ac:dyDescent="0.2">
      <c r="A50" s="1">
        <v>45</v>
      </c>
      <c r="B50" s="69"/>
      <c r="C50" s="86"/>
      <c r="D50" s="71"/>
      <c r="E50" s="104"/>
      <c r="F50" s="88"/>
      <c r="G50" s="87"/>
      <c r="H50" s="93"/>
      <c r="I50" s="73" t="s">
        <v>15</v>
      </c>
      <c r="J50" s="105"/>
      <c r="K50" s="71" t="s">
        <v>15</v>
      </c>
      <c r="L50" s="75" t="s">
        <v>15</v>
      </c>
      <c r="M50" s="84" t="s">
        <v>15</v>
      </c>
      <c r="N50" s="91"/>
      <c r="O50" s="106"/>
      <c r="P50" s="77"/>
      <c r="Q50" s="78"/>
    </row>
    <row r="51" spans="1:17" ht="30" customHeight="1" x14ac:dyDescent="0.2">
      <c r="A51" s="1">
        <v>46</v>
      </c>
      <c r="B51" s="69"/>
      <c r="C51" s="86"/>
      <c r="D51" s="71"/>
      <c r="E51" s="104"/>
      <c r="F51" s="88"/>
      <c r="G51" s="87"/>
      <c r="H51" s="93"/>
      <c r="I51" s="73" t="s">
        <v>15</v>
      </c>
      <c r="J51" s="105"/>
      <c r="K51" s="71" t="s">
        <v>15</v>
      </c>
      <c r="L51" s="75" t="s">
        <v>15</v>
      </c>
      <c r="M51" s="84" t="s">
        <v>15</v>
      </c>
      <c r="N51" s="91"/>
      <c r="O51" s="106"/>
      <c r="P51" s="77"/>
      <c r="Q51" s="78"/>
    </row>
    <row r="52" spans="1:17" ht="30" customHeight="1" x14ac:dyDescent="0.2">
      <c r="A52" s="1">
        <v>47</v>
      </c>
      <c r="B52" s="69"/>
      <c r="C52" s="86"/>
      <c r="D52" s="71"/>
      <c r="E52" s="104"/>
      <c r="F52" s="88"/>
      <c r="G52" s="87"/>
      <c r="H52" s="93"/>
      <c r="I52" s="73" t="s">
        <v>15</v>
      </c>
      <c r="J52" s="105"/>
      <c r="K52" s="71" t="s">
        <v>15</v>
      </c>
      <c r="L52" s="75" t="s">
        <v>15</v>
      </c>
      <c r="M52" s="84" t="s">
        <v>15</v>
      </c>
      <c r="N52" s="91"/>
      <c r="O52" s="106"/>
      <c r="P52" s="77"/>
      <c r="Q52" s="78"/>
    </row>
    <row r="53" spans="1:17" ht="30" customHeight="1" x14ac:dyDescent="0.2">
      <c r="A53" s="1">
        <v>48</v>
      </c>
      <c r="B53" s="69"/>
      <c r="C53" s="86"/>
      <c r="D53" s="71"/>
      <c r="E53" s="104"/>
      <c r="F53" s="88"/>
      <c r="G53" s="87"/>
      <c r="H53" s="93"/>
      <c r="I53" s="73" t="s">
        <v>15</v>
      </c>
      <c r="J53" s="105"/>
      <c r="K53" s="71" t="s">
        <v>15</v>
      </c>
      <c r="L53" s="75" t="s">
        <v>15</v>
      </c>
      <c r="M53" s="84" t="s">
        <v>15</v>
      </c>
      <c r="N53" s="91"/>
      <c r="O53" s="106"/>
      <c r="P53" s="77"/>
      <c r="Q53" s="78"/>
    </row>
    <row r="54" spans="1:17" ht="30" customHeight="1" x14ac:dyDescent="0.2">
      <c r="A54" s="1">
        <v>49</v>
      </c>
      <c r="B54" s="69"/>
      <c r="C54" s="86"/>
      <c r="D54" s="71"/>
      <c r="E54" s="104"/>
      <c r="F54" s="88"/>
      <c r="G54" s="87"/>
      <c r="H54" s="93"/>
      <c r="I54" s="73" t="s">
        <v>15</v>
      </c>
      <c r="J54" s="105"/>
      <c r="K54" s="71" t="s">
        <v>15</v>
      </c>
      <c r="L54" s="75" t="s">
        <v>15</v>
      </c>
      <c r="M54" s="84" t="s">
        <v>15</v>
      </c>
      <c r="N54" s="91"/>
      <c r="O54" s="106"/>
      <c r="P54" s="77"/>
      <c r="Q54" s="78"/>
    </row>
    <row r="55" spans="1:17" ht="30" customHeight="1" x14ac:dyDescent="0.2">
      <c r="A55" s="1">
        <v>50</v>
      </c>
      <c r="B55" s="69"/>
      <c r="C55" s="86"/>
      <c r="D55" s="71"/>
      <c r="E55" s="104"/>
      <c r="F55" s="88"/>
      <c r="G55" s="87"/>
      <c r="H55" s="93"/>
      <c r="I55" s="73" t="s">
        <v>15</v>
      </c>
      <c r="J55" s="105"/>
      <c r="K55" s="71" t="s">
        <v>15</v>
      </c>
      <c r="L55" s="75" t="s">
        <v>15</v>
      </c>
      <c r="M55" s="84" t="s">
        <v>15</v>
      </c>
      <c r="N55" s="91"/>
      <c r="O55" s="106"/>
      <c r="P55" s="77"/>
      <c r="Q55" s="78"/>
    </row>
    <row r="56" spans="1:17" ht="30" hidden="1" customHeight="1" x14ac:dyDescent="0.2">
      <c r="A56" s="1">
        <v>51</v>
      </c>
      <c r="B56" s="69"/>
      <c r="C56" s="70"/>
      <c r="D56" s="71"/>
      <c r="E56" s="69" t="s">
        <v>15</v>
      </c>
      <c r="F56" s="72" t="s">
        <v>15</v>
      </c>
      <c r="G56" s="71" t="s">
        <v>15</v>
      </c>
      <c r="H56" s="93"/>
      <c r="I56" s="73" t="s">
        <v>15</v>
      </c>
      <c r="J56" s="74" t="s">
        <v>15</v>
      </c>
      <c r="K56" s="71" t="s">
        <v>15</v>
      </c>
      <c r="L56" s="75" t="s">
        <v>15</v>
      </c>
      <c r="M56" s="84" t="s">
        <v>15</v>
      </c>
      <c r="N56" s="91"/>
      <c r="O56" s="76" t="s">
        <v>15</v>
      </c>
      <c r="P56" s="77"/>
      <c r="Q56" s="78"/>
    </row>
    <row r="57" spans="1:17" ht="30" hidden="1" customHeight="1" x14ac:dyDescent="0.2">
      <c r="A57" s="1">
        <v>52</v>
      </c>
      <c r="B57" s="69"/>
      <c r="C57" s="70"/>
      <c r="D57" s="71"/>
      <c r="E57" s="69" t="s">
        <v>15</v>
      </c>
      <c r="F57" s="72" t="s">
        <v>15</v>
      </c>
      <c r="G57" s="71" t="s">
        <v>15</v>
      </c>
      <c r="H57" s="93"/>
      <c r="I57" s="73" t="s">
        <v>15</v>
      </c>
      <c r="J57" s="74" t="s">
        <v>15</v>
      </c>
      <c r="K57" s="71" t="s">
        <v>15</v>
      </c>
      <c r="L57" s="75" t="s">
        <v>15</v>
      </c>
      <c r="M57" s="84" t="s">
        <v>15</v>
      </c>
      <c r="N57" s="91"/>
      <c r="O57" s="76" t="s">
        <v>15</v>
      </c>
      <c r="P57" s="77"/>
      <c r="Q57" s="78"/>
    </row>
    <row r="58" spans="1:17" ht="30" hidden="1" customHeight="1" x14ac:dyDescent="0.2">
      <c r="A58" s="1">
        <v>53</v>
      </c>
      <c r="B58" s="69"/>
      <c r="C58" s="70"/>
      <c r="D58" s="71"/>
      <c r="E58" s="69" t="s">
        <v>15</v>
      </c>
      <c r="F58" s="72" t="s">
        <v>15</v>
      </c>
      <c r="G58" s="71" t="s">
        <v>15</v>
      </c>
      <c r="H58" s="93"/>
      <c r="I58" s="73" t="s">
        <v>15</v>
      </c>
      <c r="J58" s="74" t="s">
        <v>15</v>
      </c>
      <c r="K58" s="71" t="s">
        <v>15</v>
      </c>
      <c r="L58" s="75" t="s">
        <v>15</v>
      </c>
      <c r="M58" s="84" t="s">
        <v>15</v>
      </c>
      <c r="N58" s="91"/>
      <c r="O58" s="76" t="s">
        <v>15</v>
      </c>
      <c r="P58" s="77"/>
      <c r="Q58" s="78"/>
    </row>
    <row r="59" spans="1:17" ht="30" hidden="1" customHeight="1" x14ac:dyDescent="0.2">
      <c r="A59" s="1">
        <v>54</v>
      </c>
      <c r="B59" s="69"/>
      <c r="C59" s="70"/>
      <c r="D59" s="71"/>
      <c r="E59" s="69" t="s">
        <v>15</v>
      </c>
      <c r="F59" s="72" t="s">
        <v>15</v>
      </c>
      <c r="G59" s="71" t="s">
        <v>15</v>
      </c>
      <c r="H59" s="93"/>
      <c r="I59" s="73" t="s">
        <v>15</v>
      </c>
      <c r="J59" s="74" t="s">
        <v>15</v>
      </c>
      <c r="K59" s="71" t="s">
        <v>15</v>
      </c>
      <c r="L59" s="75" t="s">
        <v>15</v>
      </c>
      <c r="M59" s="84" t="s">
        <v>15</v>
      </c>
      <c r="N59" s="91"/>
      <c r="O59" s="76" t="s">
        <v>15</v>
      </c>
      <c r="P59" s="77"/>
      <c r="Q59" s="78"/>
    </row>
    <row r="60" spans="1:17" ht="30" hidden="1" customHeight="1" x14ac:dyDescent="0.2">
      <c r="A60" s="1">
        <v>55</v>
      </c>
      <c r="B60" s="69"/>
      <c r="C60" s="70"/>
      <c r="D60" s="71"/>
      <c r="E60" s="69" t="s">
        <v>15</v>
      </c>
      <c r="F60" s="72" t="s">
        <v>15</v>
      </c>
      <c r="G60" s="71" t="s">
        <v>15</v>
      </c>
      <c r="H60" s="93"/>
      <c r="I60" s="73" t="s">
        <v>15</v>
      </c>
      <c r="J60" s="74" t="s">
        <v>15</v>
      </c>
      <c r="K60" s="71" t="s">
        <v>15</v>
      </c>
      <c r="L60" s="75" t="s">
        <v>15</v>
      </c>
      <c r="M60" s="84" t="s">
        <v>15</v>
      </c>
      <c r="N60" s="91"/>
      <c r="O60" s="76" t="s">
        <v>15</v>
      </c>
      <c r="P60" s="77"/>
      <c r="Q60" s="78"/>
    </row>
    <row r="61" spans="1:17" ht="30" hidden="1" customHeight="1" x14ac:dyDescent="0.2">
      <c r="A61" s="1">
        <v>56</v>
      </c>
      <c r="B61" s="69"/>
      <c r="C61" s="70"/>
      <c r="D61" s="71"/>
      <c r="E61" s="69" t="s">
        <v>15</v>
      </c>
      <c r="F61" s="72" t="s">
        <v>15</v>
      </c>
      <c r="G61" s="71" t="s">
        <v>15</v>
      </c>
      <c r="H61" s="93"/>
      <c r="I61" s="73" t="s">
        <v>15</v>
      </c>
      <c r="J61" s="74" t="s">
        <v>15</v>
      </c>
      <c r="K61" s="71" t="s">
        <v>15</v>
      </c>
      <c r="L61" s="75" t="s">
        <v>15</v>
      </c>
      <c r="M61" s="84" t="s">
        <v>15</v>
      </c>
      <c r="N61" s="91"/>
      <c r="O61" s="76" t="s">
        <v>15</v>
      </c>
      <c r="P61" s="77"/>
      <c r="Q61" s="78"/>
    </row>
    <row r="62" spans="1:17" ht="30" hidden="1" customHeight="1" x14ac:dyDescent="0.2">
      <c r="A62" s="1">
        <v>57</v>
      </c>
      <c r="B62" s="69"/>
      <c r="C62" s="70"/>
      <c r="D62" s="71"/>
      <c r="E62" s="69" t="s">
        <v>15</v>
      </c>
      <c r="F62" s="72" t="s">
        <v>15</v>
      </c>
      <c r="G62" s="71" t="s">
        <v>15</v>
      </c>
      <c r="H62" s="93"/>
      <c r="I62" s="73" t="s">
        <v>15</v>
      </c>
      <c r="J62" s="74" t="s">
        <v>15</v>
      </c>
      <c r="K62" s="71" t="s">
        <v>15</v>
      </c>
      <c r="L62" s="75" t="s">
        <v>15</v>
      </c>
      <c r="M62" s="84" t="s">
        <v>15</v>
      </c>
      <c r="N62" s="91"/>
      <c r="O62" s="76" t="s">
        <v>15</v>
      </c>
      <c r="P62" s="77"/>
      <c r="Q62" s="78"/>
    </row>
    <row r="63" spans="1:17" ht="30" hidden="1" customHeight="1" x14ac:dyDescent="0.2">
      <c r="A63" s="1">
        <v>58</v>
      </c>
      <c r="B63" s="69"/>
      <c r="C63" s="70"/>
      <c r="D63" s="71"/>
      <c r="E63" s="69" t="s">
        <v>15</v>
      </c>
      <c r="F63" s="72" t="s">
        <v>15</v>
      </c>
      <c r="G63" s="71" t="s">
        <v>15</v>
      </c>
      <c r="H63" s="93"/>
      <c r="I63" s="73" t="s">
        <v>15</v>
      </c>
      <c r="J63" s="74" t="s">
        <v>15</v>
      </c>
      <c r="K63" s="71" t="s">
        <v>15</v>
      </c>
      <c r="L63" s="75" t="s">
        <v>15</v>
      </c>
      <c r="M63" s="84" t="s">
        <v>15</v>
      </c>
      <c r="N63" s="91"/>
      <c r="O63" s="76" t="s">
        <v>15</v>
      </c>
      <c r="P63" s="77"/>
      <c r="Q63" s="78"/>
    </row>
    <row r="64" spans="1:17" ht="30" hidden="1" customHeight="1" x14ac:dyDescent="0.2">
      <c r="A64" s="1">
        <v>59</v>
      </c>
      <c r="B64" s="69"/>
      <c r="C64" s="70"/>
      <c r="D64" s="71"/>
      <c r="E64" s="69" t="s">
        <v>15</v>
      </c>
      <c r="F64" s="72" t="s">
        <v>15</v>
      </c>
      <c r="G64" s="71" t="s">
        <v>15</v>
      </c>
      <c r="H64" s="93"/>
      <c r="I64" s="73" t="s">
        <v>15</v>
      </c>
      <c r="J64" s="74" t="s">
        <v>15</v>
      </c>
      <c r="K64" s="71" t="s">
        <v>15</v>
      </c>
      <c r="L64" s="75" t="s">
        <v>15</v>
      </c>
      <c r="M64" s="84" t="s">
        <v>15</v>
      </c>
      <c r="N64" s="91"/>
      <c r="O64" s="76" t="s">
        <v>15</v>
      </c>
      <c r="P64" s="77"/>
      <c r="Q64" s="78"/>
    </row>
    <row r="65" spans="1:17" ht="30" hidden="1" customHeight="1" x14ac:dyDescent="0.2">
      <c r="A65" s="1">
        <v>60</v>
      </c>
      <c r="B65" s="69"/>
      <c r="C65" s="70"/>
      <c r="D65" s="71"/>
      <c r="E65" s="69" t="s">
        <v>15</v>
      </c>
      <c r="F65" s="72" t="s">
        <v>15</v>
      </c>
      <c r="G65" s="71" t="s">
        <v>15</v>
      </c>
      <c r="H65" s="93"/>
      <c r="I65" s="73" t="s">
        <v>15</v>
      </c>
      <c r="J65" s="74" t="s">
        <v>15</v>
      </c>
      <c r="K65" s="71" t="s">
        <v>15</v>
      </c>
      <c r="L65" s="75" t="s">
        <v>15</v>
      </c>
      <c r="M65" s="84" t="s">
        <v>15</v>
      </c>
      <c r="N65" s="91"/>
      <c r="O65" s="76" t="s">
        <v>15</v>
      </c>
      <c r="P65" s="77"/>
      <c r="Q65" s="78"/>
    </row>
    <row r="66" spans="1:17" ht="30" hidden="1" customHeight="1" x14ac:dyDescent="0.2">
      <c r="A66" s="1">
        <v>61</v>
      </c>
      <c r="B66" s="69"/>
      <c r="C66" s="70"/>
      <c r="D66" s="71"/>
      <c r="E66" s="69" t="s">
        <v>15</v>
      </c>
      <c r="F66" s="72" t="s">
        <v>15</v>
      </c>
      <c r="G66" s="71" t="s">
        <v>15</v>
      </c>
      <c r="H66" s="93"/>
      <c r="I66" s="73" t="s">
        <v>15</v>
      </c>
      <c r="J66" s="74" t="s">
        <v>15</v>
      </c>
      <c r="K66" s="71" t="s">
        <v>15</v>
      </c>
      <c r="L66" s="75" t="s">
        <v>15</v>
      </c>
      <c r="M66" s="84" t="s">
        <v>15</v>
      </c>
      <c r="N66" s="91"/>
      <c r="O66" s="76" t="s">
        <v>15</v>
      </c>
      <c r="P66" s="77"/>
      <c r="Q66" s="78"/>
    </row>
    <row r="67" spans="1:17" ht="30" hidden="1" customHeight="1" x14ac:dyDescent="0.2">
      <c r="A67" s="1">
        <v>62</v>
      </c>
      <c r="B67" s="69"/>
      <c r="C67" s="70"/>
      <c r="D67" s="71"/>
      <c r="E67" s="69" t="s">
        <v>15</v>
      </c>
      <c r="F67" s="72" t="s">
        <v>15</v>
      </c>
      <c r="G67" s="71" t="s">
        <v>15</v>
      </c>
      <c r="H67" s="93"/>
      <c r="I67" s="73" t="s">
        <v>15</v>
      </c>
      <c r="J67" s="74" t="s">
        <v>15</v>
      </c>
      <c r="K67" s="71" t="s">
        <v>15</v>
      </c>
      <c r="L67" s="75" t="s">
        <v>15</v>
      </c>
      <c r="M67" s="84" t="s">
        <v>15</v>
      </c>
      <c r="N67" s="91"/>
      <c r="O67" s="76" t="s">
        <v>15</v>
      </c>
      <c r="P67" s="77"/>
      <c r="Q67" s="78"/>
    </row>
    <row r="68" spans="1:17" ht="30" hidden="1" customHeight="1" x14ac:dyDescent="0.2">
      <c r="A68" s="1">
        <v>63</v>
      </c>
      <c r="B68" s="69"/>
      <c r="C68" s="70"/>
      <c r="D68" s="71"/>
      <c r="E68" s="69" t="s">
        <v>15</v>
      </c>
      <c r="F68" s="72" t="s">
        <v>15</v>
      </c>
      <c r="G68" s="71" t="s">
        <v>15</v>
      </c>
      <c r="H68" s="93"/>
      <c r="I68" s="73" t="s">
        <v>15</v>
      </c>
      <c r="J68" s="74" t="s">
        <v>15</v>
      </c>
      <c r="K68" s="71" t="s">
        <v>15</v>
      </c>
      <c r="L68" s="75" t="s">
        <v>15</v>
      </c>
      <c r="M68" s="84" t="s">
        <v>15</v>
      </c>
      <c r="N68" s="91"/>
      <c r="O68" s="76" t="s">
        <v>15</v>
      </c>
      <c r="P68" s="77"/>
      <c r="Q68" s="78"/>
    </row>
    <row r="69" spans="1:17" ht="30" hidden="1" customHeight="1" x14ac:dyDescent="0.2">
      <c r="A69" s="1">
        <v>64</v>
      </c>
      <c r="B69" s="69"/>
      <c r="C69" s="70"/>
      <c r="D69" s="71"/>
      <c r="E69" s="69" t="s">
        <v>15</v>
      </c>
      <c r="F69" s="72" t="s">
        <v>15</v>
      </c>
      <c r="G69" s="71" t="s">
        <v>15</v>
      </c>
      <c r="H69" s="93"/>
      <c r="I69" s="73" t="s">
        <v>15</v>
      </c>
      <c r="J69" s="74" t="s">
        <v>15</v>
      </c>
      <c r="K69" s="71" t="s">
        <v>15</v>
      </c>
      <c r="L69" s="75" t="s">
        <v>15</v>
      </c>
      <c r="M69" s="84" t="s">
        <v>15</v>
      </c>
      <c r="N69" s="91"/>
      <c r="O69" s="76" t="s">
        <v>15</v>
      </c>
      <c r="P69" s="77"/>
      <c r="Q69" s="78"/>
    </row>
    <row r="70" spans="1:17" ht="30" hidden="1" customHeight="1" x14ac:dyDescent="0.2">
      <c r="A70" s="1">
        <v>65</v>
      </c>
      <c r="B70" s="69"/>
      <c r="C70" s="70"/>
      <c r="D70" s="71"/>
      <c r="E70" s="69" t="s">
        <v>15</v>
      </c>
      <c r="F70" s="72" t="s">
        <v>15</v>
      </c>
      <c r="G70" s="71" t="s">
        <v>15</v>
      </c>
      <c r="H70" s="93"/>
      <c r="I70" s="73" t="s">
        <v>15</v>
      </c>
      <c r="J70" s="74" t="s">
        <v>15</v>
      </c>
      <c r="K70" s="71" t="s">
        <v>15</v>
      </c>
      <c r="L70" s="75" t="s">
        <v>15</v>
      </c>
      <c r="M70" s="84" t="s">
        <v>15</v>
      </c>
      <c r="N70" s="91"/>
      <c r="O70" s="76" t="s">
        <v>15</v>
      </c>
      <c r="P70" s="77"/>
      <c r="Q70" s="78"/>
    </row>
    <row r="71" spans="1:17" ht="30" hidden="1" customHeight="1" x14ac:dyDescent="0.2">
      <c r="A71" s="1">
        <v>66</v>
      </c>
      <c r="B71" s="69"/>
      <c r="C71" s="70"/>
      <c r="D71" s="71"/>
      <c r="E71" s="69" t="s">
        <v>15</v>
      </c>
      <c r="F71" s="72" t="s">
        <v>15</v>
      </c>
      <c r="G71" s="71" t="s">
        <v>15</v>
      </c>
      <c r="H71" s="93"/>
      <c r="I71" s="73" t="s">
        <v>15</v>
      </c>
      <c r="J71" s="74" t="s">
        <v>15</v>
      </c>
      <c r="K71" s="71" t="s">
        <v>15</v>
      </c>
      <c r="L71" s="75" t="s">
        <v>15</v>
      </c>
      <c r="M71" s="84" t="s">
        <v>15</v>
      </c>
      <c r="N71" s="91"/>
      <c r="O71" s="76" t="s">
        <v>15</v>
      </c>
      <c r="P71" s="77"/>
      <c r="Q71" s="78"/>
    </row>
    <row r="72" spans="1:17" ht="30" hidden="1" customHeight="1" x14ac:dyDescent="0.2">
      <c r="A72" s="1">
        <v>67</v>
      </c>
      <c r="B72" s="69"/>
      <c r="C72" s="70"/>
      <c r="D72" s="71"/>
      <c r="E72" s="69" t="s">
        <v>15</v>
      </c>
      <c r="F72" s="72" t="s">
        <v>15</v>
      </c>
      <c r="G72" s="71" t="s">
        <v>15</v>
      </c>
      <c r="H72" s="93"/>
      <c r="I72" s="73" t="s">
        <v>15</v>
      </c>
      <c r="J72" s="74" t="s">
        <v>15</v>
      </c>
      <c r="K72" s="71" t="s">
        <v>15</v>
      </c>
      <c r="L72" s="75" t="s">
        <v>15</v>
      </c>
      <c r="M72" s="84" t="s">
        <v>15</v>
      </c>
      <c r="N72" s="91"/>
      <c r="O72" s="76" t="s">
        <v>15</v>
      </c>
      <c r="P72" s="77"/>
      <c r="Q72" s="78"/>
    </row>
    <row r="73" spans="1:17" ht="30" hidden="1" customHeight="1" x14ac:dyDescent="0.2">
      <c r="A73" s="1">
        <v>68</v>
      </c>
      <c r="B73" s="69"/>
      <c r="C73" s="70"/>
      <c r="D73" s="71"/>
      <c r="E73" s="69" t="s">
        <v>15</v>
      </c>
      <c r="F73" s="72" t="s">
        <v>15</v>
      </c>
      <c r="G73" s="71" t="s">
        <v>15</v>
      </c>
      <c r="H73" s="93"/>
      <c r="I73" s="73" t="s">
        <v>15</v>
      </c>
      <c r="J73" s="74" t="s">
        <v>15</v>
      </c>
      <c r="K73" s="71" t="s">
        <v>15</v>
      </c>
      <c r="L73" s="75" t="s">
        <v>15</v>
      </c>
      <c r="M73" s="84" t="s">
        <v>15</v>
      </c>
      <c r="N73" s="91"/>
      <c r="O73" s="76" t="s">
        <v>15</v>
      </c>
      <c r="P73" s="77"/>
      <c r="Q73" s="78"/>
    </row>
    <row r="74" spans="1:17" ht="30" hidden="1" customHeight="1" x14ac:dyDescent="0.2">
      <c r="A74" s="1">
        <v>69</v>
      </c>
      <c r="B74" s="69"/>
      <c r="C74" s="70"/>
      <c r="D74" s="71"/>
      <c r="E74" s="69" t="s">
        <v>15</v>
      </c>
      <c r="F74" s="72" t="s">
        <v>15</v>
      </c>
      <c r="G74" s="71" t="s">
        <v>15</v>
      </c>
      <c r="H74" s="93"/>
      <c r="I74" s="73" t="s">
        <v>15</v>
      </c>
      <c r="J74" s="74" t="s">
        <v>15</v>
      </c>
      <c r="K74" s="71" t="s">
        <v>15</v>
      </c>
      <c r="L74" s="75" t="s">
        <v>15</v>
      </c>
      <c r="M74" s="84" t="s">
        <v>15</v>
      </c>
      <c r="N74" s="91"/>
      <c r="O74" s="76" t="s">
        <v>15</v>
      </c>
      <c r="P74" s="77"/>
      <c r="Q74" s="78"/>
    </row>
    <row r="75" spans="1:17" ht="30" hidden="1" customHeight="1" x14ac:dyDescent="0.2">
      <c r="A75" s="1">
        <v>70</v>
      </c>
      <c r="B75" s="69"/>
      <c r="C75" s="70"/>
      <c r="D75" s="71"/>
      <c r="E75" s="69" t="s">
        <v>15</v>
      </c>
      <c r="F75" s="72" t="s">
        <v>15</v>
      </c>
      <c r="G75" s="71" t="s">
        <v>15</v>
      </c>
      <c r="H75" s="93"/>
      <c r="I75" s="73" t="s">
        <v>15</v>
      </c>
      <c r="J75" s="74" t="s">
        <v>15</v>
      </c>
      <c r="K75" s="71" t="s">
        <v>15</v>
      </c>
      <c r="L75" s="75" t="s">
        <v>15</v>
      </c>
      <c r="M75" s="84" t="s">
        <v>15</v>
      </c>
      <c r="N75" s="91"/>
      <c r="O75" s="76" t="s">
        <v>15</v>
      </c>
      <c r="P75" s="77"/>
      <c r="Q75" s="78"/>
    </row>
    <row r="76" spans="1:17" ht="30" hidden="1" customHeight="1" x14ac:dyDescent="0.2">
      <c r="A76" s="1">
        <v>71</v>
      </c>
      <c r="B76" s="69"/>
      <c r="C76" s="70"/>
      <c r="D76" s="71"/>
      <c r="E76" s="69" t="s">
        <v>15</v>
      </c>
      <c r="F76" s="72" t="s">
        <v>15</v>
      </c>
      <c r="G76" s="71" t="s">
        <v>15</v>
      </c>
      <c r="H76" s="93"/>
      <c r="I76" s="73" t="s">
        <v>15</v>
      </c>
      <c r="J76" s="74" t="s">
        <v>15</v>
      </c>
      <c r="K76" s="71" t="s">
        <v>15</v>
      </c>
      <c r="L76" s="75" t="s">
        <v>15</v>
      </c>
      <c r="M76" s="84" t="s">
        <v>15</v>
      </c>
      <c r="N76" s="91"/>
      <c r="O76" s="76" t="s">
        <v>15</v>
      </c>
      <c r="P76" s="77"/>
      <c r="Q76" s="78"/>
    </row>
    <row r="77" spans="1:17" ht="30" hidden="1" customHeight="1" x14ac:dyDescent="0.2">
      <c r="A77" s="1">
        <v>72</v>
      </c>
      <c r="B77" s="69"/>
      <c r="C77" s="70"/>
      <c r="D77" s="71"/>
      <c r="E77" s="69" t="s">
        <v>15</v>
      </c>
      <c r="F77" s="72" t="s">
        <v>15</v>
      </c>
      <c r="G77" s="71" t="s">
        <v>15</v>
      </c>
      <c r="H77" s="93"/>
      <c r="I77" s="73" t="s">
        <v>15</v>
      </c>
      <c r="J77" s="74" t="s">
        <v>15</v>
      </c>
      <c r="K77" s="71" t="s">
        <v>15</v>
      </c>
      <c r="L77" s="75" t="s">
        <v>15</v>
      </c>
      <c r="M77" s="84" t="s">
        <v>15</v>
      </c>
      <c r="N77" s="91"/>
      <c r="O77" s="76" t="s">
        <v>15</v>
      </c>
      <c r="P77" s="77"/>
      <c r="Q77" s="78"/>
    </row>
    <row r="78" spans="1:17" ht="30" hidden="1" customHeight="1" x14ac:dyDescent="0.2">
      <c r="A78" s="1">
        <v>73</v>
      </c>
      <c r="B78" s="69"/>
      <c r="C78" s="70"/>
      <c r="D78" s="71"/>
      <c r="E78" s="69" t="s">
        <v>15</v>
      </c>
      <c r="F78" s="72" t="s">
        <v>15</v>
      </c>
      <c r="G78" s="71" t="s">
        <v>15</v>
      </c>
      <c r="H78" s="93"/>
      <c r="I78" s="73" t="s">
        <v>15</v>
      </c>
      <c r="J78" s="74" t="s">
        <v>15</v>
      </c>
      <c r="K78" s="71" t="s">
        <v>15</v>
      </c>
      <c r="L78" s="75" t="s">
        <v>15</v>
      </c>
      <c r="M78" s="84" t="s">
        <v>15</v>
      </c>
      <c r="N78" s="91"/>
      <c r="O78" s="76" t="s">
        <v>15</v>
      </c>
      <c r="P78" s="77"/>
      <c r="Q78" s="78"/>
    </row>
    <row r="79" spans="1:17" ht="30" hidden="1" customHeight="1" x14ac:dyDescent="0.2">
      <c r="A79" s="1">
        <v>74</v>
      </c>
      <c r="B79" s="69"/>
      <c r="C79" s="70"/>
      <c r="D79" s="71"/>
      <c r="E79" s="69" t="s">
        <v>15</v>
      </c>
      <c r="F79" s="72" t="s">
        <v>15</v>
      </c>
      <c r="G79" s="71" t="s">
        <v>15</v>
      </c>
      <c r="H79" s="93"/>
      <c r="I79" s="73" t="s">
        <v>15</v>
      </c>
      <c r="J79" s="74" t="s">
        <v>15</v>
      </c>
      <c r="K79" s="71" t="s">
        <v>15</v>
      </c>
      <c r="L79" s="75" t="s">
        <v>15</v>
      </c>
      <c r="M79" s="84" t="s">
        <v>15</v>
      </c>
      <c r="N79" s="91"/>
      <c r="O79" s="76" t="s">
        <v>15</v>
      </c>
      <c r="P79" s="77"/>
      <c r="Q79" s="78"/>
    </row>
    <row r="80" spans="1:17" ht="30" hidden="1" customHeight="1" x14ac:dyDescent="0.2">
      <c r="A80" s="1">
        <v>75</v>
      </c>
      <c r="B80" s="69"/>
      <c r="C80" s="70"/>
      <c r="D80" s="71"/>
      <c r="E80" s="69" t="s">
        <v>15</v>
      </c>
      <c r="F80" s="72" t="s">
        <v>15</v>
      </c>
      <c r="G80" s="71" t="s">
        <v>15</v>
      </c>
      <c r="H80" s="93"/>
      <c r="I80" s="73" t="s">
        <v>15</v>
      </c>
      <c r="J80" s="74" t="s">
        <v>15</v>
      </c>
      <c r="K80" s="71" t="s">
        <v>15</v>
      </c>
      <c r="L80" s="75" t="s">
        <v>15</v>
      </c>
      <c r="M80" s="84" t="s">
        <v>15</v>
      </c>
      <c r="N80" s="91"/>
      <c r="O80" s="76" t="s">
        <v>15</v>
      </c>
      <c r="P80" s="77"/>
      <c r="Q80" s="78"/>
    </row>
    <row r="81" spans="1:17" ht="30" hidden="1" customHeight="1" x14ac:dyDescent="0.2">
      <c r="A81" s="1">
        <v>76</v>
      </c>
      <c r="B81" s="69"/>
      <c r="C81" s="70"/>
      <c r="D81" s="71"/>
      <c r="E81" s="69" t="s">
        <v>15</v>
      </c>
      <c r="F81" s="72" t="s">
        <v>15</v>
      </c>
      <c r="G81" s="71" t="s">
        <v>15</v>
      </c>
      <c r="H81" s="93"/>
      <c r="I81" s="73" t="s">
        <v>15</v>
      </c>
      <c r="J81" s="74" t="s">
        <v>15</v>
      </c>
      <c r="K81" s="71" t="s">
        <v>15</v>
      </c>
      <c r="L81" s="75" t="s">
        <v>15</v>
      </c>
      <c r="M81" s="84" t="s">
        <v>15</v>
      </c>
      <c r="N81" s="91"/>
      <c r="O81" s="76" t="s">
        <v>15</v>
      </c>
      <c r="P81" s="77"/>
      <c r="Q81" s="78"/>
    </row>
    <row r="82" spans="1:17" ht="30" hidden="1" customHeight="1" x14ac:dyDescent="0.2">
      <c r="A82" s="1">
        <v>77</v>
      </c>
      <c r="B82" s="69"/>
      <c r="C82" s="70"/>
      <c r="D82" s="71"/>
      <c r="E82" s="69" t="s">
        <v>15</v>
      </c>
      <c r="F82" s="72" t="s">
        <v>15</v>
      </c>
      <c r="G82" s="71" t="s">
        <v>15</v>
      </c>
      <c r="H82" s="93"/>
      <c r="I82" s="73" t="s">
        <v>15</v>
      </c>
      <c r="J82" s="74" t="s">
        <v>15</v>
      </c>
      <c r="K82" s="71" t="s">
        <v>15</v>
      </c>
      <c r="L82" s="75" t="s">
        <v>15</v>
      </c>
      <c r="M82" s="84" t="s">
        <v>15</v>
      </c>
      <c r="N82" s="91"/>
      <c r="O82" s="76" t="s">
        <v>15</v>
      </c>
      <c r="P82" s="77"/>
      <c r="Q82" s="78"/>
    </row>
    <row r="83" spans="1:17" ht="30" hidden="1" customHeight="1" x14ac:dyDescent="0.2">
      <c r="A83" s="1">
        <v>78</v>
      </c>
      <c r="B83" s="69"/>
      <c r="C83" s="70"/>
      <c r="D83" s="71"/>
      <c r="E83" s="69" t="s">
        <v>15</v>
      </c>
      <c r="F83" s="72" t="s">
        <v>15</v>
      </c>
      <c r="G83" s="71" t="s">
        <v>15</v>
      </c>
      <c r="H83" s="93"/>
      <c r="I83" s="73" t="s">
        <v>15</v>
      </c>
      <c r="J83" s="74" t="s">
        <v>15</v>
      </c>
      <c r="K83" s="71" t="s">
        <v>15</v>
      </c>
      <c r="L83" s="75" t="s">
        <v>15</v>
      </c>
      <c r="M83" s="84" t="s">
        <v>15</v>
      </c>
      <c r="N83" s="91"/>
      <c r="O83" s="76" t="s">
        <v>15</v>
      </c>
      <c r="P83" s="77"/>
      <c r="Q83" s="78"/>
    </row>
    <row r="84" spans="1:17" ht="30" hidden="1" customHeight="1" x14ac:dyDescent="0.2">
      <c r="A84" s="1">
        <v>79</v>
      </c>
      <c r="B84" s="69"/>
      <c r="C84" s="70"/>
      <c r="D84" s="71"/>
      <c r="E84" s="69" t="s">
        <v>15</v>
      </c>
      <c r="F84" s="72" t="s">
        <v>15</v>
      </c>
      <c r="G84" s="71" t="s">
        <v>15</v>
      </c>
      <c r="H84" s="93"/>
      <c r="I84" s="73" t="s">
        <v>15</v>
      </c>
      <c r="J84" s="74" t="s">
        <v>15</v>
      </c>
      <c r="K84" s="71" t="s">
        <v>15</v>
      </c>
      <c r="L84" s="75" t="s">
        <v>15</v>
      </c>
      <c r="M84" s="84" t="s">
        <v>15</v>
      </c>
      <c r="N84" s="91"/>
      <c r="O84" s="76" t="s">
        <v>15</v>
      </c>
      <c r="P84" s="77"/>
      <c r="Q84" s="78"/>
    </row>
    <row r="85" spans="1:17" ht="30" hidden="1" customHeight="1" x14ac:dyDescent="0.2">
      <c r="A85" s="1">
        <v>80</v>
      </c>
      <c r="B85" s="69"/>
      <c r="C85" s="70"/>
      <c r="D85" s="71"/>
      <c r="E85" s="69" t="s">
        <v>15</v>
      </c>
      <c r="F85" s="72" t="s">
        <v>15</v>
      </c>
      <c r="G85" s="71" t="s">
        <v>15</v>
      </c>
      <c r="H85" s="93"/>
      <c r="I85" s="73" t="s">
        <v>15</v>
      </c>
      <c r="J85" s="74" t="s">
        <v>15</v>
      </c>
      <c r="K85" s="71" t="s">
        <v>15</v>
      </c>
      <c r="L85" s="75" t="s">
        <v>15</v>
      </c>
      <c r="M85" s="84" t="s">
        <v>15</v>
      </c>
      <c r="N85" s="91"/>
      <c r="O85" s="76" t="s">
        <v>15</v>
      </c>
      <c r="P85" s="77"/>
      <c r="Q85" s="78"/>
    </row>
    <row r="86" spans="1:17" ht="30" hidden="1" customHeight="1" x14ac:dyDescent="0.2">
      <c r="A86" s="1">
        <v>81</v>
      </c>
      <c r="B86" s="69"/>
      <c r="C86" s="70"/>
      <c r="D86" s="71"/>
      <c r="E86" s="69" t="s">
        <v>15</v>
      </c>
      <c r="F86" s="72" t="s">
        <v>15</v>
      </c>
      <c r="G86" s="71" t="s">
        <v>15</v>
      </c>
      <c r="H86" s="93"/>
      <c r="I86" s="73" t="s">
        <v>15</v>
      </c>
      <c r="J86" s="74" t="s">
        <v>15</v>
      </c>
      <c r="K86" s="71" t="s">
        <v>15</v>
      </c>
      <c r="L86" s="75" t="s">
        <v>15</v>
      </c>
      <c r="M86" s="84" t="s">
        <v>15</v>
      </c>
      <c r="N86" s="91"/>
      <c r="O86" s="76" t="s">
        <v>15</v>
      </c>
      <c r="P86" s="77"/>
      <c r="Q86" s="78"/>
    </row>
    <row r="87" spans="1:17" ht="30" hidden="1" customHeight="1" x14ac:dyDescent="0.2">
      <c r="A87" s="1">
        <v>82</v>
      </c>
      <c r="B87" s="69"/>
      <c r="C87" s="70"/>
      <c r="D87" s="71"/>
      <c r="E87" s="69" t="s">
        <v>15</v>
      </c>
      <c r="F87" s="72" t="s">
        <v>15</v>
      </c>
      <c r="G87" s="71" t="s">
        <v>15</v>
      </c>
      <c r="H87" s="93"/>
      <c r="I87" s="73" t="s">
        <v>15</v>
      </c>
      <c r="J87" s="74" t="s">
        <v>15</v>
      </c>
      <c r="K87" s="71" t="s">
        <v>15</v>
      </c>
      <c r="L87" s="75" t="s">
        <v>15</v>
      </c>
      <c r="M87" s="84" t="s">
        <v>15</v>
      </c>
      <c r="N87" s="91"/>
      <c r="O87" s="76" t="s">
        <v>15</v>
      </c>
      <c r="P87" s="77"/>
      <c r="Q87" s="78"/>
    </row>
    <row r="88" spans="1:17" ht="30" hidden="1" customHeight="1" x14ac:dyDescent="0.2">
      <c r="A88" s="1">
        <v>83</v>
      </c>
      <c r="B88" s="69"/>
      <c r="C88" s="70"/>
      <c r="D88" s="71"/>
      <c r="E88" s="69" t="s">
        <v>15</v>
      </c>
      <c r="F88" s="72" t="s">
        <v>15</v>
      </c>
      <c r="G88" s="71" t="s">
        <v>15</v>
      </c>
      <c r="H88" s="93"/>
      <c r="I88" s="73" t="s">
        <v>15</v>
      </c>
      <c r="J88" s="74" t="s">
        <v>15</v>
      </c>
      <c r="K88" s="71" t="s">
        <v>15</v>
      </c>
      <c r="L88" s="75" t="s">
        <v>15</v>
      </c>
      <c r="M88" s="84" t="s">
        <v>15</v>
      </c>
      <c r="N88" s="91"/>
      <c r="O88" s="76" t="s">
        <v>15</v>
      </c>
      <c r="P88" s="77"/>
      <c r="Q88" s="78"/>
    </row>
    <row r="89" spans="1:17" ht="30" hidden="1" customHeight="1" x14ac:dyDescent="0.2">
      <c r="A89" s="1">
        <v>84</v>
      </c>
      <c r="B89" s="69"/>
      <c r="C89" s="70"/>
      <c r="D89" s="71"/>
      <c r="E89" s="69" t="s">
        <v>15</v>
      </c>
      <c r="F89" s="72" t="s">
        <v>15</v>
      </c>
      <c r="G89" s="71" t="s">
        <v>15</v>
      </c>
      <c r="H89" s="93"/>
      <c r="I89" s="73" t="s">
        <v>15</v>
      </c>
      <c r="J89" s="74" t="s">
        <v>15</v>
      </c>
      <c r="K89" s="71" t="s">
        <v>15</v>
      </c>
      <c r="L89" s="75" t="s">
        <v>15</v>
      </c>
      <c r="M89" s="84" t="s">
        <v>15</v>
      </c>
      <c r="N89" s="91"/>
      <c r="O89" s="76" t="s">
        <v>15</v>
      </c>
      <c r="P89" s="77"/>
      <c r="Q89" s="78"/>
    </row>
    <row r="90" spans="1:17" ht="30" hidden="1" customHeight="1" x14ac:dyDescent="0.2">
      <c r="A90" s="1">
        <v>85</v>
      </c>
      <c r="B90" s="69"/>
      <c r="C90" s="70"/>
      <c r="D90" s="71"/>
      <c r="E90" s="69" t="s">
        <v>15</v>
      </c>
      <c r="F90" s="72" t="s">
        <v>15</v>
      </c>
      <c r="G90" s="71" t="s">
        <v>15</v>
      </c>
      <c r="H90" s="93"/>
      <c r="I90" s="73" t="s">
        <v>15</v>
      </c>
      <c r="J90" s="74" t="s">
        <v>15</v>
      </c>
      <c r="K90" s="71" t="s">
        <v>15</v>
      </c>
      <c r="L90" s="75" t="s">
        <v>15</v>
      </c>
      <c r="M90" s="84" t="s">
        <v>15</v>
      </c>
      <c r="N90" s="91"/>
      <c r="O90" s="76" t="s">
        <v>15</v>
      </c>
      <c r="P90" s="77"/>
      <c r="Q90" s="78"/>
    </row>
    <row r="91" spans="1:17" ht="30" hidden="1" customHeight="1" x14ac:dyDescent="0.2">
      <c r="A91" s="1">
        <v>86</v>
      </c>
      <c r="B91" s="69"/>
      <c r="C91" s="70"/>
      <c r="D91" s="71"/>
      <c r="E91" s="69" t="s">
        <v>15</v>
      </c>
      <c r="F91" s="72" t="s">
        <v>15</v>
      </c>
      <c r="G91" s="71" t="s">
        <v>15</v>
      </c>
      <c r="H91" s="93"/>
      <c r="I91" s="73" t="s">
        <v>15</v>
      </c>
      <c r="J91" s="74" t="s">
        <v>15</v>
      </c>
      <c r="K91" s="71" t="s">
        <v>15</v>
      </c>
      <c r="L91" s="75" t="s">
        <v>15</v>
      </c>
      <c r="M91" s="84" t="s">
        <v>15</v>
      </c>
      <c r="N91" s="91"/>
      <c r="O91" s="76" t="s">
        <v>15</v>
      </c>
      <c r="P91" s="77"/>
      <c r="Q91" s="78"/>
    </row>
    <row r="92" spans="1:17" ht="30" hidden="1" customHeight="1" x14ac:dyDescent="0.2">
      <c r="A92" s="1">
        <v>87</v>
      </c>
      <c r="B92" s="69"/>
      <c r="C92" s="70"/>
      <c r="D92" s="71"/>
      <c r="E92" s="69" t="s">
        <v>15</v>
      </c>
      <c r="F92" s="72" t="s">
        <v>15</v>
      </c>
      <c r="G92" s="71" t="s">
        <v>15</v>
      </c>
      <c r="H92" s="93"/>
      <c r="I92" s="73" t="s">
        <v>15</v>
      </c>
      <c r="J92" s="74" t="s">
        <v>15</v>
      </c>
      <c r="K92" s="71" t="s">
        <v>15</v>
      </c>
      <c r="L92" s="75" t="s">
        <v>15</v>
      </c>
      <c r="M92" s="84" t="s">
        <v>15</v>
      </c>
      <c r="N92" s="91"/>
      <c r="O92" s="76" t="s">
        <v>15</v>
      </c>
      <c r="P92" s="77"/>
      <c r="Q92" s="78"/>
    </row>
    <row r="93" spans="1:17" ht="30" hidden="1" customHeight="1" x14ac:dyDescent="0.2">
      <c r="A93" s="1">
        <v>88</v>
      </c>
      <c r="B93" s="69"/>
      <c r="C93" s="70"/>
      <c r="D93" s="71"/>
      <c r="E93" s="69" t="s">
        <v>15</v>
      </c>
      <c r="F93" s="72" t="s">
        <v>15</v>
      </c>
      <c r="G93" s="71" t="s">
        <v>15</v>
      </c>
      <c r="H93" s="93"/>
      <c r="I93" s="73" t="s">
        <v>15</v>
      </c>
      <c r="J93" s="74" t="s">
        <v>15</v>
      </c>
      <c r="K93" s="71" t="s">
        <v>15</v>
      </c>
      <c r="L93" s="75" t="s">
        <v>15</v>
      </c>
      <c r="M93" s="84" t="s">
        <v>15</v>
      </c>
      <c r="N93" s="91"/>
      <c r="O93" s="76" t="s">
        <v>15</v>
      </c>
      <c r="P93" s="77"/>
      <c r="Q93" s="78"/>
    </row>
    <row r="94" spans="1:17" ht="30" hidden="1" customHeight="1" x14ac:dyDescent="0.2">
      <c r="A94" s="1">
        <v>89</v>
      </c>
      <c r="B94" s="69"/>
      <c r="C94" s="70"/>
      <c r="D94" s="71"/>
      <c r="E94" s="69" t="s">
        <v>15</v>
      </c>
      <c r="F94" s="72" t="s">
        <v>15</v>
      </c>
      <c r="G94" s="71" t="s">
        <v>15</v>
      </c>
      <c r="H94" s="93"/>
      <c r="I94" s="73" t="s">
        <v>15</v>
      </c>
      <c r="J94" s="74" t="s">
        <v>15</v>
      </c>
      <c r="K94" s="71" t="s">
        <v>15</v>
      </c>
      <c r="L94" s="75" t="s">
        <v>15</v>
      </c>
      <c r="M94" s="84" t="s">
        <v>15</v>
      </c>
      <c r="N94" s="91"/>
      <c r="O94" s="76" t="s">
        <v>15</v>
      </c>
      <c r="P94" s="77"/>
      <c r="Q94" s="78"/>
    </row>
    <row r="95" spans="1:17" ht="30" hidden="1" customHeight="1" x14ac:dyDescent="0.2">
      <c r="A95" s="1">
        <v>90</v>
      </c>
      <c r="B95" s="69"/>
      <c r="C95" s="70"/>
      <c r="D95" s="71"/>
      <c r="E95" s="69" t="s">
        <v>15</v>
      </c>
      <c r="F95" s="72" t="s">
        <v>15</v>
      </c>
      <c r="G95" s="71" t="s">
        <v>15</v>
      </c>
      <c r="H95" s="93"/>
      <c r="I95" s="73" t="s">
        <v>15</v>
      </c>
      <c r="J95" s="74" t="s">
        <v>15</v>
      </c>
      <c r="K95" s="71" t="s">
        <v>15</v>
      </c>
      <c r="L95" s="75" t="s">
        <v>15</v>
      </c>
      <c r="M95" s="84" t="s">
        <v>15</v>
      </c>
      <c r="N95" s="91"/>
      <c r="O95" s="76" t="s">
        <v>15</v>
      </c>
      <c r="P95" s="77"/>
      <c r="Q95" s="78"/>
    </row>
    <row r="96" spans="1:17" ht="30" hidden="1" customHeight="1" x14ac:dyDescent="0.2">
      <c r="A96" s="1">
        <v>91</v>
      </c>
      <c r="B96" s="69"/>
      <c r="C96" s="70"/>
      <c r="D96" s="71"/>
      <c r="E96" s="69" t="s">
        <v>15</v>
      </c>
      <c r="F96" s="72" t="s">
        <v>15</v>
      </c>
      <c r="G96" s="71" t="s">
        <v>15</v>
      </c>
      <c r="H96" s="93"/>
      <c r="I96" s="73" t="s">
        <v>15</v>
      </c>
      <c r="J96" s="74" t="s">
        <v>15</v>
      </c>
      <c r="K96" s="71" t="s">
        <v>15</v>
      </c>
      <c r="L96" s="75" t="s">
        <v>15</v>
      </c>
      <c r="M96" s="84" t="s">
        <v>15</v>
      </c>
      <c r="N96" s="91"/>
      <c r="O96" s="76" t="s">
        <v>15</v>
      </c>
      <c r="P96" s="77"/>
      <c r="Q96" s="78"/>
    </row>
    <row r="97" spans="1:17" ht="30" hidden="1" customHeight="1" x14ac:dyDescent="0.2">
      <c r="A97" s="1">
        <v>92</v>
      </c>
      <c r="B97" s="69"/>
      <c r="C97" s="70"/>
      <c r="D97" s="71"/>
      <c r="E97" s="69" t="s">
        <v>15</v>
      </c>
      <c r="F97" s="72" t="s">
        <v>15</v>
      </c>
      <c r="G97" s="71" t="s">
        <v>15</v>
      </c>
      <c r="H97" s="93"/>
      <c r="I97" s="73" t="s">
        <v>15</v>
      </c>
      <c r="J97" s="74" t="s">
        <v>15</v>
      </c>
      <c r="K97" s="71" t="s">
        <v>15</v>
      </c>
      <c r="L97" s="75" t="s">
        <v>15</v>
      </c>
      <c r="M97" s="84" t="s">
        <v>15</v>
      </c>
      <c r="N97" s="91"/>
      <c r="O97" s="76" t="s">
        <v>15</v>
      </c>
      <c r="P97" s="77"/>
      <c r="Q97" s="78"/>
    </row>
    <row r="98" spans="1:17" ht="30" hidden="1" customHeight="1" x14ac:dyDescent="0.2">
      <c r="A98" s="1">
        <v>93</v>
      </c>
      <c r="B98" s="69"/>
      <c r="C98" s="70"/>
      <c r="D98" s="71"/>
      <c r="E98" s="69" t="s">
        <v>15</v>
      </c>
      <c r="F98" s="72" t="s">
        <v>15</v>
      </c>
      <c r="G98" s="71" t="s">
        <v>15</v>
      </c>
      <c r="H98" s="93"/>
      <c r="I98" s="73" t="s">
        <v>15</v>
      </c>
      <c r="J98" s="74" t="s">
        <v>15</v>
      </c>
      <c r="K98" s="71" t="s">
        <v>15</v>
      </c>
      <c r="L98" s="75" t="s">
        <v>15</v>
      </c>
      <c r="M98" s="84" t="s">
        <v>15</v>
      </c>
      <c r="N98" s="91"/>
      <c r="O98" s="76" t="s">
        <v>15</v>
      </c>
      <c r="P98" s="77"/>
      <c r="Q98" s="78"/>
    </row>
    <row r="99" spans="1:17" ht="30" hidden="1" customHeight="1" x14ac:dyDescent="0.2">
      <c r="A99" s="1">
        <v>94</v>
      </c>
      <c r="B99" s="69"/>
      <c r="C99" s="70"/>
      <c r="D99" s="71"/>
      <c r="E99" s="69" t="s">
        <v>15</v>
      </c>
      <c r="F99" s="72" t="s">
        <v>15</v>
      </c>
      <c r="G99" s="71" t="s">
        <v>15</v>
      </c>
      <c r="H99" s="93"/>
      <c r="I99" s="73" t="s">
        <v>15</v>
      </c>
      <c r="J99" s="74" t="s">
        <v>15</v>
      </c>
      <c r="K99" s="71" t="s">
        <v>15</v>
      </c>
      <c r="L99" s="75" t="s">
        <v>15</v>
      </c>
      <c r="M99" s="84" t="s">
        <v>15</v>
      </c>
      <c r="N99" s="91"/>
      <c r="O99" s="76" t="s">
        <v>15</v>
      </c>
      <c r="P99" s="77"/>
      <c r="Q99" s="78"/>
    </row>
    <row r="100" spans="1:17" ht="30" hidden="1" customHeight="1" x14ac:dyDescent="0.2">
      <c r="A100" s="1">
        <v>95</v>
      </c>
      <c r="B100" s="69"/>
      <c r="C100" s="70"/>
      <c r="D100" s="71"/>
      <c r="E100" s="69" t="s">
        <v>15</v>
      </c>
      <c r="F100" s="72" t="s">
        <v>15</v>
      </c>
      <c r="G100" s="71" t="s">
        <v>15</v>
      </c>
      <c r="H100" s="93"/>
      <c r="I100" s="73" t="s">
        <v>15</v>
      </c>
      <c r="J100" s="74" t="s">
        <v>15</v>
      </c>
      <c r="K100" s="71" t="s">
        <v>15</v>
      </c>
      <c r="L100" s="75" t="s">
        <v>15</v>
      </c>
      <c r="M100" s="84" t="s">
        <v>15</v>
      </c>
      <c r="N100" s="91"/>
      <c r="O100" s="76" t="s">
        <v>15</v>
      </c>
      <c r="P100" s="77"/>
      <c r="Q100" s="78"/>
    </row>
    <row r="101" spans="1:17" ht="30" hidden="1" customHeight="1" x14ac:dyDescent="0.2">
      <c r="A101" s="1">
        <v>96</v>
      </c>
      <c r="B101" s="69"/>
      <c r="C101" s="70"/>
      <c r="D101" s="71"/>
      <c r="E101" s="69" t="s">
        <v>15</v>
      </c>
      <c r="F101" s="72" t="s">
        <v>15</v>
      </c>
      <c r="G101" s="71" t="s">
        <v>15</v>
      </c>
      <c r="H101" s="93"/>
      <c r="I101" s="73" t="s">
        <v>15</v>
      </c>
      <c r="J101" s="74" t="s">
        <v>15</v>
      </c>
      <c r="K101" s="71" t="s">
        <v>15</v>
      </c>
      <c r="L101" s="75" t="s">
        <v>15</v>
      </c>
      <c r="M101" s="84" t="s">
        <v>15</v>
      </c>
      <c r="N101" s="91"/>
      <c r="O101" s="76" t="s">
        <v>15</v>
      </c>
      <c r="P101" s="77"/>
      <c r="Q101" s="78"/>
    </row>
    <row r="102" spans="1:17" ht="30" hidden="1" customHeight="1" x14ac:dyDescent="0.2">
      <c r="A102" s="1">
        <v>97</v>
      </c>
      <c r="B102" s="69"/>
      <c r="C102" s="70"/>
      <c r="D102" s="71"/>
      <c r="E102" s="69" t="s">
        <v>15</v>
      </c>
      <c r="F102" s="72" t="s">
        <v>15</v>
      </c>
      <c r="G102" s="71" t="s">
        <v>15</v>
      </c>
      <c r="H102" s="93"/>
      <c r="I102" s="73" t="s">
        <v>15</v>
      </c>
      <c r="J102" s="74" t="s">
        <v>15</v>
      </c>
      <c r="K102" s="71" t="s">
        <v>15</v>
      </c>
      <c r="L102" s="75" t="s">
        <v>15</v>
      </c>
      <c r="M102" s="84" t="s">
        <v>15</v>
      </c>
      <c r="N102" s="91"/>
      <c r="O102" s="76" t="s">
        <v>15</v>
      </c>
      <c r="P102" s="77"/>
      <c r="Q102" s="78"/>
    </row>
    <row r="103" spans="1:17" ht="30" hidden="1" customHeight="1" x14ac:dyDescent="0.2">
      <c r="A103" s="1">
        <v>98</v>
      </c>
      <c r="B103" s="69"/>
      <c r="C103" s="70"/>
      <c r="D103" s="71"/>
      <c r="E103" s="69" t="s">
        <v>15</v>
      </c>
      <c r="F103" s="72" t="s">
        <v>15</v>
      </c>
      <c r="G103" s="71" t="s">
        <v>15</v>
      </c>
      <c r="H103" s="93"/>
      <c r="I103" s="73" t="s">
        <v>15</v>
      </c>
      <c r="J103" s="74" t="s">
        <v>15</v>
      </c>
      <c r="K103" s="71" t="s">
        <v>15</v>
      </c>
      <c r="L103" s="75" t="s">
        <v>15</v>
      </c>
      <c r="M103" s="84" t="s">
        <v>15</v>
      </c>
      <c r="N103" s="91"/>
      <c r="O103" s="76" t="s">
        <v>15</v>
      </c>
      <c r="P103" s="77"/>
      <c r="Q103" s="78"/>
    </row>
    <row r="104" spans="1:17" ht="30" hidden="1" customHeight="1" x14ac:dyDescent="0.2">
      <c r="A104" s="1">
        <v>99</v>
      </c>
      <c r="B104" s="69"/>
      <c r="C104" s="70"/>
      <c r="D104" s="71"/>
      <c r="E104" s="69" t="s">
        <v>15</v>
      </c>
      <c r="F104" s="72" t="s">
        <v>15</v>
      </c>
      <c r="G104" s="71" t="s">
        <v>15</v>
      </c>
      <c r="H104" s="93"/>
      <c r="I104" s="73" t="s">
        <v>15</v>
      </c>
      <c r="J104" s="74" t="s">
        <v>15</v>
      </c>
      <c r="K104" s="71" t="s">
        <v>15</v>
      </c>
      <c r="L104" s="75" t="s">
        <v>15</v>
      </c>
      <c r="M104" s="84" t="s">
        <v>15</v>
      </c>
      <c r="N104" s="91"/>
      <c r="O104" s="76" t="s">
        <v>15</v>
      </c>
      <c r="P104" s="77"/>
      <c r="Q104" s="78"/>
    </row>
    <row r="105" spans="1:17" ht="30" hidden="1" customHeight="1" x14ac:dyDescent="0.2">
      <c r="A105" s="1">
        <v>100</v>
      </c>
      <c r="B105" s="69"/>
      <c r="C105" s="70"/>
      <c r="D105" s="71"/>
      <c r="E105" s="69" t="s">
        <v>15</v>
      </c>
      <c r="F105" s="72" t="s">
        <v>15</v>
      </c>
      <c r="G105" s="71" t="s">
        <v>15</v>
      </c>
      <c r="H105" s="93"/>
      <c r="I105" s="73" t="s">
        <v>15</v>
      </c>
      <c r="J105" s="74" t="s">
        <v>15</v>
      </c>
      <c r="K105" s="71" t="s">
        <v>15</v>
      </c>
      <c r="L105" s="75" t="s">
        <v>15</v>
      </c>
      <c r="M105" s="84" t="s">
        <v>15</v>
      </c>
      <c r="N105" s="91"/>
      <c r="O105" s="76" t="s">
        <v>15</v>
      </c>
      <c r="P105" s="77"/>
      <c r="Q105" s="78"/>
    </row>
    <row r="106" spans="1:17" ht="30" hidden="1" customHeight="1" x14ac:dyDescent="0.2">
      <c r="A106" s="1">
        <v>101</v>
      </c>
      <c r="B106" s="69"/>
      <c r="C106" s="70"/>
      <c r="D106" s="71"/>
      <c r="E106" s="69" t="s">
        <v>15</v>
      </c>
      <c r="F106" s="72" t="s">
        <v>15</v>
      </c>
      <c r="G106" s="71" t="s">
        <v>15</v>
      </c>
      <c r="H106" s="93"/>
      <c r="I106" s="73" t="s">
        <v>15</v>
      </c>
      <c r="J106" s="74" t="s">
        <v>15</v>
      </c>
      <c r="K106" s="71" t="s">
        <v>15</v>
      </c>
      <c r="L106" s="75" t="s">
        <v>15</v>
      </c>
      <c r="M106" s="84" t="s">
        <v>15</v>
      </c>
      <c r="N106" s="91"/>
      <c r="O106" s="76" t="s">
        <v>15</v>
      </c>
      <c r="P106" s="77"/>
      <c r="Q106" s="78"/>
    </row>
    <row r="107" spans="1:17" ht="30" hidden="1" customHeight="1" x14ac:dyDescent="0.2">
      <c r="A107" s="1">
        <v>102</v>
      </c>
      <c r="B107" s="69"/>
      <c r="C107" s="70"/>
      <c r="D107" s="71"/>
      <c r="E107" s="69" t="s">
        <v>15</v>
      </c>
      <c r="F107" s="72" t="s">
        <v>15</v>
      </c>
      <c r="G107" s="71" t="s">
        <v>15</v>
      </c>
      <c r="H107" s="93"/>
      <c r="I107" s="73" t="s">
        <v>15</v>
      </c>
      <c r="J107" s="74" t="s">
        <v>15</v>
      </c>
      <c r="K107" s="71" t="s">
        <v>15</v>
      </c>
      <c r="L107" s="75" t="s">
        <v>15</v>
      </c>
      <c r="M107" s="84" t="s">
        <v>15</v>
      </c>
      <c r="N107" s="91"/>
      <c r="O107" s="76" t="s">
        <v>15</v>
      </c>
      <c r="P107" s="77"/>
      <c r="Q107" s="78"/>
    </row>
    <row r="108" spans="1:17" ht="30" hidden="1" customHeight="1" x14ac:dyDescent="0.2">
      <c r="A108" s="1">
        <v>103</v>
      </c>
      <c r="B108" s="69"/>
      <c r="C108" s="70"/>
      <c r="D108" s="71"/>
      <c r="E108" s="69" t="s">
        <v>15</v>
      </c>
      <c r="F108" s="72" t="s">
        <v>15</v>
      </c>
      <c r="G108" s="71" t="s">
        <v>15</v>
      </c>
      <c r="H108" s="93"/>
      <c r="I108" s="73" t="s">
        <v>15</v>
      </c>
      <c r="J108" s="74" t="s">
        <v>15</v>
      </c>
      <c r="K108" s="71" t="s">
        <v>15</v>
      </c>
      <c r="L108" s="75" t="s">
        <v>15</v>
      </c>
      <c r="M108" s="84" t="s">
        <v>15</v>
      </c>
      <c r="N108" s="91"/>
      <c r="O108" s="76" t="s">
        <v>15</v>
      </c>
      <c r="P108" s="77"/>
      <c r="Q108" s="78"/>
    </row>
    <row r="109" spans="1:17" ht="30" hidden="1" customHeight="1" x14ac:dyDescent="0.2">
      <c r="A109" s="1">
        <v>104</v>
      </c>
      <c r="B109" s="69"/>
      <c r="C109" s="70"/>
      <c r="D109" s="71"/>
      <c r="E109" s="69" t="s">
        <v>15</v>
      </c>
      <c r="F109" s="72" t="s">
        <v>15</v>
      </c>
      <c r="G109" s="71" t="s">
        <v>15</v>
      </c>
      <c r="H109" s="93"/>
      <c r="I109" s="73" t="s">
        <v>15</v>
      </c>
      <c r="J109" s="74" t="s">
        <v>15</v>
      </c>
      <c r="K109" s="71" t="s">
        <v>15</v>
      </c>
      <c r="L109" s="75" t="s">
        <v>15</v>
      </c>
      <c r="M109" s="84" t="s">
        <v>15</v>
      </c>
      <c r="N109" s="91"/>
      <c r="O109" s="76" t="s">
        <v>15</v>
      </c>
      <c r="P109" s="77"/>
      <c r="Q109" s="78"/>
    </row>
    <row r="110" spans="1:17" ht="30" hidden="1" customHeight="1" x14ac:dyDescent="0.2">
      <c r="A110" s="1">
        <v>105</v>
      </c>
      <c r="B110" s="69"/>
      <c r="C110" s="70"/>
      <c r="D110" s="71"/>
      <c r="E110" s="69" t="s">
        <v>15</v>
      </c>
      <c r="F110" s="72" t="s">
        <v>15</v>
      </c>
      <c r="G110" s="71" t="s">
        <v>15</v>
      </c>
      <c r="H110" s="93"/>
      <c r="I110" s="73" t="s">
        <v>15</v>
      </c>
      <c r="J110" s="74" t="s">
        <v>15</v>
      </c>
      <c r="K110" s="71" t="s">
        <v>15</v>
      </c>
      <c r="L110" s="75" t="s">
        <v>15</v>
      </c>
      <c r="M110" s="84" t="s">
        <v>15</v>
      </c>
      <c r="N110" s="91"/>
      <c r="O110" s="76" t="s">
        <v>15</v>
      </c>
      <c r="P110" s="77"/>
      <c r="Q110" s="78"/>
    </row>
    <row r="111" spans="1:17" ht="30" hidden="1" customHeight="1" x14ac:dyDescent="0.2">
      <c r="A111" s="1">
        <v>106</v>
      </c>
      <c r="B111" s="69"/>
      <c r="C111" s="70"/>
      <c r="D111" s="71"/>
      <c r="E111" s="69" t="s">
        <v>15</v>
      </c>
      <c r="F111" s="72" t="s">
        <v>15</v>
      </c>
      <c r="G111" s="71" t="s">
        <v>15</v>
      </c>
      <c r="H111" s="93"/>
      <c r="I111" s="73" t="s">
        <v>15</v>
      </c>
      <c r="J111" s="74" t="s">
        <v>15</v>
      </c>
      <c r="K111" s="71" t="s">
        <v>15</v>
      </c>
      <c r="L111" s="75" t="s">
        <v>15</v>
      </c>
      <c r="M111" s="84" t="s">
        <v>15</v>
      </c>
      <c r="N111" s="91"/>
      <c r="O111" s="76" t="s">
        <v>15</v>
      </c>
      <c r="P111" s="77"/>
      <c r="Q111" s="78"/>
    </row>
    <row r="112" spans="1:17" ht="30" hidden="1" customHeight="1" x14ac:dyDescent="0.2">
      <c r="A112" s="1">
        <v>107</v>
      </c>
      <c r="B112" s="69"/>
      <c r="C112" s="70"/>
      <c r="D112" s="71"/>
      <c r="E112" s="69" t="s">
        <v>15</v>
      </c>
      <c r="F112" s="72" t="s">
        <v>15</v>
      </c>
      <c r="G112" s="71" t="s">
        <v>15</v>
      </c>
      <c r="H112" s="93"/>
      <c r="I112" s="73" t="s">
        <v>15</v>
      </c>
      <c r="J112" s="74" t="s">
        <v>15</v>
      </c>
      <c r="K112" s="71" t="s">
        <v>15</v>
      </c>
      <c r="L112" s="75" t="s">
        <v>15</v>
      </c>
      <c r="M112" s="84" t="s">
        <v>15</v>
      </c>
      <c r="N112" s="91"/>
      <c r="O112" s="76" t="s">
        <v>15</v>
      </c>
      <c r="P112" s="77"/>
      <c r="Q112" s="78"/>
    </row>
    <row r="113" spans="1:17" ht="30" hidden="1" customHeight="1" x14ac:dyDescent="0.2">
      <c r="A113" s="1">
        <v>108</v>
      </c>
      <c r="B113" s="69"/>
      <c r="C113" s="70"/>
      <c r="D113" s="71"/>
      <c r="E113" s="69" t="s">
        <v>15</v>
      </c>
      <c r="F113" s="72" t="s">
        <v>15</v>
      </c>
      <c r="G113" s="71" t="s">
        <v>15</v>
      </c>
      <c r="H113" s="93"/>
      <c r="I113" s="73" t="s">
        <v>15</v>
      </c>
      <c r="J113" s="74" t="s">
        <v>15</v>
      </c>
      <c r="K113" s="71" t="s">
        <v>15</v>
      </c>
      <c r="L113" s="75" t="s">
        <v>15</v>
      </c>
      <c r="M113" s="84" t="s">
        <v>15</v>
      </c>
      <c r="N113" s="91"/>
      <c r="O113" s="76" t="s">
        <v>15</v>
      </c>
      <c r="P113" s="77"/>
      <c r="Q113" s="78"/>
    </row>
    <row r="114" spans="1:17" ht="30" hidden="1" customHeight="1" x14ac:dyDescent="0.2">
      <c r="A114" s="1">
        <v>109</v>
      </c>
      <c r="B114" s="69"/>
      <c r="C114" s="70"/>
      <c r="D114" s="71"/>
      <c r="E114" s="69" t="s">
        <v>15</v>
      </c>
      <c r="F114" s="72" t="s">
        <v>15</v>
      </c>
      <c r="G114" s="71" t="s">
        <v>15</v>
      </c>
      <c r="H114" s="93"/>
      <c r="I114" s="73" t="s">
        <v>15</v>
      </c>
      <c r="J114" s="74" t="s">
        <v>15</v>
      </c>
      <c r="K114" s="71" t="s">
        <v>15</v>
      </c>
      <c r="L114" s="75" t="s">
        <v>15</v>
      </c>
      <c r="M114" s="84" t="s">
        <v>15</v>
      </c>
      <c r="N114" s="91"/>
      <c r="O114" s="76" t="s">
        <v>15</v>
      </c>
      <c r="P114" s="77"/>
      <c r="Q114" s="78"/>
    </row>
    <row r="115" spans="1:17" ht="30" hidden="1" customHeight="1" x14ac:dyDescent="0.2">
      <c r="A115" s="1">
        <v>110</v>
      </c>
      <c r="B115" s="69"/>
      <c r="C115" s="70"/>
      <c r="D115" s="71"/>
      <c r="E115" s="69" t="s">
        <v>15</v>
      </c>
      <c r="F115" s="72" t="s">
        <v>15</v>
      </c>
      <c r="G115" s="71" t="s">
        <v>15</v>
      </c>
      <c r="H115" s="93"/>
      <c r="I115" s="73" t="s">
        <v>15</v>
      </c>
      <c r="J115" s="74" t="s">
        <v>15</v>
      </c>
      <c r="K115" s="71" t="s">
        <v>15</v>
      </c>
      <c r="L115" s="75" t="s">
        <v>15</v>
      </c>
      <c r="M115" s="84" t="s">
        <v>15</v>
      </c>
      <c r="N115" s="91"/>
      <c r="O115" s="76" t="s">
        <v>15</v>
      </c>
      <c r="P115" s="77"/>
      <c r="Q115" s="78"/>
    </row>
    <row r="116" spans="1:17" ht="30" hidden="1" customHeight="1" x14ac:dyDescent="0.2">
      <c r="A116" s="1">
        <v>111</v>
      </c>
      <c r="B116" s="69"/>
      <c r="C116" s="70"/>
      <c r="D116" s="71"/>
      <c r="E116" s="69" t="s">
        <v>15</v>
      </c>
      <c r="F116" s="72" t="s">
        <v>15</v>
      </c>
      <c r="G116" s="71" t="s">
        <v>15</v>
      </c>
      <c r="H116" s="93"/>
      <c r="I116" s="73" t="s">
        <v>15</v>
      </c>
      <c r="J116" s="74" t="s">
        <v>15</v>
      </c>
      <c r="K116" s="71" t="s">
        <v>15</v>
      </c>
      <c r="L116" s="75" t="s">
        <v>15</v>
      </c>
      <c r="M116" s="84" t="s">
        <v>15</v>
      </c>
      <c r="N116" s="91"/>
      <c r="O116" s="76" t="s">
        <v>15</v>
      </c>
      <c r="P116" s="77"/>
      <c r="Q116" s="78"/>
    </row>
    <row r="117" spans="1:17" ht="30" hidden="1" customHeight="1" x14ac:dyDescent="0.2">
      <c r="A117" s="1">
        <v>112</v>
      </c>
      <c r="B117" s="69"/>
      <c r="C117" s="70"/>
      <c r="D117" s="71"/>
      <c r="E117" s="69" t="s">
        <v>15</v>
      </c>
      <c r="F117" s="72" t="s">
        <v>15</v>
      </c>
      <c r="G117" s="71" t="s">
        <v>15</v>
      </c>
      <c r="H117" s="93"/>
      <c r="I117" s="73" t="s">
        <v>15</v>
      </c>
      <c r="J117" s="74" t="s">
        <v>15</v>
      </c>
      <c r="K117" s="71" t="s">
        <v>15</v>
      </c>
      <c r="L117" s="75" t="s">
        <v>15</v>
      </c>
      <c r="M117" s="84" t="s">
        <v>15</v>
      </c>
      <c r="N117" s="91"/>
      <c r="O117" s="76" t="s">
        <v>15</v>
      </c>
      <c r="P117" s="77"/>
      <c r="Q117" s="78"/>
    </row>
    <row r="118" spans="1:17" ht="30" hidden="1" customHeight="1" x14ac:dyDescent="0.2">
      <c r="A118" s="1">
        <v>113</v>
      </c>
      <c r="B118" s="69"/>
      <c r="C118" s="70"/>
      <c r="D118" s="71"/>
      <c r="E118" s="69" t="s">
        <v>15</v>
      </c>
      <c r="F118" s="72" t="s">
        <v>15</v>
      </c>
      <c r="G118" s="71" t="s">
        <v>15</v>
      </c>
      <c r="H118" s="93"/>
      <c r="I118" s="73" t="s">
        <v>15</v>
      </c>
      <c r="J118" s="74" t="s">
        <v>15</v>
      </c>
      <c r="K118" s="71" t="s">
        <v>15</v>
      </c>
      <c r="L118" s="75" t="s">
        <v>15</v>
      </c>
      <c r="M118" s="84" t="s">
        <v>15</v>
      </c>
      <c r="N118" s="91"/>
      <c r="O118" s="76" t="s">
        <v>15</v>
      </c>
      <c r="P118" s="77"/>
      <c r="Q118" s="78"/>
    </row>
    <row r="119" spans="1:17" ht="30" hidden="1" customHeight="1" x14ac:dyDescent="0.2">
      <c r="A119" s="1">
        <v>114</v>
      </c>
      <c r="B119" s="69"/>
      <c r="C119" s="70"/>
      <c r="D119" s="71"/>
      <c r="E119" s="69" t="s">
        <v>15</v>
      </c>
      <c r="F119" s="72" t="s">
        <v>15</v>
      </c>
      <c r="G119" s="71" t="s">
        <v>15</v>
      </c>
      <c r="H119" s="93"/>
      <c r="I119" s="73" t="s">
        <v>15</v>
      </c>
      <c r="J119" s="74" t="s">
        <v>15</v>
      </c>
      <c r="K119" s="71" t="s">
        <v>15</v>
      </c>
      <c r="L119" s="75" t="s">
        <v>15</v>
      </c>
      <c r="M119" s="84" t="s">
        <v>15</v>
      </c>
      <c r="N119" s="91"/>
      <c r="O119" s="76" t="s">
        <v>15</v>
      </c>
      <c r="P119" s="77"/>
      <c r="Q119" s="78"/>
    </row>
    <row r="120" spans="1:17" ht="30" hidden="1" customHeight="1" x14ac:dyDescent="0.2">
      <c r="A120" s="1">
        <v>115</v>
      </c>
      <c r="B120" s="69"/>
      <c r="C120" s="70"/>
      <c r="D120" s="71"/>
      <c r="E120" s="69" t="s">
        <v>15</v>
      </c>
      <c r="F120" s="72" t="s">
        <v>15</v>
      </c>
      <c r="G120" s="71" t="s">
        <v>15</v>
      </c>
      <c r="H120" s="93"/>
      <c r="I120" s="73" t="s">
        <v>15</v>
      </c>
      <c r="J120" s="74" t="s">
        <v>15</v>
      </c>
      <c r="K120" s="71" t="s">
        <v>15</v>
      </c>
      <c r="L120" s="75" t="s">
        <v>15</v>
      </c>
      <c r="M120" s="84" t="s">
        <v>15</v>
      </c>
      <c r="N120" s="91"/>
      <c r="O120" s="76" t="s">
        <v>15</v>
      </c>
      <c r="P120" s="77"/>
      <c r="Q120" s="78"/>
    </row>
    <row r="121" spans="1:17" ht="30" hidden="1" customHeight="1" x14ac:dyDescent="0.2">
      <c r="A121" s="1">
        <v>116</v>
      </c>
      <c r="B121" s="69"/>
      <c r="C121" s="70"/>
      <c r="D121" s="71"/>
      <c r="E121" s="69" t="s">
        <v>15</v>
      </c>
      <c r="F121" s="72" t="s">
        <v>15</v>
      </c>
      <c r="G121" s="71" t="s">
        <v>15</v>
      </c>
      <c r="H121" s="93"/>
      <c r="I121" s="73" t="s">
        <v>15</v>
      </c>
      <c r="J121" s="74" t="s">
        <v>15</v>
      </c>
      <c r="K121" s="71" t="s">
        <v>15</v>
      </c>
      <c r="L121" s="75" t="s">
        <v>15</v>
      </c>
      <c r="M121" s="84" t="s">
        <v>15</v>
      </c>
      <c r="N121" s="91"/>
      <c r="O121" s="76" t="s">
        <v>15</v>
      </c>
      <c r="P121" s="77"/>
      <c r="Q121" s="78"/>
    </row>
    <row r="122" spans="1:17" ht="30" hidden="1" customHeight="1" x14ac:dyDescent="0.2">
      <c r="A122" s="1">
        <v>117</v>
      </c>
      <c r="B122" s="69"/>
      <c r="C122" s="70"/>
      <c r="D122" s="71"/>
      <c r="E122" s="69" t="s">
        <v>15</v>
      </c>
      <c r="F122" s="72" t="s">
        <v>15</v>
      </c>
      <c r="G122" s="71" t="s">
        <v>15</v>
      </c>
      <c r="H122" s="93"/>
      <c r="I122" s="73" t="s">
        <v>15</v>
      </c>
      <c r="J122" s="74" t="s">
        <v>15</v>
      </c>
      <c r="K122" s="71" t="s">
        <v>15</v>
      </c>
      <c r="L122" s="75" t="s">
        <v>15</v>
      </c>
      <c r="M122" s="84" t="s">
        <v>15</v>
      </c>
      <c r="N122" s="91"/>
      <c r="O122" s="76" t="s">
        <v>15</v>
      </c>
      <c r="P122" s="77"/>
      <c r="Q122" s="78"/>
    </row>
    <row r="123" spans="1:17" ht="30" hidden="1" customHeight="1" x14ac:dyDescent="0.2">
      <c r="A123" s="1">
        <v>118</v>
      </c>
      <c r="B123" s="69"/>
      <c r="C123" s="70"/>
      <c r="D123" s="71"/>
      <c r="E123" s="69" t="s">
        <v>15</v>
      </c>
      <c r="F123" s="72" t="s">
        <v>15</v>
      </c>
      <c r="G123" s="71" t="s">
        <v>15</v>
      </c>
      <c r="H123" s="93"/>
      <c r="I123" s="73" t="s">
        <v>15</v>
      </c>
      <c r="J123" s="74" t="s">
        <v>15</v>
      </c>
      <c r="K123" s="71" t="s">
        <v>15</v>
      </c>
      <c r="L123" s="75" t="s">
        <v>15</v>
      </c>
      <c r="M123" s="84" t="s">
        <v>15</v>
      </c>
      <c r="N123" s="91"/>
      <c r="O123" s="76" t="s">
        <v>15</v>
      </c>
      <c r="P123" s="77"/>
      <c r="Q123" s="78"/>
    </row>
    <row r="124" spans="1:17" ht="30" hidden="1" customHeight="1" x14ac:dyDescent="0.2">
      <c r="A124" s="1">
        <v>119</v>
      </c>
      <c r="B124" s="69"/>
      <c r="C124" s="70"/>
      <c r="D124" s="71"/>
      <c r="E124" s="69" t="s">
        <v>15</v>
      </c>
      <c r="F124" s="72" t="s">
        <v>15</v>
      </c>
      <c r="G124" s="71" t="s">
        <v>15</v>
      </c>
      <c r="H124" s="93"/>
      <c r="I124" s="73" t="s">
        <v>15</v>
      </c>
      <c r="J124" s="74" t="s">
        <v>15</v>
      </c>
      <c r="K124" s="71" t="s">
        <v>15</v>
      </c>
      <c r="L124" s="75" t="s">
        <v>15</v>
      </c>
      <c r="M124" s="84" t="s">
        <v>15</v>
      </c>
      <c r="N124" s="91"/>
      <c r="O124" s="76" t="s">
        <v>15</v>
      </c>
      <c r="P124" s="77"/>
      <c r="Q124" s="78"/>
    </row>
    <row r="125" spans="1:17" ht="30" hidden="1" customHeight="1" x14ac:dyDescent="0.2">
      <c r="A125" s="1">
        <v>120</v>
      </c>
      <c r="B125" s="69"/>
      <c r="C125" s="70"/>
      <c r="D125" s="71"/>
      <c r="E125" s="69" t="s">
        <v>15</v>
      </c>
      <c r="F125" s="72" t="s">
        <v>15</v>
      </c>
      <c r="G125" s="71" t="s">
        <v>15</v>
      </c>
      <c r="H125" s="93"/>
      <c r="I125" s="73" t="s">
        <v>15</v>
      </c>
      <c r="J125" s="74" t="s">
        <v>15</v>
      </c>
      <c r="K125" s="71" t="s">
        <v>15</v>
      </c>
      <c r="L125" s="75" t="s">
        <v>15</v>
      </c>
      <c r="M125" s="84" t="s">
        <v>15</v>
      </c>
      <c r="N125" s="91"/>
      <c r="O125" s="76" t="s">
        <v>15</v>
      </c>
      <c r="P125" s="77"/>
      <c r="Q125" s="78"/>
    </row>
    <row r="126" spans="1:17" ht="30" hidden="1" customHeight="1" x14ac:dyDescent="0.2">
      <c r="A126" s="1">
        <v>121</v>
      </c>
      <c r="B126" s="69"/>
      <c r="C126" s="70"/>
      <c r="D126" s="71"/>
      <c r="E126" s="69" t="s">
        <v>15</v>
      </c>
      <c r="F126" s="72" t="s">
        <v>15</v>
      </c>
      <c r="G126" s="71" t="s">
        <v>15</v>
      </c>
      <c r="H126" s="93"/>
      <c r="I126" s="73" t="s">
        <v>15</v>
      </c>
      <c r="J126" s="74" t="s">
        <v>15</v>
      </c>
      <c r="K126" s="71" t="s">
        <v>15</v>
      </c>
      <c r="L126" s="75" t="s">
        <v>15</v>
      </c>
      <c r="M126" s="84" t="s">
        <v>15</v>
      </c>
      <c r="N126" s="91"/>
      <c r="O126" s="76" t="s">
        <v>15</v>
      </c>
      <c r="P126" s="77"/>
      <c r="Q126" s="78"/>
    </row>
    <row r="127" spans="1:17" ht="30" hidden="1" customHeight="1" x14ac:dyDescent="0.2">
      <c r="A127" s="1">
        <v>122</v>
      </c>
      <c r="B127" s="69"/>
      <c r="C127" s="70"/>
      <c r="D127" s="71"/>
      <c r="E127" s="69" t="s">
        <v>15</v>
      </c>
      <c r="F127" s="72" t="s">
        <v>15</v>
      </c>
      <c r="G127" s="71" t="s">
        <v>15</v>
      </c>
      <c r="H127" s="93"/>
      <c r="I127" s="73" t="s">
        <v>15</v>
      </c>
      <c r="J127" s="74" t="s">
        <v>15</v>
      </c>
      <c r="K127" s="71" t="s">
        <v>15</v>
      </c>
      <c r="L127" s="75" t="s">
        <v>15</v>
      </c>
      <c r="M127" s="84" t="s">
        <v>15</v>
      </c>
      <c r="N127" s="91"/>
      <c r="O127" s="76" t="s">
        <v>15</v>
      </c>
      <c r="P127" s="77"/>
      <c r="Q127" s="78"/>
    </row>
    <row r="128" spans="1:17" ht="30" hidden="1" customHeight="1" x14ac:dyDescent="0.2">
      <c r="A128" s="1">
        <v>123</v>
      </c>
      <c r="B128" s="69"/>
      <c r="C128" s="70"/>
      <c r="D128" s="71"/>
      <c r="E128" s="69" t="s">
        <v>15</v>
      </c>
      <c r="F128" s="72" t="s">
        <v>15</v>
      </c>
      <c r="G128" s="71" t="s">
        <v>15</v>
      </c>
      <c r="H128" s="93"/>
      <c r="I128" s="73" t="s">
        <v>15</v>
      </c>
      <c r="J128" s="74" t="s">
        <v>15</v>
      </c>
      <c r="K128" s="71" t="s">
        <v>15</v>
      </c>
      <c r="L128" s="75" t="s">
        <v>15</v>
      </c>
      <c r="M128" s="84" t="s">
        <v>15</v>
      </c>
      <c r="N128" s="91"/>
      <c r="O128" s="76" t="s">
        <v>15</v>
      </c>
      <c r="P128" s="77"/>
      <c r="Q128" s="78"/>
    </row>
    <row r="129" spans="1:17" ht="30" hidden="1" customHeight="1" x14ac:dyDescent="0.2">
      <c r="A129" s="1">
        <v>124</v>
      </c>
      <c r="B129" s="69"/>
      <c r="C129" s="70"/>
      <c r="D129" s="71"/>
      <c r="E129" s="69" t="s">
        <v>15</v>
      </c>
      <c r="F129" s="72" t="s">
        <v>15</v>
      </c>
      <c r="G129" s="71" t="s">
        <v>15</v>
      </c>
      <c r="H129" s="93"/>
      <c r="I129" s="73" t="s">
        <v>15</v>
      </c>
      <c r="J129" s="74" t="s">
        <v>15</v>
      </c>
      <c r="K129" s="71" t="s">
        <v>15</v>
      </c>
      <c r="L129" s="75" t="s">
        <v>15</v>
      </c>
      <c r="M129" s="84" t="s">
        <v>15</v>
      </c>
      <c r="N129" s="91"/>
      <c r="O129" s="76" t="s">
        <v>15</v>
      </c>
      <c r="P129" s="77"/>
      <c r="Q129" s="78"/>
    </row>
    <row r="130" spans="1:17" ht="30" hidden="1" customHeight="1" x14ac:dyDescent="0.2">
      <c r="A130" s="1">
        <v>125</v>
      </c>
      <c r="B130" s="69"/>
      <c r="C130" s="70"/>
      <c r="D130" s="71"/>
      <c r="E130" s="69" t="s">
        <v>15</v>
      </c>
      <c r="F130" s="72" t="s">
        <v>15</v>
      </c>
      <c r="G130" s="71" t="s">
        <v>15</v>
      </c>
      <c r="H130" s="93"/>
      <c r="I130" s="73" t="s">
        <v>15</v>
      </c>
      <c r="J130" s="74" t="s">
        <v>15</v>
      </c>
      <c r="K130" s="71" t="s">
        <v>15</v>
      </c>
      <c r="L130" s="75" t="s">
        <v>15</v>
      </c>
      <c r="M130" s="84" t="s">
        <v>15</v>
      </c>
      <c r="N130" s="91"/>
      <c r="O130" s="76" t="s">
        <v>15</v>
      </c>
      <c r="P130" s="77"/>
      <c r="Q130" s="78"/>
    </row>
    <row r="131" spans="1:17" ht="30" hidden="1" customHeight="1" x14ac:dyDescent="0.2">
      <c r="A131" s="1">
        <v>126</v>
      </c>
      <c r="B131" s="69"/>
      <c r="C131" s="70"/>
      <c r="D131" s="71"/>
      <c r="E131" s="69" t="s">
        <v>15</v>
      </c>
      <c r="F131" s="72" t="s">
        <v>15</v>
      </c>
      <c r="G131" s="71" t="s">
        <v>15</v>
      </c>
      <c r="H131" s="93"/>
      <c r="I131" s="73" t="s">
        <v>15</v>
      </c>
      <c r="J131" s="74" t="s">
        <v>15</v>
      </c>
      <c r="K131" s="71" t="s">
        <v>15</v>
      </c>
      <c r="L131" s="75" t="s">
        <v>15</v>
      </c>
      <c r="M131" s="84" t="s">
        <v>15</v>
      </c>
      <c r="N131" s="91"/>
      <c r="O131" s="76" t="s">
        <v>15</v>
      </c>
      <c r="P131" s="77"/>
      <c r="Q131" s="78"/>
    </row>
    <row r="132" spans="1:17" ht="30" hidden="1" customHeight="1" x14ac:dyDescent="0.2">
      <c r="A132" s="1">
        <v>127</v>
      </c>
      <c r="B132" s="69"/>
      <c r="C132" s="70"/>
      <c r="D132" s="71"/>
      <c r="E132" s="69" t="s">
        <v>15</v>
      </c>
      <c r="F132" s="72" t="s">
        <v>15</v>
      </c>
      <c r="G132" s="71" t="s">
        <v>15</v>
      </c>
      <c r="H132" s="93"/>
      <c r="I132" s="73" t="s">
        <v>15</v>
      </c>
      <c r="J132" s="74" t="s">
        <v>15</v>
      </c>
      <c r="K132" s="71" t="s">
        <v>15</v>
      </c>
      <c r="L132" s="75" t="s">
        <v>15</v>
      </c>
      <c r="M132" s="84" t="s">
        <v>15</v>
      </c>
      <c r="N132" s="91"/>
      <c r="O132" s="76" t="s">
        <v>15</v>
      </c>
      <c r="P132" s="77"/>
      <c r="Q132" s="78"/>
    </row>
    <row r="133" spans="1:17" ht="30" hidden="1" customHeight="1" x14ac:dyDescent="0.2">
      <c r="A133" s="1">
        <v>128</v>
      </c>
      <c r="B133" s="69"/>
      <c r="C133" s="70"/>
      <c r="D133" s="71"/>
      <c r="E133" s="69" t="s">
        <v>15</v>
      </c>
      <c r="F133" s="72" t="s">
        <v>15</v>
      </c>
      <c r="G133" s="71" t="s">
        <v>15</v>
      </c>
      <c r="H133" s="93"/>
      <c r="I133" s="73" t="s">
        <v>15</v>
      </c>
      <c r="J133" s="74" t="s">
        <v>15</v>
      </c>
      <c r="K133" s="71" t="s">
        <v>15</v>
      </c>
      <c r="L133" s="75" t="s">
        <v>15</v>
      </c>
      <c r="M133" s="84" t="s">
        <v>15</v>
      </c>
      <c r="N133" s="91"/>
      <c r="O133" s="76" t="s">
        <v>15</v>
      </c>
      <c r="P133" s="77"/>
      <c r="Q133" s="78"/>
    </row>
    <row r="134" spans="1:17" ht="30" hidden="1" customHeight="1" x14ac:dyDescent="0.2">
      <c r="A134" s="1">
        <v>129</v>
      </c>
      <c r="B134" s="69"/>
      <c r="C134" s="70"/>
      <c r="D134" s="71"/>
      <c r="E134" s="69" t="s">
        <v>15</v>
      </c>
      <c r="F134" s="72" t="s">
        <v>15</v>
      </c>
      <c r="G134" s="71" t="s">
        <v>15</v>
      </c>
      <c r="H134" s="93"/>
      <c r="I134" s="73" t="s">
        <v>15</v>
      </c>
      <c r="J134" s="74" t="s">
        <v>15</v>
      </c>
      <c r="K134" s="71" t="s">
        <v>15</v>
      </c>
      <c r="L134" s="75" t="s">
        <v>15</v>
      </c>
      <c r="M134" s="84" t="s">
        <v>15</v>
      </c>
      <c r="N134" s="91"/>
      <c r="O134" s="76" t="s">
        <v>15</v>
      </c>
      <c r="P134" s="77"/>
      <c r="Q134" s="78"/>
    </row>
    <row r="135" spans="1:17" ht="30" hidden="1" customHeight="1" x14ac:dyDescent="0.2">
      <c r="A135" s="1">
        <v>130</v>
      </c>
      <c r="B135" s="69"/>
      <c r="C135" s="70"/>
      <c r="D135" s="71"/>
      <c r="E135" s="69" t="s">
        <v>15</v>
      </c>
      <c r="F135" s="72" t="s">
        <v>15</v>
      </c>
      <c r="G135" s="71" t="s">
        <v>15</v>
      </c>
      <c r="H135" s="93"/>
      <c r="I135" s="73" t="s">
        <v>15</v>
      </c>
      <c r="J135" s="74" t="s">
        <v>15</v>
      </c>
      <c r="K135" s="71" t="s">
        <v>15</v>
      </c>
      <c r="L135" s="75" t="s">
        <v>15</v>
      </c>
      <c r="M135" s="84" t="s">
        <v>15</v>
      </c>
      <c r="N135" s="91"/>
      <c r="O135" s="76" t="s">
        <v>15</v>
      </c>
      <c r="P135" s="77"/>
      <c r="Q135" s="78"/>
    </row>
    <row r="136" spans="1:17" ht="30" hidden="1" customHeight="1" x14ac:dyDescent="0.2">
      <c r="A136" s="1">
        <v>131</v>
      </c>
      <c r="B136" s="69"/>
      <c r="C136" s="70"/>
      <c r="D136" s="71"/>
      <c r="E136" s="69" t="s">
        <v>15</v>
      </c>
      <c r="F136" s="72" t="s">
        <v>15</v>
      </c>
      <c r="G136" s="71" t="s">
        <v>15</v>
      </c>
      <c r="H136" s="93"/>
      <c r="I136" s="73" t="s">
        <v>15</v>
      </c>
      <c r="J136" s="74" t="s">
        <v>15</v>
      </c>
      <c r="K136" s="71" t="s">
        <v>15</v>
      </c>
      <c r="L136" s="75" t="s">
        <v>15</v>
      </c>
      <c r="M136" s="84" t="s">
        <v>15</v>
      </c>
      <c r="N136" s="91"/>
      <c r="O136" s="76" t="s">
        <v>15</v>
      </c>
      <c r="P136" s="77"/>
      <c r="Q136" s="78"/>
    </row>
    <row r="137" spans="1:17" ht="30" hidden="1" customHeight="1" x14ac:dyDescent="0.2">
      <c r="A137" s="1">
        <v>132</v>
      </c>
      <c r="B137" s="69"/>
      <c r="C137" s="70"/>
      <c r="D137" s="71"/>
      <c r="E137" s="69" t="s">
        <v>15</v>
      </c>
      <c r="F137" s="72" t="s">
        <v>15</v>
      </c>
      <c r="G137" s="71" t="s">
        <v>15</v>
      </c>
      <c r="H137" s="93"/>
      <c r="I137" s="73" t="s">
        <v>15</v>
      </c>
      <c r="J137" s="74" t="s">
        <v>15</v>
      </c>
      <c r="K137" s="71" t="s">
        <v>15</v>
      </c>
      <c r="L137" s="75" t="s">
        <v>15</v>
      </c>
      <c r="M137" s="84" t="s">
        <v>15</v>
      </c>
      <c r="N137" s="91"/>
      <c r="O137" s="76" t="s">
        <v>15</v>
      </c>
      <c r="P137" s="77"/>
      <c r="Q137" s="78"/>
    </row>
    <row r="138" spans="1:17" ht="30" hidden="1" customHeight="1" x14ac:dyDescent="0.2">
      <c r="A138" s="1">
        <v>133</v>
      </c>
      <c r="B138" s="69"/>
      <c r="C138" s="70"/>
      <c r="D138" s="71"/>
      <c r="E138" s="69" t="s">
        <v>15</v>
      </c>
      <c r="F138" s="72" t="s">
        <v>15</v>
      </c>
      <c r="G138" s="71" t="s">
        <v>15</v>
      </c>
      <c r="H138" s="93"/>
      <c r="I138" s="73" t="s">
        <v>15</v>
      </c>
      <c r="J138" s="74" t="s">
        <v>15</v>
      </c>
      <c r="K138" s="71" t="s">
        <v>15</v>
      </c>
      <c r="L138" s="75" t="s">
        <v>15</v>
      </c>
      <c r="M138" s="84" t="s">
        <v>15</v>
      </c>
      <c r="N138" s="91"/>
      <c r="O138" s="76" t="s">
        <v>15</v>
      </c>
      <c r="P138" s="77"/>
      <c r="Q138" s="78"/>
    </row>
    <row r="139" spans="1:17" ht="30" hidden="1" customHeight="1" x14ac:dyDescent="0.2">
      <c r="A139" s="1">
        <v>134</v>
      </c>
      <c r="B139" s="69"/>
      <c r="C139" s="70"/>
      <c r="D139" s="71"/>
      <c r="E139" s="69" t="s">
        <v>15</v>
      </c>
      <c r="F139" s="72" t="s">
        <v>15</v>
      </c>
      <c r="G139" s="71" t="s">
        <v>15</v>
      </c>
      <c r="H139" s="93"/>
      <c r="I139" s="73" t="s">
        <v>15</v>
      </c>
      <c r="J139" s="74" t="s">
        <v>15</v>
      </c>
      <c r="K139" s="71" t="s">
        <v>15</v>
      </c>
      <c r="L139" s="75" t="s">
        <v>15</v>
      </c>
      <c r="M139" s="84" t="s">
        <v>15</v>
      </c>
      <c r="N139" s="91"/>
      <c r="O139" s="76" t="s">
        <v>15</v>
      </c>
      <c r="P139" s="77"/>
      <c r="Q139" s="78"/>
    </row>
    <row r="140" spans="1:17" ht="30" hidden="1" customHeight="1" x14ac:dyDescent="0.2">
      <c r="A140" s="1">
        <v>135</v>
      </c>
      <c r="B140" s="69"/>
      <c r="C140" s="70"/>
      <c r="D140" s="71"/>
      <c r="E140" s="69" t="s">
        <v>15</v>
      </c>
      <c r="F140" s="72" t="s">
        <v>15</v>
      </c>
      <c r="G140" s="71" t="s">
        <v>15</v>
      </c>
      <c r="H140" s="93"/>
      <c r="I140" s="73" t="s">
        <v>15</v>
      </c>
      <c r="J140" s="74" t="s">
        <v>15</v>
      </c>
      <c r="K140" s="71" t="s">
        <v>15</v>
      </c>
      <c r="L140" s="75" t="s">
        <v>15</v>
      </c>
      <c r="M140" s="84" t="s">
        <v>15</v>
      </c>
      <c r="N140" s="91"/>
      <c r="O140" s="76" t="s">
        <v>15</v>
      </c>
      <c r="P140" s="77"/>
      <c r="Q140" s="78"/>
    </row>
    <row r="141" spans="1:17" ht="30" hidden="1" customHeight="1" x14ac:dyDescent="0.2">
      <c r="A141" s="1">
        <v>136</v>
      </c>
      <c r="B141" s="69"/>
      <c r="C141" s="70"/>
      <c r="D141" s="71"/>
      <c r="E141" s="69" t="s">
        <v>15</v>
      </c>
      <c r="F141" s="72" t="s">
        <v>15</v>
      </c>
      <c r="G141" s="71" t="s">
        <v>15</v>
      </c>
      <c r="H141" s="93"/>
      <c r="I141" s="73" t="s">
        <v>15</v>
      </c>
      <c r="J141" s="74" t="s">
        <v>15</v>
      </c>
      <c r="K141" s="71" t="s">
        <v>15</v>
      </c>
      <c r="L141" s="75" t="s">
        <v>15</v>
      </c>
      <c r="M141" s="84" t="s">
        <v>15</v>
      </c>
      <c r="N141" s="91"/>
      <c r="O141" s="76" t="s">
        <v>15</v>
      </c>
      <c r="P141" s="77"/>
      <c r="Q141" s="78"/>
    </row>
    <row r="142" spans="1:17" ht="30" hidden="1" customHeight="1" x14ac:dyDescent="0.2">
      <c r="A142" s="1">
        <v>137</v>
      </c>
      <c r="B142" s="69"/>
      <c r="C142" s="70"/>
      <c r="D142" s="71"/>
      <c r="E142" s="69" t="s">
        <v>15</v>
      </c>
      <c r="F142" s="72" t="s">
        <v>15</v>
      </c>
      <c r="G142" s="71" t="s">
        <v>15</v>
      </c>
      <c r="H142" s="93"/>
      <c r="I142" s="73" t="s">
        <v>15</v>
      </c>
      <c r="J142" s="74" t="s">
        <v>15</v>
      </c>
      <c r="K142" s="71" t="s">
        <v>15</v>
      </c>
      <c r="L142" s="75" t="s">
        <v>15</v>
      </c>
      <c r="M142" s="84" t="s">
        <v>15</v>
      </c>
      <c r="N142" s="91"/>
      <c r="O142" s="76" t="s">
        <v>15</v>
      </c>
      <c r="P142" s="77"/>
      <c r="Q142" s="78"/>
    </row>
    <row r="143" spans="1:17" ht="30" hidden="1" customHeight="1" x14ac:dyDescent="0.2">
      <c r="A143" s="1">
        <v>138</v>
      </c>
      <c r="B143" s="69"/>
      <c r="C143" s="70"/>
      <c r="D143" s="71"/>
      <c r="E143" s="69" t="s">
        <v>15</v>
      </c>
      <c r="F143" s="72" t="s">
        <v>15</v>
      </c>
      <c r="G143" s="71" t="s">
        <v>15</v>
      </c>
      <c r="H143" s="93"/>
      <c r="I143" s="73" t="s">
        <v>15</v>
      </c>
      <c r="J143" s="74" t="s">
        <v>15</v>
      </c>
      <c r="K143" s="71" t="s">
        <v>15</v>
      </c>
      <c r="L143" s="75" t="s">
        <v>15</v>
      </c>
      <c r="M143" s="84" t="s">
        <v>15</v>
      </c>
      <c r="N143" s="91"/>
      <c r="O143" s="76" t="s">
        <v>15</v>
      </c>
      <c r="P143" s="77"/>
      <c r="Q143" s="78"/>
    </row>
    <row r="144" spans="1:17" ht="30" hidden="1" customHeight="1" x14ac:dyDescent="0.2">
      <c r="A144" s="1">
        <v>139</v>
      </c>
      <c r="B144" s="69"/>
      <c r="C144" s="70"/>
      <c r="D144" s="71"/>
      <c r="E144" s="69" t="s">
        <v>15</v>
      </c>
      <c r="F144" s="72" t="s">
        <v>15</v>
      </c>
      <c r="G144" s="71" t="s">
        <v>15</v>
      </c>
      <c r="H144" s="93"/>
      <c r="I144" s="73" t="s">
        <v>15</v>
      </c>
      <c r="J144" s="74" t="s">
        <v>15</v>
      </c>
      <c r="K144" s="71" t="s">
        <v>15</v>
      </c>
      <c r="L144" s="75" t="s">
        <v>15</v>
      </c>
      <c r="M144" s="84" t="s">
        <v>15</v>
      </c>
      <c r="N144" s="91"/>
      <c r="O144" s="76" t="s">
        <v>15</v>
      </c>
      <c r="P144" s="77"/>
      <c r="Q144" s="78"/>
    </row>
    <row r="145" spans="1:17" ht="30" hidden="1" customHeight="1" x14ac:dyDescent="0.2">
      <c r="A145" s="1">
        <v>140</v>
      </c>
      <c r="B145" s="69"/>
      <c r="C145" s="70"/>
      <c r="D145" s="71"/>
      <c r="E145" s="69" t="s">
        <v>15</v>
      </c>
      <c r="F145" s="72" t="s">
        <v>15</v>
      </c>
      <c r="G145" s="71" t="s">
        <v>15</v>
      </c>
      <c r="H145" s="93"/>
      <c r="I145" s="73" t="s">
        <v>15</v>
      </c>
      <c r="J145" s="74" t="s">
        <v>15</v>
      </c>
      <c r="K145" s="71" t="s">
        <v>15</v>
      </c>
      <c r="L145" s="75" t="s">
        <v>15</v>
      </c>
      <c r="M145" s="84" t="s">
        <v>15</v>
      </c>
      <c r="N145" s="91"/>
      <c r="O145" s="76" t="s">
        <v>15</v>
      </c>
      <c r="P145" s="77"/>
      <c r="Q145" s="78"/>
    </row>
    <row r="146" spans="1:17" ht="30" hidden="1" customHeight="1" x14ac:dyDescent="0.2">
      <c r="A146" s="1">
        <v>141</v>
      </c>
      <c r="B146" s="69"/>
      <c r="C146" s="70"/>
      <c r="D146" s="71"/>
      <c r="E146" s="69" t="s">
        <v>15</v>
      </c>
      <c r="F146" s="72" t="s">
        <v>15</v>
      </c>
      <c r="G146" s="71" t="s">
        <v>15</v>
      </c>
      <c r="H146" s="93"/>
      <c r="I146" s="73" t="s">
        <v>15</v>
      </c>
      <c r="J146" s="74" t="s">
        <v>15</v>
      </c>
      <c r="K146" s="71" t="s">
        <v>15</v>
      </c>
      <c r="L146" s="75" t="s">
        <v>15</v>
      </c>
      <c r="M146" s="84" t="s">
        <v>15</v>
      </c>
      <c r="N146" s="91"/>
      <c r="O146" s="76" t="s">
        <v>15</v>
      </c>
      <c r="P146" s="77"/>
      <c r="Q146" s="78"/>
    </row>
    <row r="147" spans="1:17" ht="30" hidden="1" customHeight="1" x14ac:dyDescent="0.2">
      <c r="A147" s="1">
        <v>142</v>
      </c>
      <c r="B147" s="69"/>
      <c r="C147" s="70"/>
      <c r="D147" s="71"/>
      <c r="E147" s="69" t="s">
        <v>15</v>
      </c>
      <c r="F147" s="72" t="s">
        <v>15</v>
      </c>
      <c r="G147" s="71" t="s">
        <v>15</v>
      </c>
      <c r="H147" s="93"/>
      <c r="I147" s="73" t="s">
        <v>15</v>
      </c>
      <c r="J147" s="74" t="s">
        <v>15</v>
      </c>
      <c r="K147" s="71" t="s">
        <v>15</v>
      </c>
      <c r="L147" s="75" t="s">
        <v>15</v>
      </c>
      <c r="M147" s="84" t="s">
        <v>15</v>
      </c>
      <c r="N147" s="91"/>
      <c r="O147" s="76" t="s">
        <v>15</v>
      </c>
      <c r="P147" s="77"/>
      <c r="Q147" s="78"/>
    </row>
    <row r="148" spans="1:17" ht="30" hidden="1" customHeight="1" x14ac:dyDescent="0.2">
      <c r="A148" s="1">
        <v>143</v>
      </c>
      <c r="B148" s="69"/>
      <c r="C148" s="70"/>
      <c r="D148" s="71"/>
      <c r="E148" s="69" t="s">
        <v>15</v>
      </c>
      <c r="F148" s="72" t="s">
        <v>15</v>
      </c>
      <c r="G148" s="71" t="s">
        <v>15</v>
      </c>
      <c r="H148" s="93"/>
      <c r="I148" s="73" t="s">
        <v>15</v>
      </c>
      <c r="J148" s="74" t="s">
        <v>15</v>
      </c>
      <c r="K148" s="71" t="s">
        <v>15</v>
      </c>
      <c r="L148" s="75" t="s">
        <v>15</v>
      </c>
      <c r="M148" s="84" t="s">
        <v>15</v>
      </c>
      <c r="N148" s="91"/>
      <c r="O148" s="76" t="s">
        <v>15</v>
      </c>
      <c r="P148" s="77"/>
      <c r="Q148" s="78"/>
    </row>
    <row r="149" spans="1:17" ht="30" hidden="1" customHeight="1" x14ac:dyDescent="0.2">
      <c r="A149" s="1">
        <v>144</v>
      </c>
      <c r="B149" s="69"/>
      <c r="C149" s="70"/>
      <c r="D149" s="71"/>
      <c r="E149" s="69" t="s">
        <v>15</v>
      </c>
      <c r="F149" s="72" t="s">
        <v>15</v>
      </c>
      <c r="G149" s="71" t="s">
        <v>15</v>
      </c>
      <c r="H149" s="93"/>
      <c r="I149" s="73" t="s">
        <v>15</v>
      </c>
      <c r="J149" s="74" t="s">
        <v>15</v>
      </c>
      <c r="K149" s="71" t="s">
        <v>15</v>
      </c>
      <c r="L149" s="75" t="s">
        <v>15</v>
      </c>
      <c r="M149" s="84" t="s">
        <v>15</v>
      </c>
      <c r="N149" s="91"/>
      <c r="O149" s="76" t="s">
        <v>15</v>
      </c>
      <c r="P149" s="77"/>
      <c r="Q149" s="78"/>
    </row>
    <row r="150" spans="1:17" ht="30" hidden="1" customHeight="1" x14ac:dyDescent="0.2">
      <c r="A150" s="1">
        <v>145</v>
      </c>
      <c r="B150" s="69"/>
      <c r="C150" s="70"/>
      <c r="D150" s="71"/>
      <c r="E150" s="69" t="s">
        <v>15</v>
      </c>
      <c r="F150" s="72" t="s">
        <v>15</v>
      </c>
      <c r="G150" s="71" t="s">
        <v>15</v>
      </c>
      <c r="H150" s="93"/>
      <c r="I150" s="73" t="s">
        <v>15</v>
      </c>
      <c r="J150" s="74" t="s">
        <v>15</v>
      </c>
      <c r="K150" s="71" t="s">
        <v>15</v>
      </c>
      <c r="L150" s="75" t="s">
        <v>15</v>
      </c>
      <c r="M150" s="84" t="s">
        <v>15</v>
      </c>
      <c r="N150" s="91"/>
      <c r="O150" s="76" t="s">
        <v>15</v>
      </c>
      <c r="P150" s="77"/>
      <c r="Q150" s="78"/>
    </row>
    <row r="151" spans="1:17" ht="30" hidden="1" customHeight="1" x14ac:dyDescent="0.2">
      <c r="A151" s="1">
        <v>146</v>
      </c>
      <c r="B151" s="69"/>
      <c r="C151" s="70"/>
      <c r="D151" s="71"/>
      <c r="E151" s="69" t="s">
        <v>15</v>
      </c>
      <c r="F151" s="72" t="s">
        <v>15</v>
      </c>
      <c r="G151" s="71" t="s">
        <v>15</v>
      </c>
      <c r="H151" s="93"/>
      <c r="I151" s="73" t="s">
        <v>15</v>
      </c>
      <c r="J151" s="74" t="s">
        <v>15</v>
      </c>
      <c r="K151" s="71" t="s">
        <v>15</v>
      </c>
      <c r="L151" s="75" t="s">
        <v>15</v>
      </c>
      <c r="M151" s="84" t="s">
        <v>15</v>
      </c>
      <c r="N151" s="91"/>
      <c r="O151" s="76" t="s">
        <v>15</v>
      </c>
      <c r="P151" s="77"/>
      <c r="Q151" s="78"/>
    </row>
    <row r="152" spans="1:17" ht="30" hidden="1" customHeight="1" x14ac:dyDescent="0.2">
      <c r="A152" s="1">
        <v>147</v>
      </c>
      <c r="B152" s="69"/>
      <c r="C152" s="70"/>
      <c r="D152" s="71"/>
      <c r="E152" s="69" t="s">
        <v>15</v>
      </c>
      <c r="F152" s="72" t="s">
        <v>15</v>
      </c>
      <c r="G152" s="71" t="s">
        <v>15</v>
      </c>
      <c r="H152" s="93"/>
      <c r="I152" s="73" t="s">
        <v>15</v>
      </c>
      <c r="J152" s="74" t="s">
        <v>15</v>
      </c>
      <c r="K152" s="71" t="s">
        <v>15</v>
      </c>
      <c r="L152" s="75" t="s">
        <v>15</v>
      </c>
      <c r="M152" s="84" t="s">
        <v>15</v>
      </c>
      <c r="N152" s="91"/>
      <c r="O152" s="76" t="s">
        <v>15</v>
      </c>
      <c r="P152" s="77"/>
      <c r="Q152" s="78"/>
    </row>
    <row r="153" spans="1:17" ht="30" hidden="1" customHeight="1" x14ac:dyDescent="0.2">
      <c r="A153" s="1">
        <v>148</v>
      </c>
      <c r="B153" s="69"/>
      <c r="C153" s="70"/>
      <c r="D153" s="71"/>
      <c r="E153" s="69" t="s">
        <v>15</v>
      </c>
      <c r="F153" s="72" t="s">
        <v>15</v>
      </c>
      <c r="G153" s="71" t="s">
        <v>15</v>
      </c>
      <c r="H153" s="93"/>
      <c r="I153" s="73" t="s">
        <v>15</v>
      </c>
      <c r="J153" s="74" t="s">
        <v>15</v>
      </c>
      <c r="K153" s="71" t="s">
        <v>15</v>
      </c>
      <c r="L153" s="75" t="s">
        <v>15</v>
      </c>
      <c r="M153" s="84" t="s">
        <v>15</v>
      </c>
      <c r="N153" s="91"/>
      <c r="O153" s="76" t="s">
        <v>15</v>
      </c>
      <c r="P153" s="77"/>
      <c r="Q153" s="78"/>
    </row>
    <row r="154" spans="1:17" ht="30" hidden="1" customHeight="1" x14ac:dyDescent="0.2">
      <c r="A154" s="1">
        <v>149</v>
      </c>
      <c r="B154" s="69"/>
      <c r="C154" s="70"/>
      <c r="D154" s="71"/>
      <c r="E154" s="69" t="s">
        <v>15</v>
      </c>
      <c r="F154" s="72" t="s">
        <v>15</v>
      </c>
      <c r="G154" s="71" t="s">
        <v>15</v>
      </c>
      <c r="H154" s="93"/>
      <c r="I154" s="73" t="s">
        <v>15</v>
      </c>
      <c r="J154" s="74" t="s">
        <v>15</v>
      </c>
      <c r="K154" s="71" t="s">
        <v>15</v>
      </c>
      <c r="L154" s="75" t="s">
        <v>15</v>
      </c>
      <c r="M154" s="84" t="s">
        <v>15</v>
      </c>
      <c r="N154" s="91"/>
      <c r="O154" s="76" t="s">
        <v>15</v>
      </c>
      <c r="P154" s="77"/>
      <c r="Q154" s="78"/>
    </row>
    <row r="155" spans="1:17" ht="30" hidden="1" customHeight="1" x14ac:dyDescent="0.2">
      <c r="A155" s="1">
        <v>150</v>
      </c>
      <c r="B155" s="69"/>
      <c r="C155" s="70"/>
      <c r="D155" s="71"/>
      <c r="E155" s="69" t="s">
        <v>15</v>
      </c>
      <c r="F155" s="72" t="s">
        <v>15</v>
      </c>
      <c r="G155" s="71" t="s">
        <v>15</v>
      </c>
      <c r="H155" s="93"/>
      <c r="I155" s="73" t="s">
        <v>15</v>
      </c>
      <c r="J155" s="74" t="s">
        <v>15</v>
      </c>
      <c r="K155" s="71" t="s">
        <v>15</v>
      </c>
      <c r="L155" s="75" t="s">
        <v>15</v>
      </c>
      <c r="M155" s="84" t="s">
        <v>15</v>
      </c>
      <c r="N155" s="91"/>
      <c r="O155" s="76" t="s">
        <v>15</v>
      </c>
      <c r="P155" s="77"/>
      <c r="Q155" s="78"/>
    </row>
    <row r="156" spans="1:17" ht="30" hidden="1" customHeight="1" x14ac:dyDescent="0.2">
      <c r="A156" s="1">
        <v>151</v>
      </c>
      <c r="B156" s="69"/>
      <c r="C156" s="70"/>
      <c r="D156" s="71"/>
      <c r="E156" s="69" t="s">
        <v>15</v>
      </c>
      <c r="F156" s="72" t="s">
        <v>15</v>
      </c>
      <c r="G156" s="71" t="s">
        <v>15</v>
      </c>
      <c r="H156" s="93"/>
      <c r="I156" s="73" t="s">
        <v>15</v>
      </c>
      <c r="J156" s="74" t="s">
        <v>15</v>
      </c>
      <c r="K156" s="71" t="s">
        <v>15</v>
      </c>
      <c r="L156" s="75" t="s">
        <v>15</v>
      </c>
      <c r="M156" s="84" t="s">
        <v>15</v>
      </c>
      <c r="N156" s="91"/>
      <c r="O156" s="76" t="s">
        <v>15</v>
      </c>
      <c r="P156" s="77"/>
      <c r="Q156" s="78"/>
    </row>
    <row r="157" spans="1:17" ht="30" hidden="1" customHeight="1" x14ac:dyDescent="0.2">
      <c r="A157" s="1">
        <v>152</v>
      </c>
      <c r="B157" s="69"/>
      <c r="C157" s="70"/>
      <c r="D157" s="71"/>
      <c r="E157" s="69" t="s">
        <v>15</v>
      </c>
      <c r="F157" s="72" t="s">
        <v>15</v>
      </c>
      <c r="G157" s="71" t="s">
        <v>15</v>
      </c>
      <c r="H157" s="93"/>
      <c r="I157" s="73" t="s">
        <v>15</v>
      </c>
      <c r="J157" s="74" t="s">
        <v>15</v>
      </c>
      <c r="K157" s="71" t="s">
        <v>15</v>
      </c>
      <c r="L157" s="75" t="s">
        <v>15</v>
      </c>
      <c r="M157" s="84" t="s">
        <v>15</v>
      </c>
      <c r="N157" s="91"/>
      <c r="O157" s="76" t="s">
        <v>15</v>
      </c>
      <c r="P157" s="77"/>
      <c r="Q157" s="78"/>
    </row>
    <row r="158" spans="1:17" ht="30" hidden="1" customHeight="1" x14ac:dyDescent="0.2">
      <c r="A158" s="1">
        <v>153</v>
      </c>
      <c r="B158" s="69"/>
      <c r="C158" s="70"/>
      <c r="D158" s="71"/>
      <c r="E158" s="69" t="s">
        <v>15</v>
      </c>
      <c r="F158" s="72" t="s">
        <v>15</v>
      </c>
      <c r="G158" s="71" t="s">
        <v>15</v>
      </c>
      <c r="H158" s="93"/>
      <c r="I158" s="73" t="s">
        <v>15</v>
      </c>
      <c r="J158" s="74" t="s">
        <v>15</v>
      </c>
      <c r="K158" s="71" t="s">
        <v>15</v>
      </c>
      <c r="L158" s="75" t="s">
        <v>15</v>
      </c>
      <c r="M158" s="84" t="s">
        <v>15</v>
      </c>
      <c r="N158" s="91"/>
      <c r="O158" s="76" t="s">
        <v>15</v>
      </c>
      <c r="P158" s="77"/>
      <c r="Q158" s="78"/>
    </row>
    <row r="159" spans="1:17" ht="30" hidden="1" customHeight="1" x14ac:dyDescent="0.2">
      <c r="A159" s="1">
        <v>154</v>
      </c>
      <c r="B159" s="69"/>
      <c r="C159" s="70"/>
      <c r="D159" s="71"/>
      <c r="E159" s="69" t="s">
        <v>15</v>
      </c>
      <c r="F159" s="72" t="s">
        <v>15</v>
      </c>
      <c r="G159" s="71" t="s">
        <v>15</v>
      </c>
      <c r="H159" s="93"/>
      <c r="I159" s="73" t="s">
        <v>15</v>
      </c>
      <c r="J159" s="74" t="s">
        <v>15</v>
      </c>
      <c r="K159" s="71" t="s">
        <v>15</v>
      </c>
      <c r="L159" s="75" t="s">
        <v>15</v>
      </c>
      <c r="M159" s="84" t="s">
        <v>15</v>
      </c>
      <c r="N159" s="91"/>
      <c r="O159" s="76" t="s">
        <v>15</v>
      </c>
      <c r="P159" s="77"/>
      <c r="Q159" s="78"/>
    </row>
    <row r="160" spans="1:17" ht="30" hidden="1" customHeight="1" x14ac:dyDescent="0.2">
      <c r="A160" s="1">
        <v>155</v>
      </c>
      <c r="B160" s="69"/>
      <c r="C160" s="70"/>
      <c r="D160" s="71"/>
      <c r="E160" s="69" t="s">
        <v>15</v>
      </c>
      <c r="F160" s="72" t="s">
        <v>15</v>
      </c>
      <c r="G160" s="71" t="s">
        <v>15</v>
      </c>
      <c r="H160" s="93"/>
      <c r="I160" s="73" t="s">
        <v>15</v>
      </c>
      <c r="J160" s="74" t="s">
        <v>15</v>
      </c>
      <c r="K160" s="71" t="s">
        <v>15</v>
      </c>
      <c r="L160" s="75" t="s">
        <v>15</v>
      </c>
      <c r="M160" s="84" t="s">
        <v>15</v>
      </c>
      <c r="N160" s="91"/>
      <c r="O160" s="76" t="s">
        <v>15</v>
      </c>
      <c r="P160" s="77"/>
      <c r="Q160" s="78"/>
    </row>
    <row r="161" spans="1:17" ht="30" hidden="1" customHeight="1" x14ac:dyDescent="0.2">
      <c r="A161" s="1">
        <v>156</v>
      </c>
      <c r="B161" s="69"/>
      <c r="C161" s="70"/>
      <c r="D161" s="71"/>
      <c r="E161" s="69" t="s">
        <v>15</v>
      </c>
      <c r="F161" s="72" t="s">
        <v>15</v>
      </c>
      <c r="G161" s="71" t="s">
        <v>15</v>
      </c>
      <c r="H161" s="93"/>
      <c r="I161" s="73" t="s">
        <v>15</v>
      </c>
      <c r="J161" s="74" t="s">
        <v>15</v>
      </c>
      <c r="K161" s="71" t="s">
        <v>15</v>
      </c>
      <c r="L161" s="75" t="s">
        <v>15</v>
      </c>
      <c r="M161" s="84" t="s">
        <v>15</v>
      </c>
      <c r="N161" s="91"/>
      <c r="O161" s="76" t="s">
        <v>15</v>
      </c>
      <c r="P161" s="77"/>
      <c r="Q161" s="78"/>
    </row>
    <row r="162" spans="1:17" ht="30" hidden="1" customHeight="1" x14ac:dyDescent="0.2">
      <c r="A162" s="1">
        <v>157</v>
      </c>
      <c r="B162" s="69"/>
      <c r="C162" s="70"/>
      <c r="D162" s="71"/>
      <c r="E162" s="69" t="s">
        <v>15</v>
      </c>
      <c r="F162" s="72" t="s">
        <v>15</v>
      </c>
      <c r="G162" s="71" t="s">
        <v>15</v>
      </c>
      <c r="H162" s="93"/>
      <c r="I162" s="73" t="s">
        <v>15</v>
      </c>
      <c r="J162" s="74" t="s">
        <v>15</v>
      </c>
      <c r="K162" s="71" t="s">
        <v>15</v>
      </c>
      <c r="L162" s="75" t="s">
        <v>15</v>
      </c>
      <c r="M162" s="84" t="s">
        <v>15</v>
      </c>
      <c r="N162" s="91"/>
      <c r="O162" s="76" t="s">
        <v>15</v>
      </c>
      <c r="P162" s="77"/>
      <c r="Q162" s="78"/>
    </row>
    <row r="163" spans="1:17" ht="30" hidden="1" customHeight="1" x14ac:dyDescent="0.2">
      <c r="A163" s="1">
        <v>158</v>
      </c>
      <c r="B163" s="69"/>
      <c r="C163" s="70"/>
      <c r="D163" s="71"/>
      <c r="E163" s="69" t="s">
        <v>15</v>
      </c>
      <c r="F163" s="72" t="s">
        <v>15</v>
      </c>
      <c r="G163" s="71" t="s">
        <v>15</v>
      </c>
      <c r="H163" s="93"/>
      <c r="I163" s="73" t="s">
        <v>15</v>
      </c>
      <c r="J163" s="74" t="s">
        <v>15</v>
      </c>
      <c r="K163" s="71" t="s">
        <v>15</v>
      </c>
      <c r="L163" s="75" t="s">
        <v>15</v>
      </c>
      <c r="M163" s="84" t="s">
        <v>15</v>
      </c>
      <c r="N163" s="91"/>
      <c r="O163" s="76" t="s">
        <v>15</v>
      </c>
      <c r="P163" s="77"/>
      <c r="Q163" s="78"/>
    </row>
    <row r="164" spans="1:17" ht="30" hidden="1" customHeight="1" x14ac:dyDescent="0.2">
      <c r="A164" s="1">
        <v>159</v>
      </c>
      <c r="B164" s="69"/>
      <c r="C164" s="70"/>
      <c r="D164" s="71"/>
      <c r="E164" s="69" t="s">
        <v>15</v>
      </c>
      <c r="F164" s="72" t="s">
        <v>15</v>
      </c>
      <c r="G164" s="71" t="s">
        <v>15</v>
      </c>
      <c r="H164" s="93"/>
      <c r="I164" s="73" t="s">
        <v>15</v>
      </c>
      <c r="J164" s="74" t="s">
        <v>15</v>
      </c>
      <c r="K164" s="71" t="s">
        <v>15</v>
      </c>
      <c r="L164" s="75" t="s">
        <v>15</v>
      </c>
      <c r="M164" s="84" t="s">
        <v>15</v>
      </c>
      <c r="N164" s="91"/>
      <c r="O164" s="76" t="s">
        <v>15</v>
      </c>
      <c r="P164" s="77"/>
      <c r="Q164" s="78"/>
    </row>
    <row r="165" spans="1:17" ht="30" hidden="1" customHeight="1" x14ac:dyDescent="0.2">
      <c r="A165" s="1">
        <v>160</v>
      </c>
      <c r="B165" s="69"/>
      <c r="C165" s="70"/>
      <c r="D165" s="71"/>
      <c r="E165" s="69" t="s">
        <v>15</v>
      </c>
      <c r="F165" s="72" t="s">
        <v>15</v>
      </c>
      <c r="G165" s="71" t="s">
        <v>15</v>
      </c>
      <c r="H165" s="93"/>
      <c r="I165" s="73" t="s">
        <v>15</v>
      </c>
      <c r="J165" s="74" t="s">
        <v>15</v>
      </c>
      <c r="K165" s="71" t="s">
        <v>15</v>
      </c>
      <c r="L165" s="75" t="s">
        <v>15</v>
      </c>
      <c r="M165" s="84" t="s">
        <v>15</v>
      </c>
      <c r="N165" s="91"/>
      <c r="O165" s="76" t="s">
        <v>15</v>
      </c>
      <c r="P165" s="77"/>
      <c r="Q165" s="78"/>
    </row>
    <row r="166" spans="1:17" ht="30" hidden="1" customHeight="1" x14ac:dyDescent="0.2">
      <c r="A166" s="1">
        <v>161</v>
      </c>
      <c r="B166" s="69"/>
      <c r="C166" s="70"/>
      <c r="D166" s="71"/>
      <c r="E166" s="69" t="s">
        <v>15</v>
      </c>
      <c r="F166" s="72" t="s">
        <v>15</v>
      </c>
      <c r="G166" s="71" t="s">
        <v>15</v>
      </c>
      <c r="H166" s="93"/>
      <c r="I166" s="73" t="s">
        <v>15</v>
      </c>
      <c r="J166" s="74" t="s">
        <v>15</v>
      </c>
      <c r="K166" s="71" t="s">
        <v>15</v>
      </c>
      <c r="L166" s="75" t="s">
        <v>15</v>
      </c>
      <c r="M166" s="84" t="s">
        <v>15</v>
      </c>
      <c r="N166" s="91"/>
      <c r="O166" s="76" t="s">
        <v>15</v>
      </c>
      <c r="P166" s="77"/>
      <c r="Q166" s="78"/>
    </row>
    <row r="167" spans="1:17" ht="30" hidden="1" customHeight="1" x14ac:dyDescent="0.2">
      <c r="A167" s="1">
        <v>162</v>
      </c>
      <c r="B167" s="69"/>
      <c r="C167" s="70"/>
      <c r="D167" s="71"/>
      <c r="E167" s="69" t="s">
        <v>15</v>
      </c>
      <c r="F167" s="72" t="s">
        <v>15</v>
      </c>
      <c r="G167" s="71" t="s">
        <v>15</v>
      </c>
      <c r="H167" s="93"/>
      <c r="I167" s="73" t="s">
        <v>15</v>
      </c>
      <c r="J167" s="74" t="s">
        <v>15</v>
      </c>
      <c r="K167" s="71" t="s">
        <v>15</v>
      </c>
      <c r="L167" s="75" t="s">
        <v>15</v>
      </c>
      <c r="M167" s="84" t="s">
        <v>15</v>
      </c>
      <c r="N167" s="91"/>
      <c r="O167" s="76" t="s">
        <v>15</v>
      </c>
      <c r="P167" s="77"/>
      <c r="Q167" s="78"/>
    </row>
    <row r="168" spans="1:17" ht="30" hidden="1" customHeight="1" x14ac:dyDescent="0.2">
      <c r="A168" s="1">
        <v>163</v>
      </c>
      <c r="B168" s="69"/>
      <c r="C168" s="70"/>
      <c r="D168" s="71"/>
      <c r="E168" s="69" t="s">
        <v>15</v>
      </c>
      <c r="F168" s="72" t="s">
        <v>15</v>
      </c>
      <c r="G168" s="71" t="s">
        <v>15</v>
      </c>
      <c r="H168" s="93"/>
      <c r="I168" s="73" t="s">
        <v>15</v>
      </c>
      <c r="J168" s="74" t="s">
        <v>15</v>
      </c>
      <c r="K168" s="71" t="s">
        <v>15</v>
      </c>
      <c r="L168" s="75" t="s">
        <v>15</v>
      </c>
      <c r="M168" s="84" t="s">
        <v>15</v>
      </c>
      <c r="N168" s="91"/>
      <c r="O168" s="76" t="s">
        <v>15</v>
      </c>
      <c r="P168" s="77"/>
      <c r="Q168" s="78"/>
    </row>
    <row r="169" spans="1:17" ht="30" hidden="1" customHeight="1" x14ac:dyDescent="0.2">
      <c r="A169" s="1">
        <v>164</v>
      </c>
      <c r="B169" s="69"/>
      <c r="C169" s="70"/>
      <c r="D169" s="71"/>
      <c r="E169" s="69" t="s">
        <v>15</v>
      </c>
      <c r="F169" s="72" t="s">
        <v>15</v>
      </c>
      <c r="G169" s="71" t="s">
        <v>15</v>
      </c>
      <c r="H169" s="93"/>
      <c r="I169" s="73" t="s">
        <v>15</v>
      </c>
      <c r="J169" s="74" t="s">
        <v>15</v>
      </c>
      <c r="K169" s="71" t="s">
        <v>15</v>
      </c>
      <c r="L169" s="75" t="s">
        <v>15</v>
      </c>
      <c r="M169" s="84" t="s">
        <v>15</v>
      </c>
      <c r="N169" s="91"/>
      <c r="O169" s="76" t="s">
        <v>15</v>
      </c>
      <c r="P169" s="77"/>
      <c r="Q169" s="78"/>
    </row>
    <row r="170" spans="1:17" ht="30" hidden="1" customHeight="1" x14ac:dyDescent="0.2">
      <c r="A170" s="1">
        <v>165</v>
      </c>
      <c r="B170" s="69"/>
      <c r="C170" s="70"/>
      <c r="D170" s="71"/>
      <c r="E170" s="69" t="s">
        <v>15</v>
      </c>
      <c r="F170" s="72" t="s">
        <v>15</v>
      </c>
      <c r="G170" s="71" t="s">
        <v>15</v>
      </c>
      <c r="H170" s="93"/>
      <c r="I170" s="73" t="s">
        <v>15</v>
      </c>
      <c r="J170" s="74" t="s">
        <v>15</v>
      </c>
      <c r="K170" s="71" t="s">
        <v>15</v>
      </c>
      <c r="L170" s="75" t="s">
        <v>15</v>
      </c>
      <c r="M170" s="84" t="s">
        <v>15</v>
      </c>
      <c r="N170" s="91"/>
      <c r="O170" s="76" t="s">
        <v>15</v>
      </c>
      <c r="P170" s="77"/>
      <c r="Q170" s="78"/>
    </row>
    <row r="171" spans="1:17" ht="30" hidden="1" customHeight="1" x14ac:dyDescent="0.2">
      <c r="A171" s="1">
        <v>166</v>
      </c>
      <c r="B171" s="69"/>
      <c r="C171" s="70"/>
      <c r="D171" s="71"/>
      <c r="E171" s="69" t="s">
        <v>15</v>
      </c>
      <c r="F171" s="72" t="s">
        <v>15</v>
      </c>
      <c r="G171" s="71" t="s">
        <v>15</v>
      </c>
      <c r="H171" s="93"/>
      <c r="I171" s="73" t="s">
        <v>15</v>
      </c>
      <c r="J171" s="74" t="s">
        <v>15</v>
      </c>
      <c r="K171" s="71" t="s">
        <v>15</v>
      </c>
      <c r="L171" s="75" t="s">
        <v>15</v>
      </c>
      <c r="M171" s="84" t="s">
        <v>15</v>
      </c>
      <c r="N171" s="91"/>
      <c r="O171" s="76" t="s">
        <v>15</v>
      </c>
      <c r="P171" s="77"/>
      <c r="Q171" s="78"/>
    </row>
    <row r="172" spans="1:17" ht="30" hidden="1" customHeight="1" x14ac:dyDescent="0.2">
      <c r="A172" s="1">
        <v>167</v>
      </c>
      <c r="B172" s="69"/>
      <c r="C172" s="70"/>
      <c r="D172" s="71"/>
      <c r="E172" s="69" t="s">
        <v>15</v>
      </c>
      <c r="F172" s="72" t="s">
        <v>15</v>
      </c>
      <c r="G172" s="71" t="s">
        <v>15</v>
      </c>
      <c r="H172" s="93"/>
      <c r="I172" s="73" t="s">
        <v>15</v>
      </c>
      <c r="J172" s="74" t="s">
        <v>15</v>
      </c>
      <c r="K172" s="71" t="s">
        <v>15</v>
      </c>
      <c r="L172" s="75" t="s">
        <v>15</v>
      </c>
      <c r="M172" s="84" t="s">
        <v>15</v>
      </c>
      <c r="N172" s="91"/>
      <c r="O172" s="76" t="s">
        <v>15</v>
      </c>
      <c r="P172" s="77"/>
      <c r="Q172" s="78"/>
    </row>
    <row r="173" spans="1:17" ht="30" hidden="1" customHeight="1" x14ac:dyDescent="0.2">
      <c r="A173" s="1">
        <v>168</v>
      </c>
      <c r="B173" s="69"/>
      <c r="C173" s="70"/>
      <c r="D173" s="71"/>
      <c r="E173" s="69" t="s">
        <v>15</v>
      </c>
      <c r="F173" s="72" t="s">
        <v>15</v>
      </c>
      <c r="G173" s="71" t="s">
        <v>15</v>
      </c>
      <c r="H173" s="93"/>
      <c r="I173" s="73" t="s">
        <v>15</v>
      </c>
      <c r="J173" s="74" t="s">
        <v>15</v>
      </c>
      <c r="K173" s="71" t="s">
        <v>15</v>
      </c>
      <c r="L173" s="75" t="s">
        <v>15</v>
      </c>
      <c r="M173" s="84" t="s">
        <v>15</v>
      </c>
      <c r="N173" s="91"/>
      <c r="O173" s="76" t="s">
        <v>15</v>
      </c>
      <c r="P173" s="77"/>
      <c r="Q173" s="78"/>
    </row>
    <row r="174" spans="1:17" ht="30" hidden="1" customHeight="1" x14ac:dyDescent="0.2">
      <c r="A174" s="1">
        <v>169</v>
      </c>
      <c r="B174" s="69"/>
      <c r="C174" s="70"/>
      <c r="D174" s="71"/>
      <c r="E174" s="69" t="s">
        <v>15</v>
      </c>
      <c r="F174" s="72" t="s">
        <v>15</v>
      </c>
      <c r="G174" s="71" t="s">
        <v>15</v>
      </c>
      <c r="H174" s="93"/>
      <c r="I174" s="73" t="s">
        <v>15</v>
      </c>
      <c r="J174" s="74" t="s">
        <v>15</v>
      </c>
      <c r="K174" s="71" t="s">
        <v>15</v>
      </c>
      <c r="L174" s="75" t="s">
        <v>15</v>
      </c>
      <c r="M174" s="84" t="s">
        <v>15</v>
      </c>
      <c r="N174" s="91"/>
      <c r="O174" s="76" t="s">
        <v>15</v>
      </c>
      <c r="P174" s="77"/>
      <c r="Q174" s="78"/>
    </row>
    <row r="175" spans="1:17" ht="30" hidden="1" customHeight="1" x14ac:dyDescent="0.2">
      <c r="A175" s="1">
        <v>170</v>
      </c>
      <c r="B175" s="69"/>
      <c r="C175" s="70"/>
      <c r="D175" s="71"/>
      <c r="E175" s="69" t="s">
        <v>15</v>
      </c>
      <c r="F175" s="72" t="s">
        <v>15</v>
      </c>
      <c r="G175" s="71" t="s">
        <v>15</v>
      </c>
      <c r="H175" s="93"/>
      <c r="I175" s="73" t="s">
        <v>15</v>
      </c>
      <c r="J175" s="74" t="s">
        <v>15</v>
      </c>
      <c r="K175" s="71" t="s">
        <v>15</v>
      </c>
      <c r="L175" s="75" t="s">
        <v>15</v>
      </c>
      <c r="M175" s="84" t="s">
        <v>15</v>
      </c>
      <c r="N175" s="91"/>
      <c r="O175" s="76" t="s">
        <v>15</v>
      </c>
      <c r="P175" s="77"/>
      <c r="Q175" s="78"/>
    </row>
    <row r="176" spans="1:17" ht="30" hidden="1" customHeight="1" x14ac:dyDescent="0.2">
      <c r="A176" s="1">
        <v>171</v>
      </c>
      <c r="B176" s="69"/>
      <c r="C176" s="70"/>
      <c r="D176" s="71"/>
      <c r="E176" s="69" t="s">
        <v>15</v>
      </c>
      <c r="F176" s="72" t="s">
        <v>15</v>
      </c>
      <c r="G176" s="71" t="s">
        <v>15</v>
      </c>
      <c r="H176" s="93"/>
      <c r="I176" s="73" t="s">
        <v>15</v>
      </c>
      <c r="J176" s="74" t="s">
        <v>15</v>
      </c>
      <c r="K176" s="71" t="s">
        <v>15</v>
      </c>
      <c r="L176" s="75" t="s">
        <v>15</v>
      </c>
      <c r="M176" s="84" t="s">
        <v>15</v>
      </c>
      <c r="N176" s="91"/>
      <c r="O176" s="76" t="s">
        <v>15</v>
      </c>
      <c r="P176" s="77"/>
      <c r="Q176" s="78"/>
    </row>
    <row r="177" spans="1:17" ht="30" hidden="1" customHeight="1" x14ac:dyDescent="0.2">
      <c r="A177" s="1">
        <v>172</v>
      </c>
      <c r="B177" s="69"/>
      <c r="C177" s="70"/>
      <c r="D177" s="71"/>
      <c r="E177" s="69" t="s">
        <v>15</v>
      </c>
      <c r="F177" s="72" t="s">
        <v>15</v>
      </c>
      <c r="G177" s="71" t="s">
        <v>15</v>
      </c>
      <c r="H177" s="93"/>
      <c r="I177" s="73" t="s">
        <v>15</v>
      </c>
      <c r="J177" s="74" t="s">
        <v>15</v>
      </c>
      <c r="K177" s="71" t="s">
        <v>15</v>
      </c>
      <c r="L177" s="75" t="s">
        <v>15</v>
      </c>
      <c r="M177" s="84" t="s">
        <v>15</v>
      </c>
      <c r="N177" s="91"/>
      <c r="O177" s="76" t="s">
        <v>15</v>
      </c>
      <c r="P177" s="77"/>
      <c r="Q177" s="78"/>
    </row>
    <row r="178" spans="1:17" ht="30" hidden="1" customHeight="1" x14ac:dyDescent="0.2">
      <c r="A178" s="1">
        <v>173</v>
      </c>
      <c r="B178" s="69"/>
      <c r="C178" s="70"/>
      <c r="D178" s="71"/>
      <c r="E178" s="69" t="s">
        <v>15</v>
      </c>
      <c r="F178" s="72" t="s">
        <v>15</v>
      </c>
      <c r="G178" s="71" t="s">
        <v>15</v>
      </c>
      <c r="H178" s="93"/>
      <c r="I178" s="73" t="s">
        <v>15</v>
      </c>
      <c r="J178" s="74" t="s">
        <v>15</v>
      </c>
      <c r="K178" s="71" t="s">
        <v>15</v>
      </c>
      <c r="L178" s="75" t="s">
        <v>15</v>
      </c>
      <c r="M178" s="84" t="s">
        <v>15</v>
      </c>
      <c r="N178" s="91"/>
      <c r="O178" s="76" t="s">
        <v>15</v>
      </c>
      <c r="P178" s="77"/>
      <c r="Q178" s="78"/>
    </row>
    <row r="179" spans="1:17" ht="30" hidden="1" customHeight="1" x14ac:dyDescent="0.2">
      <c r="A179" s="1">
        <v>174</v>
      </c>
      <c r="B179" s="69"/>
      <c r="C179" s="70"/>
      <c r="D179" s="71"/>
      <c r="E179" s="69" t="s">
        <v>15</v>
      </c>
      <c r="F179" s="72" t="s">
        <v>15</v>
      </c>
      <c r="G179" s="71" t="s">
        <v>15</v>
      </c>
      <c r="H179" s="93"/>
      <c r="I179" s="73" t="s">
        <v>15</v>
      </c>
      <c r="J179" s="74" t="s">
        <v>15</v>
      </c>
      <c r="K179" s="71" t="s">
        <v>15</v>
      </c>
      <c r="L179" s="75" t="s">
        <v>15</v>
      </c>
      <c r="M179" s="84" t="s">
        <v>15</v>
      </c>
      <c r="N179" s="91"/>
      <c r="O179" s="76" t="s">
        <v>15</v>
      </c>
      <c r="P179" s="77"/>
      <c r="Q179" s="78"/>
    </row>
    <row r="180" spans="1:17" ht="30" hidden="1" customHeight="1" x14ac:dyDescent="0.2">
      <c r="A180" s="1">
        <v>175</v>
      </c>
      <c r="B180" s="69"/>
      <c r="C180" s="70"/>
      <c r="D180" s="71"/>
      <c r="E180" s="69" t="s">
        <v>15</v>
      </c>
      <c r="F180" s="72" t="s">
        <v>15</v>
      </c>
      <c r="G180" s="71" t="s">
        <v>15</v>
      </c>
      <c r="H180" s="93"/>
      <c r="I180" s="73" t="s">
        <v>15</v>
      </c>
      <c r="J180" s="74" t="s">
        <v>15</v>
      </c>
      <c r="K180" s="71" t="s">
        <v>15</v>
      </c>
      <c r="L180" s="75" t="s">
        <v>15</v>
      </c>
      <c r="M180" s="84" t="s">
        <v>15</v>
      </c>
      <c r="N180" s="91"/>
      <c r="O180" s="76" t="s">
        <v>15</v>
      </c>
      <c r="P180" s="77"/>
      <c r="Q180" s="78"/>
    </row>
    <row r="181" spans="1:17" ht="30" hidden="1" customHeight="1" x14ac:dyDescent="0.2">
      <c r="A181" s="1">
        <v>176</v>
      </c>
      <c r="B181" s="69"/>
      <c r="C181" s="70"/>
      <c r="D181" s="71"/>
      <c r="E181" s="69" t="s">
        <v>15</v>
      </c>
      <c r="F181" s="72" t="s">
        <v>15</v>
      </c>
      <c r="G181" s="71" t="s">
        <v>15</v>
      </c>
      <c r="H181" s="93"/>
      <c r="I181" s="73" t="s">
        <v>15</v>
      </c>
      <c r="J181" s="74" t="s">
        <v>15</v>
      </c>
      <c r="K181" s="71" t="s">
        <v>15</v>
      </c>
      <c r="L181" s="75" t="s">
        <v>15</v>
      </c>
      <c r="M181" s="84" t="s">
        <v>15</v>
      </c>
      <c r="N181" s="91"/>
      <c r="O181" s="76" t="s">
        <v>15</v>
      </c>
      <c r="P181" s="77"/>
      <c r="Q181" s="78"/>
    </row>
    <row r="182" spans="1:17" ht="30" hidden="1" customHeight="1" x14ac:dyDescent="0.2">
      <c r="A182" s="1">
        <v>177</v>
      </c>
      <c r="B182" s="69"/>
      <c r="C182" s="70"/>
      <c r="D182" s="71"/>
      <c r="E182" s="69" t="s">
        <v>15</v>
      </c>
      <c r="F182" s="72" t="s">
        <v>15</v>
      </c>
      <c r="G182" s="71" t="s">
        <v>15</v>
      </c>
      <c r="H182" s="93"/>
      <c r="I182" s="73" t="s">
        <v>15</v>
      </c>
      <c r="J182" s="74" t="s">
        <v>15</v>
      </c>
      <c r="K182" s="71" t="s">
        <v>15</v>
      </c>
      <c r="L182" s="75" t="s">
        <v>15</v>
      </c>
      <c r="M182" s="84" t="s">
        <v>15</v>
      </c>
      <c r="N182" s="91"/>
      <c r="O182" s="76" t="s">
        <v>15</v>
      </c>
      <c r="P182" s="77"/>
      <c r="Q182" s="78"/>
    </row>
    <row r="183" spans="1:17" ht="30" hidden="1" customHeight="1" x14ac:dyDescent="0.2">
      <c r="A183" s="1">
        <v>178</v>
      </c>
      <c r="B183" s="69"/>
      <c r="C183" s="70"/>
      <c r="D183" s="71"/>
      <c r="E183" s="69" t="s">
        <v>15</v>
      </c>
      <c r="F183" s="72" t="s">
        <v>15</v>
      </c>
      <c r="G183" s="71" t="s">
        <v>15</v>
      </c>
      <c r="H183" s="93"/>
      <c r="I183" s="73" t="s">
        <v>15</v>
      </c>
      <c r="J183" s="74" t="s">
        <v>15</v>
      </c>
      <c r="K183" s="71" t="s">
        <v>15</v>
      </c>
      <c r="L183" s="75" t="s">
        <v>15</v>
      </c>
      <c r="M183" s="84" t="s">
        <v>15</v>
      </c>
      <c r="N183" s="91"/>
      <c r="O183" s="76" t="s">
        <v>15</v>
      </c>
      <c r="P183" s="77"/>
      <c r="Q183" s="78"/>
    </row>
    <row r="184" spans="1:17" ht="30" hidden="1" customHeight="1" x14ac:dyDescent="0.2">
      <c r="A184" s="1">
        <v>179</v>
      </c>
      <c r="B184" s="69"/>
      <c r="C184" s="70"/>
      <c r="D184" s="71"/>
      <c r="E184" s="69" t="s">
        <v>15</v>
      </c>
      <c r="F184" s="72" t="s">
        <v>15</v>
      </c>
      <c r="G184" s="71" t="s">
        <v>15</v>
      </c>
      <c r="H184" s="93"/>
      <c r="I184" s="73" t="s">
        <v>15</v>
      </c>
      <c r="J184" s="74" t="s">
        <v>15</v>
      </c>
      <c r="K184" s="71" t="s">
        <v>15</v>
      </c>
      <c r="L184" s="75" t="s">
        <v>15</v>
      </c>
      <c r="M184" s="84" t="s">
        <v>15</v>
      </c>
      <c r="N184" s="91"/>
      <c r="O184" s="76" t="s">
        <v>15</v>
      </c>
      <c r="P184" s="77"/>
      <c r="Q184" s="78"/>
    </row>
    <row r="185" spans="1:17" ht="30" hidden="1" customHeight="1" x14ac:dyDescent="0.2">
      <c r="A185" s="1">
        <v>180</v>
      </c>
      <c r="B185" s="69"/>
      <c r="C185" s="70"/>
      <c r="D185" s="71"/>
      <c r="E185" s="69" t="s">
        <v>15</v>
      </c>
      <c r="F185" s="72" t="s">
        <v>15</v>
      </c>
      <c r="G185" s="71" t="s">
        <v>15</v>
      </c>
      <c r="H185" s="93"/>
      <c r="I185" s="73" t="s">
        <v>15</v>
      </c>
      <c r="J185" s="74" t="s">
        <v>15</v>
      </c>
      <c r="K185" s="71" t="s">
        <v>15</v>
      </c>
      <c r="L185" s="75" t="s">
        <v>15</v>
      </c>
      <c r="M185" s="84" t="s">
        <v>15</v>
      </c>
      <c r="N185" s="91"/>
      <c r="O185" s="76" t="s">
        <v>15</v>
      </c>
      <c r="P185" s="77"/>
      <c r="Q185" s="78"/>
    </row>
    <row r="186" spans="1:17" ht="30" hidden="1" customHeight="1" x14ac:dyDescent="0.2">
      <c r="A186" s="1">
        <v>181</v>
      </c>
      <c r="B186" s="69"/>
      <c r="C186" s="70"/>
      <c r="D186" s="71"/>
      <c r="E186" s="69" t="s">
        <v>15</v>
      </c>
      <c r="F186" s="72" t="s">
        <v>15</v>
      </c>
      <c r="G186" s="71" t="s">
        <v>15</v>
      </c>
      <c r="H186" s="93"/>
      <c r="I186" s="73" t="s">
        <v>15</v>
      </c>
      <c r="J186" s="74" t="s">
        <v>15</v>
      </c>
      <c r="K186" s="71" t="s">
        <v>15</v>
      </c>
      <c r="L186" s="75" t="s">
        <v>15</v>
      </c>
      <c r="M186" s="84" t="s">
        <v>15</v>
      </c>
      <c r="N186" s="91"/>
      <c r="O186" s="76" t="s">
        <v>15</v>
      </c>
      <c r="P186" s="77"/>
      <c r="Q186" s="78"/>
    </row>
    <row r="187" spans="1:17" ht="30" hidden="1" customHeight="1" x14ac:dyDescent="0.2">
      <c r="A187" s="1">
        <v>182</v>
      </c>
      <c r="B187" s="69"/>
      <c r="C187" s="70"/>
      <c r="D187" s="71"/>
      <c r="E187" s="69" t="s">
        <v>15</v>
      </c>
      <c r="F187" s="72" t="s">
        <v>15</v>
      </c>
      <c r="G187" s="71" t="s">
        <v>15</v>
      </c>
      <c r="H187" s="93"/>
      <c r="I187" s="73" t="s">
        <v>15</v>
      </c>
      <c r="J187" s="74" t="s">
        <v>15</v>
      </c>
      <c r="K187" s="71" t="s">
        <v>15</v>
      </c>
      <c r="L187" s="75" t="s">
        <v>15</v>
      </c>
      <c r="M187" s="84" t="s">
        <v>15</v>
      </c>
      <c r="N187" s="91"/>
      <c r="O187" s="76" t="s">
        <v>15</v>
      </c>
      <c r="P187" s="77"/>
      <c r="Q187" s="78"/>
    </row>
    <row r="188" spans="1:17" ht="30" hidden="1" customHeight="1" x14ac:dyDescent="0.2">
      <c r="A188" s="1">
        <v>183</v>
      </c>
      <c r="B188" s="69"/>
      <c r="C188" s="70"/>
      <c r="D188" s="71"/>
      <c r="E188" s="69" t="s">
        <v>15</v>
      </c>
      <c r="F188" s="72" t="s">
        <v>15</v>
      </c>
      <c r="G188" s="71" t="s">
        <v>15</v>
      </c>
      <c r="H188" s="93"/>
      <c r="I188" s="73" t="s">
        <v>15</v>
      </c>
      <c r="J188" s="74" t="s">
        <v>15</v>
      </c>
      <c r="K188" s="71" t="s">
        <v>15</v>
      </c>
      <c r="L188" s="75" t="s">
        <v>15</v>
      </c>
      <c r="M188" s="84" t="s">
        <v>15</v>
      </c>
      <c r="N188" s="91"/>
      <c r="O188" s="76" t="s">
        <v>15</v>
      </c>
      <c r="P188" s="77"/>
      <c r="Q188" s="78"/>
    </row>
    <row r="189" spans="1:17" ht="30" hidden="1" customHeight="1" x14ac:dyDescent="0.2">
      <c r="A189" s="1">
        <v>184</v>
      </c>
      <c r="B189" s="69"/>
      <c r="C189" s="70"/>
      <c r="D189" s="71"/>
      <c r="E189" s="69" t="s">
        <v>15</v>
      </c>
      <c r="F189" s="72" t="s">
        <v>15</v>
      </c>
      <c r="G189" s="71" t="s">
        <v>15</v>
      </c>
      <c r="H189" s="93"/>
      <c r="I189" s="73" t="s">
        <v>15</v>
      </c>
      <c r="J189" s="74" t="s">
        <v>15</v>
      </c>
      <c r="K189" s="71" t="s">
        <v>15</v>
      </c>
      <c r="L189" s="75" t="s">
        <v>15</v>
      </c>
      <c r="M189" s="84" t="s">
        <v>15</v>
      </c>
      <c r="N189" s="91"/>
      <c r="O189" s="76" t="s">
        <v>15</v>
      </c>
      <c r="P189" s="77"/>
      <c r="Q189" s="78"/>
    </row>
    <row r="190" spans="1:17" ht="30" hidden="1" customHeight="1" x14ac:dyDescent="0.2">
      <c r="A190" s="1">
        <v>185</v>
      </c>
      <c r="B190" s="69"/>
      <c r="C190" s="70"/>
      <c r="D190" s="71"/>
      <c r="E190" s="69" t="s">
        <v>15</v>
      </c>
      <c r="F190" s="72" t="s">
        <v>15</v>
      </c>
      <c r="G190" s="71" t="s">
        <v>15</v>
      </c>
      <c r="H190" s="93"/>
      <c r="I190" s="73" t="s">
        <v>15</v>
      </c>
      <c r="J190" s="74" t="s">
        <v>15</v>
      </c>
      <c r="K190" s="71" t="s">
        <v>15</v>
      </c>
      <c r="L190" s="75" t="s">
        <v>15</v>
      </c>
      <c r="M190" s="84" t="s">
        <v>15</v>
      </c>
      <c r="N190" s="91"/>
      <c r="O190" s="76" t="s">
        <v>15</v>
      </c>
      <c r="P190" s="77"/>
      <c r="Q190" s="78"/>
    </row>
    <row r="191" spans="1:17" ht="30" hidden="1" customHeight="1" x14ac:dyDescent="0.2">
      <c r="A191" s="1">
        <v>186</v>
      </c>
      <c r="B191" s="69"/>
      <c r="C191" s="70"/>
      <c r="D191" s="71"/>
      <c r="E191" s="69" t="s">
        <v>15</v>
      </c>
      <c r="F191" s="72" t="s">
        <v>15</v>
      </c>
      <c r="G191" s="71" t="s">
        <v>15</v>
      </c>
      <c r="H191" s="93"/>
      <c r="I191" s="73" t="s">
        <v>15</v>
      </c>
      <c r="J191" s="74" t="s">
        <v>15</v>
      </c>
      <c r="K191" s="71" t="s">
        <v>15</v>
      </c>
      <c r="L191" s="75" t="s">
        <v>15</v>
      </c>
      <c r="M191" s="84" t="s">
        <v>15</v>
      </c>
      <c r="N191" s="91"/>
      <c r="O191" s="76" t="s">
        <v>15</v>
      </c>
      <c r="P191" s="77"/>
      <c r="Q191" s="78"/>
    </row>
    <row r="192" spans="1:17" ht="30" hidden="1" customHeight="1" x14ac:dyDescent="0.2">
      <c r="A192" s="1">
        <v>187</v>
      </c>
      <c r="B192" s="69"/>
      <c r="C192" s="70"/>
      <c r="D192" s="71"/>
      <c r="E192" s="69" t="s">
        <v>15</v>
      </c>
      <c r="F192" s="72" t="s">
        <v>15</v>
      </c>
      <c r="G192" s="71" t="s">
        <v>15</v>
      </c>
      <c r="H192" s="93"/>
      <c r="I192" s="73" t="s">
        <v>15</v>
      </c>
      <c r="J192" s="74" t="s">
        <v>15</v>
      </c>
      <c r="K192" s="71" t="s">
        <v>15</v>
      </c>
      <c r="L192" s="75" t="s">
        <v>15</v>
      </c>
      <c r="M192" s="84" t="s">
        <v>15</v>
      </c>
      <c r="N192" s="91"/>
      <c r="O192" s="76" t="s">
        <v>15</v>
      </c>
      <c r="P192" s="77"/>
      <c r="Q192" s="78"/>
    </row>
    <row r="193" spans="1:17" ht="30" hidden="1" customHeight="1" x14ac:dyDescent="0.2">
      <c r="A193" s="1">
        <v>188</v>
      </c>
      <c r="B193" s="69"/>
      <c r="C193" s="70"/>
      <c r="D193" s="71"/>
      <c r="E193" s="69" t="s">
        <v>15</v>
      </c>
      <c r="F193" s="72" t="s">
        <v>15</v>
      </c>
      <c r="G193" s="71" t="s">
        <v>15</v>
      </c>
      <c r="H193" s="93"/>
      <c r="I193" s="73" t="s">
        <v>15</v>
      </c>
      <c r="J193" s="74" t="s">
        <v>15</v>
      </c>
      <c r="K193" s="71" t="s">
        <v>15</v>
      </c>
      <c r="L193" s="75" t="s">
        <v>15</v>
      </c>
      <c r="M193" s="84" t="s">
        <v>15</v>
      </c>
      <c r="N193" s="91"/>
      <c r="O193" s="76" t="s">
        <v>15</v>
      </c>
      <c r="P193" s="77"/>
      <c r="Q193" s="78"/>
    </row>
    <row r="194" spans="1:17" ht="30" hidden="1" customHeight="1" x14ac:dyDescent="0.2">
      <c r="A194" s="1">
        <v>189</v>
      </c>
      <c r="B194" s="69"/>
      <c r="C194" s="70"/>
      <c r="D194" s="71"/>
      <c r="E194" s="69" t="s">
        <v>15</v>
      </c>
      <c r="F194" s="72" t="s">
        <v>15</v>
      </c>
      <c r="G194" s="71" t="s">
        <v>15</v>
      </c>
      <c r="H194" s="93"/>
      <c r="I194" s="73" t="s">
        <v>15</v>
      </c>
      <c r="J194" s="74" t="s">
        <v>15</v>
      </c>
      <c r="K194" s="71" t="s">
        <v>15</v>
      </c>
      <c r="L194" s="75" t="s">
        <v>15</v>
      </c>
      <c r="M194" s="84" t="s">
        <v>15</v>
      </c>
      <c r="N194" s="91"/>
      <c r="O194" s="76" t="s">
        <v>15</v>
      </c>
      <c r="P194" s="77"/>
      <c r="Q194" s="78"/>
    </row>
    <row r="195" spans="1:17" ht="30" hidden="1" customHeight="1" x14ac:dyDescent="0.2">
      <c r="A195" s="1">
        <v>190</v>
      </c>
      <c r="B195" s="69"/>
      <c r="C195" s="70"/>
      <c r="D195" s="71"/>
      <c r="E195" s="69" t="s">
        <v>15</v>
      </c>
      <c r="F195" s="72" t="s">
        <v>15</v>
      </c>
      <c r="G195" s="71" t="s">
        <v>15</v>
      </c>
      <c r="H195" s="93"/>
      <c r="I195" s="73" t="s">
        <v>15</v>
      </c>
      <c r="J195" s="74" t="s">
        <v>15</v>
      </c>
      <c r="K195" s="71" t="s">
        <v>15</v>
      </c>
      <c r="L195" s="75" t="s">
        <v>15</v>
      </c>
      <c r="M195" s="84" t="s">
        <v>15</v>
      </c>
      <c r="N195" s="91"/>
      <c r="O195" s="76" t="s">
        <v>15</v>
      </c>
      <c r="P195" s="77"/>
      <c r="Q195" s="78"/>
    </row>
    <row r="196" spans="1:17" ht="30" hidden="1" customHeight="1" x14ac:dyDescent="0.2">
      <c r="A196" s="1">
        <v>191</v>
      </c>
      <c r="B196" s="69"/>
      <c r="C196" s="70"/>
      <c r="D196" s="71"/>
      <c r="E196" s="69" t="s">
        <v>15</v>
      </c>
      <c r="F196" s="72" t="s">
        <v>15</v>
      </c>
      <c r="G196" s="71" t="s">
        <v>15</v>
      </c>
      <c r="H196" s="93"/>
      <c r="I196" s="73" t="s">
        <v>15</v>
      </c>
      <c r="J196" s="74" t="s">
        <v>15</v>
      </c>
      <c r="K196" s="71" t="s">
        <v>15</v>
      </c>
      <c r="L196" s="75" t="s">
        <v>15</v>
      </c>
      <c r="M196" s="84" t="s">
        <v>15</v>
      </c>
      <c r="N196" s="91"/>
      <c r="O196" s="76" t="s">
        <v>15</v>
      </c>
      <c r="P196" s="77"/>
      <c r="Q196" s="78"/>
    </row>
    <row r="197" spans="1:17" ht="30" hidden="1" customHeight="1" x14ac:dyDescent="0.2">
      <c r="A197" s="1">
        <v>192</v>
      </c>
      <c r="B197" s="69"/>
      <c r="C197" s="70"/>
      <c r="D197" s="71"/>
      <c r="E197" s="69" t="s">
        <v>15</v>
      </c>
      <c r="F197" s="72" t="s">
        <v>15</v>
      </c>
      <c r="G197" s="71" t="s">
        <v>15</v>
      </c>
      <c r="H197" s="93"/>
      <c r="I197" s="73" t="s">
        <v>15</v>
      </c>
      <c r="J197" s="74" t="s">
        <v>15</v>
      </c>
      <c r="K197" s="71" t="s">
        <v>15</v>
      </c>
      <c r="L197" s="75" t="s">
        <v>15</v>
      </c>
      <c r="M197" s="84" t="s">
        <v>15</v>
      </c>
      <c r="N197" s="91"/>
      <c r="O197" s="76" t="s">
        <v>15</v>
      </c>
      <c r="P197" s="77"/>
      <c r="Q197" s="78"/>
    </row>
    <row r="198" spans="1:17" ht="30" hidden="1" customHeight="1" x14ac:dyDescent="0.2">
      <c r="A198" s="1">
        <v>193</v>
      </c>
      <c r="B198" s="69"/>
      <c r="C198" s="70"/>
      <c r="D198" s="71"/>
      <c r="E198" s="69" t="s">
        <v>15</v>
      </c>
      <c r="F198" s="72" t="s">
        <v>15</v>
      </c>
      <c r="G198" s="71" t="s">
        <v>15</v>
      </c>
      <c r="H198" s="93"/>
      <c r="I198" s="73" t="s">
        <v>15</v>
      </c>
      <c r="J198" s="74" t="s">
        <v>15</v>
      </c>
      <c r="K198" s="71" t="s">
        <v>15</v>
      </c>
      <c r="L198" s="75" t="s">
        <v>15</v>
      </c>
      <c r="M198" s="84" t="s">
        <v>15</v>
      </c>
      <c r="N198" s="91"/>
      <c r="O198" s="76" t="s">
        <v>15</v>
      </c>
      <c r="P198" s="77"/>
      <c r="Q198" s="78"/>
    </row>
    <row r="199" spans="1:17" ht="30" hidden="1" customHeight="1" x14ac:dyDescent="0.2">
      <c r="A199" s="1">
        <v>194</v>
      </c>
      <c r="B199" s="69"/>
      <c r="C199" s="70"/>
      <c r="D199" s="71"/>
      <c r="E199" s="69" t="s">
        <v>15</v>
      </c>
      <c r="F199" s="72" t="s">
        <v>15</v>
      </c>
      <c r="G199" s="71" t="s">
        <v>15</v>
      </c>
      <c r="H199" s="93"/>
      <c r="I199" s="73" t="s">
        <v>15</v>
      </c>
      <c r="J199" s="74" t="s">
        <v>15</v>
      </c>
      <c r="K199" s="71" t="s">
        <v>15</v>
      </c>
      <c r="L199" s="75" t="s">
        <v>15</v>
      </c>
      <c r="M199" s="84" t="s">
        <v>15</v>
      </c>
      <c r="N199" s="91"/>
      <c r="O199" s="76" t="s">
        <v>15</v>
      </c>
      <c r="P199" s="77"/>
      <c r="Q199" s="78"/>
    </row>
    <row r="200" spans="1:17" ht="30" hidden="1" customHeight="1" x14ac:dyDescent="0.2">
      <c r="A200" s="1">
        <v>195</v>
      </c>
      <c r="B200" s="69"/>
      <c r="C200" s="70"/>
      <c r="D200" s="71"/>
      <c r="E200" s="69" t="s">
        <v>15</v>
      </c>
      <c r="F200" s="72" t="s">
        <v>15</v>
      </c>
      <c r="G200" s="71" t="s">
        <v>15</v>
      </c>
      <c r="H200" s="93"/>
      <c r="I200" s="73" t="s">
        <v>15</v>
      </c>
      <c r="J200" s="74" t="s">
        <v>15</v>
      </c>
      <c r="K200" s="71" t="s">
        <v>15</v>
      </c>
      <c r="L200" s="75" t="s">
        <v>15</v>
      </c>
      <c r="M200" s="84" t="s">
        <v>15</v>
      </c>
      <c r="N200" s="91"/>
      <c r="O200" s="76" t="s">
        <v>15</v>
      </c>
      <c r="P200" s="77"/>
      <c r="Q200" s="78"/>
    </row>
    <row r="201" spans="1:17" ht="30" hidden="1" customHeight="1" x14ac:dyDescent="0.2">
      <c r="A201" s="1">
        <v>196</v>
      </c>
      <c r="B201" s="69"/>
      <c r="C201" s="70"/>
      <c r="D201" s="71"/>
      <c r="E201" s="69" t="s">
        <v>15</v>
      </c>
      <c r="F201" s="72" t="s">
        <v>15</v>
      </c>
      <c r="G201" s="71" t="s">
        <v>15</v>
      </c>
      <c r="H201" s="93"/>
      <c r="I201" s="73" t="s">
        <v>15</v>
      </c>
      <c r="J201" s="74" t="s">
        <v>15</v>
      </c>
      <c r="K201" s="71" t="s">
        <v>15</v>
      </c>
      <c r="L201" s="75" t="s">
        <v>15</v>
      </c>
      <c r="M201" s="84" t="s">
        <v>15</v>
      </c>
      <c r="N201" s="91"/>
      <c r="O201" s="76" t="s">
        <v>15</v>
      </c>
      <c r="P201" s="77"/>
      <c r="Q201" s="78"/>
    </row>
    <row r="202" spans="1:17" ht="30" hidden="1" customHeight="1" x14ac:dyDescent="0.2">
      <c r="A202" s="1">
        <v>197</v>
      </c>
      <c r="B202" s="69"/>
      <c r="C202" s="70"/>
      <c r="D202" s="71"/>
      <c r="E202" s="69" t="s">
        <v>15</v>
      </c>
      <c r="F202" s="72" t="s">
        <v>15</v>
      </c>
      <c r="G202" s="71" t="s">
        <v>15</v>
      </c>
      <c r="H202" s="93"/>
      <c r="I202" s="73" t="s">
        <v>15</v>
      </c>
      <c r="J202" s="74" t="s">
        <v>15</v>
      </c>
      <c r="K202" s="71" t="s">
        <v>15</v>
      </c>
      <c r="L202" s="75" t="s">
        <v>15</v>
      </c>
      <c r="M202" s="84" t="s">
        <v>15</v>
      </c>
      <c r="N202" s="91"/>
      <c r="O202" s="76" t="s">
        <v>15</v>
      </c>
      <c r="P202" s="77"/>
      <c r="Q202" s="78"/>
    </row>
    <row r="203" spans="1:17" ht="30" hidden="1" customHeight="1" x14ac:dyDescent="0.2">
      <c r="A203" s="1">
        <v>198</v>
      </c>
      <c r="B203" s="69"/>
      <c r="C203" s="70"/>
      <c r="D203" s="71"/>
      <c r="E203" s="69" t="s">
        <v>15</v>
      </c>
      <c r="F203" s="72" t="s">
        <v>15</v>
      </c>
      <c r="G203" s="71" t="s">
        <v>15</v>
      </c>
      <c r="H203" s="93"/>
      <c r="I203" s="73" t="s">
        <v>15</v>
      </c>
      <c r="J203" s="74" t="s">
        <v>15</v>
      </c>
      <c r="K203" s="71" t="s">
        <v>15</v>
      </c>
      <c r="L203" s="75" t="s">
        <v>15</v>
      </c>
      <c r="M203" s="84" t="s">
        <v>15</v>
      </c>
      <c r="N203" s="91"/>
      <c r="O203" s="76" t="s">
        <v>15</v>
      </c>
      <c r="P203" s="77"/>
      <c r="Q203" s="78"/>
    </row>
    <row r="204" spans="1:17" ht="30" hidden="1" customHeight="1" x14ac:dyDescent="0.2">
      <c r="A204" s="1">
        <v>199</v>
      </c>
      <c r="B204" s="69"/>
      <c r="C204" s="70"/>
      <c r="D204" s="71"/>
      <c r="E204" s="69" t="s">
        <v>15</v>
      </c>
      <c r="F204" s="72" t="s">
        <v>15</v>
      </c>
      <c r="G204" s="71" t="s">
        <v>15</v>
      </c>
      <c r="H204" s="93"/>
      <c r="I204" s="73" t="s">
        <v>15</v>
      </c>
      <c r="J204" s="74" t="s">
        <v>15</v>
      </c>
      <c r="K204" s="71" t="s">
        <v>15</v>
      </c>
      <c r="L204" s="75" t="s">
        <v>15</v>
      </c>
      <c r="M204" s="84" t="s">
        <v>15</v>
      </c>
      <c r="N204" s="91"/>
      <c r="O204" s="76" t="s">
        <v>15</v>
      </c>
      <c r="P204" s="77"/>
      <c r="Q204" s="78"/>
    </row>
    <row r="205" spans="1:17" ht="30" hidden="1" customHeight="1" x14ac:dyDescent="0.2">
      <c r="A205" s="1">
        <v>200</v>
      </c>
      <c r="B205" s="69"/>
      <c r="C205" s="70"/>
      <c r="D205" s="71"/>
      <c r="E205" s="69" t="s">
        <v>15</v>
      </c>
      <c r="F205" s="72" t="s">
        <v>15</v>
      </c>
      <c r="G205" s="71" t="s">
        <v>15</v>
      </c>
      <c r="H205" s="93"/>
      <c r="I205" s="73" t="s">
        <v>15</v>
      </c>
      <c r="J205" s="74" t="s">
        <v>15</v>
      </c>
      <c r="K205" s="71" t="s">
        <v>15</v>
      </c>
      <c r="L205" s="75" t="s">
        <v>15</v>
      </c>
      <c r="M205" s="84" t="s">
        <v>15</v>
      </c>
      <c r="N205" s="91"/>
      <c r="O205" s="76" t="s">
        <v>15</v>
      </c>
      <c r="P205" s="77"/>
      <c r="Q205" s="78"/>
    </row>
    <row r="206" spans="1:17" ht="30" hidden="1" customHeight="1" x14ac:dyDescent="0.2">
      <c r="A206" s="1">
        <v>201</v>
      </c>
      <c r="B206" s="69"/>
      <c r="C206" s="70"/>
      <c r="D206" s="71"/>
      <c r="E206" s="69" t="s">
        <v>15</v>
      </c>
      <c r="F206" s="72" t="s">
        <v>15</v>
      </c>
      <c r="G206" s="71" t="s">
        <v>15</v>
      </c>
      <c r="H206" s="93"/>
      <c r="I206" s="73" t="s">
        <v>15</v>
      </c>
      <c r="J206" s="74" t="s">
        <v>15</v>
      </c>
      <c r="K206" s="71" t="s">
        <v>15</v>
      </c>
      <c r="L206" s="75" t="s">
        <v>15</v>
      </c>
      <c r="M206" s="84" t="s">
        <v>15</v>
      </c>
      <c r="N206" s="91"/>
      <c r="O206" s="76" t="s">
        <v>15</v>
      </c>
      <c r="P206" s="77"/>
      <c r="Q206" s="78"/>
    </row>
    <row r="207" spans="1:17" ht="30" hidden="1" customHeight="1" x14ac:dyDescent="0.2">
      <c r="A207" s="1">
        <v>202</v>
      </c>
      <c r="B207" s="69"/>
      <c r="C207" s="70"/>
      <c r="D207" s="71"/>
      <c r="E207" s="69" t="s">
        <v>15</v>
      </c>
      <c r="F207" s="72" t="s">
        <v>15</v>
      </c>
      <c r="G207" s="71" t="s">
        <v>15</v>
      </c>
      <c r="H207" s="93"/>
      <c r="I207" s="73" t="s">
        <v>15</v>
      </c>
      <c r="J207" s="74" t="s">
        <v>15</v>
      </c>
      <c r="K207" s="71" t="s">
        <v>15</v>
      </c>
      <c r="L207" s="75" t="s">
        <v>15</v>
      </c>
      <c r="M207" s="84" t="s">
        <v>15</v>
      </c>
      <c r="N207" s="91"/>
      <c r="O207" s="76" t="s">
        <v>15</v>
      </c>
      <c r="P207" s="77"/>
      <c r="Q207" s="78"/>
    </row>
    <row r="208" spans="1:17" ht="30" hidden="1" customHeight="1" x14ac:dyDescent="0.2">
      <c r="A208" s="1">
        <v>203</v>
      </c>
      <c r="B208" s="69"/>
      <c r="C208" s="70"/>
      <c r="D208" s="71"/>
      <c r="E208" s="69" t="s">
        <v>15</v>
      </c>
      <c r="F208" s="72" t="s">
        <v>15</v>
      </c>
      <c r="G208" s="71" t="s">
        <v>15</v>
      </c>
      <c r="H208" s="93"/>
      <c r="I208" s="73" t="s">
        <v>15</v>
      </c>
      <c r="J208" s="74" t="s">
        <v>15</v>
      </c>
      <c r="K208" s="71" t="s">
        <v>15</v>
      </c>
      <c r="L208" s="75" t="s">
        <v>15</v>
      </c>
      <c r="M208" s="84" t="s">
        <v>15</v>
      </c>
      <c r="N208" s="91"/>
      <c r="O208" s="76" t="s">
        <v>15</v>
      </c>
      <c r="P208" s="77"/>
      <c r="Q208" s="78"/>
    </row>
    <row r="209" spans="1:17" ht="30" hidden="1" customHeight="1" x14ac:dyDescent="0.2">
      <c r="A209" s="1">
        <v>204</v>
      </c>
      <c r="B209" s="69"/>
      <c r="C209" s="70"/>
      <c r="D209" s="71"/>
      <c r="E209" s="69" t="s">
        <v>15</v>
      </c>
      <c r="F209" s="72" t="s">
        <v>15</v>
      </c>
      <c r="G209" s="71" t="s">
        <v>15</v>
      </c>
      <c r="H209" s="93"/>
      <c r="I209" s="73" t="s">
        <v>15</v>
      </c>
      <c r="J209" s="74" t="s">
        <v>15</v>
      </c>
      <c r="K209" s="71" t="s">
        <v>15</v>
      </c>
      <c r="L209" s="75" t="s">
        <v>15</v>
      </c>
      <c r="M209" s="84" t="s">
        <v>15</v>
      </c>
      <c r="N209" s="91"/>
      <c r="O209" s="76" t="s">
        <v>15</v>
      </c>
      <c r="P209" s="77"/>
      <c r="Q209" s="78"/>
    </row>
    <row r="210" spans="1:17" ht="30" hidden="1" customHeight="1" x14ac:dyDescent="0.2">
      <c r="A210" s="1">
        <v>205</v>
      </c>
      <c r="B210" s="69"/>
      <c r="C210" s="70"/>
      <c r="D210" s="71"/>
      <c r="E210" s="69" t="s">
        <v>15</v>
      </c>
      <c r="F210" s="72" t="s">
        <v>15</v>
      </c>
      <c r="G210" s="71" t="s">
        <v>15</v>
      </c>
      <c r="H210" s="93"/>
      <c r="I210" s="73" t="s">
        <v>15</v>
      </c>
      <c r="J210" s="74" t="s">
        <v>15</v>
      </c>
      <c r="K210" s="71" t="s">
        <v>15</v>
      </c>
      <c r="L210" s="75" t="s">
        <v>15</v>
      </c>
      <c r="M210" s="84" t="s">
        <v>15</v>
      </c>
      <c r="N210" s="91"/>
      <c r="O210" s="76" t="s">
        <v>15</v>
      </c>
      <c r="P210" s="77"/>
      <c r="Q210" s="78"/>
    </row>
    <row r="211" spans="1:17" ht="30" hidden="1" customHeight="1" x14ac:dyDescent="0.2">
      <c r="A211" s="1">
        <v>206</v>
      </c>
      <c r="B211" s="69"/>
      <c r="C211" s="70"/>
      <c r="D211" s="71"/>
      <c r="E211" s="69" t="s">
        <v>15</v>
      </c>
      <c r="F211" s="72" t="s">
        <v>15</v>
      </c>
      <c r="G211" s="71" t="s">
        <v>15</v>
      </c>
      <c r="H211" s="93"/>
      <c r="I211" s="73" t="s">
        <v>15</v>
      </c>
      <c r="J211" s="74" t="s">
        <v>15</v>
      </c>
      <c r="K211" s="71" t="s">
        <v>15</v>
      </c>
      <c r="L211" s="75" t="s">
        <v>15</v>
      </c>
      <c r="M211" s="84" t="s">
        <v>15</v>
      </c>
      <c r="N211" s="91"/>
      <c r="O211" s="76" t="s">
        <v>15</v>
      </c>
      <c r="P211" s="77"/>
      <c r="Q211" s="78"/>
    </row>
    <row r="212" spans="1:17" ht="30" hidden="1" customHeight="1" x14ac:dyDescent="0.2">
      <c r="A212" s="1">
        <v>207</v>
      </c>
      <c r="B212" s="69"/>
      <c r="C212" s="70"/>
      <c r="D212" s="71"/>
      <c r="E212" s="69" t="s">
        <v>15</v>
      </c>
      <c r="F212" s="72" t="s">
        <v>15</v>
      </c>
      <c r="G212" s="71" t="s">
        <v>15</v>
      </c>
      <c r="H212" s="93"/>
      <c r="I212" s="73" t="s">
        <v>15</v>
      </c>
      <c r="J212" s="74" t="s">
        <v>15</v>
      </c>
      <c r="K212" s="71" t="s">
        <v>15</v>
      </c>
      <c r="L212" s="75" t="s">
        <v>15</v>
      </c>
      <c r="M212" s="84" t="s">
        <v>15</v>
      </c>
      <c r="N212" s="91"/>
      <c r="O212" s="76" t="s">
        <v>15</v>
      </c>
      <c r="P212" s="77"/>
      <c r="Q212" s="78"/>
    </row>
    <row r="213" spans="1:17" ht="30" hidden="1" customHeight="1" x14ac:dyDescent="0.2">
      <c r="A213" s="1">
        <v>208</v>
      </c>
      <c r="B213" s="69"/>
      <c r="C213" s="70"/>
      <c r="D213" s="71"/>
      <c r="E213" s="69" t="s">
        <v>15</v>
      </c>
      <c r="F213" s="72" t="s">
        <v>15</v>
      </c>
      <c r="G213" s="71" t="s">
        <v>15</v>
      </c>
      <c r="H213" s="93"/>
      <c r="I213" s="73" t="s">
        <v>15</v>
      </c>
      <c r="J213" s="74" t="s">
        <v>15</v>
      </c>
      <c r="K213" s="71" t="s">
        <v>15</v>
      </c>
      <c r="L213" s="75" t="s">
        <v>15</v>
      </c>
      <c r="M213" s="84" t="s">
        <v>15</v>
      </c>
      <c r="N213" s="91"/>
      <c r="O213" s="76" t="s">
        <v>15</v>
      </c>
      <c r="P213" s="77"/>
      <c r="Q213" s="78"/>
    </row>
    <row r="214" spans="1:17" ht="30" hidden="1" customHeight="1" x14ac:dyDescent="0.2">
      <c r="A214" s="1">
        <v>209</v>
      </c>
      <c r="B214" s="69"/>
      <c r="C214" s="70"/>
      <c r="D214" s="71"/>
      <c r="E214" s="69" t="s">
        <v>15</v>
      </c>
      <c r="F214" s="72" t="s">
        <v>15</v>
      </c>
      <c r="G214" s="71" t="s">
        <v>15</v>
      </c>
      <c r="H214" s="93"/>
      <c r="I214" s="73" t="s">
        <v>15</v>
      </c>
      <c r="J214" s="74" t="s">
        <v>15</v>
      </c>
      <c r="K214" s="71" t="s">
        <v>15</v>
      </c>
      <c r="L214" s="75" t="s">
        <v>15</v>
      </c>
      <c r="M214" s="84" t="s">
        <v>15</v>
      </c>
      <c r="N214" s="91"/>
      <c r="O214" s="76" t="s">
        <v>15</v>
      </c>
      <c r="P214" s="77"/>
      <c r="Q214" s="78"/>
    </row>
    <row r="215" spans="1:17" ht="30" hidden="1" customHeight="1" x14ac:dyDescent="0.2">
      <c r="A215" s="1">
        <v>210</v>
      </c>
      <c r="B215" s="69"/>
      <c r="C215" s="70"/>
      <c r="D215" s="71"/>
      <c r="E215" s="69" t="s">
        <v>15</v>
      </c>
      <c r="F215" s="72" t="s">
        <v>15</v>
      </c>
      <c r="G215" s="71" t="s">
        <v>15</v>
      </c>
      <c r="H215" s="93"/>
      <c r="I215" s="73" t="s">
        <v>15</v>
      </c>
      <c r="J215" s="74" t="s">
        <v>15</v>
      </c>
      <c r="K215" s="71" t="s">
        <v>15</v>
      </c>
      <c r="L215" s="75" t="s">
        <v>15</v>
      </c>
      <c r="M215" s="84" t="s">
        <v>15</v>
      </c>
      <c r="N215" s="91"/>
      <c r="O215" s="76" t="s">
        <v>15</v>
      </c>
      <c r="P215" s="77"/>
      <c r="Q215" s="78"/>
    </row>
    <row r="216" spans="1:17" ht="30" hidden="1" customHeight="1" x14ac:dyDescent="0.2">
      <c r="A216" s="1">
        <v>211</v>
      </c>
      <c r="B216" s="69"/>
      <c r="C216" s="70"/>
      <c r="D216" s="71"/>
      <c r="E216" s="69" t="s">
        <v>15</v>
      </c>
      <c r="F216" s="72" t="s">
        <v>15</v>
      </c>
      <c r="G216" s="71" t="s">
        <v>15</v>
      </c>
      <c r="H216" s="93"/>
      <c r="I216" s="73" t="s">
        <v>15</v>
      </c>
      <c r="J216" s="74" t="s">
        <v>15</v>
      </c>
      <c r="K216" s="71" t="s">
        <v>15</v>
      </c>
      <c r="L216" s="75" t="s">
        <v>15</v>
      </c>
      <c r="M216" s="84" t="s">
        <v>15</v>
      </c>
      <c r="N216" s="91"/>
      <c r="O216" s="76" t="s">
        <v>15</v>
      </c>
      <c r="P216" s="77"/>
      <c r="Q216" s="78"/>
    </row>
    <row r="217" spans="1:17" ht="30" hidden="1" customHeight="1" x14ac:dyDescent="0.2">
      <c r="A217" s="1">
        <v>212</v>
      </c>
      <c r="B217" s="69"/>
      <c r="C217" s="70"/>
      <c r="D217" s="71"/>
      <c r="E217" s="69" t="s">
        <v>15</v>
      </c>
      <c r="F217" s="72" t="s">
        <v>15</v>
      </c>
      <c r="G217" s="71" t="s">
        <v>15</v>
      </c>
      <c r="H217" s="93"/>
      <c r="I217" s="73" t="s">
        <v>15</v>
      </c>
      <c r="J217" s="74" t="s">
        <v>15</v>
      </c>
      <c r="K217" s="71" t="s">
        <v>15</v>
      </c>
      <c r="L217" s="75" t="s">
        <v>15</v>
      </c>
      <c r="M217" s="84" t="s">
        <v>15</v>
      </c>
      <c r="N217" s="91"/>
      <c r="O217" s="76" t="s">
        <v>15</v>
      </c>
      <c r="P217" s="77"/>
      <c r="Q217" s="78"/>
    </row>
    <row r="218" spans="1:17" ht="30" hidden="1" customHeight="1" x14ac:dyDescent="0.2">
      <c r="A218" s="1">
        <v>213</v>
      </c>
      <c r="B218" s="69"/>
      <c r="C218" s="70"/>
      <c r="D218" s="71"/>
      <c r="E218" s="69" t="s">
        <v>15</v>
      </c>
      <c r="F218" s="72" t="s">
        <v>15</v>
      </c>
      <c r="G218" s="71" t="s">
        <v>15</v>
      </c>
      <c r="H218" s="93"/>
      <c r="I218" s="73" t="s">
        <v>15</v>
      </c>
      <c r="J218" s="74" t="s">
        <v>15</v>
      </c>
      <c r="K218" s="71" t="s">
        <v>15</v>
      </c>
      <c r="L218" s="75" t="s">
        <v>15</v>
      </c>
      <c r="M218" s="84" t="s">
        <v>15</v>
      </c>
      <c r="N218" s="91"/>
      <c r="O218" s="76" t="s">
        <v>15</v>
      </c>
      <c r="P218" s="77"/>
      <c r="Q218" s="78"/>
    </row>
    <row r="219" spans="1:17" ht="30" hidden="1" customHeight="1" x14ac:dyDescent="0.2">
      <c r="A219" s="1">
        <v>214</v>
      </c>
      <c r="B219" s="69"/>
      <c r="C219" s="70"/>
      <c r="D219" s="71"/>
      <c r="E219" s="69" t="s">
        <v>15</v>
      </c>
      <c r="F219" s="72" t="s">
        <v>15</v>
      </c>
      <c r="G219" s="71" t="s">
        <v>15</v>
      </c>
      <c r="H219" s="93"/>
      <c r="I219" s="73" t="s">
        <v>15</v>
      </c>
      <c r="J219" s="74" t="s">
        <v>15</v>
      </c>
      <c r="K219" s="71" t="s">
        <v>15</v>
      </c>
      <c r="L219" s="75" t="s">
        <v>15</v>
      </c>
      <c r="M219" s="84" t="s">
        <v>15</v>
      </c>
      <c r="N219" s="91"/>
      <c r="O219" s="76" t="s">
        <v>15</v>
      </c>
      <c r="P219" s="77"/>
      <c r="Q219" s="78"/>
    </row>
    <row r="220" spans="1:17" ht="30" hidden="1" customHeight="1" x14ac:dyDescent="0.2">
      <c r="A220" s="1">
        <v>215</v>
      </c>
      <c r="B220" s="69"/>
      <c r="C220" s="70"/>
      <c r="D220" s="71"/>
      <c r="E220" s="69" t="s">
        <v>15</v>
      </c>
      <c r="F220" s="72" t="s">
        <v>15</v>
      </c>
      <c r="G220" s="71" t="s">
        <v>15</v>
      </c>
      <c r="H220" s="93"/>
      <c r="I220" s="73" t="s">
        <v>15</v>
      </c>
      <c r="J220" s="74" t="s">
        <v>15</v>
      </c>
      <c r="K220" s="71" t="s">
        <v>15</v>
      </c>
      <c r="L220" s="75" t="s">
        <v>15</v>
      </c>
      <c r="M220" s="84" t="s">
        <v>15</v>
      </c>
      <c r="N220" s="91"/>
      <c r="O220" s="76" t="s">
        <v>15</v>
      </c>
      <c r="P220" s="77"/>
      <c r="Q220" s="78"/>
    </row>
    <row r="221" spans="1:17" ht="30" hidden="1" customHeight="1" x14ac:dyDescent="0.2">
      <c r="A221" s="1">
        <v>216</v>
      </c>
      <c r="B221" s="69"/>
      <c r="C221" s="70"/>
      <c r="D221" s="71"/>
      <c r="E221" s="69" t="s">
        <v>15</v>
      </c>
      <c r="F221" s="72" t="s">
        <v>15</v>
      </c>
      <c r="G221" s="71" t="s">
        <v>15</v>
      </c>
      <c r="H221" s="93"/>
      <c r="I221" s="73" t="s">
        <v>15</v>
      </c>
      <c r="J221" s="74" t="s">
        <v>15</v>
      </c>
      <c r="K221" s="71" t="s">
        <v>15</v>
      </c>
      <c r="L221" s="75" t="s">
        <v>15</v>
      </c>
      <c r="M221" s="84" t="s">
        <v>15</v>
      </c>
      <c r="N221" s="91"/>
      <c r="O221" s="76" t="s">
        <v>15</v>
      </c>
      <c r="P221" s="77"/>
      <c r="Q221" s="78"/>
    </row>
    <row r="222" spans="1:17" ht="30" hidden="1" customHeight="1" x14ac:dyDescent="0.2">
      <c r="A222" s="1">
        <v>217</v>
      </c>
      <c r="B222" s="69"/>
      <c r="C222" s="70"/>
      <c r="D222" s="71"/>
      <c r="E222" s="69" t="s">
        <v>15</v>
      </c>
      <c r="F222" s="72" t="s">
        <v>15</v>
      </c>
      <c r="G222" s="71" t="s">
        <v>15</v>
      </c>
      <c r="H222" s="93"/>
      <c r="I222" s="73" t="s">
        <v>15</v>
      </c>
      <c r="J222" s="74" t="s">
        <v>15</v>
      </c>
      <c r="K222" s="71" t="s">
        <v>15</v>
      </c>
      <c r="L222" s="75" t="s">
        <v>15</v>
      </c>
      <c r="M222" s="84" t="s">
        <v>15</v>
      </c>
      <c r="N222" s="91"/>
      <c r="O222" s="76" t="s">
        <v>15</v>
      </c>
      <c r="P222" s="77"/>
      <c r="Q222" s="78"/>
    </row>
    <row r="223" spans="1:17" ht="30" hidden="1" customHeight="1" x14ac:dyDescent="0.2">
      <c r="A223" s="1">
        <v>218</v>
      </c>
      <c r="B223" s="69"/>
      <c r="C223" s="70"/>
      <c r="D223" s="71"/>
      <c r="E223" s="69" t="s">
        <v>15</v>
      </c>
      <c r="F223" s="72" t="s">
        <v>15</v>
      </c>
      <c r="G223" s="71" t="s">
        <v>15</v>
      </c>
      <c r="H223" s="93"/>
      <c r="I223" s="73" t="s">
        <v>15</v>
      </c>
      <c r="J223" s="74" t="s">
        <v>15</v>
      </c>
      <c r="K223" s="71" t="s">
        <v>15</v>
      </c>
      <c r="L223" s="75" t="s">
        <v>15</v>
      </c>
      <c r="M223" s="84" t="s">
        <v>15</v>
      </c>
      <c r="N223" s="91"/>
      <c r="O223" s="76" t="s">
        <v>15</v>
      </c>
      <c r="P223" s="77"/>
      <c r="Q223" s="78"/>
    </row>
    <row r="224" spans="1:17" ht="30" hidden="1" customHeight="1" x14ac:dyDescent="0.2">
      <c r="A224" s="1">
        <v>219</v>
      </c>
      <c r="B224" s="69"/>
      <c r="C224" s="70"/>
      <c r="D224" s="71"/>
      <c r="E224" s="69" t="s">
        <v>15</v>
      </c>
      <c r="F224" s="72" t="s">
        <v>15</v>
      </c>
      <c r="G224" s="71" t="s">
        <v>15</v>
      </c>
      <c r="H224" s="93"/>
      <c r="I224" s="73" t="s">
        <v>15</v>
      </c>
      <c r="J224" s="74" t="s">
        <v>15</v>
      </c>
      <c r="K224" s="71" t="s">
        <v>15</v>
      </c>
      <c r="L224" s="75" t="s">
        <v>15</v>
      </c>
      <c r="M224" s="84" t="s">
        <v>15</v>
      </c>
      <c r="N224" s="91"/>
      <c r="O224" s="76" t="s">
        <v>15</v>
      </c>
      <c r="P224" s="77"/>
      <c r="Q224" s="78"/>
    </row>
    <row r="225" spans="1:17" ht="30" hidden="1" customHeight="1" x14ac:dyDescent="0.2">
      <c r="A225" s="1">
        <v>220</v>
      </c>
      <c r="B225" s="69"/>
      <c r="C225" s="70"/>
      <c r="D225" s="71"/>
      <c r="E225" s="69" t="s">
        <v>15</v>
      </c>
      <c r="F225" s="72" t="s">
        <v>15</v>
      </c>
      <c r="G225" s="71" t="s">
        <v>15</v>
      </c>
      <c r="H225" s="93"/>
      <c r="I225" s="73" t="s">
        <v>15</v>
      </c>
      <c r="J225" s="74" t="s">
        <v>15</v>
      </c>
      <c r="K225" s="71" t="s">
        <v>15</v>
      </c>
      <c r="L225" s="75" t="s">
        <v>15</v>
      </c>
      <c r="M225" s="84" t="s">
        <v>15</v>
      </c>
      <c r="N225" s="91"/>
      <c r="O225" s="76" t="s">
        <v>15</v>
      </c>
      <c r="P225" s="77"/>
      <c r="Q225" s="78"/>
    </row>
    <row r="226" spans="1:17" ht="30" hidden="1" customHeight="1" x14ac:dyDescent="0.2">
      <c r="A226" s="1">
        <v>221</v>
      </c>
      <c r="B226" s="69"/>
      <c r="C226" s="70"/>
      <c r="D226" s="71"/>
      <c r="E226" s="69" t="s">
        <v>15</v>
      </c>
      <c r="F226" s="72" t="s">
        <v>15</v>
      </c>
      <c r="G226" s="71" t="s">
        <v>15</v>
      </c>
      <c r="H226" s="93"/>
      <c r="I226" s="73" t="s">
        <v>15</v>
      </c>
      <c r="J226" s="74" t="s">
        <v>15</v>
      </c>
      <c r="K226" s="71" t="s">
        <v>15</v>
      </c>
      <c r="L226" s="75" t="s">
        <v>15</v>
      </c>
      <c r="M226" s="84" t="s">
        <v>15</v>
      </c>
      <c r="N226" s="91"/>
      <c r="O226" s="76" t="s">
        <v>15</v>
      </c>
      <c r="P226" s="77"/>
      <c r="Q226" s="78"/>
    </row>
    <row r="227" spans="1:17" ht="30" hidden="1" customHeight="1" x14ac:dyDescent="0.2">
      <c r="A227" s="1">
        <v>222</v>
      </c>
      <c r="B227" s="69"/>
      <c r="C227" s="70"/>
      <c r="D227" s="71"/>
      <c r="E227" s="69" t="s">
        <v>15</v>
      </c>
      <c r="F227" s="72" t="s">
        <v>15</v>
      </c>
      <c r="G227" s="71" t="s">
        <v>15</v>
      </c>
      <c r="H227" s="93"/>
      <c r="I227" s="73" t="s">
        <v>15</v>
      </c>
      <c r="J227" s="74" t="s">
        <v>15</v>
      </c>
      <c r="K227" s="71" t="s">
        <v>15</v>
      </c>
      <c r="L227" s="75" t="s">
        <v>15</v>
      </c>
      <c r="M227" s="84" t="s">
        <v>15</v>
      </c>
      <c r="N227" s="91"/>
      <c r="O227" s="76" t="s">
        <v>15</v>
      </c>
      <c r="P227" s="77"/>
      <c r="Q227" s="78"/>
    </row>
    <row r="228" spans="1:17" ht="30" hidden="1" customHeight="1" x14ac:dyDescent="0.2">
      <c r="A228" s="1">
        <v>223</v>
      </c>
      <c r="B228" s="69"/>
      <c r="C228" s="70"/>
      <c r="D228" s="71"/>
      <c r="E228" s="69" t="s">
        <v>15</v>
      </c>
      <c r="F228" s="72" t="s">
        <v>15</v>
      </c>
      <c r="G228" s="71" t="s">
        <v>15</v>
      </c>
      <c r="H228" s="93"/>
      <c r="I228" s="73" t="s">
        <v>15</v>
      </c>
      <c r="J228" s="74" t="s">
        <v>15</v>
      </c>
      <c r="K228" s="71" t="s">
        <v>15</v>
      </c>
      <c r="L228" s="75" t="s">
        <v>15</v>
      </c>
      <c r="M228" s="84" t="s">
        <v>15</v>
      </c>
      <c r="N228" s="91"/>
      <c r="O228" s="76" t="s">
        <v>15</v>
      </c>
      <c r="P228" s="77"/>
      <c r="Q228" s="78"/>
    </row>
    <row r="229" spans="1:17" ht="30" hidden="1" customHeight="1" x14ac:dyDescent="0.2">
      <c r="A229" s="1">
        <v>224</v>
      </c>
      <c r="B229" s="69"/>
      <c r="C229" s="70"/>
      <c r="D229" s="71"/>
      <c r="E229" s="69" t="s">
        <v>15</v>
      </c>
      <c r="F229" s="72" t="s">
        <v>15</v>
      </c>
      <c r="G229" s="71" t="s">
        <v>15</v>
      </c>
      <c r="H229" s="93"/>
      <c r="I229" s="73" t="s">
        <v>15</v>
      </c>
      <c r="J229" s="74" t="s">
        <v>15</v>
      </c>
      <c r="K229" s="71" t="s">
        <v>15</v>
      </c>
      <c r="L229" s="75" t="s">
        <v>15</v>
      </c>
      <c r="M229" s="84" t="s">
        <v>15</v>
      </c>
      <c r="N229" s="91"/>
      <c r="O229" s="76" t="s">
        <v>15</v>
      </c>
      <c r="P229" s="77"/>
      <c r="Q229" s="78"/>
    </row>
    <row r="230" spans="1:17" ht="30" hidden="1" customHeight="1" x14ac:dyDescent="0.2">
      <c r="A230" s="1">
        <v>225</v>
      </c>
      <c r="B230" s="69"/>
      <c r="C230" s="70"/>
      <c r="D230" s="71"/>
      <c r="E230" s="69" t="s">
        <v>15</v>
      </c>
      <c r="F230" s="72" t="s">
        <v>15</v>
      </c>
      <c r="G230" s="71" t="s">
        <v>15</v>
      </c>
      <c r="H230" s="93"/>
      <c r="I230" s="73" t="s">
        <v>15</v>
      </c>
      <c r="J230" s="74" t="s">
        <v>15</v>
      </c>
      <c r="K230" s="71" t="s">
        <v>15</v>
      </c>
      <c r="L230" s="75" t="s">
        <v>15</v>
      </c>
      <c r="M230" s="84" t="s">
        <v>15</v>
      </c>
      <c r="N230" s="91"/>
      <c r="O230" s="76" t="s">
        <v>15</v>
      </c>
      <c r="P230" s="77"/>
      <c r="Q230" s="78"/>
    </row>
    <row r="231" spans="1:17" ht="30" hidden="1" customHeight="1" x14ac:dyDescent="0.2">
      <c r="A231" s="1">
        <v>226</v>
      </c>
      <c r="B231" s="69"/>
      <c r="C231" s="70"/>
      <c r="D231" s="71"/>
      <c r="E231" s="69" t="s">
        <v>15</v>
      </c>
      <c r="F231" s="72" t="s">
        <v>15</v>
      </c>
      <c r="G231" s="71" t="s">
        <v>15</v>
      </c>
      <c r="H231" s="93"/>
      <c r="I231" s="73" t="s">
        <v>15</v>
      </c>
      <c r="J231" s="74" t="s">
        <v>15</v>
      </c>
      <c r="K231" s="71" t="s">
        <v>15</v>
      </c>
      <c r="L231" s="75" t="s">
        <v>15</v>
      </c>
      <c r="M231" s="84" t="s">
        <v>15</v>
      </c>
      <c r="N231" s="91"/>
      <c r="O231" s="76" t="s">
        <v>15</v>
      </c>
      <c r="P231" s="77"/>
      <c r="Q231" s="78"/>
    </row>
    <row r="232" spans="1:17" ht="30" hidden="1" customHeight="1" x14ac:dyDescent="0.2">
      <c r="A232" s="1">
        <v>227</v>
      </c>
      <c r="B232" s="69"/>
      <c r="C232" s="70"/>
      <c r="D232" s="71"/>
      <c r="E232" s="69" t="s">
        <v>15</v>
      </c>
      <c r="F232" s="72" t="s">
        <v>15</v>
      </c>
      <c r="G232" s="71" t="s">
        <v>15</v>
      </c>
      <c r="H232" s="93"/>
      <c r="I232" s="73" t="s">
        <v>15</v>
      </c>
      <c r="J232" s="74" t="s">
        <v>15</v>
      </c>
      <c r="K232" s="71" t="s">
        <v>15</v>
      </c>
      <c r="L232" s="75" t="s">
        <v>15</v>
      </c>
      <c r="M232" s="84" t="s">
        <v>15</v>
      </c>
      <c r="N232" s="91"/>
      <c r="O232" s="76" t="s">
        <v>15</v>
      </c>
      <c r="P232" s="77"/>
      <c r="Q232" s="78"/>
    </row>
    <row r="233" spans="1:17" ht="30" hidden="1" customHeight="1" x14ac:dyDescent="0.2">
      <c r="A233" s="1">
        <v>228</v>
      </c>
      <c r="B233" s="69"/>
      <c r="C233" s="70"/>
      <c r="D233" s="71"/>
      <c r="E233" s="69" t="s">
        <v>15</v>
      </c>
      <c r="F233" s="72" t="s">
        <v>15</v>
      </c>
      <c r="G233" s="71" t="s">
        <v>15</v>
      </c>
      <c r="H233" s="93"/>
      <c r="I233" s="73" t="s">
        <v>15</v>
      </c>
      <c r="J233" s="74" t="s">
        <v>15</v>
      </c>
      <c r="K233" s="71" t="s">
        <v>15</v>
      </c>
      <c r="L233" s="75" t="s">
        <v>15</v>
      </c>
      <c r="M233" s="84" t="s">
        <v>15</v>
      </c>
      <c r="N233" s="91"/>
      <c r="O233" s="76" t="s">
        <v>15</v>
      </c>
      <c r="P233" s="77"/>
      <c r="Q233" s="78"/>
    </row>
    <row r="234" spans="1:17" ht="30" hidden="1" customHeight="1" x14ac:dyDescent="0.2">
      <c r="A234" s="1">
        <v>229</v>
      </c>
      <c r="B234" s="69"/>
      <c r="C234" s="70"/>
      <c r="D234" s="71"/>
      <c r="E234" s="69" t="s">
        <v>15</v>
      </c>
      <c r="F234" s="72" t="s">
        <v>15</v>
      </c>
      <c r="G234" s="71" t="s">
        <v>15</v>
      </c>
      <c r="H234" s="93"/>
      <c r="I234" s="73" t="s">
        <v>15</v>
      </c>
      <c r="J234" s="74" t="s">
        <v>15</v>
      </c>
      <c r="K234" s="71" t="s">
        <v>15</v>
      </c>
      <c r="L234" s="75" t="s">
        <v>15</v>
      </c>
      <c r="M234" s="84" t="s">
        <v>15</v>
      </c>
      <c r="N234" s="91"/>
      <c r="O234" s="76" t="s">
        <v>15</v>
      </c>
      <c r="P234" s="77"/>
      <c r="Q234" s="78"/>
    </row>
    <row r="235" spans="1:17" ht="30" hidden="1" customHeight="1" x14ac:dyDescent="0.2">
      <c r="A235" s="1">
        <v>230</v>
      </c>
      <c r="B235" s="69"/>
      <c r="C235" s="70"/>
      <c r="D235" s="71"/>
      <c r="E235" s="69" t="s">
        <v>15</v>
      </c>
      <c r="F235" s="72" t="s">
        <v>15</v>
      </c>
      <c r="G235" s="71" t="s">
        <v>15</v>
      </c>
      <c r="H235" s="93"/>
      <c r="I235" s="73" t="s">
        <v>15</v>
      </c>
      <c r="J235" s="74" t="s">
        <v>15</v>
      </c>
      <c r="K235" s="71" t="s">
        <v>15</v>
      </c>
      <c r="L235" s="75" t="s">
        <v>15</v>
      </c>
      <c r="M235" s="84" t="s">
        <v>15</v>
      </c>
      <c r="N235" s="91"/>
      <c r="O235" s="76" t="s">
        <v>15</v>
      </c>
      <c r="P235" s="77"/>
      <c r="Q235" s="78"/>
    </row>
    <row r="236" spans="1:17" ht="30" hidden="1" customHeight="1" x14ac:dyDescent="0.2">
      <c r="A236" s="1">
        <v>231</v>
      </c>
      <c r="B236" s="69"/>
      <c r="C236" s="70"/>
      <c r="D236" s="71"/>
      <c r="E236" s="69" t="s">
        <v>15</v>
      </c>
      <c r="F236" s="72" t="s">
        <v>15</v>
      </c>
      <c r="G236" s="71" t="s">
        <v>15</v>
      </c>
      <c r="H236" s="93"/>
      <c r="I236" s="73" t="s">
        <v>15</v>
      </c>
      <c r="J236" s="74" t="s">
        <v>15</v>
      </c>
      <c r="K236" s="71" t="s">
        <v>15</v>
      </c>
      <c r="L236" s="75" t="s">
        <v>15</v>
      </c>
      <c r="M236" s="84" t="s">
        <v>15</v>
      </c>
      <c r="N236" s="91"/>
      <c r="O236" s="76" t="s">
        <v>15</v>
      </c>
      <c r="P236" s="77"/>
      <c r="Q236" s="78"/>
    </row>
    <row r="237" spans="1:17" ht="30" hidden="1" customHeight="1" x14ac:dyDescent="0.2">
      <c r="A237" s="1">
        <v>232</v>
      </c>
      <c r="B237" s="69"/>
      <c r="C237" s="70"/>
      <c r="D237" s="71"/>
      <c r="E237" s="69" t="s">
        <v>15</v>
      </c>
      <c r="F237" s="72" t="s">
        <v>15</v>
      </c>
      <c r="G237" s="71" t="s">
        <v>15</v>
      </c>
      <c r="H237" s="93"/>
      <c r="I237" s="73" t="s">
        <v>15</v>
      </c>
      <c r="J237" s="74" t="s">
        <v>15</v>
      </c>
      <c r="K237" s="71" t="s">
        <v>15</v>
      </c>
      <c r="L237" s="75" t="s">
        <v>15</v>
      </c>
      <c r="M237" s="84" t="s">
        <v>15</v>
      </c>
      <c r="N237" s="91"/>
      <c r="O237" s="76" t="s">
        <v>15</v>
      </c>
      <c r="P237" s="77"/>
      <c r="Q237" s="78"/>
    </row>
    <row r="238" spans="1:17" ht="30" hidden="1" customHeight="1" x14ac:dyDescent="0.2">
      <c r="A238" s="1">
        <v>233</v>
      </c>
      <c r="B238" s="69"/>
      <c r="C238" s="70"/>
      <c r="D238" s="71"/>
      <c r="E238" s="69" t="s">
        <v>15</v>
      </c>
      <c r="F238" s="72" t="s">
        <v>15</v>
      </c>
      <c r="G238" s="71" t="s">
        <v>15</v>
      </c>
      <c r="H238" s="93"/>
      <c r="I238" s="73" t="s">
        <v>15</v>
      </c>
      <c r="J238" s="74" t="s">
        <v>15</v>
      </c>
      <c r="K238" s="71" t="s">
        <v>15</v>
      </c>
      <c r="L238" s="75" t="s">
        <v>15</v>
      </c>
      <c r="M238" s="84" t="s">
        <v>15</v>
      </c>
      <c r="N238" s="91"/>
      <c r="O238" s="76" t="s">
        <v>15</v>
      </c>
      <c r="P238" s="77"/>
      <c r="Q238" s="78"/>
    </row>
    <row r="239" spans="1:17" ht="30" hidden="1" customHeight="1" x14ac:dyDescent="0.2">
      <c r="A239" s="1">
        <v>234</v>
      </c>
      <c r="B239" s="69"/>
      <c r="C239" s="70"/>
      <c r="D239" s="71"/>
      <c r="E239" s="69" t="s">
        <v>15</v>
      </c>
      <c r="F239" s="72" t="s">
        <v>15</v>
      </c>
      <c r="G239" s="71" t="s">
        <v>15</v>
      </c>
      <c r="H239" s="93"/>
      <c r="I239" s="73" t="s">
        <v>15</v>
      </c>
      <c r="J239" s="74" t="s">
        <v>15</v>
      </c>
      <c r="K239" s="71" t="s">
        <v>15</v>
      </c>
      <c r="L239" s="75" t="s">
        <v>15</v>
      </c>
      <c r="M239" s="84" t="s">
        <v>15</v>
      </c>
      <c r="N239" s="91"/>
      <c r="O239" s="76" t="s">
        <v>15</v>
      </c>
      <c r="P239" s="77"/>
      <c r="Q239" s="78"/>
    </row>
    <row r="240" spans="1:17" ht="30" hidden="1" customHeight="1" x14ac:dyDescent="0.2">
      <c r="A240" s="1">
        <v>235</v>
      </c>
      <c r="B240" s="69"/>
      <c r="C240" s="70"/>
      <c r="D240" s="71"/>
      <c r="E240" s="69" t="s">
        <v>15</v>
      </c>
      <c r="F240" s="72" t="s">
        <v>15</v>
      </c>
      <c r="G240" s="71" t="s">
        <v>15</v>
      </c>
      <c r="H240" s="93"/>
      <c r="I240" s="73" t="s">
        <v>15</v>
      </c>
      <c r="J240" s="74" t="s">
        <v>15</v>
      </c>
      <c r="K240" s="71" t="s">
        <v>15</v>
      </c>
      <c r="L240" s="75" t="s">
        <v>15</v>
      </c>
      <c r="M240" s="84" t="s">
        <v>15</v>
      </c>
      <c r="N240" s="91"/>
      <c r="O240" s="76" t="s">
        <v>15</v>
      </c>
      <c r="P240" s="77"/>
      <c r="Q240" s="78"/>
    </row>
    <row r="241" spans="1:17" ht="30" hidden="1" customHeight="1" x14ac:dyDescent="0.2">
      <c r="A241" s="1">
        <v>236</v>
      </c>
      <c r="B241" s="69"/>
      <c r="C241" s="70"/>
      <c r="D241" s="71"/>
      <c r="E241" s="69" t="s">
        <v>15</v>
      </c>
      <c r="F241" s="72" t="s">
        <v>15</v>
      </c>
      <c r="G241" s="71" t="s">
        <v>15</v>
      </c>
      <c r="H241" s="93"/>
      <c r="I241" s="73" t="s">
        <v>15</v>
      </c>
      <c r="J241" s="74" t="s">
        <v>15</v>
      </c>
      <c r="K241" s="71" t="s">
        <v>15</v>
      </c>
      <c r="L241" s="75" t="s">
        <v>15</v>
      </c>
      <c r="M241" s="84" t="s">
        <v>15</v>
      </c>
      <c r="N241" s="91"/>
      <c r="O241" s="76" t="s">
        <v>15</v>
      </c>
      <c r="P241" s="77"/>
      <c r="Q241" s="78"/>
    </row>
    <row r="242" spans="1:17" ht="30" hidden="1" customHeight="1" x14ac:dyDescent="0.2">
      <c r="A242" s="1">
        <v>237</v>
      </c>
      <c r="B242" s="69"/>
      <c r="C242" s="70"/>
      <c r="D242" s="71"/>
      <c r="E242" s="69" t="s">
        <v>15</v>
      </c>
      <c r="F242" s="72" t="s">
        <v>15</v>
      </c>
      <c r="G242" s="71" t="s">
        <v>15</v>
      </c>
      <c r="H242" s="93"/>
      <c r="I242" s="73" t="s">
        <v>15</v>
      </c>
      <c r="J242" s="74" t="s">
        <v>15</v>
      </c>
      <c r="K242" s="71" t="s">
        <v>15</v>
      </c>
      <c r="L242" s="75" t="s">
        <v>15</v>
      </c>
      <c r="M242" s="84" t="s">
        <v>15</v>
      </c>
      <c r="N242" s="91"/>
      <c r="O242" s="76" t="s">
        <v>15</v>
      </c>
      <c r="P242" s="77"/>
      <c r="Q242" s="78"/>
    </row>
    <row r="243" spans="1:17" ht="30" hidden="1" customHeight="1" x14ac:dyDescent="0.2">
      <c r="A243" s="1">
        <v>238</v>
      </c>
      <c r="B243" s="69"/>
      <c r="C243" s="70"/>
      <c r="D243" s="71"/>
      <c r="E243" s="69" t="s">
        <v>15</v>
      </c>
      <c r="F243" s="72" t="s">
        <v>15</v>
      </c>
      <c r="G243" s="71" t="s">
        <v>15</v>
      </c>
      <c r="H243" s="93"/>
      <c r="I243" s="73" t="s">
        <v>15</v>
      </c>
      <c r="J243" s="74" t="s">
        <v>15</v>
      </c>
      <c r="K243" s="71" t="s">
        <v>15</v>
      </c>
      <c r="L243" s="75" t="s">
        <v>15</v>
      </c>
      <c r="M243" s="84" t="s">
        <v>15</v>
      </c>
      <c r="N243" s="91"/>
      <c r="O243" s="76" t="s">
        <v>15</v>
      </c>
      <c r="P243" s="77"/>
      <c r="Q243" s="78"/>
    </row>
    <row r="244" spans="1:17" ht="30" hidden="1" customHeight="1" x14ac:dyDescent="0.2">
      <c r="A244" s="1">
        <v>239</v>
      </c>
      <c r="B244" s="69"/>
      <c r="C244" s="70"/>
      <c r="D244" s="71"/>
      <c r="E244" s="69" t="s">
        <v>15</v>
      </c>
      <c r="F244" s="72" t="s">
        <v>15</v>
      </c>
      <c r="G244" s="71" t="s">
        <v>15</v>
      </c>
      <c r="H244" s="93"/>
      <c r="I244" s="73" t="s">
        <v>15</v>
      </c>
      <c r="J244" s="74" t="s">
        <v>15</v>
      </c>
      <c r="K244" s="71" t="s">
        <v>15</v>
      </c>
      <c r="L244" s="75" t="s">
        <v>15</v>
      </c>
      <c r="M244" s="84" t="s">
        <v>15</v>
      </c>
      <c r="N244" s="91"/>
      <c r="O244" s="76" t="s">
        <v>15</v>
      </c>
      <c r="P244" s="77"/>
      <c r="Q244" s="78"/>
    </row>
    <row r="245" spans="1:17" ht="30" hidden="1" customHeight="1" x14ac:dyDescent="0.2">
      <c r="A245" s="1">
        <v>240</v>
      </c>
      <c r="B245" s="69"/>
      <c r="C245" s="70"/>
      <c r="D245" s="71"/>
      <c r="E245" s="69" t="s">
        <v>15</v>
      </c>
      <c r="F245" s="72" t="s">
        <v>15</v>
      </c>
      <c r="G245" s="71" t="s">
        <v>15</v>
      </c>
      <c r="H245" s="93"/>
      <c r="I245" s="73" t="s">
        <v>15</v>
      </c>
      <c r="J245" s="74" t="s">
        <v>15</v>
      </c>
      <c r="K245" s="71" t="s">
        <v>15</v>
      </c>
      <c r="L245" s="75" t="s">
        <v>15</v>
      </c>
      <c r="M245" s="84" t="s">
        <v>15</v>
      </c>
      <c r="N245" s="91"/>
      <c r="O245" s="76" t="s">
        <v>15</v>
      </c>
      <c r="P245" s="77"/>
      <c r="Q245" s="78"/>
    </row>
    <row r="246" spans="1:17" ht="30" hidden="1" customHeight="1" x14ac:dyDescent="0.2">
      <c r="A246" s="1">
        <v>241</v>
      </c>
      <c r="B246" s="69"/>
      <c r="C246" s="70"/>
      <c r="D246" s="71"/>
      <c r="E246" s="69" t="s">
        <v>15</v>
      </c>
      <c r="F246" s="72" t="s">
        <v>15</v>
      </c>
      <c r="G246" s="71" t="s">
        <v>15</v>
      </c>
      <c r="H246" s="93"/>
      <c r="I246" s="73" t="s">
        <v>15</v>
      </c>
      <c r="J246" s="74" t="s">
        <v>15</v>
      </c>
      <c r="K246" s="71" t="s">
        <v>15</v>
      </c>
      <c r="L246" s="75" t="s">
        <v>15</v>
      </c>
      <c r="M246" s="84" t="s">
        <v>15</v>
      </c>
      <c r="N246" s="91"/>
      <c r="O246" s="76" t="s">
        <v>15</v>
      </c>
      <c r="P246" s="77"/>
      <c r="Q246" s="78"/>
    </row>
    <row r="247" spans="1:17" ht="30" hidden="1" customHeight="1" x14ac:dyDescent="0.2">
      <c r="A247" s="1">
        <v>242</v>
      </c>
      <c r="B247" s="69"/>
      <c r="C247" s="70"/>
      <c r="D247" s="71"/>
      <c r="E247" s="69" t="s">
        <v>15</v>
      </c>
      <c r="F247" s="72" t="s">
        <v>15</v>
      </c>
      <c r="G247" s="71" t="s">
        <v>15</v>
      </c>
      <c r="H247" s="93"/>
      <c r="I247" s="73" t="s">
        <v>15</v>
      </c>
      <c r="J247" s="74" t="s">
        <v>15</v>
      </c>
      <c r="K247" s="71" t="s">
        <v>15</v>
      </c>
      <c r="L247" s="75" t="s">
        <v>15</v>
      </c>
      <c r="M247" s="84" t="s">
        <v>15</v>
      </c>
      <c r="N247" s="91"/>
      <c r="O247" s="76" t="s">
        <v>15</v>
      </c>
      <c r="P247" s="77"/>
      <c r="Q247" s="78"/>
    </row>
    <row r="248" spans="1:17" ht="30" hidden="1" customHeight="1" x14ac:dyDescent="0.2">
      <c r="A248" s="1">
        <v>243</v>
      </c>
      <c r="B248" s="69"/>
      <c r="C248" s="70"/>
      <c r="D248" s="71"/>
      <c r="E248" s="69" t="s">
        <v>15</v>
      </c>
      <c r="F248" s="72" t="s">
        <v>15</v>
      </c>
      <c r="G248" s="71" t="s">
        <v>15</v>
      </c>
      <c r="H248" s="93"/>
      <c r="I248" s="73" t="s">
        <v>15</v>
      </c>
      <c r="J248" s="74" t="s">
        <v>15</v>
      </c>
      <c r="K248" s="71" t="s">
        <v>15</v>
      </c>
      <c r="L248" s="75" t="s">
        <v>15</v>
      </c>
      <c r="M248" s="84" t="s">
        <v>15</v>
      </c>
      <c r="N248" s="91"/>
      <c r="O248" s="76" t="s">
        <v>15</v>
      </c>
      <c r="P248" s="77"/>
      <c r="Q248" s="78"/>
    </row>
    <row r="249" spans="1:17" ht="30" hidden="1" customHeight="1" x14ac:dyDescent="0.2">
      <c r="A249" s="1">
        <v>244</v>
      </c>
      <c r="B249" s="69"/>
      <c r="C249" s="70"/>
      <c r="D249" s="71"/>
      <c r="E249" s="69" t="s">
        <v>15</v>
      </c>
      <c r="F249" s="72" t="s">
        <v>15</v>
      </c>
      <c r="G249" s="71" t="s">
        <v>15</v>
      </c>
      <c r="H249" s="93"/>
      <c r="I249" s="73" t="s">
        <v>15</v>
      </c>
      <c r="J249" s="74" t="s">
        <v>15</v>
      </c>
      <c r="K249" s="71" t="s">
        <v>15</v>
      </c>
      <c r="L249" s="75" t="s">
        <v>15</v>
      </c>
      <c r="M249" s="84" t="s">
        <v>15</v>
      </c>
      <c r="N249" s="91"/>
      <c r="O249" s="76" t="s">
        <v>15</v>
      </c>
      <c r="P249" s="77"/>
      <c r="Q249" s="78"/>
    </row>
    <row r="250" spans="1:17" ht="30" hidden="1" customHeight="1" x14ac:dyDescent="0.2">
      <c r="A250" s="1">
        <v>245</v>
      </c>
      <c r="B250" s="69"/>
      <c r="C250" s="70"/>
      <c r="D250" s="71"/>
      <c r="E250" s="69" t="s">
        <v>15</v>
      </c>
      <c r="F250" s="72" t="s">
        <v>15</v>
      </c>
      <c r="G250" s="71" t="s">
        <v>15</v>
      </c>
      <c r="H250" s="93"/>
      <c r="I250" s="73" t="s">
        <v>15</v>
      </c>
      <c r="J250" s="74" t="s">
        <v>15</v>
      </c>
      <c r="K250" s="71" t="s">
        <v>15</v>
      </c>
      <c r="L250" s="75" t="s">
        <v>15</v>
      </c>
      <c r="M250" s="84" t="s">
        <v>15</v>
      </c>
      <c r="N250" s="91"/>
      <c r="O250" s="76" t="s">
        <v>15</v>
      </c>
      <c r="P250" s="77"/>
      <c r="Q250" s="78"/>
    </row>
    <row r="251" spans="1:17" ht="30" hidden="1" customHeight="1" x14ac:dyDescent="0.2">
      <c r="A251" s="1">
        <v>246</v>
      </c>
      <c r="B251" s="69"/>
      <c r="C251" s="70"/>
      <c r="D251" s="71"/>
      <c r="E251" s="69" t="s">
        <v>15</v>
      </c>
      <c r="F251" s="72" t="s">
        <v>15</v>
      </c>
      <c r="G251" s="71" t="s">
        <v>15</v>
      </c>
      <c r="H251" s="93"/>
      <c r="I251" s="73" t="s">
        <v>15</v>
      </c>
      <c r="J251" s="74" t="s">
        <v>15</v>
      </c>
      <c r="K251" s="71" t="s">
        <v>15</v>
      </c>
      <c r="L251" s="75" t="s">
        <v>15</v>
      </c>
      <c r="M251" s="84" t="s">
        <v>15</v>
      </c>
      <c r="N251" s="91"/>
      <c r="O251" s="76" t="s">
        <v>15</v>
      </c>
      <c r="P251" s="77"/>
      <c r="Q251" s="78"/>
    </row>
    <row r="252" spans="1:17" ht="30" hidden="1" customHeight="1" x14ac:dyDescent="0.2">
      <c r="A252" s="1">
        <v>247</v>
      </c>
      <c r="B252" s="69"/>
      <c r="C252" s="70"/>
      <c r="D252" s="71"/>
      <c r="E252" s="69" t="s">
        <v>15</v>
      </c>
      <c r="F252" s="72" t="s">
        <v>15</v>
      </c>
      <c r="G252" s="71" t="s">
        <v>15</v>
      </c>
      <c r="H252" s="93"/>
      <c r="I252" s="73" t="s">
        <v>15</v>
      </c>
      <c r="J252" s="74" t="s">
        <v>15</v>
      </c>
      <c r="K252" s="71" t="s">
        <v>15</v>
      </c>
      <c r="L252" s="75" t="s">
        <v>15</v>
      </c>
      <c r="M252" s="84" t="s">
        <v>15</v>
      </c>
      <c r="N252" s="91"/>
      <c r="O252" s="76" t="s">
        <v>15</v>
      </c>
      <c r="P252" s="77"/>
      <c r="Q252" s="78"/>
    </row>
    <row r="253" spans="1:17" ht="30" hidden="1" customHeight="1" x14ac:dyDescent="0.2">
      <c r="A253" s="1">
        <v>248</v>
      </c>
      <c r="B253" s="69"/>
      <c r="C253" s="70"/>
      <c r="D253" s="71"/>
      <c r="E253" s="69" t="s">
        <v>15</v>
      </c>
      <c r="F253" s="72" t="s">
        <v>15</v>
      </c>
      <c r="G253" s="71" t="s">
        <v>15</v>
      </c>
      <c r="H253" s="93"/>
      <c r="I253" s="73" t="s">
        <v>15</v>
      </c>
      <c r="J253" s="74" t="s">
        <v>15</v>
      </c>
      <c r="K253" s="71" t="s">
        <v>15</v>
      </c>
      <c r="L253" s="75" t="s">
        <v>15</v>
      </c>
      <c r="M253" s="84" t="s">
        <v>15</v>
      </c>
      <c r="N253" s="91"/>
      <c r="O253" s="76" t="s">
        <v>15</v>
      </c>
      <c r="P253" s="77"/>
      <c r="Q253" s="78"/>
    </row>
    <row r="254" spans="1:17" ht="30" hidden="1" customHeight="1" x14ac:dyDescent="0.2">
      <c r="A254" s="1">
        <v>249</v>
      </c>
      <c r="B254" s="69"/>
      <c r="C254" s="70"/>
      <c r="D254" s="71"/>
      <c r="E254" s="69" t="s">
        <v>15</v>
      </c>
      <c r="F254" s="72" t="s">
        <v>15</v>
      </c>
      <c r="G254" s="71" t="s">
        <v>15</v>
      </c>
      <c r="H254" s="93"/>
      <c r="I254" s="73" t="s">
        <v>15</v>
      </c>
      <c r="J254" s="74" t="s">
        <v>15</v>
      </c>
      <c r="K254" s="71" t="s">
        <v>15</v>
      </c>
      <c r="L254" s="75" t="s">
        <v>15</v>
      </c>
      <c r="M254" s="84" t="s">
        <v>15</v>
      </c>
      <c r="N254" s="91"/>
      <c r="O254" s="76" t="s">
        <v>15</v>
      </c>
      <c r="P254" s="77"/>
      <c r="Q254" s="78"/>
    </row>
    <row r="255" spans="1:17" ht="30" hidden="1" customHeight="1" x14ac:dyDescent="0.2">
      <c r="A255" s="1">
        <v>250</v>
      </c>
      <c r="B255" s="69"/>
      <c r="C255" s="70"/>
      <c r="D255" s="71"/>
      <c r="E255" s="69" t="s">
        <v>15</v>
      </c>
      <c r="F255" s="72" t="s">
        <v>15</v>
      </c>
      <c r="G255" s="71" t="s">
        <v>15</v>
      </c>
      <c r="H255" s="93"/>
      <c r="I255" s="73" t="s">
        <v>15</v>
      </c>
      <c r="J255" s="74" t="s">
        <v>15</v>
      </c>
      <c r="K255" s="71" t="s">
        <v>15</v>
      </c>
      <c r="L255" s="75" t="s">
        <v>15</v>
      </c>
      <c r="M255" s="84" t="s">
        <v>15</v>
      </c>
      <c r="N255" s="91"/>
      <c r="O255" s="76" t="s">
        <v>15</v>
      </c>
      <c r="P255" s="77"/>
      <c r="Q255" s="78"/>
    </row>
    <row r="256" spans="1:17" ht="30" hidden="1" customHeight="1" x14ac:dyDescent="0.2">
      <c r="A256" s="1">
        <v>251</v>
      </c>
      <c r="B256" s="69"/>
      <c r="C256" s="70"/>
      <c r="D256" s="71"/>
      <c r="E256" s="69" t="s">
        <v>15</v>
      </c>
      <c r="F256" s="72" t="s">
        <v>15</v>
      </c>
      <c r="G256" s="71" t="s">
        <v>15</v>
      </c>
      <c r="H256" s="93"/>
      <c r="I256" s="73" t="s">
        <v>15</v>
      </c>
      <c r="J256" s="74" t="s">
        <v>15</v>
      </c>
      <c r="K256" s="71" t="s">
        <v>15</v>
      </c>
      <c r="L256" s="75" t="s">
        <v>15</v>
      </c>
      <c r="M256" s="84" t="s">
        <v>15</v>
      </c>
      <c r="N256" s="91"/>
      <c r="O256" s="76" t="s">
        <v>15</v>
      </c>
      <c r="P256" s="77"/>
      <c r="Q256" s="78"/>
    </row>
    <row r="257" spans="1:17" ht="30" hidden="1" customHeight="1" x14ac:dyDescent="0.2">
      <c r="A257" s="1">
        <v>252</v>
      </c>
      <c r="B257" s="69"/>
      <c r="C257" s="70"/>
      <c r="D257" s="71"/>
      <c r="E257" s="69" t="s">
        <v>15</v>
      </c>
      <c r="F257" s="72" t="s">
        <v>15</v>
      </c>
      <c r="G257" s="71" t="s">
        <v>15</v>
      </c>
      <c r="H257" s="93"/>
      <c r="I257" s="73" t="s">
        <v>15</v>
      </c>
      <c r="J257" s="74" t="s">
        <v>15</v>
      </c>
      <c r="K257" s="71" t="s">
        <v>15</v>
      </c>
      <c r="L257" s="75" t="s">
        <v>15</v>
      </c>
      <c r="M257" s="84" t="s">
        <v>15</v>
      </c>
      <c r="N257" s="91"/>
      <c r="O257" s="76" t="s">
        <v>15</v>
      </c>
      <c r="P257" s="77"/>
      <c r="Q257" s="78"/>
    </row>
    <row r="258" spans="1:17" ht="30" hidden="1" customHeight="1" x14ac:dyDescent="0.2">
      <c r="A258" s="1">
        <v>253</v>
      </c>
      <c r="B258" s="69"/>
      <c r="C258" s="70"/>
      <c r="D258" s="71"/>
      <c r="E258" s="69" t="s">
        <v>15</v>
      </c>
      <c r="F258" s="72" t="s">
        <v>15</v>
      </c>
      <c r="G258" s="71" t="s">
        <v>15</v>
      </c>
      <c r="H258" s="93"/>
      <c r="I258" s="73" t="s">
        <v>15</v>
      </c>
      <c r="J258" s="74" t="s">
        <v>15</v>
      </c>
      <c r="K258" s="71" t="s">
        <v>15</v>
      </c>
      <c r="L258" s="75" t="s">
        <v>15</v>
      </c>
      <c r="M258" s="84" t="s">
        <v>15</v>
      </c>
      <c r="N258" s="91"/>
      <c r="O258" s="76" t="s">
        <v>15</v>
      </c>
      <c r="P258" s="77"/>
      <c r="Q258" s="78"/>
    </row>
    <row r="259" spans="1:17" ht="30" hidden="1" customHeight="1" x14ac:dyDescent="0.2">
      <c r="A259" s="1">
        <v>254</v>
      </c>
      <c r="B259" s="69"/>
      <c r="C259" s="70"/>
      <c r="D259" s="71"/>
      <c r="E259" s="69" t="s">
        <v>15</v>
      </c>
      <c r="F259" s="72" t="s">
        <v>15</v>
      </c>
      <c r="G259" s="71" t="s">
        <v>15</v>
      </c>
      <c r="H259" s="93"/>
      <c r="I259" s="73" t="s">
        <v>15</v>
      </c>
      <c r="J259" s="74" t="s">
        <v>15</v>
      </c>
      <c r="K259" s="71" t="s">
        <v>15</v>
      </c>
      <c r="L259" s="75" t="s">
        <v>15</v>
      </c>
      <c r="M259" s="84" t="s">
        <v>15</v>
      </c>
      <c r="N259" s="91"/>
      <c r="O259" s="76" t="s">
        <v>15</v>
      </c>
      <c r="P259" s="77"/>
      <c r="Q259" s="78"/>
    </row>
    <row r="260" spans="1:17" ht="30" hidden="1" customHeight="1" x14ac:dyDescent="0.2">
      <c r="A260" s="1">
        <v>255</v>
      </c>
      <c r="B260" s="69"/>
      <c r="C260" s="70"/>
      <c r="D260" s="71"/>
      <c r="E260" s="69" t="s">
        <v>15</v>
      </c>
      <c r="F260" s="72" t="s">
        <v>15</v>
      </c>
      <c r="G260" s="71" t="s">
        <v>15</v>
      </c>
      <c r="H260" s="93"/>
      <c r="I260" s="73" t="s">
        <v>15</v>
      </c>
      <c r="J260" s="74" t="s">
        <v>15</v>
      </c>
      <c r="K260" s="71" t="s">
        <v>15</v>
      </c>
      <c r="L260" s="75" t="s">
        <v>15</v>
      </c>
      <c r="M260" s="84" t="s">
        <v>15</v>
      </c>
      <c r="N260" s="91"/>
      <c r="O260" s="76" t="s">
        <v>15</v>
      </c>
      <c r="P260" s="77"/>
      <c r="Q260" s="78"/>
    </row>
    <row r="261" spans="1:17" ht="30" hidden="1" customHeight="1" x14ac:dyDescent="0.2">
      <c r="A261" s="1">
        <v>256</v>
      </c>
      <c r="B261" s="69"/>
      <c r="C261" s="70"/>
      <c r="D261" s="71"/>
      <c r="E261" s="69" t="s">
        <v>15</v>
      </c>
      <c r="F261" s="72" t="s">
        <v>15</v>
      </c>
      <c r="G261" s="71" t="s">
        <v>15</v>
      </c>
      <c r="H261" s="93"/>
      <c r="I261" s="73" t="s">
        <v>15</v>
      </c>
      <c r="J261" s="74" t="s">
        <v>15</v>
      </c>
      <c r="K261" s="71" t="s">
        <v>15</v>
      </c>
      <c r="L261" s="75" t="s">
        <v>15</v>
      </c>
      <c r="M261" s="84" t="s">
        <v>15</v>
      </c>
      <c r="N261" s="91"/>
      <c r="O261" s="76" t="s">
        <v>15</v>
      </c>
      <c r="P261" s="77"/>
      <c r="Q261" s="78"/>
    </row>
    <row r="262" spans="1:17" ht="30" hidden="1" customHeight="1" x14ac:dyDescent="0.2">
      <c r="A262" s="1">
        <v>257</v>
      </c>
      <c r="B262" s="69"/>
      <c r="C262" s="70"/>
      <c r="D262" s="71"/>
      <c r="E262" s="69" t="s">
        <v>15</v>
      </c>
      <c r="F262" s="72" t="s">
        <v>15</v>
      </c>
      <c r="G262" s="71" t="s">
        <v>15</v>
      </c>
      <c r="H262" s="93"/>
      <c r="I262" s="73" t="s">
        <v>15</v>
      </c>
      <c r="J262" s="74" t="s">
        <v>15</v>
      </c>
      <c r="K262" s="71" t="s">
        <v>15</v>
      </c>
      <c r="L262" s="75" t="s">
        <v>15</v>
      </c>
      <c r="M262" s="84" t="s">
        <v>15</v>
      </c>
      <c r="N262" s="91"/>
      <c r="O262" s="76" t="s">
        <v>15</v>
      </c>
      <c r="P262" s="77"/>
      <c r="Q262" s="78"/>
    </row>
    <row r="263" spans="1:17" ht="30" hidden="1" customHeight="1" x14ac:dyDescent="0.2">
      <c r="A263" s="1">
        <v>258</v>
      </c>
      <c r="B263" s="69"/>
      <c r="C263" s="70"/>
      <c r="D263" s="71"/>
      <c r="E263" s="69" t="s">
        <v>15</v>
      </c>
      <c r="F263" s="72" t="s">
        <v>15</v>
      </c>
      <c r="G263" s="71" t="s">
        <v>15</v>
      </c>
      <c r="H263" s="93"/>
      <c r="I263" s="73" t="s">
        <v>15</v>
      </c>
      <c r="J263" s="74" t="s">
        <v>15</v>
      </c>
      <c r="K263" s="71" t="s">
        <v>15</v>
      </c>
      <c r="L263" s="75" t="s">
        <v>15</v>
      </c>
      <c r="M263" s="84" t="s">
        <v>15</v>
      </c>
      <c r="N263" s="91"/>
      <c r="O263" s="76" t="s">
        <v>15</v>
      </c>
      <c r="P263" s="77"/>
      <c r="Q263" s="78"/>
    </row>
    <row r="264" spans="1:17" ht="30" hidden="1" customHeight="1" x14ac:dyDescent="0.2">
      <c r="A264" s="1">
        <v>259</v>
      </c>
      <c r="B264" s="69"/>
      <c r="C264" s="70"/>
      <c r="D264" s="71"/>
      <c r="E264" s="69" t="s">
        <v>15</v>
      </c>
      <c r="F264" s="72" t="s">
        <v>15</v>
      </c>
      <c r="G264" s="71" t="s">
        <v>15</v>
      </c>
      <c r="H264" s="93"/>
      <c r="I264" s="73" t="s">
        <v>15</v>
      </c>
      <c r="J264" s="74" t="s">
        <v>15</v>
      </c>
      <c r="K264" s="71" t="s">
        <v>15</v>
      </c>
      <c r="L264" s="75" t="s">
        <v>15</v>
      </c>
      <c r="M264" s="84" t="s">
        <v>15</v>
      </c>
      <c r="N264" s="91"/>
      <c r="O264" s="76" t="s">
        <v>15</v>
      </c>
      <c r="P264" s="77"/>
      <c r="Q264" s="78"/>
    </row>
    <row r="265" spans="1:17" ht="30" hidden="1" customHeight="1" x14ac:dyDescent="0.2">
      <c r="A265" s="1">
        <v>260</v>
      </c>
      <c r="B265" s="69"/>
      <c r="C265" s="70"/>
      <c r="D265" s="71"/>
      <c r="E265" s="69" t="s">
        <v>15</v>
      </c>
      <c r="F265" s="72" t="s">
        <v>15</v>
      </c>
      <c r="G265" s="71" t="s">
        <v>15</v>
      </c>
      <c r="H265" s="93"/>
      <c r="I265" s="73" t="s">
        <v>15</v>
      </c>
      <c r="J265" s="74" t="s">
        <v>15</v>
      </c>
      <c r="K265" s="71" t="s">
        <v>15</v>
      </c>
      <c r="L265" s="75" t="s">
        <v>15</v>
      </c>
      <c r="M265" s="84" t="s">
        <v>15</v>
      </c>
      <c r="N265" s="91"/>
      <c r="O265" s="76" t="s">
        <v>15</v>
      </c>
      <c r="P265" s="77"/>
      <c r="Q265" s="78"/>
    </row>
    <row r="266" spans="1:17" ht="30" hidden="1" customHeight="1" x14ac:dyDescent="0.2">
      <c r="A266" s="1">
        <v>261</v>
      </c>
      <c r="B266" s="69"/>
      <c r="C266" s="70"/>
      <c r="D266" s="71"/>
      <c r="E266" s="69" t="s">
        <v>15</v>
      </c>
      <c r="F266" s="72" t="s">
        <v>15</v>
      </c>
      <c r="G266" s="71" t="s">
        <v>15</v>
      </c>
      <c r="H266" s="93"/>
      <c r="I266" s="73" t="s">
        <v>15</v>
      </c>
      <c r="J266" s="74" t="s">
        <v>15</v>
      </c>
      <c r="K266" s="71" t="s">
        <v>15</v>
      </c>
      <c r="L266" s="75" t="s">
        <v>15</v>
      </c>
      <c r="M266" s="84" t="s">
        <v>15</v>
      </c>
      <c r="N266" s="91"/>
      <c r="O266" s="76" t="s">
        <v>15</v>
      </c>
      <c r="P266" s="77"/>
      <c r="Q266" s="78"/>
    </row>
    <row r="267" spans="1:17" ht="30" hidden="1" customHeight="1" x14ac:dyDescent="0.2">
      <c r="A267" s="1">
        <v>262</v>
      </c>
      <c r="B267" s="69"/>
      <c r="C267" s="70"/>
      <c r="D267" s="71"/>
      <c r="E267" s="69" t="s">
        <v>15</v>
      </c>
      <c r="F267" s="72" t="s">
        <v>15</v>
      </c>
      <c r="G267" s="71" t="s">
        <v>15</v>
      </c>
      <c r="H267" s="93"/>
      <c r="I267" s="73" t="s">
        <v>15</v>
      </c>
      <c r="J267" s="74" t="s">
        <v>15</v>
      </c>
      <c r="K267" s="71" t="s">
        <v>15</v>
      </c>
      <c r="L267" s="75" t="s">
        <v>15</v>
      </c>
      <c r="M267" s="84" t="s">
        <v>15</v>
      </c>
      <c r="N267" s="91"/>
      <c r="O267" s="76" t="s">
        <v>15</v>
      </c>
      <c r="P267" s="77"/>
      <c r="Q267" s="78"/>
    </row>
    <row r="268" spans="1:17" ht="30" hidden="1" customHeight="1" x14ac:dyDescent="0.2">
      <c r="A268" s="1">
        <v>263</v>
      </c>
      <c r="B268" s="69"/>
      <c r="C268" s="70"/>
      <c r="D268" s="71"/>
      <c r="E268" s="69" t="s">
        <v>15</v>
      </c>
      <c r="F268" s="72" t="s">
        <v>15</v>
      </c>
      <c r="G268" s="71" t="s">
        <v>15</v>
      </c>
      <c r="H268" s="93"/>
      <c r="I268" s="73" t="s">
        <v>15</v>
      </c>
      <c r="J268" s="74" t="s">
        <v>15</v>
      </c>
      <c r="K268" s="71" t="s">
        <v>15</v>
      </c>
      <c r="L268" s="75" t="s">
        <v>15</v>
      </c>
      <c r="M268" s="84" t="s">
        <v>15</v>
      </c>
      <c r="N268" s="91"/>
      <c r="O268" s="76" t="s">
        <v>15</v>
      </c>
      <c r="P268" s="77"/>
      <c r="Q268" s="78"/>
    </row>
    <row r="269" spans="1:17" ht="30" hidden="1" customHeight="1" x14ac:dyDescent="0.2">
      <c r="A269" s="1">
        <v>264</v>
      </c>
      <c r="B269" s="69"/>
      <c r="C269" s="70"/>
      <c r="D269" s="71"/>
      <c r="E269" s="69" t="s">
        <v>15</v>
      </c>
      <c r="F269" s="72" t="s">
        <v>15</v>
      </c>
      <c r="G269" s="71" t="s">
        <v>15</v>
      </c>
      <c r="H269" s="93"/>
      <c r="I269" s="73" t="s">
        <v>15</v>
      </c>
      <c r="J269" s="74" t="s">
        <v>15</v>
      </c>
      <c r="K269" s="71" t="s">
        <v>15</v>
      </c>
      <c r="L269" s="75" t="s">
        <v>15</v>
      </c>
      <c r="M269" s="84" t="s">
        <v>15</v>
      </c>
      <c r="N269" s="91"/>
      <c r="O269" s="76" t="s">
        <v>15</v>
      </c>
      <c r="P269" s="77"/>
      <c r="Q269" s="78"/>
    </row>
    <row r="270" spans="1:17" ht="30" hidden="1" customHeight="1" x14ac:dyDescent="0.2">
      <c r="A270" s="1">
        <v>265</v>
      </c>
      <c r="B270" s="69"/>
      <c r="C270" s="70"/>
      <c r="D270" s="71"/>
      <c r="E270" s="69" t="s">
        <v>15</v>
      </c>
      <c r="F270" s="72" t="s">
        <v>15</v>
      </c>
      <c r="G270" s="71" t="s">
        <v>15</v>
      </c>
      <c r="H270" s="93"/>
      <c r="I270" s="73" t="s">
        <v>15</v>
      </c>
      <c r="J270" s="74" t="s">
        <v>15</v>
      </c>
      <c r="K270" s="71" t="s">
        <v>15</v>
      </c>
      <c r="L270" s="75" t="s">
        <v>15</v>
      </c>
      <c r="M270" s="84" t="s">
        <v>15</v>
      </c>
      <c r="N270" s="91"/>
      <c r="O270" s="76" t="s">
        <v>15</v>
      </c>
      <c r="P270" s="77"/>
      <c r="Q270" s="78"/>
    </row>
    <row r="271" spans="1:17" ht="30" hidden="1" customHeight="1" x14ac:dyDescent="0.2">
      <c r="A271" s="1">
        <v>266</v>
      </c>
      <c r="B271" s="69"/>
      <c r="C271" s="70"/>
      <c r="D271" s="71"/>
      <c r="E271" s="69" t="s">
        <v>15</v>
      </c>
      <c r="F271" s="72" t="s">
        <v>15</v>
      </c>
      <c r="G271" s="71" t="s">
        <v>15</v>
      </c>
      <c r="H271" s="93"/>
      <c r="I271" s="73" t="s">
        <v>15</v>
      </c>
      <c r="J271" s="74" t="s">
        <v>15</v>
      </c>
      <c r="K271" s="71" t="s">
        <v>15</v>
      </c>
      <c r="L271" s="75" t="s">
        <v>15</v>
      </c>
      <c r="M271" s="84" t="s">
        <v>15</v>
      </c>
      <c r="N271" s="91"/>
      <c r="O271" s="76" t="s">
        <v>15</v>
      </c>
      <c r="P271" s="77"/>
      <c r="Q271" s="78"/>
    </row>
    <row r="272" spans="1:17" ht="30" hidden="1" customHeight="1" x14ac:dyDescent="0.2">
      <c r="A272" s="1">
        <v>267</v>
      </c>
      <c r="B272" s="69"/>
      <c r="C272" s="70"/>
      <c r="D272" s="71"/>
      <c r="E272" s="69" t="s">
        <v>15</v>
      </c>
      <c r="F272" s="72" t="s">
        <v>15</v>
      </c>
      <c r="G272" s="71" t="s">
        <v>15</v>
      </c>
      <c r="H272" s="93"/>
      <c r="I272" s="73" t="s">
        <v>15</v>
      </c>
      <c r="J272" s="74" t="s">
        <v>15</v>
      </c>
      <c r="K272" s="71" t="s">
        <v>15</v>
      </c>
      <c r="L272" s="75" t="s">
        <v>15</v>
      </c>
      <c r="M272" s="84" t="s">
        <v>15</v>
      </c>
      <c r="N272" s="91"/>
      <c r="O272" s="76" t="s">
        <v>15</v>
      </c>
      <c r="P272" s="77"/>
      <c r="Q272" s="78"/>
    </row>
    <row r="273" spans="1:17" ht="30" hidden="1" customHeight="1" x14ac:dyDescent="0.2">
      <c r="A273" s="1">
        <v>268</v>
      </c>
      <c r="B273" s="69"/>
      <c r="C273" s="70"/>
      <c r="D273" s="71"/>
      <c r="E273" s="69" t="s">
        <v>15</v>
      </c>
      <c r="F273" s="72" t="s">
        <v>15</v>
      </c>
      <c r="G273" s="71" t="s">
        <v>15</v>
      </c>
      <c r="H273" s="93"/>
      <c r="I273" s="73" t="s">
        <v>15</v>
      </c>
      <c r="J273" s="74" t="s">
        <v>15</v>
      </c>
      <c r="K273" s="71" t="s">
        <v>15</v>
      </c>
      <c r="L273" s="75" t="s">
        <v>15</v>
      </c>
      <c r="M273" s="84" t="s">
        <v>15</v>
      </c>
      <c r="N273" s="91"/>
      <c r="O273" s="76" t="s">
        <v>15</v>
      </c>
      <c r="P273" s="77"/>
      <c r="Q273" s="78"/>
    </row>
    <row r="274" spans="1:17" ht="30" hidden="1" customHeight="1" x14ac:dyDescent="0.2">
      <c r="A274" s="1">
        <v>269</v>
      </c>
      <c r="B274" s="69"/>
      <c r="C274" s="70"/>
      <c r="D274" s="71"/>
      <c r="E274" s="69" t="s">
        <v>15</v>
      </c>
      <c r="F274" s="72" t="s">
        <v>15</v>
      </c>
      <c r="G274" s="71" t="s">
        <v>15</v>
      </c>
      <c r="H274" s="93"/>
      <c r="I274" s="73" t="s">
        <v>15</v>
      </c>
      <c r="J274" s="74" t="s">
        <v>15</v>
      </c>
      <c r="K274" s="71" t="s">
        <v>15</v>
      </c>
      <c r="L274" s="75" t="s">
        <v>15</v>
      </c>
      <c r="M274" s="84" t="s">
        <v>15</v>
      </c>
      <c r="N274" s="91"/>
      <c r="O274" s="76" t="s">
        <v>15</v>
      </c>
      <c r="P274" s="77"/>
      <c r="Q274" s="78"/>
    </row>
    <row r="275" spans="1:17" ht="30" hidden="1" customHeight="1" x14ac:dyDescent="0.2">
      <c r="A275" s="1">
        <v>270</v>
      </c>
      <c r="B275" s="69"/>
      <c r="C275" s="70"/>
      <c r="D275" s="71"/>
      <c r="E275" s="69" t="s">
        <v>15</v>
      </c>
      <c r="F275" s="72" t="s">
        <v>15</v>
      </c>
      <c r="G275" s="71" t="s">
        <v>15</v>
      </c>
      <c r="H275" s="93"/>
      <c r="I275" s="73" t="s">
        <v>15</v>
      </c>
      <c r="J275" s="74" t="s">
        <v>15</v>
      </c>
      <c r="K275" s="71" t="s">
        <v>15</v>
      </c>
      <c r="L275" s="75" t="s">
        <v>15</v>
      </c>
      <c r="M275" s="84" t="s">
        <v>15</v>
      </c>
      <c r="N275" s="91"/>
      <c r="O275" s="76" t="s">
        <v>15</v>
      </c>
      <c r="P275" s="77"/>
      <c r="Q275" s="78"/>
    </row>
    <row r="276" spans="1:17" ht="30" hidden="1" customHeight="1" x14ac:dyDescent="0.2">
      <c r="A276" s="1">
        <v>271</v>
      </c>
      <c r="B276" s="69"/>
      <c r="C276" s="70"/>
      <c r="D276" s="71"/>
      <c r="E276" s="69" t="s">
        <v>15</v>
      </c>
      <c r="F276" s="72" t="s">
        <v>15</v>
      </c>
      <c r="G276" s="71" t="s">
        <v>15</v>
      </c>
      <c r="H276" s="93"/>
      <c r="I276" s="73" t="s">
        <v>15</v>
      </c>
      <c r="J276" s="74" t="s">
        <v>15</v>
      </c>
      <c r="K276" s="71" t="s">
        <v>15</v>
      </c>
      <c r="L276" s="75" t="s">
        <v>15</v>
      </c>
      <c r="M276" s="84" t="s">
        <v>15</v>
      </c>
      <c r="N276" s="91"/>
      <c r="O276" s="76" t="s">
        <v>15</v>
      </c>
      <c r="P276" s="77"/>
      <c r="Q276" s="78"/>
    </row>
    <row r="277" spans="1:17" ht="30" hidden="1" customHeight="1" x14ac:dyDescent="0.2">
      <c r="A277" s="1">
        <v>272</v>
      </c>
      <c r="B277" s="69"/>
      <c r="C277" s="70"/>
      <c r="D277" s="71"/>
      <c r="E277" s="69" t="s">
        <v>15</v>
      </c>
      <c r="F277" s="72" t="s">
        <v>15</v>
      </c>
      <c r="G277" s="71" t="s">
        <v>15</v>
      </c>
      <c r="H277" s="93"/>
      <c r="I277" s="73" t="s">
        <v>15</v>
      </c>
      <c r="J277" s="74" t="s">
        <v>15</v>
      </c>
      <c r="K277" s="71" t="s">
        <v>15</v>
      </c>
      <c r="L277" s="75" t="s">
        <v>15</v>
      </c>
      <c r="M277" s="84" t="s">
        <v>15</v>
      </c>
      <c r="N277" s="91"/>
      <c r="O277" s="76" t="s">
        <v>15</v>
      </c>
      <c r="P277" s="77"/>
      <c r="Q277" s="78"/>
    </row>
    <row r="278" spans="1:17" ht="30" hidden="1" customHeight="1" x14ac:dyDescent="0.2">
      <c r="A278" s="1">
        <v>273</v>
      </c>
      <c r="B278" s="69"/>
      <c r="C278" s="70"/>
      <c r="D278" s="71"/>
      <c r="E278" s="69" t="s">
        <v>15</v>
      </c>
      <c r="F278" s="72" t="s">
        <v>15</v>
      </c>
      <c r="G278" s="71" t="s">
        <v>15</v>
      </c>
      <c r="H278" s="93"/>
      <c r="I278" s="73" t="s">
        <v>15</v>
      </c>
      <c r="J278" s="74" t="s">
        <v>15</v>
      </c>
      <c r="K278" s="71" t="s">
        <v>15</v>
      </c>
      <c r="L278" s="75" t="s">
        <v>15</v>
      </c>
      <c r="M278" s="84" t="s">
        <v>15</v>
      </c>
      <c r="N278" s="91"/>
      <c r="O278" s="76" t="s">
        <v>15</v>
      </c>
      <c r="P278" s="77"/>
      <c r="Q278" s="78"/>
    </row>
    <row r="279" spans="1:17" ht="30" hidden="1" customHeight="1" x14ac:dyDescent="0.2">
      <c r="A279" s="1">
        <v>274</v>
      </c>
      <c r="B279" s="69"/>
      <c r="C279" s="70"/>
      <c r="D279" s="71"/>
      <c r="E279" s="69" t="s">
        <v>15</v>
      </c>
      <c r="F279" s="72" t="s">
        <v>15</v>
      </c>
      <c r="G279" s="71" t="s">
        <v>15</v>
      </c>
      <c r="H279" s="93"/>
      <c r="I279" s="73" t="s">
        <v>15</v>
      </c>
      <c r="J279" s="74" t="s">
        <v>15</v>
      </c>
      <c r="K279" s="71" t="s">
        <v>15</v>
      </c>
      <c r="L279" s="75" t="s">
        <v>15</v>
      </c>
      <c r="M279" s="84" t="s">
        <v>15</v>
      </c>
      <c r="N279" s="91"/>
      <c r="O279" s="76" t="s">
        <v>15</v>
      </c>
      <c r="P279" s="77"/>
      <c r="Q279" s="78"/>
    </row>
    <row r="280" spans="1:17" ht="30" hidden="1" customHeight="1" x14ac:dyDescent="0.2">
      <c r="A280" s="1">
        <v>275</v>
      </c>
      <c r="B280" s="69"/>
      <c r="C280" s="70"/>
      <c r="D280" s="71"/>
      <c r="E280" s="69" t="s">
        <v>15</v>
      </c>
      <c r="F280" s="72" t="s">
        <v>15</v>
      </c>
      <c r="G280" s="71" t="s">
        <v>15</v>
      </c>
      <c r="H280" s="93"/>
      <c r="I280" s="73" t="s">
        <v>15</v>
      </c>
      <c r="J280" s="74" t="s">
        <v>15</v>
      </c>
      <c r="K280" s="71" t="s">
        <v>15</v>
      </c>
      <c r="L280" s="75" t="s">
        <v>15</v>
      </c>
      <c r="M280" s="84" t="s">
        <v>15</v>
      </c>
      <c r="N280" s="91"/>
      <c r="O280" s="76" t="s">
        <v>15</v>
      </c>
      <c r="P280" s="77"/>
      <c r="Q280" s="78"/>
    </row>
    <row r="281" spans="1:17" ht="30" hidden="1" customHeight="1" x14ac:dyDescent="0.2">
      <c r="A281" s="1">
        <v>276</v>
      </c>
      <c r="B281" s="69"/>
      <c r="C281" s="70"/>
      <c r="D281" s="71"/>
      <c r="E281" s="69" t="s">
        <v>15</v>
      </c>
      <c r="F281" s="72" t="s">
        <v>15</v>
      </c>
      <c r="G281" s="71" t="s">
        <v>15</v>
      </c>
      <c r="H281" s="93"/>
      <c r="I281" s="73" t="s">
        <v>15</v>
      </c>
      <c r="J281" s="74" t="s">
        <v>15</v>
      </c>
      <c r="K281" s="71" t="s">
        <v>15</v>
      </c>
      <c r="L281" s="75" t="s">
        <v>15</v>
      </c>
      <c r="M281" s="84" t="s">
        <v>15</v>
      </c>
      <c r="N281" s="91"/>
      <c r="O281" s="76" t="s">
        <v>15</v>
      </c>
      <c r="P281" s="77"/>
      <c r="Q281" s="78"/>
    </row>
    <row r="282" spans="1:17" ht="30" hidden="1" customHeight="1" x14ac:dyDescent="0.2">
      <c r="A282" s="1">
        <v>277</v>
      </c>
      <c r="B282" s="69"/>
      <c r="C282" s="70"/>
      <c r="D282" s="71"/>
      <c r="E282" s="69" t="s">
        <v>15</v>
      </c>
      <c r="F282" s="72" t="s">
        <v>15</v>
      </c>
      <c r="G282" s="71" t="s">
        <v>15</v>
      </c>
      <c r="H282" s="93"/>
      <c r="I282" s="73" t="s">
        <v>15</v>
      </c>
      <c r="J282" s="74" t="s">
        <v>15</v>
      </c>
      <c r="K282" s="71" t="s">
        <v>15</v>
      </c>
      <c r="L282" s="75" t="s">
        <v>15</v>
      </c>
      <c r="M282" s="84" t="s">
        <v>15</v>
      </c>
      <c r="N282" s="91"/>
      <c r="O282" s="76" t="s">
        <v>15</v>
      </c>
      <c r="P282" s="77"/>
      <c r="Q282" s="78"/>
    </row>
    <row r="283" spans="1:17" ht="30" hidden="1" customHeight="1" x14ac:dyDescent="0.2">
      <c r="A283" s="1">
        <v>278</v>
      </c>
      <c r="B283" s="69"/>
      <c r="C283" s="70"/>
      <c r="D283" s="71"/>
      <c r="E283" s="69" t="s">
        <v>15</v>
      </c>
      <c r="F283" s="72" t="s">
        <v>15</v>
      </c>
      <c r="G283" s="71" t="s">
        <v>15</v>
      </c>
      <c r="H283" s="93"/>
      <c r="I283" s="73" t="s">
        <v>15</v>
      </c>
      <c r="J283" s="74" t="s">
        <v>15</v>
      </c>
      <c r="K283" s="71" t="s">
        <v>15</v>
      </c>
      <c r="L283" s="75" t="s">
        <v>15</v>
      </c>
      <c r="M283" s="84" t="s">
        <v>15</v>
      </c>
      <c r="N283" s="91"/>
      <c r="O283" s="76" t="s">
        <v>15</v>
      </c>
      <c r="P283" s="77"/>
      <c r="Q283" s="78"/>
    </row>
    <row r="284" spans="1:17" ht="30" hidden="1" customHeight="1" x14ac:dyDescent="0.2">
      <c r="A284" s="1">
        <v>279</v>
      </c>
      <c r="B284" s="69"/>
      <c r="C284" s="70"/>
      <c r="D284" s="71"/>
      <c r="E284" s="69" t="s">
        <v>15</v>
      </c>
      <c r="F284" s="72" t="s">
        <v>15</v>
      </c>
      <c r="G284" s="71" t="s">
        <v>15</v>
      </c>
      <c r="H284" s="93"/>
      <c r="I284" s="73" t="s">
        <v>15</v>
      </c>
      <c r="J284" s="74" t="s">
        <v>15</v>
      </c>
      <c r="K284" s="71" t="s">
        <v>15</v>
      </c>
      <c r="L284" s="75" t="s">
        <v>15</v>
      </c>
      <c r="M284" s="84" t="s">
        <v>15</v>
      </c>
      <c r="N284" s="91"/>
      <c r="O284" s="76" t="s">
        <v>15</v>
      </c>
      <c r="P284" s="77"/>
      <c r="Q284" s="78"/>
    </row>
    <row r="285" spans="1:17" ht="30" hidden="1" customHeight="1" x14ac:dyDescent="0.2">
      <c r="A285" s="1">
        <v>280</v>
      </c>
      <c r="B285" s="69"/>
      <c r="C285" s="70"/>
      <c r="D285" s="71"/>
      <c r="E285" s="69" t="s">
        <v>15</v>
      </c>
      <c r="F285" s="72" t="s">
        <v>15</v>
      </c>
      <c r="G285" s="71" t="s">
        <v>15</v>
      </c>
      <c r="H285" s="93"/>
      <c r="I285" s="73" t="s">
        <v>15</v>
      </c>
      <c r="J285" s="74" t="s">
        <v>15</v>
      </c>
      <c r="K285" s="71" t="s">
        <v>15</v>
      </c>
      <c r="L285" s="75" t="s">
        <v>15</v>
      </c>
      <c r="M285" s="84" t="s">
        <v>15</v>
      </c>
      <c r="N285" s="91"/>
      <c r="O285" s="76" t="s">
        <v>15</v>
      </c>
      <c r="P285" s="77"/>
      <c r="Q285" s="78"/>
    </row>
    <row r="286" spans="1:17" ht="30" hidden="1" customHeight="1" x14ac:dyDescent="0.2">
      <c r="A286" s="1">
        <v>281</v>
      </c>
      <c r="B286" s="69"/>
      <c r="C286" s="70"/>
      <c r="D286" s="71"/>
      <c r="E286" s="69" t="s">
        <v>15</v>
      </c>
      <c r="F286" s="72" t="s">
        <v>15</v>
      </c>
      <c r="G286" s="71" t="s">
        <v>15</v>
      </c>
      <c r="H286" s="93"/>
      <c r="I286" s="73" t="s">
        <v>15</v>
      </c>
      <c r="J286" s="74" t="s">
        <v>15</v>
      </c>
      <c r="K286" s="71" t="s">
        <v>15</v>
      </c>
      <c r="L286" s="75" t="s">
        <v>15</v>
      </c>
      <c r="M286" s="84" t="s">
        <v>15</v>
      </c>
      <c r="N286" s="91"/>
      <c r="O286" s="76" t="s">
        <v>15</v>
      </c>
      <c r="P286" s="77"/>
      <c r="Q286" s="78"/>
    </row>
    <row r="287" spans="1:17" ht="30" hidden="1" customHeight="1" x14ac:dyDescent="0.2">
      <c r="A287" s="1">
        <v>282</v>
      </c>
      <c r="B287" s="69"/>
      <c r="C287" s="70"/>
      <c r="D287" s="71"/>
      <c r="E287" s="69" t="s">
        <v>15</v>
      </c>
      <c r="F287" s="72" t="s">
        <v>15</v>
      </c>
      <c r="G287" s="71" t="s">
        <v>15</v>
      </c>
      <c r="H287" s="93"/>
      <c r="I287" s="73" t="s">
        <v>15</v>
      </c>
      <c r="J287" s="74" t="s">
        <v>15</v>
      </c>
      <c r="K287" s="71" t="s">
        <v>15</v>
      </c>
      <c r="L287" s="75" t="s">
        <v>15</v>
      </c>
      <c r="M287" s="84" t="s">
        <v>15</v>
      </c>
      <c r="N287" s="91"/>
      <c r="O287" s="76" t="s">
        <v>15</v>
      </c>
      <c r="P287" s="77"/>
      <c r="Q287" s="78"/>
    </row>
    <row r="288" spans="1:17" ht="30" hidden="1" customHeight="1" x14ac:dyDescent="0.2">
      <c r="A288" s="1">
        <v>283</v>
      </c>
      <c r="B288" s="69"/>
      <c r="C288" s="70"/>
      <c r="D288" s="71"/>
      <c r="E288" s="69" t="s">
        <v>15</v>
      </c>
      <c r="F288" s="72" t="s">
        <v>15</v>
      </c>
      <c r="G288" s="71" t="s">
        <v>15</v>
      </c>
      <c r="H288" s="93"/>
      <c r="I288" s="73" t="s">
        <v>15</v>
      </c>
      <c r="J288" s="74" t="s">
        <v>15</v>
      </c>
      <c r="K288" s="71" t="s">
        <v>15</v>
      </c>
      <c r="L288" s="75" t="s">
        <v>15</v>
      </c>
      <c r="M288" s="84" t="s">
        <v>15</v>
      </c>
      <c r="N288" s="91"/>
      <c r="O288" s="76" t="s">
        <v>15</v>
      </c>
      <c r="P288" s="77"/>
      <c r="Q288" s="78"/>
    </row>
    <row r="289" spans="1:17" ht="30" hidden="1" customHeight="1" x14ac:dyDescent="0.2">
      <c r="A289" s="1">
        <v>284</v>
      </c>
      <c r="B289" s="69"/>
      <c r="C289" s="70"/>
      <c r="D289" s="71"/>
      <c r="E289" s="69" t="s">
        <v>15</v>
      </c>
      <c r="F289" s="72" t="s">
        <v>15</v>
      </c>
      <c r="G289" s="71" t="s">
        <v>15</v>
      </c>
      <c r="H289" s="93"/>
      <c r="I289" s="73" t="s">
        <v>15</v>
      </c>
      <c r="J289" s="74" t="s">
        <v>15</v>
      </c>
      <c r="K289" s="71" t="s">
        <v>15</v>
      </c>
      <c r="L289" s="75" t="s">
        <v>15</v>
      </c>
      <c r="M289" s="84" t="s">
        <v>15</v>
      </c>
      <c r="N289" s="91"/>
      <c r="O289" s="76" t="s">
        <v>15</v>
      </c>
      <c r="P289" s="77"/>
      <c r="Q289" s="78"/>
    </row>
    <row r="290" spans="1:17" ht="30" hidden="1" customHeight="1" x14ac:dyDescent="0.2">
      <c r="A290" s="1">
        <v>285</v>
      </c>
      <c r="B290" s="69"/>
      <c r="C290" s="70"/>
      <c r="D290" s="71"/>
      <c r="E290" s="69" t="s">
        <v>15</v>
      </c>
      <c r="F290" s="72" t="s">
        <v>15</v>
      </c>
      <c r="G290" s="71" t="s">
        <v>15</v>
      </c>
      <c r="H290" s="93"/>
      <c r="I290" s="73" t="s">
        <v>15</v>
      </c>
      <c r="J290" s="74" t="s">
        <v>15</v>
      </c>
      <c r="K290" s="71" t="s">
        <v>15</v>
      </c>
      <c r="L290" s="75" t="s">
        <v>15</v>
      </c>
      <c r="M290" s="84" t="s">
        <v>15</v>
      </c>
      <c r="N290" s="91"/>
      <c r="O290" s="76" t="s">
        <v>15</v>
      </c>
      <c r="P290" s="77"/>
      <c r="Q290" s="78"/>
    </row>
    <row r="291" spans="1:17" ht="30" hidden="1" customHeight="1" x14ac:dyDescent="0.2">
      <c r="A291" s="1">
        <v>286</v>
      </c>
      <c r="B291" s="69"/>
      <c r="C291" s="70"/>
      <c r="D291" s="71"/>
      <c r="E291" s="69" t="s">
        <v>15</v>
      </c>
      <c r="F291" s="72" t="s">
        <v>15</v>
      </c>
      <c r="G291" s="71" t="s">
        <v>15</v>
      </c>
      <c r="H291" s="93"/>
      <c r="I291" s="73" t="s">
        <v>15</v>
      </c>
      <c r="J291" s="74" t="s">
        <v>15</v>
      </c>
      <c r="K291" s="71" t="s">
        <v>15</v>
      </c>
      <c r="L291" s="75" t="s">
        <v>15</v>
      </c>
      <c r="M291" s="84" t="s">
        <v>15</v>
      </c>
      <c r="N291" s="91"/>
      <c r="O291" s="76" t="s">
        <v>15</v>
      </c>
      <c r="P291" s="77"/>
      <c r="Q291" s="78"/>
    </row>
    <row r="292" spans="1:17" ht="30" hidden="1" customHeight="1" x14ac:dyDescent="0.2">
      <c r="A292" s="1">
        <v>287</v>
      </c>
      <c r="B292" s="69"/>
      <c r="C292" s="70"/>
      <c r="D292" s="71"/>
      <c r="E292" s="69" t="s">
        <v>15</v>
      </c>
      <c r="F292" s="72" t="s">
        <v>15</v>
      </c>
      <c r="G292" s="71" t="s">
        <v>15</v>
      </c>
      <c r="H292" s="93"/>
      <c r="I292" s="73" t="s">
        <v>15</v>
      </c>
      <c r="J292" s="74" t="s">
        <v>15</v>
      </c>
      <c r="K292" s="71" t="s">
        <v>15</v>
      </c>
      <c r="L292" s="75" t="s">
        <v>15</v>
      </c>
      <c r="M292" s="84" t="s">
        <v>15</v>
      </c>
      <c r="N292" s="91"/>
      <c r="O292" s="76" t="s">
        <v>15</v>
      </c>
      <c r="P292" s="77"/>
      <c r="Q292" s="78"/>
    </row>
    <row r="293" spans="1:17" ht="30" hidden="1" customHeight="1" x14ac:dyDescent="0.2">
      <c r="A293" s="1">
        <v>288</v>
      </c>
      <c r="B293" s="69"/>
      <c r="C293" s="70"/>
      <c r="D293" s="71"/>
      <c r="E293" s="69" t="s">
        <v>15</v>
      </c>
      <c r="F293" s="72" t="s">
        <v>15</v>
      </c>
      <c r="G293" s="71" t="s">
        <v>15</v>
      </c>
      <c r="H293" s="93"/>
      <c r="I293" s="73" t="s">
        <v>15</v>
      </c>
      <c r="J293" s="74" t="s">
        <v>15</v>
      </c>
      <c r="K293" s="71" t="s">
        <v>15</v>
      </c>
      <c r="L293" s="75" t="s">
        <v>15</v>
      </c>
      <c r="M293" s="84" t="s">
        <v>15</v>
      </c>
      <c r="N293" s="91"/>
      <c r="O293" s="76" t="s">
        <v>15</v>
      </c>
      <c r="P293" s="77"/>
      <c r="Q293" s="78"/>
    </row>
    <row r="294" spans="1:17" ht="30" hidden="1" customHeight="1" x14ac:dyDescent="0.2">
      <c r="A294" s="1">
        <v>289</v>
      </c>
      <c r="B294" s="69"/>
      <c r="C294" s="70"/>
      <c r="D294" s="71"/>
      <c r="E294" s="69" t="s">
        <v>15</v>
      </c>
      <c r="F294" s="72" t="s">
        <v>15</v>
      </c>
      <c r="G294" s="71" t="s">
        <v>15</v>
      </c>
      <c r="H294" s="93"/>
      <c r="I294" s="73" t="s">
        <v>15</v>
      </c>
      <c r="J294" s="74" t="s">
        <v>15</v>
      </c>
      <c r="K294" s="71" t="s">
        <v>15</v>
      </c>
      <c r="L294" s="75" t="s">
        <v>15</v>
      </c>
      <c r="M294" s="84" t="s">
        <v>15</v>
      </c>
      <c r="N294" s="91"/>
      <c r="O294" s="76" t="s">
        <v>15</v>
      </c>
      <c r="P294" s="77"/>
      <c r="Q294" s="78"/>
    </row>
    <row r="295" spans="1:17" ht="30" hidden="1" customHeight="1" x14ac:dyDescent="0.2">
      <c r="A295" s="1">
        <v>290</v>
      </c>
      <c r="B295" s="69"/>
      <c r="C295" s="70"/>
      <c r="D295" s="71"/>
      <c r="E295" s="69" t="s">
        <v>15</v>
      </c>
      <c r="F295" s="72" t="s">
        <v>15</v>
      </c>
      <c r="G295" s="71" t="s">
        <v>15</v>
      </c>
      <c r="H295" s="93"/>
      <c r="I295" s="73" t="s">
        <v>15</v>
      </c>
      <c r="J295" s="74" t="s">
        <v>15</v>
      </c>
      <c r="K295" s="71" t="s">
        <v>15</v>
      </c>
      <c r="L295" s="75" t="s">
        <v>15</v>
      </c>
      <c r="M295" s="84" t="s">
        <v>15</v>
      </c>
      <c r="N295" s="91"/>
      <c r="O295" s="76" t="s">
        <v>15</v>
      </c>
      <c r="P295" s="77"/>
      <c r="Q295" s="78"/>
    </row>
    <row r="296" spans="1:17" ht="30" hidden="1" customHeight="1" x14ac:dyDescent="0.2">
      <c r="A296" s="1">
        <v>291</v>
      </c>
      <c r="B296" s="69"/>
      <c r="C296" s="70"/>
      <c r="D296" s="71"/>
      <c r="E296" s="69" t="s">
        <v>15</v>
      </c>
      <c r="F296" s="72" t="s">
        <v>15</v>
      </c>
      <c r="G296" s="71" t="s">
        <v>15</v>
      </c>
      <c r="H296" s="93"/>
      <c r="I296" s="73" t="s">
        <v>15</v>
      </c>
      <c r="J296" s="74" t="s">
        <v>15</v>
      </c>
      <c r="K296" s="71" t="s">
        <v>15</v>
      </c>
      <c r="L296" s="75" t="s">
        <v>15</v>
      </c>
      <c r="M296" s="84" t="s">
        <v>15</v>
      </c>
      <c r="N296" s="91"/>
      <c r="O296" s="76" t="s">
        <v>15</v>
      </c>
      <c r="P296" s="77"/>
      <c r="Q296" s="78"/>
    </row>
    <row r="297" spans="1:17" ht="30" hidden="1" customHeight="1" x14ac:dyDescent="0.2">
      <c r="A297" s="1">
        <v>292</v>
      </c>
      <c r="B297" s="69"/>
      <c r="C297" s="70"/>
      <c r="D297" s="71"/>
      <c r="E297" s="69" t="s">
        <v>15</v>
      </c>
      <c r="F297" s="72" t="s">
        <v>15</v>
      </c>
      <c r="G297" s="71" t="s">
        <v>15</v>
      </c>
      <c r="H297" s="93"/>
      <c r="I297" s="73" t="s">
        <v>15</v>
      </c>
      <c r="J297" s="74" t="s">
        <v>15</v>
      </c>
      <c r="K297" s="71" t="s">
        <v>15</v>
      </c>
      <c r="L297" s="75" t="s">
        <v>15</v>
      </c>
      <c r="M297" s="84" t="s">
        <v>15</v>
      </c>
      <c r="N297" s="91"/>
      <c r="O297" s="76" t="s">
        <v>15</v>
      </c>
      <c r="P297" s="77"/>
      <c r="Q297" s="78"/>
    </row>
    <row r="298" spans="1:17" ht="30" hidden="1" customHeight="1" x14ac:dyDescent="0.2">
      <c r="A298" s="1">
        <v>293</v>
      </c>
      <c r="B298" s="69"/>
      <c r="C298" s="70"/>
      <c r="D298" s="71"/>
      <c r="E298" s="69" t="s">
        <v>15</v>
      </c>
      <c r="F298" s="72" t="s">
        <v>15</v>
      </c>
      <c r="G298" s="71" t="s">
        <v>15</v>
      </c>
      <c r="H298" s="93"/>
      <c r="I298" s="73" t="s">
        <v>15</v>
      </c>
      <c r="J298" s="74" t="s">
        <v>15</v>
      </c>
      <c r="K298" s="71" t="s">
        <v>15</v>
      </c>
      <c r="L298" s="75" t="s">
        <v>15</v>
      </c>
      <c r="M298" s="84" t="s">
        <v>15</v>
      </c>
      <c r="N298" s="91"/>
      <c r="O298" s="76" t="s">
        <v>15</v>
      </c>
      <c r="P298" s="77"/>
      <c r="Q298" s="78"/>
    </row>
    <row r="299" spans="1:17" ht="30" hidden="1" customHeight="1" x14ac:dyDescent="0.2">
      <c r="A299" s="1">
        <v>294</v>
      </c>
      <c r="B299" s="69"/>
      <c r="C299" s="70"/>
      <c r="D299" s="71"/>
      <c r="E299" s="69" t="s">
        <v>15</v>
      </c>
      <c r="F299" s="72" t="s">
        <v>15</v>
      </c>
      <c r="G299" s="71" t="s">
        <v>15</v>
      </c>
      <c r="H299" s="93"/>
      <c r="I299" s="73" t="s">
        <v>15</v>
      </c>
      <c r="J299" s="74" t="s">
        <v>15</v>
      </c>
      <c r="K299" s="71" t="s">
        <v>15</v>
      </c>
      <c r="L299" s="75" t="s">
        <v>15</v>
      </c>
      <c r="M299" s="84" t="s">
        <v>15</v>
      </c>
      <c r="N299" s="91"/>
      <c r="O299" s="76" t="s">
        <v>15</v>
      </c>
      <c r="P299" s="77"/>
      <c r="Q299" s="78"/>
    </row>
    <row r="300" spans="1:17" ht="30" hidden="1" customHeight="1" x14ac:dyDescent="0.2">
      <c r="A300" s="1">
        <v>295</v>
      </c>
      <c r="B300" s="69"/>
      <c r="C300" s="70"/>
      <c r="D300" s="71"/>
      <c r="E300" s="69" t="s">
        <v>15</v>
      </c>
      <c r="F300" s="72" t="s">
        <v>15</v>
      </c>
      <c r="G300" s="71" t="s">
        <v>15</v>
      </c>
      <c r="H300" s="93"/>
      <c r="I300" s="73" t="s">
        <v>15</v>
      </c>
      <c r="J300" s="74" t="s">
        <v>15</v>
      </c>
      <c r="K300" s="71" t="s">
        <v>15</v>
      </c>
      <c r="L300" s="75" t="s">
        <v>15</v>
      </c>
      <c r="M300" s="84" t="s">
        <v>15</v>
      </c>
      <c r="N300" s="91"/>
      <c r="O300" s="76" t="s">
        <v>15</v>
      </c>
      <c r="P300" s="77"/>
      <c r="Q300" s="78"/>
    </row>
    <row r="301" spans="1:17" ht="30" hidden="1" customHeight="1" x14ac:dyDescent="0.2">
      <c r="A301" s="1">
        <v>296</v>
      </c>
      <c r="B301" s="69"/>
      <c r="C301" s="70"/>
      <c r="D301" s="71"/>
      <c r="E301" s="69" t="s">
        <v>15</v>
      </c>
      <c r="F301" s="72" t="s">
        <v>15</v>
      </c>
      <c r="G301" s="71" t="s">
        <v>15</v>
      </c>
      <c r="H301" s="93"/>
      <c r="I301" s="73" t="s">
        <v>15</v>
      </c>
      <c r="J301" s="74" t="s">
        <v>15</v>
      </c>
      <c r="K301" s="71" t="s">
        <v>15</v>
      </c>
      <c r="L301" s="75" t="s">
        <v>15</v>
      </c>
      <c r="M301" s="84" t="s">
        <v>15</v>
      </c>
      <c r="N301" s="91"/>
      <c r="O301" s="76" t="s">
        <v>15</v>
      </c>
      <c r="P301" s="77"/>
      <c r="Q301" s="78"/>
    </row>
    <row r="302" spans="1:17" ht="30" hidden="1" customHeight="1" x14ac:dyDescent="0.2">
      <c r="A302" s="1">
        <v>297</v>
      </c>
      <c r="B302" s="69"/>
      <c r="C302" s="70"/>
      <c r="D302" s="71"/>
      <c r="E302" s="69" t="s">
        <v>15</v>
      </c>
      <c r="F302" s="72" t="s">
        <v>15</v>
      </c>
      <c r="G302" s="71" t="s">
        <v>15</v>
      </c>
      <c r="H302" s="93"/>
      <c r="I302" s="73" t="s">
        <v>15</v>
      </c>
      <c r="J302" s="74" t="s">
        <v>15</v>
      </c>
      <c r="K302" s="71" t="s">
        <v>15</v>
      </c>
      <c r="L302" s="75" t="s">
        <v>15</v>
      </c>
      <c r="M302" s="84" t="s">
        <v>15</v>
      </c>
      <c r="N302" s="91"/>
      <c r="O302" s="76" t="s">
        <v>15</v>
      </c>
      <c r="P302" s="77"/>
      <c r="Q302" s="78"/>
    </row>
    <row r="303" spans="1:17" ht="30" hidden="1" customHeight="1" x14ac:dyDescent="0.2">
      <c r="A303" s="1">
        <v>298</v>
      </c>
      <c r="B303" s="69"/>
      <c r="C303" s="70"/>
      <c r="D303" s="71"/>
      <c r="E303" s="69" t="s">
        <v>15</v>
      </c>
      <c r="F303" s="72" t="s">
        <v>15</v>
      </c>
      <c r="G303" s="71" t="s">
        <v>15</v>
      </c>
      <c r="H303" s="93"/>
      <c r="I303" s="73" t="s">
        <v>15</v>
      </c>
      <c r="J303" s="74" t="s">
        <v>15</v>
      </c>
      <c r="K303" s="71" t="s">
        <v>15</v>
      </c>
      <c r="L303" s="75" t="s">
        <v>15</v>
      </c>
      <c r="M303" s="84" t="s">
        <v>15</v>
      </c>
      <c r="N303" s="91"/>
      <c r="O303" s="76" t="s">
        <v>15</v>
      </c>
      <c r="P303" s="77"/>
      <c r="Q303" s="78"/>
    </row>
    <row r="304" spans="1:17" ht="30" hidden="1" customHeight="1" x14ac:dyDescent="0.2">
      <c r="A304" s="1">
        <v>299</v>
      </c>
      <c r="B304" s="69"/>
      <c r="C304" s="70"/>
      <c r="D304" s="71"/>
      <c r="E304" s="69" t="s">
        <v>15</v>
      </c>
      <c r="F304" s="72" t="s">
        <v>15</v>
      </c>
      <c r="G304" s="71" t="s">
        <v>15</v>
      </c>
      <c r="H304" s="93"/>
      <c r="I304" s="73" t="s">
        <v>15</v>
      </c>
      <c r="J304" s="74" t="s">
        <v>15</v>
      </c>
      <c r="K304" s="71" t="s">
        <v>15</v>
      </c>
      <c r="L304" s="75" t="s">
        <v>15</v>
      </c>
      <c r="M304" s="84" t="s">
        <v>15</v>
      </c>
      <c r="N304" s="91"/>
      <c r="O304" s="76" t="s">
        <v>15</v>
      </c>
      <c r="P304" s="77"/>
      <c r="Q304" s="78"/>
    </row>
    <row r="305" spans="1:17" ht="30" hidden="1" customHeight="1" x14ac:dyDescent="0.2">
      <c r="A305" s="1">
        <v>300</v>
      </c>
      <c r="B305" s="69"/>
      <c r="C305" s="70"/>
      <c r="D305" s="71"/>
      <c r="E305" s="69" t="s">
        <v>15</v>
      </c>
      <c r="F305" s="72" t="s">
        <v>15</v>
      </c>
      <c r="G305" s="71" t="s">
        <v>15</v>
      </c>
      <c r="H305" s="93"/>
      <c r="I305" s="73" t="s">
        <v>15</v>
      </c>
      <c r="J305" s="74" t="s">
        <v>15</v>
      </c>
      <c r="K305" s="71" t="s">
        <v>15</v>
      </c>
      <c r="L305" s="75" t="s">
        <v>15</v>
      </c>
      <c r="M305" s="84" t="s">
        <v>15</v>
      </c>
      <c r="N305" s="91"/>
      <c r="O305" s="76" t="s">
        <v>15</v>
      </c>
      <c r="P305" s="77"/>
      <c r="Q305" s="78"/>
    </row>
    <row r="306" spans="1:17" ht="30" hidden="1" customHeight="1" x14ac:dyDescent="0.2">
      <c r="A306" s="1">
        <v>301</v>
      </c>
      <c r="B306" s="69"/>
      <c r="C306" s="70"/>
      <c r="D306" s="71"/>
      <c r="E306" s="69" t="s">
        <v>15</v>
      </c>
      <c r="F306" s="72" t="s">
        <v>15</v>
      </c>
      <c r="G306" s="71" t="s">
        <v>15</v>
      </c>
      <c r="H306" s="93"/>
      <c r="I306" s="73" t="s">
        <v>15</v>
      </c>
      <c r="J306" s="74" t="s">
        <v>15</v>
      </c>
      <c r="K306" s="71" t="s">
        <v>15</v>
      </c>
      <c r="L306" s="75" t="s">
        <v>15</v>
      </c>
      <c r="M306" s="84" t="s">
        <v>15</v>
      </c>
      <c r="N306" s="91"/>
      <c r="O306" s="76" t="s">
        <v>15</v>
      </c>
      <c r="P306" s="77"/>
      <c r="Q306" s="78"/>
    </row>
    <row r="307" spans="1:17" ht="30" hidden="1" customHeight="1" x14ac:dyDescent="0.2">
      <c r="A307" s="1">
        <v>302</v>
      </c>
      <c r="B307" s="69"/>
      <c r="C307" s="70"/>
      <c r="D307" s="71"/>
      <c r="E307" s="69" t="s">
        <v>15</v>
      </c>
      <c r="F307" s="72" t="s">
        <v>15</v>
      </c>
      <c r="G307" s="71" t="s">
        <v>15</v>
      </c>
      <c r="H307" s="93"/>
      <c r="I307" s="73" t="s">
        <v>15</v>
      </c>
      <c r="J307" s="74" t="s">
        <v>15</v>
      </c>
      <c r="K307" s="71" t="s">
        <v>15</v>
      </c>
      <c r="L307" s="75" t="s">
        <v>15</v>
      </c>
      <c r="M307" s="84" t="s">
        <v>15</v>
      </c>
      <c r="N307" s="91"/>
      <c r="O307" s="76" t="s">
        <v>15</v>
      </c>
      <c r="P307" s="77"/>
      <c r="Q307" s="78"/>
    </row>
    <row r="308" spans="1:17" ht="30" hidden="1" customHeight="1" x14ac:dyDescent="0.2">
      <c r="A308" s="1">
        <v>303</v>
      </c>
      <c r="B308" s="69"/>
      <c r="C308" s="70"/>
      <c r="D308" s="71"/>
      <c r="E308" s="69" t="s">
        <v>15</v>
      </c>
      <c r="F308" s="72" t="s">
        <v>15</v>
      </c>
      <c r="G308" s="71" t="s">
        <v>15</v>
      </c>
      <c r="H308" s="93"/>
      <c r="I308" s="73" t="s">
        <v>15</v>
      </c>
      <c r="J308" s="74" t="s">
        <v>15</v>
      </c>
      <c r="K308" s="71" t="s">
        <v>15</v>
      </c>
      <c r="L308" s="75" t="s">
        <v>15</v>
      </c>
      <c r="M308" s="84" t="s">
        <v>15</v>
      </c>
      <c r="N308" s="91"/>
      <c r="O308" s="76" t="s">
        <v>15</v>
      </c>
      <c r="P308" s="77"/>
      <c r="Q308" s="78"/>
    </row>
    <row r="309" spans="1:17" ht="30" hidden="1" customHeight="1" x14ac:dyDescent="0.2">
      <c r="A309" s="1">
        <v>304</v>
      </c>
      <c r="B309" s="69"/>
      <c r="C309" s="70"/>
      <c r="D309" s="71"/>
      <c r="E309" s="69" t="s">
        <v>15</v>
      </c>
      <c r="F309" s="72" t="s">
        <v>15</v>
      </c>
      <c r="G309" s="71" t="s">
        <v>15</v>
      </c>
      <c r="H309" s="93"/>
      <c r="I309" s="73" t="s">
        <v>15</v>
      </c>
      <c r="J309" s="74" t="s">
        <v>15</v>
      </c>
      <c r="K309" s="71" t="s">
        <v>15</v>
      </c>
      <c r="L309" s="75" t="s">
        <v>15</v>
      </c>
      <c r="M309" s="84" t="s">
        <v>15</v>
      </c>
      <c r="N309" s="91"/>
      <c r="O309" s="76" t="s">
        <v>15</v>
      </c>
      <c r="P309" s="77"/>
      <c r="Q309" s="78"/>
    </row>
    <row r="310" spans="1:17" ht="30" hidden="1" customHeight="1" x14ac:dyDescent="0.2">
      <c r="A310" s="1">
        <v>305</v>
      </c>
      <c r="B310" s="69"/>
      <c r="C310" s="70"/>
      <c r="D310" s="71"/>
      <c r="E310" s="69" t="s">
        <v>15</v>
      </c>
      <c r="F310" s="72" t="s">
        <v>15</v>
      </c>
      <c r="G310" s="71" t="s">
        <v>15</v>
      </c>
      <c r="H310" s="93"/>
      <c r="I310" s="73" t="s">
        <v>15</v>
      </c>
      <c r="J310" s="74" t="s">
        <v>15</v>
      </c>
      <c r="K310" s="71" t="s">
        <v>15</v>
      </c>
      <c r="L310" s="75" t="s">
        <v>15</v>
      </c>
      <c r="M310" s="84" t="s">
        <v>15</v>
      </c>
      <c r="N310" s="91"/>
      <c r="O310" s="76" t="s">
        <v>15</v>
      </c>
      <c r="P310" s="77"/>
      <c r="Q310" s="78"/>
    </row>
    <row r="311" spans="1:17" ht="30" hidden="1" customHeight="1" x14ac:dyDescent="0.2">
      <c r="A311" s="1">
        <v>306</v>
      </c>
      <c r="B311" s="69"/>
      <c r="C311" s="70"/>
      <c r="D311" s="71"/>
      <c r="E311" s="69" t="s">
        <v>15</v>
      </c>
      <c r="F311" s="72" t="s">
        <v>15</v>
      </c>
      <c r="G311" s="71" t="s">
        <v>15</v>
      </c>
      <c r="H311" s="93"/>
      <c r="I311" s="73" t="s">
        <v>15</v>
      </c>
      <c r="J311" s="74" t="s">
        <v>15</v>
      </c>
      <c r="K311" s="71" t="s">
        <v>15</v>
      </c>
      <c r="L311" s="75" t="s">
        <v>15</v>
      </c>
      <c r="M311" s="84" t="s">
        <v>15</v>
      </c>
      <c r="N311" s="91"/>
      <c r="O311" s="76" t="s">
        <v>15</v>
      </c>
      <c r="P311" s="77"/>
      <c r="Q311" s="78"/>
    </row>
    <row r="312" spans="1:17" ht="30" hidden="1" customHeight="1" x14ac:dyDescent="0.2">
      <c r="A312" s="1">
        <v>307</v>
      </c>
      <c r="B312" s="69"/>
      <c r="C312" s="70"/>
      <c r="D312" s="71"/>
      <c r="E312" s="69" t="s">
        <v>15</v>
      </c>
      <c r="F312" s="72" t="s">
        <v>15</v>
      </c>
      <c r="G312" s="71" t="s">
        <v>15</v>
      </c>
      <c r="H312" s="93"/>
      <c r="I312" s="73" t="s">
        <v>15</v>
      </c>
      <c r="J312" s="74" t="s">
        <v>15</v>
      </c>
      <c r="K312" s="71" t="s">
        <v>15</v>
      </c>
      <c r="L312" s="75" t="s">
        <v>15</v>
      </c>
      <c r="M312" s="84" t="s">
        <v>15</v>
      </c>
      <c r="N312" s="91"/>
      <c r="O312" s="76" t="s">
        <v>15</v>
      </c>
      <c r="P312" s="77"/>
      <c r="Q312" s="78"/>
    </row>
    <row r="313" spans="1:17" ht="30" hidden="1" customHeight="1" x14ac:dyDescent="0.2">
      <c r="A313" s="1">
        <v>308</v>
      </c>
      <c r="B313" s="69"/>
      <c r="C313" s="70"/>
      <c r="D313" s="71"/>
      <c r="E313" s="69" t="s">
        <v>15</v>
      </c>
      <c r="F313" s="72" t="s">
        <v>15</v>
      </c>
      <c r="G313" s="71" t="s">
        <v>15</v>
      </c>
      <c r="H313" s="93"/>
      <c r="I313" s="73" t="s">
        <v>15</v>
      </c>
      <c r="J313" s="74" t="s">
        <v>15</v>
      </c>
      <c r="K313" s="71" t="s">
        <v>15</v>
      </c>
      <c r="L313" s="75" t="s">
        <v>15</v>
      </c>
      <c r="M313" s="84" t="s">
        <v>15</v>
      </c>
      <c r="N313" s="91"/>
      <c r="O313" s="76" t="s">
        <v>15</v>
      </c>
      <c r="P313" s="77"/>
      <c r="Q313" s="78"/>
    </row>
    <row r="314" spans="1:17" ht="30" hidden="1" customHeight="1" x14ac:dyDescent="0.2">
      <c r="A314" s="1">
        <v>309</v>
      </c>
      <c r="B314" s="69"/>
      <c r="C314" s="70"/>
      <c r="D314" s="71"/>
      <c r="E314" s="69" t="s">
        <v>15</v>
      </c>
      <c r="F314" s="72" t="s">
        <v>15</v>
      </c>
      <c r="G314" s="71" t="s">
        <v>15</v>
      </c>
      <c r="H314" s="93"/>
      <c r="I314" s="73" t="s">
        <v>15</v>
      </c>
      <c r="J314" s="74" t="s">
        <v>15</v>
      </c>
      <c r="K314" s="71" t="s">
        <v>15</v>
      </c>
      <c r="L314" s="75" t="s">
        <v>15</v>
      </c>
      <c r="M314" s="84" t="s">
        <v>15</v>
      </c>
      <c r="N314" s="91"/>
      <c r="O314" s="76" t="s">
        <v>15</v>
      </c>
      <c r="P314" s="77"/>
      <c r="Q314" s="78"/>
    </row>
    <row r="315" spans="1:17" ht="30" hidden="1" customHeight="1" x14ac:dyDescent="0.2">
      <c r="A315" s="1">
        <v>310</v>
      </c>
      <c r="B315" s="69"/>
      <c r="C315" s="70"/>
      <c r="D315" s="71"/>
      <c r="E315" s="69" t="s">
        <v>15</v>
      </c>
      <c r="F315" s="72" t="s">
        <v>15</v>
      </c>
      <c r="G315" s="71" t="s">
        <v>15</v>
      </c>
      <c r="H315" s="93"/>
      <c r="I315" s="73" t="s">
        <v>15</v>
      </c>
      <c r="J315" s="74" t="s">
        <v>15</v>
      </c>
      <c r="K315" s="71" t="s">
        <v>15</v>
      </c>
      <c r="L315" s="75" t="s">
        <v>15</v>
      </c>
      <c r="M315" s="84" t="s">
        <v>15</v>
      </c>
      <c r="N315" s="91"/>
      <c r="O315" s="76" t="s">
        <v>15</v>
      </c>
      <c r="P315" s="77"/>
      <c r="Q315" s="78"/>
    </row>
    <row r="316" spans="1:17" ht="30" hidden="1" customHeight="1" x14ac:dyDescent="0.2">
      <c r="A316" s="1">
        <v>311</v>
      </c>
      <c r="B316" s="69"/>
      <c r="C316" s="70"/>
      <c r="D316" s="71"/>
      <c r="E316" s="69" t="s">
        <v>15</v>
      </c>
      <c r="F316" s="72" t="s">
        <v>15</v>
      </c>
      <c r="G316" s="71" t="s">
        <v>15</v>
      </c>
      <c r="H316" s="93"/>
      <c r="I316" s="73" t="s">
        <v>15</v>
      </c>
      <c r="J316" s="74" t="s">
        <v>15</v>
      </c>
      <c r="K316" s="71" t="s">
        <v>15</v>
      </c>
      <c r="L316" s="75" t="s">
        <v>15</v>
      </c>
      <c r="M316" s="84" t="s">
        <v>15</v>
      </c>
      <c r="N316" s="91"/>
      <c r="O316" s="76" t="s">
        <v>15</v>
      </c>
      <c r="P316" s="77"/>
      <c r="Q316" s="78"/>
    </row>
    <row r="317" spans="1:17" ht="30" hidden="1" customHeight="1" x14ac:dyDescent="0.2">
      <c r="A317" s="1">
        <v>312</v>
      </c>
      <c r="B317" s="69"/>
      <c r="C317" s="70"/>
      <c r="D317" s="71"/>
      <c r="E317" s="69" t="s">
        <v>15</v>
      </c>
      <c r="F317" s="72" t="s">
        <v>15</v>
      </c>
      <c r="G317" s="71" t="s">
        <v>15</v>
      </c>
      <c r="H317" s="93"/>
      <c r="I317" s="73" t="s">
        <v>15</v>
      </c>
      <c r="J317" s="74" t="s">
        <v>15</v>
      </c>
      <c r="K317" s="71" t="s">
        <v>15</v>
      </c>
      <c r="L317" s="75" t="s">
        <v>15</v>
      </c>
      <c r="M317" s="84" t="s">
        <v>15</v>
      </c>
      <c r="N317" s="91"/>
      <c r="O317" s="76" t="s">
        <v>15</v>
      </c>
      <c r="P317" s="77"/>
      <c r="Q317" s="78"/>
    </row>
    <row r="318" spans="1:17" ht="30" hidden="1" customHeight="1" x14ac:dyDescent="0.2">
      <c r="A318" s="1">
        <v>313</v>
      </c>
      <c r="B318" s="69"/>
      <c r="C318" s="70"/>
      <c r="D318" s="71"/>
      <c r="E318" s="69" t="s">
        <v>15</v>
      </c>
      <c r="F318" s="72" t="s">
        <v>15</v>
      </c>
      <c r="G318" s="71" t="s">
        <v>15</v>
      </c>
      <c r="H318" s="93"/>
      <c r="I318" s="73" t="s">
        <v>15</v>
      </c>
      <c r="J318" s="74" t="s">
        <v>15</v>
      </c>
      <c r="K318" s="71" t="s">
        <v>15</v>
      </c>
      <c r="L318" s="75" t="s">
        <v>15</v>
      </c>
      <c r="M318" s="84" t="s">
        <v>15</v>
      </c>
      <c r="N318" s="91"/>
      <c r="O318" s="76" t="s">
        <v>15</v>
      </c>
      <c r="P318" s="77"/>
      <c r="Q318" s="78"/>
    </row>
    <row r="319" spans="1:17" ht="30" hidden="1" customHeight="1" x14ac:dyDescent="0.2">
      <c r="A319" s="1">
        <v>314</v>
      </c>
      <c r="B319" s="69"/>
      <c r="C319" s="70"/>
      <c r="D319" s="71"/>
      <c r="E319" s="69" t="s">
        <v>15</v>
      </c>
      <c r="F319" s="72" t="s">
        <v>15</v>
      </c>
      <c r="G319" s="71" t="s">
        <v>15</v>
      </c>
      <c r="H319" s="93"/>
      <c r="I319" s="73" t="s">
        <v>15</v>
      </c>
      <c r="J319" s="74" t="s">
        <v>15</v>
      </c>
      <c r="K319" s="71" t="s">
        <v>15</v>
      </c>
      <c r="L319" s="75" t="s">
        <v>15</v>
      </c>
      <c r="M319" s="84" t="s">
        <v>15</v>
      </c>
      <c r="N319" s="91"/>
      <c r="O319" s="76" t="s">
        <v>15</v>
      </c>
      <c r="P319" s="77"/>
      <c r="Q319" s="78"/>
    </row>
    <row r="320" spans="1:17" ht="30" hidden="1" customHeight="1" x14ac:dyDescent="0.2">
      <c r="A320" s="1">
        <v>315</v>
      </c>
      <c r="B320" s="69"/>
      <c r="C320" s="70"/>
      <c r="D320" s="71"/>
      <c r="E320" s="69" t="s">
        <v>15</v>
      </c>
      <c r="F320" s="72" t="s">
        <v>15</v>
      </c>
      <c r="G320" s="71" t="s">
        <v>15</v>
      </c>
      <c r="H320" s="93"/>
      <c r="I320" s="73" t="s">
        <v>15</v>
      </c>
      <c r="J320" s="74" t="s">
        <v>15</v>
      </c>
      <c r="K320" s="71" t="s">
        <v>15</v>
      </c>
      <c r="L320" s="75" t="s">
        <v>15</v>
      </c>
      <c r="M320" s="84" t="s">
        <v>15</v>
      </c>
      <c r="N320" s="91"/>
      <c r="O320" s="76" t="s">
        <v>15</v>
      </c>
      <c r="P320" s="77"/>
      <c r="Q320" s="78"/>
    </row>
    <row r="321" spans="1:17" ht="30" hidden="1" customHeight="1" x14ac:dyDescent="0.2">
      <c r="A321" s="1">
        <v>316</v>
      </c>
      <c r="B321" s="69"/>
      <c r="C321" s="70"/>
      <c r="D321" s="71"/>
      <c r="E321" s="69" t="s">
        <v>15</v>
      </c>
      <c r="F321" s="72" t="s">
        <v>15</v>
      </c>
      <c r="G321" s="71" t="s">
        <v>15</v>
      </c>
      <c r="H321" s="93"/>
      <c r="I321" s="73" t="s">
        <v>15</v>
      </c>
      <c r="J321" s="74" t="s">
        <v>15</v>
      </c>
      <c r="K321" s="71" t="s">
        <v>15</v>
      </c>
      <c r="L321" s="75" t="s">
        <v>15</v>
      </c>
      <c r="M321" s="84" t="s">
        <v>15</v>
      </c>
      <c r="N321" s="91"/>
      <c r="O321" s="76" t="s">
        <v>15</v>
      </c>
      <c r="P321" s="77"/>
      <c r="Q321" s="78"/>
    </row>
    <row r="322" spans="1:17" ht="30" hidden="1" customHeight="1" x14ac:dyDescent="0.2">
      <c r="A322" s="1">
        <v>317</v>
      </c>
      <c r="B322" s="69"/>
      <c r="C322" s="70"/>
      <c r="D322" s="71"/>
      <c r="E322" s="69" t="s">
        <v>15</v>
      </c>
      <c r="F322" s="72" t="s">
        <v>15</v>
      </c>
      <c r="G322" s="71" t="s">
        <v>15</v>
      </c>
      <c r="H322" s="93"/>
      <c r="I322" s="73" t="s">
        <v>15</v>
      </c>
      <c r="J322" s="74" t="s">
        <v>15</v>
      </c>
      <c r="K322" s="71" t="s">
        <v>15</v>
      </c>
      <c r="L322" s="75" t="s">
        <v>15</v>
      </c>
      <c r="M322" s="84" t="s">
        <v>15</v>
      </c>
      <c r="N322" s="91"/>
      <c r="O322" s="76" t="s">
        <v>15</v>
      </c>
      <c r="P322" s="77"/>
      <c r="Q322" s="78"/>
    </row>
    <row r="323" spans="1:17" ht="30" hidden="1" customHeight="1" x14ac:dyDescent="0.2">
      <c r="A323" s="1">
        <v>318</v>
      </c>
      <c r="B323" s="69"/>
      <c r="C323" s="70"/>
      <c r="D323" s="71"/>
      <c r="E323" s="69" t="s">
        <v>15</v>
      </c>
      <c r="F323" s="72" t="s">
        <v>15</v>
      </c>
      <c r="G323" s="71" t="s">
        <v>15</v>
      </c>
      <c r="H323" s="93"/>
      <c r="I323" s="73" t="s">
        <v>15</v>
      </c>
      <c r="J323" s="74" t="s">
        <v>15</v>
      </c>
      <c r="K323" s="71" t="s">
        <v>15</v>
      </c>
      <c r="L323" s="75" t="s">
        <v>15</v>
      </c>
      <c r="M323" s="84" t="s">
        <v>15</v>
      </c>
      <c r="N323" s="91"/>
      <c r="O323" s="76" t="s">
        <v>15</v>
      </c>
      <c r="P323" s="77"/>
      <c r="Q323" s="78"/>
    </row>
    <row r="324" spans="1:17" ht="30" hidden="1" customHeight="1" x14ac:dyDescent="0.2">
      <c r="A324" s="1">
        <v>319</v>
      </c>
      <c r="B324" s="69"/>
      <c r="C324" s="70"/>
      <c r="D324" s="71"/>
      <c r="E324" s="69" t="s">
        <v>15</v>
      </c>
      <c r="F324" s="72" t="s">
        <v>15</v>
      </c>
      <c r="G324" s="71" t="s">
        <v>15</v>
      </c>
      <c r="H324" s="93"/>
      <c r="I324" s="73" t="s">
        <v>15</v>
      </c>
      <c r="J324" s="74" t="s">
        <v>15</v>
      </c>
      <c r="K324" s="71" t="s">
        <v>15</v>
      </c>
      <c r="L324" s="75" t="s">
        <v>15</v>
      </c>
      <c r="M324" s="84" t="s">
        <v>15</v>
      </c>
      <c r="N324" s="91"/>
      <c r="O324" s="76" t="s">
        <v>15</v>
      </c>
      <c r="P324" s="77"/>
      <c r="Q324" s="78"/>
    </row>
    <row r="325" spans="1:17" ht="30" hidden="1" customHeight="1" x14ac:dyDescent="0.2">
      <c r="A325" s="1">
        <v>320</v>
      </c>
      <c r="B325" s="69"/>
      <c r="C325" s="70"/>
      <c r="D325" s="71"/>
      <c r="E325" s="69" t="s">
        <v>15</v>
      </c>
      <c r="F325" s="72" t="s">
        <v>15</v>
      </c>
      <c r="G325" s="71" t="s">
        <v>15</v>
      </c>
      <c r="H325" s="93"/>
      <c r="I325" s="73" t="s">
        <v>15</v>
      </c>
      <c r="J325" s="74" t="s">
        <v>15</v>
      </c>
      <c r="K325" s="71" t="s">
        <v>15</v>
      </c>
      <c r="L325" s="75" t="s">
        <v>15</v>
      </c>
      <c r="M325" s="84" t="s">
        <v>15</v>
      </c>
      <c r="N325" s="91"/>
      <c r="O325" s="76" t="s">
        <v>15</v>
      </c>
      <c r="P325" s="77"/>
      <c r="Q325" s="78"/>
    </row>
    <row r="326" spans="1:17" ht="30" hidden="1" customHeight="1" x14ac:dyDescent="0.2">
      <c r="A326" s="1">
        <v>321</v>
      </c>
      <c r="B326" s="69"/>
      <c r="C326" s="70"/>
      <c r="D326" s="71"/>
      <c r="E326" s="69" t="s">
        <v>15</v>
      </c>
      <c r="F326" s="72" t="s">
        <v>15</v>
      </c>
      <c r="G326" s="71" t="s">
        <v>15</v>
      </c>
      <c r="H326" s="93"/>
      <c r="I326" s="73" t="s">
        <v>15</v>
      </c>
      <c r="J326" s="74" t="s">
        <v>15</v>
      </c>
      <c r="K326" s="71" t="s">
        <v>15</v>
      </c>
      <c r="L326" s="75" t="s">
        <v>15</v>
      </c>
      <c r="M326" s="84" t="s">
        <v>15</v>
      </c>
      <c r="N326" s="91"/>
      <c r="O326" s="76" t="s">
        <v>15</v>
      </c>
      <c r="P326" s="77"/>
      <c r="Q326" s="78"/>
    </row>
    <row r="327" spans="1:17" ht="30" hidden="1" customHeight="1" x14ac:dyDescent="0.2">
      <c r="A327" s="1">
        <v>322</v>
      </c>
      <c r="B327" s="69"/>
      <c r="C327" s="70"/>
      <c r="D327" s="71"/>
      <c r="E327" s="69" t="s">
        <v>15</v>
      </c>
      <c r="F327" s="72" t="s">
        <v>15</v>
      </c>
      <c r="G327" s="71" t="s">
        <v>15</v>
      </c>
      <c r="H327" s="93"/>
      <c r="I327" s="73" t="s">
        <v>15</v>
      </c>
      <c r="J327" s="74" t="s">
        <v>15</v>
      </c>
      <c r="K327" s="71" t="s">
        <v>15</v>
      </c>
      <c r="L327" s="75" t="s">
        <v>15</v>
      </c>
      <c r="M327" s="84" t="s">
        <v>15</v>
      </c>
      <c r="N327" s="91"/>
      <c r="O327" s="76" t="s">
        <v>15</v>
      </c>
      <c r="P327" s="77"/>
      <c r="Q327" s="78"/>
    </row>
    <row r="328" spans="1:17" ht="30" hidden="1" customHeight="1" x14ac:dyDescent="0.2">
      <c r="A328" s="1">
        <v>323</v>
      </c>
      <c r="B328" s="69"/>
      <c r="C328" s="70"/>
      <c r="D328" s="71"/>
      <c r="E328" s="69" t="s">
        <v>15</v>
      </c>
      <c r="F328" s="72" t="s">
        <v>15</v>
      </c>
      <c r="G328" s="71" t="s">
        <v>15</v>
      </c>
      <c r="H328" s="93"/>
      <c r="I328" s="73" t="s">
        <v>15</v>
      </c>
      <c r="J328" s="74" t="s">
        <v>15</v>
      </c>
      <c r="K328" s="71" t="s">
        <v>15</v>
      </c>
      <c r="L328" s="75" t="s">
        <v>15</v>
      </c>
      <c r="M328" s="84" t="s">
        <v>15</v>
      </c>
      <c r="N328" s="91"/>
      <c r="O328" s="76" t="s">
        <v>15</v>
      </c>
      <c r="P328" s="77"/>
      <c r="Q328" s="78"/>
    </row>
    <row r="329" spans="1:17" ht="30" hidden="1" customHeight="1" x14ac:dyDescent="0.2">
      <c r="A329" s="1">
        <v>324</v>
      </c>
      <c r="B329" s="69"/>
      <c r="C329" s="70"/>
      <c r="D329" s="71"/>
      <c r="E329" s="69" t="s">
        <v>15</v>
      </c>
      <c r="F329" s="72" t="s">
        <v>15</v>
      </c>
      <c r="G329" s="71" t="s">
        <v>15</v>
      </c>
      <c r="H329" s="93"/>
      <c r="I329" s="73" t="s">
        <v>15</v>
      </c>
      <c r="J329" s="74" t="s">
        <v>15</v>
      </c>
      <c r="K329" s="71" t="s">
        <v>15</v>
      </c>
      <c r="L329" s="75" t="s">
        <v>15</v>
      </c>
      <c r="M329" s="84" t="s">
        <v>15</v>
      </c>
      <c r="N329" s="91"/>
      <c r="O329" s="76" t="s">
        <v>15</v>
      </c>
      <c r="P329" s="77"/>
      <c r="Q329" s="78"/>
    </row>
    <row r="330" spans="1:17" ht="30" hidden="1" customHeight="1" x14ac:dyDescent="0.2">
      <c r="A330" s="1">
        <v>325</v>
      </c>
      <c r="B330" s="69"/>
      <c r="C330" s="70"/>
      <c r="D330" s="71"/>
      <c r="E330" s="69" t="s">
        <v>15</v>
      </c>
      <c r="F330" s="72" t="s">
        <v>15</v>
      </c>
      <c r="G330" s="71" t="s">
        <v>15</v>
      </c>
      <c r="H330" s="93"/>
      <c r="I330" s="73" t="s">
        <v>15</v>
      </c>
      <c r="J330" s="74" t="s">
        <v>15</v>
      </c>
      <c r="K330" s="71" t="s">
        <v>15</v>
      </c>
      <c r="L330" s="75" t="s">
        <v>15</v>
      </c>
      <c r="M330" s="84" t="s">
        <v>15</v>
      </c>
      <c r="N330" s="91"/>
      <c r="O330" s="76" t="s">
        <v>15</v>
      </c>
      <c r="P330" s="77"/>
      <c r="Q330" s="78"/>
    </row>
    <row r="331" spans="1:17" ht="30" hidden="1" customHeight="1" x14ac:dyDescent="0.2">
      <c r="A331" s="1">
        <v>326</v>
      </c>
      <c r="B331" s="69"/>
      <c r="C331" s="70"/>
      <c r="D331" s="71"/>
      <c r="E331" s="69" t="s">
        <v>15</v>
      </c>
      <c r="F331" s="72" t="s">
        <v>15</v>
      </c>
      <c r="G331" s="71" t="s">
        <v>15</v>
      </c>
      <c r="H331" s="93"/>
      <c r="I331" s="73" t="s">
        <v>15</v>
      </c>
      <c r="J331" s="74" t="s">
        <v>15</v>
      </c>
      <c r="K331" s="71" t="s">
        <v>15</v>
      </c>
      <c r="L331" s="75" t="s">
        <v>15</v>
      </c>
      <c r="M331" s="84" t="s">
        <v>15</v>
      </c>
      <c r="N331" s="91"/>
      <c r="O331" s="76" t="s">
        <v>15</v>
      </c>
      <c r="P331" s="77"/>
      <c r="Q331" s="78"/>
    </row>
    <row r="332" spans="1:17" ht="30" hidden="1" customHeight="1" x14ac:dyDescent="0.2">
      <c r="A332" s="1">
        <v>327</v>
      </c>
      <c r="B332" s="69"/>
      <c r="C332" s="70"/>
      <c r="D332" s="71"/>
      <c r="E332" s="69" t="s">
        <v>15</v>
      </c>
      <c r="F332" s="72" t="s">
        <v>15</v>
      </c>
      <c r="G332" s="71" t="s">
        <v>15</v>
      </c>
      <c r="H332" s="93"/>
      <c r="I332" s="73" t="s">
        <v>15</v>
      </c>
      <c r="J332" s="74" t="s">
        <v>15</v>
      </c>
      <c r="K332" s="71" t="s">
        <v>15</v>
      </c>
      <c r="L332" s="75" t="s">
        <v>15</v>
      </c>
      <c r="M332" s="84" t="s">
        <v>15</v>
      </c>
      <c r="N332" s="91"/>
      <c r="O332" s="76" t="s">
        <v>15</v>
      </c>
      <c r="P332" s="77"/>
      <c r="Q332" s="78"/>
    </row>
    <row r="333" spans="1:17" ht="30" hidden="1" customHeight="1" x14ac:dyDescent="0.2">
      <c r="A333" s="1">
        <v>328</v>
      </c>
      <c r="B333" s="69"/>
      <c r="C333" s="70"/>
      <c r="D333" s="71"/>
      <c r="E333" s="69" t="s">
        <v>15</v>
      </c>
      <c r="F333" s="72" t="s">
        <v>15</v>
      </c>
      <c r="G333" s="71" t="s">
        <v>15</v>
      </c>
      <c r="H333" s="93"/>
      <c r="I333" s="73" t="s">
        <v>15</v>
      </c>
      <c r="J333" s="74" t="s">
        <v>15</v>
      </c>
      <c r="K333" s="71" t="s">
        <v>15</v>
      </c>
      <c r="L333" s="75" t="s">
        <v>15</v>
      </c>
      <c r="M333" s="84" t="s">
        <v>15</v>
      </c>
      <c r="N333" s="91"/>
      <c r="O333" s="76" t="s">
        <v>15</v>
      </c>
      <c r="P333" s="77"/>
      <c r="Q333" s="78"/>
    </row>
    <row r="334" spans="1:17" ht="30" hidden="1" customHeight="1" x14ac:dyDescent="0.2">
      <c r="A334" s="1">
        <v>329</v>
      </c>
      <c r="B334" s="69"/>
      <c r="C334" s="70"/>
      <c r="D334" s="71"/>
      <c r="E334" s="69" t="s">
        <v>15</v>
      </c>
      <c r="F334" s="72" t="s">
        <v>15</v>
      </c>
      <c r="G334" s="71" t="s">
        <v>15</v>
      </c>
      <c r="H334" s="93"/>
      <c r="I334" s="73" t="s">
        <v>15</v>
      </c>
      <c r="J334" s="74" t="s">
        <v>15</v>
      </c>
      <c r="K334" s="71" t="s">
        <v>15</v>
      </c>
      <c r="L334" s="75" t="s">
        <v>15</v>
      </c>
      <c r="M334" s="84" t="s">
        <v>15</v>
      </c>
      <c r="N334" s="91"/>
      <c r="O334" s="76" t="s">
        <v>15</v>
      </c>
      <c r="P334" s="77"/>
      <c r="Q334" s="78"/>
    </row>
    <row r="335" spans="1:17" ht="30" hidden="1" customHeight="1" x14ac:dyDescent="0.2">
      <c r="A335" s="1">
        <v>330</v>
      </c>
      <c r="B335" s="69"/>
      <c r="C335" s="70"/>
      <c r="D335" s="71"/>
      <c r="E335" s="69" t="s">
        <v>15</v>
      </c>
      <c r="F335" s="72" t="s">
        <v>15</v>
      </c>
      <c r="G335" s="71" t="s">
        <v>15</v>
      </c>
      <c r="H335" s="93"/>
      <c r="I335" s="73" t="s">
        <v>15</v>
      </c>
      <c r="J335" s="74" t="s">
        <v>15</v>
      </c>
      <c r="K335" s="71" t="s">
        <v>15</v>
      </c>
      <c r="L335" s="75" t="s">
        <v>15</v>
      </c>
      <c r="M335" s="84" t="s">
        <v>15</v>
      </c>
      <c r="N335" s="91"/>
      <c r="O335" s="76" t="s">
        <v>15</v>
      </c>
      <c r="P335" s="77"/>
      <c r="Q335" s="78"/>
    </row>
    <row r="336" spans="1:17" ht="30" hidden="1" customHeight="1" x14ac:dyDescent="0.2">
      <c r="A336" s="1">
        <v>331</v>
      </c>
      <c r="B336" s="69"/>
      <c r="C336" s="70"/>
      <c r="D336" s="71"/>
      <c r="E336" s="69" t="s">
        <v>15</v>
      </c>
      <c r="F336" s="72" t="s">
        <v>15</v>
      </c>
      <c r="G336" s="71" t="s">
        <v>15</v>
      </c>
      <c r="H336" s="93"/>
      <c r="I336" s="73" t="s">
        <v>15</v>
      </c>
      <c r="J336" s="74" t="s">
        <v>15</v>
      </c>
      <c r="K336" s="71" t="s">
        <v>15</v>
      </c>
      <c r="L336" s="75" t="s">
        <v>15</v>
      </c>
      <c r="M336" s="84" t="s">
        <v>15</v>
      </c>
      <c r="N336" s="91"/>
      <c r="O336" s="76" t="s">
        <v>15</v>
      </c>
      <c r="P336" s="77"/>
      <c r="Q336" s="78"/>
    </row>
    <row r="337" spans="1:17" ht="30" hidden="1" customHeight="1" x14ac:dyDescent="0.2">
      <c r="A337" s="1">
        <v>332</v>
      </c>
      <c r="B337" s="69"/>
      <c r="C337" s="70"/>
      <c r="D337" s="71"/>
      <c r="E337" s="69" t="s">
        <v>15</v>
      </c>
      <c r="F337" s="72" t="s">
        <v>15</v>
      </c>
      <c r="G337" s="71" t="s">
        <v>15</v>
      </c>
      <c r="H337" s="93"/>
      <c r="I337" s="73" t="s">
        <v>15</v>
      </c>
      <c r="J337" s="74" t="s">
        <v>15</v>
      </c>
      <c r="K337" s="71" t="s">
        <v>15</v>
      </c>
      <c r="L337" s="75" t="s">
        <v>15</v>
      </c>
      <c r="M337" s="84" t="s">
        <v>15</v>
      </c>
      <c r="N337" s="91"/>
      <c r="O337" s="76" t="s">
        <v>15</v>
      </c>
      <c r="P337" s="77"/>
      <c r="Q337" s="78"/>
    </row>
    <row r="338" spans="1:17" ht="30" hidden="1" customHeight="1" x14ac:dyDescent="0.2">
      <c r="A338" s="1">
        <v>333</v>
      </c>
      <c r="B338" s="69"/>
      <c r="C338" s="70"/>
      <c r="D338" s="71"/>
      <c r="E338" s="69" t="s">
        <v>15</v>
      </c>
      <c r="F338" s="72" t="s">
        <v>15</v>
      </c>
      <c r="G338" s="71" t="s">
        <v>15</v>
      </c>
      <c r="H338" s="93"/>
      <c r="I338" s="73" t="s">
        <v>15</v>
      </c>
      <c r="J338" s="74" t="s">
        <v>15</v>
      </c>
      <c r="K338" s="71" t="s">
        <v>15</v>
      </c>
      <c r="L338" s="75" t="s">
        <v>15</v>
      </c>
      <c r="M338" s="84" t="s">
        <v>15</v>
      </c>
      <c r="N338" s="91"/>
      <c r="O338" s="76" t="s">
        <v>15</v>
      </c>
      <c r="P338" s="77"/>
      <c r="Q338" s="78"/>
    </row>
    <row r="339" spans="1:17" ht="30" hidden="1" customHeight="1" x14ac:dyDescent="0.2">
      <c r="A339" s="1">
        <v>334</v>
      </c>
      <c r="B339" s="69"/>
      <c r="C339" s="70"/>
      <c r="D339" s="71"/>
      <c r="E339" s="69" t="s">
        <v>15</v>
      </c>
      <c r="F339" s="72" t="s">
        <v>15</v>
      </c>
      <c r="G339" s="71" t="s">
        <v>15</v>
      </c>
      <c r="H339" s="93"/>
      <c r="I339" s="73" t="s">
        <v>15</v>
      </c>
      <c r="J339" s="74" t="s">
        <v>15</v>
      </c>
      <c r="K339" s="71" t="s">
        <v>15</v>
      </c>
      <c r="L339" s="75" t="s">
        <v>15</v>
      </c>
      <c r="M339" s="84" t="s">
        <v>15</v>
      </c>
      <c r="N339" s="91"/>
      <c r="O339" s="76" t="s">
        <v>15</v>
      </c>
      <c r="P339" s="77"/>
      <c r="Q339" s="78"/>
    </row>
    <row r="340" spans="1:17" ht="30" hidden="1" customHeight="1" x14ac:dyDescent="0.2">
      <c r="A340" s="1">
        <v>335</v>
      </c>
      <c r="B340" s="69"/>
      <c r="C340" s="70"/>
      <c r="D340" s="71"/>
      <c r="E340" s="69" t="s">
        <v>15</v>
      </c>
      <c r="F340" s="72" t="s">
        <v>15</v>
      </c>
      <c r="G340" s="71" t="s">
        <v>15</v>
      </c>
      <c r="H340" s="93"/>
      <c r="I340" s="73" t="s">
        <v>15</v>
      </c>
      <c r="J340" s="74" t="s">
        <v>15</v>
      </c>
      <c r="K340" s="71" t="s">
        <v>15</v>
      </c>
      <c r="L340" s="75" t="s">
        <v>15</v>
      </c>
      <c r="M340" s="84" t="s">
        <v>15</v>
      </c>
      <c r="N340" s="91"/>
      <c r="O340" s="76" t="s">
        <v>15</v>
      </c>
      <c r="P340" s="77"/>
      <c r="Q340" s="78"/>
    </row>
    <row r="341" spans="1:17" ht="30" hidden="1" customHeight="1" x14ac:dyDescent="0.2">
      <c r="A341" s="1">
        <v>336</v>
      </c>
      <c r="B341" s="69"/>
      <c r="C341" s="70"/>
      <c r="D341" s="71"/>
      <c r="E341" s="69" t="s">
        <v>15</v>
      </c>
      <c r="F341" s="72" t="s">
        <v>15</v>
      </c>
      <c r="G341" s="71" t="s">
        <v>15</v>
      </c>
      <c r="H341" s="93"/>
      <c r="I341" s="73" t="s">
        <v>15</v>
      </c>
      <c r="J341" s="74" t="s">
        <v>15</v>
      </c>
      <c r="K341" s="71" t="s">
        <v>15</v>
      </c>
      <c r="L341" s="75" t="s">
        <v>15</v>
      </c>
      <c r="M341" s="84" t="s">
        <v>15</v>
      </c>
      <c r="N341" s="91"/>
      <c r="O341" s="76" t="s">
        <v>15</v>
      </c>
      <c r="P341" s="77"/>
      <c r="Q341" s="78"/>
    </row>
    <row r="342" spans="1:17" ht="30" hidden="1" customHeight="1" x14ac:dyDescent="0.2">
      <c r="A342" s="1">
        <v>337</v>
      </c>
      <c r="B342" s="69"/>
      <c r="C342" s="70"/>
      <c r="D342" s="71"/>
      <c r="E342" s="69" t="s">
        <v>15</v>
      </c>
      <c r="F342" s="72" t="s">
        <v>15</v>
      </c>
      <c r="G342" s="71" t="s">
        <v>15</v>
      </c>
      <c r="H342" s="93"/>
      <c r="I342" s="73" t="s">
        <v>15</v>
      </c>
      <c r="J342" s="74" t="s">
        <v>15</v>
      </c>
      <c r="K342" s="71" t="s">
        <v>15</v>
      </c>
      <c r="L342" s="75" t="s">
        <v>15</v>
      </c>
      <c r="M342" s="84" t="s">
        <v>15</v>
      </c>
      <c r="N342" s="91"/>
      <c r="O342" s="76" t="s">
        <v>15</v>
      </c>
      <c r="P342" s="77"/>
      <c r="Q342" s="78"/>
    </row>
    <row r="343" spans="1:17" ht="30" hidden="1" customHeight="1" x14ac:dyDescent="0.2">
      <c r="A343" s="1">
        <v>338</v>
      </c>
      <c r="B343" s="69"/>
      <c r="C343" s="70"/>
      <c r="D343" s="71"/>
      <c r="E343" s="69" t="s">
        <v>15</v>
      </c>
      <c r="F343" s="72" t="s">
        <v>15</v>
      </c>
      <c r="G343" s="71" t="s">
        <v>15</v>
      </c>
      <c r="H343" s="93"/>
      <c r="I343" s="73" t="s">
        <v>15</v>
      </c>
      <c r="J343" s="74" t="s">
        <v>15</v>
      </c>
      <c r="K343" s="71" t="s">
        <v>15</v>
      </c>
      <c r="L343" s="75" t="s">
        <v>15</v>
      </c>
      <c r="M343" s="84" t="s">
        <v>15</v>
      </c>
      <c r="N343" s="91"/>
      <c r="O343" s="76" t="s">
        <v>15</v>
      </c>
      <c r="P343" s="77"/>
      <c r="Q343" s="78"/>
    </row>
    <row r="344" spans="1:17" ht="30" hidden="1" customHeight="1" x14ac:dyDescent="0.2">
      <c r="A344" s="1">
        <v>339</v>
      </c>
      <c r="B344" s="69"/>
      <c r="C344" s="70"/>
      <c r="D344" s="71"/>
      <c r="E344" s="69" t="s">
        <v>15</v>
      </c>
      <c r="F344" s="72" t="s">
        <v>15</v>
      </c>
      <c r="G344" s="71" t="s">
        <v>15</v>
      </c>
      <c r="H344" s="93"/>
      <c r="I344" s="73" t="s">
        <v>15</v>
      </c>
      <c r="J344" s="74" t="s">
        <v>15</v>
      </c>
      <c r="K344" s="71" t="s">
        <v>15</v>
      </c>
      <c r="L344" s="75" t="s">
        <v>15</v>
      </c>
      <c r="M344" s="84" t="s">
        <v>15</v>
      </c>
      <c r="N344" s="91"/>
      <c r="O344" s="76" t="s">
        <v>15</v>
      </c>
      <c r="P344" s="77"/>
      <c r="Q344" s="78"/>
    </row>
    <row r="345" spans="1:17" ht="30" hidden="1" customHeight="1" x14ac:dyDescent="0.2">
      <c r="A345" s="1">
        <v>340</v>
      </c>
      <c r="B345" s="69"/>
      <c r="C345" s="70"/>
      <c r="D345" s="71"/>
      <c r="E345" s="69" t="s">
        <v>15</v>
      </c>
      <c r="F345" s="72" t="s">
        <v>15</v>
      </c>
      <c r="G345" s="71" t="s">
        <v>15</v>
      </c>
      <c r="H345" s="93"/>
      <c r="I345" s="73" t="s">
        <v>15</v>
      </c>
      <c r="J345" s="74" t="s">
        <v>15</v>
      </c>
      <c r="K345" s="71" t="s">
        <v>15</v>
      </c>
      <c r="L345" s="75" t="s">
        <v>15</v>
      </c>
      <c r="M345" s="84" t="s">
        <v>15</v>
      </c>
      <c r="N345" s="91"/>
      <c r="O345" s="76" t="s">
        <v>15</v>
      </c>
      <c r="P345" s="77"/>
      <c r="Q345" s="78"/>
    </row>
    <row r="346" spans="1:17" ht="30" hidden="1" customHeight="1" x14ac:dyDescent="0.2">
      <c r="A346" s="1">
        <v>341</v>
      </c>
      <c r="B346" s="69"/>
      <c r="C346" s="70"/>
      <c r="D346" s="71"/>
      <c r="E346" s="69" t="s">
        <v>15</v>
      </c>
      <c r="F346" s="72" t="s">
        <v>15</v>
      </c>
      <c r="G346" s="71" t="s">
        <v>15</v>
      </c>
      <c r="H346" s="93"/>
      <c r="I346" s="73" t="s">
        <v>15</v>
      </c>
      <c r="J346" s="74" t="s">
        <v>15</v>
      </c>
      <c r="K346" s="71" t="s">
        <v>15</v>
      </c>
      <c r="L346" s="75" t="s">
        <v>15</v>
      </c>
      <c r="M346" s="84" t="s">
        <v>15</v>
      </c>
      <c r="N346" s="91"/>
      <c r="O346" s="76" t="s">
        <v>15</v>
      </c>
      <c r="P346" s="77"/>
      <c r="Q346" s="78"/>
    </row>
    <row r="347" spans="1:17" ht="30" hidden="1" customHeight="1" x14ac:dyDescent="0.2">
      <c r="A347" s="1">
        <v>342</v>
      </c>
      <c r="B347" s="69"/>
      <c r="C347" s="70"/>
      <c r="D347" s="71"/>
      <c r="E347" s="69" t="s">
        <v>15</v>
      </c>
      <c r="F347" s="72" t="s">
        <v>15</v>
      </c>
      <c r="G347" s="71" t="s">
        <v>15</v>
      </c>
      <c r="H347" s="93"/>
      <c r="I347" s="73" t="s">
        <v>15</v>
      </c>
      <c r="J347" s="74" t="s">
        <v>15</v>
      </c>
      <c r="K347" s="71" t="s">
        <v>15</v>
      </c>
      <c r="L347" s="75" t="s">
        <v>15</v>
      </c>
      <c r="M347" s="84" t="s">
        <v>15</v>
      </c>
      <c r="N347" s="91"/>
      <c r="O347" s="76" t="s">
        <v>15</v>
      </c>
      <c r="P347" s="77"/>
      <c r="Q347" s="78"/>
    </row>
    <row r="348" spans="1:17" ht="30" hidden="1" customHeight="1" x14ac:dyDescent="0.2">
      <c r="A348" s="1">
        <v>343</v>
      </c>
      <c r="B348" s="69"/>
      <c r="C348" s="70"/>
      <c r="D348" s="71"/>
      <c r="E348" s="69" t="s">
        <v>15</v>
      </c>
      <c r="F348" s="72" t="s">
        <v>15</v>
      </c>
      <c r="G348" s="71" t="s">
        <v>15</v>
      </c>
      <c r="H348" s="93"/>
      <c r="I348" s="73" t="s">
        <v>15</v>
      </c>
      <c r="J348" s="74" t="s">
        <v>15</v>
      </c>
      <c r="K348" s="71" t="s">
        <v>15</v>
      </c>
      <c r="L348" s="75" t="s">
        <v>15</v>
      </c>
      <c r="M348" s="84" t="s">
        <v>15</v>
      </c>
      <c r="N348" s="91"/>
      <c r="O348" s="76" t="s">
        <v>15</v>
      </c>
      <c r="P348" s="77"/>
      <c r="Q348" s="78"/>
    </row>
    <row r="349" spans="1:17" ht="30" hidden="1" customHeight="1" x14ac:dyDescent="0.2">
      <c r="A349" s="1">
        <v>344</v>
      </c>
      <c r="B349" s="69"/>
      <c r="C349" s="70"/>
      <c r="D349" s="71"/>
      <c r="E349" s="69" t="s">
        <v>15</v>
      </c>
      <c r="F349" s="72" t="s">
        <v>15</v>
      </c>
      <c r="G349" s="71" t="s">
        <v>15</v>
      </c>
      <c r="H349" s="93"/>
      <c r="I349" s="73" t="s">
        <v>15</v>
      </c>
      <c r="J349" s="74" t="s">
        <v>15</v>
      </c>
      <c r="K349" s="71" t="s">
        <v>15</v>
      </c>
      <c r="L349" s="75" t="s">
        <v>15</v>
      </c>
      <c r="M349" s="84" t="s">
        <v>15</v>
      </c>
      <c r="N349" s="91"/>
      <c r="O349" s="76" t="s">
        <v>15</v>
      </c>
      <c r="P349" s="77"/>
      <c r="Q349" s="78"/>
    </row>
    <row r="350" spans="1:17" ht="30" hidden="1" customHeight="1" x14ac:dyDescent="0.2">
      <c r="A350" s="1">
        <v>345</v>
      </c>
      <c r="B350" s="69"/>
      <c r="C350" s="70"/>
      <c r="D350" s="71"/>
      <c r="E350" s="69" t="s">
        <v>15</v>
      </c>
      <c r="F350" s="72" t="s">
        <v>15</v>
      </c>
      <c r="G350" s="71" t="s">
        <v>15</v>
      </c>
      <c r="H350" s="93"/>
      <c r="I350" s="73" t="s">
        <v>15</v>
      </c>
      <c r="J350" s="74" t="s">
        <v>15</v>
      </c>
      <c r="K350" s="71" t="s">
        <v>15</v>
      </c>
      <c r="L350" s="75" t="s">
        <v>15</v>
      </c>
      <c r="M350" s="84" t="s">
        <v>15</v>
      </c>
      <c r="N350" s="91"/>
      <c r="O350" s="76" t="s">
        <v>15</v>
      </c>
      <c r="P350" s="77"/>
      <c r="Q350" s="78"/>
    </row>
    <row r="351" spans="1:17" ht="30" hidden="1" customHeight="1" x14ac:dyDescent="0.2">
      <c r="A351" s="1">
        <v>346</v>
      </c>
      <c r="B351" s="69"/>
      <c r="C351" s="70"/>
      <c r="D351" s="71"/>
      <c r="E351" s="69" t="s">
        <v>15</v>
      </c>
      <c r="F351" s="72" t="s">
        <v>15</v>
      </c>
      <c r="G351" s="71" t="s">
        <v>15</v>
      </c>
      <c r="H351" s="93"/>
      <c r="I351" s="73" t="s">
        <v>15</v>
      </c>
      <c r="J351" s="74" t="s">
        <v>15</v>
      </c>
      <c r="K351" s="71" t="s">
        <v>15</v>
      </c>
      <c r="L351" s="75" t="s">
        <v>15</v>
      </c>
      <c r="M351" s="84" t="s">
        <v>15</v>
      </c>
      <c r="N351" s="91"/>
      <c r="O351" s="76" t="s">
        <v>15</v>
      </c>
      <c r="P351" s="77"/>
      <c r="Q351" s="78"/>
    </row>
    <row r="352" spans="1:17" ht="30" hidden="1" customHeight="1" x14ac:dyDescent="0.2">
      <c r="A352" s="1">
        <v>347</v>
      </c>
      <c r="B352" s="69"/>
      <c r="C352" s="70"/>
      <c r="D352" s="71"/>
      <c r="E352" s="69" t="s">
        <v>15</v>
      </c>
      <c r="F352" s="72" t="s">
        <v>15</v>
      </c>
      <c r="G352" s="71" t="s">
        <v>15</v>
      </c>
      <c r="H352" s="93"/>
      <c r="I352" s="73" t="s">
        <v>15</v>
      </c>
      <c r="J352" s="74" t="s">
        <v>15</v>
      </c>
      <c r="K352" s="71" t="s">
        <v>15</v>
      </c>
      <c r="L352" s="75" t="s">
        <v>15</v>
      </c>
      <c r="M352" s="84" t="s">
        <v>15</v>
      </c>
      <c r="N352" s="91"/>
      <c r="O352" s="76" t="s">
        <v>15</v>
      </c>
      <c r="P352" s="77"/>
      <c r="Q352" s="78"/>
    </row>
    <row r="353" spans="1:17" ht="30" hidden="1" customHeight="1" x14ac:dyDescent="0.2">
      <c r="A353" s="1">
        <v>348</v>
      </c>
      <c r="B353" s="69"/>
      <c r="C353" s="70"/>
      <c r="D353" s="71"/>
      <c r="E353" s="69" t="s">
        <v>15</v>
      </c>
      <c r="F353" s="72" t="s">
        <v>15</v>
      </c>
      <c r="G353" s="71" t="s">
        <v>15</v>
      </c>
      <c r="H353" s="93"/>
      <c r="I353" s="73" t="s">
        <v>15</v>
      </c>
      <c r="J353" s="74" t="s">
        <v>15</v>
      </c>
      <c r="K353" s="71" t="s">
        <v>15</v>
      </c>
      <c r="L353" s="75" t="s">
        <v>15</v>
      </c>
      <c r="M353" s="84" t="s">
        <v>15</v>
      </c>
      <c r="N353" s="91"/>
      <c r="O353" s="76" t="s">
        <v>15</v>
      </c>
      <c r="P353" s="77"/>
      <c r="Q353" s="78"/>
    </row>
    <row r="354" spans="1:17" ht="30" hidden="1" customHeight="1" x14ac:dyDescent="0.2">
      <c r="A354" s="1">
        <v>349</v>
      </c>
      <c r="B354" s="69"/>
      <c r="C354" s="70"/>
      <c r="D354" s="71"/>
      <c r="E354" s="69" t="s">
        <v>15</v>
      </c>
      <c r="F354" s="72" t="s">
        <v>15</v>
      </c>
      <c r="G354" s="71" t="s">
        <v>15</v>
      </c>
      <c r="H354" s="93"/>
      <c r="I354" s="73" t="s">
        <v>15</v>
      </c>
      <c r="J354" s="74" t="s">
        <v>15</v>
      </c>
      <c r="K354" s="71" t="s">
        <v>15</v>
      </c>
      <c r="L354" s="75" t="s">
        <v>15</v>
      </c>
      <c r="M354" s="84" t="s">
        <v>15</v>
      </c>
      <c r="N354" s="91"/>
      <c r="O354" s="76" t="s">
        <v>15</v>
      </c>
      <c r="P354" s="77"/>
      <c r="Q354" s="78"/>
    </row>
    <row r="355" spans="1:17" ht="30" hidden="1" customHeight="1" x14ac:dyDescent="0.2">
      <c r="A355" s="1">
        <v>350</v>
      </c>
      <c r="B355" s="69"/>
      <c r="C355" s="70"/>
      <c r="D355" s="71"/>
      <c r="E355" s="69" t="s">
        <v>15</v>
      </c>
      <c r="F355" s="72" t="s">
        <v>15</v>
      </c>
      <c r="G355" s="71" t="s">
        <v>15</v>
      </c>
      <c r="H355" s="93"/>
      <c r="I355" s="73" t="s">
        <v>15</v>
      </c>
      <c r="J355" s="74" t="s">
        <v>15</v>
      </c>
      <c r="K355" s="71" t="s">
        <v>15</v>
      </c>
      <c r="L355" s="75" t="s">
        <v>15</v>
      </c>
      <c r="M355" s="84" t="s">
        <v>15</v>
      </c>
      <c r="N355" s="91"/>
      <c r="O355" s="76" t="s">
        <v>15</v>
      </c>
      <c r="P355" s="77"/>
      <c r="Q355" s="78"/>
    </row>
    <row r="356" spans="1:17" ht="30" hidden="1" customHeight="1" x14ac:dyDescent="0.2">
      <c r="A356" s="1">
        <v>351</v>
      </c>
      <c r="B356" s="69"/>
      <c r="C356" s="70"/>
      <c r="D356" s="71"/>
      <c r="E356" s="69" t="s">
        <v>15</v>
      </c>
      <c r="F356" s="72" t="s">
        <v>15</v>
      </c>
      <c r="G356" s="71" t="s">
        <v>15</v>
      </c>
      <c r="H356" s="93"/>
      <c r="I356" s="73" t="s">
        <v>15</v>
      </c>
      <c r="J356" s="74" t="s">
        <v>15</v>
      </c>
      <c r="K356" s="71" t="s">
        <v>15</v>
      </c>
      <c r="L356" s="75" t="s">
        <v>15</v>
      </c>
      <c r="M356" s="84" t="s">
        <v>15</v>
      </c>
      <c r="N356" s="91"/>
      <c r="O356" s="76" t="s">
        <v>15</v>
      </c>
      <c r="P356" s="77"/>
      <c r="Q356" s="78"/>
    </row>
    <row r="357" spans="1:17" ht="30" hidden="1" customHeight="1" x14ac:dyDescent="0.2">
      <c r="A357" s="1">
        <v>352</v>
      </c>
      <c r="B357" s="69"/>
      <c r="C357" s="70"/>
      <c r="D357" s="71"/>
      <c r="E357" s="69" t="s">
        <v>15</v>
      </c>
      <c r="F357" s="72" t="s">
        <v>15</v>
      </c>
      <c r="G357" s="71" t="s">
        <v>15</v>
      </c>
      <c r="H357" s="93"/>
      <c r="I357" s="73" t="s">
        <v>15</v>
      </c>
      <c r="J357" s="74" t="s">
        <v>15</v>
      </c>
      <c r="K357" s="71" t="s">
        <v>15</v>
      </c>
      <c r="L357" s="75" t="s">
        <v>15</v>
      </c>
      <c r="M357" s="84" t="s">
        <v>15</v>
      </c>
      <c r="N357" s="91"/>
      <c r="O357" s="76" t="s">
        <v>15</v>
      </c>
      <c r="P357" s="77"/>
      <c r="Q357" s="78"/>
    </row>
    <row r="358" spans="1:17" ht="30" hidden="1" customHeight="1" x14ac:dyDescent="0.2">
      <c r="A358" s="1">
        <v>353</v>
      </c>
      <c r="B358" s="69"/>
      <c r="C358" s="70"/>
      <c r="D358" s="71"/>
      <c r="E358" s="69" t="s">
        <v>15</v>
      </c>
      <c r="F358" s="72" t="s">
        <v>15</v>
      </c>
      <c r="G358" s="71" t="s">
        <v>15</v>
      </c>
      <c r="H358" s="93"/>
      <c r="I358" s="73" t="s">
        <v>15</v>
      </c>
      <c r="J358" s="74" t="s">
        <v>15</v>
      </c>
      <c r="K358" s="71" t="s">
        <v>15</v>
      </c>
      <c r="L358" s="75" t="s">
        <v>15</v>
      </c>
      <c r="M358" s="84" t="s">
        <v>15</v>
      </c>
      <c r="N358" s="91"/>
      <c r="O358" s="76" t="s">
        <v>15</v>
      </c>
      <c r="P358" s="77"/>
      <c r="Q358" s="78"/>
    </row>
    <row r="359" spans="1:17" ht="30" hidden="1" customHeight="1" x14ac:dyDescent="0.2">
      <c r="A359" s="1">
        <v>354</v>
      </c>
      <c r="B359" s="69"/>
      <c r="C359" s="70"/>
      <c r="D359" s="71"/>
      <c r="E359" s="69" t="s">
        <v>15</v>
      </c>
      <c r="F359" s="72" t="s">
        <v>15</v>
      </c>
      <c r="G359" s="71" t="s">
        <v>15</v>
      </c>
      <c r="H359" s="93"/>
      <c r="I359" s="73" t="s">
        <v>15</v>
      </c>
      <c r="J359" s="74" t="s">
        <v>15</v>
      </c>
      <c r="K359" s="71" t="s">
        <v>15</v>
      </c>
      <c r="L359" s="75" t="s">
        <v>15</v>
      </c>
      <c r="M359" s="84" t="s">
        <v>15</v>
      </c>
      <c r="N359" s="91"/>
      <c r="O359" s="76" t="s">
        <v>15</v>
      </c>
      <c r="P359" s="77"/>
      <c r="Q359" s="78"/>
    </row>
    <row r="360" spans="1:17" ht="30" hidden="1" customHeight="1" x14ac:dyDescent="0.2">
      <c r="A360" s="1">
        <v>355</v>
      </c>
      <c r="B360" s="69"/>
      <c r="C360" s="70"/>
      <c r="D360" s="71"/>
      <c r="E360" s="69" t="s">
        <v>15</v>
      </c>
      <c r="F360" s="72" t="s">
        <v>15</v>
      </c>
      <c r="G360" s="71" t="s">
        <v>15</v>
      </c>
      <c r="H360" s="93"/>
      <c r="I360" s="73" t="s">
        <v>15</v>
      </c>
      <c r="J360" s="74" t="s">
        <v>15</v>
      </c>
      <c r="K360" s="71" t="s">
        <v>15</v>
      </c>
      <c r="L360" s="75" t="s">
        <v>15</v>
      </c>
      <c r="M360" s="84" t="s">
        <v>15</v>
      </c>
      <c r="N360" s="91"/>
      <c r="O360" s="76" t="s">
        <v>15</v>
      </c>
      <c r="P360" s="77"/>
      <c r="Q360" s="78"/>
    </row>
    <row r="361" spans="1:17" ht="30" hidden="1" customHeight="1" x14ac:dyDescent="0.2">
      <c r="A361" s="1">
        <v>356</v>
      </c>
      <c r="B361" s="69"/>
      <c r="C361" s="70"/>
      <c r="D361" s="71"/>
      <c r="E361" s="69" t="s">
        <v>15</v>
      </c>
      <c r="F361" s="72" t="s">
        <v>15</v>
      </c>
      <c r="G361" s="71" t="s">
        <v>15</v>
      </c>
      <c r="H361" s="93"/>
      <c r="I361" s="73" t="s">
        <v>15</v>
      </c>
      <c r="J361" s="74" t="s">
        <v>15</v>
      </c>
      <c r="K361" s="71" t="s">
        <v>15</v>
      </c>
      <c r="L361" s="75" t="s">
        <v>15</v>
      </c>
      <c r="M361" s="84" t="s">
        <v>15</v>
      </c>
      <c r="N361" s="91"/>
      <c r="O361" s="76" t="s">
        <v>15</v>
      </c>
      <c r="P361" s="77"/>
      <c r="Q361" s="78"/>
    </row>
    <row r="362" spans="1:17" ht="30" hidden="1" customHeight="1" x14ac:dyDescent="0.2">
      <c r="A362" s="1">
        <v>357</v>
      </c>
      <c r="B362" s="69"/>
      <c r="C362" s="70"/>
      <c r="D362" s="71"/>
      <c r="E362" s="69" t="s">
        <v>15</v>
      </c>
      <c r="F362" s="72" t="s">
        <v>15</v>
      </c>
      <c r="G362" s="71" t="s">
        <v>15</v>
      </c>
      <c r="H362" s="93"/>
      <c r="I362" s="73" t="s">
        <v>15</v>
      </c>
      <c r="J362" s="74" t="s">
        <v>15</v>
      </c>
      <c r="K362" s="71" t="s">
        <v>15</v>
      </c>
      <c r="L362" s="75" t="s">
        <v>15</v>
      </c>
      <c r="M362" s="84" t="s">
        <v>15</v>
      </c>
      <c r="N362" s="91"/>
      <c r="O362" s="76" t="s">
        <v>15</v>
      </c>
      <c r="P362" s="77"/>
      <c r="Q362" s="78"/>
    </row>
    <row r="363" spans="1:17" ht="30" hidden="1" customHeight="1" x14ac:dyDescent="0.2">
      <c r="A363" s="1">
        <v>358</v>
      </c>
      <c r="B363" s="69"/>
      <c r="C363" s="70"/>
      <c r="D363" s="71"/>
      <c r="E363" s="69" t="s">
        <v>15</v>
      </c>
      <c r="F363" s="72" t="s">
        <v>15</v>
      </c>
      <c r="G363" s="71" t="s">
        <v>15</v>
      </c>
      <c r="H363" s="93"/>
      <c r="I363" s="73" t="s">
        <v>15</v>
      </c>
      <c r="J363" s="74" t="s">
        <v>15</v>
      </c>
      <c r="K363" s="71" t="s">
        <v>15</v>
      </c>
      <c r="L363" s="75" t="s">
        <v>15</v>
      </c>
      <c r="M363" s="84" t="s">
        <v>15</v>
      </c>
      <c r="N363" s="91"/>
      <c r="O363" s="76" t="s">
        <v>15</v>
      </c>
      <c r="P363" s="77"/>
      <c r="Q363" s="78"/>
    </row>
    <row r="364" spans="1:17" ht="30" hidden="1" customHeight="1" x14ac:dyDescent="0.2">
      <c r="A364" s="1">
        <v>359</v>
      </c>
      <c r="B364" s="69"/>
      <c r="C364" s="70"/>
      <c r="D364" s="71"/>
      <c r="E364" s="69" t="s">
        <v>15</v>
      </c>
      <c r="F364" s="72" t="s">
        <v>15</v>
      </c>
      <c r="G364" s="71" t="s">
        <v>15</v>
      </c>
      <c r="H364" s="93"/>
      <c r="I364" s="73" t="s">
        <v>15</v>
      </c>
      <c r="J364" s="74" t="s">
        <v>15</v>
      </c>
      <c r="K364" s="71" t="s">
        <v>15</v>
      </c>
      <c r="L364" s="75" t="s">
        <v>15</v>
      </c>
      <c r="M364" s="84" t="s">
        <v>15</v>
      </c>
      <c r="N364" s="91"/>
      <c r="O364" s="76" t="s">
        <v>15</v>
      </c>
      <c r="P364" s="77"/>
      <c r="Q364" s="78"/>
    </row>
    <row r="365" spans="1:17" ht="30" hidden="1" customHeight="1" x14ac:dyDescent="0.2">
      <c r="A365" s="1">
        <v>360</v>
      </c>
      <c r="B365" s="69"/>
      <c r="C365" s="70"/>
      <c r="D365" s="71"/>
      <c r="E365" s="69" t="s">
        <v>15</v>
      </c>
      <c r="F365" s="72" t="s">
        <v>15</v>
      </c>
      <c r="G365" s="71" t="s">
        <v>15</v>
      </c>
      <c r="H365" s="93"/>
      <c r="I365" s="73" t="s">
        <v>15</v>
      </c>
      <c r="J365" s="74" t="s">
        <v>15</v>
      </c>
      <c r="K365" s="71" t="s">
        <v>15</v>
      </c>
      <c r="L365" s="75" t="s">
        <v>15</v>
      </c>
      <c r="M365" s="84" t="s">
        <v>15</v>
      </c>
      <c r="N365" s="91"/>
      <c r="O365" s="76" t="s">
        <v>15</v>
      </c>
      <c r="P365" s="77"/>
      <c r="Q365" s="78"/>
    </row>
    <row r="366" spans="1:17" ht="30" hidden="1" customHeight="1" x14ac:dyDescent="0.2">
      <c r="A366" s="1">
        <v>361</v>
      </c>
      <c r="B366" s="69"/>
      <c r="C366" s="70"/>
      <c r="D366" s="71"/>
      <c r="E366" s="69" t="s">
        <v>15</v>
      </c>
      <c r="F366" s="72" t="s">
        <v>15</v>
      </c>
      <c r="G366" s="71" t="s">
        <v>15</v>
      </c>
      <c r="H366" s="93"/>
      <c r="I366" s="73" t="s">
        <v>15</v>
      </c>
      <c r="J366" s="74" t="s">
        <v>15</v>
      </c>
      <c r="K366" s="71" t="s">
        <v>15</v>
      </c>
      <c r="L366" s="75" t="s">
        <v>15</v>
      </c>
      <c r="M366" s="84" t="s">
        <v>15</v>
      </c>
      <c r="N366" s="91"/>
      <c r="O366" s="76" t="s">
        <v>15</v>
      </c>
      <c r="P366" s="77"/>
      <c r="Q366" s="78"/>
    </row>
    <row r="367" spans="1:17" ht="30" hidden="1" customHeight="1" x14ac:dyDescent="0.2">
      <c r="A367" s="1">
        <v>362</v>
      </c>
      <c r="B367" s="69"/>
      <c r="C367" s="70"/>
      <c r="D367" s="71"/>
      <c r="E367" s="69" t="s">
        <v>15</v>
      </c>
      <c r="F367" s="72" t="s">
        <v>15</v>
      </c>
      <c r="G367" s="71" t="s">
        <v>15</v>
      </c>
      <c r="H367" s="93"/>
      <c r="I367" s="73" t="s">
        <v>15</v>
      </c>
      <c r="J367" s="74" t="s">
        <v>15</v>
      </c>
      <c r="K367" s="71" t="s">
        <v>15</v>
      </c>
      <c r="L367" s="75" t="s">
        <v>15</v>
      </c>
      <c r="M367" s="84" t="s">
        <v>15</v>
      </c>
      <c r="N367" s="91"/>
      <c r="O367" s="76" t="s">
        <v>15</v>
      </c>
      <c r="P367" s="77"/>
      <c r="Q367" s="78"/>
    </row>
    <row r="368" spans="1:17" ht="30" hidden="1" customHeight="1" x14ac:dyDescent="0.2">
      <c r="A368" s="1">
        <v>363</v>
      </c>
      <c r="B368" s="69"/>
      <c r="C368" s="70"/>
      <c r="D368" s="71"/>
      <c r="E368" s="69" t="s">
        <v>15</v>
      </c>
      <c r="F368" s="72" t="s">
        <v>15</v>
      </c>
      <c r="G368" s="71" t="s">
        <v>15</v>
      </c>
      <c r="H368" s="93"/>
      <c r="I368" s="73" t="s">
        <v>15</v>
      </c>
      <c r="J368" s="74" t="s">
        <v>15</v>
      </c>
      <c r="K368" s="71" t="s">
        <v>15</v>
      </c>
      <c r="L368" s="75" t="s">
        <v>15</v>
      </c>
      <c r="M368" s="84" t="s">
        <v>15</v>
      </c>
      <c r="N368" s="91"/>
      <c r="O368" s="76" t="s">
        <v>15</v>
      </c>
      <c r="P368" s="77"/>
      <c r="Q368" s="78"/>
    </row>
    <row r="369" spans="1:17" ht="30" hidden="1" customHeight="1" x14ac:dyDescent="0.2">
      <c r="A369" s="1">
        <v>364</v>
      </c>
      <c r="B369" s="69"/>
      <c r="C369" s="70"/>
      <c r="D369" s="71"/>
      <c r="E369" s="69" t="s">
        <v>15</v>
      </c>
      <c r="F369" s="72" t="s">
        <v>15</v>
      </c>
      <c r="G369" s="71" t="s">
        <v>15</v>
      </c>
      <c r="H369" s="93"/>
      <c r="I369" s="73" t="s">
        <v>15</v>
      </c>
      <c r="J369" s="74" t="s">
        <v>15</v>
      </c>
      <c r="K369" s="71" t="s">
        <v>15</v>
      </c>
      <c r="L369" s="75" t="s">
        <v>15</v>
      </c>
      <c r="M369" s="84" t="s">
        <v>15</v>
      </c>
      <c r="N369" s="91"/>
      <c r="O369" s="76" t="s">
        <v>15</v>
      </c>
      <c r="P369" s="77"/>
      <c r="Q369" s="78"/>
    </row>
    <row r="370" spans="1:17" ht="30" hidden="1" customHeight="1" x14ac:dyDescent="0.2">
      <c r="A370" s="1">
        <v>365</v>
      </c>
      <c r="B370" s="69"/>
      <c r="C370" s="70"/>
      <c r="D370" s="71"/>
      <c r="E370" s="69" t="s">
        <v>15</v>
      </c>
      <c r="F370" s="72" t="s">
        <v>15</v>
      </c>
      <c r="G370" s="71" t="s">
        <v>15</v>
      </c>
      <c r="H370" s="93"/>
      <c r="I370" s="73" t="s">
        <v>15</v>
      </c>
      <c r="J370" s="74" t="s">
        <v>15</v>
      </c>
      <c r="K370" s="71" t="s">
        <v>15</v>
      </c>
      <c r="L370" s="75" t="s">
        <v>15</v>
      </c>
      <c r="M370" s="84" t="s">
        <v>15</v>
      </c>
      <c r="N370" s="91"/>
      <c r="O370" s="76" t="s">
        <v>15</v>
      </c>
      <c r="P370" s="77"/>
      <c r="Q370" s="78"/>
    </row>
    <row r="371" spans="1:17" ht="30" hidden="1" customHeight="1" x14ac:dyDescent="0.2">
      <c r="A371" s="1">
        <v>366</v>
      </c>
      <c r="B371" s="69"/>
      <c r="C371" s="70"/>
      <c r="D371" s="71"/>
      <c r="E371" s="69" t="s">
        <v>15</v>
      </c>
      <c r="F371" s="72" t="s">
        <v>15</v>
      </c>
      <c r="G371" s="71" t="s">
        <v>15</v>
      </c>
      <c r="H371" s="93"/>
      <c r="I371" s="73" t="s">
        <v>15</v>
      </c>
      <c r="J371" s="74" t="s">
        <v>15</v>
      </c>
      <c r="K371" s="71" t="s">
        <v>15</v>
      </c>
      <c r="L371" s="75" t="s">
        <v>15</v>
      </c>
      <c r="M371" s="84" t="s">
        <v>15</v>
      </c>
      <c r="N371" s="91"/>
      <c r="O371" s="76" t="s">
        <v>15</v>
      </c>
      <c r="P371" s="77"/>
      <c r="Q371" s="78"/>
    </row>
    <row r="372" spans="1:17" ht="30" hidden="1" customHeight="1" x14ac:dyDescent="0.2">
      <c r="A372" s="1">
        <v>367</v>
      </c>
      <c r="B372" s="69"/>
      <c r="C372" s="70"/>
      <c r="D372" s="71"/>
      <c r="E372" s="69" t="s">
        <v>15</v>
      </c>
      <c r="F372" s="72" t="s">
        <v>15</v>
      </c>
      <c r="G372" s="71" t="s">
        <v>15</v>
      </c>
      <c r="H372" s="93"/>
      <c r="I372" s="73" t="s">
        <v>15</v>
      </c>
      <c r="J372" s="74" t="s">
        <v>15</v>
      </c>
      <c r="K372" s="71" t="s">
        <v>15</v>
      </c>
      <c r="L372" s="75" t="s">
        <v>15</v>
      </c>
      <c r="M372" s="84" t="s">
        <v>15</v>
      </c>
      <c r="N372" s="91"/>
      <c r="O372" s="76" t="s">
        <v>15</v>
      </c>
      <c r="P372" s="77"/>
      <c r="Q372" s="78"/>
    </row>
    <row r="373" spans="1:17" ht="30" hidden="1" customHeight="1" x14ac:dyDescent="0.2">
      <c r="A373" s="1">
        <v>368</v>
      </c>
      <c r="B373" s="69"/>
      <c r="C373" s="70"/>
      <c r="D373" s="71"/>
      <c r="E373" s="69" t="s">
        <v>15</v>
      </c>
      <c r="F373" s="72" t="s">
        <v>15</v>
      </c>
      <c r="G373" s="71" t="s">
        <v>15</v>
      </c>
      <c r="H373" s="93"/>
      <c r="I373" s="73" t="s">
        <v>15</v>
      </c>
      <c r="J373" s="74" t="s">
        <v>15</v>
      </c>
      <c r="K373" s="71" t="s">
        <v>15</v>
      </c>
      <c r="L373" s="75" t="s">
        <v>15</v>
      </c>
      <c r="M373" s="84" t="s">
        <v>15</v>
      </c>
      <c r="N373" s="91"/>
      <c r="O373" s="76" t="s">
        <v>15</v>
      </c>
      <c r="P373" s="77"/>
      <c r="Q373" s="78"/>
    </row>
    <row r="374" spans="1:17" ht="30" hidden="1" customHeight="1" x14ac:dyDescent="0.2">
      <c r="A374" s="1">
        <v>369</v>
      </c>
      <c r="B374" s="69"/>
      <c r="C374" s="70"/>
      <c r="D374" s="71"/>
      <c r="E374" s="69" t="s">
        <v>15</v>
      </c>
      <c r="F374" s="72" t="s">
        <v>15</v>
      </c>
      <c r="G374" s="71" t="s">
        <v>15</v>
      </c>
      <c r="H374" s="93"/>
      <c r="I374" s="73" t="s">
        <v>15</v>
      </c>
      <c r="J374" s="74" t="s">
        <v>15</v>
      </c>
      <c r="K374" s="71" t="s">
        <v>15</v>
      </c>
      <c r="L374" s="75" t="s">
        <v>15</v>
      </c>
      <c r="M374" s="84" t="s">
        <v>15</v>
      </c>
      <c r="N374" s="91"/>
      <c r="O374" s="76" t="s">
        <v>15</v>
      </c>
      <c r="P374" s="77"/>
      <c r="Q374" s="78"/>
    </row>
    <row r="375" spans="1:17" ht="30" hidden="1" customHeight="1" x14ac:dyDescent="0.2">
      <c r="A375" s="1">
        <v>370</v>
      </c>
      <c r="B375" s="69"/>
      <c r="C375" s="70"/>
      <c r="D375" s="71"/>
      <c r="E375" s="69" t="s">
        <v>15</v>
      </c>
      <c r="F375" s="72" t="s">
        <v>15</v>
      </c>
      <c r="G375" s="71" t="s">
        <v>15</v>
      </c>
      <c r="H375" s="93"/>
      <c r="I375" s="73" t="s">
        <v>15</v>
      </c>
      <c r="J375" s="74" t="s">
        <v>15</v>
      </c>
      <c r="K375" s="71" t="s">
        <v>15</v>
      </c>
      <c r="L375" s="75" t="s">
        <v>15</v>
      </c>
      <c r="M375" s="84" t="s">
        <v>15</v>
      </c>
      <c r="N375" s="91"/>
      <c r="O375" s="76" t="s">
        <v>15</v>
      </c>
      <c r="P375" s="77"/>
      <c r="Q375" s="78"/>
    </row>
    <row r="376" spans="1:17" ht="30" hidden="1" customHeight="1" x14ac:dyDescent="0.2">
      <c r="A376" s="1">
        <v>371</v>
      </c>
      <c r="B376" s="69"/>
      <c r="C376" s="70"/>
      <c r="D376" s="71"/>
      <c r="E376" s="69" t="s">
        <v>15</v>
      </c>
      <c r="F376" s="72" t="s">
        <v>15</v>
      </c>
      <c r="G376" s="71" t="s">
        <v>15</v>
      </c>
      <c r="H376" s="93"/>
      <c r="I376" s="73" t="s">
        <v>15</v>
      </c>
      <c r="J376" s="74" t="s">
        <v>15</v>
      </c>
      <c r="K376" s="71" t="s">
        <v>15</v>
      </c>
      <c r="L376" s="75" t="s">
        <v>15</v>
      </c>
      <c r="M376" s="84" t="s">
        <v>15</v>
      </c>
      <c r="N376" s="91"/>
      <c r="O376" s="76" t="s">
        <v>15</v>
      </c>
      <c r="P376" s="77"/>
      <c r="Q376" s="78"/>
    </row>
    <row r="377" spans="1:17" ht="30" hidden="1" customHeight="1" x14ac:dyDescent="0.2">
      <c r="A377" s="1">
        <v>372</v>
      </c>
      <c r="B377" s="69"/>
      <c r="C377" s="70"/>
      <c r="D377" s="71"/>
      <c r="E377" s="69" t="s">
        <v>15</v>
      </c>
      <c r="F377" s="72" t="s">
        <v>15</v>
      </c>
      <c r="G377" s="71" t="s">
        <v>15</v>
      </c>
      <c r="H377" s="93"/>
      <c r="I377" s="73" t="s">
        <v>15</v>
      </c>
      <c r="J377" s="74" t="s">
        <v>15</v>
      </c>
      <c r="K377" s="71" t="s">
        <v>15</v>
      </c>
      <c r="L377" s="75" t="s">
        <v>15</v>
      </c>
      <c r="M377" s="84" t="s">
        <v>15</v>
      </c>
      <c r="N377" s="91"/>
      <c r="O377" s="76" t="s">
        <v>15</v>
      </c>
      <c r="P377" s="77"/>
      <c r="Q377" s="78"/>
    </row>
    <row r="378" spans="1:17" ht="30" hidden="1" customHeight="1" x14ac:dyDescent="0.2">
      <c r="A378" s="1">
        <v>373</v>
      </c>
      <c r="B378" s="69"/>
      <c r="C378" s="70"/>
      <c r="D378" s="71"/>
      <c r="E378" s="69" t="s">
        <v>15</v>
      </c>
      <c r="F378" s="72" t="s">
        <v>15</v>
      </c>
      <c r="G378" s="71" t="s">
        <v>15</v>
      </c>
      <c r="H378" s="93"/>
      <c r="I378" s="73" t="s">
        <v>15</v>
      </c>
      <c r="J378" s="74" t="s">
        <v>15</v>
      </c>
      <c r="K378" s="71" t="s">
        <v>15</v>
      </c>
      <c r="L378" s="75" t="s">
        <v>15</v>
      </c>
      <c r="M378" s="84" t="s">
        <v>15</v>
      </c>
      <c r="N378" s="91"/>
      <c r="O378" s="76" t="s">
        <v>15</v>
      </c>
      <c r="P378" s="77"/>
      <c r="Q378" s="78"/>
    </row>
    <row r="379" spans="1:17" ht="30" hidden="1" customHeight="1" x14ac:dyDescent="0.2">
      <c r="A379" s="1">
        <v>374</v>
      </c>
      <c r="B379" s="69"/>
      <c r="C379" s="70"/>
      <c r="D379" s="71"/>
      <c r="E379" s="69" t="s">
        <v>15</v>
      </c>
      <c r="F379" s="72" t="s">
        <v>15</v>
      </c>
      <c r="G379" s="71" t="s">
        <v>15</v>
      </c>
      <c r="H379" s="93"/>
      <c r="I379" s="73" t="s">
        <v>15</v>
      </c>
      <c r="J379" s="74" t="s">
        <v>15</v>
      </c>
      <c r="K379" s="71" t="s">
        <v>15</v>
      </c>
      <c r="L379" s="75" t="s">
        <v>15</v>
      </c>
      <c r="M379" s="84" t="s">
        <v>15</v>
      </c>
      <c r="N379" s="91"/>
      <c r="O379" s="76" t="s">
        <v>15</v>
      </c>
      <c r="P379" s="77"/>
      <c r="Q379" s="78"/>
    </row>
    <row r="380" spans="1:17" ht="30" hidden="1" customHeight="1" x14ac:dyDescent="0.2">
      <c r="A380" s="1">
        <v>375</v>
      </c>
      <c r="B380" s="69"/>
      <c r="C380" s="70"/>
      <c r="D380" s="71"/>
      <c r="E380" s="69" t="s">
        <v>15</v>
      </c>
      <c r="F380" s="72" t="s">
        <v>15</v>
      </c>
      <c r="G380" s="71" t="s">
        <v>15</v>
      </c>
      <c r="H380" s="93"/>
      <c r="I380" s="73" t="s">
        <v>15</v>
      </c>
      <c r="J380" s="74" t="s">
        <v>15</v>
      </c>
      <c r="K380" s="71" t="s">
        <v>15</v>
      </c>
      <c r="L380" s="75" t="s">
        <v>15</v>
      </c>
      <c r="M380" s="84" t="s">
        <v>15</v>
      </c>
      <c r="N380" s="91"/>
      <c r="O380" s="76" t="s">
        <v>15</v>
      </c>
      <c r="P380" s="77"/>
      <c r="Q380" s="78"/>
    </row>
    <row r="381" spans="1:17" ht="30" hidden="1" customHeight="1" x14ac:dyDescent="0.2">
      <c r="A381" s="1">
        <v>376</v>
      </c>
      <c r="B381" s="69"/>
      <c r="C381" s="70"/>
      <c r="D381" s="71"/>
      <c r="E381" s="69" t="s">
        <v>15</v>
      </c>
      <c r="F381" s="72" t="s">
        <v>15</v>
      </c>
      <c r="G381" s="71" t="s">
        <v>15</v>
      </c>
      <c r="H381" s="93"/>
      <c r="I381" s="73" t="s">
        <v>15</v>
      </c>
      <c r="J381" s="74" t="s">
        <v>15</v>
      </c>
      <c r="K381" s="71" t="s">
        <v>15</v>
      </c>
      <c r="L381" s="75" t="s">
        <v>15</v>
      </c>
      <c r="M381" s="84" t="s">
        <v>15</v>
      </c>
      <c r="N381" s="91"/>
      <c r="O381" s="76" t="s">
        <v>15</v>
      </c>
      <c r="P381" s="77"/>
      <c r="Q381" s="78"/>
    </row>
    <row r="382" spans="1:17" ht="30" hidden="1" customHeight="1" x14ac:dyDescent="0.2">
      <c r="A382" s="1">
        <v>377</v>
      </c>
      <c r="B382" s="69"/>
      <c r="C382" s="70"/>
      <c r="D382" s="71"/>
      <c r="E382" s="69" t="s">
        <v>15</v>
      </c>
      <c r="F382" s="72" t="s">
        <v>15</v>
      </c>
      <c r="G382" s="71" t="s">
        <v>15</v>
      </c>
      <c r="H382" s="93"/>
      <c r="I382" s="73" t="s">
        <v>15</v>
      </c>
      <c r="J382" s="74" t="s">
        <v>15</v>
      </c>
      <c r="K382" s="71" t="s">
        <v>15</v>
      </c>
      <c r="L382" s="75" t="s">
        <v>15</v>
      </c>
      <c r="M382" s="84" t="s">
        <v>15</v>
      </c>
      <c r="N382" s="91"/>
      <c r="O382" s="76" t="s">
        <v>15</v>
      </c>
      <c r="P382" s="77"/>
      <c r="Q382" s="78"/>
    </row>
    <row r="383" spans="1:17" ht="30" hidden="1" customHeight="1" x14ac:dyDescent="0.2">
      <c r="A383" s="1">
        <v>378</v>
      </c>
      <c r="B383" s="69"/>
      <c r="C383" s="70"/>
      <c r="D383" s="71"/>
      <c r="E383" s="69" t="s">
        <v>15</v>
      </c>
      <c r="F383" s="72" t="s">
        <v>15</v>
      </c>
      <c r="G383" s="71" t="s">
        <v>15</v>
      </c>
      <c r="H383" s="93"/>
      <c r="I383" s="73" t="s">
        <v>15</v>
      </c>
      <c r="J383" s="74" t="s">
        <v>15</v>
      </c>
      <c r="K383" s="71" t="s">
        <v>15</v>
      </c>
      <c r="L383" s="75" t="s">
        <v>15</v>
      </c>
      <c r="M383" s="84" t="s">
        <v>15</v>
      </c>
      <c r="N383" s="91"/>
      <c r="O383" s="76" t="s">
        <v>15</v>
      </c>
      <c r="P383" s="77"/>
      <c r="Q383" s="78"/>
    </row>
    <row r="384" spans="1:17" ht="30" hidden="1" customHeight="1" x14ac:dyDescent="0.2">
      <c r="A384" s="1">
        <v>379</v>
      </c>
      <c r="B384" s="69"/>
      <c r="C384" s="70"/>
      <c r="D384" s="71"/>
      <c r="E384" s="69" t="s">
        <v>15</v>
      </c>
      <c r="F384" s="72" t="s">
        <v>15</v>
      </c>
      <c r="G384" s="71" t="s">
        <v>15</v>
      </c>
      <c r="H384" s="93"/>
      <c r="I384" s="73" t="s">
        <v>15</v>
      </c>
      <c r="J384" s="74" t="s">
        <v>15</v>
      </c>
      <c r="K384" s="71" t="s">
        <v>15</v>
      </c>
      <c r="L384" s="75" t="s">
        <v>15</v>
      </c>
      <c r="M384" s="84" t="s">
        <v>15</v>
      </c>
      <c r="N384" s="91"/>
      <c r="O384" s="76" t="s">
        <v>15</v>
      </c>
      <c r="P384" s="77"/>
      <c r="Q384" s="78"/>
    </row>
    <row r="385" spans="1:17" ht="30" hidden="1" customHeight="1" x14ac:dyDescent="0.2">
      <c r="A385" s="1">
        <v>380</v>
      </c>
      <c r="B385" s="69"/>
      <c r="C385" s="70"/>
      <c r="D385" s="71"/>
      <c r="E385" s="69" t="s">
        <v>15</v>
      </c>
      <c r="F385" s="72" t="s">
        <v>15</v>
      </c>
      <c r="G385" s="71" t="s">
        <v>15</v>
      </c>
      <c r="H385" s="93"/>
      <c r="I385" s="73" t="s">
        <v>15</v>
      </c>
      <c r="J385" s="74" t="s">
        <v>15</v>
      </c>
      <c r="K385" s="71" t="s">
        <v>15</v>
      </c>
      <c r="L385" s="75" t="s">
        <v>15</v>
      </c>
      <c r="M385" s="84" t="s">
        <v>15</v>
      </c>
      <c r="N385" s="91"/>
      <c r="O385" s="76" t="s">
        <v>15</v>
      </c>
      <c r="P385" s="77"/>
      <c r="Q385" s="78"/>
    </row>
    <row r="386" spans="1:17" ht="30" hidden="1" customHeight="1" x14ac:dyDescent="0.2">
      <c r="A386" s="1">
        <v>381</v>
      </c>
      <c r="B386" s="69"/>
      <c r="C386" s="70"/>
      <c r="D386" s="71"/>
      <c r="E386" s="69" t="s">
        <v>15</v>
      </c>
      <c r="F386" s="72" t="s">
        <v>15</v>
      </c>
      <c r="G386" s="71" t="s">
        <v>15</v>
      </c>
      <c r="H386" s="93"/>
      <c r="I386" s="73" t="s">
        <v>15</v>
      </c>
      <c r="J386" s="74" t="s">
        <v>15</v>
      </c>
      <c r="K386" s="71" t="s">
        <v>15</v>
      </c>
      <c r="L386" s="75" t="s">
        <v>15</v>
      </c>
      <c r="M386" s="84" t="s">
        <v>15</v>
      </c>
      <c r="N386" s="91"/>
      <c r="O386" s="76" t="s">
        <v>15</v>
      </c>
      <c r="P386" s="77"/>
      <c r="Q386" s="78"/>
    </row>
    <row r="387" spans="1:17" ht="30" hidden="1" customHeight="1" x14ac:dyDescent="0.2">
      <c r="A387" s="1">
        <v>382</v>
      </c>
      <c r="B387" s="69"/>
      <c r="C387" s="70"/>
      <c r="D387" s="71"/>
      <c r="E387" s="69" t="s">
        <v>15</v>
      </c>
      <c r="F387" s="72" t="s">
        <v>15</v>
      </c>
      <c r="G387" s="71" t="s">
        <v>15</v>
      </c>
      <c r="H387" s="93"/>
      <c r="I387" s="73" t="s">
        <v>15</v>
      </c>
      <c r="J387" s="74" t="s">
        <v>15</v>
      </c>
      <c r="K387" s="71" t="s">
        <v>15</v>
      </c>
      <c r="L387" s="75" t="s">
        <v>15</v>
      </c>
      <c r="M387" s="84" t="s">
        <v>15</v>
      </c>
      <c r="N387" s="91"/>
      <c r="O387" s="76" t="s">
        <v>15</v>
      </c>
      <c r="P387" s="77"/>
      <c r="Q387" s="78"/>
    </row>
    <row r="388" spans="1:17" ht="30" hidden="1" customHeight="1" x14ac:dyDescent="0.2">
      <c r="A388" s="1">
        <v>383</v>
      </c>
      <c r="B388" s="69"/>
      <c r="C388" s="70"/>
      <c r="D388" s="71"/>
      <c r="E388" s="69" t="s">
        <v>15</v>
      </c>
      <c r="F388" s="72" t="s">
        <v>15</v>
      </c>
      <c r="G388" s="71" t="s">
        <v>15</v>
      </c>
      <c r="H388" s="93"/>
      <c r="I388" s="73" t="s">
        <v>15</v>
      </c>
      <c r="J388" s="74" t="s">
        <v>15</v>
      </c>
      <c r="K388" s="71" t="s">
        <v>15</v>
      </c>
      <c r="L388" s="75" t="s">
        <v>15</v>
      </c>
      <c r="M388" s="84" t="s">
        <v>15</v>
      </c>
      <c r="N388" s="91"/>
      <c r="O388" s="76" t="s">
        <v>15</v>
      </c>
      <c r="P388" s="77"/>
      <c r="Q388" s="78"/>
    </row>
    <row r="389" spans="1:17" ht="30" hidden="1" customHeight="1" x14ac:dyDescent="0.2">
      <c r="A389" s="1">
        <v>384</v>
      </c>
      <c r="B389" s="69"/>
      <c r="C389" s="70"/>
      <c r="D389" s="71"/>
      <c r="E389" s="69" t="s">
        <v>15</v>
      </c>
      <c r="F389" s="72" t="s">
        <v>15</v>
      </c>
      <c r="G389" s="71" t="s">
        <v>15</v>
      </c>
      <c r="H389" s="93"/>
      <c r="I389" s="73" t="s">
        <v>15</v>
      </c>
      <c r="J389" s="74" t="s">
        <v>15</v>
      </c>
      <c r="K389" s="71" t="s">
        <v>15</v>
      </c>
      <c r="L389" s="75" t="s">
        <v>15</v>
      </c>
      <c r="M389" s="84" t="s">
        <v>15</v>
      </c>
      <c r="N389" s="91"/>
      <c r="O389" s="76" t="s">
        <v>15</v>
      </c>
      <c r="P389" s="77"/>
      <c r="Q389" s="78"/>
    </row>
    <row r="390" spans="1:17" ht="30" hidden="1" customHeight="1" x14ac:dyDescent="0.2">
      <c r="A390" s="1">
        <v>385</v>
      </c>
      <c r="B390" s="69"/>
      <c r="C390" s="70"/>
      <c r="D390" s="71"/>
      <c r="E390" s="69" t="s">
        <v>15</v>
      </c>
      <c r="F390" s="72" t="s">
        <v>15</v>
      </c>
      <c r="G390" s="71" t="s">
        <v>15</v>
      </c>
      <c r="H390" s="93"/>
      <c r="I390" s="73" t="s">
        <v>15</v>
      </c>
      <c r="J390" s="74" t="s">
        <v>15</v>
      </c>
      <c r="K390" s="71" t="s">
        <v>15</v>
      </c>
      <c r="L390" s="75" t="s">
        <v>15</v>
      </c>
      <c r="M390" s="84" t="s">
        <v>15</v>
      </c>
      <c r="N390" s="91"/>
      <c r="O390" s="76" t="s">
        <v>15</v>
      </c>
      <c r="P390" s="77"/>
      <c r="Q390" s="78"/>
    </row>
    <row r="391" spans="1:17" ht="30" hidden="1" customHeight="1" x14ac:dyDescent="0.2">
      <c r="A391" s="1">
        <v>386</v>
      </c>
      <c r="B391" s="69"/>
      <c r="C391" s="70"/>
      <c r="D391" s="71"/>
      <c r="E391" s="69" t="s">
        <v>15</v>
      </c>
      <c r="F391" s="72" t="s">
        <v>15</v>
      </c>
      <c r="G391" s="71" t="s">
        <v>15</v>
      </c>
      <c r="H391" s="93"/>
      <c r="I391" s="73" t="s">
        <v>15</v>
      </c>
      <c r="J391" s="74" t="s">
        <v>15</v>
      </c>
      <c r="K391" s="71" t="s">
        <v>15</v>
      </c>
      <c r="L391" s="75" t="s">
        <v>15</v>
      </c>
      <c r="M391" s="84" t="s">
        <v>15</v>
      </c>
      <c r="N391" s="91"/>
      <c r="O391" s="76" t="s">
        <v>15</v>
      </c>
      <c r="P391" s="77"/>
      <c r="Q391" s="78"/>
    </row>
    <row r="392" spans="1:17" ht="30" hidden="1" customHeight="1" x14ac:dyDescent="0.2">
      <c r="A392" s="1">
        <v>387</v>
      </c>
      <c r="B392" s="69"/>
      <c r="C392" s="70"/>
      <c r="D392" s="71"/>
      <c r="E392" s="69" t="s">
        <v>15</v>
      </c>
      <c r="F392" s="72" t="s">
        <v>15</v>
      </c>
      <c r="G392" s="71" t="s">
        <v>15</v>
      </c>
      <c r="H392" s="93"/>
      <c r="I392" s="73" t="s">
        <v>15</v>
      </c>
      <c r="J392" s="74" t="s">
        <v>15</v>
      </c>
      <c r="K392" s="71" t="s">
        <v>15</v>
      </c>
      <c r="L392" s="75" t="s">
        <v>15</v>
      </c>
      <c r="M392" s="84" t="s">
        <v>15</v>
      </c>
      <c r="N392" s="91"/>
      <c r="O392" s="76" t="s">
        <v>15</v>
      </c>
      <c r="P392" s="77"/>
      <c r="Q392" s="78"/>
    </row>
    <row r="393" spans="1:17" ht="30" hidden="1" customHeight="1" x14ac:dyDescent="0.2">
      <c r="A393" s="1">
        <v>388</v>
      </c>
      <c r="B393" s="69"/>
      <c r="C393" s="70"/>
      <c r="D393" s="71"/>
      <c r="E393" s="69" t="s">
        <v>15</v>
      </c>
      <c r="F393" s="72" t="s">
        <v>15</v>
      </c>
      <c r="G393" s="71" t="s">
        <v>15</v>
      </c>
      <c r="H393" s="93"/>
      <c r="I393" s="73" t="s">
        <v>15</v>
      </c>
      <c r="J393" s="74" t="s">
        <v>15</v>
      </c>
      <c r="K393" s="71" t="s">
        <v>15</v>
      </c>
      <c r="L393" s="75" t="s">
        <v>15</v>
      </c>
      <c r="M393" s="84" t="s">
        <v>15</v>
      </c>
      <c r="N393" s="91"/>
      <c r="O393" s="76" t="s">
        <v>15</v>
      </c>
      <c r="P393" s="77"/>
      <c r="Q393" s="78"/>
    </row>
    <row r="394" spans="1:17" ht="30" hidden="1" customHeight="1" x14ac:dyDescent="0.2">
      <c r="A394" s="1">
        <v>389</v>
      </c>
      <c r="B394" s="69"/>
      <c r="C394" s="70"/>
      <c r="D394" s="71"/>
      <c r="E394" s="69" t="s">
        <v>15</v>
      </c>
      <c r="F394" s="72" t="s">
        <v>15</v>
      </c>
      <c r="G394" s="71" t="s">
        <v>15</v>
      </c>
      <c r="H394" s="93"/>
      <c r="I394" s="73" t="s">
        <v>15</v>
      </c>
      <c r="J394" s="74" t="s">
        <v>15</v>
      </c>
      <c r="K394" s="71" t="s">
        <v>15</v>
      </c>
      <c r="L394" s="75" t="s">
        <v>15</v>
      </c>
      <c r="M394" s="84" t="s">
        <v>15</v>
      </c>
      <c r="N394" s="91"/>
      <c r="O394" s="76" t="s">
        <v>15</v>
      </c>
      <c r="P394" s="77"/>
      <c r="Q394" s="78"/>
    </row>
    <row r="395" spans="1:17" ht="30" hidden="1" customHeight="1" x14ac:dyDescent="0.2">
      <c r="A395" s="1">
        <v>390</v>
      </c>
      <c r="B395" s="69"/>
      <c r="C395" s="70"/>
      <c r="D395" s="71"/>
      <c r="E395" s="69" t="s">
        <v>15</v>
      </c>
      <c r="F395" s="72" t="s">
        <v>15</v>
      </c>
      <c r="G395" s="71" t="s">
        <v>15</v>
      </c>
      <c r="H395" s="93"/>
      <c r="I395" s="73" t="s">
        <v>15</v>
      </c>
      <c r="J395" s="74" t="s">
        <v>15</v>
      </c>
      <c r="K395" s="71" t="s">
        <v>15</v>
      </c>
      <c r="L395" s="75" t="s">
        <v>15</v>
      </c>
      <c r="M395" s="84" t="s">
        <v>15</v>
      </c>
      <c r="N395" s="91"/>
      <c r="O395" s="76" t="s">
        <v>15</v>
      </c>
      <c r="P395" s="77"/>
      <c r="Q395" s="78"/>
    </row>
    <row r="396" spans="1:17" ht="30" hidden="1" customHeight="1" x14ac:dyDescent="0.2">
      <c r="A396" s="1">
        <v>391</v>
      </c>
      <c r="B396" s="69"/>
      <c r="C396" s="70"/>
      <c r="D396" s="71"/>
      <c r="E396" s="69" t="s">
        <v>15</v>
      </c>
      <c r="F396" s="72" t="s">
        <v>15</v>
      </c>
      <c r="G396" s="71" t="s">
        <v>15</v>
      </c>
      <c r="H396" s="93"/>
      <c r="I396" s="73" t="s">
        <v>15</v>
      </c>
      <c r="J396" s="74" t="s">
        <v>15</v>
      </c>
      <c r="K396" s="71" t="s">
        <v>15</v>
      </c>
      <c r="L396" s="75" t="s">
        <v>15</v>
      </c>
      <c r="M396" s="84" t="s">
        <v>15</v>
      </c>
      <c r="N396" s="91"/>
      <c r="O396" s="76" t="s">
        <v>15</v>
      </c>
      <c r="P396" s="77"/>
      <c r="Q396" s="78"/>
    </row>
    <row r="397" spans="1:17" ht="30" hidden="1" customHeight="1" x14ac:dyDescent="0.2">
      <c r="A397" s="1">
        <v>392</v>
      </c>
      <c r="B397" s="69"/>
      <c r="C397" s="70"/>
      <c r="D397" s="71"/>
      <c r="E397" s="69" t="s">
        <v>15</v>
      </c>
      <c r="F397" s="72" t="s">
        <v>15</v>
      </c>
      <c r="G397" s="71" t="s">
        <v>15</v>
      </c>
      <c r="H397" s="93"/>
      <c r="I397" s="73" t="s">
        <v>15</v>
      </c>
      <c r="J397" s="74" t="s">
        <v>15</v>
      </c>
      <c r="K397" s="71" t="s">
        <v>15</v>
      </c>
      <c r="L397" s="75" t="s">
        <v>15</v>
      </c>
      <c r="M397" s="84" t="s">
        <v>15</v>
      </c>
      <c r="N397" s="91"/>
      <c r="O397" s="76" t="s">
        <v>15</v>
      </c>
      <c r="P397" s="77"/>
      <c r="Q397" s="78"/>
    </row>
    <row r="398" spans="1:17" ht="30" hidden="1" customHeight="1" x14ac:dyDescent="0.2">
      <c r="A398" s="1">
        <v>393</v>
      </c>
      <c r="B398" s="69"/>
      <c r="C398" s="70"/>
      <c r="D398" s="71"/>
      <c r="E398" s="69" t="s">
        <v>15</v>
      </c>
      <c r="F398" s="72" t="s">
        <v>15</v>
      </c>
      <c r="G398" s="71" t="s">
        <v>15</v>
      </c>
      <c r="H398" s="93"/>
      <c r="I398" s="73" t="s">
        <v>15</v>
      </c>
      <c r="J398" s="74" t="s">
        <v>15</v>
      </c>
      <c r="K398" s="71" t="s">
        <v>15</v>
      </c>
      <c r="L398" s="75" t="s">
        <v>15</v>
      </c>
      <c r="M398" s="84" t="s">
        <v>15</v>
      </c>
      <c r="N398" s="91"/>
      <c r="O398" s="76" t="s">
        <v>15</v>
      </c>
      <c r="P398" s="77"/>
      <c r="Q398" s="78"/>
    </row>
    <row r="399" spans="1:17" ht="30" hidden="1" customHeight="1" x14ac:dyDescent="0.2">
      <c r="A399" s="1">
        <v>394</v>
      </c>
      <c r="B399" s="69"/>
      <c r="C399" s="70"/>
      <c r="D399" s="71"/>
      <c r="E399" s="69" t="s">
        <v>15</v>
      </c>
      <c r="F399" s="72" t="s">
        <v>15</v>
      </c>
      <c r="G399" s="71" t="s">
        <v>15</v>
      </c>
      <c r="H399" s="93"/>
      <c r="I399" s="73" t="s">
        <v>15</v>
      </c>
      <c r="J399" s="74" t="s">
        <v>15</v>
      </c>
      <c r="K399" s="71" t="s">
        <v>15</v>
      </c>
      <c r="L399" s="75" t="s">
        <v>15</v>
      </c>
      <c r="M399" s="84" t="s">
        <v>15</v>
      </c>
      <c r="N399" s="91"/>
      <c r="O399" s="76" t="s">
        <v>15</v>
      </c>
      <c r="P399" s="77"/>
      <c r="Q399" s="78"/>
    </row>
    <row r="400" spans="1:17" ht="30" hidden="1" customHeight="1" x14ac:dyDescent="0.2">
      <c r="A400" s="1">
        <v>395</v>
      </c>
      <c r="B400" s="69"/>
      <c r="C400" s="70"/>
      <c r="D400" s="71"/>
      <c r="E400" s="69" t="s">
        <v>15</v>
      </c>
      <c r="F400" s="72" t="s">
        <v>15</v>
      </c>
      <c r="G400" s="71" t="s">
        <v>15</v>
      </c>
      <c r="H400" s="93"/>
      <c r="I400" s="73" t="s">
        <v>15</v>
      </c>
      <c r="J400" s="74" t="s">
        <v>15</v>
      </c>
      <c r="K400" s="71" t="s">
        <v>15</v>
      </c>
      <c r="L400" s="75" t="s">
        <v>15</v>
      </c>
      <c r="M400" s="84" t="s">
        <v>15</v>
      </c>
      <c r="N400" s="91"/>
      <c r="O400" s="76" t="s">
        <v>15</v>
      </c>
      <c r="P400" s="77"/>
      <c r="Q400" s="78"/>
    </row>
    <row r="401" spans="1:17" ht="30" hidden="1" customHeight="1" x14ac:dyDescent="0.2">
      <c r="A401" s="1">
        <v>396</v>
      </c>
      <c r="B401" s="69"/>
      <c r="C401" s="70"/>
      <c r="D401" s="71"/>
      <c r="E401" s="69" t="s">
        <v>15</v>
      </c>
      <c r="F401" s="72" t="s">
        <v>15</v>
      </c>
      <c r="G401" s="71" t="s">
        <v>15</v>
      </c>
      <c r="H401" s="93"/>
      <c r="I401" s="73" t="s">
        <v>15</v>
      </c>
      <c r="J401" s="74" t="s">
        <v>15</v>
      </c>
      <c r="K401" s="71" t="s">
        <v>15</v>
      </c>
      <c r="L401" s="75" t="s">
        <v>15</v>
      </c>
      <c r="M401" s="84" t="s">
        <v>15</v>
      </c>
      <c r="N401" s="91"/>
      <c r="O401" s="76" t="s">
        <v>15</v>
      </c>
      <c r="P401" s="77"/>
      <c r="Q401" s="78"/>
    </row>
    <row r="402" spans="1:17" ht="30" hidden="1" customHeight="1" x14ac:dyDescent="0.2">
      <c r="A402" s="1">
        <v>397</v>
      </c>
      <c r="B402" s="69"/>
      <c r="C402" s="70"/>
      <c r="D402" s="71"/>
      <c r="E402" s="69" t="s">
        <v>15</v>
      </c>
      <c r="F402" s="72" t="s">
        <v>15</v>
      </c>
      <c r="G402" s="71" t="s">
        <v>15</v>
      </c>
      <c r="H402" s="93"/>
      <c r="I402" s="73" t="s">
        <v>15</v>
      </c>
      <c r="J402" s="74" t="s">
        <v>15</v>
      </c>
      <c r="K402" s="71" t="s">
        <v>15</v>
      </c>
      <c r="L402" s="75" t="s">
        <v>15</v>
      </c>
      <c r="M402" s="84" t="s">
        <v>15</v>
      </c>
      <c r="N402" s="91"/>
      <c r="O402" s="76" t="s">
        <v>15</v>
      </c>
      <c r="P402" s="77"/>
      <c r="Q402" s="78"/>
    </row>
    <row r="403" spans="1:17" ht="30" hidden="1" customHeight="1" x14ac:dyDescent="0.2">
      <c r="A403" s="1">
        <v>398</v>
      </c>
      <c r="B403" s="69"/>
      <c r="C403" s="70"/>
      <c r="D403" s="71"/>
      <c r="E403" s="69" t="s">
        <v>15</v>
      </c>
      <c r="F403" s="72" t="s">
        <v>15</v>
      </c>
      <c r="G403" s="71" t="s">
        <v>15</v>
      </c>
      <c r="H403" s="93"/>
      <c r="I403" s="73" t="s">
        <v>15</v>
      </c>
      <c r="J403" s="74" t="s">
        <v>15</v>
      </c>
      <c r="K403" s="71" t="s">
        <v>15</v>
      </c>
      <c r="L403" s="75" t="s">
        <v>15</v>
      </c>
      <c r="M403" s="84" t="s">
        <v>15</v>
      </c>
      <c r="N403" s="91"/>
      <c r="O403" s="76" t="s">
        <v>15</v>
      </c>
      <c r="P403" s="77"/>
      <c r="Q403" s="78"/>
    </row>
    <row r="404" spans="1:17" ht="30" hidden="1" customHeight="1" x14ac:dyDescent="0.2">
      <c r="A404" s="1">
        <v>399</v>
      </c>
      <c r="B404" s="69"/>
      <c r="C404" s="70"/>
      <c r="D404" s="71"/>
      <c r="E404" s="69" t="s">
        <v>15</v>
      </c>
      <c r="F404" s="72" t="s">
        <v>15</v>
      </c>
      <c r="G404" s="71" t="s">
        <v>15</v>
      </c>
      <c r="H404" s="93"/>
      <c r="I404" s="73" t="s">
        <v>15</v>
      </c>
      <c r="J404" s="74" t="s">
        <v>15</v>
      </c>
      <c r="K404" s="71" t="s">
        <v>15</v>
      </c>
      <c r="L404" s="75" t="s">
        <v>15</v>
      </c>
      <c r="M404" s="84" t="s">
        <v>15</v>
      </c>
      <c r="N404" s="91"/>
      <c r="O404" s="76" t="s">
        <v>15</v>
      </c>
      <c r="P404" s="77"/>
      <c r="Q404" s="78"/>
    </row>
    <row r="405" spans="1:17" ht="30" hidden="1" customHeight="1" x14ac:dyDescent="0.2">
      <c r="A405" s="1">
        <v>400</v>
      </c>
      <c r="B405" s="69"/>
      <c r="C405" s="70"/>
      <c r="D405" s="71"/>
      <c r="E405" s="69" t="s">
        <v>15</v>
      </c>
      <c r="F405" s="72" t="s">
        <v>15</v>
      </c>
      <c r="G405" s="71" t="s">
        <v>15</v>
      </c>
      <c r="H405" s="93"/>
      <c r="I405" s="73" t="s">
        <v>15</v>
      </c>
      <c r="J405" s="74" t="s">
        <v>15</v>
      </c>
      <c r="K405" s="71" t="s">
        <v>15</v>
      </c>
      <c r="L405" s="75" t="s">
        <v>15</v>
      </c>
      <c r="M405" s="84" t="s">
        <v>15</v>
      </c>
      <c r="N405" s="91"/>
      <c r="O405" s="76" t="s">
        <v>15</v>
      </c>
      <c r="P405" s="77"/>
      <c r="Q405" s="78"/>
    </row>
    <row r="406" spans="1:17" ht="30" hidden="1" customHeight="1" x14ac:dyDescent="0.2">
      <c r="A406" s="1">
        <v>401</v>
      </c>
      <c r="B406" s="69"/>
      <c r="C406" s="70"/>
      <c r="D406" s="71"/>
      <c r="E406" s="69" t="s">
        <v>15</v>
      </c>
      <c r="F406" s="72" t="s">
        <v>15</v>
      </c>
      <c r="G406" s="71" t="s">
        <v>15</v>
      </c>
      <c r="H406" s="93"/>
      <c r="I406" s="73" t="s">
        <v>15</v>
      </c>
      <c r="J406" s="74" t="s">
        <v>15</v>
      </c>
      <c r="K406" s="71" t="s">
        <v>15</v>
      </c>
      <c r="L406" s="75" t="s">
        <v>15</v>
      </c>
      <c r="M406" s="84" t="s">
        <v>15</v>
      </c>
      <c r="N406" s="91"/>
      <c r="O406" s="76" t="s">
        <v>15</v>
      </c>
      <c r="P406" s="77"/>
      <c r="Q406" s="78"/>
    </row>
    <row r="407" spans="1:17" ht="30" hidden="1" customHeight="1" x14ac:dyDescent="0.2">
      <c r="A407" s="1">
        <v>402</v>
      </c>
      <c r="B407" s="69"/>
      <c r="C407" s="70"/>
      <c r="D407" s="71"/>
      <c r="E407" s="69" t="s">
        <v>15</v>
      </c>
      <c r="F407" s="72" t="s">
        <v>15</v>
      </c>
      <c r="G407" s="71" t="s">
        <v>15</v>
      </c>
      <c r="H407" s="93"/>
      <c r="I407" s="73" t="s">
        <v>15</v>
      </c>
      <c r="J407" s="74" t="s">
        <v>15</v>
      </c>
      <c r="K407" s="71" t="s">
        <v>15</v>
      </c>
      <c r="L407" s="75" t="s">
        <v>15</v>
      </c>
      <c r="M407" s="84" t="s">
        <v>15</v>
      </c>
      <c r="N407" s="91"/>
      <c r="O407" s="76" t="s">
        <v>15</v>
      </c>
      <c r="P407" s="77"/>
      <c r="Q407" s="78"/>
    </row>
    <row r="408" spans="1:17" ht="30" hidden="1" customHeight="1" x14ac:dyDescent="0.2">
      <c r="A408" s="1">
        <v>403</v>
      </c>
      <c r="B408" s="69"/>
      <c r="C408" s="70"/>
      <c r="D408" s="71"/>
      <c r="E408" s="69" t="s">
        <v>15</v>
      </c>
      <c r="F408" s="72" t="s">
        <v>15</v>
      </c>
      <c r="G408" s="71" t="s">
        <v>15</v>
      </c>
      <c r="H408" s="93"/>
      <c r="I408" s="73" t="s">
        <v>15</v>
      </c>
      <c r="J408" s="74" t="s">
        <v>15</v>
      </c>
      <c r="K408" s="71" t="s">
        <v>15</v>
      </c>
      <c r="L408" s="75" t="s">
        <v>15</v>
      </c>
      <c r="M408" s="84" t="s">
        <v>15</v>
      </c>
      <c r="N408" s="91"/>
      <c r="O408" s="76" t="s">
        <v>15</v>
      </c>
      <c r="P408" s="77"/>
      <c r="Q408" s="78"/>
    </row>
    <row r="409" spans="1:17" ht="30" hidden="1" customHeight="1" x14ac:dyDescent="0.2">
      <c r="A409" s="1">
        <v>404</v>
      </c>
      <c r="B409" s="69"/>
      <c r="C409" s="70"/>
      <c r="D409" s="71"/>
      <c r="E409" s="69" t="s">
        <v>15</v>
      </c>
      <c r="F409" s="72" t="s">
        <v>15</v>
      </c>
      <c r="G409" s="71" t="s">
        <v>15</v>
      </c>
      <c r="H409" s="93"/>
      <c r="I409" s="73" t="s">
        <v>15</v>
      </c>
      <c r="J409" s="74" t="s">
        <v>15</v>
      </c>
      <c r="K409" s="71" t="s">
        <v>15</v>
      </c>
      <c r="L409" s="75" t="s">
        <v>15</v>
      </c>
      <c r="M409" s="84" t="s">
        <v>15</v>
      </c>
      <c r="N409" s="91"/>
      <c r="O409" s="76" t="s">
        <v>15</v>
      </c>
      <c r="P409" s="77"/>
      <c r="Q409" s="78"/>
    </row>
    <row r="410" spans="1:17" ht="30" hidden="1" customHeight="1" x14ac:dyDescent="0.2">
      <c r="A410" s="1">
        <v>405</v>
      </c>
      <c r="B410" s="69"/>
      <c r="C410" s="70"/>
      <c r="D410" s="71"/>
      <c r="E410" s="69" t="s">
        <v>15</v>
      </c>
      <c r="F410" s="72" t="s">
        <v>15</v>
      </c>
      <c r="G410" s="71" t="s">
        <v>15</v>
      </c>
      <c r="H410" s="93"/>
      <c r="I410" s="73" t="s">
        <v>15</v>
      </c>
      <c r="J410" s="74" t="s">
        <v>15</v>
      </c>
      <c r="K410" s="71" t="s">
        <v>15</v>
      </c>
      <c r="L410" s="75" t="s">
        <v>15</v>
      </c>
      <c r="M410" s="84" t="s">
        <v>15</v>
      </c>
      <c r="N410" s="91"/>
      <c r="O410" s="76" t="s">
        <v>15</v>
      </c>
      <c r="P410" s="77"/>
      <c r="Q410" s="78"/>
    </row>
    <row r="411" spans="1:17" ht="30" hidden="1" customHeight="1" x14ac:dyDescent="0.2">
      <c r="A411" s="1">
        <v>406</v>
      </c>
      <c r="B411" s="69"/>
      <c r="C411" s="70"/>
      <c r="D411" s="71"/>
      <c r="E411" s="69" t="s">
        <v>15</v>
      </c>
      <c r="F411" s="72" t="s">
        <v>15</v>
      </c>
      <c r="G411" s="71" t="s">
        <v>15</v>
      </c>
      <c r="H411" s="93"/>
      <c r="I411" s="73" t="s">
        <v>15</v>
      </c>
      <c r="J411" s="74" t="s">
        <v>15</v>
      </c>
      <c r="K411" s="71" t="s">
        <v>15</v>
      </c>
      <c r="L411" s="75" t="s">
        <v>15</v>
      </c>
      <c r="M411" s="84" t="s">
        <v>15</v>
      </c>
      <c r="N411" s="91"/>
      <c r="O411" s="76" t="s">
        <v>15</v>
      </c>
      <c r="P411" s="77"/>
      <c r="Q411" s="78"/>
    </row>
    <row r="412" spans="1:17" ht="30" hidden="1" customHeight="1" x14ac:dyDescent="0.2">
      <c r="A412" s="1">
        <v>407</v>
      </c>
      <c r="B412" s="69"/>
      <c r="C412" s="70"/>
      <c r="D412" s="71"/>
      <c r="E412" s="69" t="s">
        <v>15</v>
      </c>
      <c r="F412" s="72" t="s">
        <v>15</v>
      </c>
      <c r="G412" s="71" t="s">
        <v>15</v>
      </c>
      <c r="H412" s="93"/>
      <c r="I412" s="73" t="s">
        <v>15</v>
      </c>
      <c r="J412" s="74" t="s">
        <v>15</v>
      </c>
      <c r="K412" s="71" t="s">
        <v>15</v>
      </c>
      <c r="L412" s="75" t="s">
        <v>15</v>
      </c>
      <c r="M412" s="84" t="s">
        <v>15</v>
      </c>
      <c r="N412" s="91"/>
      <c r="O412" s="76" t="s">
        <v>15</v>
      </c>
      <c r="P412" s="77"/>
      <c r="Q412" s="78"/>
    </row>
    <row r="413" spans="1:17" ht="30" hidden="1" customHeight="1" x14ac:dyDescent="0.2">
      <c r="A413" s="1">
        <v>408</v>
      </c>
      <c r="B413" s="69"/>
      <c r="C413" s="70"/>
      <c r="D413" s="71"/>
      <c r="E413" s="69" t="s">
        <v>15</v>
      </c>
      <c r="F413" s="72" t="s">
        <v>15</v>
      </c>
      <c r="G413" s="71" t="s">
        <v>15</v>
      </c>
      <c r="H413" s="93"/>
      <c r="I413" s="73" t="s">
        <v>15</v>
      </c>
      <c r="J413" s="74" t="s">
        <v>15</v>
      </c>
      <c r="K413" s="71" t="s">
        <v>15</v>
      </c>
      <c r="L413" s="75" t="s">
        <v>15</v>
      </c>
      <c r="M413" s="84" t="s">
        <v>15</v>
      </c>
      <c r="N413" s="91"/>
      <c r="O413" s="76" t="s">
        <v>15</v>
      </c>
      <c r="P413" s="77"/>
      <c r="Q413" s="78"/>
    </row>
    <row r="414" spans="1:17" ht="30" hidden="1" customHeight="1" x14ac:dyDescent="0.2">
      <c r="A414" s="1">
        <v>409</v>
      </c>
      <c r="B414" s="69"/>
      <c r="C414" s="70"/>
      <c r="D414" s="71"/>
      <c r="E414" s="69" t="s">
        <v>15</v>
      </c>
      <c r="F414" s="72" t="s">
        <v>15</v>
      </c>
      <c r="G414" s="71" t="s">
        <v>15</v>
      </c>
      <c r="H414" s="93"/>
      <c r="I414" s="73" t="s">
        <v>15</v>
      </c>
      <c r="J414" s="74" t="s">
        <v>15</v>
      </c>
      <c r="K414" s="71" t="s">
        <v>15</v>
      </c>
      <c r="L414" s="75" t="s">
        <v>15</v>
      </c>
      <c r="M414" s="84" t="s">
        <v>15</v>
      </c>
      <c r="N414" s="91"/>
      <c r="O414" s="76" t="s">
        <v>15</v>
      </c>
      <c r="P414" s="77"/>
      <c r="Q414" s="78"/>
    </row>
    <row r="415" spans="1:17" ht="30" hidden="1" customHeight="1" x14ac:dyDescent="0.2">
      <c r="A415" s="1">
        <v>410</v>
      </c>
      <c r="B415" s="69"/>
      <c r="C415" s="70"/>
      <c r="D415" s="71"/>
      <c r="E415" s="69" t="s">
        <v>15</v>
      </c>
      <c r="F415" s="72" t="s">
        <v>15</v>
      </c>
      <c r="G415" s="71" t="s">
        <v>15</v>
      </c>
      <c r="H415" s="93"/>
      <c r="I415" s="73" t="s">
        <v>15</v>
      </c>
      <c r="J415" s="74" t="s">
        <v>15</v>
      </c>
      <c r="K415" s="71" t="s">
        <v>15</v>
      </c>
      <c r="L415" s="75" t="s">
        <v>15</v>
      </c>
      <c r="M415" s="84" t="s">
        <v>15</v>
      </c>
      <c r="N415" s="91"/>
      <c r="O415" s="76" t="s">
        <v>15</v>
      </c>
      <c r="P415" s="77"/>
      <c r="Q415" s="78"/>
    </row>
    <row r="416" spans="1:17" ht="30" hidden="1" customHeight="1" x14ac:dyDescent="0.2">
      <c r="A416" s="1">
        <v>411</v>
      </c>
      <c r="B416" s="69"/>
      <c r="C416" s="70"/>
      <c r="D416" s="71"/>
      <c r="E416" s="69" t="s">
        <v>15</v>
      </c>
      <c r="F416" s="72" t="s">
        <v>15</v>
      </c>
      <c r="G416" s="71" t="s">
        <v>15</v>
      </c>
      <c r="H416" s="93"/>
      <c r="I416" s="73" t="s">
        <v>15</v>
      </c>
      <c r="J416" s="74" t="s">
        <v>15</v>
      </c>
      <c r="K416" s="71" t="s">
        <v>15</v>
      </c>
      <c r="L416" s="75" t="s">
        <v>15</v>
      </c>
      <c r="M416" s="84" t="s">
        <v>15</v>
      </c>
      <c r="N416" s="91"/>
      <c r="O416" s="76" t="s">
        <v>15</v>
      </c>
      <c r="P416" s="77"/>
      <c r="Q416" s="78"/>
    </row>
    <row r="417" spans="1:17" ht="30" hidden="1" customHeight="1" x14ac:dyDescent="0.2">
      <c r="A417" s="1">
        <v>412</v>
      </c>
      <c r="B417" s="69"/>
      <c r="C417" s="70"/>
      <c r="D417" s="71"/>
      <c r="E417" s="69" t="s">
        <v>15</v>
      </c>
      <c r="F417" s="72" t="s">
        <v>15</v>
      </c>
      <c r="G417" s="71" t="s">
        <v>15</v>
      </c>
      <c r="H417" s="93"/>
      <c r="I417" s="73" t="s">
        <v>15</v>
      </c>
      <c r="J417" s="74" t="s">
        <v>15</v>
      </c>
      <c r="K417" s="71" t="s">
        <v>15</v>
      </c>
      <c r="L417" s="75" t="s">
        <v>15</v>
      </c>
      <c r="M417" s="84" t="s">
        <v>15</v>
      </c>
      <c r="N417" s="91"/>
      <c r="O417" s="76" t="s">
        <v>15</v>
      </c>
      <c r="P417" s="77"/>
      <c r="Q417" s="78"/>
    </row>
    <row r="418" spans="1:17" ht="30" hidden="1" customHeight="1" x14ac:dyDescent="0.2">
      <c r="A418" s="1">
        <v>413</v>
      </c>
      <c r="B418" s="69"/>
      <c r="C418" s="70"/>
      <c r="D418" s="71"/>
      <c r="E418" s="69" t="s">
        <v>15</v>
      </c>
      <c r="F418" s="72" t="s">
        <v>15</v>
      </c>
      <c r="G418" s="71" t="s">
        <v>15</v>
      </c>
      <c r="H418" s="93"/>
      <c r="I418" s="73" t="s">
        <v>15</v>
      </c>
      <c r="J418" s="74" t="s">
        <v>15</v>
      </c>
      <c r="K418" s="71" t="s">
        <v>15</v>
      </c>
      <c r="L418" s="75" t="s">
        <v>15</v>
      </c>
      <c r="M418" s="84" t="s">
        <v>15</v>
      </c>
      <c r="N418" s="91"/>
      <c r="O418" s="76" t="s">
        <v>15</v>
      </c>
      <c r="P418" s="77"/>
      <c r="Q418" s="78"/>
    </row>
    <row r="419" spans="1:17" ht="30" hidden="1" customHeight="1" x14ac:dyDescent="0.2">
      <c r="A419" s="1">
        <v>414</v>
      </c>
      <c r="B419" s="69"/>
      <c r="C419" s="70"/>
      <c r="D419" s="71"/>
      <c r="E419" s="69" t="s">
        <v>15</v>
      </c>
      <c r="F419" s="72" t="s">
        <v>15</v>
      </c>
      <c r="G419" s="71" t="s">
        <v>15</v>
      </c>
      <c r="H419" s="93"/>
      <c r="I419" s="73" t="s">
        <v>15</v>
      </c>
      <c r="J419" s="74" t="s">
        <v>15</v>
      </c>
      <c r="K419" s="71" t="s">
        <v>15</v>
      </c>
      <c r="L419" s="75" t="s">
        <v>15</v>
      </c>
      <c r="M419" s="84" t="s">
        <v>15</v>
      </c>
      <c r="N419" s="91"/>
      <c r="O419" s="76" t="s">
        <v>15</v>
      </c>
      <c r="P419" s="77"/>
      <c r="Q419" s="78"/>
    </row>
    <row r="420" spans="1:17" ht="30" hidden="1" customHeight="1" x14ac:dyDescent="0.2">
      <c r="A420" s="1">
        <v>415</v>
      </c>
      <c r="B420" s="69"/>
      <c r="C420" s="70"/>
      <c r="D420" s="71"/>
      <c r="E420" s="69" t="s">
        <v>15</v>
      </c>
      <c r="F420" s="72" t="s">
        <v>15</v>
      </c>
      <c r="G420" s="71" t="s">
        <v>15</v>
      </c>
      <c r="H420" s="93"/>
      <c r="I420" s="73" t="s">
        <v>15</v>
      </c>
      <c r="J420" s="74" t="s">
        <v>15</v>
      </c>
      <c r="K420" s="71" t="s">
        <v>15</v>
      </c>
      <c r="L420" s="75" t="s">
        <v>15</v>
      </c>
      <c r="M420" s="84" t="s">
        <v>15</v>
      </c>
      <c r="N420" s="91"/>
      <c r="O420" s="76" t="s">
        <v>15</v>
      </c>
      <c r="P420" s="77"/>
      <c r="Q420" s="78"/>
    </row>
    <row r="421" spans="1:17" ht="30" hidden="1" customHeight="1" x14ac:dyDescent="0.2">
      <c r="A421" s="1">
        <v>416</v>
      </c>
      <c r="B421" s="69"/>
      <c r="C421" s="70"/>
      <c r="D421" s="71"/>
      <c r="E421" s="69" t="s">
        <v>15</v>
      </c>
      <c r="F421" s="72" t="s">
        <v>15</v>
      </c>
      <c r="G421" s="71" t="s">
        <v>15</v>
      </c>
      <c r="H421" s="93"/>
      <c r="I421" s="73" t="s">
        <v>15</v>
      </c>
      <c r="J421" s="74" t="s">
        <v>15</v>
      </c>
      <c r="K421" s="71" t="s">
        <v>15</v>
      </c>
      <c r="L421" s="75" t="s">
        <v>15</v>
      </c>
      <c r="M421" s="84" t="s">
        <v>15</v>
      </c>
      <c r="N421" s="91"/>
      <c r="O421" s="76" t="s">
        <v>15</v>
      </c>
      <c r="P421" s="77"/>
      <c r="Q421" s="78"/>
    </row>
    <row r="422" spans="1:17" ht="30" hidden="1" customHeight="1" x14ac:dyDescent="0.2">
      <c r="A422" s="1">
        <v>417</v>
      </c>
      <c r="B422" s="69"/>
      <c r="C422" s="70"/>
      <c r="D422" s="71"/>
      <c r="E422" s="69" t="s">
        <v>15</v>
      </c>
      <c r="F422" s="72" t="s">
        <v>15</v>
      </c>
      <c r="G422" s="71" t="s">
        <v>15</v>
      </c>
      <c r="H422" s="93"/>
      <c r="I422" s="73" t="s">
        <v>15</v>
      </c>
      <c r="J422" s="74" t="s">
        <v>15</v>
      </c>
      <c r="K422" s="71" t="s">
        <v>15</v>
      </c>
      <c r="L422" s="75" t="s">
        <v>15</v>
      </c>
      <c r="M422" s="84" t="s">
        <v>15</v>
      </c>
      <c r="N422" s="91"/>
      <c r="O422" s="76" t="s">
        <v>15</v>
      </c>
      <c r="P422" s="77"/>
      <c r="Q422" s="78"/>
    </row>
    <row r="423" spans="1:17" ht="30" hidden="1" customHeight="1" x14ac:dyDescent="0.2">
      <c r="A423" s="1">
        <v>418</v>
      </c>
      <c r="B423" s="69"/>
      <c r="C423" s="70"/>
      <c r="D423" s="71"/>
      <c r="E423" s="69" t="s">
        <v>15</v>
      </c>
      <c r="F423" s="72" t="s">
        <v>15</v>
      </c>
      <c r="G423" s="71" t="s">
        <v>15</v>
      </c>
      <c r="H423" s="93"/>
      <c r="I423" s="73" t="s">
        <v>15</v>
      </c>
      <c r="J423" s="74" t="s">
        <v>15</v>
      </c>
      <c r="K423" s="71" t="s">
        <v>15</v>
      </c>
      <c r="L423" s="75" t="s">
        <v>15</v>
      </c>
      <c r="M423" s="84" t="s">
        <v>15</v>
      </c>
      <c r="N423" s="91"/>
      <c r="O423" s="76" t="s">
        <v>15</v>
      </c>
      <c r="P423" s="77"/>
      <c r="Q423" s="78"/>
    </row>
    <row r="424" spans="1:17" ht="30" hidden="1" customHeight="1" x14ac:dyDescent="0.2">
      <c r="A424" s="1">
        <v>419</v>
      </c>
      <c r="B424" s="69"/>
      <c r="C424" s="70"/>
      <c r="D424" s="71"/>
      <c r="E424" s="69" t="s">
        <v>15</v>
      </c>
      <c r="F424" s="72" t="s">
        <v>15</v>
      </c>
      <c r="G424" s="71" t="s">
        <v>15</v>
      </c>
      <c r="H424" s="93"/>
      <c r="I424" s="73" t="s">
        <v>15</v>
      </c>
      <c r="J424" s="74" t="s">
        <v>15</v>
      </c>
      <c r="K424" s="71" t="s">
        <v>15</v>
      </c>
      <c r="L424" s="75" t="s">
        <v>15</v>
      </c>
      <c r="M424" s="84" t="s">
        <v>15</v>
      </c>
      <c r="N424" s="91"/>
      <c r="O424" s="76" t="s">
        <v>15</v>
      </c>
      <c r="P424" s="77"/>
      <c r="Q424" s="78"/>
    </row>
    <row r="425" spans="1:17" ht="30" hidden="1" customHeight="1" x14ac:dyDescent="0.2">
      <c r="A425" s="1">
        <v>420</v>
      </c>
      <c r="B425" s="69"/>
      <c r="C425" s="70"/>
      <c r="D425" s="71"/>
      <c r="E425" s="69" t="s">
        <v>15</v>
      </c>
      <c r="F425" s="72" t="s">
        <v>15</v>
      </c>
      <c r="G425" s="71" t="s">
        <v>15</v>
      </c>
      <c r="H425" s="93"/>
      <c r="I425" s="73" t="s">
        <v>15</v>
      </c>
      <c r="J425" s="74" t="s">
        <v>15</v>
      </c>
      <c r="K425" s="71" t="s">
        <v>15</v>
      </c>
      <c r="L425" s="75" t="s">
        <v>15</v>
      </c>
      <c r="M425" s="84" t="s">
        <v>15</v>
      </c>
      <c r="N425" s="91"/>
      <c r="O425" s="76" t="s">
        <v>15</v>
      </c>
      <c r="P425" s="77"/>
      <c r="Q425" s="78"/>
    </row>
    <row r="426" spans="1:17" ht="30" hidden="1" customHeight="1" x14ac:dyDescent="0.2">
      <c r="A426" s="1">
        <v>421</v>
      </c>
      <c r="B426" s="69"/>
      <c r="C426" s="70"/>
      <c r="D426" s="71"/>
      <c r="E426" s="69" t="s">
        <v>15</v>
      </c>
      <c r="F426" s="72" t="s">
        <v>15</v>
      </c>
      <c r="G426" s="71" t="s">
        <v>15</v>
      </c>
      <c r="H426" s="93"/>
      <c r="I426" s="73" t="s">
        <v>15</v>
      </c>
      <c r="J426" s="74" t="s">
        <v>15</v>
      </c>
      <c r="K426" s="71" t="s">
        <v>15</v>
      </c>
      <c r="L426" s="75" t="s">
        <v>15</v>
      </c>
      <c r="M426" s="84" t="s">
        <v>15</v>
      </c>
      <c r="N426" s="91"/>
      <c r="O426" s="76" t="s">
        <v>15</v>
      </c>
      <c r="P426" s="77"/>
      <c r="Q426" s="78"/>
    </row>
    <row r="427" spans="1:17" ht="30" hidden="1" customHeight="1" x14ac:dyDescent="0.2">
      <c r="A427" s="1">
        <v>422</v>
      </c>
      <c r="B427" s="69"/>
      <c r="C427" s="70"/>
      <c r="D427" s="71"/>
      <c r="E427" s="69" t="s">
        <v>15</v>
      </c>
      <c r="F427" s="72" t="s">
        <v>15</v>
      </c>
      <c r="G427" s="71" t="s">
        <v>15</v>
      </c>
      <c r="H427" s="93"/>
      <c r="I427" s="73" t="s">
        <v>15</v>
      </c>
      <c r="J427" s="74" t="s">
        <v>15</v>
      </c>
      <c r="K427" s="71" t="s">
        <v>15</v>
      </c>
      <c r="L427" s="75" t="s">
        <v>15</v>
      </c>
      <c r="M427" s="84" t="s">
        <v>15</v>
      </c>
      <c r="N427" s="91"/>
      <c r="O427" s="76" t="s">
        <v>15</v>
      </c>
      <c r="P427" s="77"/>
      <c r="Q427" s="78"/>
    </row>
    <row r="428" spans="1:17" ht="30" hidden="1" customHeight="1" x14ac:dyDescent="0.2">
      <c r="A428" s="1">
        <v>423</v>
      </c>
      <c r="B428" s="69"/>
      <c r="C428" s="70"/>
      <c r="D428" s="71"/>
      <c r="E428" s="69" t="s">
        <v>15</v>
      </c>
      <c r="F428" s="72" t="s">
        <v>15</v>
      </c>
      <c r="G428" s="71" t="s">
        <v>15</v>
      </c>
      <c r="H428" s="93"/>
      <c r="I428" s="73" t="s">
        <v>15</v>
      </c>
      <c r="J428" s="74" t="s">
        <v>15</v>
      </c>
      <c r="K428" s="71" t="s">
        <v>15</v>
      </c>
      <c r="L428" s="75" t="s">
        <v>15</v>
      </c>
      <c r="M428" s="84" t="s">
        <v>15</v>
      </c>
      <c r="N428" s="91"/>
      <c r="O428" s="76" t="s">
        <v>15</v>
      </c>
      <c r="P428" s="77"/>
      <c r="Q428" s="78"/>
    </row>
    <row r="429" spans="1:17" ht="30" hidden="1" customHeight="1" x14ac:dyDescent="0.2">
      <c r="A429" s="1">
        <v>424</v>
      </c>
      <c r="B429" s="69"/>
      <c r="C429" s="70"/>
      <c r="D429" s="71"/>
      <c r="E429" s="69" t="s">
        <v>15</v>
      </c>
      <c r="F429" s="72" t="s">
        <v>15</v>
      </c>
      <c r="G429" s="71" t="s">
        <v>15</v>
      </c>
      <c r="H429" s="93"/>
      <c r="I429" s="73" t="s">
        <v>15</v>
      </c>
      <c r="J429" s="74" t="s">
        <v>15</v>
      </c>
      <c r="K429" s="71" t="s">
        <v>15</v>
      </c>
      <c r="L429" s="75" t="s">
        <v>15</v>
      </c>
      <c r="M429" s="84" t="s">
        <v>15</v>
      </c>
      <c r="N429" s="91"/>
      <c r="O429" s="76" t="s">
        <v>15</v>
      </c>
      <c r="P429" s="77"/>
      <c r="Q429" s="78"/>
    </row>
    <row r="430" spans="1:17" ht="30" hidden="1" customHeight="1" x14ac:dyDescent="0.2">
      <c r="A430" s="1">
        <v>425</v>
      </c>
      <c r="B430" s="69"/>
      <c r="C430" s="70"/>
      <c r="D430" s="71"/>
      <c r="E430" s="69" t="s">
        <v>15</v>
      </c>
      <c r="F430" s="72" t="s">
        <v>15</v>
      </c>
      <c r="G430" s="71" t="s">
        <v>15</v>
      </c>
      <c r="H430" s="93"/>
      <c r="I430" s="73" t="s">
        <v>15</v>
      </c>
      <c r="J430" s="74" t="s">
        <v>15</v>
      </c>
      <c r="K430" s="71" t="s">
        <v>15</v>
      </c>
      <c r="L430" s="75" t="s">
        <v>15</v>
      </c>
      <c r="M430" s="84" t="s">
        <v>15</v>
      </c>
      <c r="N430" s="91"/>
      <c r="O430" s="76" t="s">
        <v>15</v>
      </c>
      <c r="P430" s="77"/>
      <c r="Q430" s="78"/>
    </row>
    <row r="431" spans="1:17" ht="30" hidden="1" customHeight="1" x14ac:dyDescent="0.2">
      <c r="A431" s="1">
        <v>426</v>
      </c>
      <c r="B431" s="69"/>
      <c r="C431" s="70"/>
      <c r="D431" s="71"/>
      <c r="E431" s="69" t="s">
        <v>15</v>
      </c>
      <c r="F431" s="72" t="s">
        <v>15</v>
      </c>
      <c r="G431" s="71" t="s">
        <v>15</v>
      </c>
      <c r="H431" s="93"/>
      <c r="I431" s="73" t="s">
        <v>15</v>
      </c>
      <c r="J431" s="74" t="s">
        <v>15</v>
      </c>
      <c r="K431" s="71" t="s">
        <v>15</v>
      </c>
      <c r="L431" s="75" t="s">
        <v>15</v>
      </c>
      <c r="M431" s="84" t="s">
        <v>15</v>
      </c>
      <c r="N431" s="91"/>
      <c r="O431" s="76" t="s">
        <v>15</v>
      </c>
      <c r="P431" s="77"/>
      <c r="Q431" s="78"/>
    </row>
    <row r="432" spans="1:17" ht="30" hidden="1" customHeight="1" x14ac:dyDescent="0.2">
      <c r="A432" s="1">
        <v>427</v>
      </c>
      <c r="B432" s="69"/>
      <c r="C432" s="70"/>
      <c r="D432" s="71"/>
      <c r="E432" s="69" t="s">
        <v>15</v>
      </c>
      <c r="F432" s="72" t="s">
        <v>15</v>
      </c>
      <c r="G432" s="71" t="s">
        <v>15</v>
      </c>
      <c r="H432" s="93"/>
      <c r="I432" s="73" t="s">
        <v>15</v>
      </c>
      <c r="J432" s="74" t="s">
        <v>15</v>
      </c>
      <c r="K432" s="71" t="s">
        <v>15</v>
      </c>
      <c r="L432" s="75" t="s">
        <v>15</v>
      </c>
      <c r="M432" s="84" t="s">
        <v>15</v>
      </c>
      <c r="N432" s="91"/>
      <c r="O432" s="76" t="s">
        <v>15</v>
      </c>
      <c r="P432" s="77"/>
      <c r="Q432" s="78"/>
    </row>
    <row r="433" spans="1:17" ht="30" hidden="1" customHeight="1" x14ac:dyDescent="0.2">
      <c r="A433" s="1">
        <v>428</v>
      </c>
      <c r="B433" s="69"/>
      <c r="C433" s="70"/>
      <c r="D433" s="71"/>
      <c r="E433" s="69" t="s">
        <v>15</v>
      </c>
      <c r="F433" s="72" t="s">
        <v>15</v>
      </c>
      <c r="G433" s="71" t="s">
        <v>15</v>
      </c>
      <c r="H433" s="93"/>
      <c r="I433" s="73" t="s">
        <v>15</v>
      </c>
      <c r="J433" s="74" t="s">
        <v>15</v>
      </c>
      <c r="K433" s="71" t="s">
        <v>15</v>
      </c>
      <c r="L433" s="75" t="s">
        <v>15</v>
      </c>
      <c r="M433" s="84" t="s">
        <v>15</v>
      </c>
      <c r="N433" s="91"/>
      <c r="O433" s="76" t="s">
        <v>15</v>
      </c>
      <c r="P433" s="77"/>
      <c r="Q433" s="78"/>
    </row>
    <row r="434" spans="1:17" ht="30" hidden="1" customHeight="1" x14ac:dyDescent="0.2">
      <c r="A434" s="1">
        <v>429</v>
      </c>
      <c r="B434" s="69"/>
      <c r="C434" s="70"/>
      <c r="D434" s="71"/>
      <c r="E434" s="69" t="s">
        <v>15</v>
      </c>
      <c r="F434" s="72" t="s">
        <v>15</v>
      </c>
      <c r="G434" s="71" t="s">
        <v>15</v>
      </c>
      <c r="H434" s="93"/>
      <c r="I434" s="73" t="s">
        <v>15</v>
      </c>
      <c r="J434" s="74" t="s">
        <v>15</v>
      </c>
      <c r="K434" s="71" t="s">
        <v>15</v>
      </c>
      <c r="L434" s="75" t="s">
        <v>15</v>
      </c>
      <c r="M434" s="84" t="s">
        <v>15</v>
      </c>
      <c r="N434" s="91"/>
      <c r="O434" s="76" t="s">
        <v>15</v>
      </c>
      <c r="P434" s="77"/>
      <c r="Q434" s="78"/>
    </row>
    <row r="435" spans="1:17" ht="30" hidden="1" customHeight="1" x14ac:dyDescent="0.2">
      <c r="A435" s="1">
        <v>430</v>
      </c>
      <c r="B435" s="69"/>
      <c r="C435" s="70"/>
      <c r="D435" s="71"/>
      <c r="E435" s="69" t="s">
        <v>15</v>
      </c>
      <c r="F435" s="72" t="s">
        <v>15</v>
      </c>
      <c r="G435" s="71" t="s">
        <v>15</v>
      </c>
      <c r="H435" s="93"/>
      <c r="I435" s="73" t="s">
        <v>15</v>
      </c>
      <c r="J435" s="74" t="s">
        <v>15</v>
      </c>
      <c r="K435" s="71" t="s">
        <v>15</v>
      </c>
      <c r="L435" s="75" t="s">
        <v>15</v>
      </c>
      <c r="M435" s="84" t="s">
        <v>15</v>
      </c>
      <c r="N435" s="91"/>
      <c r="O435" s="76" t="s">
        <v>15</v>
      </c>
      <c r="P435" s="77"/>
      <c r="Q435" s="78"/>
    </row>
    <row r="436" spans="1:17" ht="30" hidden="1" customHeight="1" x14ac:dyDescent="0.2">
      <c r="A436" s="1">
        <v>431</v>
      </c>
      <c r="B436" s="69"/>
      <c r="C436" s="70"/>
      <c r="D436" s="71"/>
      <c r="E436" s="69" t="s">
        <v>15</v>
      </c>
      <c r="F436" s="72" t="s">
        <v>15</v>
      </c>
      <c r="G436" s="71" t="s">
        <v>15</v>
      </c>
      <c r="H436" s="93"/>
      <c r="I436" s="73" t="s">
        <v>15</v>
      </c>
      <c r="J436" s="74" t="s">
        <v>15</v>
      </c>
      <c r="K436" s="71" t="s">
        <v>15</v>
      </c>
      <c r="L436" s="75" t="s">
        <v>15</v>
      </c>
      <c r="M436" s="84" t="s">
        <v>15</v>
      </c>
      <c r="N436" s="91"/>
      <c r="O436" s="76" t="s">
        <v>15</v>
      </c>
      <c r="P436" s="77"/>
      <c r="Q436" s="78"/>
    </row>
    <row r="437" spans="1:17" ht="30" hidden="1" customHeight="1" x14ac:dyDescent="0.2">
      <c r="A437" s="1">
        <v>432</v>
      </c>
      <c r="B437" s="69"/>
      <c r="C437" s="70"/>
      <c r="D437" s="71"/>
      <c r="E437" s="69" t="s">
        <v>15</v>
      </c>
      <c r="F437" s="72" t="s">
        <v>15</v>
      </c>
      <c r="G437" s="71" t="s">
        <v>15</v>
      </c>
      <c r="H437" s="93"/>
      <c r="I437" s="73" t="s">
        <v>15</v>
      </c>
      <c r="J437" s="74" t="s">
        <v>15</v>
      </c>
      <c r="K437" s="71" t="s">
        <v>15</v>
      </c>
      <c r="L437" s="75" t="s">
        <v>15</v>
      </c>
      <c r="M437" s="84" t="s">
        <v>15</v>
      </c>
      <c r="N437" s="91"/>
      <c r="O437" s="76" t="s">
        <v>15</v>
      </c>
      <c r="P437" s="77"/>
      <c r="Q437" s="78"/>
    </row>
    <row r="438" spans="1:17" ht="30" hidden="1" customHeight="1" x14ac:dyDescent="0.2">
      <c r="A438" s="1">
        <v>433</v>
      </c>
      <c r="B438" s="69"/>
      <c r="C438" s="70"/>
      <c r="D438" s="71"/>
      <c r="E438" s="69" t="s">
        <v>15</v>
      </c>
      <c r="F438" s="72" t="s">
        <v>15</v>
      </c>
      <c r="G438" s="71" t="s">
        <v>15</v>
      </c>
      <c r="H438" s="93"/>
      <c r="I438" s="73" t="s">
        <v>15</v>
      </c>
      <c r="J438" s="74" t="s">
        <v>15</v>
      </c>
      <c r="K438" s="71" t="s">
        <v>15</v>
      </c>
      <c r="L438" s="75" t="s">
        <v>15</v>
      </c>
      <c r="M438" s="84" t="s">
        <v>15</v>
      </c>
      <c r="N438" s="91"/>
      <c r="O438" s="76" t="s">
        <v>15</v>
      </c>
      <c r="P438" s="77"/>
      <c r="Q438" s="78"/>
    </row>
    <row r="439" spans="1:17" ht="30" hidden="1" customHeight="1" x14ac:dyDescent="0.2">
      <c r="A439" s="1">
        <v>434</v>
      </c>
      <c r="B439" s="69"/>
      <c r="C439" s="70"/>
      <c r="D439" s="71"/>
      <c r="E439" s="69" t="s">
        <v>15</v>
      </c>
      <c r="F439" s="72" t="s">
        <v>15</v>
      </c>
      <c r="G439" s="71" t="s">
        <v>15</v>
      </c>
      <c r="H439" s="93"/>
      <c r="I439" s="73" t="s">
        <v>15</v>
      </c>
      <c r="J439" s="74" t="s">
        <v>15</v>
      </c>
      <c r="K439" s="71" t="s">
        <v>15</v>
      </c>
      <c r="L439" s="75" t="s">
        <v>15</v>
      </c>
      <c r="M439" s="84" t="s">
        <v>15</v>
      </c>
      <c r="N439" s="91"/>
      <c r="O439" s="76" t="s">
        <v>15</v>
      </c>
      <c r="P439" s="77"/>
      <c r="Q439" s="78"/>
    </row>
    <row r="440" spans="1:17" ht="30" hidden="1" customHeight="1" x14ac:dyDescent="0.2">
      <c r="A440" s="1">
        <v>435</v>
      </c>
      <c r="B440" s="69"/>
      <c r="C440" s="70"/>
      <c r="D440" s="71"/>
      <c r="E440" s="69" t="s">
        <v>15</v>
      </c>
      <c r="F440" s="72" t="s">
        <v>15</v>
      </c>
      <c r="G440" s="71" t="s">
        <v>15</v>
      </c>
      <c r="H440" s="93"/>
      <c r="I440" s="73" t="s">
        <v>15</v>
      </c>
      <c r="J440" s="74" t="s">
        <v>15</v>
      </c>
      <c r="K440" s="71" t="s">
        <v>15</v>
      </c>
      <c r="L440" s="75" t="s">
        <v>15</v>
      </c>
      <c r="M440" s="84" t="s">
        <v>15</v>
      </c>
      <c r="N440" s="91"/>
      <c r="O440" s="76" t="s">
        <v>15</v>
      </c>
      <c r="P440" s="77"/>
      <c r="Q440" s="78"/>
    </row>
    <row r="441" spans="1:17" ht="30" hidden="1" customHeight="1" x14ac:dyDescent="0.2">
      <c r="A441" s="1">
        <v>436</v>
      </c>
      <c r="B441" s="69"/>
      <c r="C441" s="70"/>
      <c r="D441" s="71"/>
      <c r="E441" s="69" t="s">
        <v>15</v>
      </c>
      <c r="F441" s="72" t="s">
        <v>15</v>
      </c>
      <c r="G441" s="71" t="s">
        <v>15</v>
      </c>
      <c r="H441" s="93"/>
      <c r="I441" s="73" t="s">
        <v>15</v>
      </c>
      <c r="J441" s="74" t="s">
        <v>15</v>
      </c>
      <c r="K441" s="71" t="s">
        <v>15</v>
      </c>
      <c r="L441" s="75" t="s">
        <v>15</v>
      </c>
      <c r="M441" s="84" t="s">
        <v>15</v>
      </c>
      <c r="N441" s="91"/>
      <c r="O441" s="76" t="s">
        <v>15</v>
      </c>
      <c r="P441" s="77"/>
      <c r="Q441" s="78"/>
    </row>
    <row r="442" spans="1:17" ht="30" hidden="1" customHeight="1" x14ac:dyDescent="0.2">
      <c r="A442" s="1">
        <v>437</v>
      </c>
      <c r="B442" s="69"/>
      <c r="C442" s="70"/>
      <c r="D442" s="71"/>
      <c r="E442" s="69" t="s">
        <v>15</v>
      </c>
      <c r="F442" s="72" t="s">
        <v>15</v>
      </c>
      <c r="G442" s="71" t="s">
        <v>15</v>
      </c>
      <c r="H442" s="93"/>
      <c r="I442" s="73" t="s">
        <v>15</v>
      </c>
      <c r="J442" s="74" t="s">
        <v>15</v>
      </c>
      <c r="K442" s="71" t="s">
        <v>15</v>
      </c>
      <c r="L442" s="75" t="s">
        <v>15</v>
      </c>
      <c r="M442" s="84" t="s">
        <v>15</v>
      </c>
      <c r="N442" s="91"/>
      <c r="O442" s="76" t="s">
        <v>15</v>
      </c>
      <c r="P442" s="77"/>
      <c r="Q442" s="78"/>
    </row>
    <row r="443" spans="1:17" ht="30" hidden="1" customHeight="1" x14ac:dyDescent="0.2">
      <c r="A443" s="1">
        <v>438</v>
      </c>
      <c r="B443" s="69"/>
      <c r="C443" s="70"/>
      <c r="D443" s="71"/>
      <c r="E443" s="69" t="s">
        <v>15</v>
      </c>
      <c r="F443" s="72" t="s">
        <v>15</v>
      </c>
      <c r="G443" s="71" t="s">
        <v>15</v>
      </c>
      <c r="H443" s="93"/>
      <c r="I443" s="73" t="s">
        <v>15</v>
      </c>
      <c r="J443" s="74" t="s">
        <v>15</v>
      </c>
      <c r="K443" s="71" t="s">
        <v>15</v>
      </c>
      <c r="L443" s="75" t="s">
        <v>15</v>
      </c>
      <c r="M443" s="84" t="s">
        <v>15</v>
      </c>
      <c r="N443" s="91"/>
      <c r="O443" s="76" t="s">
        <v>15</v>
      </c>
      <c r="P443" s="77"/>
      <c r="Q443" s="78"/>
    </row>
    <row r="444" spans="1:17" ht="30" hidden="1" customHeight="1" x14ac:dyDescent="0.2">
      <c r="A444" s="1">
        <v>439</v>
      </c>
      <c r="B444" s="69"/>
      <c r="C444" s="70"/>
      <c r="D444" s="71"/>
      <c r="E444" s="69" t="s">
        <v>15</v>
      </c>
      <c r="F444" s="72" t="s">
        <v>15</v>
      </c>
      <c r="G444" s="71" t="s">
        <v>15</v>
      </c>
      <c r="H444" s="93"/>
      <c r="I444" s="73" t="s">
        <v>15</v>
      </c>
      <c r="J444" s="74" t="s">
        <v>15</v>
      </c>
      <c r="K444" s="71" t="s">
        <v>15</v>
      </c>
      <c r="L444" s="75" t="s">
        <v>15</v>
      </c>
      <c r="M444" s="84" t="s">
        <v>15</v>
      </c>
      <c r="N444" s="91"/>
      <c r="O444" s="76" t="s">
        <v>15</v>
      </c>
      <c r="P444" s="77"/>
      <c r="Q444" s="78"/>
    </row>
    <row r="445" spans="1:17" ht="30" hidden="1" customHeight="1" x14ac:dyDescent="0.2">
      <c r="A445" s="1">
        <v>440</v>
      </c>
      <c r="B445" s="69"/>
      <c r="C445" s="70"/>
      <c r="D445" s="71"/>
      <c r="E445" s="69" t="s">
        <v>15</v>
      </c>
      <c r="F445" s="72" t="s">
        <v>15</v>
      </c>
      <c r="G445" s="71" t="s">
        <v>15</v>
      </c>
      <c r="H445" s="93"/>
      <c r="I445" s="73" t="s">
        <v>15</v>
      </c>
      <c r="J445" s="74" t="s">
        <v>15</v>
      </c>
      <c r="K445" s="71" t="s">
        <v>15</v>
      </c>
      <c r="L445" s="75" t="s">
        <v>15</v>
      </c>
      <c r="M445" s="84" t="s">
        <v>15</v>
      </c>
      <c r="N445" s="91"/>
      <c r="O445" s="76" t="s">
        <v>15</v>
      </c>
      <c r="P445" s="77"/>
      <c r="Q445" s="78"/>
    </row>
    <row r="446" spans="1:17" ht="30" hidden="1" customHeight="1" x14ac:dyDescent="0.2">
      <c r="A446" s="1">
        <v>441</v>
      </c>
      <c r="B446" s="69"/>
      <c r="C446" s="70"/>
      <c r="D446" s="71"/>
      <c r="E446" s="69" t="s">
        <v>15</v>
      </c>
      <c r="F446" s="72" t="s">
        <v>15</v>
      </c>
      <c r="G446" s="71" t="s">
        <v>15</v>
      </c>
      <c r="H446" s="93"/>
      <c r="I446" s="73" t="s">
        <v>15</v>
      </c>
      <c r="J446" s="74" t="s">
        <v>15</v>
      </c>
      <c r="K446" s="71" t="s">
        <v>15</v>
      </c>
      <c r="L446" s="75" t="s">
        <v>15</v>
      </c>
      <c r="M446" s="84" t="s">
        <v>15</v>
      </c>
      <c r="N446" s="91"/>
      <c r="O446" s="76" t="s">
        <v>15</v>
      </c>
      <c r="P446" s="77"/>
      <c r="Q446" s="78"/>
    </row>
    <row r="447" spans="1:17" ht="30" hidden="1" customHeight="1" x14ac:dyDescent="0.2">
      <c r="A447" s="1">
        <v>442</v>
      </c>
      <c r="B447" s="69"/>
      <c r="C447" s="70"/>
      <c r="D447" s="71"/>
      <c r="E447" s="69" t="s">
        <v>15</v>
      </c>
      <c r="F447" s="72" t="s">
        <v>15</v>
      </c>
      <c r="G447" s="71" t="s">
        <v>15</v>
      </c>
      <c r="H447" s="93"/>
      <c r="I447" s="73" t="s">
        <v>15</v>
      </c>
      <c r="J447" s="74" t="s">
        <v>15</v>
      </c>
      <c r="K447" s="71" t="s">
        <v>15</v>
      </c>
      <c r="L447" s="75" t="s">
        <v>15</v>
      </c>
      <c r="M447" s="84" t="s">
        <v>15</v>
      </c>
      <c r="N447" s="91"/>
      <c r="O447" s="76" t="s">
        <v>15</v>
      </c>
      <c r="P447" s="77"/>
      <c r="Q447" s="78"/>
    </row>
    <row r="448" spans="1:17" ht="30" hidden="1" customHeight="1" x14ac:dyDescent="0.2">
      <c r="A448" s="1">
        <v>443</v>
      </c>
      <c r="B448" s="69"/>
      <c r="C448" s="70"/>
      <c r="D448" s="71"/>
      <c r="E448" s="69" t="s">
        <v>15</v>
      </c>
      <c r="F448" s="72" t="s">
        <v>15</v>
      </c>
      <c r="G448" s="71" t="s">
        <v>15</v>
      </c>
      <c r="H448" s="93"/>
      <c r="I448" s="73" t="s">
        <v>15</v>
      </c>
      <c r="J448" s="74" t="s">
        <v>15</v>
      </c>
      <c r="K448" s="71" t="s">
        <v>15</v>
      </c>
      <c r="L448" s="75" t="s">
        <v>15</v>
      </c>
      <c r="M448" s="84" t="s">
        <v>15</v>
      </c>
      <c r="N448" s="91"/>
      <c r="O448" s="76" t="s">
        <v>15</v>
      </c>
      <c r="P448" s="77"/>
      <c r="Q448" s="78"/>
    </row>
    <row r="449" spans="1:17" ht="30" hidden="1" customHeight="1" x14ac:dyDescent="0.2">
      <c r="A449" s="1">
        <v>444</v>
      </c>
      <c r="B449" s="69"/>
      <c r="C449" s="70"/>
      <c r="D449" s="71"/>
      <c r="E449" s="69" t="s">
        <v>15</v>
      </c>
      <c r="F449" s="72" t="s">
        <v>15</v>
      </c>
      <c r="G449" s="71" t="s">
        <v>15</v>
      </c>
      <c r="H449" s="93"/>
      <c r="I449" s="73" t="s">
        <v>15</v>
      </c>
      <c r="J449" s="74" t="s">
        <v>15</v>
      </c>
      <c r="K449" s="71" t="s">
        <v>15</v>
      </c>
      <c r="L449" s="75" t="s">
        <v>15</v>
      </c>
      <c r="M449" s="84" t="s">
        <v>15</v>
      </c>
      <c r="N449" s="91"/>
      <c r="O449" s="76" t="s">
        <v>15</v>
      </c>
      <c r="P449" s="77"/>
      <c r="Q449" s="78"/>
    </row>
    <row r="450" spans="1:17" ht="30" hidden="1" customHeight="1" x14ac:dyDescent="0.2">
      <c r="A450" s="1">
        <v>445</v>
      </c>
      <c r="B450" s="69"/>
      <c r="C450" s="70"/>
      <c r="D450" s="71"/>
      <c r="E450" s="69" t="s">
        <v>15</v>
      </c>
      <c r="F450" s="72" t="s">
        <v>15</v>
      </c>
      <c r="G450" s="71" t="s">
        <v>15</v>
      </c>
      <c r="H450" s="93"/>
      <c r="I450" s="73" t="s">
        <v>15</v>
      </c>
      <c r="J450" s="74" t="s">
        <v>15</v>
      </c>
      <c r="K450" s="71" t="s">
        <v>15</v>
      </c>
      <c r="L450" s="75" t="s">
        <v>15</v>
      </c>
      <c r="M450" s="84" t="s">
        <v>15</v>
      </c>
      <c r="N450" s="91"/>
      <c r="O450" s="76" t="s">
        <v>15</v>
      </c>
      <c r="P450" s="77"/>
      <c r="Q450" s="78"/>
    </row>
    <row r="451" spans="1:17" ht="30" hidden="1" customHeight="1" x14ac:dyDescent="0.2">
      <c r="A451" s="1">
        <v>446</v>
      </c>
      <c r="B451" s="69"/>
      <c r="C451" s="70"/>
      <c r="D451" s="71"/>
      <c r="E451" s="69" t="s">
        <v>15</v>
      </c>
      <c r="F451" s="72" t="s">
        <v>15</v>
      </c>
      <c r="G451" s="71" t="s">
        <v>15</v>
      </c>
      <c r="H451" s="93"/>
      <c r="I451" s="73" t="s">
        <v>15</v>
      </c>
      <c r="J451" s="74" t="s">
        <v>15</v>
      </c>
      <c r="K451" s="71" t="s">
        <v>15</v>
      </c>
      <c r="L451" s="75" t="s">
        <v>15</v>
      </c>
      <c r="M451" s="84" t="s">
        <v>15</v>
      </c>
      <c r="N451" s="91"/>
      <c r="O451" s="76" t="s">
        <v>15</v>
      </c>
      <c r="P451" s="77"/>
      <c r="Q451" s="78"/>
    </row>
    <row r="452" spans="1:17" ht="30" hidden="1" customHeight="1" x14ac:dyDescent="0.2">
      <c r="A452" s="1">
        <v>447</v>
      </c>
      <c r="B452" s="69"/>
      <c r="C452" s="70"/>
      <c r="D452" s="71"/>
      <c r="E452" s="69" t="s">
        <v>15</v>
      </c>
      <c r="F452" s="72" t="s">
        <v>15</v>
      </c>
      <c r="G452" s="71" t="s">
        <v>15</v>
      </c>
      <c r="H452" s="93"/>
      <c r="I452" s="73" t="s">
        <v>15</v>
      </c>
      <c r="J452" s="74" t="s">
        <v>15</v>
      </c>
      <c r="K452" s="71" t="s">
        <v>15</v>
      </c>
      <c r="L452" s="75" t="s">
        <v>15</v>
      </c>
      <c r="M452" s="84" t="s">
        <v>15</v>
      </c>
      <c r="N452" s="91"/>
      <c r="O452" s="76" t="s">
        <v>15</v>
      </c>
      <c r="P452" s="77"/>
      <c r="Q452" s="78"/>
    </row>
    <row r="453" spans="1:17" ht="30" hidden="1" customHeight="1" x14ac:dyDescent="0.2">
      <c r="A453" s="1">
        <v>448</v>
      </c>
      <c r="B453" s="69"/>
      <c r="C453" s="70"/>
      <c r="D453" s="71"/>
      <c r="E453" s="69" t="s">
        <v>15</v>
      </c>
      <c r="F453" s="72" t="s">
        <v>15</v>
      </c>
      <c r="G453" s="71" t="s">
        <v>15</v>
      </c>
      <c r="H453" s="93"/>
      <c r="I453" s="73" t="s">
        <v>15</v>
      </c>
      <c r="J453" s="74" t="s">
        <v>15</v>
      </c>
      <c r="K453" s="71" t="s">
        <v>15</v>
      </c>
      <c r="L453" s="75" t="s">
        <v>15</v>
      </c>
      <c r="M453" s="84" t="s">
        <v>15</v>
      </c>
      <c r="N453" s="91"/>
      <c r="O453" s="76" t="s">
        <v>15</v>
      </c>
      <c r="P453" s="77"/>
      <c r="Q453" s="78"/>
    </row>
    <row r="454" spans="1:17" ht="30" hidden="1" customHeight="1" x14ac:dyDescent="0.2">
      <c r="A454" s="1">
        <v>449</v>
      </c>
      <c r="B454" s="69"/>
      <c r="C454" s="70"/>
      <c r="D454" s="71"/>
      <c r="E454" s="69" t="s">
        <v>15</v>
      </c>
      <c r="F454" s="72" t="s">
        <v>15</v>
      </c>
      <c r="G454" s="71" t="s">
        <v>15</v>
      </c>
      <c r="H454" s="93"/>
      <c r="I454" s="73" t="s">
        <v>15</v>
      </c>
      <c r="J454" s="74" t="s">
        <v>15</v>
      </c>
      <c r="K454" s="71" t="s">
        <v>15</v>
      </c>
      <c r="L454" s="75" t="s">
        <v>15</v>
      </c>
      <c r="M454" s="84" t="s">
        <v>15</v>
      </c>
      <c r="N454" s="91"/>
      <c r="O454" s="76" t="s">
        <v>15</v>
      </c>
      <c r="P454" s="77"/>
      <c r="Q454" s="78"/>
    </row>
    <row r="455" spans="1:17" ht="30" hidden="1" customHeight="1" x14ac:dyDescent="0.2">
      <c r="A455" s="1">
        <v>450</v>
      </c>
      <c r="B455" s="69"/>
      <c r="C455" s="70"/>
      <c r="D455" s="71"/>
      <c r="E455" s="69" t="s">
        <v>15</v>
      </c>
      <c r="F455" s="72" t="s">
        <v>15</v>
      </c>
      <c r="G455" s="71" t="s">
        <v>15</v>
      </c>
      <c r="H455" s="93"/>
      <c r="I455" s="73" t="s">
        <v>15</v>
      </c>
      <c r="J455" s="74" t="s">
        <v>15</v>
      </c>
      <c r="K455" s="71" t="s">
        <v>15</v>
      </c>
      <c r="L455" s="75" t="s">
        <v>15</v>
      </c>
      <c r="M455" s="84" t="s">
        <v>15</v>
      </c>
      <c r="N455" s="91"/>
      <c r="O455" s="76" t="s">
        <v>15</v>
      </c>
      <c r="P455" s="77"/>
      <c r="Q455" s="78"/>
    </row>
    <row r="456" spans="1:17" ht="30" hidden="1" customHeight="1" x14ac:dyDescent="0.2">
      <c r="A456" s="1">
        <v>451</v>
      </c>
      <c r="B456" s="69"/>
      <c r="C456" s="70"/>
      <c r="D456" s="71"/>
      <c r="E456" s="69" t="s">
        <v>15</v>
      </c>
      <c r="F456" s="72" t="s">
        <v>15</v>
      </c>
      <c r="G456" s="71" t="s">
        <v>15</v>
      </c>
      <c r="H456" s="93"/>
      <c r="I456" s="73" t="s">
        <v>15</v>
      </c>
      <c r="J456" s="74" t="s">
        <v>15</v>
      </c>
      <c r="K456" s="71" t="s">
        <v>15</v>
      </c>
      <c r="L456" s="75" t="s">
        <v>15</v>
      </c>
      <c r="M456" s="84" t="s">
        <v>15</v>
      </c>
      <c r="N456" s="91"/>
      <c r="O456" s="76" t="s">
        <v>15</v>
      </c>
      <c r="P456" s="77"/>
      <c r="Q456" s="78"/>
    </row>
    <row r="457" spans="1:17" ht="30" hidden="1" customHeight="1" x14ac:dyDescent="0.2">
      <c r="A457" s="1">
        <v>452</v>
      </c>
      <c r="B457" s="69"/>
      <c r="C457" s="70"/>
      <c r="D457" s="71"/>
      <c r="E457" s="69" t="s">
        <v>15</v>
      </c>
      <c r="F457" s="72" t="s">
        <v>15</v>
      </c>
      <c r="G457" s="71" t="s">
        <v>15</v>
      </c>
      <c r="H457" s="93"/>
      <c r="I457" s="73" t="s">
        <v>15</v>
      </c>
      <c r="J457" s="74" t="s">
        <v>15</v>
      </c>
      <c r="K457" s="71" t="s">
        <v>15</v>
      </c>
      <c r="L457" s="75" t="s">
        <v>15</v>
      </c>
      <c r="M457" s="84" t="s">
        <v>15</v>
      </c>
      <c r="N457" s="91"/>
      <c r="O457" s="76" t="s">
        <v>15</v>
      </c>
      <c r="P457" s="77"/>
      <c r="Q457" s="78"/>
    </row>
    <row r="458" spans="1:17" ht="30" hidden="1" customHeight="1" x14ac:dyDescent="0.2">
      <c r="A458" s="1">
        <v>453</v>
      </c>
      <c r="B458" s="69"/>
      <c r="C458" s="70"/>
      <c r="D458" s="71"/>
      <c r="E458" s="69" t="s">
        <v>15</v>
      </c>
      <c r="F458" s="72" t="s">
        <v>15</v>
      </c>
      <c r="G458" s="71" t="s">
        <v>15</v>
      </c>
      <c r="H458" s="93"/>
      <c r="I458" s="73" t="s">
        <v>15</v>
      </c>
      <c r="J458" s="74" t="s">
        <v>15</v>
      </c>
      <c r="K458" s="71" t="s">
        <v>15</v>
      </c>
      <c r="L458" s="75" t="s">
        <v>15</v>
      </c>
      <c r="M458" s="84" t="s">
        <v>15</v>
      </c>
      <c r="N458" s="91"/>
      <c r="O458" s="76" t="s">
        <v>15</v>
      </c>
      <c r="P458" s="77"/>
      <c r="Q458" s="78"/>
    </row>
    <row r="459" spans="1:17" ht="30" hidden="1" customHeight="1" x14ac:dyDescent="0.2">
      <c r="A459" s="1">
        <v>454</v>
      </c>
      <c r="B459" s="69"/>
      <c r="C459" s="70"/>
      <c r="D459" s="71"/>
      <c r="E459" s="69" t="s">
        <v>15</v>
      </c>
      <c r="F459" s="72" t="s">
        <v>15</v>
      </c>
      <c r="G459" s="71" t="s">
        <v>15</v>
      </c>
      <c r="H459" s="93"/>
      <c r="I459" s="73" t="s">
        <v>15</v>
      </c>
      <c r="J459" s="74" t="s">
        <v>15</v>
      </c>
      <c r="K459" s="71" t="s">
        <v>15</v>
      </c>
      <c r="L459" s="75" t="s">
        <v>15</v>
      </c>
      <c r="M459" s="84" t="s">
        <v>15</v>
      </c>
      <c r="N459" s="91"/>
      <c r="O459" s="76" t="s">
        <v>15</v>
      </c>
      <c r="P459" s="77"/>
      <c r="Q459" s="78"/>
    </row>
    <row r="460" spans="1:17" ht="30" hidden="1" customHeight="1" x14ac:dyDescent="0.2">
      <c r="A460" s="1">
        <v>455</v>
      </c>
      <c r="B460" s="69"/>
      <c r="C460" s="70"/>
      <c r="D460" s="71"/>
      <c r="E460" s="69" t="s">
        <v>15</v>
      </c>
      <c r="F460" s="72" t="s">
        <v>15</v>
      </c>
      <c r="G460" s="71" t="s">
        <v>15</v>
      </c>
      <c r="H460" s="93"/>
      <c r="I460" s="73" t="s">
        <v>15</v>
      </c>
      <c r="J460" s="74" t="s">
        <v>15</v>
      </c>
      <c r="K460" s="71" t="s">
        <v>15</v>
      </c>
      <c r="L460" s="75" t="s">
        <v>15</v>
      </c>
      <c r="M460" s="84" t="s">
        <v>15</v>
      </c>
      <c r="N460" s="91"/>
      <c r="O460" s="76" t="s">
        <v>15</v>
      </c>
      <c r="P460" s="77"/>
      <c r="Q460" s="78"/>
    </row>
    <row r="461" spans="1:17" ht="30" hidden="1" customHeight="1" x14ac:dyDescent="0.2">
      <c r="A461" s="1">
        <v>456</v>
      </c>
      <c r="B461" s="69"/>
      <c r="C461" s="70"/>
      <c r="D461" s="71"/>
      <c r="E461" s="69" t="s">
        <v>15</v>
      </c>
      <c r="F461" s="72" t="s">
        <v>15</v>
      </c>
      <c r="G461" s="71" t="s">
        <v>15</v>
      </c>
      <c r="H461" s="93"/>
      <c r="I461" s="73" t="s">
        <v>15</v>
      </c>
      <c r="J461" s="74" t="s">
        <v>15</v>
      </c>
      <c r="K461" s="71" t="s">
        <v>15</v>
      </c>
      <c r="L461" s="75" t="s">
        <v>15</v>
      </c>
      <c r="M461" s="84" t="s">
        <v>15</v>
      </c>
      <c r="N461" s="91"/>
      <c r="O461" s="76" t="s">
        <v>15</v>
      </c>
      <c r="P461" s="77"/>
      <c r="Q461" s="78"/>
    </row>
    <row r="462" spans="1:17" ht="30" hidden="1" customHeight="1" x14ac:dyDescent="0.2">
      <c r="A462" s="1">
        <v>457</v>
      </c>
      <c r="B462" s="69"/>
      <c r="C462" s="70"/>
      <c r="D462" s="71"/>
      <c r="E462" s="69" t="s">
        <v>15</v>
      </c>
      <c r="F462" s="72" t="s">
        <v>15</v>
      </c>
      <c r="G462" s="71" t="s">
        <v>15</v>
      </c>
      <c r="H462" s="93"/>
      <c r="I462" s="73" t="s">
        <v>15</v>
      </c>
      <c r="J462" s="74" t="s">
        <v>15</v>
      </c>
      <c r="K462" s="71" t="s">
        <v>15</v>
      </c>
      <c r="L462" s="75" t="s">
        <v>15</v>
      </c>
      <c r="M462" s="84" t="s">
        <v>15</v>
      </c>
      <c r="N462" s="91"/>
      <c r="O462" s="76" t="s">
        <v>15</v>
      </c>
      <c r="P462" s="77"/>
      <c r="Q462" s="78"/>
    </row>
    <row r="463" spans="1:17" ht="30" hidden="1" customHeight="1" x14ac:dyDescent="0.2">
      <c r="A463" s="1">
        <v>458</v>
      </c>
      <c r="B463" s="69"/>
      <c r="C463" s="70"/>
      <c r="D463" s="71"/>
      <c r="E463" s="69" t="s">
        <v>15</v>
      </c>
      <c r="F463" s="72" t="s">
        <v>15</v>
      </c>
      <c r="G463" s="71" t="s">
        <v>15</v>
      </c>
      <c r="H463" s="93"/>
      <c r="I463" s="73" t="s">
        <v>15</v>
      </c>
      <c r="J463" s="74" t="s">
        <v>15</v>
      </c>
      <c r="K463" s="71" t="s">
        <v>15</v>
      </c>
      <c r="L463" s="75" t="s">
        <v>15</v>
      </c>
      <c r="M463" s="84" t="s">
        <v>15</v>
      </c>
      <c r="N463" s="91"/>
      <c r="O463" s="76" t="s">
        <v>15</v>
      </c>
      <c r="P463" s="77"/>
      <c r="Q463" s="78"/>
    </row>
    <row r="464" spans="1:17" ht="30" hidden="1" customHeight="1" x14ac:dyDescent="0.2">
      <c r="A464" s="1">
        <v>459</v>
      </c>
      <c r="B464" s="69"/>
      <c r="C464" s="70"/>
      <c r="D464" s="71"/>
      <c r="E464" s="69" t="s">
        <v>15</v>
      </c>
      <c r="F464" s="72" t="s">
        <v>15</v>
      </c>
      <c r="G464" s="71" t="s">
        <v>15</v>
      </c>
      <c r="H464" s="93"/>
      <c r="I464" s="73" t="s">
        <v>15</v>
      </c>
      <c r="J464" s="74" t="s">
        <v>15</v>
      </c>
      <c r="K464" s="71" t="s">
        <v>15</v>
      </c>
      <c r="L464" s="75" t="s">
        <v>15</v>
      </c>
      <c r="M464" s="84" t="s">
        <v>15</v>
      </c>
      <c r="N464" s="91"/>
      <c r="O464" s="76" t="s">
        <v>15</v>
      </c>
      <c r="P464" s="77"/>
      <c r="Q464" s="78"/>
    </row>
    <row r="465" spans="1:17" ht="30" hidden="1" customHeight="1" x14ac:dyDescent="0.2">
      <c r="A465" s="1">
        <v>460</v>
      </c>
      <c r="B465" s="69"/>
      <c r="C465" s="70"/>
      <c r="D465" s="71"/>
      <c r="E465" s="69" t="s">
        <v>15</v>
      </c>
      <c r="F465" s="72" t="s">
        <v>15</v>
      </c>
      <c r="G465" s="71" t="s">
        <v>15</v>
      </c>
      <c r="H465" s="93"/>
      <c r="I465" s="73" t="s">
        <v>15</v>
      </c>
      <c r="J465" s="74" t="s">
        <v>15</v>
      </c>
      <c r="K465" s="71" t="s">
        <v>15</v>
      </c>
      <c r="L465" s="75" t="s">
        <v>15</v>
      </c>
      <c r="M465" s="84" t="s">
        <v>15</v>
      </c>
      <c r="N465" s="91"/>
      <c r="O465" s="76" t="s">
        <v>15</v>
      </c>
      <c r="P465" s="77"/>
      <c r="Q465" s="78"/>
    </row>
    <row r="466" spans="1:17" ht="30" hidden="1" customHeight="1" x14ac:dyDescent="0.2">
      <c r="A466" s="1">
        <v>461</v>
      </c>
      <c r="B466" s="69"/>
      <c r="C466" s="70"/>
      <c r="D466" s="71"/>
      <c r="E466" s="69" t="s">
        <v>15</v>
      </c>
      <c r="F466" s="72" t="s">
        <v>15</v>
      </c>
      <c r="G466" s="71" t="s">
        <v>15</v>
      </c>
      <c r="H466" s="93"/>
      <c r="I466" s="73" t="s">
        <v>15</v>
      </c>
      <c r="J466" s="74" t="s">
        <v>15</v>
      </c>
      <c r="K466" s="71" t="s">
        <v>15</v>
      </c>
      <c r="L466" s="75" t="s">
        <v>15</v>
      </c>
      <c r="M466" s="84" t="s">
        <v>15</v>
      </c>
      <c r="N466" s="91"/>
      <c r="O466" s="76" t="s">
        <v>15</v>
      </c>
      <c r="P466" s="77"/>
      <c r="Q466" s="78"/>
    </row>
    <row r="467" spans="1:17" ht="30" hidden="1" customHeight="1" x14ac:dyDescent="0.2">
      <c r="A467" s="1">
        <v>462</v>
      </c>
      <c r="B467" s="69"/>
      <c r="C467" s="70"/>
      <c r="D467" s="71"/>
      <c r="E467" s="69" t="s">
        <v>15</v>
      </c>
      <c r="F467" s="72" t="s">
        <v>15</v>
      </c>
      <c r="G467" s="71" t="s">
        <v>15</v>
      </c>
      <c r="H467" s="93"/>
      <c r="I467" s="73" t="s">
        <v>15</v>
      </c>
      <c r="J467" s="74" t="s">
        <v>15</v>
      </c>
      <c r="K467" s="71" t="s">
        <v>15</v>
      </c>
      <c r="L467" s="75" t="s">
        <v>15</v>
      </c>
      <c r="M467" s="84" t="s">
        <v>15</v>
      </c>
      <c r="N467" s="91"/>
      <c r="O467" s="76" t="s">
        <v>15</v>
      </c>
      <c r="P467" s="77"/>
      <c r="Q467" s="78"/>
    </row>
    <row r="468" spans="1:17" ht="30" hidden="1" customHeight="1" x14ac:dyDescent="0.2">
      <c r="A468" s="1">
        <v>463</v>
      </c>
      <c r="B468" s="69"/>
      <c r="C468" s="70"/>
      <c r="D468" s="71"/>
      <c r="E468" s="69" t="s">
        <v>15</v>
      </c>
      <c r="F468" s="72" t="s">
        <v>15</v>
      </c>
      <c r="G468" s="71" t="s">
        <v>15</v>
      </c>
      <c r="H468" s="93"/>
      <c r="I468" s="73" t="s">
        <v>15</v>
      </c>
      <c r="J468" s="74" t="s">
        <v>15</v>
      </c>
      <c r="K468" s="71" t="s">
        <v>15</v>
      </c>
      <c r="L468" s="75" t="s">
        <v>15</v>
      </c>
      <c r="M468" s="84" t="s">
        <v>15</v>
      </c>
      <c r="N468" s="91"/>
      <c r="O468" s="76" t="s">
        <v>15</v>
      </c>
      <c r="P468" s="77"/>
      <c r="Q468" s="78"/>
    </row>
    <row r="469" spans="1:17" ht="30" hidden="1" customHeight="1" x14ac:dyDescent="0.2">
      <c r="A469" s="1">
        <v>464</v>
      </c>
      <c r="B469" s="69"/>
      <c r="C469" s="70"/>
      <c r="D469" s="71"/>
      <c r="E469" s="69" t="s">
        <v>15</v>
      </c>
      <c r="F469" s="72" t="s">
        <v>15</v>
      </c>
      <c r="G469" s="71" t="s">
        <v>15</v>
      </c>
      <c r="H469" s="93"/>
      <c r="I469" s="73" t="s">
        <v>15</v>
      </c>
      <c r="J469" s="74" t="s">
        <v>15</v>
      </c>
      <c r="K469" s="71" t="s">
        <v>15</v>
      </c>
      <c r="L469" s="75" t="s">
        <v>15</v>
      </c>
      <c r="M469" s="84" t="s">
        <v>15</v>
      </c>
      <c r="N469" s="91"/>
      <c r="O469" s="76" t="s">
        <v>15</v>
      </c>
      <c r="P469" s="77"/>
      <c r="Q469" s="78"/>
    </row>
    <row r="470" spans="1:17" ht="30" hidden="1" customHeight="1" x14ac:dyDescent="0.2">
      <c r="A470" s="1">
        <v>465</v>
      </c>
      <c r="B470" s="69"/>
      <c r="C470" s="70"/>
      <c r="D470" s="71"/>
      <c r="E470" s="69" t="s">
        <v>15</v>
      </c>
      <c r="F470" s="72" t="s">
        <v>15</v>
      </c>
      <c r="G470" s="71" t="s">
        <v>15</v>
      </c>
      <c r="H470" s="93"/>
      <c r="I470" s="73" t="s">
        <v>15</v>
      </c>
      <c r="J470" s="74" t="s">
        <v>15</v>
      </c>
      <c r="K470" s="71" t="s">
        <v>15</v>
      </c>
      <c r="L470" s="75" t="s">
        <v>15</v>
      </c>
      <c r="M470" s="84" t="s">
        <v>15</v>
      </c>
      <c r="N470" s="91"/>
      <c r="O470" s="76" t="s">
        <v>15</v>
      </c>
      <c r="P470" s="77"/>
      <c r="Q470" s="78"/>
    </row>
    <row r="471" spans="1:17" ht="30" hidden="1" customHeight="1" x14ac:dyDescent="0.2">
      <c r="A471" s="1">
        <v>466</v>
      </c>
      <c r="B471" s="69"/>
      <c r="C471" s="70"/>
      <c r="D471" s="71"/>
      <c r="E471" s="69" t="s">
        <v>15</v>
      </c>
      <c r="F471" s="72" t="s">
        <v>15</v>
      </c>
      <c r="G471" s="71" t="s">
        <v>15</v>
      </c>
      <c r="H471" s="93"/>
      <c r="I471" s="73" t="s">
        <v>15</v>
      </c>
      <c r="J471" s="74" t="s">
        <v>15</v>
      </c>
      <c r="K471" s="71" t="s">
        <v>15</v>
      </c>
      <c r="L471" s="75" t="s">
        <v>15</v>
      </c>
      <c r="M471" s="84" t="s">
        <v>15</v>
      </c>
      <c r="N471" s="91"/>
      <c r="O471" s="76" t="s">
        <v>15</v>
      </c>
      <c r="P471" s="77"/>
      <c r="Q471" s="78"/>
    </row>
    <row r="472" spans="1:17" ht="30" hidden="1" customHeight="1" x14ac:dyDescent="0.2">
      <c r="A472" s="1">
        <v>467</v>
      </c>
      <c r="B472" s="69"/>
      <c r="C472" s="70"/>
      <c r="D472" s="71"/>
      <c r="E472" s="69" t="s">
        <v>15</v>
      </c>
      <c r="F472" s="72" t="s">
        <v>15</v>
      </c>
      <c r="G472" s="71" t="s">
        <v>15</v>
      </c>
      <c r="H472" s="93"/>
      <c r="I472" s="73" t="s">
        <v>15</v>
      </c>
      <c r="J472" s="74" t="s">
        <v>15</v>
      </c>
      <c r="K472" s="71" t="s">
        <v>15</v>
      </c>
      <c r="L472" s="75" t="s">
        <v>15</v>
      </c>
      <c r="M472" s="84" t="s">
        <v>15</v>
      </c>
      <c r="N472" s="91"/>
      <c r="O472" s="76" t="s">
        <v>15</v>
      </c>
      <c r="P472" s="77"/>
      <c r="Q472" s="78"/>
    </row>
    <row r="473" spans="1:17" ht="30" hidden="1" customHeight="1" x14ac:dyDescent="0.2">
      <c r="A473" s="1">
        <v>468</v>
      </c>
      <c r="B473" s="69"/>
      <c r="C473" s="70"/>
      <c r="D473" s="71"/>
      <c r="E473" s="69" t="s">
        <v>15</v>
      </c>
      <c r="F473" s="72" t="s">
        <v>15</v>
      </c>
      <c r="G473" s="71" t="s">
        <v>15</v>
      </c>
      <c r="H473" s="93"/>
      <c r="I473" s="73" t="s">
        <v>15</v>
      </c>
      <c r="J473" s="74" t="s">
        <v>15</v>
      </c>
      <c r="K473" s="71" t="s">
        <v>15</v>
      </c>
      <c r="L473" s="75" t="s">
        <v>15</v>
      </c>
      <c r="M473" s="84" t="s">
        <v>15</v>
      </c>
      <c r="N473" s="91"/>
      <c r="O473" s="76" t="s">
        <v>15</v>
      </c>
      <c r="P473" s="77"/>
      <c r="Q473" s="78"/>
    </row>
    <row r="474" spans="1:17" ht="30" hidden="1" customHeight="1" x14ac:dyDescent="0.2">
      <c r="A474" s="1">
        <v>469</v>
      </c>
      <c r="B474" s="69"/>
      <c r="C474" s="70"/>
      <c r="D474" s="71"/>
      <c r="E474" s="69" t="s">
        <v>15</v>
      </c>
      <c r="F474" s="72" t="s">
        <v>15</v>
      </c>
      <c r="G474" s="71" t="s">
        <v>15</v>
      </c>
      <c r="H474" s="93"/>
      <c r="I474" s="73" t="s">
        <v>15</v>
      </c>
      <c r="J474" s="74" t="s">
        <v>15</v>
      </c>
      <c r="K474" s="71" t="s">
        <v>15</v>
      </c>
      <c r="L474" s="75" t="s">
        <v>15</v>
      </c>
      <c r="M474" s="84" t="s">
        <v>15</v>
      </c>
      <c r="N474" s="91"/>
      <c r="O474" s="76" t="s">
        <v>15</v>
      </c>
      <c r="P474" s="77"/>
      <c r="Q474" s="78"/>
    </row>
    <row r="475" spans="1:17" ht="30" hidden="1" customHeight="1" x14ac:dyDescent="0.2">
      <c r="A475" s="1">
        <v>470</v>
      </c>
      <c r="B475" s="69"/>
      <c r="C475" s="70"/>
      <c r="D475" s="71"/>
      <c r="E475" s="69" t="s">
        <v>15</v>
      </c>
      <c r="F475" s="72" t="s">
        <v>15</v>
      </c>
      <c r="G475" s="71" t="s">
        <v>15</v>
      </c>
      <c r="H475" s="93"/>
      <c r="I475" s="73" t="s">
        <v>15</v>
      </c>
      <c r="J475" s="74" t="s">
        <v>15</v>
      </c>
      <c r="K475" s="71" t="s">
        <v>15</v>
      </c>
      <c r="L475" s="75" t="s">
        <v>15</v>
      </c>
      <c r="M475" s="84" t="s">
        <v>15</v>
      </c>
      <c r="N475" s="91"/>
      <c r="O475" s="76" t="s">
        <v>15</v>
      </c>
      <c r="P475" s="77"/>
      <c r="Q475" s="78"/>
    </row>
    <row r="476" spans="1:17" ht="30" hidden="1" customHeight="1" x14ac:dyDescent="0.2">
      <c r="A476" s="1">
        <v>471</v>
      </c>
      <c r="B476" s="69"/>
      <c r="C476" s="70"/>
      <c r="D476" s="71"/>
      <c r="E476" s="69" t="s">
        <v>15</v>
      </c>
      <c r="F476" s="72" t="s">
        <v>15</v>
      </c>
      <c r="G476" s="71" t="s">
        <v>15</v>
      </c>
      <c r="H476" s="93"/>
      <c r="I476" s="73" t="s">
        <v>15</v>
      </c>
      <c r="J476" s="74" t="s">
        <v>15</v>
      </c>
      <c r="K476" s="71" t="s">
        <v>15</v>
      </c>
      <c r="L476" s="75" t="s">
        <v>15</v>
      </c>
      <c r="M476" s="84" t="s">
        <v>15</v>
      </c>
      <c r="N476" s="91"/>
      <c r="O476" s="76" t="s">
        <v>15</v>
      </c>
      <c r="P476" s="77"/>
      <c r="Q476" s="78"/>
    </row>
    <row r="477" spans="1:17" ht="30" hidden="1" customHeight="1" x14ac:dyDescent="0.2">
      <c r="A477" s="1">
        <v>472</v>
      </c>
      <c r="B477" s="69"/>
      <c r="C477" s="70"/>
      <c r="D477" s="71"/>
      <c r="E477" s="69" t="s">
        <v>15</v>
      </c>
      <c r="F477" s="72" t="s">
        <v>15</v>
      </c>
      <c r="G477" s="71" t="s">
        <v>15</v>
      </c>
      <c r="H477" s="93"/>
      <c r="I477" s="73" t="s">
        <v>15</v>
      </c>
      <c r="J477" s="74" t="s">
        <v>15</v>
      </c>
      <c r="K477" s="71" t="s">
        <v>15</v>
      </c>
      <c r="L477" s="75" t="s">
        <v>15</v>
      </c>
      <c r="M477" s="84" t="s">
        <v>15</v>
      </c>
      <c r="N477" s="91"/>
      <c r="O477" s="76" t="s">
        <v>15</v>
      </c>
      <c r="P477" s="77"/>
      <c r="Q477" s="78"/>
    </row>
    <row r="478" spans="1:17" ht="30" hidden="1" customHeight="1" x14ac:dyDescent="0.2">
      <c r="A478" s="1">
        <v>473</v>
      </c>
      <c r="B478" s="69"/>
      <c r="C478" s="70"/>
      <c r="D478" s="71"/>
      <c r="E478" s="69" t="s">
        <v>15</v>
      </c>
      <c r="F478" s="72" t="s">
        <v>15</v>
      </c>
      <c r="G478" s="71" t="s">
        <v>15</v>
      </c>
      <c r="H478" s="93"/>
      <c r="I478" s="73" t="s">
        <v>15</v>
      </c>
      <c r="J478" s="74" t="s">
        <v>15</v>
      </c>
      <c r="K478" s="71" t="s">
        <v>15</v>
      </c>
      <c r="L478" s="75" t="s">
        <v>15</v>
      </c>
      <c r="M478" s="84" t="s">
        <v>15</v>
      </c>
      <c r="N478" s="91"/>
      <c r="O478" s="76" t="s">
        <v>15</v>
      </c>
      <c r="P478" s="77"/>
      <c r="Q478" s="78"/>
    </row>
    <row r="479" spans="1:17" ht="30" hidden="1" customHeight="1" x14ac:dyDescent="0.2">
      <c r="A479" s="1">
        <v>474</v>
      </c>
      <c r="B479" s="69"/>
      <c r="C479" s="70"/>
      <c r="D479" s="71"/>
      <c r="E479" s="69" t="s">
        <v>15</v>
      </c>
      <c r="F479" s="72" t="s">
        <v>15</v>
      </c>
      <c r="G479" s="71" t="s">
        <v>15</v>
      </c>
      <c r="H479" s="93"/>
      <c r="I479" s="73" t="s">
        <v>15</v>
      </c>
      <c r="J479" s="74" t="s">
        <v>15</v>
      </c>
      <c r="K479" s="71" t="s">
        <v>15</v>
      </c>
      <c r="L479" s="75" t="s">
        <v>15</v>
      </c>
      <c r="M479" s="84" t="s">
        <v>15</v>
      </c>
      <c r="N479" s="91"/>
      <c r="O479" s="76" t="s">
        <v>15</v>
      </c>
      <c r="P479" s="77"/>
      <c r="Q479" s="78"/>
    </row>
    <row r="480" spans="1:17" ht="30" hidden="1" customHeight="1" x14ac:dyDescent="0.2">
      <c r="A480" s="1">
        <v>475</v>
      </c>
      <c r="B480" s="69"/>
      <c r="C480" s="70"/>
      <c r="D480" s="71"/>
      <c r="E480" s="69" t="s">
        <v>15</v>
      </c>
      <c r="F480" s="72" t="s">
        <v>15</v>
      </c>
      <c r="G480" s="71" t="s">
        <v>15</v>
      </c>
      <c r="H480" s="93"/>
      <c r="I480" s="73" t="s">
        <v>15</v>
      </c>
      <c r="J480" s="74" t="s">
        <v>15</v>
      </c>
      <c r="K480" s="71" t="s">
        <v>15</v>
      </c>
      <c r="L480" s="75" t="s">
        <v>15</v>
      </c>
      <c r="M480" s="84" t="s">
        <v>15</v>
      </c>
      <c r="N480" s="91"/>
      <c r="O480" s="76" t="s">
        <v>15</v>
      </c>
      <c r="P480" s="77"/>
      <c r="Q480" s="78"/>
    </row>
    <row r="481" spans="1:17" ht="30" hidden="1" customHeight="1" x14ac:dyDescent="0.2">
      <c r="A481" s="1">
        <v>476</v>
      </c>
      <c r="B481" s="69"/>
      <c r="C481" s="70"/>
      <c r="D481" s="71"/>
      <c r="E481" s="69" t="s">
        <v>15</v>
      </c>
      <c r="F481" s="72" t="s">
        <v>15</v>
      </c>
      <c r="G481" s="71" t="s">
        <v>15</v>
      </c>
      <c r="H481" s="93"/>
      <c r="I481" s="73" t="s">
        <v>15</v>
      </c>
      <c r="J481" s="74" t="s">
        <v>15</v>
      </c>
      <c r="K481" s="71" t="s">
        <v>15</v>
      </c>
      <c r="L481" s="75" t="s">
        <v>15</v>
      </c>
      <c r="M481" s="84" t="s">
        <v>15</v>
      </c>
      <c r="N481" s="91"/>
      <c r="O481" s="76" t="s">
        <v>15</v>
      </c>
      <c r="P481" s="77"/>
      <c r="Q481" s="78"/>
    </row>
    <row r="482" spans="1:17" ht="30" hidden="1" customHeight="1" x14ac:dyDescent="0.2">
      <c r="A482" s="1">
        <v>477</v>
      </c>
      <c r="B482" s="69"/>
      <c r="C482" s="70"/>
      <c r="D482" s="71"/>
      <c r="E482" s="69" t="s">
        <v>15</v>
      </c>
      <c r="F482" s="72" t="s">
        <v>15</v>
      </c>
      <c r="G482" s="71" t="s">
        <v>15</v>
      </c>
      <c r="H482" s="93"/>
      <c r="I482" s="73" t="s">
        <v>15</v>
      </c>
      <c r="J482" s="74" t="s">
        <v>15</v>
      </c>
      <c r="K482" s="71" t="s">
        <v>15</v>
      </c>
      <c r="L482" s="75" t="s">
        <v>15</v>
      </c>
      <c r="M482" s="84" t="s">
        <v>15</v>
      </c>
      <c r="N482" s="91"/>
      <c r="O482" s="76" t="s">
        <v>15</v>
      </c>
      <c r="P482" s="77"/>
      <c r="Q482" s="78"/>
    </row>
    <row r="483" spans="1:17" ht="30" hidden="1" customHeight="1" x14ac:dyDescent="0.2">
      <c r="A483" s="1">
        <v>478</v>
      </c>
      <c r="B483" s="69"/>
      <c r="C483" s="70"/>
      <c r="D483" s="71"/>
      <c r="E483" s="69" t="s">
        <v>15</v>
      </c>
      <c r="F483" s="72" t="s">
        <v>15</v>
      </c>
      <c r="G483" s="71" t="s">
        <v>15</v>
      </c>
      <c r="H483" s="93"/>
      <c r="I483" s="73" t="s">
        <v>15</v>
      </c>
      <c r="J483" s="74" t="s">
        <v>15</v>
      </c>
      <c r="K483" s="71" t="s">
        <v>15</v>
      </c>
      <c r="L483" s="75" t="s">
        <v>15</v>
      </c>
      <c r="M483" s="84" t="s">
        <v>15</v>
      </c>
      <c r="N483" s="91"/>
      <c r="O483" s="76" t="s">
        <v>15</v>
      </c>
      <c r="P483" s="77"/>
      <c r="Q483" s="78"/>
    </row>
    <row r="484" spans="1:17" ht="30" hidden="1" customHeight="1" x14ac:dyDescent="0.2">
      <c r="A484" s="1">
        <v>479</v>
      </c>
      <c r="B484" s="69"/>
      <c r="C484" s="70"/>
      <c r="D484" s="71"/>
      <c r="E484" s="69" t="s">
        <v>15</v>
      </c>
      <c r="F484" s="72" t="s">
        <v>15</v>
      </c>
      <c r="G484" s="71" t="s">
        <v>15</v>
      </c>
      <c r="H484" s="93"/>
      <c r="I484" s="73" t="s">
        <v>15</v>
      </c>
      <c r="J484" s="74" t="s">
        <v>15</v>
      </c>
      <c r="K484" s="71" t="s">
        <v>15</v>
      </c>
      <c r="L484" s="75" t="s">
        <v>15</v>
      </c>
      <c r="M484" s="84" t="s">
        <v>15</v>
      </c>
      <c r="N484" s="91"/>
      <c r="O484" s="76" t="s">
        <v>15</v>
      </c>
      <c r="P484" s="77"/>
      <c r="Q484" s="78"/>
    </row>
    <row r="485" spans="1:17" ht="30" hidden="1" customHeight="1" x14ac:dyDescent="0.2">
      <c r="A485" s="1">
        <v>480</v>
      </c>
      <c r="B485" s="69"/>
      <c r="C485" s="70"/>
      <c r="D485" s="71"/>
      <c r="E485" s="69" t="s">
        <v>15</v>
      </c>
      <c r="F485" s="72" t="s">
        <v>15</v>
      </c>
      <c r="G485" s="71" t="s">
        <v>15</v>
      </c>
      <c r="H485" s="93"/>
      <c r="I485" s="73" t="s">
        <v>15</v>
      </c>
      <c r="J485" s="74" t="s">
        <v>15</v>
      </c>
      <c r="K485" s="71" t="s">
        <v>15</v>
      </c>
      <c r="L485" s="75" t="s">
        <v>15</v>
      </c>
      <c r="M485" s="84" t="s">
        <v>15</v>
      </c>
      <c r="N485" s="91"/>
      <c r="O485" s="76" t="s">
        <v>15</v>
      </c>
      <c r="P485" s="77"/>
      <c r="Q485" s="78"/>
    </row>
    <row r="486" spans="1:17" ht="30" hidden="1" customHeight="1" x14ac:dyDescent="0.2">
      <c r="A486" s="1">
        <v>481</v>
      </c>
      <c r="B486" s="69"/>
      <c r="C486" s="70"/>
      <c r="D486" s="71"/>
      <c r="E486" s="69" t="s">
        <v>15</v>
      </c>
      <c r="F486" s="72" t="s">
        <v>15</v>
      </c>
      <c r="G486" s="71" t="s">
        <v>15</v>
      </c>
      <c r="H486" s="93"/>
      <c r="I486" s="73" t="s">
        <v>15</v>
      </c>
      <c r="J486" s="74" t="s">
        <v>15</v>
      </c>
      <c r="K486" s="71" t="s">
        <v>15</v>
      </c>
      <c r="L486" s="75" t="s">
        <v>15</v>
      </c>
      <c r="M486" s="84" t="s">
        <v>15</v>
      </c>
      <c r="N486" s="91"/>
      <c r="O486" s="76" t="s">
        <v>15</v>
      </c>
      <c r="P486" s="77"/>
      <c r="Q486" s="78"/>
    </row>
    <row r="487" spans="1:17" ht="30" hidden="1" customHeight="1" x14ac:dyDescent="0.2">
      <c r="A487" s="1">
        <v>482</v>
      </c>
      <c r="B487" s="69"/>
      <c r="C487" s="70"/>
      <c r="D487" s="71"/>
      <c r="E487" s="69" t="s">
        <v>15</v>
      </c>
      <c r="F487" s="72" t="s">
        <v>15</v>
      </c>
      <c r="G487" s="71" t="s">
        <v>15</v>
      </c>
      <c r="H487" s="93"/>
      <c r="I487" s="73" t="s">
        <v>15</v>
      </c>
      <c r="J487" s="74" t="s">
        <v>15</v>
      </c>
      <c r="K487" s="71" t="s">
        <v>15</v>
      </c>
      <c r="L487" s="75" t="s">
        <v>15</v>
      </c>
      <c r="M487" s="84" t="s">
        <v>15</v>
      </c>
      <c r="N487" s="91"/>
      <c r="O487" s="76" t="s">
        <v>15</v>
      </c>
      <c r="P487" s="77"/>
      <c r="Q487" s="78"/>
    </row>
    <row r="488" spans="1:17" ht="30" hidden="1" customHeight="1" x14ac:dyDescent="0.2">
      <c r="A488" s="1">
        <v>483</v>
      </c>
      <c r="B488" s="69"/>
      <c r="C488" s="70"/>
      <c r="D488" s="71"/>
      <c r="E488" s="69" t="s">
        <v>15</v>
      </c>
      <c r="F488" s="72" t="s">
        <v>15</v>
      </c>
      <c r="G488" s="71" t="s">
        <v>15</v>
      </c>
      <c r="H488" s="93"/>
      <c r="I488" s="73" t="s">
        <v>15</v>
      </c>
      <c r="J488" s="74" t="s">
        <v>15</v>
      </c>
      <c r="K488" s="71" t="s">
        <v>15</v>
      </c>
      <c r="L488" s="75" t="s">
        <v>15</v>
      </c>
      <c r="M488" s="84" t="s">
        <v>15</v>
      </c>
      <c r="N488" s="91"/>
      <c r="O488" s="76" t="s">
        <v>15</v>
      </c>
      <c r="P488" s="77"/>
      <c r="Q488" s="78"/>
    </row>
    <row r="489" spans="1:17" ht="30" hidden="1" customHeight="1" x14ac:dyDescent="0.2">
      <c r="A489" s="1">
        <v>484</v>
      </c>
      <c r="B489" s="69"/>
      <c r="C489" s="70"/>
      <c r="D489" s="71"/>
      <c r="E489" s="69" t="s">
        <v>15</v>
      </c>
      <c r="F489" s="72" t="s">
        <v>15</v>
      </c>
      <c r="G489" s="71" t="s">
        <v>15</v>
      </c>
      <c r="H489" s="93"/>
      <c r="I489" s="73" t="s">
        <v>15</v>
      </c>
      <c r="J489" s="74" t="s">
        <v>15</v>
      </c>
      <c r="K489" s="71" t="s">
        <v>15</v>
      </c>
      <c r="L489" s="75" t="s">
        <v>15</v>
      </c>
      <c r="M489" s="84" t="s">
        <v>15</v>
      </c>
      <c r="N489" s="91"/>
      <c r="O489" s="76" t="s">
        <v>15</v>
      </c>
      <c r="P489" s="77"/>
      <c r="Q489" s="78"/>
    </row>
    <row r="490" spans="1:17" ht="30" hidden="1" customHeight="1" x14ac:dyDescent="0.2">
      <c r="A490" s="1">
        <v>485</v>
      </c>
      <c r="B490" s="69"/>
      <c r="C490" s="70"/>
      <c r="D490" s="71"/>
      <c r="E490" s="69" t="s">
        <v>15</v>
      </c>
      <c r="F490" s="72" t="s">
        <v>15</v>
      </c>
      <c r="G490" s="71" t="s">
        <v>15</v>
      </c>
      <c r="H490" s="93"/>
      <c r="I490" s="73" t="s">
        <v>15</v>
      </c>
      <c r="J490" s="74" t="s">
        <v>15</v>
      </c>
      <c r="K490" s="71" t="s">
        <v>15</v>
      </c>
      <c r="L490" s="75" t="s">
        <v>15</v>
      </c>
      <c r="M490" s="84" t="s">
        <v>15</v>
      </c>
      <c r="N490" s="91"/>
      <c r="O490" s="76" t="s">
        <v>15</v>
      </c>
      <c r="P490" s="77"/>
      <c r="Q490" s="78"/>
    </row>
    <row r="491" spans="1:17" ht="30" hidden="1" customHeight="1" x14ac:dyDescent="0.2">
      <c r="A491" s="1">
        <v>486</v>
      </c>
      <c r="B491" s="69"/>
      <c r="C491" s="70"/>
      <c r="D491" s="71"/>
      <c r="E491" s="69" t="s">
        <v>15</v>
      </c>
      <c r="F491" s="72" t="s">
        <v>15</v>
      </c>
      <c r="G491" s="71" t="s">
        <v>15</v>
      </c>
      <c r="H491" s="93"/>
      <c r="I491" s="73" t="s">
        <v>15</v>
      </c>
      <c r="J491" s="74" t="s">
        <v>15</v>
      </c>
      <c r="K491" s="71" t="s">
        <v>15</v>
      </c>
      <c r="L491" s="75" t="s">
        <v>15</v>
      </c>
      <c r="M491" s="84" t="s">
        <v>15</v>
      </c>
      <c r="N491" s="91"/>
      <c r="O491" s="76" t="s">
        <v>15</v>
      </c>
      <c r="P491" s="77"/>
      <c r="Q491" s="78"/>
    </row>
    <row r="492" spans="1:17" ht="30" hidden="1" customHeight="1" x14ac:dyDescent="0.2">
      <c r="A492" s="1">
        <v>487</v>
      </c>
      <c r="B492" s="69"/>
      <c r="C492" s="70"/>
      <c r="D492" s="71"/>
      <c r="E492" s="69" t="s">
        <v>15</v>
      </c>
      <c r="F492" s="72" t="s">
        <v>15</v>
      </c>
      <c r="G492" s="71" t="s">
        <v>15</v>
      </c>
      <c r="H492" s="93"/>
      <c r="I492" s="73" t="s">
        <v>15</v>
      </c>
      <c r="J492" s="74" t="s">
        <v>15</v>
      </c>
      <c r="K492" s="71" t="s">
        <v>15</v>
      </c>
      <c r="L492" s="75" t="s">
        <v>15</v>
      </c>
      <c r="M492" s="84" t="s">
        <v>15</v>
      </c>
      <c r="N492" s="91"/>
      <c r="O492" s="76" t="s">
        <v>15</v>
      </c>
      <c r="P492" s="77"/>
      <c r="Q492" s="78"/>
    </row>
    <row r="493" spans="1:17" ht="30" hidden="1" customHeight="1" x14ac:dyDescent="0.2">
      <c r="A493" s="1">
        <v>488</v>
      </c>
      <c r="B493" s="69"/>
      <c r="C493" s="70"/>
      <c r="D493" s="71"/>
      <c r="E493" s="69" t="s">
        <v>15</v>
      </c>
      <c r="F493" s="72" t="s">
        <v>15</v>
      </c>
      <c r="G493" s="71" t="s">
        <v>15</v>
      </c>
      <c r="H493" s="93"/>
      <c r="I493" s="73" t="s">
        <v>15</v>
      </c>
      <c r="J493" s="74" t="s">
        <v>15</v>
      </c>
      <c r="K493" s="71" t="s">
        <v>15</v>
      </c>
      <c r="L493" s="75" t="s">
        <v>15</v>
      </c>
      <c r="M493" s="84" t="s">
        <v>15</v>
      </c>
      <c r="N493" s="91"/>
      <c r="O493" s="76" t="s">
        <v>15</v>
      </c>
      <c r="P493" s="77"/>
      <c r="Q493" s="78"/>
    </row>
    <row r="494" spans="1:17" ht="30" hidden="1" customHeight="1" x14ac:dyDescent="0.2">
      <c r="A494" s="1">
        <v>489</v>
      </c>
      <c r="B494" s="69"/>
      <c r="C494" s="70"/>
      <c r="D494" s="71"/>
      <c r="E494" s="69" t="s">
        <v>15</v>
      </c>
      <c r="F494" s="72" t="s">
        <v>15</v>
      </c>
      <c r="G494" s="71" t="s">
        <v>15</v>
      </c>
      <c r="H494" s="93"/>
      <c r="I494" s="73" t="s">
        <v>15</v>
      </c>
      <c r="J494" s="74" t="s">
        <v>15</v>
      </c>
      <c r="K494" s="71" t="s">
        <v>15</v>
      </c>
      <c r="L494" s="75" t="s">
        <v>15</v>
      </c>
      <c r="M494" s="84" t="s">
        <v>15</v>
      </c>
      <c r="N494" s="91"/>
      <c r="O494" s="76" t="s">
        <v>15</v>
      </c>
      <c r="P494" s="77"/>
      <c r="Q494" s="78"/>
    </row>
    <row r="495" spans="1:17" ht="30" hidden="1" customHeight="1" x14ac:dyDescent="0.2">
      <c r="A495" s="1">
        <v>490</v>
      </c>
      <c r="B495" s="69"/>
      <c r="C495" s="70"/>
      <c r="D495" s="71"/>
      <c r="E495" s="69" t="s">
        <v>15</v>
      </c>
      <c r="F495" s="72" t="s">
        <v>15</v>
      </c>
      <c r="G495" s="71" t="s">
        <v>15</v>
      </c>
      <c r="H495" s="93"/>
      <c r="I495" s="73" t="s">
        <v>15</v>
      </c>
      <c r="J495" s="74" t="s">
        <v>15</v>
      </c>
      <c r="K495" s="71" t="s">
        <v>15</v>
      </c>
      <c r="L495" s="75" t="s">
        <v>15</v>
      </c>
      <c r="M495" s="84" t="s">
        <v>15</v>
      </c>
      <c r="N495" s="91"/>
      <c r="O495" s="76" t="s">
        <v>15</v>
      </c>
      <c r="P495" s="77"/>
      <c r="Q495" s="78"/>
    </row>
    <row r="496" spans="1:17" ht="30" hidden="1" customHeight="1" x14ac:dyDescent="0.2">
      <c r="A496" s="1">
        <v>491</v>
      </c>
      <c r="B496" s="69"/>
      <c r="C496" s="70"/>
      <c r="D496" s="71"/>
      <c r="E496" s="69" t="s">
        <v>15</v>
      </c>
      <c r="F496" s="72" t="s">
        <v>15</v>
      </c>
      <c r="G496" s="71" t="s">
        <v>15</v>
      </c>
      <c r="H496" s="93"/>
      <c r="I496" s="73" t="s">
        <v>15</v>
      </c>
      <c r="J496" s="74" t="s">
        <v>15</v>
      </c>
      <c r="K496" s="71" t="s">
        <v>15</v>
      </c>
      <c r="L496" s="75" t="s">
        <v>15</v>
      </c>
      <c r="M496" s="84" t="s">
        <v>15</v>
      </c>
      <c r="N496" s="91"/>
      <c r="O496" s="76" t="s">
        <v>15</v>
      </c>
      <c r="P496" s="77"/>
      <c r="Q496" s="78"/>
    </row>
    <row r="497" spans="1:17" ht="30" hidden="1" customHeight="1" x14ac:dyDescent="0.2">
      <c r="A497" s="1">
        <v>492</v>
      </c>
      <c r="B497" s="69"/>
      <c r="C497" s="70"/>
      <c r="D497" s="71"/>
      <c r="E497" s="69" t="s">
        <v>15</v>
      </c>
      <c r="F497" s="72" t="s">
        <v>15</v>
      </c>
      <c r="G497" s="71" t="s">
        <v>15</v>
      </c>
      <c r="H497" s="93"/>
      <c r="I497" s="73" t="s">
        <v>15</v>
      </c>
      <c r="J497" s="74" t="s">
        <v>15</v>
      </c>
      <c r="K497" s="71" t="s">
        <v>15</v>
      </c>
      <c r="L497" s="75" t="s">
        <v>15</v>
      </c>
      <c r="M497" s="84" t="s">
        <v>15</v>
      </c>
      <c r="N497" s="91"/>
      <c r="O497" s="76" t="s">
        <v>15</v>
      </c>
      <c r="P497" s="77"/>
      <c r="Q497" s="78"/>
    </row>
    <row r="498" spans="1:17" ht="30" hidden="1" customHeight="1" x14ac:dyDescent="0.2">
      <c r="A498" s="1">
        <v>493</v>
      </c>
      <c r="B498" s="69"/>
      <c r="C498" s="70"/>
      <c r="D498" s="71"/>
      <c r="E498" s="69" t="s">
        <v>15</v>
      </c>
      <c r="F498" s="72" t="s">
        <v>15</v>
      </c>
      <c r="G498" s="71" t="s">
        <v>15</v>
      </c>
      <c r="H498" s="93"/>
      <c r="I498" s="73" t="s">
        <v>15</v>
      </c>
      <c r="J498" s="74" t="s">
        <v>15</v>
      </c>
      <c r="K498" s="71" t="s">
        <v>15</v>
      </c>
      <c r="L498" s="75" t="s">
        <v>15</v>
      </c>
      <c r="M498" s="84" t="s">
        <v>15</v>
      </c>
      <c r="N498" s="91"/>
      <c r="O498" s="76" t="s">
        <v>15</v>
      </c>
      <c r="P498" s="77"/>
      <c r="Q498" s="78"/>
    </row>
    <row r="499" spans="1:17" ht="30" hidden="1" customHeight="1" x14ac:dyDescent="0.2">
      <c r="A499" s="1">
        <v>494</v>
      </c>
      <c r="B499" s="69"/>
      <c r="C499" s="70"/>
      <c r="D499" s="71"/>
      <c r="E499" s="69" t="s">
        <v>15</v>
      </c>
      <c r="F499" s="72" t="s">
        <v>15</v>
      </c>
      <c r="G499" s="71" t="s">
        <v>15</v>
      </c>
      <c r="H499" s="93"/>
      <c r="I499" s="73" t="s">
        <v>15</v>
      </c>
      <c r="J499" s="74" t="s">
        <v>15</v>
      </c>
      <c r="K499" s="71" t="s">
        <v>15</v>
      </c>
      <c r="L499" s="75" t="s">
        <v>15</v>
      </c>
      <c r="M499" s="84" t="s">
        <v>15</v>
      </c>
      <c r="N499" s="91"/>
      <c r="O499" s="76" t="s">
        <v>15</v>
      </c>
      <c r="P499" s="77"/>
      <c r="Q499" s="78"/>
    </row>
    <row r="500" spans="1:17" ht="30" hidden="1" customHeight="1" x14ac:dyDescent="0.2">
      <c r="A500" s="1">
        <v>495</v>
      </c>
      <c r="B500" s="69"/>
      <c r="C500" s="70"/>
      <c r="D500" s="71"/>
      <c r="E500" s="69" t="s">
        <v>15</v>
      </c>
      <c r="F500" s="72" t="s">
        <v>15</v>
      </c>
      <c r="G500" s="71" t="s">
        <v>15</v>
      </c>
      <c r="H500" s="93"/>
      <c r="I500" s="73" t="s">
        <v>15</v>
      </c>
      <c r="J500" s="74" t="s">
        <v>15</v>
      </c>
      <c r="K500" s="71" t="s">
        <v>15</v>
      </c>
      <c r="L500" s="75" t="s">
        <v>15</v>
      </c>
      <c r="M500" s="84" t="s">
        <v>15</v>
      </c>
      <c r="N500" s="91"/>
      <c r="O500" s="76" t="s">
        <v>15</v>
      </c>
      <c r="P500" s="77"/>
      <c r="Q500" s="78"/>
    </row>
    <row r="501" spans="1:17" ht="30" hidden="1" customHeight="1" x14ac:dyDescent="0.2">
      <c r="A501" s="1">
        <v>496</v>
      </c>
      <c r="B501" s="69"/>
      <c r="C501" s="70"/>
      <c r="D501" s="71"/>
      <c r="E501" s="69" t="s">
        <v>15</v>
      </c>
      <c r="F501" s="72" t="s">
        <v>15</v>
      </c>
      <c r="G501" s="71" t="s">
        <v>15</v>
      </c>
      <c r="H501" s="93"/>
      <c r="I501" s="73" t="s">
        <v>15</v>
      </c>
      <c r="J501" s="74" t="s">
        <v>15</v>
      </c>
      <c r="K501" s="71" t="s">
        <v>15</v>
      </c>
      <c r="L501" s="75" t="s">
        <v>15</v>
      </c>
      <c r="M501" s="84" t="s">
        <v>15</v>
      </c>
      <c r="N501" s="91"/>
      <c r="O501" s="76" t="s">
        <v>15</v>
      </c>
      <c r="P501" s="77"/>
      <c r="Q501" s="78"/>
    </row>
    <row r="502" spans="1:17" ht="30" hidden="1" customHeight="1" x14ac:dyDescent="0.2">
      <c r="A502" s="1">
        <v>497</v>
      </c>
      <c r="B502" s="69"/>
      <c r="C502" s="70"/>
      <c r="D502" s="71"/>
      <c r="E502" s="69" t="s">
        <v>15</v>
      </c>
      <c r="F502" s="72" t="s">
        <v>15</v>
      </c>
      <c r="G502" s="71" t="s">
        <v>15</v>
      </c>
      <c r="H502" s="93"/>
      <c r="I502" s="73" t="s">
        <v>15</v>
      </c>
      <c r="J502" s="74" t="s">
        <v>15</v>
      </c>
      <c r="K502" s="71" t="s">
        <v>15</v>
      </c>
      <c r="L502" s="75" t="s">
        <v>15</v>
      </c>
      <c r="M502" s="84" t="s">
        <v>15</v>
      </c>
      <c r="N502" s="91"/>
      <c r="O502" s="76" t="s">
        <v>15</v>
      </c>
      <c r="P502" s="77"/>
      <c r="Q502" s="78"/>
    </row>
    <row r="503" spans="1:17" ht="30" hidden="1" customHeight="1" x14ac:dyDescent="0.2">
      <c r="A503" s="1">
        <v>498</v>
      </c>
      <c r="B503" s="69"/>
      <c r="C503" s="70"/>
      <c r="D503" s="71"/>
      <c r="E503" s="69" t="s">
        <v>15</v>
      </c>
      <c r="F503" s="72" t="s">
        <v>15</v>
      </c>
      <c r="G503" s="71" t="s">
        <v>15</v>
      </c>
      <c r="H503" s="93"/>
      <c r="I503" s="73" t="s">
        <v>15</v>
      </c>
      <c r="J503" s="74" t="s">
        <v>15</v>
      </c>
      <c r="K503" s="71" t="s">
        <v>15</v>
      </c>
      <c r="L503" s="75" t="s">
        <v>15</v>
      </c>
      <c r="M503" s="84" t="s">
        <v>15</v>
      </c>
      <c r="N503" s="91"/>
      <c r="O503" s="76" t="s">
        <v>15</v>
      </c>
      <c r="P503" s="77"/>
      <c r="Q503" s="78"/>
    </row>
    <row r="504" spans="1:17" ht="30" hidden="1" customHeight="1" x14ac:dyDescent="0.2">
      <c r="A504" s="1">
        <v>499</v>
      </c>
      <c r="B504" s="69"/>
      <c r="C504" s="70"/>
      <c r="D504" s="71"/>
      <c r="E504" s="69" t="s">
        <v>15</v>
      </c>
      <c r="F504" s="72" t="s">
        <v>15</v>
      </c>
      <c r="G504" s="71" t="s">
        <v>15</v>
      </c>
      <c r="H504" s="93"/>
      <c r="I504" s="73" t="s">
        <v>15</v>
      </c>
      <c r="J504" s="74" t="s">
        <v>15</v>
      </c>
      <c r="K504" s="71" t="s">
        <v>15</v>
      </c>
      <c r="L504" s="75" t="s">
        <v>15</v>
      </c>
      <c r="M504" s="84" t="s">
        <v>15</v>
      </c>
      <c r="N504" s="91"/>
      <c r="O504" s="76" t="s">
        <v>15</v>
      </c>
      <c r="P504" s="77"/>
      <c r="Q504" s="78"/>
    </row>
    <row r="505" spans="1:17" ht="30" hidden="1" customHeight="1" x14ac:dyDescent="0.2">
      <c r="A505" s="1">
        <v>500</v>
      </c>
      <c r="B505" s="69"/>
      <c r="C505" s="70"/>
      <c r="D505" s="71"/>
      <c r="E505" s="69"/>
      <c r="F505" s="72"/>
      <c r="G505" s="71"/>
      <c r="H505" s="93"/>
      <c r="I505" s="73"/>
      <c r="J505" s="74"/>
      <c r="K505" s="71"/>
      <c r="L505" s="75"/>
      <c r="M505" s="84"/>
      <c r="N505" s="91"/>
      <c r="O505" s="76"/>
      <c r="P505" s="77"/>
      <c r="Q505" s="78"/>
    </row>
  </sheetData>
  <sheetProtection password="E1A8" sheet="1" objects="1" scenarios="1"/>
  <dataConsolidate/>
  <customSheetViews>
    <customSheetView guid="{6CF4B469-C0ED-4FA2-B078-D69372B2254E}">
      <pane ySplit="5" topLeftCell="A6" activePane="bottomLeft" state="frozen"/>
      <selection pane="bottomLeft" activeCell="C6" sqref="C6"/>
      <pageMargins left="0.7" right="0.7" top="0.78740157499999996" bottom="0.78740157499999996" header="0.3" footer="0.3"/>
    </customSheetView>
  </customSheetViews>
  <mergeCells count="1">
    <mergeCell ref="A1:Q4"/>
  </mergeCells>
  <dataValidations xWindow="1565" yWindow="368" count="22">
    <dataValidation type="decimal" allowBlank="1" showInputMessage="1" showErrorMessage="1" errorTitle="PUVCENA - Aktuálně platná MFC" error="Zadaná hodnota je zřejmě menší než 0 nebo překročila maximální povolenou honotu." promptTitle="PUVCENA - Aktuálně platná MFC __" prompt="_x000a_- PUVCENA - cena MFC uvedená v Číselníku VZP - ZP platná v době podání žádosti_x000a_- vyplňuje se v případě žádosti o změnu již zařazeného ZP_x000a_- uvádí se v Kč s přesností na 2 desetinná místa" sqref="O56:O505">
      <formula1>0</formula1>
      <formula2>10000000</formula2>
    </dataValidation>
    <dataValidation type="decimal" allowBlank="1" showInputMessage="1" showErrorMessage="1" errorTitle="MFC - Konečná cena" error="Zadaná hodnota je zřejmě menší než 0 nebo překročila maximální povolenou honotu." promptTitle="MFC - Konečná cena _____________" prompt="_x000a_Konečná cena - je chápána jako cenová nabídka žadatele, kterou učinil žadatel Pojišťovně (VZP ČR)" sqref="N6:N505">
      <formula1>0</formula1>
      <formula2>10000000</formula2>
    </dataValidation>
    <dataValidation type="decimal" allowBlank="1" showInputMessage="1" showErrorMessage="1" errorTitle="KURZ - Směnečný kurz" error="Hodnota musí být vyplněna. Vyžadovaná přesnost je na 3 desetinná místa._x000a_Zadaná hodnota je zřejmě menší než 1 nebo překročila maximální povolenou honotu." promptTitle="KURZ - Směnečný kurz ___________" prompt="_x000a_- převodní kurz mezi 1 jednotkou Měny a Kč_x000a_-Uveďte kurz platný k datu zpracování žádosti (tj. datum tisku tabulky)_x000a__x000a_- Příklad:_x000a_CZK: KURZ = 1,000_x000a_EUR: KURZ = 27,762" sqref="L6:L505">
      <formula1>1</formula1>
      <formula2>999.999</formula2>
    </dataValidation>
    <dataValidation type="textLength" operator="equal" showInputMessage="1" showErrorMessage="1" errorTitle="MENA - Nákupní měna ZP" error="Zřejmě jste nedodrželi jste požadovaný počet znaků (3)." promptTitle="MENA - Nákupní měna ZP _________" prompt="_x000a_- mezinárodní označení měny, ve které byl ZP pořízen (nakoupen)_x000a_- 3 znaky VELKÝMI PÍSMENY (Kč = CZK)" sqref="K6:K505">
      <formula1>3</formula1>
    </dataValidation>
    <dataValidation type="decimal" showInputMessage="1" showErrorMessage="1" errorTitle="VYC - Cena výrobce" error="Hodnota musí být vyplněna._x000a_Zadaná hodnota je zřejmě menší než 0 nebo překročila maximální povolenou honotu." promptTitle="VYC - Cena výrobce _____________" prompt="_x000a_- uvádí se v pořizovací měně (viz sloupec MENA)_x000a_- přesnost zaokrouhlení: na 2 desetinná místa_x000a_- nutno doložit signovaný ceník výrobce" sqref="J56:J505">
      <formula1>0</formula1>
      <formula2>10000000</formula2>
    </dataValidation>
    <dataValidation type="list" errorStyle="warning" showInputMessage="1" showErrorMessage="1" errorTitle="ZEM - Země výrobce" error="Zřejmě jste zapsali kód země, který není uveden v souboru ZEM_PZT.*" promptTitle="ZEM - Země výrobce _____________" prompt="_x000a_- seznam viz soubor ZEM_PZT.* dostupný na www.vzp.cz_x000a_- 1-3 znaky VELKÝMI PÍSMENY" sqref="I7:I505">
      <formula1>ZEM</formula1>
    </dataValidation>
    <dataValidation type="list" errorStyle="warning" operator="equal" allowBlank="1" showDropDown="1" showInputMessage="1" showErrorMessage="1" errorTitle="VYR - VZP zkratka výrobce" error="Zřejmě jste zapsali kód výrobce, který není uveden v souboru VYR_PZT.*" promptTitle="VYR - VZP zkratka výrobce ______" prompt="_x000a_- 3 znaky (ČÍSLA, VELKÁ PÍSMENA)_x000a_- vyplňuje se v případě žádosti o změnu již zařazeného ZP" sqref="H6:H505">
      <formula1>VYR</formula1>
    </dataValidation>
    <dataValidation type="list" errorStyle="warning" allowBlank="1" showInputMessage="1" showErrorMessage="1" errorTitle="MJD - Měrná jednotka" error="Zřejmě jste zapsali jednotku, která není uvedena v souboru JEDN_PZT.*" promptTitle="MJD - Měrná jednotka ___________" prompt="_x000a_- seznam viz soubor JEDN_PZT.* dostupný na www.vzp.cz_x000a_- počet znaků 2 - 4" sqref="G56:G505">
      <formula1>JEDN</formula1>
    </dataValidation>
    <dataValidation type="list" operator="equal" showDropDown="1" showInputMessage="1" showErrorMessage="1" errorTitle="PRO - Preskripční omezení (M/P)" error="Preskripční omezení smí nabývat poze hodnot P a M." promptTitle="PRO - Preskripční omezení (M/P)" prompt="_x000a_- vyplňte M, jedná-li se o ZP - ZUM_x000a_- vyplňte P, jedná-li se o ZP na Poukaz " sqref="F56:F505">
      <formula1>"P,M,p,m"</formula1>
    </dataValidation>
    <dataValidation type="textLength" operator="lessThanOrEqual" showInputMessage="1" showErrorMessage="1" errorTitle="DOP - Doplněk názvu ZP" error="Zřejmě jste překročili povolený počet znaků (80)." promptTitle="DOP - Doplněk názvu ZP _________" prompt="_x000a_- vše VELKÝMI PÍSMENY_x000a_- maximálně 80 znaků" sqref="D6:D505">
      <formula1>80</formula1>
    </dataValidation>
    <dataValidation type="textLength" operator="lessThanOrEqual" showInputMessage="1" showErrorMessage="1" errorTitle="NAZ - Název ZP" error="Zřejmě jste překročili povolený počet znaků (70)." promptTitle="NAZ - Název ZP _________________" prompt="_x000a_- vše VELKÝMI PÍSMENY_x000a_- maximálně 70 znaků_x000a_- příklad formulace NAZ:_x000a__x000a_ZP: balónkový koronární katétr -_x000a_KATÉTR KORONÁRNÍ BALÓNKOVÝ_x000a__x000a_ZP: absorpční kalhotky lepící - _x000a_KALHOTKY ABSORPČNÍ LEPÍCÍ" sqref="C56:C505">
      <formula1>70</formula1>
    </dataValidation>
    <dataValidation type="textLength" operator="equal" allowBlank="1" showInputMessage="1" showErrorMessage="1" errorTitle="KOD - VZP kód ZP" error="Zřejmě jste nedodrželi požadovaný počet číslic (7)." promptTitle="KOD - VZP kód ZP _______________" prompt="_x000a_- 7 místné číslo_x000a_- vyplňuje se v případě žádosti o změnu u již zařazeného ZP" sqref="B6:B505">
      <formula1>7</formula1>
    </dataValidation>
    <dataValidation type="list" errorStyle="warning" operator="equal" showDropDown="1" showInputMessage="1" showErrorMessage="1" errorTitle="TYP - Skupina ZP (01-17, 41-92)" error="Zřejmě jste zapsali skupinu, která není uvedena v souboru TYP_PZT.*" promptTitle="TYP - Skupina ZP (01-17, 41-92)" prompt="_x000a_- seznam viz soubor TYP_PZT.* dostupný na www.vzp.cz_x000a_- 2 místné číslo" sqref="E56:E505">
      <formula1>TYP</formula1>
    </dataValidation>
    <dataValidation type="textLength" operator="lessThanOrEqual" allowBlank="1" showInputMessage="1" showErrorMessage="1" errorTitle="RP3 - Kategorie poukazových ZP" error="Zřejmě jste překročili povolený počet znaků 11 pro toto pole" promptTitle="RP3 - Kategorie poukazových ZP _" prompt="_x000a_Kategorii poukazových zdravotnických prostředků zadávejte ve formátu XX.XX.XX.XX (01.01.01.01)" sqref="Q6:Q505">
      <formula1>11</formula1>
    </dataValidation>
    <dataValidation type="list" errorStyle="warning" allowBlank="1" showInputMessage="1" showErrorMessage="1" errorTitle="ZEM - Země výrobce" error="Zřejmě jste zapsali kód země, který není uveden v souboru ZEM_PZT.*" promptTitle="ZEM - Země výrobce _____________" prompt="_x000a_- seznam viz soubor ZEM_PZT.* dostupný na www.vzp.cz_x000a_- 1-3 znaky VELKÝMI PÍSMENY" sqref="I6">
      <formula1>ZEM</formula1>
    </dataValidation>
    <dataValidation type="whole" operator="greaterThanOrEqual" allowBlank="1" showInputMessage="1" showErrorMessage="1" errorTitle="ZAR - záruční doba" error="Zadaná hodnota je zřejmě menší než 0 nebo je není použito celé číslo." promptTitle="ZAR - Záruční doba _____________" prompt="_x000a_    - záruční doba zdravotnického prostředku._x000a_    - zadává s v měsících (celé číslo)_x000a_    - zadáva se u  - kardiostimilátorů a defibrilátorů" sqref="P56:P505">
      <formula1>0</formula1>
    </dataValidation>
    <dataValidation type="list" errorStyle="warning" allowBlank="1" showInputMessage="1" showErrorMessage="1" errorTitle="TBAL - Typ balení" error="Zřejmě jste zapsali jednotku, která není uvedena v souboru JEDN_PZT.*" promptTitle="TBAL - Typ balení ______________" prompt="_x000a_- seznam viz soubor JEDN_PZT.* dostupný na www.vzp.cz_x000a_- počet znaků 2 - 4" sqref="G6:G55">
      <formula1>JEDN</formula1>
    </dataValidation>
    <dataValidation type="decimal" allowBlank="1" showInputMessage="1" showErrorMessage="1" errorTitle="PUVCENA - Aktuálně platná MFC" error="Zadaná hodnota je zřejmě menší než 0 nebo překročila maximální povolenou honotu." promptTitle="PUVCENA - Aktuálně platná MFC __" prompt="_x000a_- PUVCENA - cena MFC uvedená v Úhradovém katalogu VZP - ZP platná v době podání žádosti_x000a_- vyplňuje se v případě žádosti o změnu již zařazeného ZP_x000a_- uvádí se v Kč s přesností na 2 desetinná místa" sqref="O6:O55">
      <formula1>0</formula1>
      <formula2>10000000</formula2>
    </dataValidation>
    <dataValidation type="decimal" showInputMessage="1" showErrorMessage="1" errorTitle="VYC - Cena výrobce" error="Hodnota musí být vyplněna._x000a_Zadaná hodnota je zřejmě menší než 0 nebo překročila maximální povolenou honotu." promptTitle="Cena původce _____________" prompt="_x000a_- prodejní cena bez obchodní přirážky a bez DPH uskutečněná původcem_x000a_- uvádí se v pořizovací měně (viz sloupec MENA)_x000a_- přesnost zaokrouhlení: na 2 desetinná místa_x000a_" sqref="J6:J55">
      <formula1>0</formula1>
      <formula2>10000000</formula2>
    </dataValidation>
    <dataValidation type="textLength" operator="lessThanOrEqual" showInputMessage="1" showErrorMessage="1" errorTitle="NAZ - Název ZP" error="Zřejmě jste překročili povolený počet znaků (70)." promptTitle="NAZ - Název ZP _________________" prompt="_x000a_- vše VELKÝMI PÍSMENY_x000a_- maximálně 70 znaků_x000a_- příklad formulace NAZ:_x000a__x000a_ZP: balónkový koronární katétr -_x000a_KATÉTR KORONÁRNÍ BALÓNKOVÝ_x000a_" sqref="C6:C55">
      <formula1>70</formula1>
    </dataValidation>
    <dataValidation type="list" operator="equal" showDropDown="1" showInputMessage="1" showErrorMessage="1" errorTitle="PRO - Preskripční omezení" error="Preskripční omezení smí nabývat poze hodnot M." promptTitle="PRO - Preskripční omezení" prompt="_x000a_- vyplňte M pro ZP - ZUM_x000a_" sqref="F6:F55">
      <formula1>"m,M"</formula1>
    </dataValidation>
    <dataValidation type="whole" operator="greaterThanOrEqual" allowBlank="1" showInputMessage="1" showErrorMessage="1" errorTitle="ZAR - záruční doba" error="Zadaná hodnota je zřejmě menší než 0 nebo je není použito celé číslo." promptTitle="ZAR - Záruční doba _____________" prompt="    - zadáva se pouze u KARDIOSTIMULÁTORŮ a DEFIBRILÁTORŮ_x000a_    - záruční doba zdravotnického prostředku_x000a_    - zadává se v měsících (celé číslo)_x000a_" sqref="P6:P55">
      <formula1>0</formula1>
    </dataValidation>
  </dataValidations>
  <printOptions horizontalCentered="1"/>
  <pageMargins left="0.70866141732283472" right="0.70866141732283472" top="0.70866141732283472" bottom="0.70866141732283472" header="0.31496062992125984" footer="0.31496062992125984"/>
  <pageSetup paperSize="9" scale="58" fitToHeight="0" orientation="landscape" r:id="rId1"/>
  <headerFooter>
    <oddFooter>&amp;C&amp;P/&amp;N&amp;R&amp;D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565" yWindow="368" count="2">
        <x14:dataValidation type="list" allowBlank="1" showDropDown="1" showInputMessage="1" showErrorMessage="1" errorTitle="DPH - Daň z přidané hodnoty" error="Hodnota musí být vyplněna._x000a_Zadaná hodnota zřejmě není 15 nebo 21" promptTitle="DPH - Daň z přidané hodnoty ____" prompt="_x000a_- uveďte procento DPH bez zadání znaku %_x000a_- Příklad:_x000a_pro DPH 15% vyplňte 15_x000a_pro DPH 21% vyplňte 21">
          <x14:formula1>
            <xm:f>Seznamy!$E$2:$E$3</xm:f>
          </x14:formula1>
          <xm:sqref>M6:M505</xm:sqref>
        </x14:dataValidation>
        <x14:dataValidation type="list" operator="equal" allowBlank="1" showDropDown="1" showInputMessage="1" showErrorMessage="1" errorTitle="TYP - Skupina ZP (01-17, 41-92)" error="Zřejmě jste zapsali skupinu, která není uvedena v souboru TYP_PZT.*" promptTitle="TYP - Skupina ZP (01, 41-92)" prompt="_x000a_- seznam viz soubor TYP_PZT.* dostupný na www.vzp.cz_x000a_- 2 místné číslo">
          <x14:formula1>
            <xm:f>Seznamy!$A$2:$A$34</xm:f>
          </x14:formula1>
          <xm:sqref>E6:E55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0000"/>
    <pageSetUpPr fitToPage="1"/>
  </sheetPr>
  <dimension ref="A1:AM505"/>
  <sheetViews>
    <sheetView zoomScaleNormal="100" workbookViewId="0">
      <pane ySplit="5" topLeftCell="A6" activePane="bottomLeft" state="frozen"/>
      <selection pane="bottomLeft" activeCell="J15" sqref="J15"/>
    </sheetView>
  </sheetViews>
  <sheetFormatPr defaultRowHeight="12.75" x14ac:dyDescent="0.2"/>
  <cols>
    <col min="1" max="1" width="4.7109375" customWidth="1"/>
    <col min="2" max="2" width="8.5703125" style="3" customWidth="1"/>
    <col min="3" max="3" width="46.42578125" customWidth="1"/>
    <col min="4" max="4" width="47.85546875" customWidth="1"/>
    <col min="5" max="5" width="11.85546875" style="3" customWidth="1"/>
    <col min="6" max="6" width="4.7109375" style="3" bestFit="1" customWidth="1"/>
    <col min="7" max="7" width="6.5703125" style="3" customWidth="1"/>
    <col min="8" max="8" width="6" style="3" customWidth="1"/>
    <col min="9" max="9" width="6.140625" style="3" customWidth="1"/>
    <col min="10" max="10" width="22.85546875" bestFit="1" customWidth="1"/>
    <col min="11" max="11" width="6.5703125" style="3" customWidth="1"/>
    <col min="12" max="12" width="7.5703125" customWidth="1"/>
    <col min="13" max="13" width="10.85546875" customWidth="1"/>
    <col min="14" max="14" width="18.42578125" customWidth="1"/>
    <col min="15" max="15" width="15" customWidth="1"/>
    <col min="16" max="16" width="13.85546875" customWidth="1"/>
    <col min="17" max="17" width="10.85546875" style="3" hidden="1" customWidth="1"/>
    <col min="18" max="18" width="11.42578125" hidden="1" customWidth="1"/>
    <col min="19" max="19" width="8.5703125" hidden="1" customWidth="1"/>
    <col min="20" max="20" width="5.7109375" style="19" hidden="1" customWidth="1"/>
    <col min="21" max="21" width="2.5703125" hidden="1" customWidth="1"/>
    <col min="22" max="22" width="11" hidden="1" customWidth="1"/>
    <col min="23" max="24" width="11.42578125" hidden="1" customWidth="1"/>
    <col min="25" max="25" width="11.28515625" hidden="1" customWidth="1"/>
    <col min="26" max="29" width="8.85546875" hidden="1" customWidth="1"/>
    <col min="30" max="30" width="23.28515625" hidden="1" customWidth="1"/>
    <col min="31" max="39" width="8.85546875" hidden="1" customWidth="1"/>
    <col min="40" max="40" width="9.140625" customWidth="1"/>
  </cols>
  <sheetData>
    <row r="1" spans="1:39" ht="22.5" customHeight="1" x14ac:dyDescent="0.2">
      <c r="A1" s="130" t="s">
        <v>1720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27"/>
      <c r="S1" s="27"/>
      <c r="T1" s="28"/>
    </row>
    <row r="2" spans="1:39" ht="22.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29"/>
      <c r="S2" s="27"/>
      <c r="T2" s="28"/>
    </row>
    <row r="3" spans="1:39" ht="22.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27"/>
      <c r="S3" s="27"/>
      <c r="T3" s="28"/>
    </row>
    <row r="4" spans="1:39" ht="22.5" customHeight="1" thickBo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27"/>
      <c r="S4" s="27"/>
      <c r="T4" s="28"/>
      <c r="V4" t="s">
        <v>1315</v>
      </c>
      <c r="W4" t="s">
        <v>1315</v>
      </c>
      <c r="X4" t="s">
        <v>1315</v>
      </c>
      <c r="Y4" t="s">
        <v>1315</v>
      </c>
      <c r="Z4" t="s">
        <v>1315</v>
      </c>
      <c r="AA4" t="s">
        <v>1315</v>
      </c>
      <c r="AB4" t="s">
        <v>1315</v>
      </c>
      <c r="AC4" t="s">
        <v>1315</v>
      </c>
      <c r="AD4" t="s">
        <v>1315</v>
      </c>
      <c r="AE4" t="s">
        <v>1316</v>
      </c>
      <c r="AF4" t="s">
        <v>1316</v>
      </c>
      <c r="AG4" t="s">
        <v>1316</v>
      </c>
      <c r="AH4" t="s">
        <v>1316</v>
      </c>
      <c r="AI4" t="s">
        <v>1316</v>
      </c>
      <c r="AJ4" t="s">
        <v>1316</v>
      </c>
      <c r="AK4" t="s">
        <v>1316</v>
      </c>
      <c r="AL4" t="s">
        <v>1316</v>
      </c>
      <c r="AM4" t="s">
        <v>1316</v>
      </c>
    </row>
    <row r="5" spans="1:39" ht="30" customHeight="1" thickBot="1" x14ac:dyDescent="0.25">
      <c r="A5" s="121"/>
      <c r="B5" s="122" t="s">
        <v>0</v>
      </c>
      <c r="C5" s="121" t="s">
        <v>1</v>
      </c>
      <c r="D5" s="121" t="s">
        <v>2</v>
      </c>
      <c r="E5" s="123" t="s">
        <v>3</v>
      </c>
      <c r="F5" s="123" t="s">
        <v>4</v>
      </c>
      <c r="G5" s="123" t="s">
        <v>1718</v>
      </c>
      <c r="H5" s="123" t="s">
        <v>6</v>
      </c>
      <c r="I5" s="123" t="s">
        <v>7</v>
      </c>
      <c r="J5" s="124" t="s">
        <v>1719</v>
      </c>
      <c r="K5" s="123" t="s">
        <v>8</v>
      </c>
      <c r="L5" s="125" t="s">
        <v>9</v>
      </c>
      <c r="M5" s="126" t="s">
        <v>10</v>
      </c>
      <c r="N5" s="124" t="s">
        <v>11</v>
      </c>
      <c r="O5" s="124" t="s">
        <v>12</v>
      </c>
      <c r="P5" s="123" t="s">
        <v>13</v>
      </c>
      <c r="Q5" s="30" t="s">
        <v>14</v>
      </c>
      <c r="R5" s="27" t="s">
        <v>43</v>
      </c>
      <c r="S5" s="27" t="s">
        <v>44</v>
      </c>
      <c r="T5" s="28"/>
      <c r="V5" t="s">
        <v>1317</v>
      </c>
      <c r="W5" s="94" t="s">
        <v>1309</v>
      </c>
      <c r="X5" s="94" t="s">
        <v>1310</v>
      </c>
      <c r="Y5" s="94" t="s">
        <v>1311</v>
      </c>
      <c r="Z5" s="94" t="s">
        <v>1312</v>
      </c>
      <c r="AA5" s="94" t="s">
        <v>1313</v>
      </c>
      <c r="AB5" s="94" t="s">
        <v>1314</v>
      </c>
      <c r="AC5" s="94" t="s">
        <v>1319</v>
      </c>
      <c r="AD5" s="94" t="s">
        <v>1318</v>
      </c>
      <c r="AE5" s="95" t="s">
        <v>1317</v>
      </c>
      <c r="AF5" s="95" t="s">
        <v>1309</v>
      </c>
      <c r="AG5" s="95" t="s">
        <v>1310</v>
      </c>
      <c r="AH5" s="95" t="s">
        <v>1311</v>
      </c>
      <c r="AI5" s="95" t="s">
        <v>1312</v>
      </c>
      <c r="AJ5" s="95" t="s">
        <v>1313</v>
      </c>
      <c r="AK5" s="95" t="s">
        <v>1314</v>
      </c>
      <c r="AL5" s="95" t="s">
        <v>1319</v>
      </c>
      <c r="AM5" s="95" t="s">
        <v>1318</v>
      </c>
    </row>
    <row r="6" spans="1:39" s="11" customFormat="1" ht="30" customHeight="1" x14ac:dyDescent="0.2">
      <c r="A6" s="1">
        <v>1</v>
      </c>
      <c r="B6" s="20" t="str">
        <f>IF(ISBLANK('ÚHRADOVÝ KATALOG VZP - ZP'!B6),"",'ÚHRADOVÝ KATALOG VZP - ZP'!B6)</f>
        <v/>
      </c>
      <c r="C6" s="21" t="str">
        <f>UPPER(IF(AD6="Nepovolený(é) znak(y):   "&amp;W6&amp;X6&amp;Y6&amp;Z6&amp;AA6&amp;AB6&amp;AC6,"Nepovolený(é) znak(y):   "&amp;W6&amp;X6&amp;Y6&amp;Z6&amp;AA6&amp;AB6&amp;AC6,IF(S6="NOVÝ",IF(ISBLANK('ÚHRADOVÝ KATALOG VZP - ZP'!C6),"CHYBÍ NAZ",(IF((LEN('ÚHRADOVÝ KATALOG VZP - ZP'!C6)&gt;70),"Překročena délka textu",TRIM('ÚHRADOVÝ KATALOG VZP - ZP'!C6)))),IF(ISBLANK('ÚHRADOVÝ KATALOG VZP - ZP'!C6),"",(IF((LEN('ÚHRADOVÝ KATALOG VZP - ZP'!C6)&gt;80),"Překročena délka textu",TRIM('ÚHRADOVÝ KATALOG VZP - ZP'!C6)))))))</f>
        <v/>
      </c>
      <c r="D6" s="21" t="str">
        <f>UPPER(IF(AM6="Nepovolený(é) znak(y):   "&amp;AF6&amp;AG6&amp;AH6&amp;AI6&amp;AJ6&amp;AK6&amp;AL6,"Nepovolený(é) znak(y):   "&amp;AF6&amp;AG6&amp;AH6&amp;AI6&amp;AJ6&amp;AK6&amp;AL6,IF(S6="NOVÝ",IF(ISBLANK('ÚHRADOVÝ KATALOG VZP - ZP'!D6),"Chybí DOP",(IF((LEN('ÚHRADOVÝ KATALOG VZP - ZP'!D6)&gt;80),"Překročena délka textu",TRIM('ÚHRADOVÝ KATALOG VZP - ZP'!D6)))),IF(ISBLANK('ÚHRADOVÝ KATALOG VZP - ZP'!D6),"",(IF((LEN('ÚHRADOVÝ KATALOG VZP - ZP'!D6)&gt;80),"Překročena délka textu",TRIM('ÚHRADOVÝ KATALOG VZP - ZP'!D6)))))))</f>
        <v/>
      </c>
      <c r="E6" s="22" t="str">
        <f>IF(S6="NOVÝ",IF(LEN(TRIM('ÚHRADOVÝ KATALOG VZP - ZP'!E6))=0,"CHYBÍ TYP",'ÚHRADOVÝ KATALOG VZP - ZP'!E6),IF(LEN(TRIM('ÚHRADOVÝ KATALOG VZP - ZP'!E6))=0,"",'ÚHRADOVÝ KATALOG VZP - ZP'!E6))</f>
        <v/>
      </c>
      <c r="F6" s="22" t="str">
        <f>IF(OR(LEN(C6)&gt;0,LEN(D6)&gt;0,LEN(B6)&gt;0),"M","")</f>
        <v/>
      </c>
      <c r="G6" s="22" t="str">
        <f>IF(S6="NOVÝ",IF(LEN(TRIM(UPPER('ÚHRADOVÝ KATALOG VZP - ZP'!G6)))=0,"CHYBÍ TBAL",UPPER('ÚHRADOVÝ KATALOG VZP - ZP'!G6)),IF(LEN(TRIM('ÚHRADOVÝ KATALOG VZP - ZP'!G6))=0,"",TRIM(UPPER('ÚHRADOVÝ KATALOG VZP - ZP'!G6))))</f>
        <v/>
      </c>
      <c r="H6" s="22" t="str">
        <f>IF(S6="NOVÝ",IF(LEN(TRIM(UPPER('ÚHRADOVÝ KATALOG VZP - ZP'!H6)))=0,"CHYBÍ VYR",UPPER('ÚHRADOVÝ KATALOG VZP - ZP'!H6)),IF(LEN(TRIM('ÚHRADOVÝ KATALOG VZP - ZP'!H6))=0,"",TRIM(UPPER('ÚHRADOVÝ KATALOG VZP - ZP'!H6))))</f>
        <v/>
      </c>
      <c r="I6" s="22" t="str">
        <f>IF(S6="NOVÝ",IF(LEN(TRIM(UPPER('ÚHRADOVÝ KATALOG VZP - ZP'!I6)))=0,"CHYBÍ ZEM",UPPER('ÚHRADOVÝ KATALOG VZP - ZP'!I6)),IF(LEN(TRIM('ÚHRADOVÝ KATALOG VZP - ZP'!I6))=0,"",TRIM(UPPER('ÚHRADOVÝ KATALOG VZP - ZP'!I6))))</f>
        <v/>
      </c>
      <c r="J6" s="23" t="str">
        <f>IF(S6="NOVÝ",IF(LEN(TRIM('ÚHRADOVÝ KATALOG VZP - ZP'!J6))=0,"CHYBÍ CENA",'ÚHRADOVÝ KATALOG VZP - ZP'!J6),IF(LEN(TRIM('ÚHRADOVÝ KATALOG VZP - ZP'!J6))=0,"",'ÚHRADOVÝ KATALOG VZP - ZP'!J6))</f>
        <v/>
      </c>
      <c r="K6" s="22" t="str">
        <f>UPPER(IF(S6="NOVÝ",IF(LEN(TRIM('ÚHRADOVÝ KATALOG VZP - ZP'!K6))=0,"Chybí MENA",'ÚHRADOVÝ KATALOG VZP - ZP'!K6),IF(LEN(TRIM('ÚHRADOVÝ KATALOG VZP - ZP'!K6))=0,"",'ÚHRADOVÝ KATALOG VZP - ZP'!K6)))</f>
        <v/>
      </c>
      <c r="L6" s="24" t="str">
        <f>IF(S6="NOVÝ",IF(LEN(TRIM('ÚHRADOVÝ KATALOG VZP - ZP'!L6))=0,"CHYBÍ KURZ",'ÚHRADOVÝ KATALOG VZP - ZP'!L6),IF(LEN(TRIM('ÚHRADOVÝ KATALOG VZP - ZP'!L6))=0,"",'ÚHRADOVÝ KATALOG VZP - ZP'!L6))</f>
        <v/>
      </c>
      <c r="M6" s="83" t="str">
        <f>IF(S6="NOVÝ",IF(LEN(TRIM('ÚHRADOVÝ KATALOG VZP - ZP'!M6))=0,"CHYBÍ DPH",
IF(OR('ÚHRADOVÝ KATALOG VZP - ZP'!M6=15,'ÚHRADOVÝ KATALOG VZP - ZP'!M6=21),
'ÚHRADOVÝ KATALOG VZP - ZP'!M6,"CHYBA")),
IF(LEN(TRIM('ÚHRADOVÝ KATALOG VZP - ZP'!M6))=0,"",
IF(OR('ÚHRADOVÝ KATALOG VZP - ZP'!M6=15,'ÚHRADOVÝ KATALOG VZP - ZP'!M6=21),
'ÚHRADOVÝ KATALOG VZP - ZP'!M6,"CHYBA"))
)</f>
        <v/>
      </c>
      <c r="N6" s="127" t="str">
        <f>IF(R6="NE",IF(AND(T6&lt;&gt;"X",LEN('ÚHRADOVÝ KATALOG VZP - ZP'!N6)&gt;0),IF(ROUND(J6*L6*(1+(M6/100))*T6,2)&lt;'ÚHRADOVÝ KATALOG VZP - ZP'!N6,TEXT('ÚHRADOVÝ KATALOG VZP - ZP'!N6,"# ##0,00 Kč") &amp; CHAR(10) &amp; "&gt; " &amp; TEXT('ÚHRADOVÝ KATALOG VZP - ZP'!N6-(J6*L6*(1+(M6/100))*T6),"# ##0,00 Kč"),TEXT('ÚHRADOVÝ KATALOG VZP - ZP'!N6,"# ##0,00 Kč") &amp; CHAR(10) &amp; "OK"),"CHYBÍ DATA PRO VÝPOČET"),"")</f>
        <v/>
      </c>
      <c r="O6" s="26" t="str">
        <f>IF(AND(R6="NE",LEN('ÚHRADOVÝ KATALOG VZP - ZP'!O6)&gt;0),'ÚHRADOVÝ KATALOG VZP - ZP'!O6,"")</f>
        <v/>
      </c>
      <c r="P6" s="26" t="str">
        <f>IF(AND(R6="NE",LEN('ÚHRADOVÝ KATALOG VZP - ZP'!P6)&gt;0),'ÚHRADOVÝ KATALOG VZP - ZP'!P6,"")</f>
        <v/>
      </c>
      <c r="Q6" s="103" t="str">
        <f>IF(LEN(TRIM('ÚHRADOVÝ KATALOG VZP - ZP'!Q6))=0,"",IF(IFERROR(SEARCH("""",UPPER('ÚHRADOVÝ KATALOG VZP - ZP'!Q6)),0)=0,UPPER('ÚHRADOVÝ KATALOG VZP - ZP'!Q6),"("&amp;""""&amp;")"))</f>
        <v/>
      </c>
      <c r="R6" s="31" t="str">
        <f>IF(LEN(TRIM('ÚHRADOVÝ KATALOG VZP - ZP'!B6)&amp;TRIM('ÚHRADOVÝ KATALOG VZP - ZP'!C6)&amp;TRIM('ÚHRADOVÝ KATALOG VZP - ZP'!D6)&amp;TRIM('ÚHRADOVÝ KATALOG VZP - ZP'!E6)&amp;TRIM('ÚHRADOVÝ KATALOG VZP - ZP'!F6)&amp;TRIM('ÚHRADOVÝ KATALOG VZP - ZP'!G6)&amp;TRIM('ÚHRADOVÝ KATALOG VZP - ZP'!H6)&amp;TRIM('ÚHRADOVÝ KATALOG VZP - ZP'!I6)&amp;TRIM('ÚHRADOVÝ KATALOG VZP - ZP'!J6)&amp;TRIM('ÚHRADOVÝ KATALOG VZP - ZP'!K6)&amp;TRIM('ÚHRADOVÝ KATALOG VZP - ZP'!L6)&amp;TRIM('ÚHRADOVÝ KATALOG VZP - ZP'!M6)&amp;TRIM('ÚHRADOVÝ KATALOG VZP - ZP'!N6)&amp;TRIM('ÚHRADOVÝ KATALOG VZP - ZP'!O6)&amp;TRIM('ÚHRADOVÝ KATALOG VZP - ZP'!P6)&amp;TRIM('ÚHRADOVÝ KATALOG VZP - ZP'!Q6))=0,"ANO","NE")</f>
        <v>ANO</v>
      </c>
      <c r="S6" s="31" t="str">
        <f>IF(R6="NE",IF(LEN(TRIM('ÚHRADOVÝ KATALOG VZP - ZP'!B6))=0,"NOVÝ","OPRAVA"),"")</f>
        <v/>
      </c>
      <c r="T6" s="32" t="str">
        <f>IF(AND(LEN(TRIM(J6))&gt;0,LEN(TRIM(L6))&gt;0,LEN(TRIM(M6))&gt;0,F6&lt;&gt;"???"),IF(F6="M",1.1,1.25),"X")</f>
        <v>X</v>
      </c>
      <c r="V6" s="11">
        <f>LEN(TRIM('ÚHRADOVÝ KATALOG VZP - ZP'!C6))</f>
        <v>0</v>
      </c>
      <c r="W6" s="11" t="str">
        <f>IF(IFERROR(SEARCH("""",UPPER('ÚHRADOVÝ KATALOG VZP - ZP'!C6)),0)&gt;0," "&amp;CHAR(34),"")</f>
        <v/>
      </c>
      <c r="X6" s="11" t="str">
        <f>IF(IFERROR(SEARCH("~?",UPPER('ÚHRADOVÝ KATALOG VZP - ZP'!C6)),0)&gt;0," ?","")</f>
        <v/>
      </c>
      <c r="Y6" s="11" t="str">
        <f>IF(IFERROR(SEARCH("!",UPPER('ÚHRADOVÝ KATALOG VZP - ZP'!C6)),0)&gt;0," !","")</f>
        <v/>
      </c>
      <c r="Z6" s="11" t="str">
        <f>IF(IFERROR(SEARCH("_",UPPER('ÚHRADOVÝ KATALOG VZP - ZP'!C6)),0)&gt;0," _","")</f>
        <v/>
      </c>
      <c r="AA6" s="11" t="str">
        <f>IF(IFERROR(SEARCH("§",UPPER('ÚHRADOVÝ KATALOG VZP - ZP'!C6)),0)&gt;0," §","")</f>
        <v/>
      </c>
      <c r="AB6" s="11" t="str">
        <f>IF(IFERROR(SEARCH("#",UPPER('ÚHRADOVÝ KATALOG VZP - ZP'!C6)),0)&gt;0," #","")</f>
        <v/>
      </c>
      <c r="AC6" s="11" t="str">
        <f>IF(IFERROR(SEARCH(CHAR(10),UPPER('ÚHRADOVÝ KATALOG VZP - ZP'!C6)),0)&gt;0," ALT+ENTER","")</f>
        <v/>
      </c>
      <c r="AD6" s="96" t="str">
        <f>IF(AND(V6=0, R6="NE"),"Chybí NAZ",IF(LEN(TRIM(W6&amp;X6&amp;Y6&amp;Z6&amp;AA6&amp;AB6&amp;AC6))&gt;0,"Nepovolený(é) znak(y):   "&amp;W6&amp;X6&amp;Y6&amp;Z6&amp;AA6&amp;AB6&amp;AC6,TRIM('ÚHRADOVÝ KATALOG VZP - ZP'!C6)))</f>
        <v/>
      </c>
      <c r="AE6" s="11">
        <f>LEN(TRIM('ÚHRADOVÝ KATALOG VZP - ZP'!D6))</f>
        <v>0</v>
      </c>
      <c r="AF6" s="11" t="str">
        <f>IF(IFERROR(SEARCH("""",UPPER('ÚHRADOVÝ KATALOG VZP - ZP'!D6)),0)&gt;0," "&amp;CHAR(34),"")</f>
        <v/>
      </c>
      <c r="AG6" s="11" t="str">
        <f>IF(IFERROR(SEARCH("~?",UPPER('ÚHRADOVÝ KATALOG VZP - ZP'!D6)),0)&gt;0," ?","")</f>
        <v/>
      </c>
      <c r="AH6" s="11" t="str">
        <f>IF(IFERROR(SEARCH("!",UPPER('ÚHRADOVÝ KATALOG VZP - ZP'!D6)),0)&gt;0," !","")</f>
        <v/>
      </c>
      <c r="AI6" s="11" t="str">
        <f>IF(IFERROR(SEARCH("_",UPPER('ÚHRADOVÝ KATALOG VZP - ZP'!D6)),0)&gt;0," _","")</f>
        <v/>
      </c>
      <c r="AJ6" s="11" t="str">
        <f>IF(IFERROR(SEARCH("§",UPPER('ÚHRADOVÝ KATALOG VZP - ZP'!D6)),0)&gt;0," §","")</f>
        <v/>
      </c>
      <c r="AK6" s="11" t="str">
        <f>IF(IFERROR(SEARCH("#",UPPER('ÚHRADOVÝ KATALOG VZP - ZP'!D6)),0)&gt;0," #","")</f>
        <v/>
      </c>
      <c r="AL6" s="11" t="str">
        <f>IF(IFERROR(SEARCH(CHAR(10),UPPER('ÚHRADOVÝ KATALOG VZP - ZP'!D6)),0)&gt;0," ALT+ENTER","")</f>
        <v/>
      </c>
      <c r="AM6" s="96" t="str">
        <f>IF(AND(AE6=0, R6="NE"),"Chybí DOP",IF(LEN(TRIM(AF6&amp;AG6&amp;AH6&amp;AI6&amp;AJ6&amp;AK6&amp;AL6))&gt;0,"Nepovolený(é) znak(y):   "&amp;AF6&amp;AG6&amp;AH6&amp;AI6&amp;AJ6&amp;AK6&amp;AL6,TRIM('ÚHRADOVÝ KATALOG VZP - ZP'!D6)))</f>
        <v/>
      </c>
    </row>
    <row r="7" spans="1:39" s="11" customFormat="1" ht="30" customHeight="1" x14ac:dyDescent="0.2">
      <c r="A7" s="1">
        <v>2</v>
      </c>
      <c r="B7" s="20" t="str">
        <f>IF(ISBLANK('ÚHRADOVÝ KATALOG VZP - ZP'!B7),"",'ÚHRADOVÝ KATALOG VZP - ZP'!B7)</f>
        <v/>
      </c>
      <c r="C7" s="21" t="str">
        <f>UPPER(IF(AD7="Nepovolený(é) znak(y):   "&amp;W7&amp;X7&amp;Y7&amp;Z7&amp;AA7&amp;AB7&amp;AC7,"Nepovolený(é) znak(y):   "&amp;W7&amp;X7&amp;Y7&amp;Z7&amp;AA7&amp;AB7&amp;AC7,IF(S7="NOVÝ",IF(ISBLANK('ÚHRADOVÝ KATALOG VZP - ZP'!C7),"CHYBÍ NAZ",(IF((LEN('ÚHRADOVÝ KATALOG VZP - ZP'!C7)&gt;70),"Překročena délka textu",TRIM('ÚHRADOVÝ KATALOG VZP - ZP'!C7)))),IF(ISBLANK('ÚHRADOVÝ KATALOG VZP - ZP'!C7),"",(IF((LEN('ÚHRADOVÝ KATALOG VZP - ZP'!C7)&gt;80),"Překročena délka textu",TRIM('ÚHRADOVÝ KATALOG VZP - ZP'!C7)))))))</f>
        <v/>
      </c>
      <c r="D7" s="21" t="str">
        <f>UPPER(IF(AM7="Nepovolený(é) znak(y):   "&amp;AF7&amp;AG7&amp;AH7&amp;AI7&amp;AJ7&amp;AK7&amp;AL7,"Nepovolený(é) znak(y):   "&amp;AF7&amp;AG7&amp;AH7&amp;AI7&amp;AJ7&amp;AK7&amp;AL7,IF(S7="NOVÝ",IF(ISBLANK('ÚHRADOVÝ KATALOG VZP - ZP'!D7),"Chybí DOP",(IF((LEN('ÚHRADOVÝ KATALOG VZP - ZP'!D7)&gt;80),"Překročena délka textu",TRIM('ÚHRADOVÝ KATALOG VZP - ZP'!D7)))),IF(ISBLANK('ÚHRADOVÝ KATALOG VZP - ZP'!D7),"",(IF((LEN('ÚHRADOVÝ KATALOG VZP - ZP'!D7)&gt;80),"Překročena délka textu",TRIM('ÚHRADOVÝ KATALOG VZP - ZP'!D7)))))))</f>
        <v/>
      </c>
      <c r="E7" s="22" t="str">
        <f>IF(S7="NOVÝ",IF(LEN(TRIM('ÚHRADOVÝ KATALOG VZP - ZP'!E7))=0,"CHYBÍ TYP",'ÚHRADOVÝ KATALOG VZP - ZP'!E7),IF(LEN(TRIM('ÚHRADOVÝ KATALOG VZP - ZP'!E7))=0,"",'ÚHRADOVÝ KATALOG VZP - ZP'!E7))</f>
        <v/>
      </c>
      <c r="F7" s="22" t="str">
        <f t="shared" ref="F7:F55" si="0">IF(OR(LEN(C7)&gt;0,LEN(D7)&gt;0,LEN(B7)&gt;0),"M","")</f>
        <v/>
      </c>
      <c r="G7" s="22" t="str">
        <f>IF(S7="NOVÝ",IF(LEN(TRIM(UPPER('ÚHRADOVÝ KATALOG VZP - ZP'!G7)))=0,"CHYBÍ TBAL",UPPER('ÚHRADOVÝ KATALOG VZP - ZP'!G7)),IF(LEN(TRIM('ÚHRADOVÝ KATALOG VZP - ZP'!G7))=0,"",TRIM(UPPER('ÚHRADOVÝ KATALOG VZP - ZP'!G7))))</f>
        <v/>
      </c>
      <c r="H7" s="22" t="str">
        <f>IF(S7="NOVÝ",IF(LEN(TRIM(UPPER('ÚHRADOVÝ KATALOG VZP - ZP'!H7)))=0,"CHYBÍ VYR",UPPER('ÚHRADOVÝ KATALOG VZP - ZP'!H7)),IF(LEN(TRIM('ÚHRADOVÝ KATALOG VZP - ZP'!H7))=0,"",TRIM(UPPER('ÚHRADOVÝ KATALOG VZP - ZP'!H7))))</f>
        <v/>
      </c>
      <c r="I7" s="22" t="str">
        <f>IF(S7="NOVÝ",IF(LEN(TRIM(UPPER('ÚHRADOVÝ KATALOG VZP - ZP'!I7)))=0,"CHYBÍ ZEM",UPPER('ÚHRADOVÝ KATALOG VZP - ZP'!I7)),IF(LEN(TRIM('ÚHRADOVÝ KATALOG VZP - ZP'!I7))=0,"",TRIM(UPPER('ÚHRADOVÝ KATALOG VZP - ZP'!I7))))</f>
        <v/>
      </c>
      <c r="J7" s="23" t="str">
        <f>IF(S7="NOVÝ",IF(LEN(TRIM('ÚHRADOVÝ KATALOG VZP - ZP'!J7))=0,"CHYBÍ CENA",'ÚHRADOVÝ KATALOG VZP - ZP'!J7),IF(LEN(TRIM('ÚHRADOVÝ KATALOG VZP - ZP'!J7))=0,"",'ÚHRADOVÝ KATALOG VZP - ZP'!J7))</f>
        <v/>
      </c>
      <c r="K7" s="22" t="str">
        <f>UPPER(IF(S7="NOVÝ",IF(LEN(TRIM('ÚHRADOVÝ KATALOG VZP - ZP'!K7))=0,"Chybí MENA",'ÚHRADOVÝ KATALOG VZP - ZP'!K7),IF(LEN(TRIM('ÚHRADOVÝ KATALOG VZP - ZP'!K7))=0,"",'ÚHRADOVÝ KATALOG VZP - ZP'!K7)))</f>
        <v/>
      </c>
      <c r="L7" s="24" t="str">
        <f>IF(S7="NOVÝ",IF(LEN(TRIM('ÚHRADOVÝ KATALOG VZP - ZP'!L7))=0,"CHYBÍ KURZ",'ÚHRADOVÝ KATALOG VZP - ZP'!L7),IF(LEN(TRIM('ÚHRADOVÝ KATALOG VZP - ZP'!L7))=0,"",'ÚHRADOVÝ KATALOG VZP - ZP'!L7))</f>
        <v/>
      </c>
      <c r="M7" s="83" t="str">
        <f>IF(S7="NOVÝ",IF(LEN(TRIM('ÚHRADOVÝ KATALOG VZP - ZP'!M7))=0,"CHYBÍ DPH",
IF(OR('ÚHRADOVÝ KATALOG VZP - ZP'!M7=15,'ÚHRADOVÝ KATALOG VZP - ZP'!M7=21),
'ÚHRADOVÝ KATALOG VZP - ZP'!M7,"CHYBA")),
IF(LEN(TRIM('ÚHRADOVÝ KATALOG VZP - ZP'!M7))=0,"",
IF(OR('ÚHRADOVÝ KATALOG VZP - ZP'!M7=15,'ÚHRADOVÝ KATALOG VZP - ZP'!M7=21),
'ÚHRADOVÝ KATALOG VZP - ZP'!M7,"CHYBA"))
)</f>
        <v/>
      </c>
      <c r="N7" s="127" t="str">
        <f>IF(R7="NE",IF(AND(T7&lt;&gt;"X",LEN('ÚHRADOVÝ KATALOG VZP - ZP'!N7)&gt;0),IF(ROUND(J7*L7*(1+(M7/100))*T7,2)&lt;'ÚHRADOVÝ KATALOG VZP - ZP'!N7,TEXT('ÚHRADOVÝ KATALOG VZP - ZP'!N7,"# ##0,00 Kč") &amp; CHAR(10) &amp; "&gt; " &amp; TEXT('ÚHRADOVÝ KATALOG VZP - ZP'!N7-(J7*L7*(1+(M7/100))*T7),"# ##0,00 Kč"),TEXT('ÚHRADOVÝ KATALOG VZP - ZP'!N7,"# ##0,00 Kč") &amp; CHAR(10) &amp; "OK"),"CHYBÍ DATA PRO VÝPOČET"),"")</f>
        <v/>
      </c>
      <c r="O7" s="26" t="str">
        <f>IF(AND(R7="NE",LEN('ÚHRADOVÝ KATALOG VZP - ZP'!O7)&gt;0),'ÚHRADOVÝ KATALOG VZP - ZP'!O7,"")</f>
        <v/>
      </c>
      <c r="P7" s="26" t="str">
        <f>IF(AND(R7="NE",LEN('ÚHRADOVÝ KATALOG VZP - ZP'!P7)&gt;0),'ÚHRADOVÝ KATALOG VZP - ZP'!P7,"")</f>
        <v/>
      </c>
      <c r="Q7" s="103" t="str">
        <f>IF(LEN(TRIM('ÚHRADOVÝ KATALOG VZP - ZP'!Q7))=0,"",IF(IFERROR(SEARCH("""",UPPER('ÚHRADOVÝ KATALOG VZP - ZP'!Q7)),0)=0,UPPER('ÚHRADOVÝ KATALOG VZP - ZP'!Q7),"("&amp;""""&amp;")"))</f>
        <v/>
      </c>
      <c r="R7" s="31" t="str">
        <f>IF(LEN(TRIM('ÚHRADOVÝ KATALOG VZP - ZP'!B7)&amp;TRIM('ÚHRADOVÝ KATALOG VZP - ZP'!C7)&amp;TRIM('ÚHRADOVÝ KATALOG VZP - ZP'!D7)&amp;TRIM('ÚHRADOVÝ KATALOG VZP - ZP'!E7)&amp;TRIM('ÚHRADOVÝ KATALOG VZP - ZP'!F7)&amp;TRIM('ÚHRADOVÝ KATALOG VZP - ZP'!G7)&amp;TRIM('ÚHRADOVÝ KATALOG VZP - ZP'!H7)&amp;TRIM('ÚHRADOVÝ KATALOG VZP - ZP'!I7)&amp;TRIM('ÚHRADOVÝ KATALOG VZP - ZP'!J7)&amp;TRIM('ÚHRADOVÝ KATALOG VZP - ZP'!K7)&amp;TRIM('ÚHRADOVÝ KATALOG VZP - ZP'!L7)&amp;TRIM('ÚHRADOVÝ KATALOG VZP - ZP'!M7)&amp;TRIM('ÚHRADOVÝ KATALOG VZP - ZP'!N7)&amp;TRIM('ÚHRADOVÝ KATALOG VZP - ZP'!O7)&amp;TRIM('ÚHRADOVÝ KATALOG VZP - ZP'!P7)&amp;TRIM('ÚHRADOVÝ KATALOG VZP - ZP'!Q7))=0,"ANO","NE")</f>
        <v>ANO</v>
      </c>
      <c r="S7" s="31" t="str">
        <f>IF(R7="NE",IF(LEN(TRIM('ÚHRADOVÝ KATALOG VZP - ZP'!B7))=0,"NOVÝ","OPRAVA"),"")</f>
        <v/>
      </c>
      <c r="T7" s="32" t="str">
        <f t="shared" ref="T7:T70" si="1">IF(AND(LEN(TRIM(J7))&gt;0,LEN(TRIM(L7))&gt;0,LEN(TRIM(M7))&gt;0,F7&lt;&gt;"???"),IF(F7="M",1.1,1.25),"X")</f>
        <v>X</v>
      </c>
      <c r="V7" s="11">
        <f>LEN(TRIM('ÚHRADOVÝ KATALOG VZP - ZP'!C7))</f>
        <v>0</v>
      </c>
      <c r="W7" s="11" t="str">
        <f>IF(IFERROR(SEARCH("""",UPPER('ÚHRADOVÝ KATALOG VZP - ZP'!C7)),0)&gt;0," "&amp;CHAR(34),"")</f>
        <v/>
      </c>
      <c r="X7" s="11" t="str">
        <f>IF(IFERROR(SEARCH("~?",UPPER('ÚHRADOVÝ KATALOG VZP - ZP'!C7)),0)&gt;0," ?","")</f>
        <v/>
      </c>
      <c r="Y7" s="11" t="str">
        <f>IF(IFERROR(SEARCH("!",UPPER('ÚHRADOVÝ KATALOG VZP - ZP'!C7)),0)&gt;0," !","")</f>
        <v/>
      </c>
      <c r="Z7" s="11" t="str">
        <f>IF(IFERROR(SEARCH("_",UPPER('ÚHRADOVÝ KATALOG VZP - ZP'!C7)),0)&gt;0," _","")</f>
        <v/>
      </c>
      <c r="AA7" s="11" t="str">
        <f>IF(IFERROR(SEARCH("§",UPPER('ÚHRADOVÝ KATALOG VZP - ZP'!C7)),0)&gt;0," §","")</f>
        <v/>
      </c>
      <c r="AB7" s="11" t="str">
        <f>IF(IFERROR(SEARCH("#",UPPER('ÚHRADOVÝ KATALOG VZP - ZP'!C7)),0)&gt;0," #","")</f>
        <v/>
      </c>
      <c r="AC7" s="11" t="str">
        <f>IF(IFERROR(SEARCH(CHAR(10),UPPER('ÚHRADOVÝ KATALOG VZP - ZP'!C7)),0)&gt;0," ALT+ENTER","")</f>
        <v/>
      </c>
      <c r="AD7" s="96" t="str">
        <f>IF(AND(V7=0, R7="NE"),"Chybí NAZ",IF(LEN(TRIM(W7&amp;X7&amp;Y7&amp;Z7&amp;AA7&amp;AB7&amp;AC7))&gt;0,"Nepovolený(é) znak(y):   "&amp;W7&amp;X7&amp;Y7&amp;Z7&amp;AA7&amp;AB7&amp;AC7,TRIM('ÚHRADOVÝ KATALOG VZP - ZP'!C7)))</f>
        <v/>
      </c>
      <c r="AE7" s="11">
        <f>LEN(TRIM('ÚHRADOVÝ KATALOG VZP - ZP'!D7))</f>
        <v>0</v>
      </c>
      <c r="AF7" s="11" t="str">
        <f>IF(IFERROR(SEARCH("""",UPPER('ÚHRADOVÝ KATALOG VZP - ZP'!D7)),0)&gt;0," "&amp;CHAR(34),"")</f>
        <v/>
      </c>
      <c r="AG7" s="11" t="str">
        <f>IF(IFERROR(SEARCH("~?",UPPER('ÚHRADOVÝ KATALOG VZP - ZP'!D7)),0)&gt;0," ?","")</f>
        <v/>
      </c>
      <c r="AH7" s="11" t="str">
        <f>IF(IFERROR(SEARCH("!",UPPER('ÚHRADOVÝ KATALOG VZP - ZP'!D7)),0)&gt;0," !","")</f>
        <v/>
      </c>
      <c r="AI7" s="11" t="str">
        <f>IF(IFERROR(SEARCH("_",UPPER('ÚHRADOVÝ KATALOG VZP - ZP'!D7)),0)&gt;0," _","")</f>
        <v/>
      </c>
      <c r="AJ7" s="11" t="str">
        <f>IF(IFERROR(SEARCH("§",UPPER('ÚHRADOVÝ KATALOG VZP - ZP'!D7)),0)&gt;0," §","")</f>
        <v/>
      </c>
      <c r="AK7" s="11" t="str">
        <f>IF(IFERROR(SEARCH("#",UPPER('ÚHRADOVÝ KATALOG VZP - ZP'!D7)),0)&gt;0," #","")</f>
        <v/>
      </c>
      <c r="AL7" s="11" t="str">
        <f>IF(IFERROR(SEARCH(CHAR(10),UPPER('ÚHRADOVÝ KATALOG VZP - ZP'!D7)),0)&gt;0," ALT+ENTER","")</f>
        <v/>
      </c>
      <c r="AM7" s="96" t="str">
        <f>IF(AND(AE7=0, R7="NE"),"Chybí DOP",IF(LEN(TRIM(AF7&amp;AG7&amp;AH7&amp;AI7&amp;AJ7&amp;AK7&amp;AL7))&gt;0,"Nepovolený(é) znak(y):   "&amp;AF7&amp;AG7&amp;AH7&amp;AI7&amp;AJ7&amp;AK7&amp;AL7,TRIM('ÚHRADOVÝ KATALOG VZP - ZP'!D7)))</f>
        <v/>
      </c>
    </row>
    <row r="8" spans="1:39" s="11" customFormat="1" ht="30" customHeight="1" x14ac:dyDescent="0.2">
      <c r="A8" s="1">
        <v>3</v>
      </c>
      <c r="B8" s="20" t="str">
        <f>IF(ISBLANK('ÚHRADOVÝ KATALOG VZP - ZP'!B8),"",'ÚHRADOVÝ KATALOG VZP - ZP'!B8)</f>
        <v/>
      </c>
      <c r="C8" s="21" t="str">
        <f>UPPER(IF(AD8="Nepovolený(é) znak(y):   "&amp;W8&amp;X8&amp;Y8&amp;Z8&amp;AA8&amp;AB8&amp;AC8,"Nepovolený(é) znak(y):   "&amp;W8&amp;X8&amp;Y8&amp;Z8&amp;AA8&amp;AB8&amp;AC8,IF(S8="NOVÝ",IF(ISBLANK('ÚHRADOVÝ KATALOG VZP - ZP'!C8),"CHYBÍ NAZ",(IF((LEN('ÚHRADOVÝ KATALOG VZP - ZP'!C8)&gt;70),"Překročena délka textu",TRIM('ÚHRADOVÝ KATALOG VZP - ZP'!C8)))),IF(ISBLANK('ÚHRADOVÝ KATALOG VZP - ZP'!C8),"",(IF((LEN('ÚHRADOVÝ KATALOG VZP - ZP'!C8)&gt;80),"Překročena délka textu",TRIM('ÚHRADOVÝ KATALOG VZP - ZP'!C8)))))))</f>
        <v/>
      </c>
      <c r="D8" s="21" t="str">
        <f>UPPER(IF(AM8="Nepovolený(é) znak(y):   "&amp;AF8&amp;AG8&amp;AH8&amp;AI8&amp;AJ8&amp;AK8&amp;AL8,"Nepovolený(é) znak(y):   "&amp;AF8&amp;AG8&amp;AH8&amp;AI8&amp;AJ8&amp;AK8&amp;AL8,IF(S8="NOVÝ",IF(ISBLANK('ÚHRADOVÝ KATALOG VZP - ZP'!D8),"Chybí DOP",(IF((LEN('ÚHRADOVÝ KATALOG VZP - ZP'!D8)&gt;80),"Překročena délka textu",TRIM('ÚHRADOVÝ KATALOG VZP - ZP'!D8)))),IF(ISBLANK('ÚHRADOVÝ KATALOG VZP - ZP'!D8),"",(IF((LEN('ÚHRADOVÝ KATALOG VZP - ZP'!D8)&gt;80),"Překročena délka textu",TRIM('ÚHRADOVÝ KATALOG VZP - ZP'!D8)))))))</f>
        <v/>
      </c>
      <c r="E8" s="22" t="str">
        <f>IF(S8="NOVÝ",IF(LEN(TRIM('ÚHRADOVÝ KATALOG VZP - ZP'!E8))=0,"CHYBÍ TYP",'ÚHRADOVÝ KATALOG VZP - ZP'!E8),IF(LEN(TRIM('ÚHRADOVÝ KATALOG VZP - ZP'!E8))=0,"",'ÚHRADOVÝ KATALOG VZP - ZP'!E8))</f>
        <v/>
      </c>
      <c r="F8" s="22" t="str">
        <f t="shared" si="0"/>
        <v/>
      </c>
      <c r="G8" s="22" t="str">
        <f>IF(S8="NOVÝ",IF(LEN(TRIM(UPPER('ÚHRADOVÝ KATALOG VZP - ZP'!G8)))=0,"CHYBÍ TBAL",UPPER('ÚHRADOVÝ KATALOG VZP - ZP'!G8)),IF(LEN(TRIM('ÚHRADOVÝ KATALOG VZP - ZP'!G8))=0,"",TRIM(UPPER('ÚHRADOVÝ KATALOG VZP - ZP'!G8))))</f>
        <v/>
      </c>
      <c r="H8" s="22" t="str">
        <f>IF(S8="NOVÝ",IF(LEN(TRIM(UPPER('ÚHRADOVÝ KATALOG VZP - ZP'!H8)))=0,"CHYBÍ VYR",UPPER('ÚHRADOVÝ KATALOG VZP - ZP'!H8)),IF(LEN(TRIM('ÚHRADOVÝ KATALOG VZP - ZP'!H8))=0,"",TRIM(UPPER('ÚHRADOVÝ KATALOG VZP - ZP'!H8))))</f>
        <v/>
      </c>
      <c r="I8" s="22" t="str">
        <f>IF(S8="NOVÝ",IF(LEN(TRIM(UPPER('ÚHRADOVÝ KATALOG VZP - ZP'!I8)))=0,"CHYBÍ ZEM",UPPER('ÚHRADOVÝ KATALOG VZP - ZP'!I8)),IF(LEN(TRIM('ÚHRADOVÝ KATALOG VZP - ZP'!I8))=0,"",TRIM(UPPER('ÚHRADOVÝ KATALOG VZP - ZP'!I8))))</f>
        <v/>
      </c>
      <c r="J8" s="23" t="str">
        <f>IF(S8="NOVÝ",IF(LEN(TRIM('ÚHRADOVÝ KATALOG VZP - ZP'!J8))=0,"CHYBÍ CENA",'ÚHRADOVÝ KATALOG VZP - ZP'!J8),IF(LEN(TRIM('ÚHRADOVÝ KATALOG VZP - ZP'!J8))=0,"",'ÚHRADOVÝ KATALOG VZP - ZP'!J8))</f>
        <v/>
      </c>
      <c r="K8" s="22" t="str">
        <f>UPPER(IF(S8="NOVÝ",IF(LEN(TRIM('ÚHRADOVÝ KATALOG VZP - ZP'!K8))=0,"Chybí MENA",'ÚHRADOVÝ KATALOG VZP - ZP'!K8),IF(LEN(TRIM('ÚHRADOVÝ KATALOG VZP - ZP'!K8))=0,"",'ÚHRADOVÝ KATALOG VZP - ZP'!K8)))</f>
        <v/>
      </c>
      <c r="L8" s="24" t="str">
        <f>IF(S8="NOVÝ",IF(LEN(TRIM('ÚHRADOVÝ KATALOG VZP - ZP'!L8))=0,"CHYBÍ KURZ",'ÚHRADOVÝ KATALOG VZP - ZP'!L8),IF(LEN(TRIM('ÚHRADOVÝ KATALOG VZP - ZP'!L8))=0,"",'ÚHRADOVÝ KATALOG VZP - ZP'!L8))</f>
        <v/>
      </c>
      <c r="M8" s="83" t="str">
        <f>IF(S8="NOVÝ",IF(LEN(TRIM('ÚHRADOVÝ KATALOG VZP - ZP'!M8))=0,"CHYBÍ DPH",
IF(OR('ÚHRADOVÝ KATALOG VZP - ZP'!M8=15,'ÚHRADOVÝ KATALOG VZP - ZP'!M8=21),
'ÚHRADOVÝ KATALOG VZP - ZP'!M8,"CHYBA")),
IF(LEN(TRIM('ÚHRADOVÝ KATALOG VZP - ZP'!M8))=0,"",
IF(OR('ÚHRADOVÝ KATALOG VZP - ZP'!M8=15,'ÚHRADOVÝ KATALOG VZP - ZP'!M8=21),
'ÚHRADOVÝ KATALOG VZP - ZP'!M8,"CHYBA"))
)</f>
        <v/>
      </c>
      <c r="N8" s="127" t="str">
        <f>IF(R8="NE",IF(AND(T8&lt;&gt;"X",LEN('ÚHRADOVÝ KATALOG VZP - ZP'!N8)&gt;0),IF(ROUND(J8*L8*(1+(M8/100))*T8,2)&lt;'ÚHRADOVÝ KATALOG VZP - ZP'!N8,TEXT('ÚHRADOVÝ KATALOG VZP - ZP'!N8,"# ##0,00 Kč") &amp; CHAR(10) &amp; "&gt; " &amp; TEXT('ÚHRADOVÝ KATALOG VZP - ZP'!N8-(J8*L8*(1+(M8/100))*T8),"# ##0,00 Kč"),TEXT('ÚHRADOVÝ KATALOG VZP - ZP'!N8,"# ##0,00 Kč") &amp; CHAR(10) &amp; "OK"),"CHYBÍ DATA PRO VÝPOČET"),"")</f>
        <v/>
      </c>
      <c r="O8" s="26" t="str">
        <f>IF(AND(R8="NE",LEN('ÚHRADOVÝ KATALOG VZP - ZP'!O8)&gt;0),'ÚHRADOVÝ KATALOG VZP - ZP'!O8,"")</f>
        <v/>
      </c>
      <c r="P8" s="26" t="str">
        <f>IF(AND(R8="NE",LEN('ÚHRADOVÝ KATALOG VZP - ZP'!P8)&gt;0),'ÚHRADOVÝ KATALOG VZP - ZP'!P8,"")</f>
        <v/>
      </c>
      <c r="Q8" s="103" t="str">
        <f>IF(LEN(TRIM('ÚHRADOVÝ KATALOG VZP - ZP'!Q8))=0,"",IF(IFERROR(SEARCH("""",UPPER('ÚHRADOVÝ KATALOG VZP - ZP'!Q8)),0)=0,UPPER('ÚHRADOVÝ KATALOG VZP - ZP'!Q8),"("&amp;""""&amp;")"))</f>
        <v/>
      </c>
      <c r="R8" s="31" t="str">
        <f>IF(LEN(TRIM('ÚHRADOVÝ KATALOG VZP - ZP'!B8)&amp;TRIM('ÚHRADOVÝ KATALOG VZP - ZP'!C8)&amp;TRIM('ÚHRADOVÝ KATALOG VZP - ZP'!D8)&amp;TRIM('ÚHRADOVÝ KATALOG VZP - ZP'!E8)&amp;TRIM('ÚHRADOVÝ KATALOG VZP - ZP'!F8)&amp;TRIM('ÚHRADOVÝ KATALOG VZP - ZP'!G8)&amp;TRIM('ÚHRADOVÝ KATALOG VZP - ZP'!H8)&amp;TRIM('ÚHRADOVÝ KATALOG VZP - ZP'!I8)&amp;TRIM('ÚHRADOVÝ KATALOG VZP - ZP'!J8)&amp;TRIM('ÚHRADOVÝ KATALOG VZP - ZP'!K8)&amp;TRIM('ÚHRADOVÝ KATALOG VZP - ZP'!L8)&amp;TRIM('ÚHRADOVÝ KATALOG VZP - ZP'!M8)&amp;TRIM('ÚHRADOVÝ KATALOG VZP - ZP'!N8)&amp;TRIM('ÚHRADOVÝ KATALOG VZP - ZP'!O8)&amp;TRIM('ÚHRADOVÝ KATALOG VZP - ZP'!P8)&amp;TRIM('ÚHRADOVÝ KATALOG VZP - ZP'!Q8))=0,"ANO","NE")</f>
        <v>ANO</v>
      </c>
      <c r="S8" s="31" t="str">
        <f>IF(R8="NE",IF(LEN(TRIM('ÚHRADOVÝ KATALOG VZP - ZP'!B8))=0,"NOVÝ","OPRAVA"),"")</f>
        <v/>
      </c>
      <c r="T8" s="32" t="str">
        <f t="shared" si="1"/>
        <v>X</v>
      </c>
      <c r="V8" s="11">
        <f>LEN(TRIM('ÚHRADOVÝ KATALOG VZP - ZP'!C8))</f>
        <v>0</v>
      </c>
      <c r="W8" s="11" t="str">
        <f>IF(IFERROR(SEARCH("""",UPPER('ÚHRADOVÝ KATALOG VZP - ZP'!C8)),0)&gt;0," "&amp;CHAR(34),"")</f>
        <v/>
      </c>
      <c r="X8" s="11" t="str">
        <f>IF(IFERROR(SEARCH("~?",UPPER('ÚHRADOVÝ KATALOG VZP - ZP'!C8)),0)&gt;0," ?","")</f>
        <v/>
      </c>
      <c r="Y8" s="11" t="str">
        <f>IF(IFERROR(SEARCH("!",UPPER('ÚHRADOVÝ KATALOG VZP - ZP'!C8)),0)&gt;0," !","")</f>
        <v/>
      </c>
      <c r="Z8" s="11" t="str">
        <f>IF(IFERROR(SEARCH("_",UPPER('ÚHRADOVÝ KATALOG VZP - ZP'!C8)),0)&gt;0," _","")</f>
        <v/>
      </c>
      <c r="AA8" s="11" t="str">
        <f>IF(IFERROR(SEARCH("§",UPPER('ÚHRADOVÝ KATALOG VZP - ZP'!C8)),0)&gt;0," §","")</f>
        <v/>
      </c>
      <c r="AB8" s="11" t="str">
        <f>IF(IFERROR(SEARCH("#",UPPER('ÚHRADOVÝ KATALOG VZP - ZP'!C8)),0)&gt;0," #","")</f>
        <v/>
      </c>
      <c r="AC8" s="11" t="str">
        <f>IF(IFERROR(SEARCH(CHAR(10),UPPER('ÚHRADOVÝ KATALOG VZP - ZP'!C8)),0)&gt;0," ALT+ENTER","")</f>
        <v/>
      </c>
      <c r="AD8" s="96" t="str">
        <f>IF(AND(V8=0, R8="NE"),"Chybí NAZ",IF(LEN(TRIM(W8&amp;X8&amp;Y8&amp;Z8&amp;AA8&amp;AB8&amp;AC8))&gt;0,"Nepovolený(é) znak(y):   "&amp;W8&amp;X8&amp;Y8&amp;Z8&amp;AA8&amp;AB8&amp;AC8,TRIM('ÚHRADOVÝ KATALOG VZP - ZP'!C8)))</f>
        <v/>
      </c>
      <c r="AE8" s="11">
        <f>LEN(TRIM('ÚHRADOVÝ KATALOG VZP - ZP'!D8))</f>
        <v>0</v>
      </c>
      <c r="AF8" s="11" t="str">
        <f>IF(IFERROR(SEARCH("""",UPPER('ÚHRADOVÝ KATALOG VZP - ZP'!D8)),0)&gt;0," "&amp;CHAR(34),"")</f>
        <v/>
      </c>
      <c r="AG8" s="11" t="str">
        <f>IF(IFERROR(SEARCH("~?",UPPER('ÚHRADOVÝ KATALOG VZP - ZP'!D8)),0)&gt;0," ?","")</f>
        <v/>
      </c>
      <c r="AH8" s="11" t="str">
        <f>IF(IFERROR(SEARCH("!",UPPER('ÚHRADOVÝ KATALOG VZP - ZP'!D8)),0)&gt;0," !","")</f>
        <v/>
      </c>
      <c r="AI8" s="11" t="str">
        <f>IF(IFERROR(SEARCH("_",UPPER('ÚHRADOVÝ KATALOG VZP - ZP'!D8)),0)&gt;0," _","")</f>
        <v/>
      </c>
      <c r="AJ8" s="11" t="str">
        <f>IF(IFERROR(SEARCH("§",UPPER('ÚHRADOVÝ KATALOG VZP - ZP'!D8)),0)&gt;0," §","")</f>
        <v/>
      </c>
      <c r="AK8" s="11" t="str">
        <f>IF(IFERROR(SEARCH("#",UPPER('ÚHRADOVÝ KATALOG VZP - ZP'!D8)),0)&gt;0," #","")</f>
        <v/>
      </c>
      <c r="AL8" s="11" t="str">
        <f>IF(IFERROR(SEARCH(CHAR(10),UPPER('ÚHRADOVÝ KATALOG VZP - ZP'!D8)),0)&gt;0," ALT+ENTER","")</f>
        <v/>
      </c>
      <c r="AM8" s="96" t="str">
        <f>IF(AND(AE8=0, R8="NE"),"Chybí DOP",IF(LEN(TRIM(AF8&amp;AG8&amp;AH8&amp;AI8&amp;AJ8&amp;AK8&amp;AL8))&gt;0,"Nepovolený(é) znak(y):   "&amp;AF8&amp;AG8&amp;AH8&amp;AI8&amp;AJ8&amp;AK8&amp;AL8,TRIM('ÚHRADOVÝ KATALOG VZP - ZP'!D8)))</f>
        <v/>
      </c>
    </row>
    <row r="9" spans="1:39" s="11" customFormat="1" ht="30" customHeight="1" x14ac:dyDescent="0.2">
      <c r="A9" s="1">
        <v>4</v>
      </c>
      <c r="B9" s="20" t="str">
        <f>IF(ISBLANK('ÚHRADOVÝ KATALOG VZP - ZP'!B9),"",'ÚHRADOVÝ KATALOG VZP - ZP'!B9)</f>
        <v/>
      </c>
      <c r="C9" s="21" t="str">
        <f>UPPER(IF(AD9="Nepovolený(é) znak(y):   "&amp;W9&amp;X9&amp;Y9&amp;Z9&amp;AA9&amp;AB9&amp;AC9,"Nepovolený(é) znak(y):   "&amp;W9&amp;X9&amp;Y9&amp;Z9&amp;AA9&amp;AB9&amp;AC9,IF(S9="NOVÝ",IF(ISBLANK('ÚHRADOVÝ KATALOG VZP - ZP'!C9),"CHYBÍ NAZ",(IF((LEN('ÚHRADOVÝ KATALOG VZP - ZP'!C9)&gt;70),"Překročena délka textu",TRIM('ÚHRADOVÝ KATALOG VZP - ZP'!C9)))),IF(ISBLANK('ÚHRADOVÝ KATALOG VZP - ZP'!C9),"",(IF((LEN('ÚHRADOVÝ KATALOG VZP - ZP'!C9)&gt;80),"Překročena délka textu",TRIM('ÚHRADOVÝ KATALOG VZP - ZP'!C9)))))))</f>
        <v/>
      </c>
      <c r="D9" s="21" t="str">
        <f>UPPER(IF(AM9="Nepovolený(é) znak(y):   "&amp;AF9&amp;AG9&amp;AH9&amp;AI9&amp;AJ9&amp;AK9&amp;AL9,"Nepovolený(é) znak(y):   "&amp;AF9&amp;AG9&amp;AH9&amp;AI9&amp;AJ9&amp;AK9&amp;AL9,IF(S9="NOVÝ",IF(ISBLANK('ÚHRADOVÝ KATALOG VZP - ZP'!D9),"Chybí DOP",(IF((LEN('ÚHRADOVÝ KATALOG VZP - ZP'!D9)&gt;80),"Překročena délka textu",TRIM('ÚHRADOVÝ KATALOG VZP - ZP'!D9)))),IF(ISBLANK('ÚHRADOVÝ KATALOG VZP - ZP'!D9),"",(IF((LEN('ÚHRADOVÝ KATALOG VZP - ZP'!D9)&gt;80),"Překročena délka textu",TRIM('ÚHRADOVÝ KATALOG VZP - ZP'!D9)))))))</f>
        <v/>
      </c>
      <c r="E9" s="22" t="str">
        <f>IF(S9="NOVÝ",IF(LEN(TRIM('ÚHRADOVÝ KATALOG VZP - ZP'!E9))=0,"CHYBÍ TYP",'ÚHRADOVÝ KATALOG VZP - ZP'!E9),IF(LEN(TRIM('ÚHRADOVÝ KATALOG VZP - ZP'!E9))=0,"",'ÚHRADOVÝ KATALOG VZP - ZP'!E9))</f>
        <v/>
      </c>
      <c r="F9" s="22" t="str">
        <f t="shared" si="0"/>
        <v/>
      </c>
      <c r="G9" s="22" t="str">
        <f>IF(S9="NOVÝ",IF(LEN(TRIM(UPPER('ÚHRADOVÝ KATALOG VZP - ZP'!G9)))=0,"CHYBÍ TBAL",UPPER('ÚHRADOVÝ KATALOG VZP - ZP'!G9)),IF(LEN(TRIM('ÚHRADOVÝ KATALOG VZP - ZP'!G9))=0,"",TRIM(UPPER('ÚHRADOVÝ KATALOG VZP - ZP'!G9))))</f>
        <v/>
      </c>
      <c r="H9" s="22" t="str">
        <f>IF(S9="NOVÝ",IF(LEN(TRIM(UPPER('ÚHRADOVÝ KATALOG VZP - ZP'!H9)))=0,"CHYBÍ VYR",UPPER('ÚHRADOVÝ KATALOG VZP - ZP'!H9)),IF(LEN(TRIM('ÚHRADOVÝ KATALOG VZP - ZP'!H9))=0,"",TRIM(UPPER('ÚHRADOVÝ KATALOG VZP - ZP'!H9))))</f>
        <v/>
      </c>
      <c r="I9" s="22" t="str">
        <f>IF(S9="NOVÝ",IF(LEN(TRIM(UPPER('ÚHRADOVÝ KATALOG VZP - ZP'!I9)))=0,"CHYBÍ ZEM",UPPER('ÚHRADOVÝ KATALOG VZP - ZP'!I9)),IF(LEN(TRIM('ÚHRADOVÝ KATALOG VZP - ZP'!I9))=0,"",TRIM(UPPER('ÚHRADOVÝ KATALOG VZP - ZP'!I9))))</f>
        <v/>
      </c>
      <c r="J9" s="23" t="str">
        <f>IF(S9="NOVÝ",IF(LEN(TRIM('ÚHRADOVÝ KATALOG VZP - ZP'!J9))=0,"CHYBÍ CENA",'ÚHRADOVÝ KATALOG VZP - ZP'!J9),IF(LEN(TRIM('ÚHRADOVÝ KATALOG VZP - ZP'!J9))=0,"",'ÚHRADOVÝ KATALOG VZP - ZP'!J9))</f>
        <v/>
      </c>
      <c r="K9" s="22" t="str">
        <f>UPPER(IF(S9="NOVÝ",IF(LEN(TRIM('ÚHRADOVÝ KATALOG VZP - ZP'!K9))=0,"Chybí MENA",'ÚHRADOVÝ KATALOG VZP - ZP'!K9),IF(LEN(TRIM('ÚHRADOVÝ KATALOG VZP - ZP'!K9))=0,"",'ÚHRADOVÝ KATALOG VZP - ZP'!K9)))</f>
        <v/>
      </c>
      <c r="L9" s="24" t="str">
        <f>IF(S9="NOVÝ",IF(LEN(TRIM('ÚHRADOVÝ KATALOG VZP - ZP'!L9))=0,"CHYBÍ KURZ",'ÚHRADOVÝ KATALOG VZP - ZP'!L9),IF(LEN(TRIM('ÚHRADOVÝ KATALOG VZP - ZP'!L9))=0,"",'ÚHRADOVÝ KATALOG VZP - ZP'!L9))</f>
        <v/>
      </c>
      <c r="M9" s="83" t="str">
        <f>IF(S9="NOVÝ",IF(LEN(TRIM('ÚHRADOVÝ KATALOG VZP - ZP'!M9))=0,"CHYBÍ DPH",
IF(OR('ÚHRADOVÝ KATALOG VZP - ZP'!M9=15,'ÚHRADOVÝ KATALOG VZP - ZP'!M9=21),
'ÚHRADOVÝ KATALOG VZP - ZP'!M9,"CHYBA")),
IF(LEN(TRIM('ÚHRADOVÝ KATALOG VZP - ZP'!M9))=0,"",
IF(OR('ÚHRADOVÝ KATALOG VZP - ZP'!M9=15,'ÚHRADOVÝ KATALOG VZP - ZP'!M9=21),
'ÚHRADOVÝ KATALOG VZP - ZP'!M9,"CHYBA"))
)</f>
        <v/>
      </c>
      <c r="N9" s="127" t="str">
        <f>IF(R9="NE",IF(AND(T9&lt;&gt;"X",LEN('ÚHRADOVÝ KATALOG VZP - ZP'!N9)&gt;0),IF(ROUND(J9*L9*(1+(M9/100))*T9,2)&lt;'ÚHRADOVÝ KATALOG VZP - ZP'!N9,TEXT('ÚHRADOVÝ KATALOG VZP - ZP'!N9,"# ##0,00 Kč") &amp; CHAR(10) &amp; "&gt; " &amp; TEXT('ÚHRADOVÝ KATALOG VZP - ZP'!N9-(J9*L9*(1+(M9/100))*T9),"# ##0,00 Kč"),TEXT('ÚHRADOVÝ KATALOG VZP - ZP'!N9,"# ##0,00 Kč") &amp; CHAR(10) &amp; "OK"),"CHYBÍ DATA PRO VÝPOČET"),"")</f>
        <v/>
      </c>
      <c r="O9" s="26" t="str">
        <f>IF(AND(R9="NE",LEN('ÚHRADOVÝ KATALOG VZP - ZP'!O9)&gt;0),'ÚHRADOVÝ KATALOG VZP - ZP'!O9,"")</f>
        <v/>
      </c>
      <c r="P9" s="26" t="str">
        <f>IF(AND(R9="NE",LEN('ÚHRADOVÝ KATALOG VZP - ZP'!P9)&gt;0),'ÚHRADOVÝ KATALOG VZP - ZP'!P9,"")</f>
        <v/>
      </c>
      <c r="Q9" s="103" t="str">
        <f>IF(LEN(TRIM('ÚHRADOVÝ KATALOG VZP - ZP'!Q9))=0,"",IF(IFERROR(SEARCH("""",UPPER('ÚHRADOVÝ KATALOG VZP - ZP'!Q9)),0)=0,UPPER('ÚHRADOVÝ KATALOG VZP - ZP'!Q9),"("&amp;""""&amp;")"))</f>
        <v/>
      </c>
      <c r="R9" s="31" t="str">
        <f>IF(LEN(TRIM('ÚHRADOVÝ KATALOG VZP - ZP'!B9)&amp;TRIM('ÚHRADOVÝ KATALOG VZP - ZP'!C9)&amp;TRIM('ÚHRADOVÝ KATALOG VZP - ZP'!D9)&amp;TRIM('ÚHRADOVÝ KATALOG VZP - ZP'!E9)&amp;TRIM('ÚHRADOVÝ KATALOG VZP - ZP'!F9)&amp;TRIM('ÚHRADOVÝ KATALOG VZP - ZP'!G9)&amp;TRIM('ÚHRADOVÝ KATALOG VZP - ZP'!H9)&amp;TRIM('ÚHRADOVÝ KATALOG VZP - ZP'!I9)&amp;TRIM('ÚHRADOVÝ KATALOG VZP - ZP'!J9)&amp;TRIM('ÚHRADOVÝ KATALOG VZP - ZP'!K9)&amp;TRIM('ÚHRADOVÝ KATALOG VZP - ZP'!L9)&amp;TRIM('ÚHRADOVÝ KATALOG VZP - ZP'!M9)&amp;TRIM('ÚHRADOVÝ KATALOG VZP - ZP'!N9)&amp;TRIM('ÚHRADOVÝ KATALOG VZP - ZP'!O9)&amp;TRIM('ÚHRADOVÝ KATALOG VZP - ZP'!P9)&amp;TRIM('ÚHRADOVÝ KATALOG VZP - ZP'!Q9))=0,"ANO","NE")</f>
        <v>ANO</v>
      </c>
      <c r="S9" s="31" t="str">
        <f>IF(R9="NE",IF(LEN(TRIM('ÚHRADOVÝ KATALOG VZP - ZP'!B9))=0,"NOVÝ","OPRAVA"),"")</f>
        <v/>
      </c>
      <c r="T9" s="32" t="str">
        <f t="shared" si="1"/>
        <v>X</v>
      </c>
      <c r="V9" s="11">
        <f>LEN(TRIM('ÚHRADOVÝ KATALOG VZP - ZP'!C9))</f>
        <v>0</v>
      </c>
      <c r="W9" s="11" t="str">
        <f>IF(IFERROR(SEARCH("""",UPPER('ÚHRADOVÝ KATALOG VZP - ZP'!C9)),0)&gt;0," "&amp;CHAR(34),"")</f>
        <v/>
      </c>
      <c r="X9" s="11" t="str">
        <f>IF(IFERROR(SEARCH("~?",UPPER('ÚHRADOVÝ KATALOG VZP - ZP'!C9)),0)&gt;0," ?","")</f>
        <v/>
      </c>
      <c r="Y9" s="11" t="str">
        <f>IF(IFERROR(SEARCH("!",UPPER('ÚHRADOVÝ KATALOG VZP - ZP'!C9)),0)&gt;0," !","")</f>
        <v/>
      </c>
      <c r="Z9" s="11" t="str">
        <f>IF(IFERROR(SEARCH("_",UPPER('ÚHRADOVÝ KATALOG VZP - ZP'!C9)),0)&gt;0," _","")</f>
        <v/>
      </c>
      <c r="AA9" s="11" t="str">
        <f>IF(IFERROR(SEARCH("§",UPPER('ÚHRADOVÝ KATALOG VZP - ZP'!C9)),0)&gt;0," §","")</f>
        <v/>
      </c>
      <c r="AB9" s="11" t="str">
        <f>IF(IFERROR(SEARCH("#",UPPER('ÚHRADOVÝ KATALOG VZP - ZP'!C9)),0)&gt;0," #","")</f>
        <v/>
      </c>
      <c r="AC9" s="11" t="str">
        <f>IF(IFERROR(SEARCH(CHAR(10),UPPER('ÚHRADOVÝ KATALOG VZP - ZP'!C9)),0)&gt;0," ALT+ENTER","")</f>
        <v/>
      </c>
      <c r="AD9" s="96" t="str">
        <f>IF(AND(V9=0, R9="NE"),"Chybí NAZ",IF(LEN(TRIM(W9&amp;X9&amp;Y9&amp;Z9&amp;AA9&amp;AB9&amp;AC9))&gt;0,"Nepovolený(é) znak(y):   "&amp;W9&amp;X9&amp;Y9&amp;Z9&amp;AA9&amp;AB9&amp;AC9,TRIM('ÚHRADOVÝ KATALOG VZP - ZP'!C9)))</f>
        <v/>
      </c>
      <c r="AE9" s="11">
        <f>LEN(TRIM('ÚHRADOVÝ KATALOG VZP - ZP'!D9))</f>
        <v>0</v>
      </c>
      <c r="AF9" s="11" t="str">
        <f>IF(IFERROR(SEARCH("""",UPPER('ÚHRADOVÝ KATALOG VZP - ZP'!D9)),0)&gt;0," "&amp;CHAR(34),"")</f>
        <v/>
      </c>
      <c r="AG9" s="11" t="str">
        <f>IF(IFERROR(SEARCH("~?",UPPER('ÚHRADOVÝ KATALOG VZP - ZP'!D9)),0)&gt;0," ?","")</f>
        <v/>
      </c>
      <c r="AH9" s="11" t="str">
        <f>IF(IFERROR(SEARCH("!",UPPER('ÚHRADOVÝ KATALOG VZP - ZP'!D9)),0)&gt;0," !","")</f>
        <v/>
      </c>
      <c r="AI9" s="11" t="str">
        <f>IF(IFERROR(SEARCH("_",UPPER('ÚHRADOVÝ KATALOG VZP - ZP'!D9)),0)&gt;0," _","")</f>
        <v/>
      </c>
      <c r="AJ9" s="11" t="str">
        <f>IF(IFERROR(SEARCH("§",UPPER('ÚHRADOVÝ KATALOG VZP - ZP'!D9)),0)&gt;0," §","")</f>
        <v/>
      </c>
      <c r="AK9" s="11" t="str">
        <f>IF(IFERROR(SEARCH("#",UPPER('ÚHRADOVÝ KATALOG VZP - ZP'!D9)),0)&gt;0," #","")</f>
        <v/>
      </c>
      <c r="AL9" s="11" t="str">
        <f>IF(IFERROR(SEARCH(CHAR(10),UPPER('ÚHRADOVÝ KATALOG VZP - ZP'!D9)),0)&gt;0," ALT+ENTER","")</f>
        <v/>
      </c>
      <c r="AM9" s="96" t="str">
        <f>IF(AND(AE9=0, R9="NE"),"Chybí DOP",IF(LEN(TRIM(AF9&amp;AG9&amp;AH9&amp;AI9&amp;AJ9&amp;AK9&amp;AL9))&gt;0,"Nepovolený(é) znak(y):   "&amp;AF9&amp;AG9&amp;AH9&amp;AI9&amp;AJ9&amp;AK9&amp;AL9,TRIM('ÚHRADOVÝ KATALOG VZP - ZP'!D9)))</f>
        <v/>
      </c>
    </row>
    <row r="10" spans="1:39" s="11" customFormat="1" ht="30" customHeight="1" x14ac:dyDescent="0.2">
      <c r="A10" s="1">
        <v>5</v>
      </c>
      <c r="B10" s="20" t="str">
        <f>IF(ISBLANK('ÚHRADOVÝ KATALOG VZP - ZP'!B10),"",'ÚHRADOVÝ KATALOG VZP - ZP'!B10)</f>
        <v/>
      </c>
      <c r="C10" s="21" t="str">
        <f>UPPER(IF(AD10="Nepovolený(é) znak(y):   "&amp;W10&amp;X10&amp;Y10&amp;Z10&amp;AA10&amp;AB10&amp;AC10,"Nepovolený(é) znak(y):   "&amp;W10&amp;X10&amp;Y10&amp;Z10&amp;AA10&amp;AB10&amp;AC10,IF(S10="NOVÝ",IF(ISBLANK('ÚHRADOVÝ KATALOG VZP - ZP'!C10),"CHYBÍ NAZ",(IF((LEN('ÚHRADOVÝ KATALOG VZP - ZP'!C10)&gt;70),"Překročena délka textu",TRIM('ÚHRADOVÝ KATALOG VZP - ZP'!C10)))),IF(ISBLANK('ÚHRADOVÝ KATALOG VZP - ZP'!C10),"",(IF((LEN('ÚHRADOVÝ KATALOG VZP - ZP'!C10)&gt;80),"Překročena délka textu",TRIM('ÚHRADOVÝ KATALOG VZP - ZP'!C10)))))))</f>
        <v/>
      </c>
      <c r="D10" s="21" t="str">
        <f>UPPER(IF(AM10="Nepovolený(é) znak(y):   "&amp;AF10&amp;AG10&amp;AH10&amp;AI10&amp;AJ10&amp;AK10&amp;AL10,"Nepovolený(é) znak(y):   "&amp;AF10&amp;AG10&amp;AH10&amp;AI10&amp;AJ10&amp;AK10&amp;AL10,IF(S10="NOVÝ",IF(ISBLANK('ÚHRADOVÝ KATALOG VZP - ZP'!D10),"Chybí DOP",(IF((LEN('ÚHRADOVÝ KATALOG VZP - ZP'!D10)&gt;80),"Překročena délka textu",TRIM('ÚHRADOVÝ KATALOG VZP - ZP'!D10)))),IF(ISBLANK('ÚHRADOVÝ KATALOG VZP - ZP'!D10),"",(IF((LEN('ÚHRADOVÝ KATALOG VZP - ZP'!D10)&gt;80),"Překročena délka textu",TRIM('ÚHRADOVÝ KATALOG VZP - ZP'!D10)))))))</f>
        <v/>
      </c>
      <c r="E10" s="22" t="str">
        <f>IF(S10="NOVÝ",IF(LEN(TRIM('ÚHRADOVÝ KATALOG VZP - ZP'!E10))=0,"CHYBÍ TYP",'ÚHRADOVÝ KATALOG VZP - ZP'!E10),IF(LEN(TRIM('ÚHRADOVÝ KATALOG VZP - ZP'!E10))=0,"",'ÚHRADOVÝ KATALOG VZP - ZP'!E10))</f>
        <v/>
      </c>
      <c r="F10" s="22" t="str">
        <f t="shared" si="0"/>
        <v/>
      </c>
      <c r="G10" s="22" t="str">
        <f>IF(S10="NOVÝ",IF(LEN(TRIM(UPPER('ÚHRADOVÝ KATALOG VZP - ZP'!G10)))=0,"CHYBÍ TBAL",UPPER('ÚHRADOVÝ KATALOG VZP - ZP'!G10)),IF(LEN(TRIM('ÚHRADOVÝ KATALOG VZP - ZP'!G10))=0,"",TRIM(UPPER('ÚHRADOVÝ KATALOG VZP - ZP'!G10))))</f>
        <v/>
      </c>
      <c r="H10" s="22" t="str">
        <f>IF(S10="NOVÝ",IF(LEN(TRIM(UPPER('ÚHRADOVÝ KATALOG VZP - ZP'!H10)))=0,"CHYBÍ VYR",UPPER('ÚHRADOVÝ KATALOG VZP - ZP'!H10)),IF(LEN(TRIM('ÚHRADOVÝ KATALOG VZP - ZP'!H10))=0,"",TRIM(UPPER('ÚHRADOVÝ KATALOG VZP - ZP'!H10))))</f>
        <v/>
      </c>
      <c r="I10" s="22" t="str">
        <f>IF(S10="NOVÝ",IF(LEN(TRIM(UPPER('ÚHRADOVÝ KATALOG VZP - ZP'!I10)))=0,"CHYBÍ ZEM",UPPER('ÚHRADOVÝ KATALOG VZP - ZP'!I10)),IF(LEN(TRIM('ÚHRADOVÝ KATALOG VZP - ZP'!I10))=0,"",TRIM(UPPER('ÚHRADOVÝ KATALOG VZP - ZP'!I10))))</f>
        <v/>
      </c>
      <c r="J10" s="23" t="str">
        <f>IF(S10="NOVÝ",IF(LEN(TRIM('ÚHRADOVÝ KATALOG VZP - ZP'!J10))=0,"CHYBÍ CENA",'ÚHRADOVÝ KATALOG VZP - ZP'!J10),IF(LEN(TRIM('ÚHRADOVÝ KATALOG VZP - ZP'!J10))=0,"",'ÚHRADOVÝ KATALOG VZP - ZP'!J10))</f>
        <v/>
      </c>
      <c r="K10" s="22" t="str">
        <f>UPPER(IF(S10="NOVÝ",IF(LEN(TRIM('ÚHRADOVÝ KATALOG VZP - ZP'!K10))=0,"Chybí MENA",'ÚHRADOVÝ KATALOG VZP - ZP'!K10),IF(LEN(TRIM('ÚHRADOVÝ KATALOG VZP - ZP'!K10))=0,"",'ÚHRADOVÝ KATALOG VZP - ZP'!K10)))</f>
        <v/>
      </c>
      <c r="L10" s="24" t="str">
        <f>IF(S10="NOVÝ",IF(LEN(TRIM('ÚHRADOVÝ KATALOG VZP - ZP'!L10))=0,"CHYBÍ KURZ",'ÚHRADOVÝ KATALOG VZP - ZP'!L10),IF(LEN(TRIM('ÚHRADOVÝ KATALOG VZP - ZP'!L10))=0,"",'ÚHRADOVÝ KATALOG VZP - ZP'!L10))</f>
        <v/>
      </c>
      <c r="M10" s="83" t="str">
        <f>IF(S10="NOVÝ",IF(LEN(TRIM('ÚHRADOVÝ KATALOG VZP - ZP'!M10))=0,"CHYBÍ DPH",
IF(OR('ÚHRADOVÝ KATALOG VZP - ZP'!M10=15,'ÚHRADOVÝ KATALOG VZP - ZP'!M10=21),
'ÚHRADOVÝ KATALOG VZP - ZP'!M10,"CHYBA")),
IF(LEN(TRIM('ÚHRADOVÝ KATALOG VZP - ZP'!M10))=0,"",
IF(OR('ÚHRADOVÝ KATALOG VZP - ZP'!M10=15,'ÚHRADOVÝ KATALOG VZP - ZP'!M10=21),
'ÚHRADOVÝ KATALOG VZP - ZP'!M10,"CHYBA"))
)</f>
        <v/>
      </c>
      <c r="N10" s="127" t="str">
        <f>IF(R10="NE",IF(AND(T10&lt;&gt;"X",LEN('ÚHRADOVÝ KATALOG VZP - ZP'!N10)&gt;0),IF(ROUND(J10*L10*(1+(M10/100))*T10,2)&lt;'ÚHRADOVÝ KATALOG VZP - ZP'!N10,TEXT('ÚHRADOVÝ KATALOG VZP - ZP'!N10,"# ##0,00 Kč") &amp; CHAR(10) &amp; "&gt; " &amp; TEXT('ÚHRADOVÝ KATALOG VZP - ZP'!N10-(J10*L10*(1+(M10/100))*T10),"# ##0,00 Kč"),TEXT('ÚHRADOVÝ KATALOG VZP - ZP'!N10,"# ##0,00 Kč") &amp; CHAR(10) &amp; "OK"),"CHYBÍ DATA PRO VÝPOČET"),"")</f>
        <v/>
      </c>
      <c r="O10" s="26" t="str">
        <f>IF(AND(R10="NE",LEN('ÚHRADOVÝ KATALOG VZP - ZP'!O10)&gt;0),'ÚHRADOVÝ KATALOG VZP - ZP'!O10,"")</f>
        <v/>
      </c>
      <c r="P10" s="26" t="str">
        <f>IF(AND(R10="NE",LEN('ÚHRADOVÝ KATALOG VZP - ZP'!P10)&gt;0),'ÚHRADOVÝ KATALOG VZP - ZP'!P10,"")</f>
        <v/>
      </c>
      <c r="Q10" s="103" t="str">
        <f>IF(LEN(TRIM('ÚHRADOVÝ KATALOG VZP - ZP'!Q10))=0,"",IF(IFERROR(SEARCH("""",UPPER('ÚHRADOVÝ KATALOG VZP - ZP'!Q10)),0)=0,UPPER('ÚHRADOVÝ KATALOG VZP - ZP'!Q10),"("&amp;""""&amp;")"))</f>
        <v/>
      </c>
      <c r="R10" s="31" t="str">
        <f>IF(LEN(TRIM('ÚHRADOVÝ KATALOG VZP - ZP'!B10)&amp;TRIM('ÚHRADOVÝ KATALOG VZP - ZP'!C10)&amp;TRIM('ÚHRADOVÝ KATALOG VZP - ZP'!D10)&amp;TRIM('ÚHRADOVÝ KATALOG VZP - ZP'!E10)&amp;TRIM('ÚHRADOVÝ KATALOG VZP - ZP'!F10)&amp;TRIM('ÚHRADOVÝ KATALOG VZP - ZP'!G10)&amp;TRIM('ÚHRADOVÝ KATALOG VZP - ZP'!H10)&amp;TRIM('ÚHRADOVÝ KATALOG VZP - ZP'!I10)&amp;TRIM('ÚHRADOVÝ KATALOG VZP - ZP'!J10)&amp;TRIM('ÚHRADOVÝ KATALOG VZP - ZP'!K10)&amp;TRIM('ÚHRADOVÝ KATALOG VZP - ZP'!L10)&amp;TRIM('ÚHRADOVÝ KATALOG VZP - ZP'!M10)&amp;TRIM('ÚHRADOVÝ KATALOG VZP - ZP'!N10)&amp;TRIM('ÚHRADOVÝ KATALOG VZP - ZP'!O10)&amp;TRIM('ÚHRADOVÝ KATALOG VZP - ZP'!P10)&amp;TRIM('ÚHRADOVÝ KATALOG VZP - ZP'!Q10))=0,"ANO","NE")</f>
        <v>ANO</v>
      </c>
      <c r="S10" s="31" t="str">
        <f>IF(R10="NE",IF(LEN(TRIM('ÚHRADOVÝ KATALOG VZP - ZP'!B10))=0,"NOVÝ","OPRAVA"),"")</f>
        <v/>
      </c>
      <c r="T10" s="32" t="str">
        <f t="shared" si="1"/>
        <v>X</v>
      </c>
      <c r="V10" s="11">
        <f>LEN(TRIM('ÚHRADOVÝ KATALOG VZP - ZP'!C10))</f>
        <v>0</v>
      </c>
      <c r="W10" s="11" t="str">
        <f>IF(IFERROR(SEARCH("""",UPPER('ÚHRADOVÝ KATALOG VZP - ZP'!C10)),0)&gt;0," "&amp;CHAR(34),"")</f>
        <v/>
      </c>
      <c r="X10" s="11" t="str">
        <f>IF(IFERROR(SEARCH("~?",UPPER('ÚHRADOVÝ KATALOG VZP - ZP'!C10)),0)&gt;0," ?","")</f>
        <v/>
      </c>
      <c r="Y10" s="11" t="str">
        <f>IF(IFERROR(SEARCH("!",UPPER('ÚHRADOVÝ KATALOG VZP - ZP'!C10)),0)&gt;0," !","")</f>
        <v/>
      </c>
      <c r="Z10" s="11" t="str">
        <f>IF(IFERROR(SEARCH("_",UPPER('ÚHRADOVÝ KATALOG VZP - ZP'!C10)),0)&gt;0," _","")</f>
        <v/>
      </c>
      <c r="AA10" s="11" t="str">
        <f>IF(IFERROR(SEARCH("§",UPPER('ÚHRADOVÝ KATALOG VZP - ZP'!C10)),0)&gt;0," §","")</f>
        <v/>
      </c>
      <c r="AB10" s="11" t="str">
        <f>IF(IFERROR(SEARCH("#",UPPER('ÚHRADOVÝ KATALOG VZP - ZP'!C10)),0)&gt;0," #","")</f>
        <v/>
      </c>
      <c r="AC10" s="11" t="str">
        <f>IF(IFERROR(SEARCH(CHAR(10),UPPER('ÚHRADOVÝ KATALOG VZP - ZP'!C10)),0)&gt;0," ALT+ENTER","")</f>
        <v/>
      </c>
      <c r="AD10" s="96" t="str">
        <f>IF(AND(V10=0, R10="NE"),"Chybí NAZ",IF(LEN(TRIM(W10&amp;X10&amp;Y10&amp;Z10&amp;AA10&amp;AB10&amp;AC10))&gt;0,"Nepovolený(é) znak(y):   "&amp;W10&amp;X10&amp;Y10&amp;Z10&amp;AA10&amp;AB10&amp;AC10,TRIM('ÚHRADOVÝ KATALOG VZP - ZP'!C10)))</f>
        <v/>
      </c>
      <c r="AE10" s="11">
        <f>LEN(TRIM('ÚHRADOVÝ KATALOG VZP - ZP'!D10))</f>
        <v>0</v>
      </c>
      <c r="AF10" s="11" t="str">
        <f>IF(IFERROR(SEARCH("""",UPPER('ÚHRADOVÝ KATALOG VZP - ZP'!D10)),0)&gt;0," "&amp;CHAR(34),"")</f>
        <v/>
      </c>
      <c r="AG10" s="11" t="str">
        <f>IF(IFERROR(SEARCH("~?",UPPER('ÚHRADOVÝ KATALOG VZP - ZP'!D10)),0)&gt;0," ?","")</f>
        <v/>
      </c>
      <c r="AH10" s="11" t="str">
        <f>IF(IFERROR(SEARCH("!",UPPER('ÚHRADOVÝ KATALOG VZP - ZP'!D10)),0)&gt;0," !","")</f>
        <v/>
      </c>
      <c r="AI10" s="11" t="str">
        <f>IF(IFERROR(SEARCH("_",UPPER('ÚHRADOVÝ KATALOG VZP - ZP'!D10)),0)&gt;0," _","")</f>
        <v/>
      </c>
      <c r="AJ10" s="11" t="str">
        <f>IF(IFERROR(SEARCH("§",UPPER('ÚHRADOVÝ KATALOG VZP - ZP'!D10)),0)&gt;0," §","")</f>
        <v/>
      </c>
      <c r="AK10" s="11" t="str">
        <f>IF(IFERROR(SEARCH("#",UPPER('ÚHRADOVÝ KATALOG VZP - ZP'!D10)),0)&gt;0," #","")</f>
        <v/>
      </c>
      <c r="AL10" s="11" t="str">
        <f>IF(IFERROR(SEARCH(CHAR(10),UPPER('ÚHRADOVÝ KATALOG VZP - ZP'!D10)),0)&gt;0," ALT+ENTER","")</f>
        <v/>
      </c>
      <c r="AM10" s="96" t="str">
        <f>IF(AND(AE10=0, R10="NE"),"Chybí DOP",IF(LEN(TRIM(AF10&amp;AG10&amp;AH10&amp;AI10&amp;AJ10&amp;AK10&amp;AL10))&gt;0,"Nepovolený(é) znak(y):   "&amp;AF10&amp;AG10&amp;AH10&amp;AI10&amp;AJ10&amp;AK10&amp;AL10,TRIM('ÚHRADOVÝ KATALOG VZP - ZP'!D10)))</f>
        <v/>
      </c>
    </row>
    <row r="11" spans="1:39" s="11" customFormat="1" ht="30" customHeight="1" x14ac:dyDescent="0.2">
      <c r="A11" s="1">
        <v>6</v>
      </c>
      <c r="B11" s="20" t="str">
        <f>IF(ISBLANK('ÚHRADOVÝ KATALOG VZP - ZP'!B11),"",'ÚHRADOVÝ KATALOG VZP - ZP'!B11)</f>
        <v/>
      </c>
      <c r="C11" s="21" t="str">
        <f>UPPER(IF(AD11="Nepovolený(é) znak(y):   "&amp;W11&amp;X11&amp;Y11&amp;Z11&amp;AA11&amp;AB11&amp;AC11,"Nepovolený(é) znak(y):   "&amp;W11&amp;X11&amp;Y11&amp;Z11&amp;AA11&amp;AB11&amp;AC11,IF(S11="NOVÝ",IF(ISBLANK('ÚHRADOVÝ KATALOG VZP - ZP'!C11),"CHYBÍ NAZ",(IF((LEN('ÚHRADOVÝ KATALOG VZP - ZP'!C11)&gt;70),"Překročena délka textu",TRIM('ÚHRADOVÝ KATALOG VZP - ZP'!C11)))),IF(ISBLANK('ÚHRADOVÝ KATALOG VZP - ZP'!C11),"",(IF((LEN('ÚHRADOVÝ KATALOG VZP - ZP'!C11)&gt;80),"Překročena délka textu",TRIM('ÚHRADOVÝ KATALOG VZP - ZP'!C11)))))))</f>
        <v/>
      </c>
      <c r="D11" s="21" t="str">
        <f>UPPER(IF(AM11="Nepovolený(é) znak(y):   "&amp;AF11&amp;AG11&amp;AH11&amp;AI11&amp;AJ11&amp;AK11&amp;AL11,"Nepovolený(é) znak(y):   "&amp;AF11&amp;AG11&amp;AH11&amp;AI11&amp;AJ11&amp;AK11&amp;AL11,IF(S11="NOVÝ",IF(ISBLANK('ÚHRADOVÝ KATALOG VZP - ZP'!D11),"Chybí DOP",(IF((LEN('ÚHRADOVÝ KATALOG VZP - ZP'!D11)&gt;80),"Překročena délka textu",TRIM('ÚHRADOVÝ KATALOG VZP - ZP'!D11)))),IF(ISBLANK('ÚHRADOVÝ KATALOG VZP - ZP'!D11),"",(IF((LEN('ÚHRADOVÝ KATALOG VZP - ZP'!D11)&gt;80),"Překročena délka textu",TRIM('ÚHRADOVÝ KATALOG VZP - ZP'!D11)))))))</f>
        <v/>
      </c>
      <c r="E11" s="22" t="str">
        <f>IF(S11="NOVÝ",IF(LEN(TRIM('ÚHRADOVÝ KATALOG VZP - ZP'!E11))=0,"CHYBÍ TYP",'ÚHRADOVÝ KATALOG VZP - ZP'!E11),IF(LEN(TRIM('ÚHRADOVÝ KATALOG VZP - ZP'!E11))=0,"",'ÚHRADOVÝ KATALOG VZP - ZP'!E11))</f>
        <v/>
      </c>
      <c r="F11" s="22" t="str">
        <f t="shared" si="0"/>
        <v/>
      </c>
      <c r="G11" s="22" t="str">
        <f>IF(S11="NOVÝ",IF(LEN(TRIM(UPPER('ÚHRADOVÝ KATALOG VZP - ZP'!G11)))=0,"CHYBÍ TBAL",UPPER('ÚHRADOVÝ KATALOG VZP - ZP'!G11)),IF(LEN(TRIM('ÚHRADOVÝ KATALOG VZP - ZP'!G11))=0,"",TRIM(UPPER('ÚHRADOVÝ KATALOG VZP - ZP'!G11))))</f>
        <v/>
      </c>
      <c r="H11" s="22" t="str">
        <f>IF(S11="NOVÝ",IF(LEN(TRIM(UPPER('ÚHRADOVÝ KATALOG VZP - ZP'!H11)))=0,"CHYBÍ VYR",UPPER('ÚHRADOVÝ KATALOG VZP - ZP'!H11)),IF(LEN(TRIM('ÚHRADOVÝ KATALOG VZP - ZP'!H11))=0,"",TRIM(UPPER('ÚHRADOVÝ KATALOG VZP - ZP'!H11))))</f>
        <v/>
      </c>
      <c r="I11" s="22" t="str">
        <f>IF(S11="NOVÝ",IF(LEN(TRIM(UPPER('ÚHRADOVÝ KATALOG VZP - ZP'!I11)))=0,"CHYBÍ ZEM",UPPER('ÚHRADOVÝ KATALOG VZP - ZP'!I11)),IF(LEN(TRIM('ÚHRADOVÝ KATALOG VZP - ZP'!I11))=0,"",TRIM(UPPER('ÚHRADOVÝ KATALOG VZP - ZP'!I11))))</f>
        <v/>
      </c>
      <c r="J11" s="23" t="str">
        <f>IF(S11="NOVÝ",IF(LEN(TRIM('ÚHRADOVÝ KATALOG VZP - ZP'!J11))=0,"CHYBÍ CENA",'ÚHRADOVÝ KATALOG VZP - ZP'!J11),IF(LEN(TRIM('ÚHRADOVÝ KATALOG VZP - ZP'!J11))=0,"",'ÚHRADOVÝ KATALOG VZP - ZP'!J11))</f>
        <v/>
      </c>
      <c r="K11" s="22" t="str">
        <f>UPPER(IF(S11="NOVÝ",IF(LEN(TRIM('ÚHRADOVÝ KATALOG VZP - ZP'!K11))=0,"Chybí MENA",'ÚHRADOVÝ KATALOG VZP - ZP'!K11),IF(LEN(TRIM('ÚHRADOVÝ KATALOG VZP - ZP'!K11))=0,"",'ÚHRADOVÝ KATALOG VZP - ZP'!K11)))</f>
        <v/>
      </c>
      <c r="L11" s="24" t="str">
        <f>IF(S11="NOVÝ",IF(LEN(TRIM('ÚHRADOVÝ KATALOG VZP - ZP'!L11))=0,"CHYBÍ KURZ",'ÚHRADOVÝ KATALOG VZP - ZP'!L11),IF(LEN(TRIM('ÚHRADOVÝ KATALOG VZP - ZP'!L11))=0,"",'ÚHRADOVÝ KATALOG VZP - ZP'!L11))</f>
        <v/>
      </c>
      <c r="M11" s="83" t="str">
        <f>IF(S11="NOVÝ",IF(LEN(TRIM('ÚHRADOVÝ KATALOG VZP - ZP'!M11))=0,"CHYBÍ DPH",
IF(OR('ÚHRADOVÝ KATALOG VZP - ZP'!M11=15,'ÚHRADOVÝ KATALOG VZP - ZP'!M11=21),
'ÚHRADOVÝ KATALOG VZP - ZP'!M11,"CHYBA")),
IF(LEN(TRIM('ÚHRADOVÝ KATALOG VZP - ZP'!M11))=0,"",
IF(OR('ÚHRADOVÝ KATALOG VZP - ZP'!M11=15,'ÚHRADOVÝ KATALOG VZP - ZP'!M11=21),
'ÚHRADOVÝ KATALOG VZP - ZP'!M11,"CHYBA"))
)</f>
        <v/>
      </c>
      <c r="N11" s="127" t="str">
        <f>IF(R11="NE",IF(AND(T11&lt;&gt;"X",LEN('ÚHRADOVÝ KATALOG VZP - ZP'!N11)&gt;0),IF(ROUND(J11*L11*(1+(M11/100))*T11,2)&lt;'ÚHRADOVÝ KATALOG VZP - ZP'!N11,TEXT('ÚHRADOVÝ KATALOG VZP - ZP'!N11,"# ##0,00 Kč") &amp; CHAR(10) &amp; "&gt; " &amp; TEXT('ÚHRADOVÝ KATALOG VZP - ZP'!N11-(J11*L11*(1+(M11/100))*T11),"# ##0,00 Kč"),TEXT('ÚHRADOVÝ KATALOG VZP - ZP'!N11,"# ##0,00 Kč") &amp; CHAR(10) &amp; "OK"),"CHYBÍ DATA PRO VÝPOČET"),"")</f>
        <v/>
      </c>
      <c r="O11" s="26" t="str">
        <f>IF(AND(R11="NE",LEN('ÚHRADOVÝ KATALOG VZP - ZP'!O11)&gt;0),'ÚHRADOVÝ KATALOG VZP - ZP'!O11,"")</f>
        <v/>
      </c>
      <c r="P11" s="26" t="str">
        <f>IF(AND(R11="NE",LEN('ÚHRADOVÝ KATALOG VZP - ZP'!P11)&gt;0),'ÚHRADOVÝ KATALOG VZP - ZP'!P11,"")</f>
        <v/>
      </c>
      <c r="Q11" s="103" t="str">
        <f>IF(LEN(TRIM('ÚHRADOVÝ KATALOG VZP - ZP'!Q11))=0,"",IF(IFERROR(SEARCH("""",UPPER('ÚHRADOVÝ KATALOG VZP - ZP'!Q11)),0)=0,UPPER('ÚHRADOVÝ KATALOG VZP - ZP'!Q11),"("&amp;""""&amp;")"))</f>
        <v/>
      </c>
      <c r="R11" s="31" t="str">
        <f>IF(LEN(TRIM('ÚHRADOVÝ KATALOG VZP - ZP'!B11)&amp;TRIM('ÚHRADOVÝ KATALOG VZP - ZP'!C11)&amp;TRIM('ÚHRADOVÝ KATALOG VZP - ZP'!D11)&amp;TRIM('ÚHRADOVÝ KATALOG VZP - ZP'!E11)&amp;TRIM('ÚHRADOVÝ KATALOG VZP - ZP'!F11)&amp;TRIM('ÚHRADOVÝ KATALOG VZP - ZP'!G11)&amp;TRIM('ÚHRADOVÝ KATALOG VZP - ZP'!H11)&amp;TRIM('ÚHRADOVÝ KATALOG VZP - ZP'!I11)&amp;TRIM('ÚHRADOVÝ KATALOG VZP - ZP'!J11)&amp;TRIM('ÚHRADOVÝ KATALOG VZP - ZP'!K11)&amp;TRIM('ÚHRADOVÝ KATALOG VZP - ZP'!L11)&amp;TRIM('ÚHRADOVÝ KATALOG VZP - ZP'!M11)&amp;TRIM('ÚHRADOVÝ KATALOG VZP - ZP'!N11)&amp;TRIM('ÚHRADOVÝ KATALOG VZP - ZP'!O11)&amp;TRIM('ÚHRADOVÝ KATALOG VZP - ZP'!P11)&amp;TRIM('ÚHRADOVÝ KATALOG VZP - ZP'!Q11))=0,"ANO","NE")</f>
        <v>ANO</v>
      </c>
      <c r="S11" s="31" t="str">
        <f>IF(R11="NE",IF(LEN(TRIM('ÚHRADOVÝ KATALOG VZP - ZP'!B11))=0,"NOVÝ","OPRAVA"),"")</f>
        <v/>
      </c>
      <c r="T11" s="32" t="str">
        <f t="shared" si="1"/>
        <v>X</v>
      </c>
      <c r="V11" s="11">
        <f>LEN(TRIM('ÚHRADOVÝ KATALOG VZP - ZP'!C11))</f>
        <v>0</v>
      </c>
      <c r="W11" s="11" t="str">
        <f>IF(IFERROR(SEARCH("""",UPPER('ÚHRADOVÝ KATALOG VZP - ZP'!C11)),0)&gt;0," "&amp;CHAR(34),"")</f>
        <v/>
      </c>
      <c r="X11" s="11" t="str">
        <f>IF(IFERROR(SEARCH("~?",UPPER('ÚHRADOVÝ KATALOG VZP - ZP'!C11)),0)&gt;0," ?","")</f>
        <v/>
      </c>
      <c r="Y11" s="11" t="str">
        <f>IF(IFERROR(SEARCH("!",UPPER('ÚHRADOVÝ KATALOG VZP - ZP'!C11)),0)&gt;0," !","")</f>
        <v/>
      </c>
      <c r="Z11" s="11" t="str">
        <f>IF(IFERROR(SEARCH("_",UPPER('ÚHRADOVÝ KATALOG VZP - ZP'!C11)),0)&gt;0," _","")</f>
        <v/>
      </c>
      <c r="AA11" s="11" t="str">
        <f>IF(IFERROR(SEARCH("§",UPPER('ÚHRADOVÝ KATALOG VZP - ZP'!C11)),0)&gt;0," §","")</f>
        <v/>
      </c>
      <c r="AB11" s="11" t="str">
        <f>IF(IFERROR(SEARCH("#",UPPER('ÚHRADOVÝ KATALOG VZP - ZP'!C11)),0)&gt;0," #","")</f>
        <v/>
      </c>
      <c r="AC11" s="11" t="str">
        <f>IF(IFERROR(SEARCH(CHAR(10),UPPER('ÚHRADOVÝ KATALOG VZP - ZP'!C11)),0)&gt;0," ALT+ENTER","")</f>
        <v/>
      </c>
      <c r="AD11" s="96" t="str">
        <f>IF(AND(V11=0, R11="NE"),"Chybí NAZ",IF(LEN(TRIM(W11&amp;X11&amp;Y11&amp;Z11&amp;AA11&amp;AB11&amp;AC11))&gt;0,"Nepovolený(é) znak(y):   "&amp;W11&amp;X11&amp;Y11&amp;Z11&amp;AA11&amp;AB11&amp;AC11,TRIM('ÚHRADOVÝ KATALOG VZP - ZP'!C11)))</f>
        <v/>
      </c>
      <c r="AE11" s="11">
        <f>LEN(TRIM('ÚHRADOVÝ KATALOG VZP - ZP'!D11))</f>
        <v>0</v>
      </c>
      <c r="AF11" s="11" t="str">
        <f>IF(IFERROR(SEARCH("""",UPPER('ÚHRADOVÝ KATALOG VZP - ZP'!D11)),0)&gt;0," "&amp;CHAR(34),"")</f>
        <v/>
      </c>
      <c r="AG11" s="11" t="str">
        <f>IF(IFERROR(SEARCH("~?",UPPER('ÚHRADOVÝ KATALOG VZP - ZP'!D11)),0)&gt;0," ?","")</f>
        <v/>
      </c>
      <c r="AH11" s="11" t="str">
        <f>IF(IFERROR(SEARCH("!",UPPER('ÚHRADOVÝ KATALOG VZP - ZP'!D11)),0)&gt;0," !","")</f>
        <v/>
      </c>
      <c r="AI11" s="11" t="str">
        <f>IF(IFERROR(SEARCH("_",UPPER('ÚHRADOVÝ KATALOG VZP - ZP'!D11)),0)&gt;0," _","")</f>
        <v/>
      </c>
      <c r="AJ11" s="11" t="str">
        <f>IF(IFERROR(SEARCH("§",UPPER('ÚHRADOVÝ KATALOG VZP - ZP'!D11)),0)&gt;0," §","")</f>
        <v/>
      </c>
      <c r="AK11" s="11" t="str">
        <f>IF(IFERROR(SEARCH("#",UPPER('ÚHRADOVÝ KATALOG VZP - ZP'!D11)),0)&gt;0," #","")</f>
        <v/>
      </c>
      <c r="AL11" s="11" t="str">
        <f>IF(IFERROR(SEARCH(CHAR(10),UPPER('ÚHRADOVÝ KATALOG VZP - ZP'!D11)),0)&gt;0," ALT+ENTER","")</f>
        <v/>
      </c>
      <c r="AM11" s="96" t="str">
        <f>IF(AND(AE11=0, R11="NE"),"Chybí DOP",IF(LEN(TRIM(AF11&amp;AG11&amp;AH11&amp;AI11&amp;AJ11&amp;AK11&amp;AL11))&gt;0,"Nepovolený(é) znak(y):   "&amp;AF11&amp;AG11&amp;AH11&amp;AI11&amp;AJ11&amp;AK11&amp;AL11,TRIM('ÚHRADOVÝ KATALOG VZP - ZP'!D11)))</f>
        <v/>
      </c>
    </row>
    <row r="12" spans="1:39" s="11" customFormat="1" ht="30" customHeight="1" x14ac:dyDescent="0.2">
      <c r="A12" s="1">
        <v>7</v>
      </c>
      <c r="B12" s="20" t="str">
        <f>IF(ISBLANK('ÚHRADOVÝ KATALOG VZP - ZP'!B12),"",'ÚHRADOVÝ KATALOG VZP - ZP'!B12)</f>
        <v/>
      </c>
      <c r="C12" s="21" t="str">
        <f>UPPER(IF(AD12="Nepovolený(é) znak(y):   "&amp;W12&amp;X12&amp;Y12&amp;Z12&amp;AA12&amp;AB12&amp;AC12,"Nepovolený(é) znak(y):   "&amp;W12&amp;X12&amp;Y12&amp;Z12&amp;AA12&amp;AB12&amp;AC12,IF(S12="NOVÝ",IF(ISBLANK('ÚHRADOVÝ KATALOG VZP - ZP'!C12),"CHYBÍ NAZ",(IF((LEN('ÚHRADOVÝ KATALOG VZP - ZP'!C12)&gt;70),"Překročena délka textu",TRIM('ÚHRADOVÝ KATALOG VZP - ZP'!C12)))),IF(ISBLANK('ÚHRADOVÝ KATALOG VZP - ZP'!C12),"",(IF((LEN('ÚHRADOVÝ KATALOG VZP - ZP'!C12)&gt;80),"Překročena délka textu",TRIM('ÚHRADOVÝ KATALOG VZP - ZP'!C12)))))))</f>
        <v/>
      </c>
      <c r="D12" s="21" t="str">
        <f>UPPER(IF(AM12="Nepovolený(é) znak(y):   "&amp;AF12&amp;AG12&amp;AH12&amp;AI12&amp;AJ12&amp;AK12&amp;AL12,"Nepovolený(é) znak(y):   "&amp;AF12&amp;AG12&amp;AH12&amp;AI12&amp;AJ12&amp;AK12&amp;AL12,IF(S12="NOVÝ",IF(ISBLANK('ÚHRADOVÝ KATALOG VZP - ZP'!D12),"Chybí DOP",(IF((LEN('ÚHRADOVÝ KATALOG VZP - ZP'!D12)&gt;80),"Překročena délka textu",TRIM('ÚHRADOVÝ KATALOG VZP - ZP'!D12)))),IF(ISBLANK('ÚHRADOVÝ KATALOG VZP - ZP'!D12),"",(IF((LEN('ÚHRADOVÝ KATALOG VZP - ZP'!D12)&gt;80),"Překročena délka textu",TRIM('ÚHRADOVÝ KATALOG VZP - ZP'!D12)))))))</f>
        <v/>
      </c>
      <c r="E12" s="22" t="str">
        <f>IF(S12="NOVÝ",IF(LEN(TRIM('ÚHRADOVÝ KATALOG VZP - ZP'!E12))=0,"CHYBÍ TYP",'ÚHRADOVÝ KATALOG VZP - ZP'!E12),IF(LEN(TRIM('ÚHRADOVÝ KATALOG VZP - ZP'!E12))=0,"",'ÚHRADOVÝ KATALOG VZP - ZP'!E12))</f>
        <v/>
      </c>
      <c r="F12" s="22" t="str">
        <f t="shared" si="0"/>
        <v/>
      </c>
      <c r="G12" s="22" t="str">
        <f>IF(S12="NOVÝ",IF(LEN(TRIM(UPPER('ÚHRADOVÝ KATALOG VZP - ZP'!G12)))=0,"CHYBÍ TBAL",UPPER('ÚHRADOVÝ KATALOG VZP - ZP'!G12)),IF(LEN(TRIM('ÚHRADOVÝ KATALOG VZP - ZP'!G12))=0,"",TRIM(UPPER('ÚHRADOVÝ KATALOG VZP - ZP'!G12))))</f>
        <v/>
      </c>
      <c r="H12" s="22" t="str">
        <f>IF(S12="NOVÝ",IF(LEN(TRIM(UPPER('ÚHRADOVÝ KATALOG VZP - ZP'!H12)))=0,"CHYBÍ VYR",UPPER('ÚHRADOVÝ KATALOG VZP - ZP'!H12)),IF(LEN(TRIM('ÚHRADOVÝ KATALOG VZP - ZP'!H12))=0,"",TRIM(UPPER('ÚHRADOVÝ KATALOG VZP - ZP'!H12))))</f>
        <v/>
      </c>
      <c r="I12" s="22" t="str">
        <f>IF(S12="NOVÝ",IF(LEN(TRIM(UPPER('ÚHRADOVÝ KATALOG VZP - ZP'!I12)))=0,"CHYBÍ ZEM",UPPER('ÚHRADOVÝ KATALOG VZP - ZP'!I12)),IF(LEN(TRIM('ÚHRADOVÝ KATALOG VZP - ZP'!I12))=0,"",TRIM(UPPER('ÚHRADOVÝ KATALOG VZP - ZP'!I12))))</f>
        <v/>
      </c>
      <c r="J12" s="23" t="str">
        <f>IF(S12="NOVÝ",IF(LEN(TRIM('ÚHRADOVÝ KATALOG VZP - ZP'!J12))=0,"CHYBÍ CENA",'ÚHRADOVÝ KATALOG VZP - ZP'!J12),IF(LEN(TRIM('ÚHRADOVÝ KATALOG VZP - ZP'!J12))=0,"",'ÚHRADOVÝ KATALOG VZP - ZP'!J12))</f>
        <v/>
      </c>
      <c r="K12" s="22" t="str">
        <f>UPPER(IF(S12="NOVÝ",IF(LEN(TRIM('ÚHRADOVÝ KATALOG VZP - ZP'!K12))=0,"Chybí MENA",'ÚHRADOVÝ KATALOG VZP - ZP'!K12),IF(LEN(TRIM('ÚHRADOVÝ KATALOG VZP - ZP'!K12))=0,"",'ÚHRADOVÝ KATALOG VZP - ZP'!K12)))</f>
        <v/>
      </c>
      <c r="L12" s="24" t="str">
        <f>IF(S12="NOVÝ",IF(LEN(TRIM('ÚHRADOVÝ KATALOG VZP - ZP'!L12))=0,"CHYBÍ KURZ",'ÚHRADOVÝ KATALOG VZP - ZP'!L12),IF(LEN(TRIM('ÚHRADOVÝ KATALOG VZP - ZP'!L12))=0,"",'ÚHRADOVÝ KATALOG VZP - ZP'!L12))</f>
        <v/>
      </c>
      <c r="M12" s="83" t="str">
        <f>IF(S12="NOVÝ",IF(LEN(TRIM('ÚHRADOVÝ KATALOG VZP - ZP'!M12))=0,"CHYBÍ DPH",
IF(OR('ÚHRADOVÝ KATALOG VZP - ZP'!M12=15,'ÚHRADOVÝ KATALOG VZP - ZP'!M12=21),
'ÚHRADOVÝ KATALOG VZP - ZP'!M12,"CHYBA")),
IF(LEN(TRIM('ÚHRADOVÝ KATALOG VZP - ZP'!M12))=0,"",
IF(OR('ÚHRADOVÝ KATALOG VZP - ZP'!M12=15,'ÚHRADOVÝ KATALOG VZP - ZP'!M12=21),
'ÚHRADOVÝ KATALOG VZP - ZP'!M12,"CHYBA"))
)</f>
        <v/>
      </c>
      <c r="N12" s="127" t="str">
        <f>IF(R12="NE",IF(AND(T12&lt;&gt;"X",LEN('ÚHRADOVÝ KATALOG VZP - ZP'!N12)&gt;0),IF(ROUND(J12*L12*(1+(M12/100))*T12,2)&lt;'ÚHRADOVÝ KATALOG VZP - ZP'!N12,TEXT('ÚHRADOVÝ KATALOG VZP - ZP'!N12,"# ##0,00 Kč") &amp; CHAR(10) &amp; "&gt; " &amp; TEXT('ÚHRADOVÝ KATALOG VZP - ZP'!N12-(J12*L12*(1+(M12/100))*T12),"# ##0,00 Kč"),TEXT('ÚHRADOVÝ KATALOG VZP - ZP'!N12,"# ##0,00 Kč") &amp; CHAR(10) &amp; "OK"),"CHYBÍ DATA PRO VÝPOČET"),"")</f>
        <v/>
      </c>
      <c r="O12" s="26" t="str">
        <f>IF(AND(R12="NE",LEN('ÚHRADOVÝ KATALOG VZP - ZP'!O12)&gt;0),'ÚHRADOVÝ KATALOG VZP - ZP'!O12,"")</f>
        <v/>
      </c>
      <c r="P12" s="26" t="str">
        <f>IF(AND(R12="NE",LEN('ÚHRADOVÝ KATALOG VZP - ZP'!P12)&gt;0),'ÚHRADOVÝ KATALOG VZP - ZP'!P12,"")</f>
        <v/>
      </c>
      <c r="Q12" s="103" t="str">
        <f>IF(LEN(TRIM('ÚHRADOVÝ KATALOG VZP - ZP'!Q12))=0,"",IF(IFERROR(SEARCH("""",UPPER('ÚHRADOVÝ KATALOG VZP - ZP'!Q12)),0)=0,UPPER('ÚHRADOVÝ KATALOG VZP - ZP'!Q12),"("&amp;""""&amp;")"))</f>
        <v/>
      </c>
      <c r="R12" s="31" t="str">
        <f>IF(LEN(TRIM('ÚHRADOVÝ KATALOG VZP - ZP'!B12)&amp;TRIM('ÚHRADOVÝ KATALOG VZP - ZP'!C12)&amp;TRIM('ÚHRADOVÝ KATALOG VZP - ZP'!D12)&amp;TRIM('ÚHRADOVÝ KATALOG VZP - ZP'!E12)&amp;TRIM('ÚHRADOVÝ KATALOG VZP - ZP'!F12)&amp;TRIM('ÚHRADOVÝ KATALOG VZP - ZP'!G12)&amp;TRIM('ÚHRADOVÝ KATALOG VZP - ZP'!H12)&amp;TRIM('ÚHRADOVÝ KATALOG VZP - ZP'!I12)&amp;TRIM('ÚHRADOVÝ KATALOG VZP - ZP'!J12)&amp;TRIM('ÚHRADOVÝ KATALOG VZP - ZP'!K12)&amp;TRIM('ÚHRADOVÝ KATALOG VZP - ZP'!L12)&amp;TRIM('ÚHRADOVÝ KATALOG VZP - ZP'!M12)&amp;TRIM('ÚHRADOVÝ KATALOG VZP - ZP'!N12)&amp;TRIM('ÚHRADOVÝ KATALOG VZP - ZP'!O12)&amp;TRIM('ÚHRADOVÝ KATALOG VZP - ZP'!P12)&amp;TRIM('ÚHRADOVÝ KATALOG VZP - ZP'!Q12))=0,"ANO","NE")</f>
        <v>ANO</v>
      </c>
      <c r="S12" s="31" t="str">
        <f>IF(R12="NE",IF(LEN(TRIM('ÚHRADOVÝ KATALOG VZP - ZP'!B12))=0,"NOVÝ","OPRAVA"),"")</f>
        <v/>
      </c>
      <c r="T12" s="32" t="str">
        <f t="shared" si="1"/>
        <v>X</v>
      </c>
      <c r="V12" s="11">
        <f>LEN(TRIM('ÚHRADOVÝ KATALOG VZP - ZP'!C12))</f>
        <v>0</v>
      </c>
      <c r="W12" s="11" t="str">
        <f>IF(IFERROR(SEARCH("""",UPPER('ÚHRADOVÝ KATALOG VZP - ZP'!C12)),0)&gt;0," "&amp;CHAR(34),"")</f>
        <v/>
      </c>
      <c r="X12" s="11" t="str">
        <f>IF(IFERROR(SEARCH("~?",UPPER('ÚHRADOVÝ KATALOG VZP - ZP'!C12)),0)&gt;0," ?","")</f>
        <v/>
      </c>
      <c r="Y12" s="11" t="str">
        <f>IF(IFERROR(SEARCH("!",UPPER('ÚHRADOVÝ KATALOG VZP - ZP'!C12)),0)&gt;0," !","")</f>
        <v/>
      </c>
      <c r="Z12" s="11" t="str">
        <f>IF(IFERROR(SEARCH("_",UPPER('ÚHRADOVÝ KATALOG VZP - ZP'!C12)),0)&gt;0," _","")</f>
        <v/>
      </c>
      <c r="AA12" s="11" t="str">
        <f>IF(IFERROR(SEARCH("§",UPPER('ÚHRADOVÝ KATALOG VZP - ZP'!C12)),0)&gt;0," §","")</f>
        <v/>
      </c>
      <c r="AB12" s="11" t="str">
        <f>IF(IFERROR(SEARCH("#",UPPER('ÚHRADOVÝ KATALOG VZP - ZP'!C12)),0)&gt;0," #","")</f>
        <v/>
      </c>
      <c r="AC12" s="11" t="str">
        <f>IF(IFERROR(SEARCH(CHAR(10),UPPER('ÚHRADOVÝ KATALOG VZP - ZP'!C12)),0)&gt;0," ALT+ENTER","")</f>
        <v/>
      </c>
      <c r="AD12" s="96" t="str">
        <f>IF(AND(V12=0, R12="NE"),"Chybí NAZ",IF(LEN(TRIM(W12&amp;X12&amp;Y12&amp;Z12&amp;AA12&amp;AB12&amp;AC12))&gt;0,"Nepovolený(é) znak(y):   "&amp;W12&amp;X12&amp;Y12&amp;Z12&amp;AA12&amp;AB12&amp;AC12,TRIM('ÚHRADOVÝ KATALOG VZP - ZP'!C12)))</f>
        <v/>
      </c>
      <c r="AE12" s="11">
        <f>LEN(TRIM('ÚHRADOVÝ KATALOG VZP - ZP'!D12))</f>
        <v>0</v>
      </c>
      <c r="AF12" s="11" t="str">
        <f>IF(IFERROR(SEARCH("""",UPPER('ÚHRADOVÝ KATALOG VZP - ZP'!D12)),0)&gt;0," "&amp;CHAR(34),"")</f>
        <v/>
      </c>
      <c r="AG12" s="11" t="str">
        <f>IF(IFERROR(SEARCH("~?",UPPER('ÚHRADOVÝ KATALOG VZP - ZP'!D12)),0)&gt;0," ?","")</f>
        <v/>
      </c>
      <c r="AH12" s="11" t="str">
        <f>IF(IFERROR(SEARCH("!",UPPER('ÚHRADOVÝ KATALOG VZP - ZP'!D12)),0)&gt;0," !","")</f>
        <v/>
      </c>
      <c r="AI12" s="11" t="str">
        <f>IF(IFERROR(SEARCH("_",UPPER('ÚHRADOVÝ KATALOG VZP - ZP'!D12)),0)&gt;0," _","")</f>
        <v/>
      </c>
      <c r="AJ12" s="11" t="str">
        <f>IF(IFERROR(SEARCH("§",UPPER('ÚHRADOVÝ KATALOG VZP - ZP'!D12)),0)&gt;0," §","")</f>
        <v/>
      </c>
      <c r="AK12" s="11" t="str">
        <f>IF(IFERROR(SEARCH("#",UPPER('ÚHRADOVÝ KATALOG VZP - ZP'!D12)),0)&gt;0," #","")</f>
        <v/>
      </c>
      <c r="AL12" s="11" t="str">
        <f>IF(IFERROR(SEARCH(CHAR(10),UPPER('ÚHRADOVÝ KATALOG VZP - ZP'!D12)),0)&gt;0," ALT+ENTER","")</f>
        <v/>
      </c>
      <c r="AM12" s="96" t="str">
        <f>IF(AND(AE12=0, R12="NE"),"Chybí DOP",IF(LEN(TRIM(AF12&amp;AG12&amp;AH12&amp;AI12&amp;AJ12&amp;AK12&amp;AL12))&gt;0,"Nepovolený(é) znak(y):   "&amp;AF12&amp;AG12&amp;AH12&amp;AI12&amp;AJ12&amp;AK12&amp;AL12,TRIM('ÚHRADOVÝ KATALOG VZP - ZP'!D12)))</f>
        <v/>
      </c>
    </row>
    <row r="13" spans="1:39" s="11" customFormat="1" ht="30" customHeight="1" x14ac:dyDescent="0.2">
      <c r="A13" s="1">
        <v>8</v>
      </c>
      <c r="B13" s="20" t="str">
        <f>IF(ISBLANK('ÚHRADOVÝ KATALOG VZP - ZP'!B13),"",'ÚHRADOVÝ KATALOG VZP - ZP'!B13)</f>
        <v/>
      </c>
      <c r="C13" s="21" t="str">
        <f>UPPER(IF(AD13="Nepovolený(é) znak(y):   "&amp;W13&amp;X13&amp;Y13&amp;Z13&amp;AA13&amp;AB13&amp;AC13,"Nepovolený(é) znak(y):   "&amp;W13&amp;X13&amp;Y13&amp;Z13&amp;AA13&amp;AB13&amp;AC13,IF(S13="NOVÝ",IF(ISBLANK('ÚHRADOVÝ KATALOG VZP - ZP'!C13),"CHYBÍ NAZ",(IF((LEN('ÚHRADOVÝ KATALOG VZP - ZP'!C13)&gt;70),"Překročena délka textu",TRIM('ÚHRADOVÝ KATALOG VZP - ZP'!C13)))),IF(ISBLANK('ÚHRADOVÝ KATALOG VZP - ZP'!C13),"",(IF((LEN('ÚHRADOVÝ KATALOG VZP - ZP'!C13)&gt;80),"Překročena délka textu",TRIM('ÚHRADOVÝ KATALOG VZP - ZP'!C13)))))))</f>
        <v/>
      </c>
      <c r="D13" s="21" t="str">
        <f>UPPER(IF(AM13="Nepovolený(é) znak(y):   "&amp;AF13&amp;AG13&amp;AH13&amp;AI13&amp;AJ13&amp;AK13&amp;AL13,"Nepovolený(é) znak(y):   "&amp;AF13&amp;AG13&amp;AH13&amp;AI13&amp;AJ13&amp;AK13&amp;AL13,IF(S13="NOVÝ",IF(ISBLANK('ÚHRADOVÝ KATALOG VZP - ZP'!D13),"Chybí DOP",(IF((LEN('ÚHRADOVÝ KATALOG VZP - ZP'!D13)&gt;80),"Překročena délka textu",TRIM('ÚHRADOVÝ KATALOG VZP - ZP'!D13)))),IF(ISBLANK('ÚHRADOVÝ KATALOG VZP - ZP'!D13),"",(IF((LEN('ÚHRADOVÝ KATALOG VZP - ZP'!D13)&gt;80),"Překročena délka textu",TRIM('ÚHRADOVÝ KATALOG VZP - ZP'!D13)))))))</f>
        <v/>
      </c>
      <c r="E13" s="22" t="str">
        <f>IF(S13="NOVÝ",IF(LEN(TRIM('ÚHRADOVÝ KATALOG VZP - ZP'!E13))=0,"CHYBÍ TYP",'ÚHRADOVÝ KATALOG VZP - ZP'!E13),IF(LEN(TRIM('ÚHRADOVÝ KATALOG VZP - ZP'!E13))=0,"",'ÚHRADOVÝ KATALOG VZP - ZP'!E13))</f>
        <v/>
      </c>
      <c r="F13" s="22" t="str">
        <f t="shared" si="0"/>
        <v/>
      </c>
      <c r="G13" s="22" t="str">
        <f>IF(S13="NOVÝ",IF(LEN(TRIM(UPPER('ÚHRADOVÝ KATALOG VZP - ZP'!G13)))=0,"CHYBÍ TBAL",UPPER('ÚHRADOVÝ KATALOG VZP - ZP'!G13)),IF(LEN(TRIM('ÚHRADOVÝ KATALOG VZP - ZP'!G13))=0,"",TRIM(UPPER('ÚHRADOVÝ KATALOG VZP - ZP'!G13))))</f>
        <v/>
      </c>
      <c r="H13" s="22" t="str">
        <f>IF(S13="NOVÝ",IF(LEN(TRIM(UPPER('ÚHRADOVÝ KATALOG VZP - ZP'!H13)))=0,"CHYBÍ VYR",UPPER('ÚHRADOVÝ KATALOG VZP - ZP'!H13)),IF(LEN(TRIM('ÚHRADOVÝ KATALOG VZP - ZP'!H13))=0,"",TRIM(UPPER('ÚHRADOVÝ KATALOG VZP - ZP'!H13))))</f>
        <v/>
      </c>
      <c r="I13" s="22" t="str">
        <f>IF(S13="NOVÝ",IF(LEN(TRIM(UPPER('ÚHRADOVÝ KATALOG VZP - ZP'!I13)))=0,"CHYBÍ ZEM",UPPER('ÚHRADOVÝ KATALOG VZP - ZP'!I13)),IF(LEN(TRIM('ÚHRADOVÝ KATALOG VZP - ZP'!I13))=0,"",TRIM(UPPER('ÚHRADOVÝ KATALOG VZP - ZP'!I13))))</f>
        <v/>
      </c>
      <c r="J13" s="23" t="str">
        <f>IF(S13="NOVÝ",IF(LEN(TRIM('ÚHRADOVÝ KATALOG VZP - ZP'!J13))=0,"CHYBÍ CENA",'ÚHRADOVÝ KATALOG VZP - ZP'!J13),IF(LEN(TRIM('ÚHRADOVÝ KATALOG VZP - ZP'!J13))=0,"",'ÚHRADOVÝ KATALOG VZP - ZP'!J13))</f>
        <v/>
      </c>
      <c r="K13" s="22" t="str">
        <f>UPPER(IF(S13="NOVÝ",IF(LEN(TRIM('ÚHRADOVÝ KATALOG VZP - ZP'!K13))=0,"Chybí MENA",'ÚHRADOVÝ KATALOG VZP - ZP'!K13),IF(LEN(TRIM('ÚHRADOVÝ KATALOG VZP - ZP'!K13))=0,"",'ÚHRADOVÝ KATALOG VZP - ZP'!K13)))</f>
        <v/>
      </c>
      <c r="L13" s="24" t="str">
        <f>IF(S13="NOVÝ",IF(LEN(TRIM('ÚHRADOVÝ KATALOG VZP - ZP'!L13))=0,"CHYBÍ KURZ",'ÚHRADOVÝ KATALOG VZP - ZP'!L13),IF(LEN(TRIM('ÚHRADOVÝ KATALOG VZP - ZP'!L13))=0,"",'ÚHRADOVÝ KATALOG VZP - ZP'!L13))</f>
        <v/>
      </c>
      <c r="M13" s="83" t="str">
        <f>IF(S13="NOVÝ",IF(LEN(TRIM('ÚHRADOVÝ KATALOG VZP - ZP'!M13))=0,"CHYBÍ DPH",
IF(OR('ÚHRADOVÝ KATALOG VZP - ZP'!M13=15,'ÚHRADOVÝ KATALOG VZP - ZP'!M13=21),
'ÚHRADOVÝ KATALOG VZP - ZP'!M13,"CHYBA")),
IF(LEN(TRIM('ÚHRADOVÝ KATALOG VZP - ZP'!M13))=0,"",
IF(OR('ÚHRADOVÝ KATALOG VZP - ZP'!M13=15,'ÚHRADOVÝ KATALOG VZP - ZP'!M13=21),
'ÚHRADOVÝ KATALOG VZP - ZP'!M13,"CHYBA"))
)</f>
        <v/>
      </c>
      <c r="N13" s="127" t="str">
        <f>IF(R13="NE",IF(AND(T13&lt;&gt;"X",LEN('ÚHRADOVÝ KATALOG VZP - ZP'!N13)&gt;0),IF(ROUND(J13*L13*(1+(M13/100))*T13,2)&lt;'ÚHRADOVÝ KATALOG VZP - ZP'!N13,TEXT('ÚHRADOVÝ KATALOG VZP - ZP'!N13,"# ##0,00 Kč") &amp; CHAR(10) &amp; "&gt; " &amp; TEXT('ÚHRADOVÝ KATALOG VZP - ZP'!N13-(J13*L13*(1+(M13/100))*T13),"# ##0,00 Kč"),TEXT('ÚHRADOVÝ KATALOG VZP - ZP'!N13,"# ##0,00 Kč") &amp; CHAR(10) &amp; "OK"),"CHYBÍ DATA PRO VÝPOČET"),"")</f>
        <v/>
      </c>
      <c r="O13" s="26" t="str">
        <f>IF(AND(R13="NE",LEN('ÚHRADOVÝ KATALOG VZP - ZP'!O13)&gt;0),'ÚHRADOVÝ KATALOG VZP - ZP'!O13,"")</f>
        <v/>
      </c>
      <c r="P13" s="26" t="str">
        <f>IF(AND(R13="NE",LEN('ÚHRADOVÝ KATALOG VZP - ZP'!P13)&gt;0),'ÚHRADOVÝ KATALOG VZP - ZP'!P13,"")</f>
        <v/>
      </c>
      <c r="Q13" s="103" t="str">
        <f>IF(LEN(TRIM('ÚHRADOVÝ KATALOG VZP - ZP'!Q13))=0,"",IF(IFERROR(SEARCH("""",UPPER('ÚHRADOVÝ KATALOG VZP - ZP'!Q13)),0)=0,UPPER('ÚHRADOVÝ KATALOG VZP - ZP'!Q13),"("&amp;""""&amp;")"))</f>
        <v/>
      </c>
      <c r="R13" s="31" t="str">
        <f>IF(LEN(TRIM('ÚHRADOVÝ KATALOG VZP - ZP'!B13)&amp;TRIM('ÚHRADOVÝ KATALOG VZP - ZP'!C13)&amp;TRIM('ÚHRADOVÝ KATALOG VZP - ZP'!D13)&amp;TRIM('ÚHRADOVÝ KATALOG VZP - ZP'!E13)&amp;TRIM('ÚHRADOVÝ KATALOG VZP - ZP'!F13)&amp;TRIM('ÚHRADOVÝ KATALOG VZP - ZP'!G13)&amp;TRIM('ÚHRADOVÝ KATALOG VZP - ZP'!H13)&amp;TRIM('ÚHRADOVÝ KATALOG VZP - ZP'!I13)&amp;TRIM('ÚHRADOVÝ KATALOG VZP - ZP'!J13)&amp;TRIM('ÚHRADOVÝ KATALOG VZP - ZP'!K13)&amp;TRIM('ÚHRADOVÝ KATALOG VZP - ZP'!L13)&amp;TRIM('ÚHRADOVÝ KATALOG VZP - ZP'!M13)&amp;TRIM('ÚHRADOVÝ KATALOG VZP - ZP'!N13)&amp;TRIM('ÚHRADOVÝ KATALOG VZP - ZP'!O13)&amp;TRIM('ÚHRADOVÝ KATALOG VZP - ZP'!P13)&amp;TRIM('ÚHRADOVÝ KATALOG VZP - ZP'!Q13))=0,"ANO","NE")</f>
        <v>ANO</v>
      </c>
      <c r="S13" s="31" t="str">
        <f>IF(R13="NE",IF(LEN(TRIM('ÚHRADOVÝ KATALOG VZP - ZP'!B13))=0,"NOVÝ","OPRAVA"),"")</f>
        <v/>
      </c>
      <c r="T13" s="32" t="str">
        <f t="shared" si="1"/>
        <v>X</v>
      </c>
      <c r="V13" s="11">
        <f>LEN(TRIM('ÚHRADOVÝ KATALOG VZP - ZP'!C13))</f>
        <v>0</v>
      </c>
      <c r="W13" s="11" t="str">
        <f>IF(IFERROR(SEARCH("""",UPPER('ÚHRADOVÝ KATALOG VZP - ZP'!C13)),0)&gt;0," "&amp;CHAR(34),"")</f>
        <v/>
      </c>
      <c r="X13" s="11" t="str">
        <f>IF(IFERROR(SEARCH("~?",UPPER('ÚHRADOVÝ KATALOG VZP - ZP'!C13)),0)&gt;0," ?","")</f>
        <v/>
      </c>
      <c r="Y13" s="11" t="str">
        <f>IF(IFERROR(SEARCH("!",UPPER('ÚHRADOVÝ KATALOG VZP - ZP'!C13)),0)&gt;0," !","")</f>
        <v/>
      </c>
      <c r="Z13" s="11" t="str">
        <f>IF(IFERROR(SEARCH("_",UPPER('ÚHRADOVÝ KATALOG VZP - ZP'!C13)),0)&gt;0," _","")</f>
        <v/>
      </c>
      <c r="AA13" s="11" t="str">
        <f>IF(IFERROR(SEARCH("§",UPPER('ÚHRADOVÝ KATALOG VZP - ZP'!C13)),0)&gt;0," §","")</f>
        <v/>
      </c>
      <c r="AB13" s="11" t="str">
        <f>IF(IFERROR(SEARCH("#",UPPER('ÚHRADOVÝ KATALOG VZP - ZP'!C13)),0)&gt;0," #","")</f>
        <v/>
      </c>
      <c r="AC13" s="11" t="str">
        <f>IF(IFERROR(SEARCH(CHAR(10),UPPER('ÚHRADOVÝ KATALOG VZP - ZP'!C13)),0)&gt;0," ALT+ENTER","")</f>
        <v/>
      </c>
      <c r="AD13" s="96" t="str">
        <f>IF(AND(V13=0, R13="NE"),"Chybí NAZ",IF(LEN(TRIM(W13&amp;X13&amp;Y13&amp;Z13&amp;AA13&amp;AB13&amp;AC13))&gt;0,"Nepovolený(é) znak(y):   "&amp;W13&amp;X13&amp;Y13&amp;Z13&amp;AA13&amp;AB13&amp;AC13,TRIM('ÚHRADOVÝ KATALOG VZP - ZP'!C13)))</f>
        <v/>
      </c>
      <c r="AE13" s="11">
        <f>LEN(TRIM('ÚHRADOVÝ KATALOG VZP - ZP'!D13))</f>
        <v>0</v>
      </c>
      <c r="AF13" s="11" t="str">
        <f>IF(IFERROR(SEARCH("""",UPPER('ÚHRADOVÝ KATALOG VZP - ZP'!D13)),0)&gt;0," "&amp;CHAR(34),"")</f>
        <v/>
      </c>
      <c r="AG13" s="11" t="str">
        <f>IF(IFERROR(SEARCH("~?",UPPER('ÚHRADOVÝ KATALOG VZP - ZP'!D13)),0)&gt;0," ?","")</f>
        <v/>
      </c>
      <c r="AH13" s="11" t="str">
        <f>IF(IFERROR(SEARCH("!",UPPER('ÚHRADOVÝ KATALOG VZP - ZP'!D13)),0)&gt;0," !","")</f>
        <v/>
      </c>
      <c r="AI13" s="11" t="str">
        <f>IF(IFERROR(SEARCH("_",UPPER('ÚHRADOVÝ KATALOG VZP - ZP'!D13)),0)&gt;0," _","")</f>
        <v/>
      </c>
      <c r="AJ13" s="11" t="str">
        <f>IF(IFERROR(SEARCH("§",UPPER('ÚHRADOVÝ KATALOG VZP - ZP'!D13)),0)&gt;0," §","")</f>
        <v/>
      </c>
      <c r="AK13" s="11" t="str">
        <f>IF(IFERROR(SEARCH("#",UPPER('ÚHRADOVÝ KATALOG VZP - ZP'!D13)),0)&gt;0," #","")</f>
        <v/>
      </c>
      <c r="AL13" s="11" t="str">
        <f>IF(IFERROR(SEARCH(CHAR(10),UPPER('ÚHRADOVÝ KATALOG VZP - ZP'!D13)),0)&gt;0," ALT+ENTER","")</f>
        <v/>
      </c>
      <c r="AM13" s="96" t="str">
        <f>IF(AND(AE13=0, R13="NE"),"Chybí DOP",IF(LEN(TRIM(AF13&amp;AG13&amp;AH13&amp;AI13&amp;AJ13&amp;AK13&amp;AL13))&gt;0,"Nepovolený(é) znak(y):   "&amp;AF13&amp;AG13&amp;AH13&amp;AI13&amp;AJ13&amp;AK13&amp;AL13,TRIM('ÚHRADOVÝ KATALOG VZP - ZP'!D13)))</f>
        <v/>
      </c>
    </row>
    <row r="14" spans="1:39" s="11" customFormat="1" ht="30" customHeight="1" x14ac:dyDescent="0.2">
      <c r="A14" s="1">
        <v>9</v>
      </c>
      <c r="B14" s="20" t="str">
        <f>IF(ISBLANK('ÚHRADOVÝ KATALOG VZP - ZP'!B14),"",'ÚHRADOVÝ KATALOG VZP - ZP'!B14)</f>
        <v/>
      </c>
      <c r="C14" s="21" t="str">
        <f>UPPER(IF(AD14="Nepovolený(é) znak(y):   "&amp;W14&amp;X14&amp;Y14&amp;Z14&amp;AA14&amp;AB14&amp;AC14,"Nepovolený(é) znak(y):   "&amp;W14&amp;X14&amp;Y14&amp;Z14&amp;AA14&amp;AB14&amp;AC14,IF(S14="NOVÝ",IF(ISBLANK('ÚHRADOVÝ KATALOG VZP - ZP'!C14),"CHYBÍ NAZ",(IF((LEN('ÚHRADOVÝ KATALOG VZP - ZP'!C14)&gt;70),"Překročena délka textu",TRIM('ÚHRADOVÝ KATALOG VZP - ZP'!C14)))),IF(ISBLANK('ÚHRADOVÝ KATALOG VZP - ZP'!C14),"",(IF((LEN('ÚHRADOVÝ KATALOG VZP - ZP'!C14)&gt;80),"Překročena délka textu",TRIM('ÚHRADOVÝ KATALOG VZP - ZP'!C14)))))))</f>
        <v/>
      </c>
      <c r="D14" s="21" t="str">
        <f>UPPER(IF(AM14="Nepovolený(é) znak(y):   "&amp;AF14&amp;AG14&amp;AH14&amp;AI14&amp;AJ14&amp;AK14&amp;AL14,"Nepovolený(é) znak(y):   "&amp;AF14&amp;AG14&amp;AH14&amp;AI14&amp;AJ14&amp;AK14&amp;AL14,IF(S14="NOVÝ",IF(ISBLANK('ÚHRADOVÝ KATALOG VZP - ZP'!D14),"Chybí DOP",(IF((LEN('ÚHRADOVÝ KATALOG VZP - ZP'!D14)&gt;80),"Překročena délka textu",TRIM('ÚHRADOVÝ KATALOG VZP - ZP'!D14)))),IF(ISBLANK('ÚHRADOVÝ KATALOG VZP - ZP'!D14),"",(IF((LEN('ÚHRADOVÝ KATALOG VZP - ZP'!D14)&gt;80),"Překročena délka textu",TRIM('ÚHRADOVÝ KATALOG VZP - ZP'!D14)))))))</f>
        <v/>
      </c>
      <c r="E14" s="22" t="str">
        <f>IF(S14="NOVÝ",IF(LEN(TRIM('ÚHRADOVÝ KATALOG VZP - ZP'!E14))=0,"CHYBÍ TYP",'ÚHRADOVÝ KATALOG VZP - ZP'!E14),IF(LEN(TRIM('ÚHRADOVÝ KATALOG VZP - ZP'!E14))=0,"",'ÚHRADOVÝ KATALOG VZP - ZP'!E14))</f>
        <v/>
      </c>
      <c r="F14" s="22" t="str">
        <f t="shared" si="0"/>
        <v/>
      </c>
      <c r="G14" s="22" t="str">
        <f>IF(S14="NOVÝ",IF(LEN(TRIM(UPPER('ÚHRADOVÝ KATALOG VZP - ZP'!G14)))=0,"CHYBÍ TBAL",UPPER('ÚHRADOVÝ KATALOG VZP - ZP'!G14)),IF(LEN(TRIM('ÚHRADOVÝ KATALOG VZP - ZP'!G14))=0,"",TRIM(UPPER('ÚHRADOVÝ KATALOG VZP - ZP'!G14))))</f>
        <v/>
      </c>
      <c r="H14" s="22" t="str">
        <f>IF(S14="NOVÝ",IF(LEN(TRIM(UPPER('ÚHRADOVÝ KATALOG VZP - ZP'!H14)))=0,"CHYBÍ VYR",UPPER('ÚHRADOVÝ KATALOG VZP - ZP'!H14)),IF(LEN(TRIM('ÚHRADOVÝ KATALOG VZP - ZP'!H14))=0,"",TRIM(UPPER('ÚHRADOVÝ KATALOG VZP - ZP'!H14))))</f>
        <v/>
      </c>
      <c r="I14" s="22" t="str">
        <f>IF(S14="NOVÝ",IF(LEN(TRIM(UPPER('ÚHRADOVÝ KATALOG VZP - ZP'!I14)))=0,"CHYBÍ ZEM",UPPER('ÚHRADOVÝ KATALOG VZP - ZP'!I14)),IF(LEN(TRIM('ÚHRADOVÝ KATALOG VZP - ZP'!I14))=0,"",TRIM(UPPER('ÚHRADOVÝ KATALOG VZP - ZP'!I14))))</f>
        <v/>
      </c>
      <c r="J14" s="23" t="str">
        <f>IF(S14="NOVÝ",IF(LEN(TRIM('ÚHRADOVÝ KATALOG VZP - ZP'!J14))=0,"CHYBÍ CENA",'ÚHRADOVÝ KATALOG VZP - ZP'!J14),IF(LEN(TRIM('ÚHRADOVÝ KATALOG VZP - ZP'!J14))=0,"",'ÚHRADOVÝ KATALOG VZP - ZP'!J14))</f>
        <v/>
      </c>
      <c r="K14" s="22" t="str">
        <f>UPPER(IF(S14="NOVÝ",IF(LEN(TRIM('ÚHRADOVÝ KATALOG VZP - ZP'!K14))=0,"Chybí MENA",'ÚHRADOVÝ KATALOG VZP - ZP'!K14),IF(LEN(TRIM('ÚHRADOVÝ KATALOG VZP - ZP'!K14))=0,"",'ÚHRADOVÝ KATALOG VZP - ZP'!K14)))</f>
        <v/>
      </c>
      <c r="L14" s="24" t="str">
        <f>IF(S14="NOVÝ",IF(LEN(TRIM('ÚHRADOVÝ KATALOG VZP - ZP'!L14))=0,"CHYBÍ KURZ",'ÚHRADOVÝ KATALOG VZP - ZP'!L14),IF(LEN(TRIM('ÚHRADOVÝ KATALOG VZP - ZP'!L14))=0,"",'ÚHRADOVÝ KATALOG VZP - ZP'!L14))</f>
        <v/>
      </c>
      <c r="M14" s="83" t="str">
        <f>IF(S14="NOVÝ",IF(LEN(TRIM('ÚHRADOVÝ KATALOG VZP - ZP'!M14))=0,"CHYBÍ DPH",
IF(OR('ÚHRADOVÝ KATALOG VZP - ZP'!M14=15,'ÚHRADOVÝ KATALOG VZP - ZP'!M14=21),
'ÚHRADOVÝ KATALOG VZP - ZP'!M14,"CHYBA")),
IF(LEN(TRIM('ÚHRADOVÝ KATALOG VZP - ZP'!M14))=0,"",
IF(OR('ÚHRADOVÝ KATALOG VZP - ZP'!M14=15,'ÚHRADOVÝ KATALOG VZP - ZP'!M14=21),
'ÚHRADOVÝ KATALOG VZP - ZP'!M14,"CHYBA"))
)</f>
        <v/>
      </c>
      <c r="N14" s="127" t="str">
        <f>IF(R14="NE",IF(AND(T14&lt;&gt;"X",LEN('ÚHRADOVÝ KATALOG VZP - ZP'!N14)&gt;0),IF(ROUND(J14*L14*(1+(M14/100))*T14,2)&lt;'ÚHRADOVÝ KATALOG VZP - ZP'!N14,TEXT('ÚHRADOVÝ KATALOG VZP - ZP'!N14,"# ##0,00 Kč") &amp; CHAR(10) &amp; "&gt; " &amp; TEXT('ÚHRADOVÝ KATALOG VZP - ZP'!N14-(J14*L14*(1+(M14/100))*T14),"# ##0,00 Kč"),TEXT('ÚHRADOVÝ KATALOG VZP - ZP'!N14,"# ##0,00 Kč") &amp; CHAR(10) &amp; "OK"),"CHYBÍ DATA PRO VÝPOČET"),"")</f>
        <v/>
      </c>
      <c r="O14" s="26" t="str">
        <f>IF(AND(R14="NE",LEN('ÚHRADOVÝ KATALOG VZP - ZP'!O14)&gt;0),'ÚHRADOVÝ KATALOG VZP - ZP'!O14,"")</f>
        <v/>
      </c>
      <c r="P14" s="26" t="str">
        <f>IF(AND(R14="NE",LEN('ÚHRADOVÝ KATALOG VZP - ZP'!P14)&gt;0),'ÚHRADOVÝ KATALOG VZP - ZP'!P14,"")</f>
        <v/>
      </c>
      <c r="Q14" s="103" t="str">
        <f>IF(LEN(TRIM('ÚHRADOVÝ KATALOG VZP - ZP'!Q14))=0,"",IF(IFERROR(SEARCH("""",UPPER('ÚHRADOVÝ KATALOG VZP - ZP'!Q14)),0)=0,UPPER('ÚHRADOVÝ KATALOG VZP - ZP'!Q14),"("&amp;""""&amp;")"))</f>
        <v/>
      </c>
      <c r="R14" s="31" t="str">
        <f>IF(LEN(TRIM('ÚHRADOVÝ KATALOG VZP - ZP'!B14)&amp;TRIM('ÚHRADOVÝ KATALOG VZP - ZP'!C14)&amp;TRIM('ÚHRADOVÝ KATALOG VZP - ZP'!D14)&amp;TRIM('ÚHRADOVÝ KATALOG VZP - ZP'!E14)&amp;TRIM('ÚHRADOVÝ KATALOG VZP - ZP'!F14)&amp;TRIM('ÚHRADOVÝ KATALOG VZP - ZP'!G14)&amp;TRIM('ÚHRADOVÝ KATALOG VZP - ZP'!H14)&amp;TRIM('ÚHRADOVÝ KATALOG VZP - ZP'!I14)&amp;TRIM('ÚHRADOVÝ KATALOG VZP - ZP'!J14)&amp;TRIM('ÚHRADOVÝ KATALOG VZP - ZP'!K14)&amp;TRIM('ÚHRADOVÝ KATALOG VZP - ZP'!L14)&amp;TRIM('ÚHRADOVÝ KATALOG VZP - ZP'!M14)&amp;TRIM('ÚHRADOVÝ KATALOG VZP - ZP'!N14)&amp;TRIM('ÚHRADOVÝ KATALOG VZP - ZP'!O14)&amp;TRIM('ÚHRADOVÝ KATALOG VZP - ZP'!P14)&amp;TRIM('ÚHRADOVÝ KATALOG VZP - ZP'!Q14))=0,"ANO","NE")</f>
        <v>ANO</v>
      </c>
      <c r="S14" s="31" t="str">
        <f>IF(R14="NE",IF(LEN(TRIM('ÚHRADOVÝ KATALOG VZP - ZP'!B14))=0,"NOVÝ","OPRAVA"),"")</f>
        <v/>
      </c>
      <c r="T14" s="32" t="str">
        <f t="shared" si="1"/>
        <v>X</v>
      </c>
      <c r="V14" s="11">
        <f>LEN(TRIM('ÚHRADOVÝ KATALOG VZP - ZP'!C14))</f>
        <v>0</v>
      </c>
      <c r="W14" s="11" t="str">
        <f>IF(IFERROR(SEARCH("""",UPPER('ÚHRADOVÝ KATALOG VZP - ZP'!C14)),0)&gt;0," "&amp;CHAR(34),"")</f>
        <v/>
      </c>
      <c r="X14" s="11" t="str">
        <f>IF(IFERROR(SEARCH("~?",UPPER('ÚHRADOVÝ KATALOG VZP - ZP'!C14)),0)&gt;0," ?","")</f>
        <v/>
      </c>
      <c r="Y14" s="11" t="str">
        <f>IF(IFERROR(SEARCH("!",UPPER('ÚHRADOVÝ KATALOG VZP - ZP'!C14)),0)&gt;0," !","")</f>
        <v/>
      </c>
      <c r="Z14" s="11" t="str">
        <f>IF(IFERROR(SEARCH("_",UPPER('ÚHRADOVÝ KATALOG VZP - ZP'!C14)),0)&gt;0," _","")</f>
        <v/>
      </c>
      <c r="AA14" s="11" t="str">
        <f>IF(IFERROR(SEARCH("§",UPPER('ÚHRADOVÝ KATALOG VZP - ZP'!C14)),0)&gt;0," §","")</f>
        <v/>
      </c>
      <c r="AB14" s="11" t="str">
        <f>IF(IFERROR(SEARCH("#",UPPER('ÚHRADOVÝ KATALOG VZP - ZP'!C14)),0)&gt;0," #","")</f>
        <v/>
      </c>
      <c r="AC14" s="11" t="str">
        <f>IF(IFERROR(SEARCH(CHAR(10),UPPER('ÚHRADOVÝ KATALOG VZP - ZP'!C14)),0)&gt;0," ALT+ENTER","")</f>
        <v/>
      </c>
      <c r="AD14" s="96" t="str">
        <f>IF(AND(V14=0, R14="NE"),"Chybí NAZ",IF(LEN(TRIM(W14&amp;X14&amp;Y14&amp;Z14&amp;AA14&amp;AB14&amp;AC14))&gt;0,"Nepovolený(é) znak(y):   "&amp;W14&amp;X14&amp;Y14&amp;Z14&amp;AA14&amp;AB14&amp;AC14,TRIM('ÚHRADOVÝ KATALOG VZP - ZP'!C14)))</f>
        <v/>
      </c>
      <c r="AE14" s="11">
        <f>LEN(TRIM('ÚHRADOVÝ KATALOG VZP - ZP'!D14))</f>
        <v>0</v>
      </c>
      <c r="AF14" s="11" t="str">
        <f>IF(IFERROR(SEARCH("""",UPPER('ÚHRADOVÝ KATALOG VZP - ZP'!D14)),0)&gt;0," "&amp;CHAR(34),"")</f>
        <v/>
      </c>
      <c r="AG14" s="11" t="str">
        <f>IF(IFERROR(SEARCH("~?",UPPER('ÚHRADOVÝ KATALOG VZP - ZP'!D14)),0)&gt;0," ?","")</f>
        <v/>
      </c>
      <c r="AH14" s="11" t="str">
        <f>IF(IFERROR(SEARCH("!",UPPER('ÚHRADOVÝ KATALOG VZP - ZP'!D14)),0)&gt;0," !","")</f>
        <v/>
      </c>
      <c r="AI14" s="11" t="str">
        <f>IF(IFERROR(SEARCH("_",UPPER('ÚHRADOVÝ KATALOG VZP - ZP'!D14)),0)&gt;0," _","")</f>
        <v/>
      </c>
      <c r="AJ14" s="11" t="str">
        <f>IF(IFERROR(SEARCH("§",UPPER('ÚHRADOVÝ KATALOG VZP - ZP'!D14)),0)&gt;0," §","")</f>
        <v/>
      </c>
      <c r="AK14" s="11" t="str">
        <f>IF(IFERROR(SEARCH("#",UPPER('ÚHRADOVÝ KATALOG VZP - ZP'!D14)),0)&gt;0," #","")</f>
        <v/>
      </c>
      <c r="AL14" s="11" t="str">
        <f>IF(IFERROR(SEARCH(CHAR(10),UPPER('ÚHRADOVÝ KATALOG VZP - ZP'!D14)),0)&gt;0," ALT+ENTER","")</f>
        <v/>
      </c>
      <c r="AM14" s="96" t="str">
        <f>IF(AND(AE14=0, R14="NE"),"Chybí DOP",IF(LEN(TRIM(AF14&amp;AG14&amp;AH14&amp;AI14&amp;AJ14&amp;AK14&amp;AL14))&gt;0,"Nepovolený(é) znak(y):   "&amp;AF14&amp;AG14&amp;AH14&amp;AI14&amp;AJ14&amp;AK14&amp;AL14,TRIM('ÚHRADOVÝ KATALOG VZP - ZP'!D14)))</f>
        <v/>
      </c>
    </row>
    <row r="15" spans="1:39" s="11" customFormat="1" ht="30" customHeight="1" x14ac:dyDescent="0.2">
      <c r="A15" s="1">
        <v>10</v>
      </c>
      <c r="B15" s="20" t="str">
        <f>IF(ISBLANK('ÚHRADOVÝ KATALOG VZP - ZP'!B15),"",'ÚHRADOVÝ KATALOG VZP - ZP'!B15)</f>
        <v/>
      </c>
      <c r="C15" s="21" t="str">
        <f>UPPER(IF(AD15="Nepovolený(é) znak(y):   "&amp;W15&amp;X15&amp;Y15&amp;Z15&amp;AA15&amp;AB15&amp;AC15,"Nepovolený(é) znak(y):   "&amp;W15&amp;X15&amp;Y15&amp;Z15&amp;AA15&amp;AB15&amp;AC15,IF(S15="NOVÝ",IF(ISBLANK('ÚHRADOVÝ KATALOG VZP - ZP'!C15),"CHYBÍ NAZ",(IF((LEN('ÚHRADOVÝ KATALOG VZP - ZP'!C15)&gt;70),"Překročena délka textu",TRIM('ÚHRADOVÝ KATALOG VZP - ZP'!C15)))),IF(ISBLANK('ÚHRADOVÝ KATALOG VZP - ZP'!C15),"",(IF((LEN('ÚHRADOVÝ KATALOG VZP - ZP'!C15)&gt;80),"Překročena délka textu",TRIM('ÚHRADOVÝ KATALOG VZP - ZP'!C15)))))))</f>
        <v/>
      </c>
      <c r="D15" s="21" t="str">
        <f>UPPER(IF(AM15="Nepovolený(é) znak(y):   "&amp;AF15&amp;AG15&amp;AH15&amp;AI15&amp;AJ15&amp;AK15&amp;AL15,"Nepovolený(é) znak(y):   "&amp;AF15&amp;AG15&amp;AH15&amp;AI15&amp;AJ15&amp;AK15&amp;AL15,IF(S15="NOVÝ",IF(ISBLANK('ÚHRADOVÝ KATALOG VZP - ZP'!D15),"Chybí DOP",(IF((LEN('ÚHRADOVÝ KATALOG VZP - ZP'!D15)&gt;80),"Překročena délka textu",TRIM('ÚHRADOVÝ KATALOG VZP - ZP'!D15)))),IF(ISBLANK('ÚHRADOVÝ KATALOG VZP - ZP'!D15),"",(IF((LEN('ÚHRADOVÝ KATALOG VZP - ZP'!D15)&gt;80),"Překročena délka textu",TRIM('ÚHRADOVÝ KATALOG VZP - ZP'!D15)))))))</f>
        <v/>
      </c>
      <c r="E15" s="22" t="str">
        <f>IF(S15="NOVÝ",IF(LEN(TRIM('ÚHRADOVÝ KATALOG VZP - ZP'!E15))=0,"CHYBÍ TYP",'ÚHRADOVÝ KATALOG VZP - ZP'!E15),IF(LEN(TRIM('ÚHRADOVÝ KATALOG VZP - ZP'!E15))=0,"",'ÚHRADOVÝ KATALOG VZP - ZP'!E15))</f>
        <v/>
      </c>
      <c r="F15" s="22" t="str">
        <f t="shared" si="0"/>
        <v/>
      </c>
      <c r="G15" s="22" t="str">
        <f>IF(S15="NOVÝ",IF(LEN(TRIM(UPPER('ÚHRADOVÝ KATALOG VZP - ZP'!G15)))=0,"CHYBÍ TBAL",UPPER('ÚHRADOVÝ KATALOG VZP - ZP'!G15)),IF(LEN(TRIM('ÚHRADOVÝ KATALOG VZP - ZP'!G15))=0,"",TRIM(UPPER('ÚHRADOVÝ KATALOG VZP - ZP'!G15))))</f>
        <v/>
      </c>
      <c r="H15" s="22" t="str">
        <f>IF(S15="NOVÝ",IF(LEN(TRIM(UPPER('ÚHRADOVÝ KATALOG VZP - ZP'!H15)))=0,"CHYBÍ VYR",UPPER('ÚHRADOVÝ KATALOG VZP - ZP'!H15)),IF(LEN(TRIM('ÚHRADOVÝ KATALOG VZP - ZP'!H15))=0,"",TRIM(UPPER('ÚHRADOVÝ KATALOG VZP - ZP'!H15))))</f>
        <v/>
      </c>
      <c r="I15" s="22" t="str">
        <f>IF(S15="NOVÝ",IF(LEN(TRIM(UPPER('ÚHRADOVÝ KATALOG VZP - ZP'!I15)))=0,"CHYBÍ ZEM",UPPER('ÚHRADOVÝ KATALOG VZP - ZP'!I15)),IF(LEN(TRIM('ÚHRADOVÝ KATALOG VZP - ZP'!I15))=0,"",TRIM(UPPER('ÚHRADOVÝ KATALOG VZP - ZP'!I15))))</f>
        <v/>
      </c>
      <c r="J15" s="23" t="str">
        <f>IF(S15="NOVÝ",IF(LEN(TRIM('ÚHRADOVÝ KATALOG VZP - ZP'!J15))=0,"CHYBÍ CENA",'ÚHRADOVÝ KATALOG VZP - ZP'!J15),IF(LEN(TRIM('ÚHRADOVÝ KATALOG VZP - ZP'!J15))=0,"",'ÚHRADOVÝ KATALOG VZP - ZP'!J15))</f>
        <v/>
      </c>
      <c r="K15" s="22" t="str">
        <f>UPPER(IF(S15="NOVÝ",IF(LEN(TRIM('ÚHRADOVÝ KATALOG VZP - ZP'!K15))=0,"Chybí MENA",'ÚHRADOVÝ KATALOG VZP - ZP'!K15),IF(LEN(TRIM('ÚHRADOVÝ KATALOG VZP - ZP'!K15))=0,"",'ÚHRADOVÝ KATALOG VZP - ZP'!K15)))</f>
        <v/>
      </c>
      <c r="L15" s="24" t="str">
        <f>IF(S15="NOVÝ",IF(LEN(TRIM('ÚHRADOVÝ KATALOG VZP - ZP'!L15))=0,"CHYBÍ KURZ",'ÚHRADOVÝ KATALOG VZP - ZP'!L15),IF(LEN(TRIM('ÚHRADOVÝ KATALOG VZP - ZP'!L15))=0,"",'ÚHRADOVÝ KATALOG VZP - ZP'!L15))</f>
        <v/>
      </c>
      <c r="M15" s="83" t="str">
        <f>IF(S15="NOVÝ",IF(LEN(TRIM('ÚHRADOVÝ KATALOG VZP - ZP'!M15))=0,"CHYBÍ DPH",
IF(OR('ÚHRADOVÝ KATALOG VZP - ZP'!M15=15,'ÚHRADOVÝ KATALOG VZP - ZP'!M15=21),
'ÚHRADOVÝ KATALOG VZP - ZP'!M15,"CHYBA")),
IF(LEN(TRIM('ÚHRADOVÝ KATALOG VZP - ZP'!M15))=0,"",
IF(OR('ÚHRADOVÝ KATALOG VZP - ZP'!M15=15,'ÚHRADOVÝ KATALOG VZP - ZP'!M15=21),
'ÚHRADOVÝ KATALOG VZP - ZP'!M15,"CHYBA"))
)</f>
        <v/>
      </c>
      <c r="N15" s="127" t="str">
        <f>IF(R15="NE",IF(AND(T15&lt;&gt;"X",LEN('ÚHRADOVÝ KATALOG VZP - ZP'!N15)&gt;0),IF(ROUND(J15*L15*(1+(M15/100))*T15,2)&lt;'ÚHRADOVÝ KATALOG VZP - ZP'!N15,TEXT('ÚHRADOVÝ KATALOG VZP - ZP'!N15,"# ##0,00 Kč") &amp; CHAR(10) &amp; "&gt; " &amp; TEXT('ÚHRADOVÝ KATALOG VZP - ZP'!N15-(J15*L15*(1+(M15/100))*T15),"# ##0,00 Kč"),TEXT('ÚHRADOVÝ KATALOG VZP - ZP'!N15,"# ##0,00 Kč") &amp; CHAR(10) &amp; "OK"),"CHYBÍ DATA PRO VÝPOČET"),"")</f>
        <v/>
      </c>
      <c r="O15" s="26" t="str">
        <f>IF(AND(R15="NE",LEN('ÚHRADOVÝ KATALOG VZP - ZP'!O15)&gt;0),'ÚHRADOVÝ KATALOG VZP - ZP'!O15,"")</f>
        <v/>
      </c>
      <c r="P15" s="26" t="str">
        <f>IF(AND(R15="NE",LEN('ÚHRADOVÝ KATALOG VZP - ZP'!P15)&gt;0),'ÚHRADOVÝ KATALOG VZP - ZP'!P15,"")</f>
        <v/>
      </c>
      <c r="Q15" s="103" t="str">
        <f>IF(LEN(TRIM('ÚHRADOVÝ KATALOG VZP - ZP'!Q15))=0,"",IF(IFERROR(SEARCH("""",UPPER('ÚHRADOVÝ KATALOG VZP - ZP'!Q15)),0)=0,UPPER('ÚHRADOVÝ KATALOG VZP - ZP'!Q15),"("&amp;""""&amp;")"))</f>
        <v/>
      </c>
      <c r="R15" s="31" t="str">
        <f>IF(LEN(TRIM('ÚHRADOVÝ KATALOG VZP - ZP'!B15)&amp;TRIM('ÚHRADOVÝ KATALOG VZP - ZP'!C15)&amp;TRIM('ÚHRADOVÝ KATALOG VZP - ZP'!D15)&amp;TRIM('ÚHRADOVÝ KATALOG VZP - ZP'!E15)&amp;TRIM('ÚHRADOVÝ KATALOG VZP - ZP'!F15)&amp;TRIM('ÚHRADOVÝ KATALOG VZP - ZP'!G15)&amp;TRIM('ÚHRADOVÝ KATALOG VZP - ZP'!H15)&amp;TRIM('ÚHRADOVÝ KATALOG VZP - ZP'!I15)&amp;TRIM('ÚHRADOVÝ KATALOG VZP - ZP'!J15)&amp;TRIM('ÚHRADOVÝ KATALOG VZP - ZP'!K15)&amp;TRIM('ÚHRADOVÝ KATALOG VZP - ZP'!L15)&amp;TRIM('ÚHRADOVÝ KATALOG VZP - ZP'!M15)&amp;TRIM('ÚHRADOVÝ KATALOG VZP - ZP'!N15)&amp;TRIM('ÚHRADOVÝ KATALOG VZP - ZP'!O15)&amp;TRIM('ÚHRADOVÝ KATALOG VZP - ZP'!P15)&amp;TRIM('ÚHRADOVÝ KATALOG VZP - ZP'!Q15))=0,"ANO","NE")</f>
        <v>ANO</v>
      </c>
      <c r="S15" s="31" t="str">
        <f>IF(R15="NE",IF(LEN(TRIM('ÚHRADOVÝ KATALOG VZP - ZP'!B15))=0,"NOVÝ","OPRAVA"),"")</f>
        <v/>
      </c>
      <c r="T15" s="32" t="str">
        <f t="shared" si="1"/>
        <v>X</v>
      </c>
      <c r="V15" s="11">
        <f>LEN(TRIM('ÚHRADOVÝ KATALOG VZP - ZP'!C15))</f>
        <v>0</v>
      </c>
      <c r="W15" s="11" t="str">
        <f>IF(IFERROR(SEARCH("""",UPPER('ÚHRADOVÝ KATALOG VZP - ZP'!C15)),0)&gt;0," "&amp;CHAR(34),"")</f>
        <v/>
      </c>
      <c r="X15" s="11" t="str">
        <f>IF(IFERROR(SEARCH("~?",UPPER('ÚHRADOVÝ KATALOG VZP - ZP'!C15)),0)&gt;0," ?","")</f>
        <v/>
      </c>
      <c r="Y15" s="11" t="str">
        <f>IF(IFERROR(SEARCH("!",UPPER('ÚHRADOVÝ KATALOG VZP - ZP'!C15)),0)&gt;0," !","")</f>
        <v/>
      </c>
      <c r="Z15" s="11" t="str">
        <f>IF(IFERROR(SEARCH("_",UPPER('ÚHRADOVÝ KATALOG VZP - ZP'!C15)),0)&gt;0," _","")</f>
        <v/>
      </c>
      <c r="AA15" s="11" t="str">
        <f>IF(IFERROR(SEARCH("§",UPPER('ÚHRADOVÝ KATALOG VZP - ZP'!C15)),0)&gt;0," §","")</f>
        <v/>
      </c>
      <c r="AB15" s="11" t="str">
        <f>IF(IFERROR(SEARCH("#",UPPER('ÚHRADOVÝ KATALOG VZP - ZP'!C15)),0)&gt;0," #","")</f>
        <v/>
      </c>
      <c r="AC15" s="11" t="str">
        <f>IF(IFERROR(SEARCH(CHAR(10),UPPER('ÚHRADOVÝ KATALOG VZP - ZP'!C15)),0)&gt;0," ALT+ENTER","")</f>
        <v/>
      </c>
      <c r="AD15" s="96" t="str">
        <f>IF(AND(V15=0, R15="NE"),"Chybí NAZ",IF(LEN(TRIM(W15&amp;X15&amp;Y15&amp;Z15&amp;AA15&amp;AB15&amp;AC15))&gt;0,"Nepovolený(é) znak(y):   "&amp;W15&amp;X15&amp;Y15&amp;Z15&amp;AA15&amp;AB15&amp;AC15,TRIM('ÚHRADOVÝ KATALOG VZP - ZP'!C15)))</f>
        <v/>
      </c>
      <c r="AE15" s="11">
        <f>LEN(TRIM('ÚHRADOVÝ KATALOG VZP - ZP'!D15))</f>
        <v>0</v>
      </c>
      <c r="AF15" s="11" t="str">
        <f>IF(IFERROR(SEARCH("""",UPPER('ÚHRADOVÝ KATALOG VZP - ZP'!D15)),0)&gt;0," "&amp;CHAR(34),"")</f>
        <v/>
      </c>
      <c r="AG15" s="11" t="str">
        <f>IF(IFERROR(SEARCH("~?",UPPER('ÚHRADOVÝ KATALOG VZP - ZP'!D15)),0)&gt;0," ?","")</f>
        <v/>
      </c>
      <c r="AH15" s="11" t="str">
        <f>IF(IFERROR(SEARCH("!",UPPER('ÚHRADOVÝ KATALOG VZP - ZP'!D15)),0)&gt;0," !","")</f>
        <v/>
      </c>
      <c r="AI15" s="11" t="str">
        <f>IF(IFERROR(SEARCH("_",UPPER('ÚHRADOVÝ KATALOG VZP - ZP'!D15)),0)&gt;0," _","")</f>
        <v/>
      </c>
      <c r="AJ15" s="11" t="str">
        <f>IF(IFERROR(SEARCH("§",UPPER('ÚHRADOVÝ KATALOG VZP - ZP'!D15)),0)&gt;0," §","")</f>
        <v/>
      </c>
      <c r="AK15" s="11" t="str">
        <f>IF(IFERROR(SEARCH("#",UPPER('ÚHRADOVÝ KATALOG VZP - ZP'!D15)),0)&gt;0," #","")</f>
        <v/>
      </c>
      <c r="AL15" s="11" t="str">
        <f>IF(IFERROR(SEARCH(CHAR(10),UPPER('ÚHRADOVÝ KATALOG VZP - ZP'!D15)),0)&gt;0," ALT+ENTER","")</f>
        <v/>
      </c>
      <c r="AM15" s="96" t="str">
        <f>IF(AND(AE15=0, R15="NE"),"Chybí DOP",IF(LEN(TRIM(AF15&amp;AG15&amp;AH15&amp;AI15&amp;AJ15&amp;AK15&amp;AL15))&gt;0,"Nepovolený(é) znak(y):   "&amp;AF15&amp;AG15&amp;AH15&amp;AI15&amp;AJ15&amp;AK15&amp;AL15,TRIM('ÚHRADOVÝ KATALOG VZP - ZP'!D15)))</f>
        <v/>
      </c>
    </row>
    <row r="16" spans="1:39" s="11" customFormat="1" ht="30" customHeight="1" x14ac:dyDescent="0.2">
      <c r="A16" s="1">
        <v>11</v>
      </c>
      <c r="B16" s="20" t="str">
        <f>IF(ISBLANK('ÚHRADOVÝ KATALOG VZP - ZP'!B16),"",'ÚHRADOVÝ KATALOG VZP - ZP'!B16)</f>
        <v/>
      </c>
      <c r="C16" s="21" t="str">
        <f>UPPER(IF(AD16="Nepovolený(é) znak(y):   "&amp;W16&amp;X16&amp;Y16&amp;Z16&amp;AA16&amp;AB16&amp;AC16,"Nepovolený(é) znak(y):   "&amp;W16&amp;X16&amp;Y16&amp;Z16&amp;AA16&amp;AB16&amp;AC16,IF(S16="NOVÝ",IF(ISBLANK('ÚHRADOVÝ KATALOG VZP - ZP'!C16),"CHYBÍ NAZ",(IF((LEN('ÚHRADOVÝ KATALOG VZP - ZP'!C16)&gt;70),"Překročena délka textu",TRIM('ÚHRADOVÝ KATALOG VZP - ZP'!C16)))),IF(ISBLANK('ÚHRADOVÝ KATALOG VZP - ZP'!C16),"",(IF((LEN('ÚHRADOVÝ KATALOG VZP - ZP'!C16)&gt;80),"Překročena délka textu",TRIM('ÚHRADOVÝ KATALOG VZP - ZP'!C16)))))))</f>
        <v/>
      </c>
      <c r="D16" s="21" t="str">
        <f>UPPER(IF(AM16="Nepovolený(é) znak(y):   "&amp;AF16&amp;AG16&amp;AH16&amp;AI16&amp;AJ16&amp;AK16&amp;AL16,"Nepovolený(é) znak(y):   "&amp;AF16&amp;AG16&amp;AH16&amp;AI16&amp;AJ16&amp;AK16&amp;AL16,IF(S16="NOVÝ",IF(ISBLANK('ÚHRADOVÝ KATALOG VZP - ZP'!D16),"Chybí DOP",(IF((LEN('ÚHRADOVÝ KATALOG VZP - ZP'!D16)&gt;80),"Překročena délka textu",TRIM('ÚHRADOVÝ KATALOG VZP - ZP'!D16)))),IF(ISBLANK('ÚHRADOVÝ KATALOG VZP - ZP'!D16),"",(IF((LEN('ÚHRADOVÝ KATALOG VZP - ZP'!D16)&gt;80),"Překročena délka textu",TRIM('ÚHRADOVÝ KATALOG VZP - ZP'!D16)))))))</f>
        <v/>
      </c>
      <c r="E16" s="22" t="str">
        <f>IF(S16="NOVÝ",IF(LEN(TRIM('ÚHRADOVÝ KATALOG VZP - ZP'!E16))=0,"CHYBÍ TYP",'ÚHRADOVÝ KATALOG VZP - ZP'!E16),IF(LEN(TRIM('ÚHRADOVÝ KATALOG VZP - ZP'!E16))=0,"",'ÚHRADOVÝ KATALOG VZP - ZP'!E16))</f>
        <v/>
      </c>
      <c r="F16" s="22" t="str">
        <f t="shared" si="0"/>
        <v/>
      </c>
      <c r="G16" s="22" t="str">
        <f>IF(S16="NOVÝ",IF(LEN(TRIM(UPPER('ÚHRADOVÝ KATALOG VZP - ZP'!G16)))=0,"CHYBÍ TBAL",UPPER('ÚHRADOVÝ KATALOG VZP - ZP'!G16)),IF(LEN(TRIM('ÚHRADOVÝ KATALOG VZP - ZP'!G16))=0,"",TRIM(UPPER('ÚHRADOVÝ KATALOG VZP - ZP'!G16))))</f>
        <v/>
      </c>
      <c r="H16" s="22" t="str">
        <f>IF(S16="NOVÝ",IF(LEN(TRIM(UPPER('ÚHRADOVÝ KATALOG VZP - ZP'!H16)))=0,"CHYBÍ VYR",UPPER('ÚHRADOVÝ KATALOG VZP - ZP'!H16)),IF(LEN(TRIM('ÚHRADOVÝ KATALOG VZP - ZP'!H16))=0,"",TRIM(UPPER('ÚHRADOVÝ KATALOG VZP - ZP'!H16))))</f>
        <v/>
      </c>
      <c r="I16" s="22" t="str">
        <f>IF(S16="NOVÝ",IF(LEN(TRIM(UPPER('ÚHRADOVÝ KATALOG VZP - ZP'!I16)))=0,"CHYBÍ ZEM",UPPER('ÚHRADOVÝ KATALOG VZP - ZP'!I16)),IF(LEN(TRIM('ÚHRADOVÝ KATALOG VZP - ZP'!I16))=0,"",TRIM(UPPER('ÚHRADOVÝ KATALOG VZP - ZP'!I16))))</f>
        <v/>
      </c>
      <c r="J16" s="23" t="str">
        <f>IF(S16="NOVÝ",IF(LEN(TRIM('ÚHRADOVÝ KATALOG VZP - ZP'!J16))=0,"CHYBÍ CENA",'ÚHRADOVÝ KATALOG VZP - ZP'!J16),IF(LEN(TRIM('ÚHRADOVÝ KATALOG VZP - ZP'!J16))=0,"",'ÚHRADOVÝ KATALOG VZP - ZP'!J16))</f>
        <v/>
      </c>
      <c r="K16" s="22" t="str">
        <f>UPPER(IF(S16="NOVÝ",IF(LEN(TRIM('ÚHRADOVÝ KATALOG VZP - ZP'!K16))=0,"Chybí MENA",'ÚHRADOVÝ KATALOG VZP - ZP'!K16),IF(LEN(TRIM('ÚHRADOVÝ KATALOG VZP - ZP'!K16))=0,"",'ÚHRADOVÝ KATALOG VZP - ZP'!K16)))</f>
        <v/>
      </c>
      <c r="L16" s="24" t="str">
        <f>IF(S16="NOVÝ",IF(LEN(TRIM('ÚHRADOVÝ KATALOG VZP - ZP'!L16))=0,"CHYBÍ KURZ",'ÚHRADOVÝ KATALOG VZP - ZP'!L16),IF(LEN(TRIM('ÚHRADOVÝ KATALOG VZP - ZP'!L16))=0,"",'ÚHRADOVÝ KATALOG VZP - ZP'!L16))</f>
        <v/>
      </c>
      <c r="M16" s="83" t="str">
        <f>IF(S16="NOVÝ",IF(LEN(TRIM('ÚHRADOVÝ KATALOG VZP - ZP'!M16))=0,"CHYBÍ DPH",
IF(OR('ÚHRADOVÝ KATALOG VZP - ZP'!M16=15,'ÚHRADOVÝ KATALOG VZP - ZP'!M16=21),
'ÚHRADOVÝ KATALOG VZP - ZP'!M16,"CHYBA")),
IF(LEN(TRIM('ÚHRADOVÝ KATALOG VZP - ZP'!M16))=0,"",
IF(OR('ÚHRADOVÝ KATALOG VZP - ZP'!M16=15,'ÚHRADOVÝ KATALOG VZP - ZP'!M16=21),
'ÚHRADOVÝ KATALOG VZP - ZP'!M16,"CHYBA"))
)</f>
        <v/>
      </c>
      <c r="N16" s="127" t="str">
        <f>IF(R16="NE",IF(AND(T16&lt;&gt;"X",LEN('ÚHRADOVÝ KATALOG VZP - ZP'!N16)&gt;0),IF(ROUND(J16*L16*(1+(M16/100))*T16,2)&lt;'ÚHRADOVÝ KATALOG VZP - ZP'!N16,TEXT('ÚHRADOVÝ KATALOG VZP - ZP'!N16,"# ##0,00 Kč") &amp; CHAR(10) &amp; "&gt; " &amp; TEXT('ÚHRADOVÝ KATALOG VZP - ZP'!N16-(J16*L16*(1+(M16/100))*T16),"# ##0,00 Kč"),TEXT('ÚHRADOVÝ KATALOG VZP - ZP'!N16,"# ##0,00 Kč") &amp; CHAR(10) &amp; "OK"),"CHYBÍ DATA PRO VÝPOČET"),"")</f>
        <v/>
      </c>
      <c r="O16" s="26" t="str">
        <f>IF(AND(R16="NE",LEN('ÚHRADOVÝ KATALOG VZP - ZP'!O16)&gt;0),'ÚHRADOVÝ KATALOG VZP - ZP'!O16,"")</f>
        <v/>
      </c>
      <c r="P16" s="26" t="str">
        <f>IF(AND(R16="NE",LEN('ÚHRADOVÝ KATALOG VZP - ZP'!P16)&gt;0),'ÚHRADOVÝ KATALOG VZP - ZP'!P16,"")</f>
        <v/>
      </c>
      <c r="Q16" s="103" t="str">
        <f>IF(LEN(TRIM('ÚHRADOVÝ KATALOG VZP - ZP'!Q16))=0,"",IF(IFERROR(SEARCH("""",UPPER('ÚHRADOVÝ KATALOG VZP - ZP'!Q16)),0)=0,UPPER('ÚHRADOVÝ KATALOG VZP - ZP'!Q16),"("&amp;""""&amp;")"))</f>
        <v/>
      </c>
      <c r="R16" s="31" t="str">
        <f>IF(LEN(TRIM('ÚHRADOVÝ KATALOG VZP - ZP'!B16)&amp;TRIM('ÚHRADOVÝ KATALOG VZP - ZP'!C16)&amp;TRIM('ÚHRADOVÝ KATALOG VZP - ZP'!D16)&amp;TRIM('ÚHRADOVÝ KATALOG VZP - ZP'!E16)&amp;TRIM('ÚHRADOVÝ KATALOG VZP - ZP'!F16)&amp;TRIM('ÚHRADOVÝ KATALOG VZP - ZP'!G16)&amp;TRIM('ÚHRADOVÝ KATALOG VZP - ZP'!H16)&amp;TRIM('ÚHRADOVÝ KATALOG VZP - ZP'!I16)&amp;TRIM('ÚHRADOVÝ KATALOG VZP - ZP'!J16)&amp;TRIM('ÚHRADOVÝ KATALOG VZP - ZP'!K16)&amp;TRIM('ÚHRADOVÝ KATALOG VZP - ZP'!L16)&amp;TRIM('ÚHRADOVÝ KATALOG VZP - ZP'!M16)&amp;TRIM('ÚHRADOVÝ KATALOG VZP - ZP'!N16)&amp;TRIM('ÚHRADOVÝ KATALOG VZP - ZP'!O16)&amp;TRIM('ÚHRADOVÝ KATALOG VZP - ZP'!P16)&amp;TRIM('ÚHRADOVÝ KATALOG VZP - ZP'!Q16))=0,"ANO","NE")</f>
        <v>ANO</v>
      </c>
      <c r="S16" s="31" t="str">
        <f>IF(R16="NE",IF(LEN(TRIM('ÚHRADOVÝ KATALOG VZP - ZP'!B16))=0,"NOVÝ","OPRAVA"),"")</f>
        <v/>
      </c>
      <c r="T16" s="32" t="str">
        <f t="shared" si="1"/>
        <v>X</v>
      </c>
      <c r="V16" s="11">
        <f>LEN(TRIM('ÚHRADOVÝ KATALOG VZP - ZP'!C16))</f>
        <v>0</v>
      </c>
      <c r="W16" s="11" t="str">
        <f>IF(IFERROR(SEARCH("""",UPPER('ÚHRADOVÝ KATALOG VZP - ZP'!C16)),0)&gt;0," "&amp;CHAR(34),"")</f>
        <v/>
      </c>
      <c r="X16" s="11" t="str">
        <f>IF(IFERROR(SEARCH("~?",UPPER('ÚHRADOVÝ KATALOG VZP - ZP'!C16)),0)&gt;0," ?","")</f>
        <v/>
      </c>
      <c r="Y16" s="11" t="str">
        <f>IF(IFERROR(SEARCH("!",UPPER('ÚHRADOVÝ KATALOG VZP - ZP'!C16)),0)&gt;0," !","")</f>
        <v/>
      </c>
      <c r="Z16" s="11" t="str">
        <f>IF(IFERROR(SEARCH("_",UPPER('ÚHRADOVÝ KATALOG VZP - ZP'!C16)),0)&gt;0," _","")</f>
        <v/>
      </c>
      <c r="AA16" s="11" t="str">
        <f>IF(IFERROR(SEARCH("§",UPPER('ÚHRADOVÝ KATALOG VZP - ZP'!C16)),0)&gt;0," §","")</f>
        <v/>
      </c>
      <c r="AB16" s="11" t="str">
        <f>IF(IFERROR(SEARCH("#",UPPER('ÚHRADOVÝ KATALOG VZP - ZP'!C16)),0)&gt;0," #","")</f>
        <v/>
      </c>
      <c r="AC16" s="11" t="str">
        <f>IF(IFERROR(SEARCH(CHAR(10),UPPER('ÚHRADOVÝ KATALOG VZP - ZP'!C16)),0)&gt;0," ALT+ENTER","")</f>
        <v/>
      </c>
      <c r="AD16" s="96" t="str">
        <f>IF(AND(V16=0, R16="NE"),"Chybí NAZ",IF(LEN(TRIM(W16&amp;X16&amp;Y16&amp;Z16&amp;AA16&amp;AB16&amp;AC16))&gt;0,"Nepovolený(é) znak(y):   "&amp;W16&amp;X16&amp;Y16&amp;Z16&amp;AA16&amp;AB16&amp;AC16,TRIM('ÚHRADOVÝ KATALOG VZP - ZP'!C16)))</f>
        <v/>
      </c>
      <c r="AE16" s="11">
        <f>LEN(TRIM('ÚHRADOVÝ KATALOG VZP - ZP'!D16))</f>
        <v>0</v>
      </c>
      <c r="AF16" s="11" t="str">
        <f>IF(IFERROR(SEARCH("""",UPPER('ÚHRADOVÝ KATALOG VZP - ZP'!D16)),0)&gt;0," "&amp;CHAR(34),"")</f>
        <v/>
      </c>
      <c r="AG16" s="11" t="str">
        <f>IF(IFERROR(SEARCH("~?",UPPER('ÚHRADOVÝ KATALOG VZP - ZP'!D16)),0)&gt;0," ?","")</f>
        <v/>
      </c>
      <c r="AH16" s="11" t="str">
        <f>IF(IFERROR(SEARCH("!",UPPER('ÚHRADOVÝ KATALOG VZP - ZP'!D16)),0)&gt;0," !","")</f>
        <v/>
      </c>
      <c r="AI16" s="11" t="str">
        <f>IF(IFERROR(SEARCH("_",UPPER('ÚHRADOVÝ KATALOG VZP - ZP'!D16)),0)&gt;0," _","")</f>
        <v/>
      </c>
      <c r="AJ16" s="11" t="str">
        <f>IF(IFERROR(SEARCH("§",UPPER('ÚHRADOVÝ KATALOG VZP - ZP'!D16)),0)&gt;0," §","")</f>
        <v/>
      </c>
      <c r="AK16" s="11" t="str">
        <f>IF(IFERROR(SEARCH("#",UPPER('ÚHRADOVÝ KATALOG VZP - ZP'!D16)),0)&gt;0," #","")</f>
        <v/>
      </c>
      <c r="AL16" s="11" t="str">
        <f>IF(IFERROR(SEARCH(CHAR(10),UPPER('ÚHRADOVÝ KATALOG VZP - ZP'!D16)),0)&gt;0," ALT+ENTER","")</f>
        <v/>
      </c>
      <c r="AM16" s="96" t="str">
        <f>IF(AND(AE16=0, R16="NE"),"Chybí DOP",IF(LEN(TRIM(AF16&amp;AG16&amp;AH16&amp;AI16&amp;AJ16&amp;AK16&amp;AL16))&gt;0,"Nepovolený(é) znak(y):   "&amp;AF16&amp;AG16&amp;AH16&amp;AI16&amp;AJ16&amp;AK16&amp;AL16,TRIM('ÚHRADOVÝ KATALOG VZP - ZP'!D16)))</f>
        <v/>
      </c>
    </row>
    <row r="17" spans="1:39" s="11" customFormat="1" ht="30" customHeight="1" x14ac:dyDescent="0.2">
      <c r="A17" s="1">
        <v>12</v>
      </c>
      <c r="B17" s="20" t="str">
        <f>IF(ISBLANK('ÚHRADOVÝ KATALOG VZP - ZP'!B17),"",'ÚHRADOVÝ KATALOG VZP - ZP'!B17)</f>
        <v/>
      </c>
      <c r="C17" s="21" t="str">
        <f>UPPER(IF(AD17="Nepovolený(é) znak(y):   "&amp;W17&amp;X17&amp;Y17&amp;Z17&amp;AA17&amp;AB17&amp;AC17,"Nepovolený(é) znak(y):   "&amp;W17&amp;X17&amp;Y17&amp;Z17&amp;AA17&amp;AB17&amp;AC17,IF(S17="NOVÝ",IF(ISBLANK('ÚHRADOVÝ KATALOG VZP - ZP'!C17),"CHYBÍ NAZ",(IF((LEN('ÚHRADOVÝ KATALOG VZP - ZP'!C17)&gt;70),"Překročena délka textu",TRIM('ÚHRADOVÝ KATALOG VZP - ZP'!C17)))),IF(ISBLANK('ÚHRADOVÝ KATALOG VZP - ZP'!C17),"",(IF((LEN('ÚHRADOVÝ KATALOG VZP - ZP'!C17)&gt;80),"Překročena délka textu",TRIM('ÚHRADOVÝ KATALOG VZP - ZP'!C17)))))))</f>
        <v/>
      </c>
      <c r="D17" s="21" t="str">
        <f>UPPER(IF(AM17="Nepovolený(é) znak(y):   "&amp;AF17&amp;AG17&amp;AH17&amp;AI17&amp;AJ17&amp;AK17&amp;AL17,"Nepovolený(é) znak(y):   "&amp;AF17&amp;AG17&amp;AH17&amp;AI17&amp;AJ17&amp;AK17&amp;AL17,IF(S17="NOVÝ",IF(ISBLANK('ÚHRADOVÝ KATALOG VZP - ZP'!D17),"Chybí DOP",(IF((LEN('ÚHRADOVÝ KATALOG VZP - ZP'!D17)&gt;80),"Překročena délka textu",TRIM('ÚHRADOVÝ KATALOG VZP - ZP'!D17)))),IF(ISBLANK('ÚHRADOVÝ KATALOG VZP - ZP'!D17),"",(IF((LEN('ÚHRADOVÝ KATALOG VZP - ZP'!D17)&gt;80),"Překročena délka textu",TRIM('ÚHRADOVÝ KATALOG VZP - ZP'!D17)))))))</f>
        <v/>
      </c>
      <c r="E17" s="22" t="str">
        <f>IF(S17="NOVÝ",IF(LEN(TRIM('ÚHRADOVÝ KATALOG VZP - ZP'!E17))=0,"CHYBÍ TYP",'ÚHRADOVÝ KATALOG VZP - ZP'!E17),IF(LEN(TRIM('ÚHRADOVÝ KATALOG VZP - ZP'!E17))=0,"",'ÚHRADOVÝ KATALOG VZP - ZP'!E17))</f>
        <v/>
      </c>
      <c r="F17" s="22" t="str">
        <f t="shared" si="0"/>
        <v/>
      </c>
      <c r="G17" s="22" t="str">
        <f>IF(S17="NOVÝ",IF(LEN(TRIM(UPPER('ÚHRADOVÝ KATALOG VZP - ZP'!G17)))=0,"CHYBÍ TBAL",UPPER('ÚHRADOVÝ KATALOG VZP - ZP'!G17)),IF(LEN(TRIM('ÚHRADOVÝ KATALOG VZP - ZP'!G17))=0,"",TRIM(UPPER('ÚHRADOVÝ KATALOG VZP - ZP'!G17))))</f>
        <v/>
      </c>
      <c r="H17" s="22" t="str">
        <f>IF(S17="NOVÝ",IF(LEN(TRIM(UPPER('ÚHRADOVÝ KATALOG VZP - ZP'!H17)))=0,"CHYBÍ VYR",UPPER('ÚHRADOVÝ KATALOG VZP - ZP'!H17)),IF(LEN(TRIM('ÚHRADOVÝ KATALOG VZP - ZP'!H17))=0,"",TRIM(UPPER('ÚHRADOVÝ KATALOG VZP - ZP'!H17))))</f>
        <v/>
      </c>
      <c r="I17" s="22" t="str">
        <f>IF(S17="NOVÝ",IF(LEN(TRIM(UPPER('ÚHRADOVÝ KATALOG VZP - ZP'!I17)))=0,"CHYBÍ ZEM",UPPER('ÚHRADOVÝ KATALOG VZP - ZP'!I17)),IF(LEN(TRIM('ÚHRADOVÝ KATALOG VZP - ZP'!I17))=0,"",TRIM(UPPER('ÚHRADOVÝ KATALOG VZP - ZP'!I17))))</f>
        <v/>
      </c>
      <c r="J17" s="23" t="str">
        <f>IF(S17="NOVÝ",IF(LEN(TRIM('ÚHRADOVÝ KATALOG VZP - ZP'!J17))=0,"CHYBÍ CENA",'ÚHRADOVÝ KATALOG VZP - ZP'!J17),IF(LEN(TRIM('ÚHRADOVÝ KATALOG VZP - ZP'!J17))=0,"",'ÚHRADOVÝ KATALOG VZP - ZP'!J17))</f>
        <v/>
      </c>
      <c r="K17" s="22" t="str">
        <f>UPPER(IF(S17="NOVÝ",IF(LEN(TRIM('ÚHRADOVÝ KATALOG VZP - ZP'!K17))=0,"Chybí MENA",'ÚHRADOVÝ KATALOG VZP - ZP'!K17),IF(LEN(TRIM('ÚHRADOVÝ KATALOG VZP - ZP'!K17))=0,"",'ÚHRADOVÝ KATALOG VZP - ZP'!K17)))</f>
        <v/>
      </c>
      <c r="L17" s="24" t="str">
        <f>IF(S17="NOVÝ",IF(LEN(TRIM('ÚHRADOVÝ KATALOG VZP - ZP'!L17))=0,"CHYBÍ KURZ",'ÚHRADOVÝ KATALOG VZP - ZP'!L17),IF(LEN(TRIM('ÚHRADOVÝ KATALOG VZP - ZP'!L17))=0,"",'ÚHRADOVÝ KATALOG VZP - ZP'!L17))</f>
        <v/>
      </c>
      <c r="M17" s="83" t="str">
        <f>IF(S17="NOVÝ",IF(LEN(TRIM('ÚHRADOVÝ KATALOG VZP - ZP'!M17))=0,"CHYBÍ DPH",
IF(OR('ÚHRADOVÝ KATALOG VZP - ZP'!M17=15,'ÚHRADOVÝ KATALOG VZP - ZP'!M17=21),
'ÚHRADOVÝ KATALOG VZP - ZP'!M17,"CHYBA")),
IF(LEN(TRIM('ÚHRADOVÝ KATALOG VZP - ZP'!M17))=0,"",
IF(OR('ÚHRADOVÝ KATALOG VZP - ZP'!M17=15,'ÚHRADOVÝ KATALOG VZP - ZP'!M17=21),
'ÚHRADOVÝ KATALOG VZP - ZP'!M17,"CHYBA"))
)</f>
        <v/>
      </c>
      <c r="N17" s="127" t="str">
        <f>IF(R17="NE",IF(AND(T17&lt;&gt;"X",LEN('ÚHRADOVÝ KATALOG VZP - ZP'!N17)&gt;0),IF(ROUND(J17*L17*(1+(M17/100))*T17,2)&lt;'ÚHRADOVÝ KATALOG VZP - ZP'!N17,TEXT('ÚHRADOVÝ KATALOG VZP - ZP'!N17,"# ##0,00 Kč") &amp; CHAR(10) &amp; "&gt; " &amp; TEXT('ÚHRADOVÝ KATALOG VZP - ZP'!N17-(J17*L17*(1+(M17/100))*T17),"# ##0,00 Kč"),TEXT('ÚHRADOVÝ KATALOG VZP - ZP'!N17,"# ##0,00 Kč") &amp; CHAR(10) &amp; "OK"),"CHYBÍ DATA PRO VÝPOČET"),"")</f>
        <v/>
      </c>
      <c r="O17" s="26" t="str">
        <f>IF(AND(R17="NE",LEN('ÚHRADOVÝ KATALOG VZP - ZP'!O17)&gt;0),'ÚHRADOVÝ KATALOG VZP - ZP'!O17,"")</f>
        <v/>
      </c>
      <c r="P17" s="26" t="str">
        <f>IF(AND(R17="NE",LEN('ÚHRADOVÝ KATALOG VZP - ZP'!P17)&gt;0),'ÚHRADOVÝ KATALOG VZP - ZP'!P17,"")</f>
        <v/>
      </c>
      <c r="Q17" s="103" t="str">
        <f>IF(LEN(TRIM('ÚHRADOVÝ KATALOG VZP - ZP'!Q17))=0,"",IF(IFERROR(SEARCH("""",UPPER('ÚHRADOVÝ KATALOG VZP - ZP'!Q17)),0)=0,UPPER('ÚHRADOVÝ KATALOG VZP - ZP'!Q17),"("&amp;""""&amp;")"))</f>
        <v/>
      </c>
      <c r="R17" s="31" t="str">
        <f>IF(LEN(TRIM('ÚHRADOVÝ KATALOG VZP - ZP'!B17)&amp;TRIM('ÚHRADOVÝ KATALOG VZP - ZP'!C17)&amp;TRIM('ÚHRADOVÝ KATALOG VZP - ZP'!D17)&amp;TRIM('ÚHRADOVÝ KATALOG VZP - ZP'!E17)&amp;TRIM('ÚHRADOVÝ KATALOG VZP - ZP'!F17)&amp;TRIM('ÚHRADOVÝ KATALOG VZP - ZP'!G17)&amp;TRIM('ÚHRADOVÝ KATALOG VZP - ZP'!H17)&amp;TRIM('ÚHRADOVÝ KATALOG VZP - ZP'!I17)&amp;TRIM('ÚHRADOVÝ KATALOG VZP - ZP'!J17)&amp;TRIM('ÚHRADOVÝ KATALOG VZP - ZP'!K17)&amp;TRIM('ÚHRADOVÝ KATALOG VZP - ZP'!L17)&amp;TRIM('ÚHRADOVÝ KATALOG VZP - ZP'!M17)&amp;TRIM('ÚHRADOVÝ KATALOG VZP - ZP'!N17)&amp;TRIM('ÚHRADOVÝ KATALOG VZP - ZP'!O17)&amp;TRIM('ÚHRADOVÝ KATALOG VZP - ZP'!P17)&amp;TRIM('ÚHRADOVÝ KATALOG VZP - ZP'!Q17))=0,"ANO","NE")</f>
        <v>ANO</v>
      </c>
      <c r="S17" s="31" t="str">
        <f>IF(R17="NE",IF(LEN(TRIM('ÚHRADOVÝ KATALOG VZP - ZP'!B17))=0,"NOVÝ","OPRAVA"),"")</f>
        <v/>
      </c>
      <c r="T17" s="32" t="str">
        <f t="shared" si="1"/>
        <v>X</v>
      </c>
      <c r="V17" s="11">
        <f>LEN(TRIM('ÚHRADOVÝ KATALOG VZP - ZP'!C17))</f>
        <v>0</v>
      </c>
      <c r="W17" s="11" t="str">
        <f>IF(IFERROR(SEARCH("""",UPPER('ÚHRADOVÝ KATALOG VZP - ZP'!C17)),0)&gt;0," "&amp;CHAR(34),"")</f>
        <v/>
      </c>
      <c r="X17" s="11" t="str">
        <f>IF(IFERROR(SEARCH("~?",UPPER('ÚHRADOVÝ KATALOG VZP - ZP'!C17)),0)&gt;0," ?","")</f>
        <v/>
      </c>
      <c r="Y17" s="11" t="str">
        <f>IF(IFERROR(SEARCH("!",UPPER('ÚHRADOVÝ KATALOG VZP - ZP'!C17)),0)&gt;0," !","")</f>
        <v/>
      </c>
      <c r="Z17" s="11" t="str">
        <f>IF(IFERROR(SEARCH("_",UPPER('ÚHRADOVÝ KATALOG VZP - ZP'!C17)),0)&gt;0," _","")</f>
        <v/>
      </c>
      <c r="AA17" s="11" t="str">
        <f>IF(IFERROR(SEARCH("§",UPPER('ÚHRADOVÝ KATALOG VZP - ZP'!C17)),0)&gt;0," §","")</f>
        <v/>
      </c>
      <c r="AB17" s="11" t="str">
        <f>IF(IFERROR(SEARCH("#",UPPER('ÚHRADOVÝ KATALOG VZP - ZP'!C17)),0)&gt;0," #","")</f>
        <v/>
      </c>
      <c r="AC17" s="11" t="str">
        <f>IF(IFERROR(SEARCH(CHAR(10),UPPER('ÚHRADOVÝ KATALOG VZP - ZP'!C17)),0)&gt;0," ALT+ENTER","")</f>
        <v/>
      </c>
      <c r="AD17" s="96" t="str">
        <f>IF(AND(V17=0, R17="NE"),"Chybí NAZ",IF(LEN(TRIM(W17&amp;X17&amp;Y17&amp;Z17&amp;AA17&amp;AB17&amp;AC17))&gt;0,"Nepovolený(é) znak(y):   "&amp;W17&amp;X17&amp;Y17&amp;Z17&amp;AA17&amp;AB17&amp;AC17,TRIM('ÚHRADOVÝ KATALOG VZP - ZP'!C17)))</f>
        <v/>
      </c>
      <c r="AE17" s="11">
        <f>LEN(TRIM('ÚHRADOVÝ KATALOG VZP - ZP'!D17))</f>
        <v>0</v>
      </c>
      <c r="AF17" s="11" t="str">
        <f>IF(IFERROR(SEARCH("""",UPPER('ÚHRADOVÝ KATALOG VZP - ZP'!D17)),0)&gt;0," "&amp;CHAR(34),"")</f>
        <v/>
      </c>
      <c r="AG17" s="11" t="str">
        <f>IF(IFERROR(SEARCH("~?",UPPER('ÚHRADOVÝ KATALOG VZP - ZP'!D17)),0)&gt;0," ?","")</f>
        <v/>
      </c>
      <c r="AH17" s="11" t="str">
        <f>IF(IFERROR(SEARCH("!",UPPER('ÚHRADOVÝ KATALOG VZP - ZP'!D17)),0)&gt;0," !","")</f>
        <v/>
      </c>
      <c r="AI17" s="11" t="str">
        <f>IF(IFERROR(SEARCH("_",UPPER('ÚHRADOVÝ KATALOG VZP - ZP'!D17)),0)&gt;0," _","")</f>
        <v/>
      </c>
      <c r="AJ17" s="11" t="str">
        <f>IF(IFERROR(SEARCH("§",UPPER('ÚHRADOVÝ KATALOG VZP - ZP'!D17)),0)&gt;0," §","")</f>
        <v/>
      </c>
      <c r="AK17" s="11" t="str">
        <f>IF(IFERROR(SEARCH("#",UPPER('ÚHRADOVÝ KATALOG VZP - ZP'!D17)),0)&gt;0," #","")</f>
        <v/>
      </c>
      <c r="AL17" s="11" t="str">
        <f>IF(IFERROR(SEARCH(CHAR(10),UPPER('ÚHRADOVÝ KATALOG VZP - ZP'!D17)),0)&gt;0," ALT+ENTER","")</f>
        <v/>
      </c>
      <c r="AM17" s="96" t="str">
        <f>IF(AND(AE17=0, R17="NE"),"Chybí DOP",IF(LEN(TRIM(AF17&amp;AG17&amp;AH17&amp;AI17&amp;AJ17&amp;AK17&amp;AL17))&gt;0,"Nepovolený(é) znak(y):   "&amp;AF17&amp;AG17&amp;AH17&amp;AI17&amp;AJ17&amp;AK17&amp;AL17,TRIM('ÚHRADOVÝ KATALOG VZP - ZP'!D17)))</f>
        <v/>
      </c>
    </row>
    <row r="18" spans="1:39" s="11" customFormat="1" ht="30" customHeight="1" x14ac:dyDescent="0.2">
      <c r="A18" s="1">
        <v>13</v>
      </c>
      <c r="B18" s="20" t="str">
        <f>IF(ISBLANK('ÚHRADOVÝ KATALOG VZP - ZP'!B18),"",'ÚHRADOVÝ KATALOG VZP - ZP'!B18)</f>
        <v/>
      </c>
      <c r="C18" s="21" t="str">
        <f>UPPER(IF(AD18="Nepovolený(é) znak(y):   "&amp;W18&amp;X18&amp;Y18&amp;Z18&amp;AA18&amp;AB18&amp;AC18,"Nepovolený(é) znak(y):   "&amp;W18&amp;X18&amp;Y18&amp;Z18&amp;AA18&amp;AB18&amp;AC18,IF(S18="NOVÝ",IF(ISBLANK('ÚHRADOVÝ KATALOG VZP - ZP'!C18),"CHYBÍ NAZ",(IF((LEN('ÚHRADOVÝ KATALOG VZP - ZP'!C18)&gt;70),"Překročena délka textu",TRIM('ÚHRADOVÝ KATALOG VZP - ZP'!C18)))),IF(ISBLANK('ÚHRADOVÝ KATALOG VZP - ZP'!C18),"",(IF((LEN('ÚHRADOVÝ KATALOG VZP - ZP'!C18)&gt;80),"Překročena délka textu",TRIM('ÚHRADOVÝ KATALOG VZP - ZP'!C18)))))))</f>
        <v/>
      </c>
      <c r="D18" s="21" t="str">
        <f>UPPER(IF(AM18="Nepovolený(é) znak(y):   "&amp;AF18&amp;AG18&amp;AH18&amp;AI18&amp;AJ18&amp;AK18&amp;AL18,"Nepovolený(é) znak(y):   "&amp;AF18&amp;AG18&amp;AH18&amp;AI18&amp;AJ18&amp;AK18&amp;AL18,IF(S18="NOVÝ",IF(ISBLANK('ÚHRADOVÝ KATALOG VZP - ZP'!D18),"Chybí DOP",(IF((LEN('ÚHRADOVÝ KATALOG VZP - ZP'!D18)&gt;80),"Překročena délka textu",TRIM('ÚHRADOVÝ KATALOG VZP - ZP'!D18)))),IF(ISBLANK('ÚHRADOVÝ KATALOG VZP - ZP'!D18),"",(IF((LEN('ÚHRADOVÝ KATALOG VZP - ZP'!D18)&gt;80),"Překročena délka textu",TRIM('ÚHRADOVÝ KATALOG VZP - ZP'!D18)))))))</f>
        <v/>
      </c>
      <c r="E18" s="22" t="str">
        <f>IF(S18="NOVÝ",IF(LEN(TRIM('ÚHRADOVÝ KATALOG VZP - ZP'!E18))=0,"CHYBÍ TYP",'ÚHRADOVÝ KATALOG VZP - ZP'!E18),IF(LEN(TRIM('ÚHRADOVÝ KATALOG VZP - ZP'!E18))=0,"",'ÚHRADOVÝ KATALOG VZP - ZP'!E18))</f>
        <v/>
      </c>
      <c r="F18" s="22" t="str">
        <f t="shared" si="0"/>
        <v/>
      </c>
      <c r="G18" s="22" t="str">
        <f>IF(S18="NOVÝ",IF(LEN(TRIM(UPPER('ÚHRADOVÝ KATALOG VZP - ZP'!G18)))=0,"CHYBÍ TBAL",UPPER('ÚHRADOVÝ KATALOG VZP - ZP'!G18)),IF(LEN(TRIM('ÚHRADOVÝ KATALOG VZP - ZP'!G18))=0,"",TRIM(UPPER('ÚHRADOVÝ KATALOG VZP - ZP'!G18))))</f>
        <v/>
      </c>
      <c r="H18" s="22" t="str">
        <f>IF(S18="NOVÝ",IF(LEN(TRIM(UPPER('ÚHRADOVÝ KATALOG VZP - ZP'!H18)))=0,"CHYBÍ VYR",UPPER('ÚHRADOVÝ KATALOG VZP - ZP'!H18)),IF(LEN(TRIM('ÚHRADOVÝ KATALOG VZP - ZP'!H18))=0,"",TRIM(UPPER('ÚHRADOVÝ KATALOG VZP - ZP'!H18))))</f>
        <v/>
      </c>
      <c r="I18" s="22" t="str">
        <f>IF(S18="NOVÝ",IF(LEN(TRIM(UPPER('ÚHRADOVÝ KATALOG VZP - ZP'!I18)))=0,"CHYBÍ ZEM",UPPER('ÚHRADOVÝ KATALOG VZP - ZP'!I18)),IF(LEN(TRIM('ÚHRADOVÝ KATALOG VZP - ZP'!I18))=0,"",TRIM(UPPER('ÚHRADOVÝ KATALOG VZP - ZP'!I18))))</f>
        <v/>
      </c>
      <c r="J18" s="23" t="str">
        <f>IF(S18="NOVÝ",IF(LEN(TRIM('ÚHRADOVÝ KATALOG VZP - ZP'!J18))=0,"CHYBÍ CENA",'ÚHRADOVÝ KATALOG VZP - ZP'!J18),IF(LEN(TRIM('ÚHRADOVÝ KATALOG VZP - ZP'!J18))=0,"",'ÚHRADOVÝ KATALOG VZP - ZP'!J18))</f>
        <v/>
      </c>
      <c r="K18" s="22" t="str">
        <f>UPPER(IF(S18="NOVÝ",IF(LEN(TRIM('ÚHRADOVÝ KATALOG VZP - ZP'!K18))=0,"Chybí MENA",'ÚHRADOVÝ KATALOG VZP - ZP'!K18),IF(LEN(TRIM('ÚHRADOVÝ KATALOG VZP - ZP'!K18))=0,"",'ÚHRADOVÝ KATALOG VZP - ZP'!K18)))</f>
        <v/>
      </c>
      <c r="L18" s="24" t="str">
        <f>IF(S18="NOVÝ",IF(LEN(TRIM('ÚHRADOVÝ KATALOG VZP - ZP'!L18))=0,"CHYBÍ KURZ",'ÚHRADOVÝ KATALOG VZP - ZP'!L18),IF(LEN(TRIM('ÚHRADOVÝ KATALOG VZP - ZP'!L18))=0,"",'ÚHRADOVÝ KATALOG VZP - ZP'!L18))</f>
        <v/>
      </c>
      <c r="M18" s="83" t="str">
        <f>IF(S18="NOVÝ",IF(LEN(TRIM('ÚHRADOVÝ KATALOG VZP - ZP'!M18))=0,"CHYBÍ DPH",
IF(OR('ÚHRADOVÝ KATALOG VZP - ZP'!M18=15,'ÚHRADOVÝ KATALOG VZP - ZP'!M18=21),
'ÚHRADOVÝ KATALOG VZP - ZP'!M18,"CHYBA")),
IF(LEN(TRIM('ÚHRADOVÝ KATALOG VZP - ZP'!M18))=0,"",
IF(OR('ÚHRADOVÝ KATALOG VZP - ZP'!M18=15,'ÚHRADOVÝ KATALOG VZP - ZP'!M18=21),
'ÚHRADOVÝ KATALOG VZP - ZP'!M18,"CHYBA"))
)</f>
        <v/>
      </c>
      <c r="N18" s="127" t="str">
        <f>IF(R18="NE",IF(AND(T18&lt;&gt;"X",LEN('ÚHRADOVÝ KATALOG VZP - ZP'!N18)&gt;0),IF(ROUND(J18*L18*(1+(M18/100))*T18,2)&lt;'ÚHRADOVÝ KATALOG VZP - ZP'!N18,TEXT('ÚHRADOVÝ KATALOG VZP - ZP'!N18,"# ##0,00 Kč") &amp; CHAR(10) &amp; "&gt; " &amp; TEXT('ÚHRADOVÝ KATALOG VZP - ZP'!N18-(J18*L18*(1+(M18/100))*T18),"# ##0,00 Kč"),TEXT('ÚHRADOVÝ KATALOG VZP - ZP'!N18,"# ##0,00 Kč") &amp; CHAR(10) &amp; "OK"),"CHYBÍ DATA PRO VÝPOČET"),"")</f>
        <v/>
      </c>
      <c r="O18" s="26" t="str">
        <f>IF(AND(R18="NE",LEN('ÚHRADOVÝ KATALOG VZP - ZP'!O18)&gt;0),'ÚHRADOVÝ KATALOG VZP - ZP'!O18,"")</f>
        <v/>
      </c>
      <c r="P18" s="26" t="str">
        <f>IF(AND(R18="NE",LEN('ÚHRADOVÝ KATALOG VZP - ZP'!P18)&gt;0),'ÚHRADOVÝ KATALOG VZP - ZP'!P18,"")</f>
        <v/>
      </c>
      <c r="Q18" s="103" t="str">
        <f>IF(LEN(TRIM('ÚHRADOVÝ KATALOG VZP - ZP'!Q18))=0,"",IF(IFERROR(SEARCH("""",UPPER('ÚHRADOVÝ KATALOG VZP - ZP'!Q18)),0)=0,UPPER('ÚHRADOVÝ KATALOG VZP - ZP'!Q18),"("&amp;""""&amp;")"))</f>
        <v/>
      </c>
      <c r="R18" s="31" t="str">
        <f>IF(LEN(TRIM('ÚHRADOVÝ KATALOG VZP - ZP'!B18)&amp;TRIM('ÚHRADOVÝ KATALOG VZP - ZP'!C18)&amp;TRIM('ÚHRADOVÝ KATALOG VZP - ZP'!D18)&amp;TRIM('ÚHRADOVÝ KATALOG VZP - ZP'!E18)&amp;TRIM('ÚHRADOVÝ KATALOG VZP - ZP'!F18)&amp;TRIM('ÚHRADOVÝ KATALOG VZP - ZP'!G18)&amp;TRIM('ÚHRADOVÝ KATALOG VZP - ZP'!H18)&amp;TRIM('ÚHRADOVÝ KATALOG VZP - ZP'!I18)&amp;TRIM('ÚHRADOVÝ KATALOG VZP - ZP'!J18)&amp;TRIM('ÚHRADOVÝ KATALOG VZP - ZP'!K18)&amp;TRIM('ÚHRADOVÝ KATALOG VZP - ZP'!L18)&amp;TRIM('ÚHRADOVÝ KATALOG VZP - ZP'!M18)&amp;TRIM('ÚHRADOVÝ KATALOG VZP - ZP'!N18)&amp;TRIM('ÚHRADOVÝ KATALOG VZP - ZP'!O18)&amp;TRIM('ÚHRADOVÝ KATALOG VZP - ZP'!P18)&amp;TRIM('ÚHRADOVÝ KATALOG VZP - ZP'!Q18))=0,"ANO","NE")</f>
        <v>ANO</v>
      </c>
      <c r="S18" s="31" t="str">
        <f>IF(R18="NE",IF(LEN(TRIM('ÚHRADOVÝ KATALOG VZP - ZP'!B18))=0,"NOVÝ","OPRAVA"),"")</f>
        <v/>
      </c>
      <c r="T18" s="32" t="str">
        <f t="shared" si="1"/>
        <v>X</v>
      </c>
      <c r="V18" s="11">
        <f>LEN(TRIM('ÚHRADOVÝ KATALOG VZP - ZP'!C18))</f>
        <v>0</v>
      </c>
      <c r="W18" s="11" t="str">
        <f>IF(IFERROR(SEARCH("""",UPPER('ÚHRADOVÝ KATALOG VZP - ZP'!C18)),0)&gt;0," "&amp;CHAR(34),"")</f>
        <v/>
      </c>
      <c r="X18" s="11" t="str">
        <f>IF(IFERROR(SEARCH("~?",UPPER('ÚHRADOVÝ KATALOG VZP - ZP'!C18)),0)&gt;0," ?","")</f>
        <v/>
      </c>
      <c r="Y18" s="11" t="str">
        <f>IF(IFERROR(SEARCH("!",UPPER('ÚHRADOVÝ KATALOG VZP - ZP'!C18)),0)&gt;0," !","")</f>
        <v/>
      </c>
      <c r="Z18" s="11" t="str">
        <f>IF(IFERROR(SEARCH("_",UPPER('ÚHRADOVÝ KATALOG VZP - ZP'!C18)),0)&gt;0," _","")</f>
        <v/>
      </c>
      <c r="AA18" s="11" t="str">
        <f>IF(IFERROR(SEARCH("§",UPPER('ÚHRADOVÝ KATALOG VZP - ZP'!C18)),0)&gt;0," §","")</f>
        <v/>
      </c>
      <c r="AB18" s="11" t="str">
        <f>IF(IFERROR(SEARCH("#",UPPER('ÚHRADOVÝ KATALOG VZP - ZP'!C18)),0)&gt;0," #","")</f>
        <v/>
      </c>
      <c r="AC18" s="11" t="str">
        <f>IF(IFERROR(SEARCH(CHAR(10),UPPER('ÚHRADOVÝ KATALOG VZP - ZP'!C18)),0)&gt;0," ALT+ENTER","")</f>
        <v/>
      </c>
      <c r="AD18" s="96" t="str">
        <f>IF(AND(V18=0, R18="NE"),"Chybí NAZ",IF(LEN(TRIM(W18&amp;X18&amp;Y18&amp;Z18&amp;AA18&amp;AB18&amp;AC18))&gt;0,"Nepovolený(é) znak(y):   "&amp;W18&amp;X18&amp;Y18&amp;Z18&amp;AA18&amp;AB18&amp;AC18,TRIM('ÚHRADOVÝ KATALOG VZP - ZP'!C18)))</f>
        <v/>
      </c>
      <c r="AE18" s="11">
        <f>LEN(TRIM('ÚHRADOVÝ KATALOG VZP - ZP'!D18))</f>
        <v>0</v>
      </c>
      <c r="AF18" s="11" t="str">
        <f>IF(IFERROR(SEARCH("""",UPPER('ÚHRADOVÝ KATALOG VZP - ZP'!D18)),0)&gt;0," "&amp;CHAR(34),"")</f>
        <v/>
      </c>
      <c r="AG18" s="11" t="str">
        <f>IF(IFERROR(SEARCH("~?",UPPER('ÚHRADOVÝ KATALOG VZP - ZP'!D18)),0)&gt;0," ?","")</f>
        <v/>
      </c>
      <c r="AH18" s="11" t="str">
        <f>IF(IFERROR(SEARCH("!",UPPER('ÚHRADOVÝ KATALOG VZP - ZP'!D18)),0)&gt;0," !","")</f>
        <v/>
      </c>
      <c r="AI18" s="11" t="str">
        <f>IF(IFERROR(SEARCH("_",UPPER('ÚHRADOVÝ KATALOG VZP - ZP'!D18)),0)&gt;0," _","")</f>
        <v/>
      </c>
      <c r="AJ18" s="11" t="str">
        <f>IF(IFERROR(SEARCH("§",UPPER('ÚHRADOVÝ KATALOG VZP - ZP'!D18)),0)&gt;0," §","")</f>
        <v/>
      </c>
      <c r="AK18" s="11" t="str">
        <f>IF(IFERROR(SEARCH("#",UPPER('ÚHRADOVÝ KATALOG VZP - ZP'!D18)),0)&gt;0," #","")</f>
        <v/>
      </c>
      <c r="AL18" s="11" t="str">
        <f>IF(IFERROR(SEARCH(CHAR(10),UPPER('ÚHRADOVÝ KATALOG VZP - ZP'!D18)),0)&gt;0," ALT+ENTER","")</f>
        <v/>
      </c>
      <c r="AM18" s="96" t="str">
        <f>IF(AND(AE18=0, R18="NE"),"Chybí DOP",IF(LEN(TRIM(AF18&amp;AG18&amp;AH18&amp;AI18&amp;AJ18&amp;AK18&amp;AL18))&gt;0,"Nepovolený(é) znak(y):   "&amp;AF18&amp;AG18&amp;AH18&amp;AI18&amp;AJ18&amp;AK18&amp;AL18,TRIM('ÚHRADOVÝ KATALOG VZP - ZP'!D18)))</f>
        <v/>
      </c>
    </row>
    <row r="19" spans="1:39" s="11" customFormat="1" ht="30" customHeight="1" x14ac:dyDescent="0.2">
      <c r="A19" s="1">
        <v>14</v>
      </c>
      <c r="B19" s="20" t="str">
        <f>IF(ISBLANK('ÚHRADOVÝ KATALOG VZP - ZP'!B19),"",'ÚHRADOVÝ KATALOG VZP - ZP'!B19)</f>
        <v/>
      </c>
      <c r="C19" s="21" t="str">
        <f>UPPER(IF(AD19="Nepovolený(é) znak(y):   "&amp;W19&amp;X19&amp;Y19&amp;Z19&amp;AA19&amp;AB19&amp;AC19,"Nepovolený(é) znak(y):   "&amp;W19&amp;X19&amp;Y19&amp;Z19&amp;AA19&amp;AB19&amp;AC19,IF(S19="NOVÝ",IF(ISBLANK('ÚHRADOVÝ KATALOG VZP - ZP'!C19),"CHYBÍ NAZ",(IF((LEN('ÚHRADOVÝ KATALOG VZP - ZP'!C19)&gt;70),"Překročena délka textu",TRIM('ÚHRADOVÝ KATALOG VZP - ZP'!C19)))),IF(ISBLANK('ÚHRADOVÝ KATALOG VZP - ZP'!C19),"",(IF((LEN('ÚHRADOVÝ KATALOG VZP - ZP'!C19)&gt;80),"Překročena délka textu",TRIM('ÚHRADOVÝ KATALOG VZP - ZP'!C19)))))))</f>
        <v/>
      </c>
      <c r="D19" s="21" t="str">
        <f>UPPER(IF(AM19="Nepovolený(é) znak(y):   "&amp;AF19&amp;AG19&amp;AH19&amp;AI19&amp;AJ19&amp;AK19&amp;AL19,"Nepovolený(é) znak(y):   "&amp;AF19&amp;AG19&amp;AH19&amp;AI19&amp;AJ19&amp;AK19&amp;AL19,IF(S19="NOVÝ",IF(ISBLANK('ÚHRADOVÝ KATALOG VZP - ZP'!D19),"Chybí DOP",(IF((LEN('ÚHRADOVÝ KATALOG VZP - ZP'!D19)&gt;80),"Překročena délka textu",TRIM('ÚHRADOVÝ KATALOG VZP - ZP'!D19)))),IF(ISBLANK('ÚHRADOVÝ KATALOG VZP - ZP'!D19),"",(IF((LEN('ÚHRADOVÝ KATALOG VZP - ZP'!D19)&gt;80),"Překročena délka textu",TRIM('ÚHRADOVÝ KATALOG VZP - ZP'!D19)))))))</f>
        <v/>
      </c>
      <c r="E19" s="22" t="str">
        <f>IF(S19="NOVÝ",IF(LEN(TRIM('ÚHRADOVÝ KATALOG VZP - ZP'!E19))=0,"CHYBÍ TYP",'ÚHRADOVÝ KATALOG VZP - ZP'!E19),IF(LEN(TRIM('ÚHRADOVÝ KATALOG VZP - ZP'!E19))=0,"",'ÚHRADOVÝ KATALOG VZP - ZP'!E19))</f>
        <v/>
      </c>
      <c r="F19" s="22" t="str">
        <f t="shared" si="0"/>
        <v/>
      </c>
      <c r="G19" s="22" t="str">
        <f>IF(S19="NOVÝ",IF(LEN(TRIM(UPPER('ÚHRADOVÝ KATALOG VZP - ZP'!G19)))=0,"CHYBÍ TBAL",UPPER('ÚHRADOVÝ KATALOG VZP - ZP'!G19)),IF(LEN(TRIM('ÚHRADOVÝ KATALOG VZP - ZP'!G19))=0,"",TRIM(UPPER('ÚHRADOVÝ KATALOG VZP - ZP'!G19))))</f>
        <v/>
      </c>
      <c r="H19" s="22" t="str">
        <f>IF(S19="NOVÝ",IF(LEN(TRIM(UPPER('ÚHRADOVÝ KATALOG VZP - ZP'!H19)))=0,"CHYBÍ VYR",UPPER('ÚHRADOVÝ KATALOG VZP - ZP'!H19)),IF(LEN(TRIM('ÚHRADOVÝ KATALOG VZP - ZP'!H19))=0,"",TRIM(UPPER('ÚHRADOVÝ KATALOG VZP - ZP'!H19))))</f>
        <v/>
      </c>
      <c r="I19" s="22" t="str">
        <f>IF(S19="NOVÝ",IF(LEN(TRIM(UPPER('ÚHRADOVÝ KATALOG VZP - ZP'!I19)))=0,"CHYBÍ ZEM",UPPER('ÚHRADOVÝ KATALOG VZP - ZP'!I19)),IF(LEN(TRIM('ÚHRADOVÝ KATALOG VZP - ZP'!I19))=0,"",TRIM(UPPER('ÚHRADOVÝ KATALOG VZP - ZP'!I19))))</f>
        <v/>
      </c>
      <c r="J19" s="23" t="str">
        <f>IF(S19="NOVÝ",IF(LEN(TRIM('ÚHRADOVÝ KATALOG VZP - ZP'!J19))=0,"CHYBÍ CENA",'ÚHRADOVÝ KATALOG VZP - ZP'!J19),IF(LEN(TRIM('ÚHRADOVÝ KATALOG VZP - ZP'!J19))=0,"",'ÚHRADOVÝ KATALOG VZP - ZP'!J19))</f>
        <v/>
      </c>
      <c r="K19" s="22" t="str">
        <f>UPPER(IF(S19="NOVÝ",IF(LEN(TRIM('ÚHRADOVÝ KATALOG VZP - ZP'!K19))=0,"Chybí MENA",'ÚHRADOVÝ KATALOG VZP - ZP'!K19),IF(LEN(TRIM('ÚHRADOVÝ KATALOG VZP - ZP'!K19))=0,"",'ÚHRADOVÝ KATALOG VZP - ZP'!K19)))</f>
        <v/>
      </c>
      <c r="L19" s="24" t="str">
        <f>IF(S19="NOVÝ",IF(LEN(TRIM('ÚHRADOVÝ KATALOG VZP - ZP'!L19))=0,"CHYBÍ KURZ",'ÚHRADOVÝ KATALOG VZP - ZP'!L19),IF(LEN(TRIM('ÚHRADOVÝ KATALOG VZP - ZP'!L19))=0,"",'ÚHRADOVÝ KATALOG VZP - ZP'!L19))</f>
        <v/>
      </c>
      <c r="M19" s="83" t="str">
        <f>IF(S19="NOVÝ",IF(LEN(TRIM('ÚHRADOVÝ KATALOG VZP - ZP'!M19))=0,"CHYBÍ DPH",
IF(OR('ÚHRADOVÝ KATALOG VZP - ZP'!M19=15,'ÚHRADOVÝ KATALOG VZP - ZP'!M19=21),
'ÚHRADOVÝ KATALOG VZP - ZP'!M19,"CHYBA")),
IF(LEN(TRIM('ÚHRADOVÝ KATALOG VZP - ZP'!M19))=0,"",
IF(OR('ÚHRADOVÝ KATALOG VZP - ZP'!M19=15,'ÚHRADOVÝ KATALOG VZP - ZP'!M19=21),
'ÚHRADOVÝ KATALOG VZP - ZP'!M19,"CHYBA"))
)</f>
        <v/>
      </c>
      <c r="N19" s="127" t="str">
        <f>IF(R19="NE",IF(AND(T19&lt;&gt;"X",LEN('ÚHRADOVÝ KATALOG VZP - ZP'!N19)&gt;0),IF(ROUND(J19*L19*(1+(M19/100))*T19,2)&lt;'ÚHRADOVÝ KATALOG VZP - ZP'!N19,TEXT('ÚHRADOVÝ KATALOG VZP - ZP'!N19,"# ##0,00 Kč") &amp; CHAR(10) &amp; "&gt; " &amp; TEXT('ÚHRADOVÝ KATALOG VZP - ZP'!N19-(J19*L19*(1+(M19/100))*T19),"# ##0,00 Kč"),TEXT('ÚHRADOVÝ KATALOG VZP - ZP'!N19,"# ##0,00 Kč") &amp; CHAR(10) &amp; "OK"),"CHYBÍ DATA PRO VÝPOČET"),"")</f>
        <v/>
      </c>
      <c r="O19" s="26" t="str">
        <f>IF(AND(R19="NE",LEN('ÚHRADOVÝ KATALOG VZP - ZP'!O19)&gt;0),'ÚHRADOVÝ KATALOG VZP - ZP'!O19,"")</f>
        <v/>
      </c>
      <c r="P19" s="26" t="str">
        <f>IF(AND(R19="NE",LEN('ÚHRADOVÝ KATALOG VZP - ZP'!P19)&gt;0),'ÚHRADOVÝ KATALOG VZP - ZP'!P19,"")</f>
        <v/>
      </c>
      <c r="Q19" s="103" t="str">
        <f>IF(LEN(TRIM('ÚHRADOVÝ KATALOG VZP - ZP'!Q19))=0,"",IF(IFERROR(SEARCH("""",UPPER('ÚHRADOVÝ KATALOG VZP - ZP'!Q19)),0)=0,UPPER('ÚHRADOVÝ KATALOG VZP - ZP'!Q19),"("&amp;""""&amp;")"))</f>
        <v/>
      </c>
      <c r="R19" s="31" t="str">
        <f>IF(LEN(TRIM('ÚHRADOVÝ KATALOG VZP - ZP'!B19)&amp;TRIM('ÚHRADOVÝ KATALOG VZP - ZP'!C19)&amp;TRIM('ÚHRADOVÝ KATALOG VZP - ZP'!D19)&amp;TRIM('ÚHRADOVÝ KATALOG VZP - ZP'!E19)&amp;TRIM('ÚHRADOVÝ KATALOG VZP - ZP'!F19)&amp;TRIM('ÚHRADOVÝ KATALOG VZP - ZP'!G19)&amp;TRIM('ÚHRADOVÝ KATALOG VZP - ZP'!H19)&amp;TRIM('ÚHRADOVÝ KATALOG VZP - ZP'!I19)&amp;TRIM('ÚHRADOVÝ KATALOG VZP - ZP'!J19)&amp;TRIM('ÚHRADOVÝ KATALOG VZP - ZP'!K19)&amp;TRIM('ÚHRADOVÝ KATALOG VZP - ZP'!L19)&amp;TRIM('ÚHRADOVÝ KATALOG VZP - ZP'!M19)&amp;TRIM('ÚHRADOVÝ KATALOG VZP - ZP'!N19)&amp;TRIM('ÚHRADOVÝ KATALOG VZP - ZP'!O19)&amp;TRIM('ÚHRADOVÝ KATALOG VZP - ZP'!P19)&amp;TRIM('ÚHRADOVÝ KATALOG VZP - ZP'!Q19))=0,"ANO","NE")</f>
        <v>ANO</v>
      </c>
      <c r="S19" s="31" t="str">
        <f>IF(R19="NE",IF(LEN(TRIM('ÚHRADOVÝ KATALOG VZP - ZP'!B19))=0,"NOVÝ","OPRAVA"),"")</f>
        <v/>
      </c>
      <c r="T19" s="32" t="str">
        <f t="shared" si="1"/>
        <v>X</v>
      </c>
      <c r="V19" s="11">
        <f>LEN(TRIM('ÚHRADOVÝ KATALOG VZP - ZP'!C19))</f>
        <v>0</v>
      </c>
      <c r="W19" s="11" t="str">
        <f>IF(IFERROR(SEARCH("""",UPPER('ÚHRADOVÝ KATALOG VZP - ZP'!C19)),0)&gt;0," "&amp;CHAR(34),"")</f>
        <v/>
      </c>
      <c r="X19" s="11" t="str">
        <f>IF(IFERROR(SEARCH("~?",UPPER('ÚHRADOVÝ KATALOG VZP - ZP'!C19)),0)&gt;0," ?","")</f>
        <v/>
      </c>
      <c r="Y19" s="11" t="str">
        <f>IF(IFERROR(SEARCH("!",UPPER('ÚHRADOVÝ KATALOG VZP - ZP'!C19)),0)&gt;0," !","")</f>
        <v/>
      </c>
      <c r="Z19" s="11" t="str">
        <f>IF(IFERROR(SEARCH("_",UPPER('ÚHRADOVÝ KATALOG VZP - ZP'!C19)),0)&gt;0," _","")</f>
        <v/>
      </c>
      <c r="AA19" s="11" t="str">
        <f>IF(IFERROR(SEARCH("§",UPPER('ÚHRADOVÝ KATALOG VZP - ZP'!C19)),0)&gt;0," §","")</f>
        <v/>
      </c>
      <c r="AB19" s="11" t="str">
        <f>IF(IFERROR(SEARCH("#",UPPER('ÚHRADOVÝ KATALOG VZP - ZP'!C19)),0)&gt;0," #","")</f>
        <v/>
      </c>
      <c r="AC19" s="11" t="str">
        <f>IF(IFERROR(SEARCH(CHAR(10),UPPER('ÚHRADOVÝ KATALOG VZP - ZP'!C19)),0)&gt;0," ALT+ENTER","")</f>
        <v/>
      </c>
      <c r="AD19" s="96" t="str">
        <f>IF(AND(V19=0, R19="NE"),"Chybí NAZ",IF(LEN(TRIM(W19&amp;X19&amp;Y19&amp;Z19&amp;AA19&amp;AB19&amp;AC19))&gt;0,"Nepovolený(é) znak(y):   "&amp;W19&amp;X19&amp;Y19&amp;Z19&amp;AA19&amp;AB19&amp;AC19,TRIM('ÚHRADOVÝ KATALOG VZP - ZP'!C19)))</f>
        <v/>
      </c>
      <c r="AE19" s="11">
        <f>LEN(TRIM('ÚHRADOVÝ KATALOG VZP - ZP'!D19))</f>
        <v>0</v>
      </c>
      <c r="AF19" s="11" t="str">
        <f>IF(IFERROR(SEARCH("""",UPPER('ÚHRADOVÝ KATALOG VZP - ZP'!D19)),0)&gt;0," "&amp;CHAR(34),"")</f>
        <v/>
      </c>
      <c r="AG19" s="11" t="str">
        <f>IF(IFERROR(SEARCH("~?",UPPER('ÚHRADOVÝ KATALOG VZP - ZP'!D19)),0)&gt;0," ?","")</f>
        <v/>
      </c>
      <c r="AH19" s="11" t="str">
        <f>IF(IFERROR(SEARCH("!",UPPER('ÚHRADOVÝ KATALOG VZP - ZP'!D19)),0)&gt;0," !","")</f>
        <v/>
      </c>
      <c r="AI19" s="11" t="str">
        <f>IF(IFERROR(SEARCH("_",UPPER('ÚHRADOVÝ KATALOG VZP - ZP'!D19)),0)&gt;0," _","")</f>
        <v/>
      </c>
      <c r="AJ19" s="11" t="str">
        <f>IF(IFERROR(SEARCH("§",UPPER('ÚHRADOVÝ KATALOG VZP - ZP'!D19)),0)&gt;0," §","")</f>
        <v/>
      </c>
      <c r="AK19" s="11" t="str">
        <f>IF(IFERROR(SEARCH("#",UPPER('ÚHRADOVÝ KATALOG VZP - ZP'!D19)),0)&gt;0," #","")</f>
        <v/>
      </c>
      <c r="AL19" s="11" t="str">
        <f>IF(IFERROR(SEARCH(CHAR(10),UPPER('ÚHRADOVÝ KATALOG VZP - ZP'!D19)),0)&gt;0," ALT+ENTER","")</f>
        <v/>
      </c>
      <c r="AM19" s="96" t="str">
        <f>IF(AND(AE19=0, R19="NE"),"Chybí DOP",IF(LEN(TRIM(AF19&amp;AG19&amp;AH19&amp;AI19&amp;AJ19&amp;AK19&amp;AL19))&gt;0,"Nepovolený(é) znak(y):   "&amp;AF19&amp;AG19&amp;AH19&amp;AI19&amp;AJ19&amp;AK19&amp;AL19,TRIM('ÚHRADOVÝ KATALOG VZP - ZP'!D19)))</f>
        <v/>
      </c>
    </row>
    <row r="20" spans="1:39" s="11" customFormat="1" ht="30" customHeight="1" x14ac:dyDescent="0.2">
      <c r="A20" s="1">
        <v>15</v>
      </c>
      <c r="B20" s="20" t="str">
        <f>IF(ISBLANK('ÚHRADOVÝ KATALOG VZP - ZP'!B20),"",'ÚHRADOVÝ KATALOG VZP - ZP'!B20)</f>
        <v/>
      </c>
      <c r="C20" s="21" t="str">
        <f>UPPER(IF(AD20="Nepovolený(é) znak(y):   "&amp;W20&amp;X20&amp;Y20&amp;Z20&amp;AA20&amp;AB20&amp;AC20,"Nepovolený(é) znak(y):   "&amp;W20&amp;X20&amp;Y20&amp;Z20&amp;AA20&amp;AB20&amp;AC20,IF(S20="NOVÝ",IF(ISBLANK('ÚHRADOVÝ KATALOG VZP - ZP'!C20),"CHYBÍ NAZ",(IF((LEN('ÚHRADOVÝ KATALOG VZP - ZP'!C20)&gt;70),"Překročena délka textu",TRIM('ÚHRADOVÝ KATALOG VZP - ZP'!C20)))),IF(ISBLANK('ÚHRADOVÝ KATALOG VZP - ZP'!C20),"",(IF((LEN('ÚHRADOVÝ KATALOG VZP - ZP'!C20)&gt;80),"Překročena délka textu",TRIM('ÚHRADOVÝ KATALOG VZP - ZP'!C20)))))))</f>
        <v/>
      </c>
      <c r="D20" s="21" t="str">
        <f>UPPER(IF(AM20="Nepovolený(é) znak(y):   "&amp;AF20&amp;AG20&amp;AH20&amp;AI20&amp;AJ20&amp;AK20&amp;AL20,"Nepovolený(é) znak(y):   "&amp;AF20&amp;AG20&amp;AH20&amp;AI20&amp;AJ20&amp;AK20&amp;AL20,IF(S20="NOVÝ",IF(ISBLANK('ÚHRADOVÝ KATALOG VZP - ZP'!D20),"Chybí DOP",(IF((LEN('ÚHRADOVÝ KATALOG VZP - ZP'!D20)&gt;80),"Překročena délka textu",TRIM('ÚHRADOVÝ KATALOG VZP - ZP'!D20)))),IF(ISBLANK('ÚHRADOVÝ KATALOG VZP - ZP'!D20),"",(IF((LEN('ÚHRADOVÝ KATALOG VZP - ZP'!D20)&gt;80),"Překročena délka textu",TRIM('ÚHRADOVÝ KATALOG VZP - ZP'!D20)))))))</f>
        <v/>
      </c>
      <c r="E20" s="22" t="str">
        <f>IF(S20="NOVÝ",IF(LEN(TRIM('ÚHRADOVÝ KATALOG VZP - ZP'!E20))=0,"CHYBÍ TYP",'ÚHRADOVÝ KATALOG VZP - ZP'!E20),IF(LEN(TRIM('ÚHRADOVÝ KATALOG VZP - ZP'!E20))=0,"",'ÚHRADOVÝ KATALOG VZP - ZP'!E20))</f>
        <v/>
      </c>
      <c r="F20" s="22" t="str">
        <f t="shared" si="0"/>
        <v/>
      </c>
      <c r="G20" s="22" t="str">
        <f>IF(S20="NOVÝ",IF(LEN(TRIM(UPPER('ÚHRADOVÝ KATALOG VZP - ZP'!G20)))=0,"CHYBÍ TBAL",UPPER('ÚHRADOVÝ KATALOG VZP - ZP'!G20)),IF(LEN(TRIM('ÚHRADOVÝ KATALOG VZP - ZP'!G20))=0,"",TRIM(UPPER('ÚHRADOVÝ KATALOG VZP - ZP'!G20))))</f>
        <v/>
      </c>
      <c r="H20" s="22" t="str">
        <f>IF(S20="NOVÝ",IF(LEN(TRIM(UPPER('ÚHRADOVÝ KATALOG VZP - ZP'!H20)))=0,"CHYBÍ VYR",UPPER('ÚHRADOVÝ KATALOG VZP - ZP'!H20)),IF(LEN(TRIM('ÚHRADOVÝ KATALOG VZP - ZP'!H20))=0,"",TRIM(UPPER('ÚHRADOVÝ KATALOG VZP - ZP'!H20))))</f>
        <v/>
      </c>
      <c r="I20" s="22" t="str">
        <f>IF(S20="NOVÝ",IF(LEN(TRIM(UPPER('ÚHRADOVÝ KATALOG VZP - ZP'!I20)))=0,"CHYBÍ ZEM",UPPER('ÚHRADOVÝ KATALOG VZP - ZP'!I20)),IF(LEN(TRIM('ÚHRADOVÝ KATALOG VZP - ZP'!I20))=0,"",TRIM(UPPER('ÚHRADOVÝ KATALOG VZP - ZP'!I20))))</f>
        <v/>
      </c>
      <c r="J20" s="23" t="str">
        <f>IF(S20="NOVÝ",IF(LEN(TRIM('ÚHRADOVÝ KATALOG VZP - ZP'!J20))=0,"CHYBÍ CENA",'ÚHRADOVÝ KATALOG VZP - ZP'!J20),IF(LEN(TRIM('ÚHRADOVÝ KATALOG VZP - ZP'!J20))=0,"",'ÚHRADOVÝ KATALOG VZP - ZP'!J20))</f>
        <v/>
      </c>
      <c r="K20" s="22" t="str">
        <f>UPPER(IF(S20="NOVÝ",IF(LEN(TRIM('ÚHRADOVÝ KATALOG VZP - ZP'!K20))=0,"Chybí MENA",'ÚHRADOVÝ KATALOG VZP - ZP'!K20),IF(LEN(TRIM('ÚHRADOVÝ KATALOG VZP - ZP'!K20))=0,"",'ÚHRADOVÝ KATALOG VZP - ZP'!K20)))</f>
        <v/>
      </c>
      <c r="L20" s="24" t="str">
        <f>IF(S20="NOVÝ",IF(LEN(TRIM('ÚHRADOVÝ KATALOG VZP - ZP'!L20))=0,"CHYBÍ KURZ",'ÚHRADOVÝ KATALOG VZP - ZP'!L20),IF(LEN(TRIM('ÚHRADOVÝ KATALOG VZP - ZP'!L20))=0,"",'ÚHRADOVÝ KATALOG VZP - ZP'!L20))</f>
        <v/>
      </c>
      <c r="M20" s="83" t="str">
        <f>IF(S20="NOVÝ",IF(LEN(TRIM('ÚHRADOVÝ KATALOG VZP - ZP'!M20))=0,"CHYBÍ DPH",
IF(OR('ÚHRADOVÝ KATALOG VZP - ZP'!M20=15,'ÚHRADOVÝ KATALOG VZP - ZP'!M20=21),
'ÚHRADOVÝ KATALOG VZP - ZP'!M20,"CHYBA")),
IF(LEN(TRIM('ÚHRADOVÝ KATALOG VZP - ZP'!M20))=0,"",
IF(OR('ÚHRADOVÝ KATALOG VZP - ZP'!M20=15,'ÚHRADOVÝ KATALOG VZP - ZP'!M20=21),
'ÚHRADOVÝ KATALOG VZP - ZP'!M20,"CHYBA"))
)</f>
        <v/>
      </c>
      <c r="N20" s="127" t="str">
        <f>IF(R20="NE",IF(AND(T20&lt;&gt;"X",LEN('ÚHRADOVÝ KATALOG VZP - ZP'!N20)&gt;0),IF(ROUND(J20*L20*(1+(M20/100))*T20,2)&lt;'ÚHRADOVÝ KATALOG VZP - ZP'!N20,TEXT('ÚHRADOVÝ KATALOG VZP - ZP'!N20,"# ##0,00 Kč") &amp; CHAR(10) &amp; "&gt; " &amp; TEXT('ÚHRADOVÝ KATALOG VZP - ZP'!N20-(J20*L20*(1+(M20/100))*T20),"# ##0,00 Kč"),TEXT('ÚHRADOVÝ KATALOG VZP - ZP'!N20,"# ##0,00 Kč") &amp; CHAR(10) &amp; "OK"),"CHYBÍ DATA PRO VÝPOČET"),"")</f>
        <v/>
      </c>
      <c r="O20" s="26" t="str">
        <f>IF(AND(R20="NE",LEN('ÚHRADOVÝ KATALOG VZP - ZP'!O20)&gt;0),'ÚHRADOVÝ KATALOG VZP - ZP'!O20,"")</f>
        <v/>
      </c>
      <c r="P20" s="26" t="str">
        <f>IF(AND(R20="NE",LEN('ÚHRADOVÝ KATALOG VZP - ZP'!P20)&gt;0),'ÚHRADOVÝ KATALOG VZP - ZP'!P20,"")</f>
        <v/>
      </c>
      <c r="Q20" s="103" t="str">
        <f>IF(LEN(TRIM('ÚHRADOVÝ KATALOG VZP - ZP'!Q20))=0,"",IF(IFERROR(SEARCH("""",UPPER('ÚHRADOVÝ KATALOG VZP - ZP'!Q20)),0)=0,UPPER('ÚHRADOVÝ KATALOG VZP - ZP'!Q20),"("&amp;""""&amp;")"))</f>
        <v/>
      </c>
      <c r="R20" s="31" t="str">
        <f>IF(LEN(TRIM('ÚHRADOVÝ KATALOG VZP - ZP'!B20)&amp;TRIM('ÚHRADOVÝ KATALOG VZP - ZP'!C20)&amp;TRIM('ÚHRADOVÝ KATALOG VZP - ZP'!D20)&amp;TRIM('ÚHRADOVÝ KATALOG VZP - ZP'!E20)&amp;TRIM('ÚHRADOVÝ KATALOG VZP - ZP'!F20)&amp;TRIM('ÚHRADOVÝ KATALOG VZP - ZP'!G20)&amp;TRIM('ÚHRADOVÝ KATALOG VZP - ZP'!H20)&amp;TRIM('ÚHRADOVÝ KATALOG VZP - ZP'!I20)&amp;TRIM('ÚHRADOVÝ KATALOG VZP - ZP'!J20)&amp;TRIM('ÚHRADOVÝ KATALOG VZP - ZP'!K20)&amp;TRIM('ÚHRADOVÝ KATALOG VZP - ZP'!L20)&amp;TRIM('ÚHRADOVÝ KATALOG VZP - ZP'!M20)&amp;TRIM('ÚHRADOVÝ KATALOG VZP - ZP'!N20)&amp;TRIM('ÚHRADOVÝ KATALOG VZP - ZP'!O20)&amp;TRIM('ÚHRADOVÝ KATALOG VZP - ZP'!P20)&amp;TRIM('ÚHRADOVÝ KATALOG VZP - ZP'!Q20))=0,"ANO","NE")</f>
        <v>ANO</v>
      </c>
      <c r="S20" s="31" t="str">
        <f>IF(R20="NE",IF(LEN(TRIM('ÚHRADOVÝ KATALOG VZP - ZP'!B20))=0,"NOVÝ","OPRAVA"),"")</f>
        <v/>
      </c>
      <c r="T20" s="32" t="str">
        <f t="shared" si="1"/>
        <v>X</v>
      </c>
      <c r="V20" s="11">
        <f>LEN(TRIM('ÚHRADOVÝ KATALOG VZP - ZP'!C20))</f>
        <v>0</v>
      </c>
      <c r="W20" s="11" t="str">
        <f>IF(IFERROR(SEARCH("""",UPPER('ÚHRADOVÝ KATALOG VZP - ZP'!C20)),0)&gt;0," "&amp;CHAR(34),"")</f>
        <v/>
      </c>
      <c r="X20" s="11" t="str">
        <f>IF(IFERROR(SEARCH("~?",UPPER('ÚHRADOVÝ KATALOG VZP - ZP'!C20)),0)&gt;0," ?","")</f>
        <v/>
      </c>
      <c r="Y20" s="11" t="str">
        <f>IF(IFERROR(SEARCH("!",UPPER('ÚHRADOVÝ KATALOG VZP - ZP'!C20)),0)&gt;0," !","")</f>
        <v/>
      </c>
      <c r="Z20" s="11" t="str">
        <f>IF(IFERROR(SEARCH("_",UPPER('ÚHRADOVÝ KATALOG VZP - ZP'!C20)),0)&gt;0," _","")</f>
        <v/>
      </c>
      <c r="AA20" s="11" t="str">
        <f>IF(IFERROR(SEARCH("§",UPPER('ÚHRADOVÝ KATALOG VZP - ZP'!C20)),0)&gt;0," §","")</f>
        <v/>
      </c>
      <c r="AB20" s="11" t="str">
        <f>IF(IFERROR(SEARCH("#",UPPER('ÚHRADOVÝ KATALOG VZP - ZP'!C20)),0)&gt;0," #","")</f>
        <v/>
      </c>
      <c r="AC20" s="11" t="str">
        <f>IF(IFERROR(SEARCH(CHAR(10),UPPER('ÚHRADOVÝ KATALOG VZP - ZP'!C20)),0)&gt;0," ALT+ENTER","")</f>
        <v/>
      </c>
      <c r="AD20" s="96" t="str">
        <f>IF(AND(V20=0, R20="NE"),"Chybí NAZ",IF(LEN(TRIM(W20&amp;X20&amp;Y20&amp;Z20&amp;AA20&amp;AB20&amp;AC20))&gt;0,"Nepovolený(é) znak(y):   "&amp;W20&amp;X20&amp;Y20&amp;Z20&amp;AA20&amp;AB20&amp;AC20,TRIM('ÚHRADOVÝ KATALOG VZP - ZP'!C20)))</f>
        <v/>
      </c>
      <c r="AE20" s="11">
        <f>LEN(TRIM('ÚHRADOVÝ KATALOG VZP - ZP'!D20))</f>
        <v>0</v>
      </c>
      <c r="AF20" s="11" t="str">
        <f>IF(IFERROR(SEARCH("""",UPPER('ÚHRADOVÝ KATALOG VZP - ZP'!D20)),0)&gt;0," "&amp;CHAR(34),"")</f>
        <v/>
      </c>
      <c r="AG20" s="11" t="str">
        <f>IF(IFERROR(SEARCH("~?",UPPER('ÚHRADOVÝ KATALOG VZP - ZP'!D20)),0)&gt;0," ?","")</f>
        <v/>
      </c>
      <c r="AH20" s="11" t="str">
        <f>IF(IFERROR(SEARCH("!",UPPER('ÚHRADOVÝ KATALOG VZP - ZP'!D20)),0)&gt;0," !","")</f>
        <v/>
      </c>
      <c r="AI20" s="11" t="str">
        <f>IF(IFERROR(SEARCH("_",UPPER('ÚHRADOVÝ KATALOG VZP - ZP'!D20)),0)&gt;0," _","")</f>
        <v/>
      </c>
      <c r="AJ20" s="11" t="str">
        <f>IF(IFERROR(SEARCH("§",UPPER('ÚHRADOVÝ KATALOG VZP - ZP'!D20)),0)&gt;0," §","")</f>
        <v/>
      </c>
      <c r="AK20" s="11" t="str">
        <f>IF(IFERROR(SEARCH("#",UPPER('ÚHRADOVÝ KATALOG VZP - ZP'!D20)),0)&gt;0," #","")</f>
        <v/>
      </c>
      <c r="AL20" s="11" t="str">
        <f>IF(IFERROR(SEARCH(CHAR(10),UPPER('ÚHRADOVÝ KATALOG VZP - ZP'!D20)),0)&gt;0," ALT+ENTER","")</f>
        <v/>
      </c>
      <c r="AM20" s="96" t="str">
        <f>IF(AND(AE20=0, R20="NE"),"Chybí DOP",IF(LEN(TRIM(AF20&amp;AG20&amp;AH20&amp;AI20&amp;AJ20&amp;AK20&amp;AL20))&gt;0,"Nepovolený(é) znak(y):   "&amp;AF20&amp;AG20&amp;AH20&amp;AI20&amp;AJ20&amp;AK20&amp;AL20,TRIM('ÚHRADOVÝ KATALOG VZP - ZP'!D20)))</f>
        <v/>
      </c>
    </row>
    <row r="21" spans="1:39" s="11" customFormat="1" ht="30" customHeight="1" x14ac:dyDescent="0.2">
      <c r="A21" s="1">
        <v>16</v>
      </c>
      <c r="B21" s="20" t="str">
        <f>IF(ISBLANK('ÚHRADOVÝ KATALOG VZP - ZP'!B21),"",'ÚHRADOVÝ KATALOG VZP - ZP'!B21)</f>
        <v/>
      </c>
      <c r="C21" s="21" t="str">
        <f>UPPER(IF(AD21="Nepovolený(é) znak(y):   "&amp;W21&amp;X21&amp;Y21&amp;Z21&amp;AA21&amp;AB21&amp;AC21,"Nepovolený(é) znak(y):   "&amp;W21&amp;X21&amp;Y21&amp;Z21&amp;AA21&amp;AB21&amp;AC21,IF(S21="NOVÝ",IF(ISBLANK('ÚHRADOVÝ KATALOG VZP - ZP'!C21),"CHYBÍ NAZ",(IF((LEN('ÚHRADOVÝ KATALOG VZP - ZP'!C21)&gt;70),"Překročena délka textu",TRIM('ÚHRADOVÝ KATALOG VZP - ZP'!C21)))),IF(ISBLANK('ÚHRADOVÝ KATALOG VZP - ZP'!C21),"",(IF((LEN('ÚHRADOVÝ KATALOG VZP - ZP'!C21)&gt;80),"Překročena délka textu",TRIM('ÚHRADOVÝ KATALOG VZP - ZP'!C21)))))))</f>
        <v/>
      </c>
      <c r="D21" s="21" t="str">
        <f>UPPER(IF(AM21="Nepovolený(é) znak(y):   "&amp;AF21&amp;AG21&amp;AH21&amp;AI21&amp;AJ21&amp;AK21&amp;AL21,"Nepovolený(é) znak(y):   "&amp;AF21&amp;AG21&amp;AH21&amp;AI21&amp;AJ21&amp;AK21&amp;AL21,IF(S21="NOVÝ",IF(ISBLANK('ÚHRADOVÝ KATALOG VZP - ZP'!D21),"Chybí DOP",(IF((LEN('ÚHRADOVÝ KATALOG VZP - ZP'!D21)&gt;80),"Překročena délka textu",TRIM('ÚHRADOVÝ KATALOG VZP - ZP'!D21)))),IF(ISBLANK('ÚHRADOVÝ KATALOG VZP - ZP'!D21),"",(IF((LEN('ÚHRADOVÝ KATALOG VZP - ZP'!D21)&gt;80),"Překročena délka textu",TRIM('ÚHRADOVÝ KATALOG VZP - ZP'!D21)))))))</f>
        <v/>
      </c>
      <c r="E21" s="22" t="str">
        <f>IF(S21="NOVÝ",IF(LEN(TRIM('ÚHRADOVÝ KATALOG VZP - ZP'!E21))=0,"CHYBÍ TYP",'ÚHRADOVÝ KATALOG VZP - ZP'!E21),IF(LEN(TRIM('ÚHRADOVÝ KATALOG VZP - ZP'!E21))=0,"",'ÚHRADOVÝ KATALOG VZP - ZP'!E21))</f>
        <v/>
      </c>
      <c r="F21" s="22" t="str">
        <f t="shared" si="0"/>
        <v/>
      </c>
      <c r="G21" s="22" t="str">
        <f>IF(S21="NOVÝ",IF(LEN(TRIM(UPPER('ÚHRADOVÝ KATALOG VZP - ZP'!G21)))=0,"CHYBÍ TBAL",UPPER('ÚHRADOVÝ KATALOG VZP - ZP'!G21)),IF(LEN(TRIM('ÚHRADOVÝ KATALOG VZP - ZP'!G21))=0,"",TRIM(UPPER('ÚHRADOVÝ KATALOG VZP - ZP'!G21))))</f>
        <v/>
      </c>
      <c r="H21" s="22" t="str">
        <f>IF(S21="NOVÝ",IF(LEN(TRIM(UPPER('ÚHRADOVÝ KATALOG VZP - ZP'!H21)))=0,"CHYBÍ VYR",UPPER('ÚHRADOVÝ KATALOG VZP - ZP'!H21)),IF(LEN(TRIM('ÚHRADOVÝ KATALOG VZP - ZP'!H21))=0,"",TRIM(UPPER('ÚHRADOVÝ KATALOG VZP - ZP'!H21))))</f>
        <v/>
      </c>
      <c r="I21" s="22" t="str">
        <f>IF(S21="NOVÝ",IF(LEN(TRIM(UPPER('ÚHRADOVÝ KATALOG VZP - ZP'!I21)))=0,"CHYBÍ ZEM",UPPER('ÚHRADOVÝ KATALOG VZP - ZP'!I21)),IF(LEN(TRIM('ÚHRADOVÝ KATALOG VZP - ZP'!I21))=0,"",TRIM(UPPER('ÚHRADOVÝ KATALOG VZP - ZP'!I21))))</f>
        <v/>
      </c>
      <c r="J21" s="23" t="str">
        <f>IF(S21="NOVÝ",IF(LEN(TRIM('ÚHRADOVÝ KATALOG VZP - ZP'!J21))=0,"CHYBÍ CENA",'ÚHRADOVÝ KATALOG VZP - ZP'!J21),IF(LEN(TRIM('ÚHRADOVÝ KATALOG VZP - ZP'!J21))=0,"",'ÚHRADOVÝ KATALOG VZP - ZP'!J21))</f>
        <v/>
      </c>
      <c r="K21" s="22" t="str">
        <f>UPPER(IF(S21="NOVÝ",IF(LEN(TRIM('ÚHRADOVÝ KATALOG VZP - ZP'!K21))=0,"Chybí MENA",'ÚHRADOVÝ KATALOG VZP - ZP'!K21),IF(LEN(TRIM('ÚHRADOVÝ KATALOG VZP - ZP'!K21))=0,"",'ÚHRADOVÝ KATALOG VZP - ZP'!K21)))</f>
        <v/>
      </c>
      <c r="L21" s="24" t="str">
        <f>IF(S21="NOVÝ",IF(LEN(TRIM('ÚHRADOVÝ KATALOG VZP - ZP'!L21))=0,"CHYBÍ KURZ",'ÚHRADOVÝ KATALOG VZP - ZP'!L21),IF(LEN(TRIM('ÚHRADOVÝ KATALOG VZP - ZP'!L21))=0,"",'ÚHRADOVÝ KATALOG VZP - ZP'!L21))</f>
        <v/>
      </c>
      <c r="M21" s="83" t="str">
        <f>IF(S21="NOVÝ",IF(LEN(TRIM('ÚHRADOVÝ KATALOG VZP - ZP'!M21))=0,"CHYBÍ DPH",
IF(OR('ÚHRADOVÝ KATALOG VZP - ZP'!M21=15,'ÚHRADOVÝ KATALOG VZP - ZP'!M21=21),
'ÚHRADOVÝ KATALOG VZP - ZP'!M21,"CHYBA")),
IF(LEN(TRIM('ÚHRADOVÝ KATALOG VZP - ZP'!M21))=0,"",
IF(OR('ÚHRADOVÝ KATALOG VZP - ZP'!M21=15,'ÚHRADOVÝ KATALOG VZP - ZP'!M21=21),
'ÚHRADOVÝ KATALOG VZP - ZP'!M21,"CHYBA"))
)</f>
        <v/>
      </c>
      <c r="N21" s="127" t="str">
        <f>IF(R21="NE",IF(AND(T21&lt;&gt;"X",LEN('ÚHRADOVÝ KATALOG VZP - ZP'!N21)&gt;0),IF(ROUND(J21*L21*(1+(M21/100))*T21,2)&lt;'ÚHRADOVÝ KATALOG VZP - ZP'!N21,TEXT('ÚHRADOVÝ KATALOG VZP - ZP'!N21,"# ##0,00 Kč") &amp; CHAR(10) &amp; "&gt; " &amp; TEXT('ÚHRADOVÝ KATALOG VZP - ZP'!N21-(J21*L21*(1+(M21/100))*T21),"# ##0,00 Kč"),TEXT('ÚHRADOVÝ KATALOG VZP - ZP'!N21,"# ##0,00 Kč") &amp; CHAR(10) &amp; "OK"),"CHYBÍ DATA PRO VÝPOČET"),"")</f>
        <v/>
      </c>
      <c r="O21" s="26" t="str">
        <f>IF(AND(R21="NE",LEN('ÚHRADOVÝ KATALOG VZP - ZP'!O21)&gt;0),'ÚHRADOVÝ KATALOG VZP - ZP'!O21,"")</f>
        <v/>
      </c>
      <c r="P21" s="26" t="str">
        <f>IF(AND(R21="NE",LEN('ÚHRADOVÝ KATALOG VZP - ZP'!P21)&gt;0),'ÚHRADOVÝ KATALOG VZP - ZP'!P21,"")</f>
        <v/>
      </c>
      <c r="Q21" s="103" t="str">
        <f>IF(LEN(TRIM('ÚHRADOVÝ KATALOG VZP - ZP'!Q21))=0,"",IF(IFERROR(SEARCH("""",UPPER('ÚHRADOVÝ KATALOG VZP - ZP'!Q21)),0)=0,UPPER('ÚHRADOVÝ KATALOG VZP - ZP'!Q21),"("&amp;""""&amp;")"))</f>
        <v/>
      </c>
      <c r="R21" s="31" t="str">
        <f>IF(LEN(TRIM('ÚHRADOVÝ KATALOG VZP - ZP'!B21)&amp;TRIM('ÚHRADOVÝ KATALOG VZP - ZP'!C21)&amp;TRIM('ÚHRADOVÝ KATALOG VZP - ZP'!D21)&amp;TRIM('ÚHRADOVÝ KATALOG VZP - ZP'!E21)&amp;TRIM('ÚHRADOVÝ KATALOG VZP - ZP'!F21)&amp;TRIM('ÚHRADOVÝ KATALOG VZP - ZP'!G21)&amp;TRIM('ÚHRADOVÝ KATALOG VZP - ZP'!H21)&amp;TRIM('ÚHRADOVÝ KATALOG VZP - ZP'!I21)&amp;TRIM('ÚHRADOVÝ KATALOG VZP - ZP'!J21)&amp;TRIM('ÚHRADOVÝ KATALOG VZP - ZP'!K21)&amp;TRIM('ÚHRADOVÝ KATALOG VZP - ZP'!L21)&amp;TRIM('ÚHRADOVÝ KATALOG VZP - ZP'!M21)&amp;TRIM('ÚHRADOVÝ KATALOG VZP - ZP'!N21)&amp;TRIM('ÚHRADOVÝ KATALOG VZP - ZP'!O21)&amp;TRIM('ÚHRADOVÝ KATALOG VZP - ZP'!P21)&amp;TRIM('ÚHRADOVÝ KATALOG VZP - ZP'!Q21))=0,"ANO","NE")</f>
        <v>ANO</v>
      </c>
      <c r="S21" s="31" t="str">
        <f>IF(R21="NE",IF(LEN(TRIM('ÚHRADOVÝ KATALOG VZP - ZP'!B21))=0,"NOVÝ","OPRAVA"),"")</f>
        <v/>
      </c>
      <c r="T21" s="32" t="str">
        <f t="shared" si="1"/>
        <v>X</v>
      </c>
      <c r="V21" s="11">
        <f>LEN(TRIM('ÚHRADOVÝ KATALOG VZP - ZP'!C21))</f>
        <v>0</v>
      </c>
      <c r="W21" s="11" t="str">
        <f>IF(IFERROR(SEARCH("""",UPPER('ÚHRADOVÝ KATALOG VZP - ZP'!C21)),0)&gt;0," "&amp;CHAR(34),"")</f>
        <v/>
      </c>
      <c r="X21" s="11" t="str">
        <f>IF(IFERROR(SEARCH("~?",UPPER('ÚHRADOVÝ KATALOG VZP - ZP'!C21)),0)&gt;0," ?","")</f>
        <v/>
      </c>
      <c r="Y21" s="11" t="str">
        <f>IF(IFERROR(SEARCH("!",UPPER('ÚHRADOVÝ KATALOG VZP - ZP'!C21)),0)&gt;0," !","")</f>
        <v/>
      </c>
      <c r="Z21" s="11" t="str">
        <f>IF(IFERROR(SEARCH("_",UPPER('ÚHRADOVÝ KATALOG VZP - ZP'!C21)),0)&gt;0," _","")</f>
        <v/>
      </c>
      <c r="AA21" s="11" t="str">
        <f>IF(IFERROR(SEARCH("§",UPPER('ÚHRADOVÝ KATALOG VZP - ZP'!C21)),0)&gt;0," §","")</f>
        <v/>
      </c>
      <c r="AB21" s="11" t="str">
        <f>IF(IFERROR(SEARCH("#",UPPER('ÚHRADOVÝ KATALOG VZP - ZP'!C21)),0)&gt;0," #","")</f>
        <v/>
      </c>
      <c r="AC21" s="11" t="str">
        <f>IF(IFERROR(SEARCH(CHAR(10),UPPER('ÚHRADOVÝ KATALOG VZP - ZP'!C21)),0)&gt;0," ALT+ENTER","")</f>
        <v/>
      </c>
      <c r="AD21" s="96" t="str">
        <f>IF(AND(V21=0, R21="NE"),"Chybí NAZ",IF(LEN(TRIM(W21&amp;X21&amp;Y21&amp;Z21&amp;AA21&amp;AB21&amp;AC21))&gt;0,"Nepovolený(é) znak(y):   "&amp;W21&amp;X21&amp;Y21&amp;Z21&amp;AA21&amp;AB21&amp;AC21,TRIM('ÚHRADOVÝ KATALOG VZP - ZP'!C21)))</f>
        <v/>
      </c>
      <c r="AE21" s="11">
        <f>LEN(TRIM('ÚHRADOVÝ KATALOG VZP - ZP'!D21))</f>
        <v>0</v>
      </c>
      <c r="AF21" s="11" t="str">
        <f>IF(IFERROR(SEARCH("""",UPPER('ÚHRADOVÝ KATALOG VZP - ZP'!D21)),0)&gt;0," "&amp;CHAR(34),"")</f>
        <v/>
      </c>
      <c r="AG21" s="11" t="str">
        <f>IF(IFERROR(SEARCH("~?",UPPER('ÚHRADOVÝ KATALOG VZP - ZP'!D21)),0)&gt;0," ?","")</f>
        <v/>
      </c>
      <c r="AH21" s="11" t="str">
        <f>IF(IFERROR(SEARCH("!",UPPER('ÚHRADOVÝ KATALOG VZP - ZP'!D21)),0)&gt;0," !","")</f>
        <v/>
      </c>
      <c r="AI21" s="11" t="str">
        <f>IF(IFERROR(SEARCH("_",UPPER('ÚHRADOVÝ KATALOG VZP - ZP'!D21)),0)&gt;0," _","")</f>
        <v/>
      </c>
      <c r="AJ21" s="11" t="str">
        <f>IF(IFERROR(SEARCH("§",UPPER('ÚHRADOVÝ KATALOG VZP - ZP'!D21)),0)&gt;0," §","")</f>
        <v/>
      </c>
      <c r="AK21" s="11" t="str">
        <f>IF(IFERROR(SEARCH("#",UPPER('ÚHRADOVÝ KATALOG VZP - ZP'!D21)),0)&gt;0," #","")</f>
        <v/>
      </c>
      <c r="AL21" s="11" t="str">
        <f>IF(IFERROR(SEARCH(CHAR(10),UPPER('ÚHRADOVÝ KATALOG VZP - ZP'!D21)),0)&gt;0," ALT+ENTER","")</f>
        <v/>
      </c>
      <c r="AM21" s="96" t="str">
        <f>IF(AND(AE21=0, R21="NE"),"Chybí DOP",IF(LEN(TRIM(AF21&amp;AG21&amp;AH21&amp;AI21&amp;AJ21&amp;AK21&amp;AL21))&gt;0,"Nepovolený(é) znak(y):   "&amp;AF21&amp;AG21&amp;AH21&amp;AI21&amp;AJ21&amp;AK21&amp;AL21,TRIM('ÚHRADOVÝ KATALOG VZP - ZP'!D21)))</f>
        <v/>
      </c>
    </row>
    <row r="22" spans="1:39" s="11" customFormat="1" ht="30" customHeight="1" x14ac:dyDescent="0.2">
      <c r="A22" s="1">
        <v>17</v>
      </c>
      <c r="B22" s="20" t="str">
        <f>IF(ISBLANK('ÚHRADOVÝ KATALOG VZP - ZP'!B22),"",'ÚHRADOVÝ KATALOG VZP - ZP'!B22)</f>
        <v/>
      </c>
      <c r="C22" s="21" t="str">
        <f>UPPER(IF(AD22="Nepovolený(é) znak(y):   "&amp;W22&amp;X22&amp;Y22&amp;Z22&amp;AA22&amp;AB22&amp;AC22,"Nepovolený(é) znak(y):   "&amp;W22&amp;X22&amp;Y22&amp;Z22&amp;AA22&amp;AB22&amp;AC22,IF(S22="NOVÝ",IF(ISBLANK('ÚHRADOVÝ KATALOG VZP - ZP'!C22),"CHYBÍ NAZ",(IF((LEN('ÚHRADOVÝ KATALOG VZP - ZP'!C22)&gt;70),"Překročena délka textu",TRIM('ÚHRADOVÝ KATALOG VZP - ZP'!C22)))),IF(ISBLANK('ÚHRADOVÝ KATALOG VZP - ZP'!C22),"",(IF((LEN('ÚHRADOVÝ KATALOG VZP - ZP'!C22)&gt;80),"Překročena délka textu",TRIM('ÚHRADOVÝ KATALOG VZP - ZP'!C22)))))))</f>
        <v/>
      </c>
      <c r="D22" s="21" t="str">
        <f>UPPER(IF(AM22="Nepovolený(é) znak(y):   "&amp;AF22&amp;AG22&amp;AH22&amp;AI22&amp;AJ22&amp;AK22&amp;AL22,"Nepovolený(é) znak(y):   "&amp;AF22&amp;AG22&amp;AH22&amp;AI22&amp;AJ22&amp;AK22&amp;AL22,IF(S22="NOVÝ",IF(ISBLANK('ÚHRADOVÝ KATALOG VZP - ZP'!D22),"Chybí DOP",(IF((LEN('ÚHRADOVÝ KATALOG VZP - ZP'!D22)&gt;80),"Překročena délka textu",TRIM('ÚHRADOVÝ KATALOG VZP - ZP'!D22)))),IF(ISBLANK('ÚHRADOVÝ KATALOG VZP - ZP'!D22),"",(IF((LEN('ÚHRADOVÝ KATALOG VZP - ZP'!D22)&gt;80),"Překročena délka textu",TRIM('ÚHRADOVÝ KATALOG VZP - ZP'!D22)))))))</f>
        <v/>
      </c>
      <c r="E22" s="22" t="str">
        <f>IF(S22="NOVÝ",IF(LEN(TRIM('ÚHRADOVÝ KATALOG VZP - ZP'!E22))=0,"CHYBÍ TYP",'ÚHRADOVÝ KATALOG VZP - ZP'!E22),IF(LEN(TRIM('ÚHRADOVÝ KATALOG VZP - ZP'!E22))=0,"",'ÚHRADOVÝ KATALOG VZP - ZP'!E22))</f>
        <v/>
      </c>
      <c r="F22" s="22" t="str">
        <f t="shared" si="0"/>
        <v/>
      </c>
      <c r="G22" s="22" t="str">
        <f>IF(S22="NOVÝ",IF(LEN(TRIM(UPPER('ÚHRADOVÝ KATALOG VZP - ZP'!G22)))=0,"CHYBÍ TBAL",UPPER('ÚHRADOVÝ KATALOG VZP - ZP'!G22)),IF(LEN(TRIM('ÚHRADOVÝ KATALOG VZP - ZP'!G22))=0,"",TRIM(UPPER('ÚHRADOVÝ KATALOG VZP - ZP'!G22))))</f>
        <v/>
      </c>
      <c r="H22" s="22" t="str">
        <f>IF(S22="NOVÝ",IF(LEN(TRIM(UPPER('ÚHRADOVÝ KATALOG VZP - ZP'!H22)))=0,"CHYBÍ VYR",UPPER('ÚHRADOVÝ KATALOG VZP - ZP'!H22)),IF(LEN(TRIM('ÚHRADOVÝ KATALOG VZP - ZP'!H22))=0,"",TRIM(UPPER('ÚHRADOVÝ KATALOG VZP - ZP'!H22))))</f>
        <v/>
      </c>
      <c r="I22" s="22" t="str">
        <f>IF(S22="NOVÝ",IF(LEN(TRIM(UPPER('ÚHRADOVÝ KATALOG VZP - ZP'!I22)))=0,"CHYBÍ ZEM",UPPER('ÚHRADOVÝ KATALOG VZP - ZP'!I22)),IF(LEN(TRIM('ÚHRADOVÝ KATALOG VZP - ZP'!I22))=0,"",TRIM(UPPER('ÚHRADOVÝ KATALOG VZP - ZP'!I22))))</f>
        <v/>
      </c>
      <c r="J22" s="23" t="str">
        <f>IF(S22="NOVÝ",IF(LEN(TRIM('ÚHRADOVÝ KATALOG VZP - ZP'!J22))=0,"CHYBÍ CENA",'ÚHRADOVÝ KATALOG VZP - ZP'!J22),IF(LEN(TRIM('ÚHRADOVÝ KATALOG VZP - ZP'!J22))=0,"",'ÚHRADOVÝ KATALOG VZP - ZP'!J22))</f>
        <v/>
      </c>
      <c r="K22" s="22" t="str">
        <f>UPPER(IF(S22="NOVÝ",IF(LEN(TRIM('ÚHRADOVÝ KATALOG VZP - ZP'!K22))=0,"Chybí MENA",'ÚHRADOVÝ KATALOG VZP - ZP'!K22),IF(LEN(TRIM('ÚHRADOVÝ KATALOG VZP - ZP'!K22))=0,"",'ÚHRADOVÝ KATALOG VZP - ZP'!K22)))</f>
        <v/>
      </c>
      <c r="L22" s="24" t="str">
        <f>IF(S22="NOVÝ",IF(LEN(TRIM('ÚHRADOVÝ KATALOG VZP - ZP'!L22))=0,"CHYBÍ KURZ",'ÚHRADOVÝ KATALOG VZP - ZP'!L22),IF(LEN(TRIM('ÚHRADOVÝ KATALOG VZP - ZP'!L22))=0,"",'ÚHRADOVÝ KATALOG VZP - ZP'!L22))</f>
        <v/>
      </c>
      <c r="M22" s="83" t="str">
        <f>IF(S22="NOVÝ",IF(LEN(TRIM('ÚHRADOVÝ KATALOG VZP - ZP'!M22))=0,"CHYBÍ DPH",
IF(OR('ÚHRADOVÝ KATALOG VZP - ZP'!M22=15,'ÚHRADOVÝ KATALOG VZP - ZP'!M22=21),
'ÚHRADOVÝ KATALOG VZP - ZP'!M22,"CHYBA")),
IF(LEN(TRIM('ÚHRADOVÝ KATALOG VZP - ZP'!M22))=0,"",
IF(OR('ÚHRADOVÝ KATALOG VZP - ZP'!M22=15,'ÚHRADOVÝ KATALOG VZP - ZP'!M22=21),
'ÚHRADOVÝ KATALOG VZP - ZP'!M22,"CHYBA"))
)</f>
        <v/>
      </c>
      <c r="N22" s="127" t="str">
        <f>IF(R22="NE",IF(AND(T22&lt;&gt;"X",LEN('ÚHRADOVÝ KATALOG VZP - ZP'!N22)&gt;0),IF(ROUND(J22*L22*(1+(M22/100))*T22,2)&lt;'ÚHRADOVÝ KATALOG VZP - ZP'!N22,TEXT('ÚHRADOVÝ KATALOG VZP - ZP'!N22,"# ##0,00 Kč") &amp; CHAR(10) &amp; "&gt; " &amp; TEXT('ÚHRADOVÝ KATALOG VZP - ZP'!N22-(J22*L22*(1+(M22/100))*T22),"# ##0,00 Kč"),TEXT('ÚHRADOVÝ KATALOG VZP - ZP'!N22,"# ##0,00 Kč") &amp; CHAR(10) &amp; "OK"),"CHYBÍ DATA PRO VÝPOČET"),"")</f>
        <v/>
      </c>
      <c r="O22" s="26" t="str">
        <f>IF(AND(R22="NE",LEN('ÚHRADOVÝ KATALOG VZP - ZP'!O22)&gt;0),'ÚHRADOVÝ KATALOG VZP - ZP'!O22,"")</f>
        <v/>
      </c>
      <c r="P22" s="26" t="str">
        <f>IF(AND(R22="NE",LEN('ÚHRADOVÝ KATALOG VZP - ZP'!P22)&gt;0),'ÚHRADOVÝ KATALOG VZP - ZP'!P22,"")</f>
        <v/>
      </c>
      <c r="Q22" s="103" t="str">
        <f>IF(LEN(TRIM('ÚHRADOVÝ KATALOG VZP - ZP'!Q22))=0,"",IF(IFERROR(SEARCH("""",UPPER('ÚHRADOVÝ KATALOG VZP - ZP'!Q22)),0)=0,UPPER('ÚHRADOVÝ KATALOG VZP - ZP'!Q22),"("&amp;""""&amp;")"))</f>
        <v/>
      </c>
      <c r="R22" s="31" t="str">
        <f>IF(LEN(TRIM('ÚHRADOVÝ KATALOG VZP - ZP'!B22)&amp;TRIM('ÚHRADOVÝ KATALOG VZP - ZP'!C22)&amp;TRIM('ÚHRADOVÝ KATALOG VZP - ZP'!D22)&amp;TRIM('ÚHRADOVÝ KATALOG VZP - ZP'!E22)&amp;TRIM('ÚHRADOVÝ KATALOG VZP - ZP'!F22)&amp;TRIM('ÚHRADOVÝ KATALOG VZP - ZP'!G22)&amp;TRIM('ÚHRADOVÝ KATALOG VZP - ZP'!H22)&amp;TRIM('ÚHRADOVÝ KATALOG VZP - ZP'!I22)&amp;TRIM('ÚHRADOVÝ KATALOG VZP - ZP'!J22)&amp;TRIM('ÚHRADOVÝ KATALOG VZP - ZP'!K22)&amp;TRIM('ÚHRADOVÝ KATALOG VZP - ZP'!L22)&amp;TRIM('ÚHRADOVÝ KATALOG VZP - ZP'!M22)&amp;TRIM('ÚHRADOVÝ KATALOG VZP - ZP'!N22)&amp;TRIM('ÚHRADOVÝ KATALOG VZP - ZP'!O22)&amp;TRIM('ÚHRADOVÝ KATALOG VZP - ZP'!P22)&amp;TRIM('ÚHRADOVÝ KATALOG VZP - ZP'!Q22))=0,"ANO","NE")</f>
        <v>ANO</v>
      </c>
      <c r="S22" s="31" t="str">
        <f>IF(R22="NE",IF(LEN(TRIM('ÚHRADOVÝ KATALOG VZP - ZP'!B22))=0,"NOVÝ","OPRAVA"),"")</f>
        <v/>
      </c>
      <c r="T22" s="32" t="str">
        <f t="shared" si="1"/>
        <v>X</v>
      </c>
      <c r="V22" s="11">
        <f>LEN(TRIM('ÚHRADOVÝ KATALOG VZP - ZP'!C22))</f>
        <v>0</v>
      </c>
      <c r="W22" s="11" t="str">
        <f>IF(IFERROR(SEARCH("""",UPPER('ÚHRADOVÝ KATALOG VZP - ZP'!C22)),0)&gt;0," "&amp;CHAR(34),"")</f>
        <v/>
      </c>
      <c r="X22" s="11" t="str">
        <f>IF(IFERROR(SEARCH("~?",UPPER('ÚHRADOVÝ KATALOG VZP - ZP'!C22)),0)&gt;0," ?","")</f>
        <v/>
      </c>
      <c r="Y22" s="11" t="str">
        <f>IF(IFERROR(SEARCH("!",UPPER('ÚHRADOVÝ KATALOG VZP - ZP'!C22)),0)&gt;0," !","")</f>
        <v/>
      </c>
      <c r="Z22" s="11" t="str">
        <f>IF(IFERROR(SEARCH("_",UPPER('ÚHRADOVÝ KATALOG VZP - ZP'!C22)),0)&gt;0," _","")</f>
        <v/>
      </c>
      <c r="AA22" s="11" t="str">
        <f>IF(IFERROR(SEARCH("§",UPPER('ÚHRADOVÝ KATALOG VZP - ZP'!C22)),0)&gt;0," §","")</f>
        <v/>
      </c>
      <c r="AB22" s="11" t="str">
        <f>IF(IFERROR(SEARCH("#",UPPER('ÚHRADOVÝ KATALOG VZP - ZP'!C22)),0)&gt;0," #","")</f>
        <v/>
      </c>
      <c r="AC22" s="11" t="str">
        <f>IF(IFERROR(SEARCH(CHAR(10),UPPER('ÚHRADOVÝ KATALOG VZP - ZP'!C22)),0)&gt;0," ALT+ENTER","")</f>
        <v/>
      </c>
      <c r="AD22" s="96" t="str">
        <f>IF(AND(V22=0, R22="NE"),"Chybí NAZ",IF(LEN(TRIM(W22&amp;X22&amp;Y22&amp;Z22&amp;AA22&amp;AB22&amp;AC22))&gt;0,"Nepovolený(é) znak(y):   "&amp;W22&amp;X22&amp;Y22&amp;Z22&amp;AA22&amp;AB22&amp;AC22,TRIM('ÚHRADOVÝ KATALOG VZP - ZP'!C22)))</f>
        <v/>
      </c>
      <c r="AE22" s="11">
        <f>LEN(TRIM('ÚHRADOVÝ KATALOG VZP - ZP'!D22))</f>
        <v>0</v>
      </c>
      <c r="AF22" s="11" t="str">
        <f>IF(IFERROR(SEARCH("""",UPPER('ÚHRADOVÝ KATALOG VZP - ZP'!D22)),0)&gt;0," "&amp;CHAR(34),"")</f>
        <v/>
      </c>
      <c r="AG22" s="11" t="str">
        <f>IF(IFERROR(SEARCH("~?",UPPER('ÚHRADOVÝ KATALOG VZP - ZP'!D22)),0)&gt;0," ?","")</f>
        <v/>
      </c>
      <c r="AH22" s="11" t="str">
        <f>IF(IFERROR(SEARCH("!",UPPER('ÚHRADOVÝ KATALOG VZP - ZP'!D22)),0)&gt;0," !","")</f>
        <v/>
      </c>
      <c r="AI22" s="11" t="str">
        <f>IF(IFERROR(SEARCH("_",UPPER('ÚHRADOVÝ KATALOG VZP - ZP'!D22)),0)&gt;0," _","")</f>
        <v/>
      </c>
      <c r="AJ22" s="11" t="str">
        <f>IF(IFERROR(SEARCH("§",UPPER('ÚHRADOVÝ KATALOG VZP - ZP'!D22)),0)&gt;0," §","")</f>
        <v/>
      </c>
      <c r="AK22" s="11" t="str">
        <f>IF(IFERROR(SEARCH("#",UPPER('ÚHRADOVÝ KATALOG VZP - ZP'!D22)),0)&gt;0," #","")</f>
        <v/>
      </c>
      <c r="AL22" s="11" t="str">
        <f>IF(IFERROR(SEARCH(CHAR(10),UPPER('ÚHRADOVÝ KATALOG VZP - ZP'!D22)),0)&gt;0," ALT+ENTER","")</f>
        <v/>
      </c>
      <c r="AM22" s="96" t="str">
        <f>IF(AND(AE22=0, R22="NE"),"Chybí DOP",IF(LEN(TRIM(AF22&amp;AG22&amp;AH22&amp;AI22&amp;AJ22&amp;AK22&amp;AL22))&gt;0,"Nepovolený(é) znak(y):   "&amp;AF22&amp;AG22&amp;AH22&amp;AI22&amp;AJ22&amp;AK22&amp;AL22,TRIM('ÚHRADOVÝ KATALOG VZP - ZP'!D22)))</f>
        <v/>
      </c>
    </row>
    <row r="23" spans="1:39" s="11" customFormat="1" ht="30" customHeight="1" x14ac:dyDescent="0.2">
      <c r="A23" s="1">
        <v>18</v>
      </c>
      <c r="B23" s="20" t="str">
        <f>IF(ISBLANK('ÚHRADOVÝ KATALOG VZP - ZP'!B23),"",'ÚHRADOVÝ KATALOG VZP - ZP'!B23)</f>
        <v/>
      </c>
      <c r="C23" s="21" t="str">
        <f>UPPER(IF(AD23="Nepovolený(é) znak(y):   "&amp;W23&amp;X23&amp;Y23&amp;Z23&amp;AA23&amp;AB23&amp;AC23,"Nepovolený(é) znak(y):   "&amp;W23&amp;X23&amp;Y23&amp;Z23&amp;AA23&amp;AB23&amp;AC23,IF(S23="NOVÝ",IF(ISBLANK('ÚHRADOVÝ KATALOG VZP - ZP'!C23),"CHYBÍ NAZ",(IF((LEN('ÚHRADOVÝ KATALOG VZP - ZP'!C23)&gt;70),"Překročena délka textu",TRIM('ÚHRADOVÝ KATALOG VZP - ZP'!C23)))),IF(ISBLANK('ÚHRADOVÝ KATALOG VZP - ZP'!C23),"",(IF((LEN('ÚHRADOVÝ KATALOG VZP - ZP'!C23)&gt;80),"Překročena délka textu",TRIM('ÚHRADOVÝ KATALOG VZP - ZP'!C23)))))))</f>
        <v/>
      </c>
      <c r="D23" s="21" t="str">
        <f>UPPER(IF(AM23="Nepovolený(é) znak(y):   "&amp;AF23&amp;AG23&amp;AH23&amp;AI23&amp;AJ23&amp;AK23&amp;AL23,"Nepovolený(é) znak(y):   "&amp;AF23&amp;AG23&amp;AH23&amp;AI23&amp;AJ23&amp;AK23&amp;AL23,IF(S23="NOVÝ",IF(ISBLANK('ÚHRADOVÝ KATALOG VZP - ZP'!D23),"Chybí DOP",(IF((LEN('ÚHRADOVÝ KATALOG VZP - ZP'!D23)&gt;80),"Překročena délka textu",TRIM('ÚHRADOVÝ KATALOG VZP - ZP'!D23)))),IF(ISBLANK('ÚHRADOVÝ KATALOG VZP - ZP'!D23),"",(IF((LEN('ÚHRADOVÝ KATALOG VZP - ZP'!D23)&gt;80),"Překročena délka textu",TRIM('ÚHRADOVÝ KATALOG VZP - ZP'!D23)))))))</f>
        <v/>
      </c>
      <c r="E23" s="22" t="str">
        <f>IF(S23="NOVÝ",IF(LEN(TRIM('ÚHRADOVÝ KATALOG VZP - ZP'!E23))=0,"CHYBÍ TYP",'ÚHRADOVÝ KATALOG VZP - ZP'!E23),IF(LEN(TRIM('ÚHRADOVÝ KATALOG VZP - ZP'!E23))=0,"",'ÚHRADOVÝ KATALOG VZP - ZP'!E23))</f>
        <v/>
      </c>
      <c r="F23" s="22" t="str">
        <f t="shared" si="0"/>
        <v/>
      </c>
      <c r="G23" s="22" t="str">
        <f>IF(S23="NOVÝ",IF(LEN(TRIM(UPPER('ÚHRADOVÝ KATALOG VZP - ZP'!G23)))=0,"CHYBÍ TBAL",UPPER('ÚHRADOVÝ KATALOG VZP - ZP'!G23)),IF(LEN(TRIM('ÚHRADOVÝ KATALOG VZP - ZP'!G23))=0,"",TRIM(UPPER('ÚHRADOVÝ KATALOG VZP - ZP'!G23))))</f>
        <v/>
      </c>
      <c r="H23" s="22" t="str">
        <f>IF(S23="NOVÝ",IF(LEN(TRIM(UPPER('ÚHRADOVÝ KATALOG VZP - ZP'!H23)))=0,"CHYBÍ VYR",UPPER('ÚHRADOVÝ KATALOG VZP - ZP'!H23)),IF(LEN(TRIM('ÚHRADOVÝ KATALOG VZP - ZP'!H23))=0,"",TRIM(UPPER('ÚHRADOVÝ KATALOG VZP - ZP'!H23))))</f>
        <v/>
      </c>
      <c r="I23" s="22" t="str">
        <f>IF(S23="NOVÝ",IF(LEN(TRIM(UPPER('ÚHRADOVÝ KATALOG VZP - ZP'!I23)))=0,"CHYBÍ ZEM",UPPER('ÚHRADOVÝ KATALOG VZP - ZP'!I23)),IF(LEN(TRIM('ÚHRADOVÝ KATALOG VZP - ZP'!I23))=0,"",TRIM(UPPER('ÚHRADOVÝ KATALOG VZP - ZP'!I23))))</f>
        <v/>
      </c>
      <c r="J23" s="23" t="str">
        <f>IF(S23="NOVÝ",IF(LEN(TRIM('ÚHRADOVÝ KATALOG VZP - ZP'!J23))=0,"CHYBÍ CENA",'ÚHRADOVÝ KATALOG VZP - ZP'!J23),IF(LEN(TRIM('ÚHRADOVÝ KATALOG VZP - ZP'!J23))=0,"",'ÚHRADOVÝ KATALOG VZP - ZP'!J23))</f>
        <v/>
      </c>
      <c r="K23" s="22" t="str">
        <f>UPPER(IF(S23="NOVÝ",IF(LEN(TRIM('ÚHRADOVÝ KATALOG VZP - ZP'!K23))=0,"Chybí MENA",'ÚHRADOVÝ KATALOG VZP - ZP'!K23),IF(LEN(TRIM('ÚHRADOVÝ KATALOG VZP - ZP'!K23))=0,"",'ÚHRADOVÝ KATALOG VZP - ZP'!K23)))</f>
        <v/>
      </c>
      <c r="L23" s="24" t="str">
        <f>IF(S23="NOVÝ",IF(LEN(TRIM('ÚHRADOVÝ KATALOG VZP - ZP'!L23))=0,"CHYBÍ KURZ",'ÚHRADOVÝ KATALOG VZP - ZP'!L23),IF(LEN(TRIM('ÚHRADOVÝ KATALOG VZP - ZP'!L23))=0,"",'ÚHRADOVÝ KATALOG VZP - ZP'!L23))</f>
        <v/>
      </c>
      <c r="M23" s="83" t="str">
        <f>IF(S23="NOVÝ",IF(LEN(TRIM('ÚHRADOVÝ KATALOG VZP - ZP'!M23))=0,"CHYBÍ DPH",
IF(OR('ÚHRADOVÝ KATALOG VZP - ZP'!M23=15,'ÚHRADOVÝ KATALOG VZP - ZP'!M23=21),
'ÚHRADOVÝ KATALOG VZP - ZP'!M23,"CHYBA")),
IF(LEN(TRIM('ÚHRADOVÝ KATALOG VZP - ZP'!M23))=0,"",
IF(OR('ÚHRADOVÝ KATALOG VZP - ZP'!M23=15,'ÚHRADOVÝ KATALOG VZP - ZP'!M23=21),
'ÚHRADOVÝ KATALOG VZP - ZP'!M23,"CHYBA"))
)</f>
        <v/>
      </c>
      <c r="N23" s="127" t="str">
        <f>IF(R23="NE",IF(AND(T23&lt;&gt;"X",LEN('ÚHRADOVÝ KATALOG VZP - ZP'!N23)&gt;0),IF(ROUND(J23*L23*(1+(M23/100))*T23,2)&lt;'ÚHRADOVÝ KATALOG VZP - ZP'!N23,TEXT('ÚHRADOVÝ KATALOG VZP - ZP'!N23,"# ##0,00 Kč") &amp; CHAR(10) &amp; "&gt; " &amp; TEXT('ÚHRADOVÝ KATALOG VZP - ZP'!N23-(J23*L23*(1+(M23/100))*T23),"# ##0,00 Kč"),TEXT('ÚHRADOVÝ KATALOG VZP - ZP'!N23,"# ##0,00 Kč") &amp; CHAR(10) &amp; "OK"),"CHYBÍ DATA PRO VÝPOČET"),"")</f>
        <v/>
      </c>
      <c r="O23" s="26" t="str">
        <f>IF(AND(R23="NE",LEN('ÚHRADOVÝ KATALOG VZP - ZP'!O23)&gt;0),'ÚHRADOVÝ KATALOG VZP - ZP'!O23,"")</f>
        <v/>
      </c>
      <c r="P23" s="26" t="str">
        <f>IF(AND(R23="NE",LEN('ÚHRADOVÝ KATALOG VZP - ZP'!P23)&gt;0),'ÚHRADOVÝ KATALOG VZP - ZP'!P23,"")</f>
        <v/>
      </c>
      <c r="Q23" s="103" t="str">
        <f>IF(LEN(TRIM('ÚHRADOVÝ KATALOG VZP - ZP'!Q23))=0,"",IF(IFERROR(SEARCH("""",UPPER('ÚHRADOVÝ KATALOG VZP - ZP'!Q23)),0)=0,UPPER('ÚHRADOVÝ KATALOG VZP - ZP'!Q23),"("&amp;""""&amp;")"))</f>
        <v/>
      </c>
      <c r="R23" s="31" t="str">
        <f>IF(LEN(TRIM('ÚHRADOVÝ KATALOG VZP - ZP'!B23)&amp;TRIM('ÚHRADOVÝ KATALOG VZP - ZP'!C23)&amp;TRIM('ÚHRADOVÝ KATALOG VZP - ZP'!D23)&amp;TRIM('ÚHRADOVÝ KATALOG VZP - ZP'!E23)&amp;TRIM('ÚHRADOVÝ KATALOG VZP - ZP'!F23)&amp;TRIM('ÚHRADOVÝ KATALOG VZP - ZP'!G23)&amp;TRIM('ÚHRADOVÝ KATALOG VZP - ZP'!H23)&amp;TRIM('ÚHRADOVÝ KATALOG VZP - ZP'!I23)&amp;TRIM('ÚHRADOVÝ KATALOG VZP - ZP'!J23)&amp;TRIM('ÚHRADOVÝ KATALOG VZP - ZP'!K23)&amp;TRIM('ÚHRADOVÝ KATALOG VZP - ZP'!L23)&amp;TRIM('ÚHRADOVÝ KATALOG VZP - ZP'!M23)&amp;TRIM('ÚHRADOVÝ KATALOG VZP - ZP'!N23)&amp;TRIM('ÚHRADOVÝ KATALOG VZP - ZP'!O23)&amp;TRIM('ÚHRADOVÝ KATALOG VZP - ZP'!P23)&amp;TRIM('ÚHRADOVÝ KATALOG VZP - ZP'!Q23))=0,"ANO","NE")</f>
        <v>ANO</v>
      </c>
      <c r="S23" s="31" t="str">
        <f>IF(R23="NE",IF(LEN(TRIM('ÚHRADOVÝ KATALOG VZP - ZP'!B23))=0,"NOVÝ","OPRAVA"),"")</f>
        <v/>
      </c>
      <c r="T23" s="32" t="str">
        <f t="shared" si="1"/>
        <v>X</v>
      </c>
      <c r="V23" s="11">
        <f>LEN(TRIM('ÚHRADOVÝ KATALOG VZP - ZP'!C23))</f>
        <v>0</v>
      </c>
      <c r="W23" s="11" t="str">
        <f>IF(IFERROR(SEARCH("""",UPPER('ÚHRADOVÝ KATALOG VZP - ZP'!C23)),0)&gt;0," "&amp;CHAR(34),"")</f>
        <v/>
      </c>
      <c r="X23" s="11" t="str">
        <f>IF(IFERROR(SEARCH("~?",UPPER('ÚHRADOVÝ KATALOG VZP - ZP'!C23)),0)&gt;0," ?","")</f>
        <v/>
      </c>
      <c r="Y23" s="11" t="str">
        <f>IF(IFERROR(SEARCH("!",UPPER('ÚHRADOVÝ KATALOG VZP - ZP'!C23)),0)&gt;0," !","")</f>
        <v/>
      </c>
      <c r="Z23" s="11" t="str">
        <f>IF(IFERROR(SEARCH("_",UPPER('ÚHRADOVÝ KATALOG VZP - ZP'!C23)),0)&gt;0," _","")</f>
        <v/>
      </c>
      <c r="AA23" s="11" t="str">
        <f>IF(IFERROR(SEARCH("§",UPPER('ÚHRADOVÝ KATALOG VZP - ZP'!C23)),0)&gt;0," §","")</f>
        <v/>
      </c>
      <c r="AB23" s="11" t="str">
        <f>IF(IFERROR(SEARCH("#",UPPER('ÚHRADOVÝ KATALOG VZP - ZP'!C23)),0)&gt;0," #","")</f>
        <v/>
      </c>
      <c r="AC23" s="11" t="str">
        <f>IF(IFERROR(SEARCH(CHAR(10),UPPER('ÚHRADOVÝ KATALOG VZP - ZP'!C23)),0)&gt;0," ALT+ENTER","")</f>
        <v/>
      </c>
      <c r="AD23" s="96" t="str">
        <f>IF(AND(V23=0, R23="NE"),"Chybí NAZ",IF(LEN(TRIM(W23&amp;X23&amp;Y23&amp;Z23&amp;AA23&amp;AB23&amp;AC23))&gt;0,"Nepovolený(é) znak(y):   "&amp;W23&amp;X23&amp;Y23&amp;Z23&amp;AA23&amp;AB23&amp;AC23,TRIM('ÚHRADOVÝ KATALOG VZP - ZP'!C23)))</f>
        <v/>
      </c>
      <c r="AE23" s="11">
        <f>LEN(TRIM('ÚHRADOVÝ KATALOG VZP - ZP'!D23))</f>
        <v>0</v>
      </c>
      <c r="AF23" s="11" t="str">
        <f>IF(IFERROR(SEARCH("""",UPPER('ÚHRADOVÝ KATALOG VZP - ZP'!D23)),0)&gt;0," "&amp;CHAR(34),"")</f>
        <v/>
      </c>
      <c r="AG23" s="11" t="str">
        <f>IF(IFERROR(SEARCH("~?",UPPER('ÚHRADOVÝ KATALOG VZP - ZP'!D23)),0)&gt;0," ?","")</f>
        <v/>
      </c>
      <c r="AH23" s="11" t="str">
        <f>IF(IFERROR(SEARCH("!",UPPER('ÚHRADOVÝ KATALOG VZP - ZP'!D23)),0)&gt;0," !","")</f>
        <v/>
      </c>
      <c r="AI23" s="11" t="str">
        <f>IF(IFERROR(SEARCH("_",UPPER('ÚHRADOVÝ KATALOG VZP - ZP'!D23)),0)&gt;0," _","")</f>
        <v/>
      </c>
      <c r="AJ23" s="11" t="str">
        <f>IF(IFERROR(SEARCH("§",UPPER('ÚHRADOVÝ KATALOG VZP - ZP'!D23)),0)&gt;0," §","")</f>
        <v/>
      </c>
      <c r="AK23" s="11" t="str">
        <f>IF(IFERROR(SEARCH("#",UPPER('ÚHRADOVÝ KATALOG VZP - ZP'!D23)),0)&gt;0," #","")</f>
        <v/>
      </c>
      <c r="AL23" s="11" t="str">
        <f>IF(IFERROR(SEARCH(CHAR(10),UPPER('ÚHRADOVÝ KATALOG VZP - ZP'!D23)),0)&gt;0," ALT+ENTER","")</f>
        <v/>
      </c>
      <c r="AM23" s="96" t="str">
        <f>IF(AND(AE23=0, R23="NE"),"Chybí DOP",IF(LEN(TRIM(AF23&amp;AG23&amp;AH23&amp;AI23&amp;AJ23&amp;AK23&amp;AL23))&gt;0,"Nepovolený(é) znak(y):   "&amp;AF23&amp;AG23&amp;AH23&amp;AI23&amp;AJ23&amp;AK23&amp;AL23,TRIM('ÚHRADOVÝ KATALOG VZP - ZP'!D23)))</f>
        <v/>
      </c>
    </row>
    <row r="24" spans="1:39" s="11" customFormat="1" ht="30" customHeight="1" x14ac:dyDescent="0.2">
      <c r="A24" s="1">
        <v>19</v>
      </c>
      <c r="B24" s="20" t="str">
        <f>IF(ISBLANK('ÚHRADOVÝ KATALOG VZP - ZP'!B24),"",'ÚHRADOVÝ KATALOG VZP - ZP'!B24)</f>
        <v/>
      </c>
      <c r="C24" s="21" t="str">
        <f>UPPER(IF(AD24="Nepovolený(é) znak(y):   "&amp;W24&amp;X24&amp;Y24&amp;Z24&amp;AA24&amp;AB24&amp;AC24,"Nepovolený(é) znak(y):   "&amp;W24&amp;X24&amp;Y24&amp;Z24&amp;AA24&amp;AB24&amp;AC24,IF(S24="NOVÝ",IF(ISBLANK('ÚHRADOVÝ KATALOG VZP - ZP'!C24),"CHYBÍ NAZ",(IF((LEN('ÚHRADOVÝ KATALOG VZP - ZP'!C24)&gt;70),"Překročena délka textu",TRIM('ÚHRADOVÝ KATALOG VZP - ZP'!C24)))),IF(ISBLANK('ÚHRADOVÝ KATALOG VZP - ZP'!C24),"",(IF((LEN('ÚHRADOVÝ KATALOG VZP - ZP'!C24)&gt;80),"Překročena délka textu",TRIM('ÚHRADOVÝ KATALOG VZP - ZP'!C24)))))))</f>
        <v/>
      </c>
      <c r="D24" s="21" t="str">
        <f>UPPER(IF(AM24="Nepovolený(é) znak(y):   "&amp;AF24&amp;AG24&amp;AH24&amp;AI24&amp;AJ24&amp;AK24&amp;AL24,"Nepovolený(é) znak(y):   "&amp;AF24&amp;AG24&amp;AH24&amp;AI24&amp;AJ24&amp;AK24&amp;AL24,IF(S24="NOVÝ",IF(ISBLANK('ÚHRADOVÝ KATALOG VZP - ZP'!D24),"Chybí DOP",(IF((LEN('ÚHRADOVÝ KATALOG VZP - ZP'!D24)&gt;80),"Překročena délka textu",TRIM('ÚHRADOVÝ KATALOG VZP - ZP'!D24)))),IF(ISBLANK('ÚHRADOVÝ KATALOG VZP - ZP'!D24),"",(IF((LEN('ÚHRADOVÝ KATALOG VZP - ZP'!D24)&gt;80),"Překročena délka textu",TRIM('ÚHRADOVÝ KATALOG VZP - ZP'!D24)))))))</f>
        <v/>
      </c>
      <c r="E24" s="22" t="str">
        <f>IF(S24="NOVÝ",IF(LEN(TRIM('ÚHRADOVÝ KATALOG VZP - ZP'!E24))=0,"CHYBÍ TYP",'ÚHRADOVÝ KATALOG VZP - ZP'!E24),IF(LEN(TRIM('ÚHRADOVÝ KATALOG VZP - ZP'!E24))=0,"",'ÚHRADOVÝ KATALOG VZP - ZP'!E24))</f>
        <v/>
      </c>
      <c r="F24" s="22" t="str">
        <f t="shared" si="0"/>
        <v/>
      </c>
      <c r="G24" s="22" t="str">
        <f>IF(S24="NOVÝ",IF(LEN(TRIM(UPPER('ÚHRADOVÝ KATALOG VZP - ZP'!G24)))=0,"CHYBÍ TBAL",UPPER('ÚHRADOVÝ KATALOG VZP - ZP'!G24)),IF(LEN(TRIM('ÚHRADOVÝ KATALOG VZP - ZP'!G24))=0,"",TRIM(UPPER('ÚHRADOVÝ KATALOG VZP - ZP'!G24))))</f>
        <v/>
      </c>
      <c r="H24" s="22" t="str">
        <f>IF(S24="NOVÝ",IF(LEN(TRIM(UPPER('ÚHRADOVÝ KATALOG VZP - ZP'!H24)))=0,"CHYBÍ VYR",UPPER('ÚHRADOVÝ KATALOG VZP - ZP'!H24)),IF(LEN(TRIM('ÚHRADOVÝ KATALOG VZP - ZP'!H24))=0,"",TRIM(UPPER('ÚHRADOVÝ KATALOG VZP - ZP'!H24))))</f>
        <v/>
      </c>
      <c r="I24" s="22" t="str">
        <f>IF(S24="NOVÝ",IF(LEN(TRIM(UPPER('ÚHRADOVÝ KATALOG VZP - ZP'!I24)))=0,"CHYBÍ ZEM",UPPER('ÚHRADOVÝ KATALOG VZP - ZP'!I24)),IF(LEN(TRIM('ÚHRADOVÝ KATALOG VZP - ZP'!I24))=0,"",TRIM(UPPER('ÚHRADOVÝ KATALOG VZP - ZP'!I24))))</f>
        <v/>
      </c>
      <c r="J24" s="23" t="str">
        <f>IF(S24="NOVÝ",IF(LEN(TRIM('ÚHRADOVÝ KATALOG VZP - ZP'!J24))=0,"CHYBÍ CENA",'ÚHRADOVÝ KATALOG VZP - ZP'!J24),IF(LEN(TRIM('ÚHRADOVÝ KATALOG VZP - ZP'!J24))=0,"",'ÚHRADOVÝ KATALOG VZP - ZP'!J24))</f>
        <v/>
      </c>
      <c r="K24" s="22" t="str">
        <f>UPPER(IF(S24="NOVÝ",IF(LEN(TRIM('ÚHRADOVÝ KATALOG VZP - ZP'!K24))=0,"Chybí MENA",'ÚHRADOVÝ KATALOG VZP - ZP'!K24),IF(LEN(TRIM('ÚHRADOVÝ KATALOG VZP - ZP'!K24))=0,"",'ÚHRADOVÝ KATALOG VZP - ZP'!K24)))</f>
        <v/>
      </c>
      <c r="L24" s="24" t="str">
        <f>IF(S24="NOVÝ",IF(LEN(TRIM('ÚHRADOVÝ KATALOG VZP - ZP'!L24))=0,"CHYBÍ KURZ",'ÚHRADOVÝ KATALOG VZP - ZP'!L24),IF(LEN(TRIM('ÚHRADOVÝ KATALOG VZP - ZP'!L24))=0,"",'ÚHRADOVÝ KATALOG VZP - ZP'!L24))</f>
        <v/>
      </c>
      <c r="M24" s="83" t="str">
        <f>IF(S24="NOVÝ",IF(LEN(TRIM('ÚHRADOVÝ KATALOG VZP - ZP'!M24))=0,"CHYBÍ DPH",
IF(OR('ÚHRADOVÝ KATALOG VZP - ZP'!M24=15,'ÚHRADOVÝ KATALOG VZP - ZP'!M24=21),
'ÚHRADOVÝ KATALOG VZP - ZP'!M24,"CHYBA")),
IF(LEN(TRIM('ÚHRADOVÝ KATALOG VZP - ZP'!M24))=0,"",
IF(OR('ÚHRADOVÝ KATALOG VZP - ZP'!M24=15,'ÚHRADOVÝ KATALOG VZP - ZP'!M24=21),
'ÚHRADOVÝ KATALOG VZP - ZP'!M24,"CHYBA"))
)</f>
        <v/>
      </c>
      <c r="N24" s="127" t="str">
        <f>IF(R24="NE",IF(AND(T24&lt;&gt;"X",LEN('ÚHRADOVÝ KATALOG VZP - ZP'!N24)&gt;0),IF(ROUND(J24*L24*(1+(M24/100))*T24,2)&lt;'ÚHRADOVÝ KATALOG VZP - ZP'!N24,TEXT('ÚHRADOVÝ KATALOG VZP - ZP'!N24,"# ##0,00 Kč") &amp; CHAR(10) &amp; "&gt; " &amp; TEXT('ÚHRADOVÝ KATALOG VZP - ZP'!N24-(J24*L24*(1+(M24/100))*T24),"# ##0,00 Kč"),TEXT('ÚHRADOVÝ KATALOG VZP - ZP'!N24,"# ##0,00 Kč") &amp; CHAR(10) &amp; "OK"),"CHYBÍ DATA PRO VÝPOČET"),"")</f>
        <v/>
      </c>
      <c r="O24" s="26" t="str">
        <f>IF(AND(R24="NE",LEN('ÚHRADOVÝ KATALOG VZP - ZP'!O24)&gt;0),'ÚHRADOVÝ KATALOG VZP - ZP'!O24,"")</f>
        <v/>
      </c>
      <c r="P24" s="26" t="str">
        <f>IF(AND(R24="NE",LEN('ÚHRADOVÝ KATALOG VZP - ZP'!P24)&gt;0),'ÚHRADOVÝ KATALOG VZP - ZP'!P24,"")</f>
        <v/>
      </c>
      <c r="Q24" s="103" t="str">
        <f>IF(LEN(TRIM('ÚHRADOVÝ KATALOG VZP - ZP'!Q24))=0,"",IF(IFERROR(SEARCH("""",UPPER('ÚHRADOVÝ KATALOG VZP - ZP'!Q24)),0)=0,UPPER('ÚHRADOVÝ KATALOG VZP - ZP'!Q24),"("&amp;""""&amp;")"))</f>
        <v/>
      </c>
      <c r="R24" s="31" t="str">
        <f>IF(LEN(TRIM('ÚHRADOVÝ KATALOG VZP - ZP'!B24)&amp;TRIM('ÚHRADOVÝ KATALOG VZP - ZP'!C24)&amp;TRIM('ÚHRADOVÝ KATALOG VZP - ZP'!D24)&amp;TRIM('ÚHRADOVÝ KATALOG VZP - ZP'!E24)&amp;TRIM('ÚHRADOVÝ KATALOG VZP - ZP'!F24)&amp;TRIM('ÚHRADOVÝ KATALOG VZP - ZP'!G24)&amp;TRIM('ÚHRADOVÝ KATALOG VZP - ZP'!H24)&amp;TRIM('ÚHRADOVÝ KATALOG VZP - ZP'!I24)&amp;TRIM('ÚHRADOVÝ KATALOG VZP - ZP'!J24)&amp;TRIM('ÚHRADOVÝ KATALOG VZP - ZP'!K24)&amp;TRIM('ÚHRADOVÝ KATALOG VZP - ZP'!L24)&amp;TRIM('ÚHRADOVÝ KATALOG VZP - ZP'!M24)&amp;TRIM('ÚHRADOVÝ KATALOG VZP - ZP'!N24)&amp;TRIM('ÚHRADOVÝ KATALOG VZP - ZP'!O24)&amp;TRIM('ÚHRADOVÝ KATALOG VZP - ZP'!P24)&amp;TRIM('ÚHRADOVÝ KATALOG VZP - ZP'!Q24))=0,"ANO","NE")</f>
        <v>ANO</v>
      </c>
      <c r="S24" s="31" t="str">
        <f>IF(R24="NE",IF(LEN(TRIM('ÚHRADOVÝ KATALOG VZP - ZP'!B24))=0,"NOVÝ","OPRAVA"),"")</f>
        <v/>
      </c>
      <c r="T24" s="32" t="str">
        <f t="shared" si="1"/>
        <v>X</v>
      </c>
      <c r="V24" s="11">
        <f>LEN(TRIM('ÚHRADOVÝ KATALOG VZP - ZP'!C24))</f>
        <v>0</v>
      </c>
      <c r="W24" s="11" t="str">
        <f>IF(IFERROR(SEARCH("""",UPPER('ÚHRADOVÝ KATALOG VZP - ZP'!C24)),0)&gt;0," "&amp;CHAR(34),"")</f>
        <v/>
      </c>
      <c r="X24" s="11" t="str">
        <f>IF(IFERROR(SEARCH("~?",UPPER('ÚHRADOVÝ KATALOG VZP - ZP'!C24)),0)&gt;0," ?","")</f>
        <v/>
      </c>
      <c r="Y24" s="11" t="str">
        <f>IF(IFERROR(SEARCH("!",UPPER('ÚHRADOVÝ KATALOG VZP - ZP'!C24)),0)&gt;0," !","")</f>
        <v/>
      </c>
      <c r="Z24" s="11" t="str">
        <f>IF(IFERROR(SEARCH("_",UPPER('ÚHRADOVÝ KATALOG VZP - ZP'!C24)),0)&gt;0," _","")</f>
        <v/>
      </c>
      <c r="AA24" s="11" t="str">
        <f>IF(IFERROR(SEARCH("§",UPPER('ÚHRADOVÝ KATALOG VZP - ZP'!C24)),0)&gt;0," §","")</f>
        <v/>
      </c>
      <c r="AB24" s="11" t="str">
        <f>IF(IFERROR(SEARCH("#",UPPER('ÚHRADOVÝ KATALOG VZP - ZP'!C24)),0)&gt;0," #","")</f>
        <v/>
      </c>
      <c r="AC24" s="11" t="str">
        <f>IF(IFERROR(SEARCH(CHAR(10),UPPER('ÚHRADOVÝ KATALOG VZP - ZP'!C24)),0)&gt;0," ALT+ENTER","")</f>
        <v/>
      </c>
      <c r="AD24" s="96" t="str">
        <f>IF(AND(V24=0, R24="NE"),"Chybí NAZ",IF(LEN(TRIM(W24&amp;X24&amp;Y24&amp;Z24&amp;AA24&amp;AB24&amp;AC24))&gt;0,"Nepovolený(é) znak(y):   "&amp;W24&amp;X24&amp;Y24&amp;Z24&amp;AA24&amp;AB24&amp;AC24,TRIM('ÚHRADOVÝ KATALOG VZP - ZP'!C24)))</f>
        <v/>
      </c>
      <c r="AE24" s="11">
        <f>LEN(TRIM('ÚHRADOVÝ KATALOG VZP - ZP'!D24))</f>
        <v>0</v>
      </c>
      <c r="AF24" s="11" t="str">
        <f>IF(IFERROR(SEARCH("""",UPPER('ÚHRADOVÝ KATALOG VZP - ZP'!D24)),0)&gt;0," "&amp;CHAR(34),"")</f>
        <v/>
      </c>
      <c r="AG24" s="11" t="str">
        <f>IF(IFERROR(SEARCH("~?",UPPER('ÚHRADOVÝ KATALOG VZP - ZP'!D24)),0)&gt;0," ?","")</f>
        <v/>
      </c>
      <c r="AH24" s="11" t="str">
        <f>IF(IFERROR(SEARCH("!",UPPER('ÚHRADOVÝ KATALOG VZP - ZP'!D24)),0)&gt;0," !","")</f>
        <v/>
      </c>
      <c r="AI24" s="11" t="str">
        <f>IF(IFERROR(SEARCH("_",UPPER('ÚHRADOVÝ KATALOG VZP - ZP'!D24)),0)&gt;0," _","")</f>
        <v/>
      </c>
      <c r="AJ24" s="11" t="str">
        <f>IF(IFERROR(SEARCH("§",UPPER('ÚHRADOVÝ KATALOG VZP - ZP'!D24)),0)&gt;0," §","")</f>
        <v/>
      </c>
      <c r="AK24" s="11" t="str">
        <f>IF(IFERROR(SEARCH("#",UPPER('ÚHRADOVÝ KATALOG VZP - ZP'!D24)),0)&gt;0," #","")</f>
        <v/>
      </c>
      <c r="AL24" s="11" t="str">
        <f>IF(IFERROR(SEARCH(CHAR(10),UPPER('ÚHRADOVÝ KATALOG VZP - ZP'!D24)),0)&gt;0," ALT+ENTER","")</f>
        <v/>
      </c>
      <c r="AM24" s="96" t="str">
        <f>IF(AND(AE24=0, R24="NE"),"Chybí DOP",IF(LEN(TRIM(AF24&amp;AG24&amp;AH24&amp;AI24&amp;AJ24&amp;AK24&amp;AL24))&gt;0,"Nepovolený(é) znak(y):   "&amp;AF24&amp;AG24&amp;AH24&amp;AI24&amp;AJ24&amp;AK24&amp;AL24,TRIM('ÚHRADOVÝ KATALOG VZP - ZP'!D24)))</f>
        <v/>
      </c>
    </row>
    <row r="25" spans="1:39" s="11" customFormat="1" ht="30" customHeight="1" x14ac:dyDescent="0.2">
      <c r="A25" s="1">
        <v>20</v>
      </c>
      <c r="B25" s="20" t="str">
        <f>IF(ISBLANK('ÚHRADOVÝ KATALOG VZP - ZP'!B25),"",'ÚHRADOVÝ KATALOG VZP - ZP'!B25)</f>
        <v/>
      </c>
      <c r="C25" s="21" t="str">
        <f>UPPER(IF(AD25="Nepovolený(é) znak(y):   "&amp;W25&amp;X25&amp;Y25&amp;Z25&amp;AA25&amp;AB25&amp;AC25,"Nepovolený(é) znak(y):   "&amp;W25&amp;X25&amp;Y25&amp;Z25&amp;AA25&amp;AB25&amp;AC25,IF(S25="NOVÝ",IF(ISBLANK('ÚHRADOVÝ KATALOG VZP - ZP'!C25),"CHYBÍ NAZ",(IF((LEN('ÚHRADOVÝ KATALOG VZP - ZP'!C25)&gt;70),"Překročena délka textu",TRIM('ÚHRADOVÝ KATALOG VZP - ZP'!C25)))),IF(ISBLANK('ÚHRADOVÝ KATALOG VZP - ZP'!C25),"",(IF((LEN('ÚHRADOVÝ KATALOG VZP - ZP'!C25)&gt;80),"Překročena délka textu",TRIM('ÚHRADOVÝ KATALOG VZP - ZP'!C25)))))))</f>
        <v/>
      </c>
      <c r="D25" s="21" t="str">
        <f>UPPER(IF(AM25="Nepovolený(é) znak(y):   "&amp;AF25&amp;AG25&amp;AH25&amp;AI25&amp;AJ25&amp;AK25&amp;AL25,"Nepovolený(é) znak(y):   "&amp;AF25&amp;AG25&amp;AH25&amp;AI25&amp;AJ25&amp;AK25&amp;AL25,IF(S25="NOVÝ",IF(ISBLANK('ÚHRADOVÝ KATALOG VZP - ZP'!D25),"Chybí DOP",(IF((LEN('ÚHRADOVÝ KATALOG VZP - ZP'!D25)&gt;80),"Překročena délka textu",TRIM('ÚHRADOVÝ KATALOG VZP - ZP'!D25)))),IF(ISBLANK('ÚHRADOVÝ KATALOG VZP - ZP'!D25),"",(IF((LEN('ÚHRADOVÝ KATALOG VZP - ZP'!D25)&gt;80),"Překročena délka textu",TRIM('ÚHRADOVÝ KATALOG VZP - ZP'!D25)))))))</f>
        <v/>
      </c>
      <c r="E25" s="22" t="str">
        <f>IF(S25="NOVÝ",IF(LEN(TRIM('ÚHRADOVÝ KATALOG VZP - ZP'!E25))=0,"CHYBÍ TYP",'ÚHRADOVÝ KATALOG VZP - ZP'!E25),IF(LEN(TRIM('ÚHRADOVÝ KATALOG VZP - ZP'!E25))=0,"",'ÚHRADOVÝ KATALOG VZP - ZP'!E25))</f>
        <v/>
      </c>
      <c r="F25" s="22" t="str">
        <f t="shared" si="0"/>
        <v/>
      </c>
      <c r="G25" s="22" t="str">
        <f>IF(S25="NOVÝ",IF(LEN(TRIM(UPPER('ÚHRADOVÝ KATALOG VZP - ZP'!G25)))=0,"CHYBÍ TBAL",UPPER('ÚHRADOVÝ KATALOG VZP - ZP'!G25)),IF(LEN(TRIM('ÚHRADOVÝ KATALOG VZP - ZP'!G25))=0,"",TRIM(UPPER('ÚHRADOVÝ KATALOG VZP - ZP'!G25))))</f>
        <v/>
      </c>
      <c r="H25" s="22" t="str">
        <f>IF(S25="NOVÝ",IF(LEN(TRIM(UPPER('ÚHRADOVÝ KATALOG VZP - ZP'!H25)))=0,"CHYBÍ VYR",UPPER('ÚHRADOVÝ KATALOG VZP - ZP'!H25)),IF(LEN(TRIM('ÚHRADOVÝ KATALOG VZP - ZP'!H25))=0,"",TRIM(UPPER('ÚHRADOVÝ KATALOG VZP - ZP'!H25))))</f>
        <v/>
      </c>
      <c r="I25" s="22" t="str">
        <f>IF(S25="NOVÝ",IF(LEN(TRIM(UPPER('ÚHRADOVÝ KATALOG VZP - ZP'!I25)))=0,"CHYBÍ ZEM",UPPER('ÚHRADOVÝ KATALOG VZP - ZP'!I25)),IF(LEN(TRIM('ÚHRADOVÝ KATALOG VZP - ZP'!I25))=0,"",TRIM(UPPER('ÚHRADOVÝ KATALOG VZP - ZP'!I25))))</f>
        <v/>
      </c>
      <c r="J25" s="23" t="str">
        <f>IF(S25="NOVÝ",IF(LEN(TRIM('ÚHRADOVÝ KATALOG VZP - ZP'!J25))=0,"CHYBÍ CENA",'ÚHRADOVÝ KATALOG VZP - ZP'!J25),IF(LEN(TRIM('ÚHRADOVÝ KATALOG VZP - ZP'!J25))=0,"",'ÚHRADOVÝ KATALOG VZP - ZP'!J25))</f>
        <v/>
      </c>
      <c r="K25" s="22" t="str">
        <f>UPPER(IF(S25="NOVÝ",IF(LEN(TRIM('ÚHRADOVÝ KATALOG VZP - ZP'!K25))=0,"Chybí MENA",'ÚHRADOVÝ KATALOG VZP - ZP'!K25),IF(LEN(TRIM('ÚHRADOVÝ KATALOG VZP - ZP'!K25))=0,"",'ÚHRADOVÝ KATALOG VZP - ZP'!K25)))</f>
        <v/>
      </c>
      <c r="L25" s="24" t="str">
        <f>IF(S25="NOVÝ",IF(LEN(TRIM('ÚHRADOVÝ KATALOG VZP - ZP'!L25))=0,"CHYBÍ KURZ",'ÚHRADOVÝ KATALOG VZP - ZP'!L25),IF(LEN(TRIM('ÚHRADOVÝ KATALOG VZP - ZP'!L25))=0,"",'ÚHRADOVÝ KATALOG VZP - ZP'!L25))</f>
        <v/>
      </c>
      <c r="M25" s="83" t="str">
        <f>IF(S25="NOVÝ",IF(LEN(TRIM('ÚHRADOVÝ KATALOG VZP - ZP'!M25))=0,"CHYBÍ DPH",
IF(OR('ÚHRADOVÝ KATALOG VZP - ZP'!M25=15,'ÚHRADOVÝ KATALOG VZP - ZP'!M25=21),
'ÚHRADOVÝ KATALOG VZP - ZP'!M25,"CHYBA")),
IF(LEN(TRIM('ÚHRADOVÝ KATALOG VZP - ZP'!M25))=0,"",
IF(OR('ÚHRADOVÝ KATALOG VZP - ZP'!M25=15,'ÚHRADOVÝ KATALOG VZP - ZP'!M25=21),
'ÚHRADOVÝ KATALOG VZP - ZP'!M25,"CHYBA"))
)</f>
        <v/>
      </c>
      <c r="N25" s="127" t="str">
        <f>IF(R25="NE",IF(AND(T25&lt;&gt;"X",LEN('ÚHRADOVÝ KATALOG VZP - ZP'!N25)&gt;0),IF(ROUND(J25*L25*(1+(M25/100))*T25,2)&lt;'ÚHRADOVÝ KATALOG VZP - ZP'!N25,TEXT('ÚHRADOVÝ KATALOG VZP - ZP'!N25,"# ##0,00 Kč") &amp; CHAR(10) &amp; "&gt; " &amp; TEXT('ÚHRADOVÝ KATALOG VZP - ZP'!N25-(J25*L25*(1+(M25/100))*T25),"# ##0,00 Kč"),TEXT('ÚHRADOVÝ KATALOG VZP - ZP'!N25,"# ##0,00 Kč") &amp; CHAR(10) &amp; "OK"),"CHYBÍ DATA PRO VÝPOČET"),"")</f>
        <v/>
      </c>
      <c r="O25" s="26" t="str">
        <f>IF(AND(R25="NE",LEN('ÚHRADOVÝ KATALOG VZP - ZP'!O25)&gt;0),'ÚHRADOVÝ KATALOG VZP - ZP'!O25,"")</f>
        <v/>
      </c>
      <c r="P25" s="26" t="str">
        <f>IF(AND(R25="NE",LEN('ÚHRADOVÝ KATALOG VZP - ZP'!P25)&gt;0),'ÚHRADOVÝ KATALOG VZP - ZP'!P25,"")</f>
        <v/>
      </c>
      <c r="Q25" s="103" t="str">
        <f>IF(LEN(TRIM('ÚHRADOVÝ KATALOG VZP - ZP'!Q25))=0,"",IF(IFERROR(SEARCH("""",UPPER('ÚHRADOVÝ KATALOG VZP - ZP'!Q25)),0)=0,UPPER('ÚHRADOVÝ KATALOG VZP - ZP'!Q25),"("&amp;""""&amp;")"))</f>
        <v/>
      </c>
      <c r="R25" s="31" t="str">
        <f>IF(LEN(TRIM('ÚHRADOVÝ KATALOG VZP - ZP'!B25)&amp;TRIM('ÚHRADOVÝ KATALOG VZP - ZP'!C25)&amp;TRIM('ÚHRADOVÝ KATALOG VZP - ZP'!D25)&amp;TRIM('ÚHRADOVÝ KATALOG VZP - ZP'!E25)&amp;TRIM('ÚHRADOVÝ KATALOG VZP - ZP'!F25)&amp;TRIM('ÚHRADOVÝ KATALOG VZP - ZP'!G25)&amp;TRIM('ÚHRADOVÝ KATALOG VZP - ZP'!H25)&amp;TRIM('ÚHRADOVÝ KATALOG VZP - ZP'!I25)&amp;TRIM('ÚHRADOVÝ KATALOG VZP - ZP'!J25)&amp;TRIM('ÚHRADOVÝ KATALOG VZP - ZP'!K25)&amp;TRIM('ÚHRADOVÝ KATALOG VZP - ZP'!L25)&amp;TRIM('ÚHRADOVÝ KATALOG VZP - ZP'!M25)&amp;TRIM('ÚHRADOVÝ KATALOG VZP - ZP'!N25)&amp;TRIM('ÚHRADOVÝ KATALOG VZP - ZP'!O25)&amp;TRIM('ÚHRADOVÝ KATALOG VZP - ZP'!P25)&amp;TRIM('ÚHRADOVÝ KATALOG VZP - ZP'!Q25))=0,"ANO","NE")</f>
        <v>ANO</v>
      </c>
      <c r="S25" s="31" t="str">
        <f>IF(R25="NE",IF(LEN(TRIM('ÚHRADOVÝ KATALOG VZP - ZP'!B25))=0,"NOVÝ","OPRAVA"),"")</f>
        <v/>
      </c>
      <c r="T25" s="32" t="str">
        <f t="shared" si="1"/>
        <v>X</v>
      </c>
      <c r="V25" s="11">
        <f>LEN(TRIM('ÚHRADOVÝ KATALOG VZP - ZP'!C25))</f>
        <v>0</v>
      </c>
      <c r="W25" s="11" t="str">
        <f>IF(IFERROR(SEARCH("""",UPPER('ÚHRADOVÝ KATALOG VZP - ZP'!C25)),0)&gt;0," "&amp;CHAR(34),"")</f>
        <v/>
      </c>
      <c r="X25" s="11" t="str">
        <f>IF(IFERROR(SEARCH("~?",UPPER('ÚHRADOVÝ KATALOG VZP - ZP'!C25)),0)&gt;0," ?","")</f>
        <v/>
      </c>
      <c r="Y25" s="11" t="str">
        <f>IF(IFERROR(SEARCH("!",UPPER('ÚHRADOVÝ KATALOG VZP - ZP'!C25)),0)&gt;0," !","")</f>
        <v/>
      </c>
      <c r="Z25" s="11" t="str">
        <f>IF(IFERROR(SEARCH("_",UPPER('ÚHRADOVÝ KATALOG VZP - ZP'!C25)),0)&gt;0," _","")</f>
        <v/>
      </c>
      <c r="AA25" s="11" t="str">
        <f>IF(IFERROR(SEARCH("§",UPPER('ÚHRADOVÝ KATALOG VZP - ZP'!C25)),0)&gt;0," §","")</f>
        <v/>
      </c>
      <c r="AB25" s="11" t="str">
        <f>IF(IFERROR(SEARCH("#",UPPER('ÚHRADOVÝ KATALOG VZP - ZP'!C25)),0)&gt;0," #","")</f>
        <v/>
      </c>
      <c r="AC25" s="11" t="str">
        <f>IF(IFERROR(SEARCH(CHAR(10),UPPER('ÚHRADOVÝ KATALOG VZP - ZP'!C25)),0)&gt;0," ALT+ENTER","")</f>
        <v/>
      </c>
      <c r="AD25" s="96" t="str">
        <f>IF(AND(V25=0, R25="NE"),"Chybí NAZ",IF(LEN(TRIM(W25&amp;X25&amp;Y25&amp;Z25&amp;AA25&amp;AB25&amp;AC25))&gt;0,"Nepovolený(é) znak(y):   "&amp;W25&amp;X25&amp;Y25&amp;Z25&amp;AA25&amp;AB25&amp;AC25,TRIM('ÚHRADOVÝ KATALOG VZP - ZP'!C25)))</f>
        <v/>
      </c>
      <c r="AE25" s="11">
        <f>LEN(TRIM('ÚHRADOVÝ KATALOG VZP - ZP'!D25))</f>
        <v>0</v>
      </c>
      <c r="AF25" s="11" t="str">
        <f>IF(IFERROR(SEARCH("""",UPPER('ÚHRADOVÝ KATALOG VZP - ZP'!D25)),0)&gt;0," "&amp;CHAR(34),"")</f>
        <v/>
      </c>
      <c r="AG25" s="11" t="str">
        <f>IF(IFERROR(SEARCH("~?",UPPER('ÚHRADOVÝ KATALOG VZP - ZP'!D25)),0)&gt;0," ?","")</f>
        <v/>
      </c>
      <c r="AH25" s="11" t="str">
        <f>IF(IFERROR(SEARCH("!",UPPER('ÚHRADOVÝ KATALOG VZP - ZP'!D25)),0)&gt;0," !","")</f>
        <v/>
      </c>
      <c r="AI25" s="11" t="str">
        <f>IF(IFERROR(SEARCH("_",UPPER('ÚHRADOVÝ KATALOG VZP - ZP'!D25)),0)&gt;0," _","")</f>
        <v/>
      </c>
      <c r="AJ25" s="11" t="str">
        <f>IF(IFERROR(SEARCH("§",UPPER('ÚHRADOVÝ KATALOG VZP - ZP'!D25)),0)&gt;0," §","")</f>
        <v/>
      </c>
      <c r="AK25" s="11" t="str">
        <f>IF(IFERROR(SEARCH("#",UPPER('ÚHRADOVÝ KATALOG VZP - ZP'!D25)),0)&gt;0," #","")</f>
        <v/>
      </c>
      <c r="AL25" s="11" t="str">
        <f>IF(IFERROR(SEARCH(CHAR(10),UPPER('ÚHRADOVÝ KATALOG VZP - ZP'!D25)),0)&gt;0," ALT+ENTER","")</f>
        <v/>
      </c>
      <c r="AM25" s="96" t="str">
        <f>IF(AND(AE25=0, R25="NE"),"Chybí DOP",IF(LEN(TRIM(AF25&amp;AG25&amp;AH25&amp;AI25&amp;AJ25&amp;AK25&amp;AL25))&gt;0,"Nepovolený(é) znak(y):   "&amp;AF25&amp;AG25&amp;AH25&amp;AI25&amp;AJ25&amp;AK25&amp;AL25,TRIM('ÚHRADOVÝ KATALOG VZP - ZP'!D25)))</f>
        <v/>
      </c>
    </row>
    <row r="26" spans="1:39" s="11" customFormat="1" ht="30" customHeight="1" x14ac:dyDescent="0.2">
      <c r="A26" s="1">
        <v>21</v>
      </c>
      <c r="B26" s="20" t="str">
        <f>IF(ISBLANK('ÚHRADOVÝ KATALOG VZP - ZP'!B26),"",'ÚHRADOVÝ KATALOG VZP - ZP'!B26)</f>
        <v/>
      </c>
      <c r="C26" s="21" t="str">
        <f>UPPER(IF(AD26="Nepovolený(é) znak(y):   "&amp;W26&amp;X26&amp;Y26&amp;Z26&amp;AA26&amp;AB26&amp;AC26,"Nepovolený(é) znak(y):   "&amp;W26&amp;X26&amp;Y26&amp;Z26&amp;AA26&amp;AB26&amp;AC26,IF(S26="NOVÝ",IF(ISBLANK('ÚHRADOVÝ KATALOG VZP - ZP'!C26),"CHYBÍ NAZ",(IF((LEN('ÚHRADOVÝ KATALOG VZP - ZP'!C26)&gt;70),"Překročena délka textu",TRIM('ÚHRADOVÝ KATALOG VZP - ZP'!C26)))),IF(ISBLANK('ÚHRADOVÝ KATALOG VZP - ZP'!C26),"",(IF((LEN('ÚHRADOVÝ KATALOG VZP - ZP'!C26)&gt;80),"Překročena délka textu",TRIM('ÚHRADOVÝ KATALOG VZP - ZP'!C26)))))))</f>
        <v/>
      </c>
      <c r="D26" s="21" t="str">
        <f>UPPER(IF(AM26="Nepovolený(é) znak(y):   "&amp;AF26&amp;AG26&amp;AH26&amp;AI26&amp;AJ26&amp;AK26&amp;AL26,"Nepovolený(é) znak(y):   "&amp;AF26&amp;AG26&amp;AH26&amp;AI26&amp;AJ26&amp;AK26&amp;AL26,IF(S26="NOVÝ",IF(ISBLANK('ÚHRADOVÝ KATALOG VZP - ZP'!D26),"Chybí DOP",(IF((LEN('ÚHRADOVÝ KATALOG VZP - ZP'!D26)&gt;80),"Překročena délka textu",TRIM('ÚHRADOVÝ KATALOG VZP - ZP'!D26)))),IF(ISBLANK('ÚHRADOVÝ KATALOG VZP - ZP'!D26),"",(IF((LEN('ÚHRADOVÝ KATALOG VZP - ZP'!D26)&gt;80),"Překročena délka textu",TRIM('ÚHRADOVÝ KATALOG VZP - ZP'!D26)))))))</f>
        <v/>
      </c>
      <c r="E26" s="22" t="str">
        <f>IF(S26="NOVÝ",IF(LEN(TRIM('ÚHRADOVÝ KATALOG VZP - ZP'!E26))=0,"CHYBÍ TYP",'ÚHRADOVÝ KATALOG VZP - ZP'!E26),IF(LEN(TRIM('ÚHRADOVÝ KATALOG VZP - ZP'!E26))=0,"",'ÚHRADOVÝ KATALOG VZP - ZP'!E26))</f>
        <v/>
      </c>
      <c r="F26" s="22" t="str">
        <f t="shared" si="0"/>
        <v/>
      </c>
      <c r="G26" s="22" t="str">
        <f>IF(S26="NOVÝ",IF(LEN(TRIM(UPPER('ÚHRADOVÝ KATALOG VZP - ZP'!G26)))=0,"CHYBÍ TBAL",UPPER('ÚHRADOVÝ KATALOG VZP - ZP'!G26)),IF(LEN(TRIM('ÚHRADOVÝ KATALOG VZP - ZP'!G26))=0,"",TRIM(UPPER('ÚHRADOVÝ KATALOG VZP - ZP'!G26))))</f>
        <v/>
      </c>
      <c r="H26" s="22" t="str">
        <f>IF(S26="NOVÝ",IF(LEN(TRIM(UPPER('ÚHRADOVÝ KATALOG VZP - ZP'!H26)))=0,"CHYBÍ VYR",UPPER('ÚHRADOVÝ KATALOG VZP - ZP'!H26)),IF(LEN(TRIM('ÚHRADOVÝ KATALOG VZP - ZP'!H26))=0,"",TRIM(UPPER('ÚHRADOVÝ KATALOG VZP - ZP'!H26))))</f>
        <v/>
      </c>
      <c r="I26" s="22" t="str">
        <f>IF(S26="NOVÝ",IF(LEN(TRIM(UPPER('ÚHRADOVÝ KATALOG VZP - ZP'!I26)))=0,"CHYBÍ ZEM",UPPER('ÚHRADOVÝ KATALOG VZP - ZP'!I26)),IF(LEN(TRIM('ÚHRADOVÝ KATALOG VZP - ZP'!I26))=0,"",TRIM(UPPER('ÚHRADOVÝ KATALOG VZP - ZP'!I26))))</f>
        <v/>
      </c>
      <c r="J26" s="23" t="str">
        <f>IF(S26="NOVÝ",IF(LEN(TRIM('ÚHRADOVÝ KATALOG VZP - ZP'!J26))=0,"CHYBÍ CENA",'ÚHRADOVÝ KATALOG VZP - ZP'!J26),IF(LEN(TRIM('ÚHRADOVÝ KATALOG VZP - ZP'!J26))=0,"",'ÚHRADOVÝ KATALOG VZP - ZP'!J26))</f>
        <v/>
      </c>
      <c r="K26" s="22" t="str">
        <f>UPPER(IF(S26="NOVÝ",IF(LEN(TRIM('ÚHRADOVÝ KATALOG VZP - ZP'!K26))=0,"Chybí MENA",'ÚHRADOVÝ KATALOG VZP - ZP'!K26),IF(LEN(TRIM('ÚHRADOVÝ KATALOG VZP - ZP'!K26))=0,"",'ÚHRADOVÝ KATALOG VZP - ZP'!K26)))</f>
        <v/>
      </c>
      <c r="L26" s="24" t="str">
        <f>IF(S26="NOVÝ",IF(LEN(TRIM('ÚHRADOVÝ KATALOG VZP - ZP'!L26))=0,"CHYBÍ KURZ",'ÚHRADOVÝ KATALOG VZP - ZP'!L26),IF(LEN(TRIM('ÚHRADOVÝ KATALOG VZP - ZP'!L26))=0,"",'ÚHRADOVÝ KATALOG VZP - ZP'!L26))</f>
        <v/>
      </c>
      <c r="M26" s="83" t="str">
        <f>IF(S26="NOVÝ",IF(LEN(TRIM('ÚHRADOVÝ KATALOG VZP - ZP'!M26))=0,"CHYBÍ DPH",
IF(OR('ÚHRADOVÝ KATALOG VZP - ZP'!M26=15,'ÚHRADOVÝ KATALOG VZP - ZP'!M26=21),
'ÚHRADOVÝ KATALOG VZP - ZP'!M26,"CHYBA")),
IF(LEN(TRIM('ÚHRADOVÝ KATALOG VZP - ZP'!M26))=0,"",
IF(OR('ÚHRADOVÝ KATALOG VZP - ZP'!M26=15,'ÚHRADOVÝ KATALOG VZP - ZP'!M26=21),
'ÚHRADOVÝ KATALOG VZP - ZP'!M26,"CHYBA"))
)</f>
        <v/>
      </c>
      <c r="N26" s="127" t="str">
        <f>IF(R26="NE",IF(AND(T26&lt;&gt;"X",LEN('ÚHRADOVÝ KATALOG VZP - ZP'!N26)&gt;0),IF(ROUND(J26*L26*(1+(M26/100))*T26,2)&lt;'ÚHRADOVÝ KATALOG VZP - ZP'!N26,TEXT('ÚHRADOVÝ KATALOG VZP - ZP'!N26,"# ##0,00 Kč") &amp; CHAR(10) &amp; "&gt; " &amp; TEXT('ÚHRADOVÝ KATALOG VZP - ZP'!N26-(J26*L26*(1+(M26/100))*T26),"# ##0,00 Kč"),TEXT('ÚHRADOVÝ KATALOG VZP - ZP'!N26,"# ##0,00 Kč") &amp; CHAR(10) &amp; "OK"),"CHYBÍ DATA PRO VÝPOČET"),"")</f>
        <v/>
      </c>
      <c r="O26" s="26" t="str">
        <f>IF(AND(R26="NE",LEN('ÚHRADOVÝ KATALOG VZP - ZP'!O26)&gt;0),'ÚHRADOVÝ KATALOG VZP - ZP'!O26,"")</f>
        <v/>
      </c>
      <c r="P26" s="26" t="str">
        <f>IF(AND(R26="NE",LEN('ÚHRADOVÝ KATALOG VZP - ZP'!P26)&gt;0),'ÚHRADOVÝ KATALOG VZP - ZP'!P26,"")</f>
        <v/>
      </c>
      <c r="Q26" s="103" t="str">
        <f>IF(LEN(TRIM('ÚHRADOVÝ KATALOG VZP - ZP'!Q26))=0,"",IF(IFERROR(SEARCH("""",UPPER('ÚHRADOVÝ KATALOG VZP - ZP'!Q26)),0)=0,UPPER('ÚHRADOVÝ KATALOG VZP - ZP'!Q26),"("&amp;""""&amp;")"))</f>
        <v/>
      </c>
      <c r="R26" s="31" t="str">
        <f>IF(LEN(TRIM('ÚHRADOVÝ KATALOG VZP - ZP'!B26)&amp;TRIM('ÚHRADOVÝ KATALOG VZP - ZP'!C26)&amp;TRIM('ÚHRADOVÝ KATALOG VZP - ZP'!D26)&amp;TRIM('ÚHRADOVÝ KATALOG VZP - ZP'!E26)&amp;TRIM('ÚHRADOVÝ KATALOG VZP - ZP'!F26)&amp;TRIM('ÚHRADOVÝ KATALOG VZP - ZP'!G26)&amp;TRIM('ÚHRADOVÝ KATALOG VZP - ZP'!H26)&amp;TRIM('ÚHRADOVÝ KATALOG VZP - ZP'!I26)&amp;TRIM('ÚHRADOVÝ KATALOG VZP - ZP'!J26)&amp;TRIM('ÚHRADOVÝ KATALOG VZP - ZP'!K26)&amp;TRIM('ÚHRADOVÝ KATALOG VZP - ZP'!L26)&amp;TRIM('ÚHRADOVÝ KATALOG VZP - ZP'!M26)&amp;TRIM('ÚHRADOVÝ KATALOG VZP - ZP'!N26)&amp;TRIM('ÚHRADOVÝ KATALOG VZP - ZP'!O26)&amp;TRIM('ÚHRADOVÝ KATALOG VZP - ZP'!P26)&amp;TRIM('ÚHRADOVÝ KATALOG VZP - ZP'!Q26))=0,"ANO","NE")</f>
        <v>ANO</v>
      </c>
      <c r="S26" s="31" t="str">
        <f>IF(R26="NE",IF(LEN(TRIM('ÚHRADOVÝ KATALOG VZP - ZP'!B26))=0,"NOVÝ","OPRAVA"),"")</f>
        <v/>
      </c>
      <c r="T26" s="32" t="str">
        <f t="shared" si="1"/>
        <v>X</v>
      </c>
      <c r="V26" s="11">
        <f>LEN(TRIM('ÚHRADOVÝ KATALOG VZP - ZP'!C26))</f>
        <v>0</v>
      </c>
      <c r="W26" s="11" t="str">
        <f>IF(IFERROR(SEARCH("""",UPPER('ÚHRADOVÝ KATALOG VZP - ZP'!C26)),0)&gt;0," "&amp;CHAR(34),"")</f>
        <v/>
      </c>
      <c r="X26" s="11" t="str">
        <f>IF(IFERROR(SEARCH("~?",UPPER('ÚHRADOVÝ KATALOG VZP - ZP'!C26)),0)&gt;0," ?","")</f>
        <v/>
      </c>
      <c r="Y26" s="11" t="str">
        <f>IF(IFERROR(SEARCH("!",UPPER('ÚHRADOVÝ KATALOG VZP - ZP'!C26)),0)&gt;0," !","")</f>
        <v/>
      </c>
      <c r="Z26" s="11" t="str">
        <f>IF(IFERROR(SEARCH("_",UPPER('ÚHRADOVÝ KATALOG VZP - ZP'!C26)),0)&gt;0," _","")</f>
        <v/>
      </c>
      <c r="AA26" s="11" t="str">
        <f>IF(IFERROR(SEARCH("§",UPPER('ÚHRADOVÝ KATALOG VZP - ZP'!C26)),0)&gt;0," §","")</f>
        <v/>
      </c>
      <c r="AB26" s="11" t="str">
        <f>IF(IFERROR(SEARCH("#",UPPER('ÚHRADOVÝ KATALOG VZP - ZP'!C26)),0)&gt;0," #","")</f>
        <v/>
      </c>
      <c r="AC26" s="11" t="str">
        <f>IF(IFERROR(SEARCH(CHAR(10),UPPER('ÚHRADOVÝ KATALOG VZP - ZP'!C26)),0)&gt;0," ALT+ENTER","")</f>
        <v/>
      </c>
      <c r="AD26" s="96" t="str">
        <f>IF(AND(V26=0, R26="NE"),"Chybí NAZ",IF(LEN(TRIM(W26&amp;X26&amp;Y26&amp;Z26&amp;AA26&amp;AB26&amp;AC26))&gt;0,"Nepovolený(é) znak(y):   "&amp;W26&amp;X26&amp;Y26&amp;Z26&amp;AA26&amp;AB26&amp;AC26,TRIM('ÚHRADOVÝ KATALOG VZP - ZP'!C26)))</f>
        <v/>
      </c>
      <c r="AE26" s="11">
        <f>LEN(TRIM('ÚHRADOVÝ KATALOG VZP - ZP'!D26))</f>
        <v>0</v>
      </c>
      <c r="AF26" s="11" t="str">
        <f>IF(IFERROR(SEARCH("""",UPPER('ÚHRADOVÝ KATALOG VZP - ZP'!D26)),0)&gt;0," "&amp;CHAR(34),"")</f>
        <v/>
      </c>
      <c r="AG26" s="11" t="str">
        <f>IF(IFERROR(SEARCH("~?",UPPER('ÚHRADOVÝ KATALOG VZP - ZP'!D26)),0)&gt;0," ?","")</f>
        <v/>
      </c>
      <c r="AH26" s="11" t="str">
        <f>IF(IFERROR(SEARCH("!",UPPER('ÚHRADOVÝ KATALOG VZP - ZP'!D26)),0)&gt;0," !","")</f>
        <v/>
      </c>
      <c r="AI26" s="11" t="str">
        <f>IF(IFERROR(SEARCH("_",UPPER('ÚHRADOVÝ KATALOG VZP - ZP'!D26)),0)&gt;0," _","")</f>
        <v/>
      </c>
      <c r="AJ26" s="11" t="str">
        <f>IF(IFERROR(SEARCH("§",UPPER('ÚHRADOVÝ KATALOG VZP - ZP'!D26)),0)&gt;0," §","")</f>
        <v/>
      </c>
      <c r="AK26" s="11" t="str">
        <f>IF(IFERROR(SEARCH("#",UPPER('ÚHRADOVÝ KATALOG VZP - ZP'!D26)),0)&gt;0," #","")</f>
        <v/>
      </c>
      <c r="AL26" s="11" t="str">
        <f>IF(IFERROR(SEARCH(CHAR(10),UPPER('ÚHRADOVÝ KATALOG VZP - ZP'!D26)),0)&gt;0," ALT+ENTER","")</f>
        <v/>
      </c>
      <c r="AM26" s="96" t="str">
        <f>IF(AND(AE26=0, R26="NE"),"Chybí DOP",IF(LEN(TRIM(AF26&amp;AG26&amp;AH26&amp;AI26&amp;AJ26&amp;AK26&amp;AL26))&gt;0,"Nepovolený(é) znak(y):   "&amp;AF26&amp;AG26&amp;AH26&amp;AI26&amp;AJ26&amp;AK26&amp;AL26,TRIM('ÚHRADOVÝ KATALOG VZP - ZP'!D26)))</f>
        <v/>
      </c>
    </row>
    <row r="27" spans="1:39" s="11" customFormat="1" ht="30" customHeight="1" x14ac:dyDescent="0.2">
      <c r="A27" s="1">
        <v>22</v>
      </c>
      <c r="B27" s="20" t="str">
        <f>IF(ISBLANK('ÚHRADOVÝ KATALOG VZP - ZP'!B27),"",'ÚHRADOVÝ KATALOG VZP - ZP'!B27)</f>
        <v/>
      </c>
      <c r="C27" s="21" t="str">
        <f>UPPER(IF(AD27="Nepovolený(é) znak(y):   "&amp;W27&amp;X27&amp;Y27&amp;Z27&amp;AA27&amp;AB27&amp;AC27,"Nepovolený(é) znak(y):   "&amp;W27&amp;X27&amp;Y27&amp;Z27&amp;AA27&amp;AB27&amp;AC27,IF(S27="NOVÝ",IF(ISBLANK('ÚHRADOVÝ KATALOG VZP - ZP'!C27),"CHYBÍ NAZ",(IF((LEN('ÚHRADOVÝ KATALOG VZP - ZP'!C27)&gt;70),"Překročena délka textu",TRIM('ÚHRADOVÝ KATALOG VZP - ZP'!C27)))),IF(ISBLANK('ÚHRADOVÝ KATALOG VZP - ZP'!C27),"",(IF((LEN('ÚHRADOVÝ KATALOG VZP - ZP'!C27)&gt;80),"Překročena délka textu",TRIM('ÚHRADOVÝ KATALOG VZP - ZP'!C27)))))))</f>
        <v/>
      </c>
      <c r="D27" s="21" t="str">
        <f>UPPER(IF(AM27="Nepovolený(é) znak(y):   "&amp;AF27&amp;AG27&amp;AH27&amp;AI27&amp;AJ27&amp;AK27&amp;AL27,"Nepovolený(é) znak(y):   "&amp;AF27&amp;AG27&amp;AH27&amp;AI27&amp;AJ27&amp;AK27&amp;AL27,IF(S27="NOVÝ",IF(ISBLANK('ÚHRADOVÝ KATALOG VZP - ZP'!D27),"Chybí DOP",(IF((LEN('ÚHRADOVÝ KATALOG VZP - ZP'!D27)&gt;80),"Překročena délka textu",TRIM('ÚHRADOVÝ KATALOG VZP - ZP'!D27)))),IF(ISBLANK('ÚHRADOVÝ KATALOG VZP - ZP'!D27),"",(IF((LEN('ÚHRADOVÝ KATALOG VZP - ZP'!D27)&gt;80),"Překročena délka textu",TRIM('ÚHRADOVÝ KATALOG VZP - ZP'!D27)))))))</f>
        <v/>
      </c>
      <c r="E27" s="22" t="str">
        <f>IF(S27="NOVÝ",IF(LEN(TRIM('ÚHRADOVÝ KATALOG VZP - ZP'!E27))=0,"CHYBÍ TYP",'ÚHRADOVÝ KATALOG VZP - ZP'!E27),IF(LEN(TRIM('ÚHRADOVÝ KATALOG VZP - ZP'!E27))=0,"",'ÚHRADOVÝ KATALOG VZP - ZP'!E27))</f>
        <v/>
      </c>
      <c r="F27" s="22" t="str">
        <f t="shared" si="0"/>
        <v/>
      </c>
      <c r="G27" s="22" t="str">
        <f>IF(S27="NOVÝ",IF(LEN(TRIM(UPPER('ÚHRADOVÝ KATALOG VZP - ZP'!G27)))=0,"CHYBÍ TBAL",UPPER('ÚHRADOVÝ KATALOG VZP - ZP'!G27)),IF(LEN(TRIM('ÚHRADOVÝ KATALOG VZP - ZP'!G27))=0,"",TRIM(UPPER('ÚHRADOVÝ KATALOG VZP - ZP'!G27))))</f>
        <v/>
      </c>
      <c r="H27" s="22" t="str">
        <f>IF(S27="NOVÝ",IF(LEN(TRIM(UPPER('ÚHRADOVÝ KATALOG VZP - ZP'!H27)))=0,"CHYBÍ VYR",UPPER('ÚHRADOVÝ KATALOG VZP - ZP'!H27)),IF(LEN(TRIM('ÚHRADOVÝ KATALOG VZP - ZP'!H27))=0,"",TRIM(UPPER('ÚHRADOVÝ KATALOG VZP - ZP'!H27))))</f>
        <v/>
      </c>
      <c r="I27" s="22" t="str">
        <f>IF(S27="NOVÝ",IF(LEN(TRIM(UPPER('ÚHRADOVÝ KATALOG VZP - ZP'!I27)))=0,"CHYBÍ ZEM",UPPER('ÚHRADOVÝ KATALOG VZP - ZP'!I27)),IF(LEN(TRIM('ÚHRADOVÝ KATALOG VZP - ZP'!I27))=0,"",TRIM(UPPER('ÚHRADOVÝ KATALOG VZP - ZP'!I27))))</f>
        <v/>
      </c>
      <c r="J27" s="23" t="str">
        <f>IF(S27="NOVÝ",IF(LEN(TRIM('ÚHRADOVÝ KATALOG VZP - ZP'!J27))=0,"CHYBÍ CENA",'ÚHRADOVÝ KATALOG VZP - ZP'!J27),IF(LEN(TRIM('ÚHRADOVÝ KATALOG VZP - ZP'!J27))=0,"",'ÚHRADOVÝ KATALOG VZP - ZP'!J27))</f>
        <v/>
      </c>
      <c r="K27" s="22" t="str">
        <f>UPPER(IF(S27="NOVÝ",IF(LEN(TRIM('ÚHRADOVÝ KATALOG VZP - ZP'!K27))=0,"Chybí MENA",'ÚHRADOVÝ KATALOG VZP - ZP'!K27),IF(LEN(TRIM('ÚHRADOVÝ KATALOG VZP - ZP'!K27))=0,"",'ÚHRADOVÝ KATALOG VZP - ZP'!K27)))</f>
        <v/>
      </c>
      <c r="L27" s="24" t="str">
        <f>IF(S27="NOVÝ",IF(LEN(TRIM('ÚHRADOVÝ KATALOG VZP - ZP'!L27))=0,"CHYBÍ KURZ",'ÚHRADOVÝ KATALOG VZP - ZP'!L27),IF(LEN(TRIM('ÚHRADOVÝ KATALOG VZP - ZP'!L27))=0,"",'ÚHRADOVÝ KATALOG VZP - ZP'!L27))</f>
        <v/>
      </c>
      <c r="M27" s="83" t="str">
        <f>IF(S27="NOVÝ",IF(LEN(TRIM('ÚHRADOVÝ KATALOG VZP - ZP'!M27))=0,"CHYBÍ DPH",
IF(OR('ÚHRADOVÝ KATALOG VZP - ZP'!M27=15,'ÚHRADOVÝ KATALOG VZP - ZP'!M27=21),
'ÚHRADOVÝ KATALOG VZP - ZP'!M27,"CHYBA")),
IF(LEN(TRIM('ÚHRADOVÝ KATALOG VZP - ZP'!M27))=0,"",
IF(OR('ÚHRADOVÝ KATALOG VZP - ZP'!M27=15,'ÚHRADOVÝ KATALOG VZP - ZP'!M27=21),
'ÚHRADOVÝ KATALOG VZP - ZP'!M27,"CHYBA"))
)</f>
        <v/>
      </c>
      <c r="N27" s="127" t="str">
        <f>IF(R27="NE",IF(AND(T27&lt;&gt;"X",LEN('ÚHRADOVÝ KATALOG VZP - ZP'!N27)&gt;0),IF(ROUND(J27*L27*(1+(M27/100))*T27,2)&lt;'ÚHRADOVÝ KATALOG VZP - ZP'!N27,TEXT('ÚHRADOVÝ KATALOG VZP - ZP'!N27,"# ##0,00 Kč") &amp; CHAR(10) &amp; "&gt; " &amp; TEXT('ÚHRADOVÝ KATALOG VZP - ZP'!N27-(J27*L27*(1+(M27/100))*T27),"# ##0,00 Kč"),TEXT('ÚHRADOVÝ KATALOG VZP - ZP'!N27,"# ##0,00 Kč") &amp; CHAR(10) &amp; "OK"),"CHYBÍ DATA PRO VÝPOČET"),"")</f>
        <v/>
      </c>
      <c r="O27" s="26" t="str">
        <f>IF(AND(R27="NE",LEN('ÚHRADOVÝ KATALOG VZP - ZP'!O27)&gt;0),'ÚHRADOVÝ KATALOG VZP - ZP'!O27,"")</f>
        <v/>
      </c>
      <c r="P27" s="26" t="str">
        <f>IF(AND(R27="NE",LEN('ÚHRADOVÝ KATALOG VZP - ZP'!P27)&gt;0),'ÚHRADOVÝ KATALOG VZP - ZP'!P27,"")</f>
        <v/>
      </c>
      <c r="Q27" s="103" t="str">
        <f>IF(LEN(TRIM('ÚHRADOVÝ KATALOG VZP - ZP'!Q27))=0,"",IF(IFERROR(SEARCH("""",UPPER('ÚHRADOVÝ KATALOG VZP - ZP'!Q27)),0)=0,UPPER('ÚHRADOVÝ KATALOG VZP - ZP'!Q27),"("&amp;""""&amp;")"))</f>
        <v/>
      </c>
      <c r="R27" s="31" t="str">
        <f>IF(LEN(TRIM('ÚHRADOVÝ KATALOG VZP - ZP'!B27)&amp;TRIM('ÚHRADOVÝ KATALOG VZP - ZP'!C27)&amp;TRIM('ÚHRADOVÝ KATALOG VZP - ZP'!D27)&amp;TRIM('ÚHRADOVÝ KATALOG VZP - ZP'!E27)&amp;TRIM('ÚHRADOVÝ KATALOG VZP - ZP'!F27)&amp;TRIM('ÚHRADOVÝ KATALOG VZP - ZP'!G27)&amp;TRIM('ÚHRADOVÝ KATALOG VZP - ZP'!H27)&amp;TRIM('ÚHRADOVÝ KATALOG VZP - ZP'!I27)&amp;TRIM('ÚHRADOVÝ KATALOG VZP - ZP'!J27)&amp;TRIM('ÚHRADOVÝ KATALOG VZP - ZP'!K27)&amp;TRIM('ÚHRADOVÝ KATALOG VZP - ZP'!L27)&amp;TRIM('ÚHRADOVÝ KATALOG VZP - ZP'!M27)&amp;TRIM('ÚHRADOVÝ KATALOG VZP - ZP'!N27)&amp;TRIM('ÚHRADOVÝ KATALOG VZP - ZP'!O27)&amp;TRIM('ÚHRADOVÝ KATALOG VZP - ZP'!P27)&amp;TRIM('ÚHRADOVÝ KATALOG VZP - ZP'!Q27))=0,"ANO","NE")</f>
        <v>ANO</v>
      </c>
      <c r="S27" s="31" t="str">
        <f>IF(R27="NE",IF(LEN(TRIM('ÚHRADOVÝ KATALOG VZP - ZP'!B27))=0,"NOVÝ","OPRAVA"),"")</f>
        <v/>
      </c>
      <c r="T27" s="32" t="str">
        <f t="shared" si="1"/>
        <v>X</v>
      </c>
      <c r="V27" s="11">
        <f>LEN(TRIM('ÚHRADOVÝ KATALOG VZP - ZP'!C27))</f>
        <v>0</v>
      </c>
      <c r="W27" s="11" t="str">
        <f>IF(IFERROR(SEARCH("""",UPPER('ÚHRADOVÝ KATALOG VZP - ZP'!C27)),0)&gt;0," "&amp;CHAR(34),"")</f>
        <v/>
      </c>
      <c r="X27" s="11" t="str">
        <f>IF(IFERROR(SEARCH("~?",UPPER('ÚHRADOVÝ KATALOG VZP - ZP'!C27)),0)&gt;0," ?","")</f>
        <v/>
      </c>
      <c r="Y27" s="11" t="str">
        <f>IF(IFERROR(SEARCH("!",UPPER('ÚHRADOVÝ KATALOG VZP - ZP'!C27)),0)&gt;0," !","")</f>
        <v/>
      </c>
      <c r="Z27" s="11" t="str">
        <f>IF(IFERROR(SEARCH("_",UPPER('ÚHRADOVÝ KATALOG VZP - ZP'!C27)),0)&gt;0," _","")</f>
        <v/>
      </c>
      <c r="AA27" s="11" t="str">
        <f>IF(IFERROR(SEARCH("§",UPPER('ÚHRADOVÝ KATALOG VZP - ZP'!C27)),0)&gt;0," §","")</f>
        <v/>
      </c>
      <c r="AB27" s="11" t="str">
        <f>IF(IFERROR(SEARCH("#",UPPER('ÚHRADOVÝ KATALOG VZP - ZP'!C27)),0)&gt;0," #","")</f>
        <v/>
      </c>
      <c r="AC27" s="11" t="str">
        <f>IF(IFERROR(SEARCH(CHAR(10),UPPER('ÚHRADOVÝ KATALOG VZP - ZP'!C27)),0)&gt;0," ALT+ENTER","")</f>
        <v/>
      </c>
      <c r="AD27" s="96" t="str">
        <f>IF(AND(V27=0, R27="NE"),"Chybí NAZ",IF(LEN(TRIM(W27&amp;X27&amp;Y27&amp;Z27&amp;AA27&amp;AB27&amp;AC27))&gt;0,"Nepovolený(é) znak(y):   "&amp;W27&amp;X27&amp;Y27&amp;Z27&amp;AA27&amp;AB27&amp;AC27,TRIM('ÚHRADOVÝ KATALOG VZP - ZP'!C27)))</f>
        <v/>
      </c>
      <c r="AE27" s="11">
        <f>LEN(TRIM('ÚHRADOVÝ KATALOG VZP - ZP'!D27))</f>
        <v>0</v>
      </c>
      <c r="AF27" s="11" t="str">
        <f>IF(IFERROR(SEARCH("""",UPPER('ÚHRADOVÝ KATALOG VZP - ZP'!D27)),0)&gt;0," "&amp;CHAR(34),"")</f>
        <v/>
      </c>
      <c r="AG27" s="11" t="str">
        <f>IF(IFERROR(SEARCH("~?",UPPER('ÚHRADOVÝ KATALOG VZP - ZP'!D27)),0)&gt;0," ?","")</f>
        <v/>
      </c>
      <c r="AH27" s="11" t="str">
        <f>IF(IFERROR(SEARCH("!",UPPER('ÚHRADOVÝ KATALOG VZP - ZP'!D27)),0)&gt;0," !","")</f>
        <v/>
      </c>
      <c r="AI27" s="11" t="str">
        <f>IF(IFERROR(SEARCH("_",UPPER('ÚHRADOVÝ KATALOG VZP - ZP'!D27)),0)&gt;0," _","")</f>
        <v/>
      </c>
      <c r="AJ27" s="11" t="str">
        <f>IF(IFERROR(SEARCH("§",UPPER('ÚHRADOVÝ KATALOG VZP - ZP'!D27)),0)&gt;0," §","")</f>
        <v/>
      </c>
      <c r="AK27" s="11" t="str">
        <f>IF(IFERROR(SEARCH("#",UPPER('ÚHRADOVÝ KATALOG VZP - ZP'!D27)),0)&gt;0," #","")</f>
        <v/>
      </c>
      <c r="AL27" s="11" t="str">
        <f>IF(IFERROR(SEARCH(CHAR(10),UPPER('ÚHRADOVÝ KATALOG VZP - ZP'!D27)),0)&gt;0," ALT+ENTER","")</f>
        <v/>
      </c>
      <c r="AM27" s="96" t="str">
        <f>IF(AND(AE27=0, R27="NE"),"Chybí DOP",IF(LEN(TRIM(AF27&amp;AG27&amp;AH27&amp;AI27&amp;AJ27&amp;AK27&amp;AL27))&gt;0,"Nepovolený(é) znak(y):   "&amp;AF27&amp;AG27&amp;AH27&amp;AI27&amp;AJ27&amp;AK27&amp;AL27,TRIM('ÚHRADOVÝ KATALOG VZP - ZP'!D27)))</f>
        <v/>
      </c>
    </row>
    <row r="28" spans="1:39" s="11" customFormat="1" ht="30" customHeight="1" x14ac:dyDescent="0.2">
      <c r="A28" s="1">
        <v>23</v>
      </c>
      <c r="B28" s="20" t="str">
        <f>IF(ISBLANK('ÚHRADOVÝ KATALOG VZP - ZP'!B28),"",'ÚHRADOVÝ KATALOG VZP - ZP'!B28)</f>
        <v/>
      </c>
      <c r="C28" s="21" t="str">
        <f>UPPER(IF(AD28="Nepovolený(é) znak(y):   "&amp;W28&amp;X28&amp;Y28&amp;Z28&amp;AA28&amp;AB28&amp;AC28,"Nepovolený(é) znak(y):   "&amp;W28&amp;X28&amp;Y28&amp;Z28&amp;AA28&amp;AB28&amp;AC28,IF(S28="NOVÝ",IF(ISBLANK('ÚHRADOVÝ KATALOG VZP - ZP'!C28),"CHYBÍ NAZ",(IF((LEN('ÚHRADOVÝ KATALOG VZP - ZP'!C28)&gt;70),"Překročena délka textu",TRIM('ÚHRADOVÝ KATALOG VZP - ZP'!C28)))),IF(ISBLANK('ÚHRADOVÝ KATALOG VZP - ZP'!C28),"",(IF((LEN('ÚHRADOVÝ KATALOG VZP - ZP'!C28)&gt;80),"Překročena délka textu",TRIM('ÚHRADOVÝ KATALOG VZP - ZP'!C28)))))))</f>
        <v/>
      </c>
      <c r="D28" s="21" t="str">
        <f>UPPER(IF(AM28="Nepovolený(é) znak(y):   "&amp;AF28&amp;AG28&amp;AH28&amp;AI28&amp;AJ28&amp;AK28&amp;AL28,"Nepovolený(é) znak(y):   "&amp;AF28&amp;AG28&amp;AH28&amp;AI28&amp;AJ28&amp;AK28&amp;AL28,IF(S28="NOVÝ",IF(ISBLANK('ÚHRADOVÝ KATALOG VZP - ZP'!D28),"Chybí DOP",(IF((LEN('ÚHRADOVÝ KATALOG VZP - ZP'!D28)&gt;80),"Překročena délka textu",TRIM('ÚHRADOVÝ KATALOG VZP - ZP'!D28)))),IF(ISBLANK('ÚHRADOVÝ KATALOG VZP - ZP'!D28),"",(IF((LEN('ÚHRADOVÝ KATALOG VZP - ZP'!D28)&gt;80),"Překročena délka textu",TRIM('ÚHRADOVÝ KATALOG VZP - ZP'!D28)))))))</f>
        <v/>
      </c>
      <c r="E28" s="22" t="str">
        <f>IF(S28="NOVÝ",IF(LEN(TRIM('ÚHRADOVÝ KATALOG VZP - ZP'!E28))=0,"CHYBÍ TYP",'ÚHRADOVÝ KATALOG VZP - ZP'!E28),IF(LEN(TRIM('ÚHRADOVÝ KATALOG VZP - ZP'!E28))=0,"",'ÚHRADOVÝ KATALOG VZP - ZP'!E28))</f>
        <v/>
      </c>
      <c r="F28" s="22" t="str">
        <f t="shared" si="0"/>
        <v/>
      </c>
      <c r="G28" s="22" t="str">
        <f>IF(S28="NOVÝ",IF(LEN(TRIM(UPPER('ÚHRADOVÝ KATALOG VZP - ZP'!G28)))=0,"CHYBÍ TBAL",UPPER('ÚHRADOVÝ KATALOG VZP - ZP'!G28)),IF(LEN(TRIM('ÚHRADOVÝ KATALOG VZP - ZP'!G28))=0,"",TRIM(UPPER('ÚHRADOVÝ KATALOG VZP - ZP'!G28))))</f>
        <v/>
      </c>
      <c r="H28" s="22" t="str">
        <f>IF(S28="NOVÝ",IF(LEN(TRIM(UPPER('ÚHRADOVÝ KATALOG VZP - ZP'!H28)))=0,"CHYBÍ VYR",UPPER('ÚHRADOVÝ KATALOG VZP - ZP'!H28)),IF(LEN(TRIM('ÚHRADOVÝ KATALOG VZP - ZP'!H28))=0,"",TRIM(UPPER('ÚHRADOVÝ KATALOG VZP - ZP'!H28))))</f>
        <v/>
      </c>
      <c r="I28" s="22" t="str">
        <f>IF(S28="NOVÝ",IF(LEN(TRIM(UPPER('ÚHRADOVÝ KATALOG VZP - ZP'!I28)))=0,"CHYBÍ ZEM",UPPER('ÚHRADOVÝ KATALOG VZP - ZP'!I28)),IF(LEN(TRIM('ÚHRADOVÝ KATALOG VZP - ZP'!I28))=0,"",TRIM(UPPER('ÚHRADOVÝ KATALOG VZP - ZP'!I28))))</f>
        <v/>
      </c>
      <c r="J28" s="23" t="str">
        <f>IF(S28="NOVÝ",IF(LEN(TRIM('ÚHRADOVÝ KATALOG VZP - ZP'!J28))=0,"CHYBÍ CENA",'ÚHRADOVÝ KATALOG VZP - ZP'!J28),IF(LEN(TRIM('ÚHRADOVÝ KATALOG VZP - ZP'!J28))=0,"",'ÚHRADOVÝ KATALOG VZP - ZP'!J28))</f>
        <v/>
      </c>
      <c r="K28" s="22" t="str">
        <f>UPPER(IF(S28="NOVÝ",IF(LEN(TRIM('ÚHRADOVÝ KATALOG VZP - ZP'!K28))=0,"Chybí MENA",'ÚHRADOVÝ KATALOG VZP - ZP'!K28),IF(LEN(TRIM('ÚHRADOVÝ KATALOG VZP - ZP'!K28))=0,"",'ÚHRADOVÝ KATALOG VZP - ZP'!K28)))</f>
        <v/>
      </c>
      <c r="L28" s="24" t="str">
        <f>IF(S28="NOVÝ",IF(LEN(TRIM('ÚHRADOVÝ KATALOG VZP - ZP'!L28))=0,"CHYBÍ KURZ",'ÚHRADOVÝ KATALOG VZP - ZP'!L28),IF(LEN(TRIM('ÚHRADOVÝ KATALOG VZP - ZP'!L28))=0,"",'ÚHRADOVÝ KATALOG VZP - ZP'!L28))</f>
        <v/>
      </c>
      <c r="M28" s="83" t="str">
        <f>IF(S28="NOVÝ",IF(LEN(TRIM('ÚHRADOVÝ KATALOG VZP - ZP'!M28))=0,"CHYBÍ DPH",
IF(OR('ÚHRADOVÝ KATALOG VZP - ZP'!M28=15,'ÚHRADOVÝ KATALOG VZP - ZP'!M28=21),
'ÚHRADOVÝ KATALOG VZP - ZP'!M28,"CHYBA")),
IF(LEN(TRIM('ÚHRADOVÝ KATALOG VZP - ZP'!M28))=0,"",
IF(OR('ÚHRADOVÝ KATALOG VZP - ZP'!M28=15,'ÚHRADOVÝ KATALOG VZP - ZP'!M28=21),
'ÚHRADOVÝ KATALOG VZP - ZP'!M28,"CHYBA"))
)</f>
        <v/>
      </c>
      <c r="N28" s="127" t="str">
        <f>IF(R28="NE",IF(AND(T28&lt;&gt;"X",LEN('ÚHRADOVÝ KATALOG VZP - ZP'!N28)&gt;0),IF(ROUND(J28*L28*(1+(M28/100))*T28,2)&lt;'ÚHRADOVÝ KATALOG VZP - ZP'!N28,TEXT('ÚHRADOVÝ KATALOG VZP - ZP'!N28,"# ##0,00 Kč") &amp; CHAR(10) &amp; "&gt; " &amp; TEXT('ÚHRADOVÝ KATALOG VZP - ZP'!N28-(J28*L28*(1+(M28/100))*T28),"# ##0,00 Kč"),TEXT('ÚHRADOVÝ KATALOG VZP - ZP'!N28,"# ##0,00 Kč") &amp; CHAR(10) &amp; "OK"),"CHYBÍ DATA PRO VÝPOČET"),"")</f>
        <v/>
      </c>
      <c r="O28" s="26" t="str">
        <f>IF(AND(R28="NE",LEN('ÚHRADOVÝ KATALOG VZP - ZP'!O28)&gt;0),'ÚHRADOVÝ KATALOG VZP - ZP'!O28,"")</f>
        <v/>
      </c>
      <c r="P28" s="26" t="str">
        <f>IF(AND(R28="NE",LEN('ÚHRADOVÝ KATALOG VZP - ZP'!P28)&gt;0),'ÚHRADOVÝ KATALOG VZP - ZP'!P28,"")</f>
        <v/>
      </c>
      <c r="Q28" s="103" t="str">
        <f>IF(LEN(TRIM('ÚHRADOVÝ KATALOG VZP - ZP'!Q28))=0,"",IF(IFERROR(SEARCH("""",UPPER('ÚHRADOVÝ KATALOG VZP - ZP'!Q28)),0)=0,UPPER('ÚHRADOVÝ KATALOG VZP - ZP'!Q28),"("&amp;""""&amp;")"))</f>
        <v/>
      </c>
      <c r="R28" s="31" t="str">
        <f>IF(LEN(TRIM('ÚHRADOVÝ KATALOG VZP - ZP'!B28)&amp;TRIM('ÚHRADOVÝ KATALOG VZP - ZP'!C28)&amp;TRIM('ÚHRADOVÝ KATALOG VZP - ZP'!D28)&amp;TRIM('ÚHRADOVÝ KATALOG VZP - ZP'!E28)&amp;TRIM('ÚHRADOVÝ KATALOG VZP - ZP'!F28)&amp;TRIM('ÚHRADOVÝ KATALOG VZP - ZP'!G28)&amp;TRIM('ÚHRADOVÝ KATALOG VZP - ZP'!H28)&amp;TRIM('ÚHRADOVÝ KATALOG VZP - ZP'!I28)&amp;TRIM('ÚHRADOVÝ KATALOG VZP - ZP'!J28)&amp;TRIM('ÚHRADOVÝ KATALOG VZP - ZP'!K28)&amp;TRIM('ÚHRADOVÝ KATALOG VZP - ZP'!L28)&amp;TRIM('ÚHRADOVÝ KATALOG VZP - ZP'!M28)&amp;TRIM('ÚHRADOVÝ KATALOG VZP - ZP'!N28)&amp;TRIM('ÚHRADOVÝ KATALOG VZP - ZP'!O28)&amp;TRIM('ÚHRADOVÝ KATALOG VZP - ZP'!P28)&amp;TRIM('ÚHRADOVÝ KATALOG VZP - ZP'!Q28))=0,"ANO","NE")</f>
        <v>ANO</v>
      </c>
      <c r="S28" s="31" t="str">
        <f>IF(R28="NE",IF(LEN(TRIM('ÚHRADOVÝ KATALOG VZP - ZP'!B28))=0,"NOVÝ","OPRAVA"),"")</f>
        <v/>
      </c>
      <c r="T28" s="32" t="str">
        <f t="shared" si="1"/>
        <v>X</v>
      </c>
      <c r="V28" s="11">
        <f>LEN(TRIM('ÚHRADOVÝ KATALOG VZP - ZP'!C28))</f>
        <v>0</v>
      </c>
      <c r="W28" s="11" t="str">
        <f>IF(IFERROR(SEARCH("""",UPPER('ÚHRADOVÝ KATALOG VZP - ZP'!C28)),0)&gt;0," "&amp;CHAR(34),"")</f>
        <v/>
      </c>
      <c r="X28" s="11" t="str">
        <f>IF(IFERROR(SEARCH("~?",UPPER('ÚHRADOVÝ KATALOG VZP - ZP'!C28)),0)&gt;0," ?","")</f>
        <v/>
      </c>
      <c r="Y28" s="11" t="str">
        <f>IF(IFERROR(SEARCH("!",UPPER('ÚHRADOVÝ KATALOG VZP - ZP'!C28)),0)&gt;0," !","")</f>
        <v/>
      </c>
      <c r="Z28" s="11" t="str">
        <f>IF(IFERROR(SEARCH("_",UPPER('ÚHRADOVÝ KATALOG VZP - ZP'!C28)),0)&gt;0," _","")</f>
        <v/>
      </c>
      <c r="AA28" s="11" t="str">
        <f>IF(IFERROR(SEARCH("§",UPPER('ÚHRADOVÝ KATALOG VZP - ZP'!C28)),0)&gt;0," §","")</f>
        <v/>
      </c>
      <c r="AB28" s="11" t="str">
        <f>IF(IFERROR(SEARCH("#",UPPER('ÚHRADOVÝ KATALOG VZP - ZP'!C28)),0)&gt;0," #","")</f>
        <v/>
      </c>
      <c r="AC28" s="11" t="str">
        <f>IF(IFERROR(SEARCH(CHAR(10),UPPER('ÚHRADOVÝ KATALOG VZP - ZP'!C28)),0)&gt;0," ALT+ENTER","")</f>
        <v/>
      </c>
      <c r="AD28" s="96" t="str">
        <f>IF(AND(V28=0, R28="NE"),"Chybí NAZ",IF(LEN(TRIM(W28&amp;X28&amp;Y28&amp;Z28&amp;AA28&amp;AB28&amp;AC28))&gt;0,"Nepovolený(é) znak(y):   "&amp;W28&amp;X28&amp;Y28&amp;Z28&amp;AA28&amp;AB28&amp;AC28,TRIM('ÚHRADOVÝ KATALOG VZP - ZP'!C28)))</f>
        <v/>
      </c>
      <c r="AE28" s="11">
        <f>LEN(TRIM('ÚHRADOVÝ KATALOG VZP - ZP'!D28))</f>
        <v>0</v>
      </c>
      <c r="AF28" s="11" t="str">
        <f>IF(IFERROR(SEARCH("""",UPPER('ÚHRADOVÝ KATALOG VZP - ZP'!D28)),0)&gt;0," "&amp;CHAR(34),"")</f>
        <v/>
      </c>
      <c r="AG28" s="11" t="str">
        <f>IF(IFERROR(SEARCH("~?",UPPER('ÚHRADOVÝ KATALOG VZP - ZP'!D28)),0)&gt;0," ?","")</f>
        <v/>
      </c>
      <c r="AH28" s="11" t="str">
        <f>IF(IFERROR(SEARCH("!",UPPER('ÚHRADOVÝ KATALOG VZP - ZP'!D28)),0)&gt;0," !","")</f>
        <v/>
      </c>
      <c r="AI28" s="11" t="str">
        <f>IF(IFERROR(SEARCH("_",UPPER('ÚHRADOVÝ KATALOG VZP - ZP'!D28)),0)&gt;0," _","")</f>
        <v/>
      </c>
      <c r="AJ28" s="11" t="str">
        <f>IF(IFERROR(SEARCH("§",UPPER('ÚHRADOVÝ KATALOG VZP - ZP'!D28)),0)&gt;0," §","")</f>
        <v/>
      </c>
      <c r="AK28" s="11" t="str">
        <f>IF(IFERROR(SEARCH("#",UPPER('ÚHRADOVÝ KATALOG VZP - ZP'!D28)),0)&gt;0," #","")</f>
        <v/>
      </c>
      <c r="AL28" s="11" t="str">
        <f>IF(IFERROR(SEARCH(CHAR(10),UPPER('ÚHRADOVÝ KATALOG VZP - ZP'!D28)),0)&gt;0," ALT+ENTER","")</f>
        <v/>
      </c>
      <c r="AM28" s="96" t="str">
        <f>IF(AND(AE28=0, R28="NE"),"Chybí DOP",IF(LEN(TRIM(AF28&amp;AG28&amp;AH28&amp;AI28&amp;AJ28&amp;AK28&amp;AL28))&gt;0,"Nepovolený(é) znak(y):   "&amp;AF28&amp;AG28&amp;AH28&amp;AI28&amp;AJ28&amp;AK28&amp;AL28,TRIM('ÚHRADOVÝ KATALOG VZP - ZP'!D28)))</f>
        <v/>
      </c>
    </row>
    <row r="29" spans="1:39" s="11" customFormat="1" ht="30" customHeight="1" x14ac:dyDescent="0.2">
      <c r="A29" s="1">
        <v>24</v>
      </c>
      <c r="B29" s="20" t="str">
        <f>IF(ISBLANK('ÚHRADOVÝ KATALOG VZP - ZP'!B29),"",'ÚHRADOVÝ KATALOG VZP - ZP'!B29)</f>
        <v/>
      </c>
      <c r="C29" s="21" t="str">
        <f>UPPER(IF(AD29="Nepovolený(é) znak(y):   "&amp;W29&amp;X29&amp;Y29&amp;Z29&amp;AA29&amp;AB29&amp;AC29,"Nepovolený(é) znak(y):   "&amp;W29&amp;X29&amp;Y29&amp;Z29&amp;AA29&amp;AB29&amp;AC29,IF(S29="NOVÝ",IF(ISBLANK('ÚHRADOVÝ KATALOG VZP - ZP'!C29),"CHYBÍ NAZ",(IF((LEN('ÚHRADOVÝ KATALOG VZP - ZP'!C29)&gt;70),"Překročena délka textu",TRIM('ÚHRADOVÝ KATALOG VZP - ZP'!C29)))),IF(ISBLANK('ÚHRADOVÝ KATALOG VZP - ZP'!C29),"",(IF((LEN('ÚHRADOVÝ KATALOG VZP - ZP'!C29)&gt;80),"Překročena délka textu",TRIM('ÚHRADOVÝ KATALOG VZP - ZP'!C29)))))))</f>
        <v/>
      </c>
      <c r="D29" s="21" t="str">
        <f>UPPER(IF(AM29="Nepovolený(é) znak(y):   "&amp;AF29&amp;AG29&amp;AH29&amp;AI29&amp;AJ29&amp;AK29&amp;AL29,"Nepovolený(é) znak(y):   "&amp;AF29&amp;AG29&amp;AH29&amp;AI29&amp;AJ29&amp;AK29&amp;AL29,IF(S29="NOVÝ",IF(ISBLANK('ÚHRADOVÝ KATALOG VZP - ZP'!D29),"Chybí DOP",(IF((LEN('ÚHRADOVÝ KATALOG VZP - ZP'!D29)&gt;80),"Překročena délka textu",TRIM('ÚHRADOVÝ KATALOG VZP - ZP'!D29)))),IF(ISBLANK('ÚHRADOVÝ KATALOG VZP - ZP'!D29),"",(IF((LEN('ÚHRADOVÝ KATALOG VZP - ZP'!D29)&gt;80),"Překročena délka textu",TRIM('ÚHRADOVÝ KATALOG VZP - ZP'!D29)))))))</f>
        <v/>
      </c>
      <c r="E29" s="22" t="str">
        <f>IF(S29="NOVÝ",IF(LEN(TRIM('ÚHRADOVÝ KATALOG VZP - ZP'!E29))=0,"CHYBÍ TYP",'ÚHRADOVÝ KATALOG VZP - ZP'!E29),IF(LEN(TRIM('ÚHRADOVÝ KATALOG VZP - ZP'!E29))=0,"",'ÚHRADOVÝ KATALOG VZP - ZP'!E29))</f>
        <v/>
      </c>
      <c r="F29" s="22" t="str">
        <f t="shared" si="0"/>
        <v/>
      </c>
      <c r="G29" s="22" t="str">
        <f>IF(S29="NOVÝ",IF(LEN(TRIM(UPPER('ÚHRADOVÝ KATALOG VZP - ZP'!G29)))=0,"CHYBÍ TBAL",UPPER('ÚHRADOVÝ KATALOG VZP - ZP'!G29)),IF(LEN(TRIM('ÚHRADOVÝ KATALOG VZP - ZP'!G29))=0,"",TRIM(UPPER('ÚHRADOVÝ KATALOG VZP - ZP'!G29))))</f>
        <v/>
      </c>
      <c r="H29" s="22" t="str">
        <f>IF(S29="NOVÝ",IF(LEN(TRIM(UPPER('ÚHRADOVÝ KATALOG VZP - ZP'!H29)))=0,"CHYBÍ VYR",UPPER('ÚHRADOVÝ KATALOG VZP - ZP'!H29)),IF(LEN(TRIM('ÚHRADOVÝ KATALOG VZP - ZP'!H29))=0,"",TRIM(UPPER('ÚHRADOVÝ KATALOG VZP - ZP'!H29))))</f>
        <v/>
      </c>
      <c r="I29" s="22" t="str">
        <f>IF(S29="NOVÝ",IF(LEN(TRIM(UPPER('ÚHRADOVÝ KATALOG VZP - ZP'!I29)))=0,"CHYBÍ ZEM",UPPER('ÚHRADOVÝ KATALOG VZP - ZP'!I29)),IF(LEN(TRIM('ÚHRADOVÝ KATALOG VZP - ZP'!I29))=0,"",TRIM(UPPER('ÚHRADOVÝ KATALOG VZP - ZP'!I29))))</f>
        <v/>
      </c>
      <c r="J29" s="23" t="str">
        <f>IF(S29="NOVÝ",IF(LEN(TRIM('ÚHRADOVÝ KATALOG VZP - ZP'!J29))=0,"CHYBÍ CENA",'ÚHRADOVÝ KATALOG VZP - ZP'!J29),IF(LEN(TRIM('ÚHRADOVÝ KATALOG VZP - ZP'!J29))=0,"",'ÚHRADOVÝ KATALOG VZP - ZP'!J29))</f>
        <v/>
      </c>
      <c r="K29" s="22" t="str">
        <f>UPPER(IF(S29="NOVÝ",IF(LEN(TRIM('ÚHRADOVÝ KATALOG VZP - ZP'!K29))=0,"Chybí MENA",'ÚHRADOVÝ KATALOG VZP - ZP'!K29),IF(LEN(TRIM('ÚHRADOVÝ KATALOG VZP - ZP'!K29))=0,"",'ÚHRADOVÝ KATALOG VZP - ZP'!K29)))</f>
        <v/>
      </c>
      <c r="L29" s="24" t="str">
        <f>IF(S29="NOVÝ",IF(LEN(TRIM('ÚHRADOVÝ KATALOG VZP - ZP'!L29))=0,"CHYBÍ KURZ",'ÚHRADOVÝ KATALOG VZP - ZP'!L29),IF(LEN(TRIM('ÚHRADOVÝ KATALOG VZP - ZP'!L29))=0,"",'ÚHRADOVÝ KATALOG VZP - ZP'!L29))</f>
        <v/>
      </c>
      <c r="M29" s="83" t="str">
        <f>IF(S29="NOVÝ",IF(LEN(TRIM('ÚHRADOVÝ KATALOG VZP - ZP'!M29))=0,"CHYBÍ DPH",
IF(OR('ÚHRADOVÝ KATALOG VZP - ZP'!M29=15,'ÚHRADOVÝ KATALOG VZP - ZP'!M29=21),
'ÚHRADOVÝ KATALOG VZP - ZP'!M29,"CHYBA")),
IF(LEN(TRIM('ÚHRADOVÝ KATALOG VZP - ZP'!M29))=0,"",
IF(OR('ÚHRADOVÝ KATALOG VZP - ZP'!M29=15,'ÚHRADOVÝ KATALOG VZP - ZP'!M29=21),
'ÚHRADOVÝ KATALOG VZP - ZP'!M29,"CHYBA"))
)</f>
        <v/>
      </c>
      <c r="N29" s="127" t="str">
        <f>IF(R29="NE",IF(AND(T29&lt;&gt;"X",LEN('ÚHRADOVÝ KATALOG VZP - ZP'!N29)&gt;0),IF(ROUND(J29*L29*(1+(M29/100))*T29,2)&lt;'ÚHRADOVÝ KATALOG VZP - ZP'!N29,TEXT('ÚHRADOVÝ KATALOG VZP - ZP'!N29,"# ##0,00 Kč") &amp; CHAR(10) &amp; "&gt; " &amp; TEXT('ÚHRADOVÝ KATALOG VZP - ZP'!N29-(J29*L29*(1+(M29/100))*T29),"# ##0,00 Kč"),TEXT('ÚHRADOVÝ KATALOG VZP - ZP'!N29,"# ##0,00 Kč") &amp; CHAR(10) &amp; "OK"),"CHYBÍ DATA PRO VÝPOČET"),"")</f>
        <v/>
      </c>
      <c r="O29" s="26" t="str">
        <f>IF(AND(R29="NE",LEN('ÚHRADOVÝ KATALOG VZP - ZP'!O29)&gt;0),'ÚHRADOVÝ KATALOG VZP - ZP'!O29,"")</f>
        <v/>
      </c>
      <c r="P29" s="26" t="str">
        <f>IF(AND(R29="NE",LEN('ÚHRADOVÝ KATALOG VZP - ZP'!P29)&gt;0),'ÚHRADOVÝ KATALOG VZP - ZP'!P29,"")</f>
        <v/>
      </c>
      <c r="Q29" s="103" t="str">
        <f>IF(LEN(TRIM('ÚHRADOVÝ KATALOG VZP - ZP'!Q29))=0,"",IF(IFERROR(SEARCH("""",UPPER('ÚHRADOVÝ KATALOG VZP - ZP'!Q29)),0)=0,UPPER('ÚHRADOVÝ KATALOG VZP - ZP'!Q29),"("&amp;""""&amp;")"))</f>
        <v/>
      </c>
      <c r="R29" s="31" t="str">
        <f>IF(LEN(TRIM('ÚHRADOVÝ KATALOG VZP - ZP'!B29)&amp;TRIM('ÚHRADOVÝ KATALOG VZP - ZP'!C29)&amp;TRIM('ÚHRADOVÝ KATALOG VZP - ZP'!D29)&amp;TRIM('ÚHRADOVÝ KATALOG VZP - ZP'!E29)&amp;TRIM('ÚHRADOVÝ KATALOG VZP - ZP'!F29)&amp;TRIM('ÚHRADOVÝ KATALOG VZP - ZP'!G29)&amp;TRIM('ÚHRADOVÝ KATALOG VZP - ZP'!H29)&amp;TRIM('ÚHRADOVÝ KATALOG VZP - ZP'!I29)&amp;TRIM('ÚHRADOVÝ KATALOG VZP - ZP'!J29)&amp;TRIM('ÚHRADOVÝ KATALOG VZP - ZP'!K29)&amp;TRIM('ÚHRADOVÝ KATALOG VZP - ZP'!L29)&amp;TRIM('ÚHRADOVÝ KATALOG VZP - ZP'!M29)&amp;TRIM('ÚHRADOVÝ KATALOG VZP - ZP'!N29)&amp;TRIM('ÚHRADOVÝ KATALOG VZP - ZP'!O29)&amp;TRIM('ÚHRADOVÝ KATALOG VZP - ZP'!P29)&amp;TRIM('ÚHRADOVÝ KATALOG VZP - ZP'!Q29))=0,"ANO","NE")</f>
        <v>ANO</v>
      </c>
      <c r="S29" s="31" t="str">
        <f>IF(R29="NE",IF(LEN(TRIM('ÚHRADOVÝ KATALOG VZP - ZP'!B29))=0,"NOVÝ","OPRAVA"),"")</f>
        <v/>
      </c>
      <c r="T29" s="32" t="str">
        <f t="shared" si="1"/>
        <v>X</v>
      </c>
      <c r="V29" s="11">
        <f>LEN(TRIM('ÚHRADOVÝ KATALOG VZP - ZP'!C29))</f>
        <v>0</v>
      </c>
      <c r="W29" s="11" t="str">
        <f>IF(IFERROR(SEARCH("""",UPPER('ÚHRADOVÝ KATALOG VZP - ZP'!C29)),0)&gt;0," "&amp;CHAR(34),"")</f>
        <v/>
      </c>
      <c r="X29" s="11" t="str">
        <f>IF(IFERROR(SEARCH("~?",UPPER('ÚHRADOVÝ KATALOG VZP - ZP'!C29)),0)&gt;0," ?","")</f>
        <v/>
      </c>
      <c r="Y29" s="11" t="str">
        <f>IF(IFERROR(SEARCH("!",UPPER('ÚHRADOVÝ KATALOG VZP - ZP'!C29)),0)&gt;0," !","")</f>
        <v/>
      </c>
      <c r="Z29" s="11" t="str">
        <f>IF(IFERROR(SEARCH("_",UPPER('ÚHRADOVÝ KATALOG VZP - ZP'!C29)),0)&gt;0," _","")</f>
        <v/>
      </c>
      <c r="AA29" s="11" t="str">
        <f>IF(IFERROR(SEARCH("§",UPPER('ÚHRADOVÝ KATALOG VZP - ZP'!C29)),0)&gt;0," §","")</f>
        <v/>
      </c>
      <c r="AB29" s="11" t="str">
        <f>IF(IFERROR(SEARCH("#",UPPER('ÚHRADOVÝ KATALOG VZP - ZP'!C29)),0)&gt;0," #","")</f>
        <v/>
      </c>
      <c r="AC29" s="11" t="str">
        <f>IF(IFERROR(SEARCH(CHAR(10),UPPER('ÚHRADOVÝ KATALOG VZP - ZP'!C29)),0)&gt;0," ALT+ENTER","")</f>
        <v/>
      </c>
      <c r="AD29" s="96" t="str">
        <f>IF(AND(V29=0, R29="NE"),"Chybí NAZ",IF(LEN(TRIM(W29&amp;X29&amp;Y29&amp;Z29&amp;AA29&amp;AB29&amp;AC29))&gt;0,"Nepovolený(é) znak(y):   "&amp;W29&amp;X29&amp;Y29&amp;Z29&amp;AA29&amp;AB29&amp;AC29,TRIM('ÚHRADOVÝ KATALOG VZP - ZP'!C29)))</f>
        <v/>
      </c>
      <c r="AE29" s="11">
        <f>LEN(TRIM('ÚHRADOVÝ KATALOG VZP - ZP'!D29))</f>
        <v>0</v>
      </c>
      <c r="AF29" s="11" t="str">
        <f>IF(IFERROR(SEARCH("""",UPPER('ÚHRADOVÝ KATALOG VZP - ZP'!D29)),0)&gt;0," "&amp;CHAR(34),"")</f>
        <v/>
      </c>
      <c r="AG29" s="11" t="str">
        <f>IF(IFERROR(SEARCH("~?",UPPER('ÚHRADOVÝ KATALOG VZP - ZP'!D29)),0)&gt;0," ?","")</f>
        <v/>
      </c>
      <c r="AH29" s="11" t="str">
        <f>IF(IFERROR(SEARCH("!",UPPER('ÚHRADOVÝ KATALOG VZP - ZP'!D29)),0)&gt;0," !","")</f>
        <v/>
      </c>
      <c r="AI29" s="11" t="str">
        <f>IF(IFERROR(SEARCH("_",UPPER('ÚHRADOVÝ KATALOG VZP - ZP'!D29)),0)&gt;0," _","")</f>
        <v/>
      </c>
      <c r="AJ29" s="11" t="str">
        <f>IF(IFERROR(SEARCH("§",UPPER('ÚHRADOVÝ KATALOG VZP - ZP'!D29)),0)&gt;0," §","")</f>
        <v/>
      </c>
      <c r="AK29" s="11" t="str">
        <f>IF(IFERROR(SEARCH("#",UPPER('ÚHRADOVÝ KATALOG VZP - ZP'!D29)),0)&gt;0," #","")</f>
        <v/>
      </c>
      <c r="AL29" s="11" t="str">
        <f>IF(IFERROR(SEARCH(CHAR(10),UPPER('ÚHRADOVÝ KATALOG VZP - ZP'!D29)),0)&gt;0," ALT+ENTER","")</f>
        <v/>
      </c>
      <c r="AM29" s="96" t="str">
        <f>IF(AND(AE29=0, R29="NE"),"Chybí DOP",IF(LEN(TRIM(AF29&amp;AG29&amp;AH29&amp;AI29&amp;AJ29&amp;AK29&amp;AL29))&gt;0,"Nepovolený(é) znak(y):   "&amp;AF29&amp;AG29&amp;AH29&amp;AI29&amp;AJ29&amp;AK29&amp;AL29,TRIM('ÚHRADOVÝ KATALOG VZP - ZP'!D29)))</f>
        <v/>
      </c>
    </row>
    <row r="30" spans="1:39" s="11" customFormat="1" ht="30" customHeight="1" x14ac:dyDescent="0.2">
      <c r="A30" s="1">
        <v>25</v>
      </c>
      <c r="B30" s="20" t="str">
        <f>IF(ISBLANK('ÚHRADOVÝ KATALOG VZP - ZP'!B30),"",'ÚHRADOVÝ KATALOG VZP - ZP'!B30)</f>
        <v/>
      </c>
      <c r="C30" s="21" t="str">
        <f>UPPER(IF(AD30="Nepovolený(é) znak(y):   "&amp;W30&amp;X30&amp;Y30&amp;Z30&amp;AA30&amp;AB30&amp;AC30,"Nepovolený(é) znak(y):   "&amp;W30&amp;X30&amp;Y30&amp;Z30&amp;AA30&amp;AB30&amp;AC30,IF(S30="NOVÝ",IF(ISBLANK('ÚHRADOVÝ KATALOG VZP - ZP'!C30),"CHYBÍ NAZ",(IF((LEN('ÚHRADOVÝ KATALOG VZP - ZP'!C30)&gt;70),"Překročena délka textu",TRIM('ÚHRADOVÝ KATALOG VZP - ZP'!C30)))),IF(ISBLANK('ÚHRADOVÝ KATALOG VZP - ZP'!C30),"",(IF((LEN('ÚHRADOVÝ KATALOG VZP - ZP'!C30)&gt;80),"Překročena délka textu",TRIM('ÚHRADOVÝ KATALOG VZP - ZP'!C30)))))))</f>
        <v/>
      </c>
      <c r="D30" s="21" t="str">
        <f>UPPER(IF(AM30="Nepovolený(é) znak(y):   "&amp;AF30&amp;AG30&amp;AH30&amp;AI30&amp;AJ30&amp;AK30&amp;AL30,"Nepovolený(é) znak(y):   "&amp;AF30&amp;AG30&amp;AH30&amp;AI30&amp;AJ30&amp;AK30&amp;AL30,IF(S30="NOVÝ",IF(ISBLANK('ÚHRADOVÝ KATALOG VZP - ZP'!D30),"Chybí DOP",(IF((LEN('ÚHRADOVÝ KATALOG VZP - ZP'!D30)&gt;80),"Překročena délka textu",TRIM('ÚHRADOVÝ KATALOG VZP - ZP'!D30)))),IF(ISBLANK('ÚHRADOVÝ KATALOG VZP - ZP'!D30),"",(IF((LEN('ÚHRADOVÝ KATALOG VZP - ZP'!D30)&gt;80),"Překročena délka textu",TRIM('ÚHRADOVÝ KATALOG VZP - ZP'!D30)))))))</f>
        <v/>
      </c>
      <c r="E30" s="22" t="str">
        <f>IF(S30="NOVÝ",IF(LEN(TRIM('ÚHRADOVÝ KATALOG VZP - ZP'!E30))=0,"CHYBÍ TYP",'ÚHRADOVÝ KATALOG VZP - ZP'!E30),IF(LEN(TRIM('ÚHRADOVÝ KATALOG VZP - ZP'!E30))=0,"",'ÚHRADOVÝ KATALOG VZP - ZP'!E30))</f>
        <v/>
      </c>
      <c r="F30" s="22" t="str">
        <f t="shared" si="0"/>
        <v/>
      </c>
      <c r="G30" s="22" t="str">
        <f>IF(S30="NOVÝ",IF(LEN(TRIM(UPPER('ÚHRADOVÝ KATALOG VZP - ZP'!G30)))=0,"CHYBÍ TBAL",UPPER('ÚHRADOVÝ KATALOG VZP - ZP'!G30)),IF(LEN(TRIM('ÚHRADOVÝ KATALOG VZP - ZP'!G30))=0,"",TRIM(UPPER('ÚHRADOVÝ KATALOG VZP - ZP'!G30))))</f>
        <v/>
      </c>
      <c r="H30" s="22" t="str">
        <f>IF(S30="NOVÝ",IF(LEN(TRIM(UPPER('ÚHRADOVÝ KATALOG VZP - ZP'!H30)))=0,"CHYBÍ VYR",UPPER('ÚHRADOVÝ KATALOG VZP - ZP'!H30)),IF(LEN(TRIM('ÚHRADOVÝ KATALOG VZP - ZP'!H30))=0,"",TRIM(UPPER('ÚHRADOVÝ KATALOG VZP - ZP'!H30))))</f>
        <v/>
      </c>
      <c r="I30" s="22" t="str">
        <f>IF(S30="NOVÝ",IF(LEN(TRIM(UPPER('ÚHRADOVÝ KATALOG VZP - ZP'!I30)))=0,"CHYBÍ ZEM",UPPER('ÚHRADOVÝ KATALOG VZP - ZP'!I30)),IF(LEN(TRIM('ÚHRADOVÝ KATALOG VZP - ZP'!I30))=0,"",TRIM(UPPER('ÚHRADOVÝ KATALOG VZP - ZP'!I30))))</f>
        <v/>
      </c>
      <c r="J30" s="23" t="str">
        <f>IF(S30="NOVÝ",IF(LEN(TRIM('ÚHRADOVÝ KATALOG VZP - ZP'!J30))=0,"CHYBÍ CENA",'ÚHRADOVÝ KATALOG VZP - ZP'!J30),IF(LEN(TRIM('ÚHRADOVÝ KATALOG VZP - ZP'!J30))=0,"",'ÚHRADOVÝ KATALOG VZP - ZP'!J30))</f>
        <v/>
      </c>
      <c r="K30" s="22" t="str">
        <f>UPPER(IF(S30="NOVÝ",IF(LEN(TRIM('ÚHRADOVÝ KATALOG VZP - ZP'!K30))=0,"Chybí MENA",'ÚHRADOVÝ KATALOG VZP - ZP'!K30),IF(LEN(TRIM('ÚHRADOVÝ KATALOG VZP - ZP'!K30))=0,"",'ÚHRADOVÝ KATALOG VZP - ZP'!K30)))</f>
        <v/>
      </c>
      <c r="L30" s="24" t="str">
        <f>IF(S30="NOVÝ",IF(LEN(TRIM('ÚHRADOVÝ KATALOG VZP - ZP'!L30))=0,"CHYBÍ KURZ",'ÚHRADOVÝ KATALOG VZP - ZP'!L30),IF(LEN(TRIM('ÚHRADOVÝ KATALOG VZP - ZP'!L30))=0,"",'ÚHRADOVÝ KATALOG VZP - ZP'!L30))</f>
        <v/>
      </c>
      <c r="M30" s="83" t="str">
        <f>IF(S30="NOVÝ",IF(LEN(TRIM('ÚHRADOVÝ KATALOG VZP - ZP'!M30))=0,"CHYBÍ DPH",
IF(OR('ÚHRADOVÝ KATALOG VZP - ZP'!M30=15,'ÚHRADOVÝ KATALOG VZP - ZP'!M30=21),
'ÚHRADOVÝ KATALOG VZP - ZP'!M30,"CHYBA")),
IF(LEN(TRIM('ÚHRADOVÝ KATALOG VZP - ZP'!M30))=0,"",
IF(OR('ÚHRADOVÝ KATALOG VZP - ZP'!M30=15,'ÚHRADOVÝ KATALOG VZP - ZP'!M30=21),
'ÚHRADOVÝ KATALOG VZP - ZP'!M30,"CHYBA"))
)</f>
        <v/>
      </c>
      <c r="N30" s="127" t="str">
        <f>IF(R30="NE",IF(AND(T30&lt;&gt;"X",LEN('ÚHRADOVÝ KATALOG VZP - ZP'!N30)&gt;0),IF(ROUND(J30*L30*(1+(M30/100))*T30,2)&lt;'ÚHRADOVÝ KATALOG VZP - ZP'!N30,TEXT('ÚHRADOVÝ KATALOG VZP - ZP'!N30,"# ##0,00 Kč") &amp; CHAR(10) &amp; "&gt; " &amp; TEXT('ÚHRADOVÝ KATALOG VZP - ZP'!N30-(J30*L30*(1+(M30/100))*T30),"# ##0,00 Kč"),TEXT('ÚHRADOVÝ KATALOG VZP - ZP'!N30,"# ##0,00 Kč") &amp; CHAR(10) &amp; "OK"),"CHYBÍ DATA PRO VÝPOČET"),"")</f>
        <v/>
      </c>
      <c r="O30" s="26" t="str">
        <f>IF(AND(R30="NE",LEN('ÚHRADOVÝ KATALOG VZP - ZP'!O30)&gt;0),'ÚHRADOVÝ KATALOG VZP - ZP'!O30,"")</f>
        <v/>
      </c>
      <c r="P30" s="26" t="str">
        <f>IF(AND(R30="NE",LEN('ÚHRADOVÝ KATALOG VZP - ZP'!P30)&gt;0),'ÚHRADOVÝ KATALOG VZP - ZP'!P30,"")</f>
        <v/>
      </c>
      <c r="Q30" s="103" t="str">
        <f>IF(LEN(TRIM('ÚHRADOVÝ KATALOG VZP - ZP'!Q30))=0,"",IF(IFERROR(SEARCH("""",UPPER('ÚHRADOVÝ KATALOG VZP - ZP'!Q30)),0)=0,UPPER('ÚHRADOVÝ KATALOG VZP - ZP'!Q30),"("&amp;""""&amp;")"))</f>
        <v/>
      </c>
      <c r="R30" s="31" t="str">
        <f>IF(LEN(TRIM('ÚHRADOVÝ KATALOG VZP - ZP'!B30)&amp;TRIM('ÚHRADOVÝ KATALOG VZP - ZP'!C30)&amp;TRIM('ÚHRADOVÝ KATALOG VZP - ZP'!D30)&amp;TRIM('ÚHRADOVÝ KATALOG VZP - ZP'!E30)&amp;TRIM('ÚHRADOVÝ KATALOG VZP - ZP'!F30)&amp;TRIM('ÚHRADOVÝ KATALOG VZP - ZP'!G30)&amp;TRIM('ÚHRADOVÝ KATALOG VZP - ZP'!H30)&amp;TRIM('ÚHRADOVÝ KATALOG VZP - ZP'!I30)&amp;TRIM('ÚHRADOVÝ KATALOG VZP - ZP'!J30)&amp;TRIM('ÚHRADOVÝ KATALOG VZP - ZP'!K30)&amp;TRIM('ÚHRADOVÝ KATALOG VZP - ZP'!L30)&amp;TRIM('ÚHRADOVÝ KATALOG VZP - ZP'!M30)&amp;TRIM('ÚHRADOVÝ KATALOG VZP - ZP'!N30)&amp;TRIM('ÚHRADOVÝ KATALOG VZP - ZP'!O30)&amp;TRIM('ÚHRADOVÝ KATALOG VZP - ZP'!P30)&amp;TRIM('ÚHRADOVÝ KATALOG VZP - ZP'!Q30))=0,"ANO","NE")</f>
        <v>ANO</v>
      </c>
      <c r="S30" s="31" t="str">
        <f>IF(R30="NE",IF(LEN(TRIM('ÚHRADOVÝ KATALOG VZP - ZP'!B30))=0,"NOVÝ","OPRAVA"),"")</f>
        <v/>
      </c>
      <c r="T30" s="32" t="str">
        <f t="shared" si="1"/>
        <v>X</v>
      </c>
      <c r="V30" s="11">
        <f>LEN(TRIM('ÚHRADOVÝ KATALOG VZP - ZP'!C30))</f>
        <v>0</v>
      </c>
      <c r="W30" s="11" t="str">
        <f>IF(IFERROR(SEARCH("""",UPPER('ÚHRADOVÝ KATALOG VZP - ZP'!C30)),0)&gt;0," "&amp;CHAR(34),"")</f>
        <v/>
      </c>
      <c r="X30" s="11" t="str">
        <f>IF(IFERROR(SEARCH("~?",UPPER('ÚHRADOVÝ KATALOG VZP - ZP'!C30)),0)&gt;0," ?","")</f>
        <v/>
      </c>
      <c r="Y30" s="11" t="str">
        <f>IF(IFERROR(SEARCH("!",UPPER('ÚHRADOVÝ KATALOG VZP - ZP'!C30)),0)&gt;0," !","")</f>
        <v/>
      </c>
      <c r="Z30" s="11" t="str">
        <f>IF(IFERROR(SEARCH("_",UPPER('ÚHRADOVÝ KATALOG VZP - ZP'!C30)),0)&gt;0," _","")</f>
        <v/>
      </c>
      <c r="AA30" s="11" t="str">
        <f>IF(IFERROR(SEARCH("§",UPPER('ÚHRADOVÝ KATALOG VZP - ZP'!C30)),0)&gt;0," §","")</f>
        <v/>
      </c>
      <c r="AB30" s="11" t="str">
        <f>IF(IFERROR(SEARCH("#",UPPER('ÚHRADOVÝ KATALOG VZP - ZP'!C30)),0)&gt;0," #","")</f>
        <v/>
      </c>
      <c r="AC30" s="11" t="str">
        <f>IF(IFERROR(SEARCH(CHAR(10),UPPER('ÚHRADOVÝ KATALOG VZP - ZP'!C30)),0)&gt;0," ALT+ENTER","")</f>
        <v/>
      </c>
      <c r="AD30" s="96" t="str">
        <f>IF(AND(V30=0, R30="NE"),"Chybí NAZ",IF(LEN(TRIM(W30&amp;X30&amp;Y30&amp;Z30&amp;AA30&amp;AB30&amp;AC30))&gt;0,"Nepovolený(é) znak(y):   "&amp;W30&amp;X30&amp;Y30&amp;Z30&amp;AA30&amp;AB30&amp;AC30,TRIM('ÚHRADOVÝ KATALOG VZP - ZP'!C30)))</f>
        <v/>
      </c>
      <c r="AE30" s="11">
        <f>LEN(TRIM('ÚHRADOVÝ KATALOG VZP - ZP'!D30))</f>
        <v>0</v>
      </c>
      <c r="AF30" s="11" t="str">
        <f>IF(IFERROR(SEARCH("""",UPPER('ÚHRADOVÝ KATALOG VZP - ZP'!D30)),0)&gt;0," "&amp;CHAR(34),"")</f>
        <v/>
      </c>
      <c r="AG30" s="11" t="str">
        <f>IF(IFERROR(SEARCH("~?",UPPER('ÚHRADOVÝ KATALOG VZP - ZP'!D30)),0)&gt;0," ?","")</f>
        <v/>
      </c>
      <c r="AH30" s="11" t="str">
        <f>IF(IFERROR(SEARCH("!",UPPER('ÚHRADOVÝ KATALOG VZP - ZP'!D30)),0)&gt;0," !","")</f>
        <v/>
      </c>
      <c r="AI30" s="11" t="str">
        <f>IF(IFERROR(SEARCH("_",UPPER('ÚHRADOVÝ KATALOG VZP - ZP'!D30)),0)&gt;0," _","")</f>
        <v/>
      </c>
      <c r="AJ30" s="11" t="str">
        <f>IF(IFERROR(SEARCH("§",UPPER('ÚHRADOVÝ KATALOG VZP - ZP'!D30)),0)&gt;0," §","")</f>
        <v/>
      </c>
      <c r="AK30" s="11" t="str">
        <f>IF(IFERROR(SEARCH("#",UPPER('ÚHRADOVÝ KATALOG VZP - ZP'!D30)),0)&gt;0," #","")</f>
        <v/>
      </c>
      <c r="AL30" s="11" t="str">
        <f>IF(IFERROR(SEARCH(CHAR(10),UPPER('ÚHRADOVÝ KATALOG VZP - ZP'!D30)),0)&gt;0," ALT+ENTER","")</f>
        <v/>
      </c>
      <c r="AM30" s="96" t="str">
        <f>IF(AND(AE30=0, R30="NE"),"Chybí DOP",IF(LEN(TRIM(AF30&amp;AG30&amp;AH30&amp;AI30&amp;AJ30&amp;AK30&amp;AL30))&gt;0,"Nepovolený(é) znak(y):   "&amp;AF30&amp;AG30&amp;AH30&amp;AI30&amp;AJ30&amp;AK30&amp;AL30,TRIM('ÚHRADOVÝ KATALOG VZP - ZP'!D30)))</f>
        <v/>
      </c>
    </row>
    <row r="31" spans="1:39" s="11" customFormat="1" ht="30" customHeight="1" x14ac:dyDescent="0.2">
      <c r="A31" s="1">
        <v>26</v>
      </c>
      <c r="B31" s="20" t="str">
        <f>IF(ISBLANK('ÚHRADOVÝ KATALOG VZP - ZP'!B31),"",'ÚHRADOVÝ KATALOG VZP - ZP'!B31)</f>
        <v/>
      </c>
      <c r="C31" s="21" t="str">
        <f>UPPER(IF(AD31="Nepovolený(é) znak(y):   "&amp;W31&amp;X31&amp;Y31&amp;Z31&amp;AA31&amp;AB31&amp;AC31,"Nepovolený(é) znak(y):   "&amp;W31&amp;X31&amp;Y31&amp;Z31&amp;AA31&amp;AB31&amp;AC31,IF(S31="NOVÝ",IF(ISBLANK('ÚHRADOVÝ KATALOG VZP - ZP'!C31),"CHYBÍ NAZ",(IF((LEN('ÚHRADOVÝ KATALOG VZP - ZP'!C31)&gt;70),"Překročena délka textu",TRIM('ÚHRADOVÝ KATALOG VZP - ZP'!C31)))),IF(ISBLANK('ÚHRADOVÝ KATALOG VZP - ZP'!C31),"",(IF((LEN('ÚHRADOVÝ KATALOG VZP - ZP'!C31)&gt;80),"Překročena délka textu",TRIM('ÚHRADOVÝ KATALOG VZP - ZP'!C31)))))))</f>
        <v/>
      </c>
      <c r="D31" s="21" t="str">
        <f>UPPER(IF(AM31="Nepovolený(é) znak(y):   "&amp;AF31&amp;AG31&amp;AH31&amp;AI31&amp;AJ31&amp;AK31&amp;AL31,"Nepovolený(é) znak(y):   "&amp;AF31&amp;AG31&amp;AH31&amp;AI31&amp;AJ31&amp;AK31&amp;AL31,IF(S31="NOVÝ",IF(ISBLANK('ÚHRADOVÝ KATALOG VZP - ZP'!D31),"Chybí DOP",(IF((LEN('ÚHRADOVÝ KATALOG VZP - ZP'!D31)&gt;80),"Překročena délka textu",TRIM('ÚHRADOVÝ KATALOG VZP - ZP'!D31)))),IF(ISBLANK('ÚHRADOVÝ KATALOG VZP - ZP'!D31),"",(IF((LEN('ÚHRADOVÝ KATALOG VZP - ZP'!D31)&gt;80),"Překročena délka textu",TRIM('ÚHRADOVÝ KATALOG VZP - ZP'!D31)))))))</f>
        <v/>
      </c>
      <c r="E31" s="22" t="str">
        <f>IF(S31="NOVÝ",IF(LEN(TRIM('ÚHRADOVÝ KATALOG VZP - ZP'!E31))=0,"CHYBÍ TYP",'ÚHRADOVÝ KATALOG VZP - ZP'!E31),IF(LEN(TRIM('ÚHRADOVÝ KATALOG VZP - ZP'!E31))=0,"",'ÚHRADOVÝ KATALOG VZP - ZP'!E31))</f>
        <v/>
      </c>
      <c r="F31" s="22" t="str">
        <f t="shared" si="0"/>
        <v/>
      </c>
      <c r="G31" s="22" t="str">
        <f>IF(S31="NOVÝ",IF(LEN(TRIM(UPPER('ÚHRADOVÝ KATALOG VZP - ZP'!G31)))=0,"CHYBÍ TBAL",UPPER('ÚHRADOVÝ KATALOG VZP - ZP'!G31)),IF(LEN(TRIM('ÚHRADOVÝ KATALOG VZP - ZP'!G31))=0,"",TRIM(UPPER('ÚHRADOVÝ KATALOG VZP - ZP'!G31))))</f>
        <v/>
      </c>
      <c r="H31" s="22" t="str">
        <f>IF(S31="NOVÝ",IF(LEN(TRIM(UPPER('ÚHRADOVÝ KATALOG VZP - ZP'!H31)))=0,"CHYBÍ VYR",UPPER('ÚHRADOVÝ KATALOG VZP - ZP'!H31)),IF(LEN(TRIM('ÚHRADOVÝ KATALOG VZP - ZP'!H31))=0,"",TRIM(UPPER('ÚHRADOVÝ KATALOG VZP - ZP'!H31))))</f>
        <v/>
      </c>
      <c r="I31" s="22" t="str">
        <f>IF(S31="NOVÝ",IF(LEN(TRIM(UPPER('ÚHRADOVÝ KATALOG VZP - ZP'!I31)))=0,"CHYBÍ ZEM",UPPER('ÚHRADOVÝ KATALOG VZP - ZP'!I31)),IF(LEN(TRIM('ÚHRADOVÝ KATALOG VZP - ZP'!I31))=0,"",TRIM(UPPER('ÚHRADOVÝ KATALOG VZP - ZP'!I31))))</f>
        <v/>
      </c>
      <c r="J31" s="23" t="str">
        <f>IF(S31="NOVÝ",IF(LEN(TRIM('ÚHRADOVÝ KATALOG VZP - ZP'!J31))=0,"CHYBÍ CENA",'ÚHRADOVÝ KATALOG VZP - ZP'!J31),IF(LEN(TRIM('ÚHRADOVÝ KATALOG VZP - ZP'!J31))=0,"",'ÚHRADOVÝ KATALOG VZP - ZP'!J31))</f>
        <v/>
      </c>
      <c r="K31" s="22" t="str">
        <f>UPPER(IF(S31="NOVÝ",IF(LEN(TRIM('ÚHRADOVÝ KATALOG VZP - ZP'!K31))=0,"Chybí MENA",'ÚHRADOVÝ KATALOG VZP - ZP'!K31),IF(LEN(TRIM('ÚHRADOVÝ KATALOG VZP - ZP'!K31))=0,"",'ÚHRADOVÝ KATALOG VZP - ZP'!K31)))</f>
        <v/>
      </c>
      <c r="L31" s="24" t="str">
        <f>IF(S31="NOVÝ",IF(LEN(TRIM('ÚHRADOVÝ KATALOG VZP - ZP'!L31))=0,"CHYBÍ KURZ",'ÚHRADOVÝ KATALOG VZP - ZP'!L31),IF(LEN(TRIM('ÚHRADOVÝ KATALOG VZP - ZP'!L31))=0,"",'ÚHRADOVÝ KATALOG VZP - ZP'!L31))</f>
        <v/>
      </c>
      <c r="M31" s="83" t="str">
        <f>IF(S31="NOVÝ",IF(LEN(TRIM('ÚHRADOVÝ KATALOG VZP - ZP'!M31))=0,"CHYBÍ DPH",
IF(OR('ÚHRADOVÝ KATALOG VZP - ZP'!M31=15,'ÚHRADOVÝ KATALOG VZP - ZP'!M31=21),
'ÚHRADOVÝ KATALOG VZP - ZP'!M31,"CHYBA")),
IF(LEN(TRIM('ÚHRADOVÝ KATALOG VZP - ZP'!M31))=0,"",
IF(OR('ÚHRADOVÝ KATALOG VZP - ZP'!M31=15,'ÚHRADOVÝ KATALOG VZP - ZP'!M31=21),
'ÚHRADOVÝ KATALOG VZP - ZP'!M31,"CHYBA"))
)</f>
        <v/>
      </c>
      <c r="N31" s="127" t="str">
        <f>IF(R31="NE",IF(AND(T31&lt;&gt;"X",LEN('ÚHRADOVÝ KATALOG VZP - ZP'!N31)&gt;0),IF(ROUND(J31*L31*(1+(M31/100))*T31,2)&lt;'ÚHRADOVÝ KATALOG VZP - ZP'!N31,TEXT('ÚHRADOVÝ KATALOG VZP - ZP'!N31,"# ##0,00 Kč") &amp; CHAR(10) &amp; "&gt; " &amp; TEXT('ÚHRADOVÝ KATALOG VZP - ZP'!N31-(J31*L31*(1+(M31/100))*T31),"# ##0,00 Kč"),TEXT('ÚHRADOVÝ KATALOG VZP - ZP'!N31,"# ##0,00 Kč") &amp; CHAR(10) &amp; "OK"),"CHYBÍ DATA PRO VÝPOČET"),"")</f>
        <v/>
      </c>
      <c r="O31" s="26" t="str">
        <f>IF(AND(R31="NE",LEN('ÚHRADOVÝ KATALOG VZP - ZP'!O31)&gt;0),'ÚHRADOVÝ KATALOG VZP - ZP'!O31,"")</f>
        <v/>
      </c>
      <c r="P31" s="26" t="str">
        <f>IF(AND(R31="NE",LEN('ÚHRADOVÝ KATALOG VZP - ZP'!P31)&gt;0),'ÚHRADOVÝ KATALOG VZP - ZP'!P31,"")</f>
        <v/>
      </c>
      <c r="Q31" s="103" t="str">
        <f>IF(LEN(TRIM('ÚHRADOVÝ KATALOG VZP - ZP'!Q31))=0,"",IF(IFERROR(SEARCH("""",UPPER('ÚHRADOVÝ KATALOG VZP - ZP'!Q31)),0)=0,UPPER('ÚHRADOVÝ KATALOG VZP - ZP'!Q31),"("&amp;""""&amp;")"))</f>
        <v/>
      </c>
      <c r="R31" s="31" t="str">
        <f>IF(LEN(TRIM('ÚHRADOVÝ KATALOG VZP - ZP'!B31)&amp;TRIM('ÚHRADOVÝ KATALOG VZP - ZP'!C31)&amp;TRIM('ÚHRADOVÝ KATALOG VZP - ZP'!D31)&amp;TRIM('ÚHRADOVÝ KATALOG VZP - ZP'!E31)&amp;TRIM('ÚHRADOVÝ KATALOG VZP - ZP'!F31)&amp;TRIM('ÚHRADOVÝ KATALOG VZP - ZP'!G31)&amp;TRIM('ÚHRADOVÝ KATALOG VZP - ZP'!H31)&amp;TRIM('ÚHRADOVÝ KATALOG VZP - ZP'!I31)&amp;TRIM('ÚHRADOVÝ KATALOG VZP - ZP'!J31)&amp;TRIM('ÚHRADOVÝ KATALOG VZP - ZP'!K31)&amp;TRIM('ÚHRADOVÝ KATALOG VZP - ZP'!L31)&amp;TRIM('ÚHRADOVÝ KATALOG VZP - ZP'!M31)&amp;TRIM('ÚHRADOVÝ KATALOG VZP - ZP'!N31)&amp;TRIM('ÚHRADOVÝ KATALOG VZP - ZP'!O31)&amp;TRIM('ÚHRADOVÝ KATALOG VZP - ZP'!P31)&amp;TRIM('ÚHRADOVÝ KATALOG VZP - ZP'!Q31))=0,"ANO","NE")</f>
        <v>ANO</v>
      </c>
      <c r="S31" s="31" t="str">
        <f>IF(R31="NE",IF(LEN(TRIM('ÚHRADOVÝ KATALOG VZP - ZP'!B31))=0,"NOVÝ","OPRAVA"),"")</f>
        <v/>
      </c>
      <c r="T31" s="32" t="str">
        <f t="shared" si="1"/>
        <v>X</v>
      </c>
      <c r="V31" s="11">
        <f>LEN(TRIM('ÚHRADOVÝ KATALOG VZP - ZP'!C31))</f>
        <v>0</v>
      </c>
      <c r="W31" s="11" t="str">
        <f>IF(IFERROR(SEARCH("""",UPPER('ÚHRADOVÝ KATALOG VZP - ZP'!C31)),0)&gt;0," "&amp;CHAR(34),"")</f>
        <v/>
      </c>
      <c r="X31" s="11" t="str">
        <f>IF(IFERROR(SEARCH("~?",UPPER('ÚHRADOVÝ KATALOG VZP - ZP'!C31)),0)&gt;0," ?","")</f>
        <v/>
      </c>
      <c r="Y31" s="11" t="str">
        <f>IF(IFERROR(SEARCH("!",UPPER('ÚHRADOVÝ KATALOG VZP - ZP'!C31)),0)&gt;0," !","")</f>
        <v/>
      </c>
      <c r="Z31" s="11" t="str">
        <f>IF(IFERROR(SEARCH("_",UPPER('ÚHRADOVÝ KATALOG VZP - ZP'!C31)),0)&gt;0," _","")</f>
        <v/>
      </c>
      <c r="AA31" s="11" t="str">
        <f>IF(IFERROR(SEARCH("§",UPPER('ÚHRADOVÝ KATALOG VZP - ZP'!C31)),0)&gt;0," §","")</f>
        <v/>
      </c>
      <c r="AB31" s="11" t="str">
        <f>IF(IFERROR(SEARCH("#",UPPER('ÚHRADOVÝ KATALOG VZP - ZP'!C31)),0)&gt;0," #","")</f>
        <v/>
      </c>
      <c r="AC31" s="11" t="str">
        <f>IF(IFERROR(SEARCH(CHAR(10),UPPER('ÚHRADOVÝ KATALOG VZP - ZP'!C31)),0)&gt;0," ALT+ENTER","")</f>
        <v/>
      </c>
      <c r="AD31" s="96" t="str">
        <f>IF(AND(V31=0, R31="NE"),"Chybí NAZ",IF(LEN(TRIM(W31&amp;X31&amp;Y31&amp;Z31&amp;AA31&amp;AB31&amp;AC31))&gt;0,"Nepovolený(é) znak(y):   "&amp;W31&amp;X31&amp;Y31&amp;Z31&amp;AA31&amp;AB31&amp;AC31,TRIM('ÚHRADOVÝ KATALOG VZP - ZP'!C31)))</f>
        <v/>
      </c>
      <c r="AE31" s="11">
        <f>LEN(TRIM('ÚHRADOVÝ KATALOG VZP - ZP'!D31))</f>
        <v>0</v>
      </c>
      <c r="AF31" s="11" t="str">
        <f>IF(IFERROR(SEARCH("""",UPPER('ÚHRADOVÝ KATALOG VZP - ZP'!D31)),0)&gt;0," "&amp;CHAR(34),"")</f>
        <v/>
      </c>
      <c r="AG31" s="11" t="str">
        <f>IF(IFERROR(SEARCH("~?",UPPER('ÚHRADOVÝ KATALOG VZP - ZP'!D31)),0)&gt;0," ?","")</f>
        <v/>
      </c>
      <c r="AH31" s="11" t="str">
        <f>IF(IFERROR(SEARCH("!",UPPER('ÚHRADOVÝ KATALOG VZP - ZP'!D31)),0)&gt;0," !","")</f>
        <v/>
      </c>
      <c r="AI31" s="11" t="str">
        <f>IF(IFERROR(SEARCH("_",UPPER('ÚHRADOVÝ KATALOG VZP - ZP'!D31)),0)&gt;0," _","")</f>
        <v/>
      </c>
      <c r="AJ31" s="11" t="str">
        <f>IF(IFERROR(SEARCH("§",UPPER('ÚHRADOVÝ KATALOG VZP - ZP'!D31)),0)&gt;0," §","")</f>
        <v/>
      </c>
      <c r="AK31" s="11" t="str">
        <f>IF(IFERROR(SEARCH("#",UPPER('ÚHRADOVÝ KATALOG VZP - ZP'!D31)),0)&gt;0," #","")</f>
        <v/>
      </c>
      <c r="AL31" s="11" t="str">
        <f>IF(IFERROR(SEARCH(CHAR(10),UPPER('ÚHRADOVÝ KATALOG VZP - ZP'!D31)),0)&gt;0," ALT+ENTER","")</f>
        <v/>
      </c>
      <c r="AM31" s="96" t="str">
        <f>IF(AND(AE31=0, R31="NE"),"Chybí DOP",IF(LEN(TRIM(AF31&amp;AG31&amp;AH31&amp;AI31&amp;AJ31&amp;AK31&amp;AL31))&gt;0,"Nepovolený(é) znak(y):   "&amp;AF31&amp;AG31&amp;AH31&amp;AI31&amp;AJ31&amp;AK31&amp;AL31,TRIM('ÚHRADOVÝ KATALOG VZP - ZP'!D31)))</f>
        <v/>
      </c>
    </row>
    <row r="32" spans="1:39" s="11" customFormat="1" ht="30" customHeight="1" x14ac:dyDescent="0.2">
      <c r="A32" s="1">
        <v>27</v>
      </c>
      <c r="B32" s="20" t="str">
        <f>IF(ISBLANK('ÚHRADOVÝ KATALOG VZP - ZP'!B32),"",'ÚHRADOVÝ KATALOG VZP - ZP'!B32)</f>
        <v/>
      </c>
      <c r="C32" s="21" t="str">
        <f>UPPER(IF(AD32="Nepovolený(é) znak(y):   "&amp;W32&amp;X32&amp;Y32&amp;Z32&amp;AA32&amp;AB32&amp;AC32,"Nepovolený(é) znak(y):   "&amp;W32&amp;X32&amp;Y32&amp;Z32&amp;AA32&amp;AB32&amp;AC32,IF(S32="NOVÝ",IF(ISBLANK('ÚHRADOVÝ KATALOG VZP - ZP'!C32),"CHYBÍ NAZ",(IF((LEN('ÚHRADOVÝ KATALOG VZP - ZP'!C32)&gt;70),"Překročena délka textu",TRIM('ÚHRADOVÝ KATALOG VZP - ZP'!C32)))),IF(ISBLANK('ÚHRADOVÝ KATALOG VZP - ZP'!C32),"",(IF((LEN('ÚHRADOVÝ KATALOG VZP - ZP'!C32)&gt;80),"Překročena délka textu",TRIM('ÚHRADOVÝ KATALOG VZP - ZP'!C32)))))))</f>
        <v/>
      </c>
      <c r="D32" s="21" t="str">
        <f>UPPER(IF(AM32="Nepovolený(é) znak(y):   "&amp;AF32&amp;AG32&amp;AH32&amp;AI32&amp;AJ32&amp;AK32&amp;AL32,"Nepovolený(é) znak(y):   "&amp;AF32&amp;AG32&amp;AH32&amp;AI32&amp;AJ32&amp;AK32&amp;AL32,IF(S32="NOVÝ",IF(ISBLANK('ÚHRADOVÝ KATALOG VZP - ZP'!D32),"Chybí DOP",(IF((LEN('ÚHRADOVÝ KATALOG VZP - ZP'!D32)&gt;80),"Překročena délka textu",TRIM('ÚHRADOVÝ KATALOG VZP - ZP'!D32)))),IF(ISBLANK('ÚHRADOVÝ KATALOG VZP - ZP'!D32),"",(IF((LEN('ÚHRADOVÝ KATALOG VZP - ZP'!D32)&gt;80),"Překročena délka textu",TRIM('ÚHRADOVÝ KATALOG VZP - ZP'!D32)))))))</f>
        <v/>
      </c>
      <c r="E32" s="22" t="str">
        <f>IF(S32="NOVÝ",IF(LEN(TRIM('ÚHRADOVÝ KATALOG VZP - ZP'!E32))=0,"CHYBÍ TYP",'ÚHRADOVÝ KATALOG VZP - ZP'!E32),IF(LEN(TRIM('ÚHRADOVÝ KATALOG VZP - ZP'!E32))=0,"",'ÚHRADOVÝ KATALOG VZP - ZP'!E32))</f>
        <v/>
      </c>
      <c r="F32" s="22" t="str">
        <f t="shared" si="0"/>
        <v/>
      </c>
      <c r="G32" s="22" t="str">
        <f>IF(S32="NOVÝ",IF(LEN(TRIM(UPPER('ÚHRADOVÝ KATALOG VZP - ZP'!G32)))=0,"CHYBÍ TBAL",UPPER('ÚHRADOVÝ KATALOG VZP - ZP'!G32)),IF(LEN(TRIM('ÚHRADOVÝ KATALOG VZP - ZP'!G32))=0,"",TRIM(UPPER('ÚHRADOVÝ KATALOG VZP - ZP'!G32))))</f>
        <v/>
      </c>
      <c r="H32" s="22" t="str">
        <f>IF(S32="NOVÝ",IF(LEN(TRIM(UPPER('ÚHRADOVÝ KATALOG VZP - ZP'!H32)))=0,"CHYBÍ VYR",UPPER('ÚHRADOVÝ KATALOG VZP - ZP'!H32)),IF(LEN(TRIM('ÚHRADOVÝ KATALOG VZP - ZP'!H32))=0,"",TRIM(UPPER('ÚHRADOVÝ KATALOG VZP - ZP'!H32))))</f>
        <v/>
      </c>
      <c r="I32" s="22" t="str">
        <f>IF(S32="NOVÝ",IF(LEN(TRIM(UPPER('ÚHRADOVÝ KATALOG VZP - ZP'!I32)))=0,"CHYBÍ ZEM",UPPER('ÚHRADOVÝ KATALOG VZP - ZP'!I32)),IF(LEN(TRIM('ÚHRADOVÝ KATALOG VZP - ZP'!I32))=0,"",TRIM(UPPER('ÚHRADOVÝ KATALOG VZP - ZP'!I32))))</f>
        <v/>
      </c>
      <c r="J32" s="23" t="str">
        <f>IF(S32="NOVÝ",IF(LEN(TRIM('ÚHRADOVÝ KATALOG VZP - ZP'!J32))=0,"CHYBÍ CENA",'ÚHRADOVÝ KATALOG VZP - ZP'!J32),IF(LEN(TRIM('ÚHRADOVÝ KATALOG VZP - ZP'!J32))=0,"",'ÚHRADOVÝ KATALOG VZP - ZP'!J32))</f>
        <v/>
      </c>
      <c r="K32" s="22" t="str">
        <f>UPPER(IF(S32="NOVÝ",IF(LEN(TRIM('ÚHRADOVÝ KATALOG VZP - ZP'!K32))=0,"Chybí MENA",'ÚHRADOVÝ KATALOG VZP - ZP'!K32),IF(LEN(TRIM('ÚHRADOVÝ KATALOG VZP - ZP'!K32))=0,"",'ÚHRADOVÝ KATALOG VZP - ZP'!K32)))</f>
        <v/>
      </c>
      <c r="L32" s="24" t="str">
        <f>IF(S32="NOVÝ",IF(LEN(TRIM('ÚHRADOVÝ KATALOG VZP - ZP'!L32))=0,"CHYBÍ KURZ",'ÚHRADOVÝ KATALOG VZP - ZP'!L32),IF(LEN(TRIM('ÚHRADOVÝ KATALOG VZP - ZP'!L32))=0,"",'ÚHRADOVÝ KATALOG VZP - ZP'!L32))</f>
        <v/>
      </c>
      <c r="M32" s="83" t="str">
        <f>IF(S32="NOVÝ",IF(LEN(TRIM('ÚHRADOVÝ KATALOG VZP - ZP'!M32))=0,"CHYBÍ DPH",
IF(OR('ÚHRADOVÝ KATALOG VZP - ZP'!M32=15,'ÚHRADOVÝ KATALOG VZP - ZP'!M32=21),
'ÚHRADOVÝ KATALOG VZP - ZP'!M32,"CHYBA")),
IF(LEN(TRIM('ÚHRADOVÝ KATALOG VZP - ZP'!M32))=0,"",
IF(OR('ÚHRADOVÝ KATALOG VZP - ZP'!M32=15,'ÚHRADOVÝ KATALOG VZP - ZP'!M32=21),
'ÚHRADOVÝ KATALOG VZP - ZP'!M32,"CHYBA"))
)</f>
        <v/>
      </c>
      <c r="N32" s="127" t="str">
        <f>IF(R32="NE",IF(AND(T32&lt;&gt;"X",LEN('ÚHRADOVÝ KATALOG VZP - ZP'!N32)&gt;0),IF(ROUND(J32*L32*(1+(M32/100))*T32,2)&lt;'ÚHRADOVÝ KATALOG VZP - ZP'!N32,TEXT('ÚHRADOVÝ KATALOG VZP - ZP'!N32,"# ##0,00 Kč") &amp; CHAR(10) &amp; "&gt; " &amp; TEXT('ÚHRADOVÝ KATALOG VZP - ZP'!N32-(J32*L32*(1+(M32/100))*T32),"# ##0,00 Kč"),TEXT('ÚHRADOVÝ KATALOG VZP - ZP'!N32,"# ##0,00 Kč") &amp; CHAR(10) &amp; "OK"),"CHYBÍ DATA PRO VÝPOČET"),"")</f>
        <v/>
      </c>
      <c r="O32" s="26" t="str">
        <f>IF(AND(R32="NE",LEN('ÚHRADOVÝ KATALOG VZP - ZP'!O32)&gt;0),'ÚHRADOVÝ KATALOG VZP - ZP'!O32,"")</f>
        <v/>
      </c>
      <c r="P32" s="26" t="str">
        <f>IF(AND(R32="NE",LEN('ÚHRADOVÝ KATALOG VZP - ZP'!P32)&gt;0),'ÚHRADOVÝ KATALOG VZP - ZP'!P32,"")</f>
        <v/>
      </c>
      <c r="Q32" s="103" t="str">
        <f>IF(LEN(TRIM('ÚHRADOVÝ KATALOG VZP - ZP'!Q32))=0,"",IF(IFERROR(SEARCH("""",UPPER('ÚHRADOVÝ KATALOG VZP - ZP'!Q32)),0)=0,UPPER('ÚHRADOVÝ KATALOG VZP - ZP'!Q32),"("&amp;""""&amp;")"))</f>
        <v/>
      </c>
      <c r="R32" s="31" t="str">
        <f>IF(LEN(TRIM('ÚHRADOVÝ KATALOG VZP - ZP'!B32)&amp;TRIM('ÚHRADOVÝ KATALOG VZP - ZP'!C32)&amp;TRIM('ÚHRADOVÝ KATALOG VZP - ZP'!D32)&amp;TRIM('ÚHRADOVÝ KATALOG VZP - ZP'!E32)&amp;TRIM('ÚHRADOVÝ KATALOG VZP - ZP'!F32)&amp;TRIM('ÚHRADOVÝ KATALOG VZP - ZP'!G32)&amp;TRIM('ÚHRADOVÝ KATALOG VZP - ZP'!H32)&amp;TRIM('ÚHRADOVÝ KATALOG VZP - ZP'!I32)&amp;TRIM('ÚHRADOVÝ KATALOG VZP - ZP'!J32)&amp;TRIM('ÚHRADOVÝ KATALOG VZP - ZP'!K32)&amp;TRIM('ÚHRADOVÝ KATALOG VZP - ZP'!L32)&amp;TRIM('ÚHRADOVÝ KATALOG VZP - ZP'!M32)&amp;TRIM('ÚHRADOVÝ KATALOG VZP - ZP'!N32)&amp;TRIM('ÚHRADOVÝ KATALOG VZP - ZP'!O32)&amp;TRIM('ÚHRADOVÝ KATALOG VZP - ZP'!P32)&amp;TRIM('ÚHRADOVÝ KATALOG VZP - ZP'!Q32))=0,"ANO","NE")</f>
        <v>ANO</v>
      </c>
      <c r="S32" s="31" t="str">
        <f>IF(R32="NE",IF(LEN(TRIM('ÚHRADOVÝ KATALOG VZP - ZP'!B32))=0,"NOVÝ","OPRAVA"),"")</f>
        <v/>
      </c>
      <c r="T32" s="32" t="str">
        <f t="shared" si="1"/>
        <v>X</v>
      </c>
      <c r="V32" s="11">
        <f>LEN(TRIM('ÚHRADOVÝ KATALOG VZP - ZP'!C32))</f>
        <v>0</v>
      </c>
      <c r="W32" s="11" t="str">
        <f>IF(IFERROR(SEARCH("""",UPPER('ÚHRADOVÝ KATALOG VZP - ZP'!C32)),0)&gt;0," "&amp;CHAR(34),"")</f>
        <v/>
      </c>
      <c r="X32" s="11" t="str">
        <f>IF(IFERROR(SEARCH("~?",UPPER('ÚHRADOVÝ KATALOG VZP - ZP'!C32)),0)&gt;0," ?","")</f>
        <v/>
      </c>
      <c r="Y32" s="11" t="str">
        <f>IF(IFERROR(SEARCH("!",UPPER('ÚHRADOVÝ KATALOG VZP - ZP'!C32)),0)&gt;0," !","")</f>
        <v/>
      </c>
      <c r="Z32" s="11" t="str">
        <f>IF(IFERROR(SEARCH("_",UPPER('ÚHRADOVÝ KATALOG VZP - ZP'!C32)),0)&gt;0," _","")</f>
        <v/>
      </c>
      <c r="AA32" s="11" t="str">
        <f>IF(IFERROR(SEARCH("§",UPPER('ÚHRADOVÝ KATALOG VZP - ZP'!C32)),0)&gt;0," §","")</f>
        <v/>
      </c>
      <c r="AB32" s="11" t="str">
        <f>IF(IFERROR(SEARCH("#",UPPER('ÚHRADOVÝ KATALOG VZP - ZP'!C32)),0)&gt;0," #","")</f>
        <v/>
      </c>
      <c r="AC32" s="11" t="str">
        <f>IF(IFERROR(SEARCH(CHAR(10),UPPER('ÚHRADOVÝ KATALOG VZP - ZP'!C32)),0)&gt;0," ALT+ENTER","")</f>
        <v/>
      </c>
      <c r="AD32" s="96" t="str">
        <f>IF(AND(V32=0, R32="NE"),"Chybí NAZ",IF(LEN(TRIM(W32&amp;X32&amp;Y32&amp;Z32&amp;AA32&amp;AB32&amp;AC32))&gt;0,"Nepovolený(é) znak(y):   "&amp;W32&amp;X32&amp;Y32&amp;Z32&amp;AA32&amp;AB32&amp;AC32,TRIM('ÚHRADOVÝ KATALOG VZP - ZP'!C32)))</f>
        <v/>
      </c>
      <c r="AE32" s="11">
        <f>LEN(TRIM('ÚHRADOVÝ KATALOG VZP - ZP'!D32))</f>
        <v>0</v>
      </c>
      <c r="AF32" s="11" t="str">
        <f>IF(IFERROR(SEARCH("""",UPPER('ÚHRADOVÝ KATALOG VZP - ZP'!D32)),0)&gt;0," "&amp;CHAR(34),"")</f>
        <v/>
      </c>
      <c r="AG32" s="11" t="str">
        <f>IF(IFERROR(SEARCH("~?",UPPER('ÚHRADOVÝ KATALOG VZP - ZP'!D32)),0)&gt;0," ?","")</f>
        <v/>
      </c>
      <c r="AH32" s="11" t="str">
        <f>IF(IFERROR(SEARCH("!",UPPER('ÚHRADOVÝ KATALOG VZP - ZP'!D32)),0)&gt;0," !","")</f>
        <v/>
      </c>
      <c r="AI32" s="11" t="str">
        <f>IF(IFERROR(SEARCH("_",UPPER('ÚHRADOVÝ KATALOG VZP - ZP'!D32)),0)&gt;0," _","")</f>
        <v/>
      </c>
      <c r="AJ32" s="11" t="str">
        <f>IF(IFERROR(SEARCH("§",UPPER('ÚHRADOVÝ KATALOG VZP - ZP'!D32)),0)&gt;0," §","")</f>
        <v/>
      </c>
      <c r="AK32" s="11" t="str">
        <f>IF(IFERROR(SEARCH("#",UPPER('ÚHRADOVÝ KATALOG VZP - ZP'!D32)),0)&gt;0," #","")</f>
        <v/>
      </c>
      <c r="AL32" s="11" t="str">
        <f>IF(IFERROR(SEARCH(CHAR(10),UPPER('ÚHRADOVÝ KATALOG VZP - ZP'!D32)),0)&gt;0," ALT+ENTER","")</f>
        <v/>
      </c>
      <c r="AM32" s="96" t="str">
        <f>IF(AND(AE32=0, R32="NE"),"Chybí DOP",IF(LEN(TRIM(AF32&amp;AG32&amp;AH32&amp;AI32&amp;AJ32&amp;AK32&amp;AL32))&gt;0,"Nepovolený(é) znak(y):   "&amp;AF32&amp;AG32&amp;AH32&amp;AI32&amp;AJ32&amp;AK32&amp;AL32,TRIM('ÚHRADOVÝ KATALOG VZP - ZP'!D32)))</f>
        <v/>
      </c>
    </row>
    <row r="33" spans="1:39" s="11" customFormat="1" ht="30" customHeight="1" x14ac:dyDescent="0.2">
      <c r="A33" s="1">
        <v>28</v>
      </c>
      <c r="B33" s="20" t="str">
        <f>IF(ISBLANK('ÚHRADOVÝ KATALOG VZP - ZP'!B33),"",'ÚHRADOVÝ KATALOG VZP - ZP'!B33)</f>
        <v/>
      </c>
      <c r="C33" s="21" t="str">
        <f>UPPER(IF(AD33="Nepovolený(é) znak(y):   "&amp;W33&amp;X33&amp;Y33&amp;Z33&amp;AA33&amp;AB33&amp;AC33,"Nepovolený(é) znak(y):   "&amp;W33&amp;X33&amp;Y33&amp;Z33&amp;AA33&amp;AB33&amp;AC33,IF(S33="NOVÝ",IF(ISBLANK('ÚHRADOVÝ KATALOG VZP - ZP'!C33),"CHYBÍ NAZ",(IF((LEN('ÚHRADOVÝ KATALOG VZP - ZP'!C33)&gt;70),"Překročena délka textu",TRIM('ÚHRADOVÝ KATALOG VZP - ZP'!C33)))),IF(ISBLANK('ÚHRADOVÝ KATALOG VZP - ZP'!C33),"",(IF((LEN('ÚHRADOVÝ KATALOG VZP - ZP'!C33)&gt;80),"Překročena délka textu",TRIM('ÚHRADOVÝ KATALOG VZP - ZP'!C33)))))))</f>
        <v/>
      </c>
      <c r="D33" s="21" t="str">
        <f>UPPER(IF(AM33="Nepovolený(é) znak(y):   "&amp;AF33&amp;AG33&amp;AH33&amp;AI33&amp;AJ33&amp;AK33&amp;AL33,"Nepovolený(é) znak(y):   "&amp;AF33&amp;AG33&amp;AH33&amp;AI33&amp;AJ33&amp;AK33&amp;AL33,IF(S33="NOVÝ",IF(ISBLANK('ÚHRADOVÝ KATALOG VZP - ZP'!D33),"Chybí DOP",(IF((LEN('ÚHRADOVÝ KATALOG VZP - ZP'!D33)&gt;80),"Překročena délka textu",TRIM('ÚHRADOVÝ KATALOG VZP - ZP'!D33)))),IF(ISBLANK('ÚHRADOVÝ KATALOG VZP - ZP'!D33),"",(IF((LEN('ÚHRADOVÝ KATALOG VZP - ZP'!D33)&gt;80),"Překročena délka textu",TRIM('ÚHRADOVÝ KATALOG VZP - ZP'!D33)))))))</f>
        <v/>
      </c>
      <c r="E33" s="22" t="str">
        <f>IF(S33="NOVÝ",IF(LEN(TRIM('ÚHRADOVÝ KATALOG VZP - ZP'!E33))=0,"CHYBÍ TYP",'ÚHRADOVÝ KATALOG VZP - ZP'!E33),IF(LEN(TRIM('ÚHRADOVÝ KATALOG VZP - ZP'!E33))=0,"",'ÚHRADOVÝ KATALOG VZP - ZP'!E33))</f>
        <v/>
      </c>
      <c r="F33" s="22" t="str">
        <f t="shared" si="0"/>
        <v/>
      </c>
      <c r="G33" s="22" t="str">
        <f>IF(S33="NOVÝ",IF(LEN(TRIM(UPPER('ÚHRADOVÝ KATALOG VZP - ZP'!G33)))=0,"CHYBÍ TBAL",UPPER('ÚHRADOVÝ KATALOG VZP - ZP'!G33)),IF(LEN(TRIM('ÚHRADOVÝ KATALOG VZP - ZP'!G33))=0,"",TRIM(UPPER('ÚHRADOVÝ KATALOG VZP - ZP'!G33))))</f>
        <v/>
      </c>
      <c r="H33" s="22" t="str">
        <f>IF(S33="NOVÝ",IF(LEN(TRIM(UPPER('ÚHRADOVÝ KATALOG VZP - ZP'!H33)))=0,"CHYBÍ VYR",UPPER('ÚHRADOVÝ KATALOG VZP - ZP'!H33)),IF(LEN(TRIM('ÚHRADOVÝ KATALOG VZP - ZP'!H33))=0,"",TRIM(UPPER('ÚHRADOVÝ KATALOG VZP - ZP'!H33))))</f>
        <v/>
      </c>
      <c r="I33" s="22" t="str">
        <f>IF(S33="NOVÝ",IF(LEN(TRIM(UPPER('ÚHRADOVÝ KATALOG VZP - ZP'!I33)))=0,"CHYBÍ ZEM",UPPER('ÚHRADOVÝ KATALOG VZP - ZP'!I33)),IF(LEN(TRIM('ÚHRADOVÝ KATALOG VZP - ZP'!I33))=0,"",TRIM(UPPER('ÚHRADOVÝ KATALOG VZP - ZP'!I33))))</f>
        <v/>
      </c>
      <c r="J33" s="23" t="str">
        <f>IF(S33="NOVÝ",IF(LEN(TRIM('ÚHRADOVÝ KATALOG VZP - ZP'!J33))=0,"CHYBÍ CENA",'ÚHRADOVÝ KATALOG VZP - ZP'!J33),IF(LEN(TRIM('ÚHRADOVÝ KATALOG VZP - ZP'!J33))=0,"",'ÚHRADOVÝ KATALOG VZP - ZP'!J33))</f>
        <v/>
      </c>
      <c r="K33" s="22" t="str">
        <f>UPPER(IF(S33="NOVÝ",IF(LEN(TRIM('ÚHRADOVÝ KATALOG VZP - ZP'!K33))=0,"Chybí MENA",'ÚHRADOVÝ KATALOG VZP - ZP'!K33),IF(LEN(TRIM('ÚHRADOVÝ KATALOG VZP - ZP'!K33))=0,"",'ÚHRADOVÝ KATALOG VZP - ZP'!K33)))</f>
        <v/>
      </c>
      <c r="L33" s="24" t="str">
        <f>IF(S33="NOVÝ",IF(LEN(TRIM('ÚHRADOVÝ KATALOG VZP - ZP'!L33))=0,"CHYBÍ KURZ",'ÚHRADOVÝ KATALOG VZP - ZP'!L33),IF(LEN(TRIM('ÚHRADOVÝ KATALOG VZP - ZP'!L33))=0,"",'ÚHRADOVÝ KATALOG VZP - ZP'!L33))</f>
        <v/>
      </c>
      <c r="M33" s="83" t="str">
        <f>IF(S33="NOVÝ",IF(LEN(TRIM('ÚHRADOVÝ KATALOG VZP - ZP'!M33))=0,"CHYBÍ DPH",
IF(OR('ÚHRADOVÝ KATALOG VZP - ZP'!M33=15,'ÚHRADOVÝ KATALOG VZP - ZP'!M33=21),
'ÚHRADOVÝ KATALOG VZP - ZP'!M33,"CHYBA")),
IF(LEN(TRIM('ÚHRADOVÝ KATALOG VZP - ZP'!M33))=0,"",
IF(OR('ÚHRADOVÝ KATALOG VZP - ZP'!M33=15,'ÚHRADOVÝ KATALOG VZP - ZP'!M33=21),
'ÚHRADOVÝ KATALOG VZP - ZP'!M33,"CHYBA"))
)</f>
        <v/>
      </c>
      <c r="N33" s="127" t="str">
        <f>IF(R33="NE",IF(AND(T33&lt;&gt;"X",LEN('ÚHRADOVÝ KATALOG VZP - ZP'!N33)&gt;0),IF(ROUND(J33*L33*(1+(M33/100))*T33,2)&lt;'ÚHRADOVÝ KATALOG VZP - ZP'!N33,TEXT('ÚHRADOVÝ KATALOG VZP - ZP'!N33,"# ##0,00 Kč") &amp; CHAR(10) &amp; "&gt; " &amp; TEXT('ÚHRADOVÝ KATALOG VZP - ZP'!N33-(J33*L33*(1+(M33/100))*T33),"# ##0,00 Kč"),TEXT('ÚHRADOVÝ KATALOG VZP - ZP'!N33,"# ##0,00 Kč") &amp; CHAR(10) &amp; "OK"),"CHYBÍ DATA PRO VÝPOČET"),"")</f>
        <v/>
      </c>
      <c r="O33" s="26" t="str">
        <f>IF(AND(R33="NE",LEN('ÚHRADOVÝ KATALOG VZP - ZP'!O33)&gt;0),'ÚHRADOVÝ KATALOG VZP - ZP'!O33,"")</f>
        <v/>
      </c>
      <c r="P33" s="26" t="str">
        <f>IF(AND(R33="NE",LEN('ÚHRADOVÝ KATALOG VZP - ZP'!P33)&gt;0),'ÚHRADOVÝ KATALOG VZP - ZP'!P33,"")</f>
        <v/>
      </c>
      <c r="Q33" s="103" t="str">
        <f>IF(LEN(TRIM('ÚHRADOVÝ KATALOG VZP - ZP'!Q33))=0,"",IF(IFERROR(SEARCH("""",UPPER('ÚHRADOVÝ KATALOG VZP - ZP'!Q33)),0)=0,UPPER('ÚHRADOVÝ KATALOG VZP - ZP'!Q33),"("&amp;""""&amp;")"))</f>
        <v/>
      </c>
      <c r="R33" s="31" t="str">
        <f>IF(LEN(TRIM('ÚHRADOVÝ KATALOG VZP - ZP'!B33)&amp;TRIM('ÚHRADOVÝ KATALOG VZP - ZP'!C33)&amp;TRIM('ÚHRADOVÝ KATALOG VZP - ZP'!D33)&amp;TRIM('ÚHRADOVÝ KATALOG VZP - ZP'!E33)&amp;TRIM('ÚHRADOVÝ KATALOG VZP - ZP'!F33)&amp;TRIM('ÚHRADOVÝ KATALOG VZP - ZP'!G33)&amp;TRIM('ÚHRADOVÝ KATALOG VZP - ZP'!H33)&amp;TRIM('ÚHRADOVÝ KATALOG VZP - ZP'!I33)&amp;TRIM('ÚHRADOVÝ KATALOG VZP - ZP'!J33)&amp;TRIM('ÚHRADOVÝ KATALOG VZP - ZP'!K33)&amp;TRIM('ÚHRADOVÝ KATALOG VZP - ZP'!L33)&amp;TRIM('ÚHRADOVÝ KATALOG VZP - ZP'!M33)&amp;TRIM('ÚHRADOVÝ KATALOG VZP - ZP'!N33)&amp;TRIM('ÚHRADOVÝ KATALOG VZP - ZP'!O33)&amp;TRIM('ÚHRADOVÝ KATALOG VZP - ZP'!P33)&amp;TRIM('ÚHRADOVÝ KATALOG VZP - ZP'!Q33))=0,"ANO","NE")</f>
        <v>ANO</v>
      </c>
      <c r="S33" s="31" t="str">
        <f>IF(R33="NE",IF(LEN(TRIM('ÚHRADOVÝ KATALOG VZP - ZP'!B33))=0,"NOVÝ","OPRAVA"),"")</f>
        <v/>
      </c>
      <c r="T33" s="32" t="str">
        <f t="shared" si="1"/>
        <v>X</v>
      </c>
      <c r="V33" s="11">
        <f>LEN(TRIM('ÚHRADOVÝ KATALOG VZP - ZP'!C33))</f>
        <v>0</v>
      </c>
      <c r="W33" s="11" t="str">
        <f>IF(IFERROR(SEARCH("""",UPPER('ÚHRADOVÝ KATALOG VZP - ZP'!C33)),0)&gt;0," "&amp;CHAR(34),"")</f>
        <v/>
      </c>
      <c r="X33" s="11" t="str">
        <f>IF(IFERROR(SEARCH("~?",UPPER('ÚHRADOVÝ KATALOG VZP - ZP'!C33)),0)&gt;0," ?","")</f>
        <v/>
      </c>
      <c r="Y33" s="11" t="str">
        <f>IF(IFERROR(SEARCH("!",UPPER('ÚHRADOVÝ KATALOG VZP - ZP'!C33)),0)&gt;0," !","")</f>
        <v/>
      </c>
      <c r="Z33" s="11" t="str">
        <f>IF(IFERROR(SEARCH("_",UPPER('ÚHRADOVÝ KATALOG VZP - ZP'!C33)),0)&gt;0," _","")</f>
        <v/>
      </c>
      <c r="AA33" s="11" t="str">
        <f>IF(IFERROR(SEARCH("§",UPPER('ÚHRADOVÝ KATALOG VZP - ZP'!C33)),0)&gt;0," §","")</f>
        <v/>
      </c>
      <c r="AB33" s="11" t="str">
        <f>IF(IFERROR(SEARCH("#",UPPER('ÚHRADOVÝ KATALOG VZP - ZP'!C33)),0)&gt;0," #","")</f>
        <v/>
      </c>
      <c r="AC33" s="11" t="str">
        <f>IF(IFERROR(SEARCH(CHAR(10),UPPER('ÚHRADOVÝ KATALOG VZP - ZP'!C33)),0)&gt;0," ALT+ENTER","")</f>
        <v/>
      </c>
      <c r="AD33" s="96" t="str">
        <f>IF(AND(V33=0, R33="NE"),"Chybí NAZ",IF(LEN(TRIM(W33&amp;X33&amp;Y33&amp;Z33&amp;AA33&amp;AB33&amp;AC33))&gt;0,"Nepovolený(é) znak(y):   "&amp;W33&amp;X33&amp;Y33&amp;Z33&amp;AA33&amp;AB33&amp;AC33,TRIM('ÚHRADOVÝ KATALOG VZP - ZP'!C33)))</f>
        <v/>
      </c>
      <c r="AE33" s="11">
        <f>LEN(TRIM('ÚHRADOVÝ KATALOG VZP - ZP'!D33))</f>
        <v>0</v>
      </c>
      <c r="AF33" s="11" t="str">
        <f>IF(IFERROR(SEARCH("""",UPPER('ÚHRADOVÝ KATALOG VZP - ZP'!D33)),0)&gt;0," "&amp;CHAR(34),"")</f>
        <v/>
      </c>
      <c r="AG33" s="11" t="str">
        <f>IF(IFERROR(SEARCH("~?",UPPER('ÚHRADOVÝ KATALOG VZP - ZP'!D33)),0)&gt;0," ?","")</f>
        <v/>
      </c>
      <c r="AH33" s="11" t="str">
        <f>IF(IFERROR(SEARCH("!",UPPER('ÚHRADOVÝ KATALOG VZP - ZP'!D33)),0)&gt;0," !","")</f>
        <v/>
      </c>
      <c r="AI33" s="11" t="str">
        <f>IF(IFERROR(SEARCH("_",UPPER('ÚHRADOVÝ KATALOG VZP - ZP'!D33)),0)&gt;0," _","")</f>
        <v/>
      </c>
      <c r="AJ33" s="11" t="str">
        <f>IF(IFERROR(SEARCH("§",UPPER('ÚHRADOVÝ KATALOG VZP - ZP'!D33)),0)&gt;0," §","")</f>
        <v/>
      </c>
      <c r="AK33" s="11" t="str">
        <f>IF(IFERROR(SEARCH("#",UPPER('ÚHRADOVÝ KATALOG VZP - ZP'!D33)),0)&gt;0," #","")</f>
        <v/>
      </c>
      <c r="AL33" s="11" t="str">
        <f>IF(IFERROR(SEARCH(CHAR(10),UPPER('ÚHRADOVÝ KATALOG VZP - ZP'!D33)),0)&gt;0," ALT+ENTER","")</f>
        <v/>
      </c>
      <c r="AM33" s="96" t="str">
        <f>IF(AND(AE33=0, R33="NE"),"Chybí DOP",IF(LEN(TRIM(AF33&amp;AG33&amp;AH33&amp;AI33&amp;AJ33&amp;AK33&amp;AL33))&gt;0,"Nepovolený(é) znak(y):   "&amp;AF33&amp;AG33&amp;AH33&amp;AI33&amp;AJ33&amp;AK33&amp;AL33,TRIM('ÚHRADOVÝ KATALOG VZP - ZP'!D33)))</f>
        <v/>
      </c>
    </row>
    <row r="34" spans="1:39" s="11" customFormat="1" ht="30" customHeight="1" x14ac:dyDescent="0.2">
      <c r="A34" s="1">
        <v>29</v>
      </c>
      <c r="B34" s="20" t="str">
        <f>IF(ISBLANK('ÚHRADOVÝ KATALOG VZP - ZP'!B34),"",'ÚHRADOVÝ KATALOG VZP - ZP'!B34)</f>
        <v/>
      </c>
      <c r="C34" s="21" t="str">
        <f>UPPER(IF(AD34="Nepovolený(é) znak(y):   "&amp;W34&amp;X34&amp;Y34&amp;Z34&amp;AA34&amp;AB34&amp;AC34,"Nepovolený(é) znak(y):   "&amp;W34&amp;X34&amp;Y34&amp;Z34&amp;AA34&amp;AB34&amp;AC34,IF(S34="NOVÝ",IF(ISBLANK('ÚHRADOVÝ KATALOG VZP - ZP'!C34),"CHYBÍ NAZ",(IF((LEN('ÚHRADOVÝ KATALOG VZP - ZP'!C34)&gt;70),"Překročena délka textu",TRIM('ÚHRADOVÝ KATALOG VZP - ZP'!C34)))),IF(ISBLANK('ÚHRADOVÝ KATALOG VZP - ZP'!C34),"",(IF((LEN('ÚHRADOVÝ KATALOG VZP - ZP'!C34)&gt;80),"Překročena délka textu",TRIM('ÚHRADOVÝ KATALOG VZP - ZP'!C34)))))))</f>
        <v/>
      </c>
      <c r="D34" s="21" t="str">
        <f>UPPER(IF(AM34="Nepovolený(é) znak(y):   "&amp;AF34&amp;AG34&amp;AH34&amp;AI34&amp;AJ34&amp;AK34&amp;AL34,"Nepovolený(é) znak(y):   "&amp;AF34&amp;AG34&amp;AH34&amp;AI34&amp;AJ34&amp;AK34&amp;AL34,IF(S34="NOVÝ",IF(ISBLANK('ÚHRADOVÝ KATALOG VZP - ZP'!D34),"Chybí DOP",(IF((LEN('ÚHRADOVÝ KATALOG VZP - ZP'!D34)&gt;80),"Překročena délka textu",TRIM('ÚHRADOVÝ KATALOG VZP - ZP'!D34)))),IF(ISBLANK('ÚHRADOVÝ KATALOG VZP - ZP'!D34),"",(IF((LEN('ÚHRADOVÝ KATALOG VZP - ZP'!D34)&gt;80),"Překročena délka textu",TRIM('ÚHRADOVÝ KATALOG VZP - ZP'!D34)))))))</f>
        <v/>
      </c>
      <c r="E34" s="22" t="str">
        <f>IF(S34="NOVÝ",IF(LEN(TRIM('ÚHRADOVÝ KATALOG VZP - ZP'!E34))=0,"CHYBÍ TYP",'ÚHRADOVÝ KATALOG VZP - ZP'!E34),IF(LEN(TRIM('ÚHRADOVÝ KATALOG VZP - ZP'!E34))=0,"",'ÚHRADOVÝ KATALOG VZP - ZP'!E34))</f>
        <v/>
      </c>
      <c r="F34" s="22" t="str">
        <f t="shared" si="0"/>
        <v/>
      </c>
      <c r="G34" s="22" t="str">
        <f>IF(S34="NOVÝ",IF(LEN(TRIM(UPPER('ÚHRADOVÝ KATALOG VZP - ZP'!G34)))=0,"CHYBÍ TBAL",UPPER('ÚHRADOVÝ KATALOG VZP - ZP'!G34)),IF(LEN(TRIM('ÚHRADOVÝ KATALOG VZP - ZP'!G34))=0,"",TRIM(UPPER('ÚHRADOVÝ KATALOG VZP - ZP'!G34))))</f>
        <v/>
      </c>
      <c r="H34" s="22" t="str">
        <f>IF(S34="NOVÝ",IF(LEN(TRIM(UPPER('ÚHRADOVÝ KATALOG VZP - ZP'!H34)))=0,"CHYBÍ VYR",UPPER('ÚHRADOVÝ KATALOG VZP - ZP'!H34)),IF(LEN(TRIM('ÚHRADOVÝ KATALOG VZP - ZP'!H34))=0,"",TRIM(UPPER('ÚHRADOVÝ KATALOG VZP - ZP'!H34))))</f>
        <v/>
      </c>
      <c r="I34" s="22" t="str">
        <f>IF(S34="NOVÝ",IF(LEN(TRIM(UPPER('ÚHRADOVÝ KATALOG VZP - ZP'!I34)))=0,"CHYBÍ ZEM",UPPER('ÚHRADOVÝ KATALOG VZP - ZP'!I34)),IF(LEN(TRIM('ÚHRADOVÝ KATALOG VZP - ZP'!I34))=0,"",TRIM(UPPER('ÚHRADOVÝ KATALOG VZP - ZP'!I34))))</f>
        <v/>
      </c>
      <c r="J34" s="23" t="str">
        <f>IF(S34="NOVÝ",IF(LEN(TRIM('ÚHRADOVÝ KATALOG VZP - ZP'!J34))=0,"CHYBÍ CENA",'ÚHRADOVÝ KATALOG VZP - ZP'!J34),IF(LEN(TRIM('ÚHRADOVÝ KATALOG VZP - ZP'!J34))=0,"",'ÚHRADOVÝ KATALOG VZP - ZP'!J34))</f>
        <v/>
      </c>
      <c r="K34" s="22" t="str">
        <f>UPPER(IF(S34="NOVÝ",IF(LEN(TRIM('ÚHRADOVÝ KATALOG VZP - ZP'!K34))=0,"Chybí MENA",'ÚHRADOVÝ KATALOG VZP - ZP'!K34),IF(LEN(TRIM('ÚHRADOVÝ KATALOG VZP - ZP'!K34))=0,"",'ÚHRADOVÝ KATALOG VZP - ZP'!K34)))</f>
        <v/>
      </c>
      <c r="L34" s="24" t="str">
        <f>IF(S34="NOVÝ",IF(LEN(TRIM('ÚHRADOVÝ KATALOG VZP - ZP'!L34))=0,"CHYBÍ KURZ",'ÚHRADOVÝ KATALOG VZP - ZP'!L34),IF(LEN(TRIM('ÚHRADOVÝ KATALOG VZP - ZP'!L34))=0,"",'ÚHRADOVÝ KATALOG VZP - ZP'!L34))</f>
        <v/>
      </c>
      <c r="M34" s="83" t="str">
        <f>IF(S34="NOVÝ",IF(LEN(TRIM('ÚHRADOVÝ KATALOG VZP - ZP'!M34))=0,"CHYBÍ DPH",
IF(OR('ÚHRADOVÝ KATALOG VZP - ZP'!M34=15,'ÚHRADOVÝ KATALOG VZP - ZP'!M34=21),
'ÚHRADOVÝ KATALOG VZP - ZP'!M34,"CHYBA")),
IF(LEN(TRIM('ÚHRADOVÝ KATALOG VZP - ZP'!M34))=0,"",
IF(OR('ÚHRADOVÝ KATALOG VZP - ZP'!M34=15,'ÚHRADOVÝ KATALOG VZP - ZP'!M34=21),
'ÚHRADOVÝ KATALOG VZP - ZP'!M34,"CHYBA"))
)</f>
        <v/>
      </c>
      <c r="N34" s="127" t="str">
        <f>IF(R34="NE",IF(AND(T34&lt;&gt;"X",LEN('ÚHRADOVÝ KATALOG VZP - ZP'!N34)&gt;0),IF(ROUND(J34*L34*(1+(M34/100))*T34,2)&lt;'ÚHRADOVÝ KATALOG VZP - ZP'!N34,TEXT('ÚHRADOVÝ KATALOG VZP - ZP'!N34,"# ##0,00 Kč") &amp; CHAR(10) &amp; "&gt; " &amp; TEXT('ÚHRADOVÝ KATALOG VZP - ZP'!N34-(J34*L34*(1+(M34/100))*T34),"# ##0,00 Kč"),TEXT('ÚHRADOVÝ KATALOG VZP - ZP'!N34,"# ##0,00 Kč") &amp; CHAR(10) &amp; "OK"),"CHYBÍ DATA PRO VÝPOČET"),"")</f>
        <v/>
      </c>
      <c r="O34" s="26" t="str">
        <f>IF(AND(R34="NE",LEN('ÚHRADOVÝ KATALOG VZP - ZP'!O34)&gt;0),'ÚHRADOVÝ KATALOG VZP - ZP'!O34,"")</f>
        <v/>
      </c>
      <c r="P34" s="26" t="str">
        <f>IF(AND(R34="NE",LEN('ÚHRADOVÝ KATALOG VZP - ZP'!P34)&gt;0),'ÚHRADOVÝ KATALOG VZP - ZP'!P34,"")</f>
        <v/>
      </c>
      <c r="Q34" s="103" t="str">
        <f>IF(LEN(TRIM('ÚHRADOVÝ KATALOG VZP - ZP'!Q34))=0,"",IF(IFERROR(SEARCH("""",UPPER('ÚHRADOVÝ KATALOG VZP - ZP'!Q34)),0)=0,UPPER('ÚHRADOVÝ KATALOG VZP - ZP'!Q34),"("&amp;""""&amp;")"))</f>
        <v/>
      </c>
      <c r="R34" s="31" t="str">
        <f>IF(LEN(TRIM('ÚHRADOVÝ KATALOG VZP - ZP'!B34)&amp;TRIM('ÚHRADOVÝ KATALOG VZP - ZP'!C34)&amp;TRIM('ÚHRADOVÝ KATALOG VZP - ZP'!D34)&amp;TRIM('ÚHRADOVÝ KATALOG VZP - ZP'!E34)&amp;TRIM('ÚHRADOVÝ KATALOG VZP - ZP'!F34)&amp;TRIM('ÚHRADOVÝ KATALOG VZP - ZP'!G34)&amp;TRIM('ÚHRADOVÝ KATALOG VZP - ZP'!H34)&amp;TRIM('ÚHRADOVÝ KATALOG VZP - ZP'!I34)&amp;TRIM('ÚHRADOVÝ KATALOG VZP - ZP'!J34)&amp;TRIM('ÚHRADOVÝ KATALOG VZP - ZP'!K34)&amp;TRIM('ÚHRADOVÝ KATALOG VZP - ZP'!L34)&amp;TRIM('ÚHRADOVÝ KATALOG VZP - ZP'!M34)&amp;TRIM('ÚHRADOVÝ KATALOG VZP - ZP'!N34)&amp;TRIM('ÚHRADOVÝ KATALOG VZP - ZP'!O34)&amp;TRIM('ÚHRADOVÝ KATALOG VZP - ZP'!P34)&amp;TRIM('ÚHRADOVÝ KATALOG VZP - ZP'!Q34))=0,"ANO","NE")</f>
        <v>ANO</v>
      </c>
      <c r="S34" s="31" t="str">
        <f>IF(R34="NE",IF(LEN(TRIM('ÚHRADOVÝ KATALOG VZP - ZP'!B34))=0,"NOVÝ","OPRAVA"),"")</f>
        <v/>
      </c>
      <c r="T34" s="32" t="str">
        <f t="shared" si="1"/>
        <v>X</v>
      </c>
      <c r="V34" s="11">
        <f>LEN(TRIM('ÚHRADOVÝ KATALOG VZP - ZP'!C34))</f>
        <v>0</v>
      </c>
      <c r="W34" s="11" t="str">
        <f>IF(IFERROR(SEARCH("""",UPPER('ÚHRADOVÝ KATALOG VZP - ZP'!C34)),0)&gt;0," "&amp;CHAR(34),"")</f>
        <v/>
      </c>
      <c r="X34" s="11" t="str">
        <f>IF(IFERROR(SEARCH("~?",UPPER('ÚHRADOVÝ KATALOG VZP - ZP'!C34)),0)&gt;0," ?","")</f>
        <v/>
      </c>
      <c r="Y34" s="11" t="str">
        <f>IF(IFERROR(SEARCH("!",UPPER('ÚHRADOVÝ KATALOG VZP - ZP'!C34)),0)&gt;0," !","")</f>
        <v/>
      </c>
      <c r="Z34" s="11" t="str">
        <f>IF(IFERROR(SEARCH("_",UPPER('ÚHRADOVÝ KATALOG VZP - ZP'!C34)),0)&gt;0," _","")</f>
        <v/>
      </c>
      <c r="AA34" s="11" t="str">
        <f>IF(IFERROR(SEARCH("§",UPPER('ÚHRADOVÝ KATALOG VZP - ZP'!C34)),0)&gt;0," §","")</f>
        <v/>
      </c>
      <c r="AB34" s="11" t="str">
        <f>IF(IFERROR(SEARCH("#",UPPER('ÚHRADOVÝ KATALOG VZP - ZP'!C34)),0)&gt;0," #","")</f>
        <v/>
      </c>
      <c r="AC34" s="11" t="str">
        <f>IF(IFERROR(SEARCH(CHAR(10),UPPER('ÚHRADOVÝ KATALOG VZP - ZP'!C34)),0)&gt;0," ALT+ENTER","")</f>
        <v/>
      </c>
      <c r="AD34" s="96" t="str">
        <f>IF(AND(V34=0, R34="NE"),"Chybí NAZ",IF(LEN(TRIM(W34&amp;X34&amp;Y34&amp;Z34&amp;AA34&amp;AB34&amp;AC34))&gt;0,"Nepovolený(é) znak(y):   "&amp;W34&amp;X34&amp;Y34&amp;Z34&amp;AA34&amp;AB34&amp;AC34,TRIM('ÚHRADOVÝ KATALOG VZP - ZP'!C34)))</f>
        <v/>
      </c>
      <c r="AE34" s="11">
        <f>LEN(TRIM('ÚHRADOVÝ KATALOG VZP - ZP'!D34))</f>
        <v>0</v>
      </c>
      <c r="AF34" s="11" t="str">
        <f>IF(IFERROR(SEARCH("""",UPPER('ÚHRADOVÝ KATALOG VZP - ZP'!D34)),0)&gt;0," "&amp;CHAR(34),"")</f>
        <v/>
      </c>
      <c r="AG34" s="11" t="str">
        <f>IF(IFERROR(SEARCH("~?",UPPER('ÚHRADOVÝ KATALOG VZP - ZP'!D34)),0)&gt;0," ?","")</f>
        <v/>
      </c>
      <c r="AH34" s="11" t="str">
        <f>IF(IFERROR(SEARCH("!",UPPER('ÚHRADOVÝ KATALOG VZP - ZP'!D34)),0)&gt;0," !","")</f>
        <v/>
      </c>
      <c r="AI34" s="11" t="str">
        <f>IF(IFERROR(SEARCH("_",UPPER('ÚHRADOVÝ KATALOG VZP - ZP'!D34)),0)&gt;0," _","")</f>
        <v/>
      </c>
      <c r="AJ34" s="11" t="str">
        <f>IF(IFERROR(SEARCH("§",UPPER('ÚHRADOVÝ KATALOG VZP - ZP'!D34)),0)&gt;0," §","")</f>
        <v/>
      </c>
      <c r="AK34" s="11" t="str">
        <f>IF(IFERROR(SEARCH("#",UPPER('ÚHRADOVÝ KATALOG VZP - ZP'!D34)),0)&gt;0," #","")</f>
        <v/>
      </c>
      <c r="AL34" s="11" t="str">
        <f>IF(IFERROR(SEARCH(CHAR(10),UPPER('ÚHRADOVÝ KATALOG VZP - ZP'!D34)),0)&gt;0," ALT+ENTER","")</f>
        <v/>
      </c>
      <c r="AM34" s="96" t="str">
        <f>IF(AND(AE34=0, R34="NE"),"Chybí DOP",IF(LEN(TRIM(AF34&amp;AG34&amp;AH34&amp;AI34&amp;AJ34&amp;AK34&amp;AL34))&gt;0,"Nepovolený(é) znak(y):   "&amp;AF34&amp;AG34&amp;AH34&amp;AI34&amp;AJ34&amp;AK34&amp;AL34,TRIM('ÚHRADOVÝ KATALOG VZP - ZP'!D34)))</f>
        <v/>
      </c>
    </row>
    <row r="35" spans="1:39" s="11" customFormat="1" ht="30" customHeight="1" x14ac:dyDescent="0.2">
      <c r="A35" s="1">
        <v>30</v>
      </c>
      <c r="B35" s="20" t="str">
        <f>IF(ISBLANK('ÚHRADOVÝ KATALOG VZP - ZP'!B35),"",'ÚHRADOVÝ KATALOG VZP - ZP'!B35)</f>
        <v/>
      </c>
      <c r="C35" s="21" t="str">
        <f>UPPER(IF(AD35="Nepovolený(é) znak(y):   "&amp;W35&amp;X35&amp;Y35&amp;Z35&amp;AA35&amp;AB35&amp;AC35,"Nepovolený(é) znak(y):   "&amp;W35&amp;X35&amp;Y35&amp;Z35&amp;AA35&amp;AB35&amp;AC35,IF(S35="NOVÝ",IF(ISBLANK('ÚHRADOVÝ KATALOG VZP - ZP'!C35),"CHYBÍ NAZ",(IF((LEN('ÚHRADOVÝ KATALOG VZP - ZP'!C35)&gt;70),"Překročena délka textu",TRIM('ÚHRADOVÝ KATALOG VZP - ZP'!C35)))),IF(ISBLANK('ÚHRADOVÝ KATALOG VZP - ZP'!C35),"",(IF((LEN('ÚHRADOVÝ KATALOG VZP - ZP'!C35)&gt;80),"Překročena délka textu",TRIM('ÚHRADOVÝ KATALOG VZP - ZP'!C35)))))))</f>
        <v/>
      </c>
      <c r="D35" s="21" t="str">
        <f>UPPER(IF(AM35="Nepovolený(é) znak(y):   "&amp;AF35&amp;AG35&amp;AH35&amp;AI35&amp;AJ35&amp;AK35&amp;AL35,"Nepovolený(é) znak(y):   "&amp;AF35&amp;AG35&amp;AH35&amp;AI35&amp;AJ35&amp;AK35&amp;AL35,IF(S35="NOVÝ",IF(ISBLANK('ÚHRADOVÝ KATALOG VZP - ZP'!D35),"Chybí DOP",(IF((LEN('ÚHRADOVÝ KATALOG VZP - ZP'!D35)&gt;80),"Překročena délka textu",TRIM('ÚHRADOVÝ KATALOG VZP - ZP'!D35)))),IF(ISBLANK('ÚHRADOVÝ KATALOG VZP - ZP'!D35),"",(IF((LEN('ÚHRADOVÝ KATALOG VZP - ZP'!D35)&gt;80),"Překročena délka textu",TRIM('ÚHRADOVÝ KATALOG VZP - ZP'!D35)))))))</f>
        <v/>
      </c>
      <c r="E35" s="22" t="str">
        <f>IF(S35="NOVÝ",IF(LEN(TRIM('ÚHRADOVÝ KATALOG VZP - ZP'!E35))=0,"CHYBÍ TYP",'ÚHRADOVÝ KATALOG VZP - ZP'!E35),IF(LEN(TRIM('ÚHRADOVÝ KATALOG VZP - ZP'!E35))=0,"",'ÚHRADOVÝ KATALOG VZP - ZP'!E35))</f>
        <v/>
      </c>
      <c r="F35" s="22" t="str">
        <f t="shared" si="0"/>
        <v/>
      </c>
      <c r="G35" s="22" t="str">
        <f>IF(S35="NOVÝ",IF(LEN(TRIM(UPPER('ÚHRADOVÝ KATALOG VZP - ZP'!G35)))=0,"CHYBÍ TBAL",UPPER('ÚHRADOVÝ KATALOG VZP - ZP'!G35)),IF(LEN(TRIM('ÚHRADOVÝ KATALOG VZP - ZP'!G35))=0,"",TRIM(UPPER('ÚHRADOVÝ KATALOG VZP - ZP'!G35))))</f>
        <v/>
      </c>
      <c r="H35" s="22" t="str">
        <f>IF(S35="NOVÝ",IF(LEN(TRIM(UPPER('ÚHRADOVÝ KATALOG VZP - ZP'!H35)))=0,"CHYBÍ VYR",UPPER('ÚHRADOVÝ KATALOG VZP - ZP'!H35)),IF(LEN(TRIM('ÚHRADOVÝ KATALOG VZP - ZP'!H35))=0,"",TRIM(UPPER('ÚHRADOVÝ KATALOG VZP - ZP'!H35))))</f>
        <v/>
      </c>
      <c r="I35" s="22" t="str">
        <f>IF(S35="NOVÝ",IF(LEN(TRIM(UPPER('ÚHRADOVÝ KATALOG VZP - ZP'!I35)))=0,"CHYBÍ ZEM",UPPER('ÚHRADOVÝ KATALOG VZP - ZP'!I35)),IF(LEN(TRIM('ÚHRADOVÝ KATALOG VZP - ZP'!I35))=0,"",TRIM(UPPER('ÚHRADOVÝ KATALOG VZP - ZP'!I35))))</f>
        <v/>
      </c>
      <c r="J35" s="23" t="str">
        <f>IF(S35="NOVÝ",IF(LEN(TRIM('ÚHRADOVÝ KATALOG VZP - ZP'!J35))=0,"CHYBÍ CENA",'ÚHRADOVÝ KATALOG VZP - ZP'!J35),IF(LEN(TRIM('ÚHRADOVÝ KATALOG VZP - ZP'!J35))=0,"",'ÚHRADOVÝ KATALOG VZP - ZP'!J35))</f>
        <v/>
      </c>
      <c r="K35" s="22" t="str">
        <f>UPPER(IF(S35="NOVÝ",IF(LEN(TRIM('ÚHRADOVÝ KATALOG VZP - ZP'!K35))=0,"Chybí MENA",'ÚHRADOVÝ KATALOG VZP - ZP'!K35),IF(LEN(TRIM('ÚHRADOVÝ KATALOG VZP - ZP'!K35))=0,"",'ÚHRADOVÝ KATALOG VZP - ZP'!K35)))</f>
        <v/>
      </c>
      <c r="L35" s="24" t="str">
        <f>IF(S35="NOVÝ",IF(LEN(TRIM('ÚHRADOVÝ KATALOG VZP - ZP'!L35))=0,"CHYBÍ KURZ",'ÚHRADOVÝ KATALOG VZP - ZP'!L35),IF(LEN(TRIM('ÚHRADOVÝ KATALOG VZP - ZP'!L35))=0,"",'ÚHRADOVÝ KATALOG VZP - ZP'!L35))</f>
        <v/>
      </c>
      <c r="M35" s="83" t="str">
        <f>IF(S35="NOVÝ",IF(LEN(TRIM('ÚHRADOVÝ KATALOG VZP - ZP'!M35))=0,"CHYBÍ DPH",
IF(OR('ÚHRADOVÝ KATALOG VZP - ZP'!M35=15,'ÚHRADOVÝ KATALOG VZP - ZP'!M35=21),
'ÚHRADOVÝ KATALOG VZP - ZP'!M35,"CHYBA")),
IF(LEN(TRIM('ÚHRADOVÝ KATALOG VZP - ZP'!M35))=0,"",
IF(OR('ÚHRADOVÝ KATALOG VZP - ZP'!M35=15,'ÚHRADOVÝ KATALOG VZP - ZP'!M35=21),
'ÚHRADOVÝ KATALOG VZP - ZP'!M35,"CHYBA"))
)</f>
        <v/>
      </c>
      <c r="N35" s="127" t="str">
        <f>IF(R35="NE",IF(AND(T35&lt;&gt;"X",LEN('ÚHRADOVÝ KATALOG VZP - ZP'!N35)&gt;0),IF(ROUND(J35*L35*(1+(M35/100))*T35,2)&lt;'ÚHRADOVÝ KATALOG VZP - ZP'!N35,TEXT('ÚHRADOVÝ KATALOG VZP - ZP'!N35,"# ##0,00 Kč") &amp; CHAR(10) &amp; "&gt; " &amp; TEXT('ÚHRADOVÝ KATALOG VZP - ZP'!N35-(J35*L35*(1+(M35/100))*T35),"# ##0,00 Kč"),TEXT('ÚHRADOVÝ KATALOG VZP - ZP'!N35,"# ##0,00 Kč") &amp; CHAR(10) &amp; "OK"),"CHYBÍ DATA PRO VÝPOČET"),"")</f>
        <v/>
      </c>
      <c r="O35" s="26" t="str">
        <f>IF(AND(R35="NE",LEN('ÚHRADOVÝ KATALOG VZP - ZP'!O35)&gt;0),'ÚHRADOVÝ KATALOG VZP - ZP'!O35,"")</f>
        <v/>
      </c>
      <c r="P35" s="26" t="str">
        <f>IF(AND(R35="NE",LEN('ÚHRADOVÝ KATALOG VZP - ZP'!P35)&gt;0),'ÚHRADOVÝ KATALOG VZP - ZP'!P35,"")</f>
        <v/>
      </c>
      <c r="Q35" s="103" t="str">
        <f>IF(LEN(TRIM('ÚHRADOVÝ KATALOG VZP - ZP'!Q35))=0,"",IF(IFERROR(SEARCH("""",UPPER('ÚHRADOVÝ KATALOG VZP - ZP'!Q35)),0)=0,UPPER('ÚHRADOVÝ KATALOG VZP - ZP'!Q35),"("&amp;""""&amp;")"))</f>
        <v/>
      </c>
      <c r="R35" s="31" t="str">
        <f>IF(LEN(TRIM('ÚHRADOVÝ KATALOG VZP - ZP'!B35)&amp;TRIM('ÚHRADOVÝ KATALOG VZP - ZP'!C35)&amp;TRIM('ÚHRADOVÝ KATALOG VZP - ZP'!D35)&amp;TRIM('ÚHRADOVÝ KATALOG VZP - ZP'!E35)&amp;TRIM('ÚHRADOVÝ KATALOG VZP - ZP'!F35)&amp;TRIM('ÚHRADOVÝ KATALOG VZP - ZP'!G35)&amp;TRIM('ÚHRADOVÝ KATALOG VZP - ZP'!H35)&amp;TRIM('ÚHRADOVÝ KATALOG VZP - ZP'!I35)&amp;TRIM('ÚHRADOVÝ KATALOG VZP - ZP'!J35)&amp;TRIM('ÚHRADOVÝ KATALOG VZP - ZP'!K35)&amp;TRIM('ÚHRADOVÝ KATALOG VZP - ZP'!L35)&amp;TRIM('ÚHRADOVÝ KATALOG VZP - ZP'!M35)&amp;TRIM('ÚHRADOVÝ KATALOG VZP - ZP'!N35)&amp;TRIM('ÚHRADOVÝ KATALOG VZP - ZP'!O35)&amp;TRIM('ÚHRADOVÝ KATALOG VZP - ZP'!P35)&amp;TRIM('ÚHRADOVÝ KATALOG VZP - ZP'!Q35))=0,"ANO","NE")</f>
        <v>ANO</v>
      </c>
      <c r="S35" s="31" t="str">
        <f>IF(R35="NE",IF(LEN(TRIM('ÚHRADOVÝ KATALOG VZP - ZP'!B35))=0,"NOVÝ","OPRAVA"),"")</f>
        <v/>
      </c>
      <c r="T35" s="32" t="str">
        <f t="shared" si="1"/>
        <v>X</v>
      </c>
      <c r="V35" s="11">
        <f>LEN(TRIM('ÚHRADOVÝ KATALOG VZP - ZP'!C35))</f>
        <v>0</v>
      </c>
      <c r="W35" s="11" t="str">
        <f>IF(IFERROR(SEARCH("""",UPPER('ÚHRADOVÝ KATALOG VZP - ZP'!C35)),0)&gt;0," "&amp;CHAR(34),"")</f>
        <v/>
      </c>
      <c r="X35" s="11" t="str">
        <f>IF(IFERROR(SEARCH("~?",UPPER('ÚHRADOVÝ KATALOG VZP - ZP'!C35)),0)&gt;0," ?","")</f>
        <v/>
      </c>
      <c r="Y35" s="11" t="str">
        <f>IF(IFERROR(SEARCH("!",UPPER('ÚHRADOVÝ KATALOG VZP - ZP'!C35)),0)&gt;0," !","")</f>
        <v/>
      </c>
      <c r="Z35" s="11" t="str">
        <f>IF(IFERROR(SEARCH("_",UPPER('ÚHRADOVÝ KATALOG VZP - ZP'!C35)),0)&gt;0," _","")</f>
        <v/>
      </c>
      <c r="AA35" s="11" t="str">
        <f>IF(IFERROR(SEARCH("§",UPPER('ÚHRADOVÝ KATALOG VZP - ZP'!C35)),0)&gt;0," §","")</f>
        <v/>
      </c>
      <c r="AB35" s="11" t="str">
        <f>IF(IFERROR(SEARCH("#",UPPER('ÚHRADOVÝ KATALOG VZP - ZP'!C35)),0)&gt;0," #","")</f>
        <v/>
      </c>
      <c r="AC35" s="11" t="str">
        <f>IF(IFERROR(SEARCH(CHAR(10),UPPER('ÚHRADOVÝ KATALOG VZP - ZP'!C35)),0)&gt;0," ALT+ENTER","")</f>
        <v/>
      </c>
      <c r="AD35" s="96" t="str">
        <f>IF(AND(V35=0, R35="NE"),"Chybí NAZ",IF(LEN(TRIM(W35&amp;X35&amp;Y35&amp;Z35&amp;AA35&amp;AB35&amp;AC35))&gt;0,"Nepovolený(é) znak(y):   "&amp;W35&amp;X35&amp;Y35&amp;Z35&amp;AA35&amp;AB35&amp;AC35,TRIM('ÚHRADOVÝ KATALOG VZP - ZP'!C35)))</f>
        <v/>
      </c>
      <c r="AE35" s="11">
        <f>LEN(TRIM('ÚHRADOVÝ KATALOG VZP - ZP'!D35))</f>
        <v>0</v>
      </c>
      <c r="AF35" s="11" t="str">
        <f>IF(IFERROR(SEARCH("""",UPPER('ÚHRADOVÝ KATALOG VZP - ZP'!D35)),0)&gt;0," "&amp;CHAR(34),"")</f>
        <v/>
      </c>
      <c r="AG35" s="11" t="str">
        <f>IF(IFERROR(SEARCH("~?",UPPER('ÚHRADOVÝ KATALOG VZP - ZP'!D35)),0)&gt;0," ?","")</f>
        <v/>
      </c>
      <c r="AH35" s="11" t="str">
        <f>IF(IFERROR(SEARCH("!",UPPER('ÚHRADOVÝ KATALOG VZP - ZP'!D35)),0)&gt;0," !","")</f>
        <v/>
      </c>
      <c r="AI35" s="11" t="str">
        <f>IF(IFERROR(SEARCH("_",UPPER('ÚHRADOVÝ KATALOG VZP - ZP'!D35)),0)&gt;0," _","")</f>
        <v/>
      </c>
      <c r="AJ35" s="11" t="str">
        <f>IF(IFERROR(SEARCH("§",UPPER('ÚHRADOVÝ KATALOG VZP - ZP'!D35)),0)&gt;0," §","")</f>
        <v/>
      </c>
      <c r="AK35" s="11" t="str">
        <f>IF(IFERROR(SEARCH("#",UPPER('ÚHRADOVÝ KATALOG VZP - ZP'!D35)),0)&gt;0," #","")</f>
        <v/>
      </c>
      <c r="AL35" s="11" t="str">
        <f>IF(IFERROR(SEARCH(CHAR(10),UPPER('ÚHRADOVÝ KATALOG VZP - ZP'!D35)),0)&gt;0," ALT+ENTER","")</f>
        <v/>
      </c>
      <c r="AM35" s="96" t="str">
        <f>IF(AND(AE35=0, R35="NE"),"Chybí DOP",IF(LEN(TRIM(AF35&amp;AG35&amp;AH35&amp;AI35&amp;AJ35&amp;AK35&amp;AL35))&gt;0,"Nepovolený(é) znak(y):   "&amp;AF35&amp;AG35&amp;AH35&amp;AI35&amp;AJ35&amp;AK35&amp;AL35,TRIM('ÚHRADOVÝ KATALOG VZP - ZP'!D35)))</f>
        <v/>
      </c>
    </row>
    <row r="36" spans="1:39" s="11" customFormat="1" ht="30" customHeight="1" x14ac:dyDescent="0.2">
      <c r="A36" s="1">
        <v>31</v>
      </c>
      <c r="B36" s="20" t="str">
        <f>IF(ISBLANK('ÚHRADOVÝ KATALOG VZP - ZP'!B36),"",'ÚHRADOVÝ KATALOG VZP - ZP'!B36)</f>
        <v/>
      </c>
      <c r="C36" s="21" t="str">
        <f>UPPER(IF(AD36="Nepovolený(é) znak(y):   "&amp;W36&amp;X36&amp;Y36&amp;Z36&amp;AA36&amp;AB36&amp;AC36,"Nepovolený(é) znak(y):   "&amp;W36&amp;X36&amp;Y36&amp;Z36&amp;AA36&amp;AB36&amp;AC36,IF(S36="NOVÝ",IF(ISBLANK('ÚHRADOVÝ KATALOG VZP - ZP'!C36),"CHYBÍ NAZ",(IF((LEN('ÚHRADOVÝ KATALOG VZP - ZP'!C36)&gt;70),"Překročena délka textu",TRIM('ÚHRADOVÝ KATALOG VZP - ZP'!C36)))),IF(ISBLANK('ÚHRADOVÝ KATALOG VZP - ZP'!C36),"",(IF((LEN('ÚHRADOVÝ KATALOG VZP - ZP'!C36)&gt;80),"Překročena délka textu",TRIM('ÚHRADOVÝ KATALOG VZP - ZP'!C36)))))))</f>
        <v/>
      </c>
      <c r="D36" s="21" t="str">
        <f>UPPER(IF(AM36="Nepovolený(é) znak(y):   "&amp;AF36&amp;AG36&amp;AH36&amp;AI36&amp;AJ36&amp;AK36&amp;AL36,"Nepovolený(é) znak(y):   "&amp;AF36&amp;AG36&amp;AH36&amp;AI36&amp;AJ36&amp;AK36&amp;AL36,IF(S36="NOVÝ",IF(ISBLANK('ÚHRADOVÝ KATALOG VZP - ZP'!D36),"Chybí DOP",(IF((LEN('ÚHRADOVÝ KATALOG VZP - ZP'!D36)&gt;80),"Překročena délka textu",TRIM('ÚHRADOVÝ KATALOG VZP - ZP'!D36)))),IF(ISBLANK('ÚHRADOVÝ KATALOG VZP - ZP'!D36),"",(IF((LEN('ÚHRADOVÝ KATALOG VZP - ZP'!D36)&gt;80),"Překročena délka textu",TRIM('ÚHRADOVÝ KATALOG VZP - ZP'!D36)))))))</f>
        <v/>
      </c>
      <c r="E36" s="22" t="str">
        <f>IF(S36="NOVÝ",IF(LEN(TRIM('ÚHRADOVÝ KATALOG VZP - ZP'!E36))=0,"CHYBÍ TYP",'ÚHRADOVÝ KATALOG VZP - ZP'!E36),IF(LEN(TRIM('ÚHRADOVÝ KATALOG VZP - ZP'!E36))=0,"",'ÚHRADOVÝ KATALOG VZP - ZP'!E36))</f>
        <v/>
      </c>
      <c r="F36" s="22" t="str">
        <f t="shared" si="0"/>
        <v/>
      </c>
      <c r="G36" s="22" t="str">
        <f>IF(S36="NOVÝ",IF(LEN(TRIM(UPPER('ÚHRADOVÝ KATALOG VZP - ZP'!G36)))=0,"CHYBÍ TBAL",UPPER('ÚHRADOVÝ KATALOG VZP - ZP'!G36)),IF(LEN(TRIM('ÚHRADOVÝ KATALOG VZP - ZP'!G36))=0,"",TRIM(UPPER('ÚHRADOVÝ KATALOG VZP - ZP'!G36))))</f>
        <v/>
      </c>
      <c r="H36" s="22" t="str">
        <f>IF(S36="NOVÝ",IF(LEN(TRIM(UPPER('ÚHRADOVÝ KATALOG VZP - ZP'!H36)))=0,"CHYBÍ VYR",UPPER('ÚHRADOVÝ KATALOG VZP - ZP'!H36)),IF(LEN(TRIM('ÚHRADOVÝ KATALOG VZP - ZP'!H36))=0,"",TRIM(UPPER('ÚHRADOVÝ KATALOG VZP - ZP'!H36))))</f>
        <v/>
      </c>
      <c r="I36" s="22" t="str">
        <f>IF(S36="NOVÝ",IF(LEN(TRIM(UPPER('ÚHRADOVÝ KATALOG VZP - ZP'!I36)))=0,"CHYBÍ ZEM",UPPER('ÚHRADOVÝ KATALOG VZP - ZP'!I36)),IF(LEN(TRIM('ÚHRADOVÝ KATALOG VZP - ZP'!I36))=0,"",TRIM(UPPER('ÚHRADOVÝ KATALOG VZP - ZP'!I36))))</f>
        <v/>
      </c>
      <c r="J36" s="23" t="str">
        <f>IF(S36="NOVÝ",IF(LEN(TRIM('ÚHRADOVÝ KATALOG VZP - ZP'!J36))=0,"CHYBÍ CENA",'ÚHRADOVÝ KATALOG VZP - ZP'!J36),IF(LEN(TRIM('ÚHRADOVÝ KATALOG VZP - ZP'!J36))=0,"",'ÚHRADOVÝ KATALOG VZP - ZP'!J36))</f>
        <v/>
      </c>
      <c r="K36" s="22" t="str">
        <f>UPPER(IF(S36="NOVÝ",IF(LEN(TRIM('ÚHRADOVÝ KATALOG VZP - ZP'!K36))=0,"Chybí MENA",'ÚHRADOVÝ KATALOG VZP - ZP'!K36),IF(LEN(TRIM('ÚHRADOVÝ KATALOG VZP - ZP'!K36))=0,"",'ÚHRADOVÝ KATALOG VZP - ZP'!K36)))</f>
        <v/>
      </c>
      <c r="L36" s="24" t="str">
        <f>IF(S36="NOVÝ",IF(LEN(TRIM('ÚHRADOVÝ KATALOG VZP - ZP'!L36))=0,"CHYBÍ KURZ",'ÚHRADOVÝ KATALOG VZP - ZP'!L36),IF(LEN(TRIM('ÚHRADOVÝ KATALOG VZP - ZP'!L36))=0,"",'ÚHRADOVÝ KATALOG VZP - ZP'!L36))</f>
        <v/>
      </c>
      <c r="M36" s="83" t="str">
        <f>IF(S36="NOVÝ",IF(LEN(TRIM('ÚHRADOVÝ KATALOG VZP - ZP'!M36))=0,"CHYBÍ DPH",
IF(OR('ÚHRADOVÝ KATALOG VZP - ZP'!M36=15,'ÚHRADOVÝ KATALOG VZP - ZP'!M36=21),
'ÚHRADOVÝ KATALOG VZP - ZP'!M36,"CHYBA")),
IF(LEN(TRIM('ÚHRADOVÝ KATALOG VZP - ZP'!M36))=0,"",
IF(OR('ÚHRADOVÝ KATALOG VZP - ZP'!M36=15,'ÚHRADOVÝ KATALOG VZP - ZP'!M36=21),
'ÚHRADOVÝ KATALOG VZP - ZP'!M36,"CHYBA"))
)</f>
        <v/>
      </c>
      <c r="N36" s="127" t="str">
        <f>IF(R36="NE",IF(AND(T36&lt;&gt;"X",LEN('ÚHRADOVÝ KATALOG VZP - ZP'!N36)&gt;0),IF(ROUND(J36*L36*(1+(M36/100))*T36,2)&lt;'ÚHRADOVÝ KATALOG VZP - ZP'!N36,TEXT('ÚHRADOVÝ KATALOG VZP - ZP'!N36,"# ##0,00 Kč") &amp; CHAR(10) &amp; "&gt; " &amp; TEXT('ÚHRADOVÝ KATALOG VZP - ZP'!N36-(J36*L36*(1+(M36/100))*T36),"# ##0,00 Kč"),TEXT('ÚHRADOVÝ KATALOG VZP - ZP'!N36,"# ##0,00 Kč") &amp; CHAR(10) &amp; "OK"),"CHYBÍ DATA PRO VÝPOČET"),"")</f>
        <v/>
      </c>
      <c r="O36" s="26" t="str">
        <f>IF(AND(R36="NE",LEN('ÚHRADOVÝ KATALOG VZP - ZP'!O36)&gt;0),'ÚHRADOVÝ KATALOG VZP - ZP'!O36,"")</f>
        <v/>
      </c>
      <c r="P36" s="26" t="str">
        <f>IF(AND(R36="NE",LEN('ÚHRADOVÝ KATALOG VZP - ZP'!P36)&gt;0),'ÚHRADOVÝ KATALOG VZP - ZP'!P36,"")</f>
        <v/>
      </c>
      <c r="Q36" s="103" t="str">
        <f>IF(LEN(TRIM('ÚHRADOVÝ KATALOG VZP - ZP'!Q36))=0,"",IF(IFERROR(SEARCH("""",UPPER('ÚHRADOVÝ KATALOG VZP - ZP'!Q36)),0)=0,UPPER('ÚHRADOVÝ KATALOG VZP - ZP'!Q36),"("&amp;""""&amp;")"))</f>
        <v/>
      </c>
      <c r="R36" s="31" t="str">
        <f>IF(LEN(TRIM('ÚHRADOVÝ KATALOG VZP - ZP'!B36)&amp;TRIM('ÚHRADOVÝ KATALOG VZP - ZP'!C36)&amp;TRIM('ÚHRADOVÝ KATALOG VZP - ZP'!D36)&amp;TRIM('ÚHRADOVÝ KATALOG VZP - ZP'!E36)&amp;TRIM('ÚHRADOVÝ KATALOG VZP - ZP'!F36)&amp;TRIM('ÚHRADOVÝ KATALOG VZP - ZP'!G36)&amp;TRIM('ÚHRADOVÝ KATALOG VZP - ZP'!H36)&amp;TRIM('ÚHRADOVÝ KATALOG VZP - ZP'!I36)&amp;TRIM('ÚHRADOVÝ KATALOG VZP - ZP'!J36)&amp;TRIM('ÚHRADOVÝ KATALOG VZP - ZP'!K36)&amp;TRIM('ÚHRADOVÝ KATALOG VZP - ZP'!L36)&amp;TRIM('ÚHRADOVÝ KATALOG VZP - ZP'!M36)&amp;TRIM('ÚHRADOVÝ KATALOG VZP - ZP'!N36)&amp;TRIM('ÚHRADOVÝ KATALOG VZP - ZP'!O36)&amp;TRIM('ÚHRADOVÝ KATALOG VZP - ZP'!P36)&amp;TRIM('ÚHRADOVÝ KATALOG VZP - ZP'!Q36))=0,"ANO","NE")</f>
        <v>ANO</v>
      </c>
      <c r="S36" s="31" t="str">
        <f>IF(R36="NE",IF(LEN(TRIM('ÚHRADOVÝ KATALOG VZP - ZP'!B36))=0,"NOVÝ","OPRAVA"),"")</f>
        <v/>
      </c>
      <c r="T36" s="32" t="str">
        <f t="shared" si="1"/>
        <v>X</v>
      </c>
      <c r="V36" s="11">
        <f>LEN(TRIM('ÚHRADOVÝ KATALOG VZP - ZP'!C36))</f>
        <v>0</v>
      </c>
      <c r="W36" s="11" t="str">
        <f>IF(IFERROR(SEARCH("""",UPPER('ÚHRADOVÝ KATALOG VZP - ZP'!C36)),0)&gt;0," "&amp;CHAR(34),"")</f>
        <v/>
      </c>
      <c r="X36" s="11" t="str">
        <f>IF(IFERROR(SEARCH("~?",UPPER('ÚHRADOVÝ KATALOG VZP - ZP'!C36)),0)&gt;0," ?","")</f>
        <v/>
      </c>
      <c r="Y36" s="11" t="str">
        <f>IF(IFERROR(SEARCH("!",UPPER('ÚHRADOVÝ KATALOG VZP - ZP'!C36)),0)&gt;0," !","")</f>
        <v/>
      </c>
      <c r="Z36" s="11" t="str">
        <f>IF(IFERROR(SEARCH("_",UPPER('ÚHRADOVÝ KATALOG VZP - ZP'!C36)),0)&gt;0," _","")</f>
        <v/>
      </c>
      <c r="AA36" s="11" t="str">
        <f>IF(IFERROR(SEARCH("§",UPPER('ÚHRADOVÝ KATALOG VZP - ZP'!C36)),0)&gt;0," §","")</f>
        <v/>
      </c>
      <c r="AB36" s="11" t="str">
        <f>IF(IFERROR(SEARCH("#",UPPER('ÚHRADOVÝ KATALOG VZP - ZP'!C36)),0)&gt;0," #","")</f>
        <v/>
      </c>
      <c r="AC36" s="11" t="str">
        <f>IF(IFERROR(SEARCH(CHAR(10),UPPER('ÚHRADOVÝ KATALOG VZP - ZP'!C36)),0)&gt;0," ALT+ENTER","")</f>
        <v/>
      </c>
      <c r="AD36" s="96" t="str">
        <f>IF(AND(V36=0, R36="NE"),"Chybí NAZ",IF(LEN(TRIM(W36&amp;X36&amp;Y36&amp;Z36&amp;AA36&amp;AB36&amp;AC36))&gt;0,"Nepovolený(é) znak(y):   "&amp;W36&amp;X36&amp;Y36&amp;Z36&amp;AA36&amp;AB36&amp;AC36,TRIM('ÚHRADOVÝ KATALOG VZP - ZP'!C36)))</f>
        <v/>
      </c>
      <c r="AE36" s="11">
        <f>LEN(TRIM('ÚHRADOVÝ KATALOG VZP - ZP'!D36))</f>
        <v>0</v>
      </c>
      <c r="AF36" s="11" t="str">
        <f>IF(IFERROR(SEARCH("""",UPPER('ÚHRADOVÝ KATALOG VZP - ZP'!D36)),0)&gt;0," "&amp;CHAR(34),"")</f>
        <v/>
      </c>
      <c r="AG36" s="11" t="str">
        <f>IF(IFERROR(SEARCH("~?",UPPER('ÚHRADOVÝ KATALOG VZP - ZP'!D36)),0)&gt;0," ?","")</f>
        <v/>
      </c>
      <c r="AH36" s="11" t="str">
        <f>IF(IFERROR(SEARCH("!",UPPER('ÚHRADOVÝ KATALOG VZP - ZP'!D36)),0)&gt;0," !","")</f>
        <v/>
      </c>
      <c r="AI36" s="11" t="str">
        <f>IF(IFERROR(SEARCH("_",UPPER('ÚHRADOVÝ KATALOG VZP - ZP'!D36)),0)&gt;0," _","")</f>
        <v/>
      </c>
      <c r="AJ36" s="11" t="str">
        <f>IF(IFERROR(SEARCH("§",UPPER('ÚHRADOVÝ KATALOG VZP - ZP'!D36)),0)&gt;0," §","")</f>
        <v/>
      </c>
      <c r="AK36" s="11" t="str">
        <f>IF(IFERROR(SEARCH("#",UPPER('ÚHRADOVÝ KATALOG VZP - ZP'!D36)),0)&gt;0," #","")</f>
        <v/>
      </c>
      <c r="AL36" s="11" t="str">
        <f>IF(IFERROR(SEARCH(CHAR(10),UPPER('ÚHRADOVÝ KATALOG VZP - ZP'!D36)),0)&gt;0," ALT+ENTER","")</f>
        <v/>
      </c>
      <c r="AM36" s="96" t="str">
        <f>IF(AND(AE36=0, R36="NE"),"Chybí DOP",IF(LEN(TRIM(AF36&amp;AG36&amp;AH36&amp;AI36&amp;AJ36&amp;AK36&amp;AL36))&gt;0,"Nepovolený(é) znak(y):   "&amp;AF36&amp;AG36&amp;AH36&amp;AI36&amp;AJ36&amp;AK36&amp;AL36,TRIM('ÚHRADOVÝ KATALOG VZP - ZP'!D36)))</f>
        <v/>
      </c>
    </row>
    <row r="37" spans="1:39" s="11" customFormat="1" ht="30" customHeight="1" x14ac:dyDescent="0.2">
      <c r="A37" s="1">
        <v>32</v>
      </c>
      <c r="B37" s="20" t="str">
        <f>IF(ISBLANK('ÚHRADOVÝ KATALOG VZP - ZP'!B37),"",'ÚHRADOVÝ KATALOG VZP - ZP'!B37)</f>
        <v/>
      </c>
      <c r="C37" s="21" t="str">
        <f>UPPER(IF(AD37="Nepovolený(é) znak(y):   "&amp;W37&amp;X37&amp;Y37&amp;Z37&amp;AA37&amp;AB37&amp;AC37,"Nepovolený(é) znak(y):   "&amp;W37&amp;X37&amp;Y37&amp;Z37&amp;AA37&amp;AB37&amp;AC37,IF(S37="NOVÝ",IF(ISBLANK('ÚHRADOVÝ KATALOG VZP - ZP'!C37),"CHYBÍ NAZ",(IF((LEN('ÚHRADOVÝ KATALOG VZP - ZP'!C37)&gt;70),"Překročena délka textu",TRIM('ÚHRADOVÝ KATALOG VZP - ZP'!C37)))),IF(ISBLANK('ÚHRADOVÝ KATALOG VZP - ZP'!C37),"",(IF((LEN('ÚHRADOVÝ KATALOG VZP - ZP'!C37)&gt;80),"Překročena délka textu",TRIM('ÚHRADOVÝ KATALOG VZP - ZP'!C37)))))))</f>
        <v/>
      </c>
      <c r="D37" s="21" t="str">
        <f>UPPER(IF(AM37="Nepovolený(é) znak(y):   "&amp;AF37&amp;AG37&amp;AH37&amp;AI37&amp;AJ37&amp;AK37&amp;AL37,"Nepovolený(é) znak(y):   "&amp;AF37&amp;AG37&amp;AH37&amp;AI37&amp;AJ37&amp;AK37&amp;AL37,IF(S37="NOVÝ",IF(ISBLANK('ÚHRADOVÝ KATALOG VZP - ZP'!D37),"Chybí DOP",(IF((LEN('ÚHRADOVÝ KATALOG VZP - ZP'!D37)&gt;80),"Překročena délka textu",TRIM('ÚHRADOVÝ KATALOG VZP - ZP'!D37)))),IF(ISBLANK('ÚHRADOVÝ KATALOG VZP - ZP'!D37),"",(IF((LEN('ÚHRADOVÝ KATALOG VZP - ZP'!D37)&gt;80),"Překročena délka textu",TRIM('ÚHRADOVÝ KATALOG VZP - ZP'!D37)))))))</f>
        <v/>
      </c>
      <c r="E37" s="22" t="str">
        <f>IF(S37="NOVÝ",IF(LEN(TRIM('ÚHRADOVÝ KATALOG VZP - ZP'!E37))=0,"CHYBÍ TYP",'ÚHRADOVÝ KATALOG VZP - ZP'!E37),IF(LEN(TRIM('ÚHRADOVÝ KATALOG VZP - ZP'!E37))=0,"",'ÚHRADOVÝ KATALOG VZP - ZP'!E37))</f>
        <v/>
      </c>
      <c r="F37" s="22" t="str">
        <f t="shared" si="0"/>
        <v/>
      </c>
      <c r="G37" s="22" t="str">
        <f>IF(S37="NOVÝ",IF(LEN(TRIM(UPPER('ÚHRADOVÝ KATALOG VZP - ZP'!G37)))=0,"CHYBÍ TBAL",UPPER('ÚHRADOVÝ KATALOG VZP - ZP'!G37)),IF(LEN(TRIM('ÚHRADOVÝ KATALOG VZP - ZP'!G37))=0,"",TRIM(UPPER('ÚHRADOVÝ KATALOG VZP - ZP'!G37))))</f>
        <v/>
      </c>
      <c r="H37" s="22" t="str">
        <f>IF(S37="NOVÝ",IF(LEN(TRIM(UPPER('ÚHRADOVÝ KATALOG VZP - ZP'!H37)))=0,"CHYBÍ VYR",UPPER('ÚHRADOVÝ KATALOG VZP - ZP'!H37)),IF(LEN(TRIM('ÚHRADOVÝ KATALOG VZP - ZP'!H37))=0,"",TRIM(UPPER('ÚHRADOVÝ KATALOG VZP - ZP'!H37))))</f>
        <v/>
      </c>
      <c r="I37" s="22" t="str">
        <f>IF(S37="NOVÝ",IF(LEN(TRIM(UPPER('ÚHRADOVÝ KATALOG VZP - ZP'!I37)))=0,"CHYBÍ ZEM",UPPER('ÚHRADOVÝ KATALOG VZP - ZP'!I37)),IF(LEN(TRIM('ÚHRADOVÝ KATALOG VZP - ZP'!I37))=0,"",TRIM(UPPER('ÚHRADOVÝ KATALOG VZP - ZP'!I37))))</f>
        <v/>
      </c>
      <c r="J37" s="23" t="str">
        <f>IF(S37="NOVÝ",IF(LEN(TRIM('ÚHRADOVÝ KATALOG VZP - ZP'!J37))=0,"CHYBÍ CENA",'ÚHRADOVÝ KATALOG VZP - ZP'!J37),IF(LEN(TRIM('ÚHRADOVÝ KATALOG VZP - ZP'!J37))=0,"",'ÚHRADOVÝ KATALOG VZP - ZP'!J37))</f>
        <v/>
      </c>
      <c r="K37" s="22" t="str">
        <f>UPPER(IF(S37="NOVÝ",IF(LEN(TRIM('ÚHRADOVÝ KATALOG VZP - ZP'!K37))=0,"Chybí MENA",'ÚHRADOVÝ KATALOG VZP - ZP'!K37),IF(LEN(TRIM('ÚHRADOVÝ KATALOG VZP - ZP'!K37))=0,"",'ÚHRADOVÝ KATALOG VZP - ZP'!K37)))</f>
        <v/>
      </c>
      <c r="L37" s="24" t="str">
        <f>IF(S37="NOVÝ",IF(LEN(TRIM('ÚHRADOVÝ KATALOG VZP - ZP'!L37))=0,"CHYBÍ KURZ",'ÚHRADOVÝ KATALOG VZP - ZP'!L37),IF(LEN(TRIM('ÚHRADOVÝ KATALOG VZP - ZP'!L37))=0,"",'ÚHRADOVÝ KATALOG VZP - ZP'!L37))</f>
        <v/>
      </c>
      <c r="M37" s="83" t="str">
        <f>IF(S37="NOVÝ",IF(LEN(TRIM('ÚHRADOVÝ KATALOG VZP - ZP'!M37))=0,"CHYBÍ DPH",
IF(OR('ÚHRADOVÝ KATALOG VZP - ZP'!M37=15,'ÚHRADOVÝ KATALOG VZP - ZP'!M37=21),
'ÚHRADOVÝ KATALOG VZP - ZP'!M37,"CHYBA")),
IF(LEN(TRIM('ÚHRADOVÝ KATALOG VZP - ZP'!M37))=0,"",
IF(OR('ÚHRADOVÝ KATALOG VZP - ZP'!M37=15,'ÚHRADOVÝ KATALOG VZP - ZP'!M37=21),
'ÚHRADOVÝ KATALOG VZP - ZP'!M37,"CHYBA"))
)</f>
        <v/>
      </c>
      <c r="N37" s="127" t="str">
        <f>IF(R37="NE",IF(AND(T37&lt;&gt;"X",LEN('ÚHRADOVÝ KATALOG VZP - ZP'!N37)&gt;0),IF(ROUND(J37*L37*(1+(M37/100))*T37,2)&lt;'ÚHRADOVÝ KATALOG VZP - ZP'!N37,TEXT('ÚHRADOVÝ KATALOG VZP - ZP'!N37,"# ##0,00 Kč") &amp; CHAR(10) &amp; "&gt; " &amp; TEXT('ÚHRADOVÝ KATALOG VZP - ZP'!N37-(J37*L37*(1+(M37/100))*T37),"# ##0,00 Kč"),TEXT('ÚHRADOVÝ KATALOG VZP - ZP'!N37,"# ##0,00 Kč") &amp; CHAR(10) &amp; "OK"),"CHYBÍ DATA PRO VÝPOČET"),"")</f>
        <v/>
      </c>
      <c r="O37" s="26" t="str">
        <f>IF(AND(R37="NE",LEN('ÚHRADOVÝ KATALOG VZP - ZP'!O37)&gt;0),'ÚHRADOVÝ KATALOG VZP - ZP'!O37,"")</f>
        <v/>
      </c>
      <c r="P37" s="26" t="str">
        <f>IF(AND(R37="NE",LEN('ÚHRADOVÝ KATALOG VZP - ZP'!P37)&gt;0),'ÚHRADOVÝ KATALOG VZP - ZP'!P37,"")</f>
        <v/>
      </c>
      <c r="Q37" s="103" t="str">
        <f>IF(LEN(TRIM('ÚHRADOVÝ KATALOG VZP - ZP'!Q37))=0,"",IF(IFERROR(SEARCH("""",UPPER('ÚHRADOVÝ KATALOG VZP - ZP'!Q37)),0)=0,UPPER('ÚHRADOVÝ KATALOG VZP - ZP'!Q37),"("&amp;""""&amp;")"))</f>
        <v/>
      </c>
      <c r="R37" s="31" t="str">
        <f>IF(LEN(TRIM('ÚHRADOVÝ KATALOG VZP - ZP'!B37)&amp;TRIM('ÚHRADOVÝ KATALOG VZP - ZP'!C37)&amp;TRIM('ÚHRADOVÝ KATALOG VZP - ZP'!D37)&amp;TRIM('ÚHRADOVÝ KATALOG VZP - ZP'!E37)&amp;TRIM('ÚHRADOVÝ KATALOG VZP - ZP'!F37)&amp;TRIM('ÚHRADOVÝ KATALOG VZP - ZP'!G37)&amp;TRIM('ÚHRADOVÝ KATALOG VZP - ZP'!H37)&amp;TRIM('ÚHRADOVÝ KATALOG VZP - ZP'!I37)&amp;TRIM('ÚHRADOVÝ KATALOG VZP - ZP'!J37)&amp;TRIM('ÚHRADOVÝ KATALOG VZP - ZP'!K37)&amp;TRIM('ÚHRADOVÝ KATALOG VZP - ZP'!L37)&amp;TRIM('ÚHRADOVÝ KATALOG VZP - ZP'!M37)&amp;TRIM('ÚHRADOVÝ KATALOG VZP - ZP'!N37)&amp;TRIM('ÚHRADOVÝ KATALOG VZP - ZP'!O37)&amp;TRIM('ÚHRADOVÝ KATALOG VZP - ZP'!P37)&amp;TRIM('ÚHRADOVÝ KATALOG VZP - ZP'!Q37))=0,"ANO","NE")</f>
        <v>ANO</v>
      </c>
      <c r="S37" s="31" t="str">
        <f>IF(R37="NE",IF(LEN(TRIM('ÚHRADOVÝ KATALOG VZP - ZP'!B37))=0,"NOVÝ","OPRAVA"),"")</f>
        <v/>
      </c>
      <c r="T37" s="32" t="str">
        <f t="shared" si="1"/>
        <v>X</v>
      </c>
      <c r="V37" s="11">
        <f>LEN(TRIM('ÚHRADOVÝ KATALOG VZP - ZP'!C37))</f>
        <v>0</v>
      </c>
      <c r="W37" s="11" t="str">
        <f>IF(IFERROR(SEARCH("""",UPPER('ÚHRADOVÝ KATALOG VZP - ZP'!C37)),0)&gt;0," "&amp;CHAR(34),"")</f>
        <v/>
      </c>
      <c r="X37" s="11" t="str">
        <f>IF(IFERROR(SEARCH("~?",UPPER('ÚHRADOVÝ KATALOG VZP - ZP'!C37)),0)&gt;0," ?","")</f>
        <v/>
      </c>
      <c r="Y37" s="11" t="str">
        <f>IF(IFERROR(SEARCH("!",UPPER('ÚHRADOVÝ KATALOG VZP - ZP'!C37)),0)&gt;0," !","")</f>
        <v/>
      </c>
      <c r="Z37" s="11" t="str">
        <f>IF(IFERROR(SEARCH("_",UPPER('ÚHRADOVÝ KATALOG VZP - ZP'!C37)),0)&gt;0," _","")</f>
        <v/>
      </c>
      <c r="AA37" s="11" t="str">
        <f>IF(IFERROR(SEARCH("§",UPPER('ÚHRADOVÝ KATALOG VZP - ZP'!C37)),0)&gt;0," §","")</f>
        <v/>
      </c>
      <c r="AB37" s="11" t="str">
        <f>IF(IFERROR(SEARCH("#",UPPER('ÚHRADOVÝ KATALOG VZP - ZP'!C37)),0)&gt;0," #","")</f>
        <v/>
      </c>
      <c r="AC37" s="11" t="str">
        <f>IF(IFERROR(SEARCH(CHAR(10),UPPER('ÚHRADOVÝ KATALOG VZP - ZP'!C37)),0)&gt;0," ALT+ENTER","")</f>
        <v/>
      </c>
      <c r="AD37" s="96" t="str">
        <f>IF(AND(V37=0, R37="NE"),"Chybí NAZ",IF(LEN(TRIM(W37&amp;X37&amp;Y37&amp;Z37&amp;AA37&amp;AB37&amp;AC37))&gt;0,"Nepovolený(é) znak(y):   "&amp;W37&amp;X37&amp;Y37&amp;Z37&amp;AA37&amp;AB37&amp;AC37,TRIM('ÚHRADOVÝ KATALOG VZP - ZP'!C37)))</f>
        <v/>
      </c>
      <c r="AE37" s="11">
        <f>LEN(TRIM('ÚHRADOVÝ KATALOG VZP - ZP'!D37))</f>
        <v>0</v>
      </c>
      <c r="AF37" s="11" t="str">
        <f>IF(IFERROR(SEARCH("""",UPPER('ÚHRADOVÝ KATALOG VZP - ZP'!D37)),0)&gt;0," "&amp;CHAR(34),"")</f>
        <v/>
      </c>
      <c r="AG37" s="11" t="str">
        <f>IF(IFERROR(SEARCH("~?",UPPER('ÚHRADOVÝ KATALOG VZP - ZP'!D37)),0)&gt;0," ?","")</f>
        <v/>
      </c>
      <c r="AH37" s="11" t="str">
        <f>IF(IFERROR(SEARCH("!",UPPER('ÚHRADOVÝ KATALOG VZP - ZP'!D37)),0)&gt;0," !","")</f>
        <v/>
      </c>
      <c r="AI37" s="11" t="str">
        <f>IF(IFERROR(SEARCH("_",UPPER('ÚHRADOVÝ KATALOG VZP - ZP'!D37)),0)&gt;0," _","")</f>
        <v/>
      </c>
      <c r="AJ37" s="11" t="str">
        <f>IF(IFERROR(SEARCH("§",UPPER('ÚHRADOVÝ KATALOG VZP - ZP'!D37)),0)&gt;0," §","")</f>
        <v/>
      </c>
      <c r="AK37" s="11" t="str">
        <f>IF(IFERROR(SEARCH("#",UPPER('ÚHRADOVÝ KATALOG VZP - ZP'!D37)),0)&gt;0," #","")</f>
        <v/>
      </c>
      <c r="AL37" s="11" t="str">
        <f>IF(IFERROR(SEARCH(CHAR(10),UPPER('ÚHRADOVÝ KATALOG VZP - ZP'!D37)),0)&gt;0," ALT+ENTER","")</f>
        <v/>
      </c>
      <c r="AM37" s="96" t="str">
        <f>IF(AND(AE37=0, R37="NE"),"Chybí DOP",IF(LEN(TRIM(AF37&amp;AG37&amp;AH37&amp;AI37&amp;AJ37&amp;AK37&amp;AL37))&gt;0,"Nepovolený(é) znak(y):   "&amp;AF37&amp;AG37&amp;AH37&amp;AI37&amp;AJ37&amp;AK37&amp;AL37,TRIM('ÚHRADOVÝ KATALOG VZP - ZP'!D37)))</f>
        <v/>
      </c>
    </row>
    <row r="38" spans="1:39" s="11" customFormat="1" ht="30" customHeight="1" x14ac:dyDescent="0.2">
      <c r="A38" s="1">
        <v>33</v>
      </c>
      <c r="B38" s="20" t="str">
        <f>IF(ISBLANK('ÚHRADOVÝ KATALOG VZP - ZP'!B38),"",'ÚHRADOVÝ KATALOG VZP - ZP'!B38)</f>
        <v/>
      </c>
      <c r="C38" s="21" t="str">
        <f>UPPER(IF(AD38="Nepovolený(é) znak(y):   "&amp;W38&amp;X38&amp;Y38&amp;Z38&amp;AA38&amp;AB38&amp;AC38,"Nepovolený(é) znak(y):   "&amp;W38&amp;X38&amp;Y38&amp;Z38&amp;AA38&amp;AB38&amp;AC38,IF(S38="NOVÝ",IF(ISBLANK('ÚHRADOVÝ KATALOG VZP - ZP'!C38),"CHYBÍ NAZ",(IF((LEN('ÚHRADOVÝ KATALOG VZP - ZP'!C38)&gt;70),"Překročena délka textu",TRIM('ÚHRADOVÝ KATALOG VZP - ZP'!C38)))),IF(ISBLANK('ÚHRADOVÝ KATALOG VZP - ZP'!C38),"",(IF((LEN('ÚHRADOVÝ KATALOG VZP - ZP'!C38)&gt;80),"Překročena délka textu",TRIM('ÚHRADOVÝ KATALOG VZP - ZP'!C38)))))))</f>
        <v/>
      </c>
      <c r="D38" s="21" t="str">
        <f>UPPER(IF(AM38="Nepovolený(é) znak(y):   "&amp;AF38&amp;AG38&amp;AH38&amp;AI38&amp;AJ38&amp;AK38&amp;AL38,"Nepovolený(é) znak(y):   "&amp;AF38&amp;AG38&amp;AH38&amp;AI38&amp;AJ38&amp;AK38&amp;AL38,IF(S38="NOVÝ",IF(ISBLANK('ÚHRADOVÝ KATALOG VZP - ZP'!D38),"Chybí DOP",(IF((LEN('ÚHRADOVÝ KATALOG VZP - ZP'!D38)&gt;80),"Překročena délka textu",TRIM('ÚHRADOVÝ KATALOG VZP - ZP'!D38)))),IF(ISBLANK('ÚHRADOVÝ KATALOG VZP - ZP'!D38),"",(IF((LEN('ÚHRADOVÝ KATALOG VZP - ZP'!D38)&gt;80),"Překročena délka textu",TRIM('ÚHRADOVÝ KATALOG VZP - ZP'!D38)))))))</f>
        <v/>
      </c>
      <c r="E38" s="22" t="str">
        <f>IF(S38="NOVÝ",IF(LEN(TRIM('ÚHRADOVÝ KATALOG VZP - ZP'!E38))=0,"CHYBÍ TYP",'ÚHRADOVÝ KATALOG VZP - ZP'!E38),IF(LEN(TRIM('ÚHRADOVÝ KATALOG VZP - ZP'!E38))=0,"",'ÚHRADOVÝ KATALOG VZP - ZP'!E38))</f>
        <v/>
      </c>
      <c r="F38" s="22" t="str">
        <f t="shared" si="0"/>
        <v/>
      </c>
      <c r="G38" s="22" t="str">
        <f>IF(S38="NOVÝ",IF(LEN(TRIM(UPPER('ÚHRADOVÝ KATALOG VZP - ZP'!G38)))=0,"CHYBÍ TBAL",UPPER('ÚHRADOVÝ KATALOG VZP - ZP'!G38)),IF(LEN(TRIM('ÚHRADOVÝ KATALOG VZP - ZP'!G38))=0,"",TRIM(UPPER('ÚHRADOVÝ KATALOG VZP - ZP'!G38))))</f>
        <v/>
      </c>
      <c r="H38" s="22" t="str">
        <f>IF(S38="NOVÝ",IF(LEN(TRIM(UPPER('ÚHRADOVÝ KATALOG VZP - ZP'!H38)))=0,"CHYBÍ VYR",UPPER('ÚHRADOVÝ KATALOG VZP - ZP'!H38)),IF(LEN(TRIM('ÚHRADOVÝ KATALOG VZP - ZP'!H38))=0,"",TRIM(UPPER('ÚHRADOVÝ KATALOG VZP - ZP'!H38))))</f>
        <v/>
      </c>
      <c r="I38" s="22" t="str">
        <f>IF(S38="NOVÝ",IF(LEN(TRIM(UPPER('ÚHRADOVÝ KATALOG VZP - ZP'!I38)))=0,"CHYBÍ ZEM",UPPER('ÚHRADOVÝ KATALOG VZP - ZP'!I38)),IF(LEN(TRIM('ÚHRADOVÝ KATALOG VZP - ZP'!I38))=0,"",TRIM(UPPER('ÚHRADOVÝ KATALOG VZP - ZP'!I38))))</f>
        <v/>
      </c>
      <c r="J38" s="23" t="str">
        <f>IF(S38="NOVÝ",IF(LEN(TRIM('ÚHRADOVÝ KATALOG VZP - ZP'!J38))=0,"CHYBÍ CENA",'ÚHRADOVÝ KATALOG VZP - ZP'!J38),IF(LEN(TRIM('ÚHRADOVÝ KATALOG VZP - ZP'!J38))=0,"",'ÚHRADOVÝ KATALOG VZP - ZP'!J38))</f>
        <v/>
      </c>
      <c r="K38" s="22" t="str">
        <f>UPPER(IF(S38="NOVÝ",IF(LEN(TRIM('ÚHRADOVÝ KATALOG VZP - ZP'!K38))=0,"Chybí MENA",'ÚHRADOVÝ KATALOG VZP - ZP'!K38),IF(LEN(TRIM('ÚHRADOVÝ KATALOG VZP - ZP'!K38))=0,"",'ÚHRADOVÝ KATALOG VZP - ZP'!K38)))</f>
        <v/>
      </c>
      <c r="L38" s="24" t="str">
        <f>IF(S38="NOVÝ",IF(LEN(TRIM('ÚHRADOVÝ KATALOG VZP - ZP'!L38))=0,"CHYBÍ KURZ",'ÚHRADOVÝ KATALOG VZP - ZP'!L38),IF(LEN(TRIM('ÚHRADOVÝ KATALOG VZP - ZP'!L38))=0,"",'ÚHRADOVÝ KATALOG VZP - ZP'!L38))</f>
        <v/>
      </c>
      <c r="M38" s="83" t="str">
        <f>IF(S38="NOVÝ",IF(LEN(TRIM('ÚHRADOVÝ KATALOG VZP - ZP'!M38))=0,"CHYBÍ DPH",
IF(OR('ÚHRADOVÝ KATALOG VZP - ZP'!M38=15,'ÚHRADOVÝ KATALOG VZP - ZP'!M38=21),
'ÚHRADOVÝ KATALOG VZP - ZP'!M38,"CHYBA")),
IF(LEN(TRIM('ÚHRADOVÝ KATALOG VZP - ZP'!M38))=0,"",
IF(OR('ÚHRADOVÝ KATALOG VZP - ZP'!M38=15,'ÚHRADOVÝ KATALOG VZP - ZP'!M38=21),
'ÚHRADOVÝ KATALOG VZP - ZP'!M38,"CHYBA"))
)</f>
        <v/>
      </c>
      <c r="N38" s="127" t="str">
        <f>IF(R38="NE",IF(AND(T38&lt;&gt;"X",LEN('ÚHRADOVÝ KATALOG VZP - ZP'!N38)&gt;0),IF(ROUND(J38*L38*(1+(M38/100))*T38,2)&lt;'ÚHRADOVÝ KATALOG VZP - ZP'!N38,TEXT('ÚHRADOVÝ KATALOG VZP - ZP'!N38,"# ##0,00 Kč") &amp; CHAR(10) &amp; "&gt; " &amp; TEXT('ÚHRADOVÝ KATALOG VZP - ZP'!N38-(J38*L38*(1+(M38/100))*T38),"# ##0,00 Kč"),TEXT('ÚHRADOVÝ KATALOG VZP - ZP'!N38,"# ##0,00 Kč") &amp; CHAR(10) &amp; "OK"),"CHYBÍ DATA PRO VÝPOČET"),"")</f>
        <v/>
      </c>
      <c r="O38" s="26" t="str">
        <f>IF(AND(R38="NE",LEN('ÚHRADOVÝ KATALOG VZP - ZP'!O38)&gt;0),'ÚHRADOVÝ KATALOG VZP - ZP'!O38,"")</f>
        <v/>
      </c>
      <c r="P38" s="26" t="str">
        <f>IF(AND(R38="NE",LEN('ÚHRADOVÝ KATALOG VZP - ZP'!P38)&gt;0),'ÚHRADOVÝ KATALOG VZP - ZP'!P38,"")</f>
        <v/>
      </c>
      <c r="Q38" s="103" t="str">
        <f>IF(LEN(TRIM('ÚHRADOVÝ KATALOG VZP - ZP'!Q38))=0,"",IF(IFERROR(SEARCH("""",UPPER('ÚHRADOVÝ KATALOG VZP - ZP'!Q38)),0)=0,UPPER('ÚHRADOVÝ KATALOG VZP - ZP'!Q38),"("&amp;""""&amp;")"))</f>
        <v/>
      </c>
      <c r="R38" s="31" t="str">
        <f>IF(LEN(TRIM('ÚHRADOVÝ KATALOG VZP - ZP'!B38)&amp;TRIM('ÚHRADOVÝ KATALOG VZP - ZP'!C38)&amp;TRIM('ÚHRADOVÝ KATALOG VZP - ZP'!D38)&amp;TRIM('ÚHRADOVÝ KATALOG VZP - ZP'!E38)&amp;TRIM('ÚHRADOVÝ KATALOG VZP - ZP'!F38)&amp;TRIM('ÚHRADOVÝ KATALOG VZP - ZP'!G38)&amp;TRIM('ÚHRADOVÝ KATALOG VZP - ZP'!H38)&amp;TRIM('ÚHRADOVÝ KATALOG VZP - ZP'!I38)&amp;TRIM('ÚHRADOVÝ KATALOG VZP - ZP'!J38)&amp;TRIM('ÚHRADOVÝ KATALOG VZP - ZP'!K38)&amp;TRIM('ÚHRADOVÝ KATALOG VZP - ZP'!L38)&amp;TRIM('ÚHRADOVÝ KATALOG VZP - ZP'!M38)&amp;TRIM('ÚHRADOVÝ KATALOG VZP - ZP'!N38)&amp;TRIM('ÚHRADOVÝ KATALOG VZP - ZP'!O38)&amp;TRIM('ÚHRADOVÝ KATALOG VZP - ZP'!P38)&amp;TRIM('ÚHRADOVÝ KATALOG VZP - ZP'!Q38))=0,"ANO","NE")</f>
        <v>ANO</v>
      </c>
      <c r="S38" s="31" t="str">
        <f>IF(R38="NE",IF(LEN(TRIM('ÚHRADOVÝ KATALOG VZP - ZP'!B38))=0,"NOVÝ","OPRAVA"),"")</f>
        <v/>
      </c>
      <c r="T38" s="32" t="str">
        <f t="shared" si="1"/>
        <v>X</v>
      </c>
      <c r="V38" s="11">
        <f>LEN(TRIM('ÚHRADOVÝ KATALOG VZP - ZP'!C38))</f>
        <v>0</v>
      </c>
      <c r="W38" s="11" t="str">
        <f>IF(IFERROR(SEARCH("""",UPPER('ÚHRADOVÝ KATALOG VZP - ZP'!C38)),0)&gt;0," "&amp;CHAR(34),"")</f>
        <v/>
      </c>
      <c r="X38" s="11" t="str">
        <f>IF(IFERROR(SEARCH("~?",UPPER('ÚHRADOVÝ KATALOG VZP - ZP'!C38)),0)&gt;0," ?","")</f>
        <v/>
      </c>
      <c r="Y38" s="11" t="str">
        <f>IF(IFERROR(SEARCH("!",UPPER('ÚHRADOVÝ KATALOG VZP - ZP'!C38)),0)&gt;0," !","")</f>
        <v/>
      </c>
      <c r="Z38" s="11" t="str">
        <f>IF(IFERROR(SEARCH("_",UPPER('ÚHRADOVÝ KATALOG VZP - ZP'!C38)),0)&gt;0," _","")</f>
        <v/>
      </c>
      <c r="AA38" s="11" t="str">
        <f>IF(IFERROR(SEARCH("§",UPPER('ÚHRADOVÝ KATALOG VZP - ZP'!C38)),0)&gt;0," §","")</f>
        <v/>
      </c>
      <c r="AB38" s="11" t="str">
        <f>IF(IFERROR(SEARCH("#",UPPER('ÚHRADOVÝ KATALOG VZP - ZP'!C38)),0)&gt;0," #","")</f>
        <v/>
      </c>
      <c r="AC38" s="11" t="str">
        <f>IF(IFERROR(SEARCH(CHAR(10),UPPER('ÚHRADOVÝ KATALOG VZP - ZP'!C38)),0)&gt;0," ALT+ENTER","")</f>
        <v/>
      </c>
      <c r="AD38" s="96" t="str">
        <f>IF(AND(V38=0, R38="NE"),"Chybí NAZ",IF(LEN(TRIM(W38&amp;X38&amp;Y38&amp;Z38&amp;AA38&amp;AB38&amp;AC38))&gt;0,"Nepovolený(é) znak(y):   "&amp;W38&amp;X38&amp;Y38&amp;Z38&amp;AA38&amp;AB38&amp;AC38,TRIM('ÚHRADOVÝ KATALOG VZP - ZP'!C38)))</f>
        <v/>
      </c>
      <c r="AE38" s="11">
        <f>LEN(TRIM('ÚHRADOVÝ KATALOG VZP - ZP'!D38))</f>
        <v>0</v>
      </c>
      <c r="AF38" s="11" t="str">
        <f>IF(IFERROR(SEARCH("""",UPPER('ÚHRADOVÝ KATALOG VZP - ZP'!D38)),0)&gt;0," "&amp;CHAR(34),"")</f>
        <v/>
      </c>
      <c r="AG38" s="11" t="str">
        <f>IF(IFERROR(SEARCH("~?",UPPER('ÚHRADOVÝ KATALOG VZP - ZP'!D38)),0)&gt;0," ?","")</f>
        <v/>
      </c>
      <c r="AH38" s="11" t="str">
        <f>IF(IFERROR(SEARCH("!",UPPER('ÚHRADOVÝ KATALOG VZP - ZP'!D38)),0)&gt;0," !","")</f>
        <v/>
      </c>
      <c r="AI38" s="11" t="str">
        <f>IF(IFERROR(SEARCH("_",UPPER('ÚHRADOVÝ KATALOG VZP - ZP'!D38)),0)&gt;0," _","")</f>
        <v/>
      </c>
      <c r="AJ38" s="11" t="str">
        <f>IF(IFERROR(SEARCH("§",UPPER('ÚHRADOVÝ KATALOG VZP - ZP'!D38)),0)&gt;0," §","")</f>
        <v/>
      </c>
      <c r="AK38" s="11" t="str">
        <f>IF(IFERROR(SEARCH("#",UPPER('ÚHRADOVÝ KATALOG VZP - ZP'!D38)),0)&gt;0," #","")</f>
        <v/>
      </c>
      <c r="AL38" s="11" t="str">
        <f>IF(IFERROR(SEARCH(CHAR(10),UPPER('ÚHRADOVÝ KATALOG VZP - ZP'!D38)),0)&gt;0," ALT+ENTER","")</f>
        <v/>
      </c>
      <c r="AM38" s="96" t="str">
        <f>IF(AND(AE38=0, R38="NE"),"Chybí DOP",IF(LEN(TRIM(AF38&amp;AG38&amp;AH38&amp;AI38&amp;AJ38&amp;AK38&amp;AL38))&gt;0,"Nepovolený(é) znak(y):   "&amp;AF38&amp;AG38&amp;AH38&amp;AI38&amp;AJ38&amp;AK38&amp;AL38,TRIM('ÚHRADOVÝ KATALOG VZP - ZP'!D38)))</f>
        <v/>
      </c>
    </row>
    <row r="39" spans="1:39" s="11" customFormat="1" ht="30" customHeight="1" x14ac:dyDescent="0.2">
      <c r="A39" s="1">
        <v>34</v>
      </c>
      <c r="B39" s="20" t="str">
        <f>IF(ISBLANK('ÚHRADOVÝ KATALOG VZP - ZP'!B39),"",'ÚHRADOVÝ KATALOG VZP - ZP'!B39)</f>
        <v/>
      </c>
      <c r="C39" s="21" t="str">
        <f>UPPER(IF(AD39="Nepovolený(é) znak(y):   "&amp;W39&amp;X39&amp;Y39&amp;Z39&amp;AA39&amp;AB39&amp;AC39,"Nepovolený(é) znak(y):   "&amp;W39&amp;X39&amp;Y39&amp;Z39&amp;AA39&amp;AB39&amp;AC39,IF(S39="NOVÝ",IF(ISBLANK('ÚHRADOVÝ KATALOG VZP - ZP'!C39),"CHYBÍ NAZ",(IF((LEN('ÚHRADOVÝ KATALOG VZP - ZP'!C39)&gt;70),"Překročena délka textu",TRIM('ÚHRADOVÝ KATALOG VZP - ZP'!C39)))),IF(ISBLANK('ÚHRADOVÝ KATALOG VZP - ZP'!C39),"",(IF((LEN('ÚHRADOVÝ KATALOG VZP - ZP'!C39)&gt;80),"Překročena délka textu",TRIM('ÚHRADOVÝ KATALOG VZP - ZP'!C39)))))))</f>
        <v/>
      </c>
      <c r="D39" s="21" t="str">
        <f>UPPER(IF(AM39="Nepovolený(é) znak(y):   "&amp;AF39&amp;AG39&amp;AH39&amp;AI39&amp;AJ39&amp;AK39&amp;AL39,"Nepovolený(é) znak(y):   "&amp;AF39&amp;AG39&amp;AH39&amp;AI39&amp;AJ39&amp;AK39&amp;AL39,IF(S39="NOVÝ",IF(ISBLANK('ÚHRADOVÝ KATALOG VZP - ZP'!D39),"Chybí DOP",(IF((LEN('ÚHRADOVÝ KATALOG VZP - ZP'!D39)&gt;80),"Překročena délka textu",TRIM('ÚHRADOVÝ KATALOG VZP - ZP'!D39)))),IF(ISBLANK('ÚHRADOVÝ KATALOG VZP - ZP'!D39),"",(IF((LEN('ÚHRADOVÝ KATALOG VZP - ZP'!D39)&gt;80),"Překročena délka textu",TRIM('ÚHRADOVÝ KATALOG VZP - ZP'!D39)))))))</f>
        <v/>
      </c>
      <c r="E39" s="22" t="str">
        <f>IF(S39="NOVÝ",IF(LEN(TRIM('ÚHRADOVÝ KATALOG VZP - ZP'!E39))=0,"CHYBÍ TYP",'ÚHRADOVÝ KATALOG VZP - ZP'!E39),IF(LEN(TRIM('ÚHRADOVÝ KATALOG VZP - ZP'!E39))=0,"",'ÚHRADOVÝ KATALOG VZP - ZP'!E39))</f>
        <v/>
      </c>
      <c r="F39" s="22" t="str">
        <f t="shared" si="0"/>
        <v/>
      </c>
      <c r="G39" s="22" t="str">
        <f>IF(S39="NOVÝ",IF(LEN(TRIM(UPPER('ÚHRADOVÝ KATALOG VZP - ZP'!G39)))=0,"CHYBÍ TBAL",UPPER('ÚHRADOVÝ KATALOG VZP - ZP'!G39)),IF(LEN(TRIM('ÚHRADOVÝ KATALOG VZP - ZP'!G39))=0,"",TRIM(UPPER('ÚHRADOVÝ KATALOG VZP - ZP'!G39))))</f>
        <v/>
      </c>
      <c r="H39" s="22" t="str">
        <f>IF(S39="NOVÝ",IF(LEN(TRIM(UPPER('ÚHRADOVÝ KATALOG VZP - ZP'!H39)))=0,"CHYBÍ VYR",UPPER('ÚHRADOVÝ KATALOG VZP - ZP'!H39)),IF(LEN(TRIM('ÚHRADOVÝ KATALOG VZP - ZP'!H39))=0,"",TRIM(UPPER('ÚHRADOVÝ KATALOG VZP - ZP'!H39))))</f>
        <v/>
      </c>
      <c r="I39" s="22" t="str">
        <f>IF(S39="NOVÝ",IF(LEN(TRIM(UPPER('ÚHRADOVÝ KATALOG VZP - ZP'!I39)))=0,"CHYBÍ ZEM",UPPER('ÚHRADOVÝ KATALOG VZP - ZP'!I39)),IF(LEN(TRIM('ÚHRADOVÝ KATALOG VZP - ZP'!I39))=0,"",TRIM(UPPER('ÚHRADOVÝ KATALOG VZP - ZP'!I39))))</f>
        <v/>
      </c>
      <c r="J39" s="23" t="str">
        <f>IF(S39="NOVÝ",IF(LEN(TRIM('ÚHRADOVÝ KATALOG VZP - ZP'!J39))=0,"CHYBÍ CENA",'ÚHRADOVÝ KATALOG VZP - ZP'!J39),IF(LEN(TRIM('ÚHRADOVÝ KATALOG VZP - ZP'!J39))=0,"",'ÚHRADOVÝ KATALOG VZP - ZP'!J39))</f>
        <v/>
      </c>
      <c r="K39" s="22" t="str">
        <f>UPPER(IF(S39="NOVÝ",IF(LEN(TRIM('ÚHRADOVÝ KATALOG VZP - ZP'!K39))=0,"Chybí MENA",'ÚHRADOVÝ KATALOG VZP - ZP'!K39),IF(LEN(TRIM('ÚHRADOVÝ KATALOG VZP - ZP'!K39))=0,"",'ÚHRADOVÝ KATALOG VZP - ZP'!K39)))</f>
        <v/>
      </c>
      <c r="L39" s="24" t="str">
        <f>IF(S39="NOVÝ",IF(LEN(TRIM('ÚHRADOVÝ KATALOG VZP - ZP'!L39))=0,"CHYBÍ KURZ",'ÚHRADOVÝ KATALOG VZP - ZP'!L39),IF(LEN(TRIM('ÚHRADOVÝ KATALOG VZP - ZP'!L39))=0,"",'ÚHRADOVÝ KATALOG VZP - ZP'!L39))</f>
        <v/>
      </c>
      <c r="M39" s="83" t="str">
        <f>IF(S39="NOVÝ",IF(LEN(TRIM('ÚHRADOVÝ KATALOG VZP - ZP'!M39))=0,"CHYBÍ DPH",
IF(OR('ÚHRADOVÝ KATALOG VZP - ZP'!M39=15,'ÚHRADOVÝ KATALOG VZP - ZP'!M39=21),
'ÚHRADOVÝ KATALOG VZP - ZP'!M39,"CHYBA")),
IF(LEN(TRIM('ÚHRADOVÝ KATALOG VZP - ZP'!M39))=0,"",
IF(OR('ÚHRADOVÝ KATALOG VZP - ZP'!M39=15,'ÚHRADOVÝ KATALOG VZP - ZP'!M39=21),
'ÚHRADOVÝ KATALOG VZP - ZP'!M39,"CHYBA"))
)</f>
        <v/>
      </c>
      <c r="N39" s="127" t="str">
        <f>IF(R39="NE",IF(AND(T39&lt;&gt;"X",LEN('ÚHRADOVÝ KATALOG VZP - ZP'!N39)&gt;0),IF(ROUND(J39*L39*(1+(M39/100))*T39,2)&lt;'ÚHRADOVÝ KATALOG VZP - ZP'!N39,TEXT('ÚHRADOVÝ KATALOG VZP - ZP'!N39,"# ##0,00 Kč") &amp; CHAR(10) &amp; "&gt; " &amp; TEXT('ÚHRADOVÝ KATALOG VZP - ZP'!N39-(J39*L39*(1+(M39/100))*T39),"# ##0,00 Kč"),TEXT('ÚHRADOVÝ KATALOG VZP - ZP'!N39,"# ##0,00 Kč") &amp; CHAR(10) &amp; "OK"),"CHYBÍ DATA PRO VÝPOČET"),"")</f>
        <v/>
      </c>
      <c r="O39" s="26" t="str">
        <f>IF(AND(R39="NE",LEN('ÚHRADOVÝ KATALOG VZP - ZP'!O39)&gt;0),'ÚHRADOVÝ KATALOG VZP - ZP'!O39,"")</f>
        <v/>
      </c>
      <c r="P39" s="26" t="str">
        <f>IF(AND(R39="NE",LEN('ÚHRADOVÝ KATALOG VZP - ZP'!P39)&gt;0),'ÚHRADOVÝ KATALOG VZP - ZP'!P39,"")</f>
        <v/>
      </c>
      <c r="Q39" s="103" t="str">
        <f>IF(LEN(TRIM('ÚHRADOVÝ KATALOG VZP - ZP'!Q39))=0,"",IF(IFERROR(SEARCH("""",UPPER('ÚHRADOVÝ KATALOG VZP - ZP'!Q39)),0)=0,UPPER('ÚHRADOVÝ KATALOG VZP - ZP'!Q39),"("&amp;""""&amp;")"))</f>
        <v/>
      </c>
      <c r="R39" s="31" t="str">
        <f>IF(LEN(TRIM('ÚHRADOVÝ KATALOG VZP - ZP'!B39)&amp;TRIM('ÚHRADOVÝ KATALOG VZP - ZP'!C39)&amp;TRIM('ÚHRADOVÝ KATALOG VZP - ZP'!D39)&amp;TRIM('ÚHRADOVÝ KATALOG VZP - ZP'!E39)&amp;TRIM('ÚHRADOVÝ KATALOG VZP - ZP'!F39)&amp;TRIM('ÚHRADOVÝ KATALOG VZP - ZP'!G39)&amp;TRIM('ÚHRADOVÝ KATALOG VZP - ZP'!H39)&amp;TRIM('ÚHRADOVÝ KATALOG VZP - ZP'!I39)&amp;TRIM('ÚHRADOVÝ KATALOG VZP - ZP'!J39)&amp;TRIM('ÚHRADOVÝ KATALOG VZP - ZP'!K39)&amp;TRIM('ÚHRADOVÝ KATALOG VZP - ZP'!L39)&amp;TRIM('ÚHRADOVÝ KATALOG VZP - ZP'!M39)&amp;TRIM('ÚHRADOVÝ KATALOG VZP - ZP'!N39)&amp;TRIM('ÚHRADOVÝ KATALOG VZP - ZP'!O39)&amp;TRIM('ÚHRADOVÝ KATALOG VZP - ZP'!P39)&amp;TRIM('ÚHRADOVÝ KATALOG VZP - ZP'!Q39))=0,"ANO","NE")</f>
        <v>ANO</v>
      </c>
      <c r="S39" s="31" t="str">
        <f>IF(R39="NE",IF(LEN(TRIM('ÚHRADOVÝ KATALOG VZP - ZP'!B39))=0,"NOVÝ","OPRAVA"),"")</f>
        <v/>
      </c>
      <c r="T39" s="32" t="str">
        <f t="shared" si="1"/>
        <v>X</v>
      </c>
      <c r="V39" s="11">
        <f>LEN(TRIM('ÚHRADOVÝ KATALOG VZP - ZP'!C39))</f>
        <v>0</v>
      </c>
      <c r="W39" s="11" t="str">
        <f>IF(IFERROR(SEARCH("""",UPPER('ÚHRADOVÝ KATALOG VZP - ZP'!C39)),0)&gt;0," "&amp;CHAR(34),"")</f>
        <v/>
      </c>
      <c r="X39" s="11" t="str">
        <f>IF(IFERROR(SEARCH("~?",UPPER('ÚHRADOVÝ KATALOG VZP - ZP'!C39)),0)&gt;0," ?","")</f>
        <v/>
      </c>
      <c r="Y39" s="11" t="str">
        <f>IF(IFERROR(SEARCH("!",UPPER('ÚHRADOVÝ KATALOG VZP - ZP'!C39)),0)&gt;0," !","")</f>
        <v/>
      </c>
      <c r="Z39" s="11" t="str">
        <f>IF(IFERROR(SEARCH("_",UPPER('ÚHRADOVÝ KATALOG VZP - ZP'!C39)),0)&gt;0," _","")</f>
        <v/>
      </c>
      <c r="AA39" s="11" t="str">
        <f>IF(IFERROR(SEARCH("§",UPPER('ÚHRADOVÝ KATALOG VZP - ZP'!C39)),0)&gt;0," §","")</f>
        <v/>
      </c>
      <c r="AB39" s="11" t="str">
        <f>IF(IFERROR(SEARCH("#",UPPER('ÚHRADOVÝ KATALOG VZP - ZP'!C39)),0)&gt;0," #","")</f>
        <v/>
      </c>
      <c r="AC39" s="11" t="str">
        <f>IF(IFERROR(SEARCH(CHAR(10),UPPER('ÚHRADOVÝ KATALOG VZP - ZP'!C39)),0)&gt;0," ALT+ENTER","")</f>
        <v/>
      </c>
      <c r="AD39" s="96" t="str">
        <f>IF(AND(V39=0, R39="NE"),"Chybí NAZ",IF(LEN(TRIM(W39&amp;X39&amp;Y39&amp;Z39&amp;AA39&amp;AB39&amp;AC39))&gt;0,"Nepovolený(é) znak(y):   "&amp;W39&amp;X39&amp;Y39&amp;Z39&amp;AA39&amp;AB39&amp;AC39,TRIM('ÚHRADOVÝ KATALOG VZP - ZP'!C39)))</f>
        <v/>
      </c>
      <c r="AE39" s="11">
        <f>LEN(TRIM('ÚHRADOVÝ KATALOG VZP - ZP'!D39))</f>
        <v>0</v>
      </c>
      <c r="AF39" s="11" t="str">
        <f>IF(IFERROR(SEARCH("""",UPPER('ÚHRADOVÝ KATALOG VZP - ZP'!D39)),0)&gt;0," "&amp;CHAR(34),"")</f>
        <v/>
      </c>
      <c r="AG39" s="11" t="str">
        <f>IF(IFERROR(SEARCH("~?",UPPER('ÚHRADOVÝ KATALOG VZP - ZP'!D39)),0)&gt;0," ?","")</f>
        <v/>
      </c>
      <c r="AH39" s="11" t="str">
        <f>IF(IFERROR(SEARCH("!",UPPER('ÚHRADOVÝ KATALOG VZP - ZP'!D39)),0)&gt;0," !","")</f>
        <v/>
      </c>
      <c r="AI39" s="11" t="str">
        <f>IF(IFERROR(SEARCH("_",UPPER('ÚHRADOVÝ KATALOG VZP - ZP'!D39)),0)&gt;0," _","")</f>
        <v/>
      </c>
      <c r="AJ39" s="11" t="str">
        <f>IF(IFERROR(SEARCH("§",UPPER('ÚHRADOVÝ KATALOG VZP - ZP'!D39)),0)&gt;0," §","")</f>
        <v/>
      </c>
      <c r="AK39" s="11" t="str">
        <f>IF(IFERROR(SEARCH("#",UPPER('ÚHRADOVÝ KATALOG VZP - ZP'!D39)),0)&gt;0," #","")</f>
        <v/>
      </c>
      <c r="AL39" s="11" t="str">
        <f>IF(IFERROR(SEARCH(CHAR(10),UPPER('ÚHRADOVÝ KATALOG VZP - ZP'!D39)),0)&gt;0," ALT+ENTER","")</f>
        <v/>
      </c>
      <c r="AM39" s="96" t="str">
        <f>IF(AND(AE39=0, R39="NE"),"Chybí DOP",IF(LEN(TRIM(AF39&amp;AG39&amp;AH39&amp;AI39&amp;AJ39&amp;AK39&amp;AL39))&gt;0,"Nepovolený(é) znak(y):   "&amp;AF39&amp;AG39&amp;AH39&amp;AI39&amp;AJ39&amp;AK39&amp;AL39,TRIM('ÚHRADOVÝ KATALOG VZP - ZP'!D39)))</f>
        <v/>
      </c>
    </row>
    <row r="40" spans="1:39" s="11" customFormat="1" ht="30" customHeight="1" x14ac:dyDescent="0.2">
      <c r="A40" s="1">
        <v>35</v>
      </c>
      <c r="B40" s="20" t="str">
        <f>IF(ISBLANK('ÚHRADOVÝ KATALOG VZP - ZP'!B40),"",'ÚHRADOVÝ KATALOG VZP - ZP'!B40)</f>
        <v/>
      </c>
      <c r="C40" s="21" t="str">
        <f>UPPER(IF(AD40="Nepovolený(é) znak(y):   "&amp;W40&amp;X40&amp;Y40&amp;Z40&amp;AA40&amp;AB40&amp;AC40,"Nepovolený(é) znak(y):   "&amp;W40&amp;X40&amp;Y40&amp;Z40&amp;AA40&amp;AB40&amp;AC40,IF(S40="NOVÝ",IF(ISBLANK('ÚHRADOVÝ KATALOG VZP - ZP'!C40),"CHYBÍ NAZ",(IF((LEN('ÚHRADOVÝ KATALOG VZP - ZP'!C40)&gt;70),"Překročena délka textu",TRIM('ÚHRADOVÝ KATALOG VZP - ZP'!C40)))),IF(ISBLANK('ÚHRADOVÝ KATALOG VZP - ZP'!C40),"",(IF((LEN('ÚHRADOVÝ KATALOG VZP - ZP'!C40)&gt;80),"Překročena délka textu",TRIM('ÚHRADOVÝ KATALOG VZP - ZP'!C40)))))))</f>
        <v/>
      </c>
      <c r="D40" s="21" t="str">
        <f>UPPER(IF(AM40="Nepovolený(é) znak(y):   "&amp;AF40&amp;AG40&amp;AH40&amp;AI40&amp;AJ40&amp;AK40&amp;AL40,"Nepovolený(é) znak(y):   "&amp;AF40&amp;AG40&amp;AH40&amp;AI40&amp;AJ40&amp;AK40&amp;AL40,IF(S40="NOVÝ",IF(ISBLANK('ÚHRADOVÝ KATALOG VZP - ZP'!D40),"Chybí DOP",(IF((LEN('ÚHRADOVÝ KATALOG VZP - ZP'!D40)&gt;80),"Překročena délka textu",TRIM('ÚHRADOVÝ KATALOG VZP - ZP'!D40)))),IF(ISBLANK('ÚHRADOVÝ KATALOG VZP - ZP'!D40),"",(IF((LEN('ÚHRADOVÝ KATALOG VZP - ZP'!D40)&gt;80),"Překročena délka textu",TRIM('ÚHRADOVÝ KATALOG VZP - ZP'!D40)))))))</f>
        <v/>
      </c>
      <c r="E40" s="22" t="str">
        <f>IF(S40="NOVÝ",IF(LEN(TRIM('ÚHRADOVÝ KATALOG VZP - ZP'!E40))=0,"CHYBÍ TYP",'ÚHRADOVÝ KATALOG VZP - ZP'!E40),IF(LEN(TRIM('ÚHRADOVÝ KATALOG VZP - ZP'!E40))=0,"",'ÚHRADOVÝ KATALOG VZP - ZP'!E40))</f>
        <v/>
      </c>
      <c r="F40" s="22" t="str">
        <f t="shared" si="0"/>
        <v/>
      </c>
      <c r="G40" s="22" t="str">
        <f>IF(S40="NOVÝ",IF(LEN(TRIM(UPPER('ÚHRADOVÝ KATALOG VZP - ZP'!G40)))=0,"CHYBÍ TBAL",UPPER('ÚHRADOVÝ KATALOG VZP - ZP'!G40)),IF(LEN(TRIM('ÚHRADOVÝ KATALOG VZP - ZP'!G40))=0,"",TRIM(UPPER('ÚHRADOVÝ KATALOG VZP - ZP'!G40))))</f>
        <v/>
      </c>
      <c r="H40" s="22" t="str">
        <f>IF(S40="NOVÝ",IF(LEN(TRIM(UPPER('ÚHRADOVÝ KATALOG VZP - ZP'!H40)))=0,"CHYBÍ VYR",UPPER('ÚHRADOVÝ KATALOG VZP - ZP'!H40)),IF(LEN(TRIM('ÚHRADOVÝ KATALOG VZP - ZP'!H40))=0,"",TRIM(UPPER('ÚHRADOVÝ KATALOG VZP - ZP'!H40))))</f>
        <v/>
      </c>
      <c r="I40" s="22" t="str">
        <f>IF(S40="NOVÝ",IF(LEN(TRIM(UPPER('ÚHRADOVÝ KATALOG VZP - ZP'!I40)))=0,"CHYBÍ ZEM",UPPER('ÚHRADOVÝ KATALOG VZP - ZP'!I40)),IF(LEN(TRIM('ÚHRADOVÝ KATALOG VZP - ZP'!I40))=0,"",TRIM(UPPER('ÚHRADOVÝ KATALOG VZP - ZP'!I40))))</f>
        <v/>
      </c>
      <c r="J40" s="23" t="str">
        <f>IF(S40="NOVÝ",IF(LEN(TRIM('ÚHRADOVÝ KATALOG VZP - ZP'!J40))=0,"CHYBÍ CENA",'ÚHRADOVÝ KATALOG VZP - ZP'!J40),IF(LEN(TRIM('ÚHRADOVÝ KATALOG VZP - ZP'!J40))=0,"",'ÚHRADOVÝ KATALOG VZP - ZP'!J40))</f>
        <v/>
      </c>
      <c r="K40" s="22" t="str">
        <f>UPPER(IF(S40="NOVÝ",IF(LEN(TRIM('ÚHRADOVÝ KATALOG VZP - ZP'!K40))=0,"Chybí MENA",'ÚHRADOVÝ KATALOG VZP - ZP'!K40),IF(LEN(TRIM('ÚHRADOVÝ KATALOG VZP - ZP'!K40))=0,"",'ÚHRADOVÝ KATALOG VZP - ZP'!K40)))</f>
        <v/>
      </c>
      <c r="L40" s="24" t="str">
        <f>IF(S40="NOVÝ",IF(LEN(TRIM('ÚHRADOVÝ KATALOG VZP - ZP'!L40))=0,"CHYBÍ KURZ",'ÚHRADOVÝ KATALOG VZP - ZP'!L40),IF(LEN(TRIM('ÚHRADOVÝ KATALOG VZP - ZP'!L40))=0,"",'ÚHRADOVÝ KATALOG VZP - ZP'!L40))</f>
        <v/>
      </c>
      <c r="M40" s="83" t="str">
        <f>IF(S40="NOVÝ",IF(LEN(TRIM('ÚHRADOVÝ KATALOG VZP - ZP'!M40))=0,"CHYBÍ DPH",
IF(OR('ÚHRADOVÝ KATALOG VZP - ZP'!M40=15,'ÚHRADOVÝ KATALOG VZP - ZP'!M40=21),
'ÚHRADOVÝ KATALOG VZP - ZP'!M40,"CHYBA")),
IF(LEN(TRIM('ÚHRADOVÝ KATALOG VZP - ZP'!M40))=0,"",
IF(OR('ÚHRADOVÝ KATALOG VZP - ZP'!M40=15,'ÚHRADOVÝ KATALOG VZP - ZP'!M40=21),
'ÚHRADOVÝ KATALOG VZP - ZP'!M40,"CHYBA"))
)</f>
        <v/>
      </c>
      <c r="N40" s="127" t="str">
        <f>IF(R40="NE",IF(AND(T40&lt;&gt;"X",LEN('ÚHRADOVÝ KATALOG VZP - ZP'!N40)&gt;0),IF(ROUND(J40*L40*(1+(M40/100))*T40,2)&lt;'ÚHRADOVÝ KATALOG VZP - ZP'!N40,TEXT('ÚHRADOVÝ KATALOG VZP - ZP'!N40,"# ##0,00 Kč") &amp; CHAR(10) &amp; "&gt; " &amp; TEXT('ÚHRADOVÝ KATALOG VZP - ZP'!N40-(J40*L40*(1+(M40/100))*T40),"# ##0,00 Kč"),TEXT('ÚHRADOVÝ KATALOG VZP - ZP'!N40,"# ##0,00 Kč") &amp; CHAR(10) &amp; "OK"),"CHYBÍ DATA PRO VÝPOČET"),"")</f>
        <v/>
      </c>
      <c r="O40" s="26" t="str">
        <f>IF(AND(R40="NE",LEN('ÚHRADOVÝ KATALOG VZP - ZP'!O40)&gt;0),'ÚHRADOVÝ KATALOG VZP - ZP'!O40,"")</f>
        <v/>
      </c>
      <c r="P40" s="26" t="str">
        <f>IF(AND(R40="NE",LEN('ÚHRADOVÝ KATALOG VZP - ZP'!P40)&gt;0),'ÚHRADOVÝ KATALOG VZP - ZP'!P40,"")</f>
        <v/>
      </c>
      <c r="Q40" s="103" t="str">
        <f>IF(LEN(TRIM('ÚHRADOVÝ KATALOG VZP - ZP'!Q40))=0,"",IF(IFERROR(SEARCH("""",UPPER('ÚHRADOVÝ KATALOG VZP - ZP'!Q40)),0)=0,UPPER('ÚHRADOVÝ KATALOG VZP - ZP'!Q40),"("&amp;""""&amp;")"))</f>
        <v/>
      </c>
      <c r="R40" s="31" t="str">
        <f>IF(LEN(TRIM('ÚHRADOVÝ KATALOG VZP - ZP'!B40)&amp;TRIM('ÚHRADOVÝ KATALOG VZP - ZP'!C40)&amp;TRIM('ÚHRADOVÝ KATALOG VZP - ZP'!D40)&amp;TRIM('ÚHRADOVÝ KATALOG VZP - ZP'!E40)&amp;TRIM('ÚHRADOVÝ KATALOG VZP - ZP'!F40)&amp;TRIM('ÚHRADOVÝ KATALOG VZP - ZP'!G40)&amp;TRIM('ÚHRADOVÝ KATALOG VZP - ZP'!H40)&amp;TRIM('ÚHRADOVÝ KATALOG VZP - ZP'!I40)&amp;TRIM('ÚHRADOVÝ KATALOG VZP - ZP'!J40)&amp;TRIM('ÚHRADOVÝ KATALOG VZP - ZP'!K40)&amp;TRIM('ÚHRADOVÝ KATALOG VZP - ZP'!L40)&amp;TRIM('ÚHRADOVÝ KATALOG VZP - ZP'!M40)&amp;TRIM('ÚHRADOVÝ KATALOG VZP - ZP'!N40)&amp;TRIM('ÚHRADOVÝ KATALOG VZP - ZP'!O40)&amp;TRIM('ÚHRADOVÝ KATALOG VZP - ZP'!P40)&amp;TRIM('ÚHRADOVÝ KATALOG VZP - ZP'!Q40))=0,"ANO","NE")</f>
        <v>ANO</v>
      </c>
      <c r="S40" s="31" t="str">
        <f>IF(R40="NE",IF(LEN(TRIM('ÚHRADOVÝ KATALOG VZP - ZP'!B40))=0,"NOVÝ","OPRAVA"),"")</f>
        <v/>
      </c>
      <c r="T40" s="32" t="str">
        <f t="shared" si="1"/>
        <v>X</v>
      </c>
      <c r="V40" s="11">
        <f>LEN(TRIM('ÚHRADOVÝ KATALOG VZP - ZP'!C40))</f>
        <v>0</v>
      </c>
      <c r="W40" s="11" t="str">
        <f>IF(IFERROR(SEARCH("""",UPPER('ÚHRADOVÝ KATALOG VZP - ZP'!C40)),0)&gt;0," "&amp;CHAR(34),"")</f>
        <v/>
      </c>
      <c r="X40" s="11" t="str">
        <f>IF(IFERROR(SEARCH("~?",UPPER('ÚHRADOVÝ KATALOG VZP - ZP'!C40)),0)&gt;0," ?","")</f>
        <v/>
      </c>
      <c r="Y40" s="11" t="str">
        <f>IF(IFERROR(SEARCH("!",UPPER('ÚHRADOVÝ KATALOG VZP - ZP'!C40)),0)&gt;0," !","")</f>
        <v/>
      </c>
      <c r="Z40" s="11" t="str">
        <f>IF(IFERROR(SEARCH("_",UPPER('ÚHRADOVÝ KATALOG VZP - ZP'!C40)),0)&gt;0," _","")</f>
        <v/>
      </c>
      <c r="AA40" s="11" t="str">
        <f>IF(IFERROR(SEARCH("§",UPPER('ÚHRADOVÝ KATALOG VZP - ZP'!C40)),0)&gt;0," §","")</f>
        <v/>
      </c>
      <c r="AB40" s="11" t="str">
        <f>IF(IFERROR(SEARCH("#",UPPER('ÚHRADOVÝ KATALOG VZP - ZP'!C40)),0)&gt;0," #","")</f>
        <v/>
      </c>
      <c r="AC40" s="11" t="str">
        <f>IF(IFERROR(SEARCH(CHAR(10),UPPER('ÚHRADOVÝ KATALOG VZP - ZP'!C40)),0)&gt;0," ALT+ENTER","")</f>
        <v/>
      </c>
      <c r="AD40" s="96" t="str">
        <f>IF(AND(V40=0, R40="NE"),"Chybí NAZ",IF(LEN(TRIM(W40&amp;X40&amp;Y40&amp;Z40&amp;AA40&amp;AB40&amp;AC40))&gt;0,"Nepovolený(é) znak(y):   "&amp;W40&amp;X40&amp;Y40&amp;Z40&amp;AA40&amp;AB40&amp;AC40,TRIM('ÚHRADOVÝ KATALOG VZP - ZP'!C40)))</f>
        <v/>
      </c>
      <c r="AE40" s="11">
        <f>LEN(TRIM('ÚHRADOVÝ KATALOG VZP - ZP'!D40))</f>
        <v>0</v>
      </c>
      <c r="AF40" s="11" t="str">
        <f>IF(IFERROR(SEARCH("""",UPPER('ÚHRADOVÝ KATALOG VZP - ZP'!D40)),0)&gt;0," "&amp;CHAR(34),"")</f>
        <v/>
      </c>
      <c r="AG40" s="11" t="str">
        <f>IF(IFERROR(SEARCH("~?",UPPER('ÚHRADOVÝ KATALOG VZP - ZP'!D40)),0)&gt;0," ?","")</f>
        <v/>
      </c>
      <c r="AH40" s="11" t="str">
        <f>IF(IFERROR(SEARCH("!",UPPER('ÚHRADOVÝ KATALOG VZP - ZP'!D40)),0)&gt;0," !","")</f>
        <v/>
      </c>
      <c r="AI40" s="11" t="str">
        <f>IF(IFERROR(SEARCH("_",UPPER('ÚHRADOVÝ KATALOG VZP - ZP'!D40)),0)&gt;0," _","")</f>
        <v/>
      </c>
      <c r="AJ40" s="11" t="str">
        <f>IF(IFERROR(SEARCH("§",UPPER('ÚHRADOVÝ KATALOG VZP - ZP'!D40)),0)&gt;0," §","")</f>
        <v/>
      </c>
      <c r="AK40" s="11" t="str">
        <f>IF(IFERROR(SEARCH("#",UPPER('ÚHRADOVÝ KATALOG VZP - ZP'!D40)),0)&gt;0," #","")</f>
        <v/>
      </c>
      <c r="AL40" s="11" t="str">
        <f>IF(IFERROR(SEARCH(CHAR(10),UPPER('ÚHRADOVÝ KATALOG VZP - ZP'!D40)),0)&gt;0," ALT+ENTER","")</f>
        <v/>
      </c>
      <c r="AM40" s="96" t="str">
        <f>IF(AND(AE40=0, R40="NE"),"Chybí DOP",IF(LEN(TRIM(AF40&amp;AG40&amp;AH40&amp;AI40&amp;AJ40&amp;AK40&amp;AL40))&gt;0,"Nepovolený(é) znak(y):   "&amp;AF40&amp;AG40&amp;AH40&amp;AI40&amp;AJ40&amp;AK40&amp;AL40,TRIM('ÚHRADOVÝ KATALOG VZP - ZP'!D40)))</f>
        <v/>
      </c>
    </row>
    <row r="41" spans="1:39" s="11" customFormat="1" ht="30" customHeight="1" x14ac:dyDescent="0.2">
      <c r="A41" s="1">
        <v>36</v>
      </c>
      <c r="B41" s="20" t="str">
        <f>IF(ISBLANK('ÚHRADOVÝ KATALOG VZP - ZP'!B41),"",'ÚHRADOVÝ KATALOG VZP - ZP'!B41)</f>
        <v/>
      </c>
      <c r="C41" s="21" t="str">
        <f>UPPER(IF(AD41="Nepovolený(é) znak(y):   "&amp;W41&amp;X41&amp;Y41&amp;Z41&amp;AA41&amp;AB41&amp;AC41,"Nepovolený(é) znak(y):   "&amp;W41&amp;X41&amp;Y41&amp;Z41&amp;AA41&amp;AB41&amp;AC41,IF(S41="NOVÝ",IF(ISBLANK('ÚHRADOVÝ KATALOG VZP - ZP'!C41),"CHYBÍ NAZ",(IF((LEN('ÚHRADOVÝ KATALOG VZP - ZP'!C41)&gt;70),"Překročena délka textu",TRIM('ÚHRADOVÝ KATALOG VZP - ZP'!C41)))),IF(ISBLANK('ÚHRADOVÝ KATALOG VZP - ZP'!C41),"",(IF((LEN('ÚHRADOVÝ KATALOG VZP - ZP'!C41)&gt;80),"Překročena délka textu",TRIM('ÚHRADOVÝ KATALOG VZP - ZP'!C41)))))))</f>
        <v/>
      </c>
      <c r="D41" s="21" t="str">
        <f>UPPER(IF(AM41="Nepovolený(é) znak(y):   "&amp;AF41&amp;AG41&amp;AH41&amp;AI41&amp;AJ41&amp;AK41&amp;AL41,"Nepovolený(é) znak(y):   "&amp;AF41&amp;AG41&amp;AH41&amp;AI41&amp;AJ41&amp;AK41&amp;AL41,IF(S41="NOVÝ",IF(ISBLANK('ÚHRADOVÝ KATALOG VZP - ZP'!D41),"Chybí DOP",(IF((LEN('ÚHRADOVÝ KATALOG VZP - ZP'!D41)&gt;80),"Překročena délka textu",TRIM('ÚHRADOVÝ KATALOG VZP - ZP'!D41)))),IF(ISBLANK('ÚHRADOVÝ KATALOG VZP - ZP'!D41),"",(IF((LEN('ÚHRADOVÝ KATALOG VZP - ZP'!D41)&gt;80),"Překročena délka textu",TRIM('ÚHRADOVÝ KATALOG VZP - ZP'!D41)))))))</f>
        <v/>
      </c>
      <c r="E41" s="22" t="str">
        <f>IF(S41="NOVÝ",IF(LEN(TRIM('ÚHRADOVÝ KATALOG VZP - ZP'!E41))=0,"CHYBÍ TYP",'ÚHRADOVÝ KATALOG VZP - ZP'!E41),IF(LEN(TRIM('ÚHRADOVÝ KATALOG VZP - ZP'!E41))=0,"",'ÚHRADOVÝ KATALOG VZP - ZP'!E41))</f>
        <v/>
      </c>
      <c r="F41" s="22" t="str">
        <f t="shared" si="0"/>
        <v/>
      </c>
      <c r="G41" s="22" t="str">
        <f>IF(S41="NOVÝ",IF(LEN(TRIM(UPPER('ÚHRADOVÝ KATALOG VZP - ZP'!G41)))=0,"CHYBÍ TBAL",UPPER('ÚHRADOVÝ KATALOG VZP - ZP'!G41)),IF(LEN(TRIM('ÚHRADOVÝ KATALOG VZP - ZP'!G41))=0,"",TRIM(UPPER('ÚHRADOVÝ KATALOG VZP - ZP'!G41))))</f>
        <v/>
      </c>
      <c r="H41" s="22" t="str">
        <f>IF(S41="NOVÝ",IF(LEN(TRIM(UPPER('ÚHRADOVÝ KATALOG VZP - ZP'!H41)))=0,"CHYBÍ VYR",UPPER('ÚHRADOVÝ KATALOG VZP - ZP'!H41)),IF(LEN(TRIM('ÚHRADOVÝ KATALOG VZP - ZP'!H41))=0,"",TRIM(UPPER('ÚHRADOVÝ KATALOG VZP - ZP'!H41))))</f>
        <v/>
      </c>
      <c r="I41" s="22" t="str">
        <f>IF(S41="NOVÝ",IF(LEN(TRIM(UPPER('ÚHRADOVÝ KATALOG VZP - ZP'!I41)))=0,"CHYBÍ ZEM",UPPER('ÚHRADOVÝ KATALOG VZP - ZP'!I41)),IF(LEN(TRIM('ÚHRADOVÝ KATALOG VZP - ZP'!I41))=0,"",TRIM(UPPER('ÚHRADOVÝ KATALOG VZP - ZP'!I41))))</f>
        <v/>
      </c>
      <c r="J41" s="23" t="str">
        <f>IF(S41="NOVÝ",IF(LEN(TRIM('ÚHRADOVÝ KATALOG VZP - ZP'!J41))=0,"CHYBÍ CENA",'ÚHRADOVÝ KATALOG VZP - ZP'!J41),IF(LEN(TRIM('ÚHRADOVÝ KATALOG VZP - ZP'!J41))=0,"",'ÚHRADOVÝ KATALOG VZP - ZP'!J41))</f>
        <v/>
      </c>
      <c r="K41" s="22" t="str">
        <f>UPPER(IF(S41="NOVÝ",IF(LEN(TRIM('ÚHRADOVÝ KATALOG VZP - ZP'!K41))=0,"Chybí MENA",'ÚHRADOVÝ KATALOG VZP - ZP'!K41),IF(LEN(TRIM('ÚHRADOVÝ KATALOG VZP - ZP'!K41))=0,"",'ÚHRADOVÝ KATALOG VZP - ZP'!K41)))</f>
        <v/>
      </c>
      <c r="L41" s="24" t="str">
        <f>IF(S41="NOVÝ",IF(LEN(TRIM('ÚHRADOVÝ KATALOG VZP - ZP'!L41))=0,"CHYBÍ KURZ",'ÚHRADOVÝ KATALOG VZP - ZP'!L41),IF(LEN(TRIM('ÚHRADOVÝ KATALOG VZP - ZP'!L41))=0,"",'ÚHRADOVÝ KATALOG VZP - ZP'!L41))</f>
        <v/>
      </c>
      <c r="M41" s="83" t="str">
        <f>IF(S41="NOVÝ",IF(LEN(TRIM('ÚHRADOVÝ KATALOG VZP - ZP'!M41))=0,"CHYBÍ DPH",
IF(OR('ÚHRADOVÝ KATALOG VZP - ZP'!M41=15,'ÚHRADOVÝ KATALOG VZP - ZP'!M41=21),
'ÚHRADOVÝ KATALOG VZP - ZP'!M41,"CHYBA")),
IF(LEN(TRIM('ÚHRADOVÝ KATALOG VZP - ZP'!M41))=0,"",
IF(OR('ÚHRADOVÝ KATALOG VZP - ZP'!M41=15,'ÚHRADOVÝ KATALOG VZP - ZP'!M41=21),
'ÚHRADOVÝ KATALOG VZP - ZP'!M41,"CHYBA"))
)</f>
        <v/>
      </c>
      <c r="N41" s="127" t="str">
        <f>IF(R41="NE",IF(AND(T41&lt;&gt;"X",LEN('ÚHRADOVÝ KATALOG VZP - ZP'!N41)&gt;0),IF(ROUND(J41*L41*(1+(M41/100))*T41,2)&lt;'ÚHRADOVÝ KATALOG VZP - ZP'!N41,TEXT('ÚHRADOVÝ KATALOG VZP - ZP'!N41,"# ##0,00 Kč") &amp; CHAR(10) &amp; "&gt; " &amp; TEXT('ÚHRADOVÝ KATALOG VZP - ZP'!N41-(J41*L41*(1+(M41/100))*T41),"# ##0,00 Kč"),TEXT('ÚHRADOVÝ KATALOG VZP - ZP'!N41,"# ##0,00 Kč") &amp; CHAR(10) &amp; "OK"),"CHYBÍ DATA PRO VÝPOČET"),"")</f>
        <v/>
      </c>
      <c r="O41" s="26" t="str">
        <f>IF(AND(R41="NE",LEN('ÚHRADOVÝ KATALOG VZP - ZP'!O41)&gt;0),'ÚHRADOVÝ KATALOG VZP - ZP'!O41,"")</f>
        <v/>
      </c>
      <c r="P41" s="26" t="str">
        <f>IF(AND(R41="NE",LEN('ÚHRADOVÝ KATALOG VZP - ZP'!P41)&gt;0),'ÚHRADOVÝ KATALOG VZP - ZP'!P41,"")</f>
        <v/>
      </c>
      <c r="Q41" s="103" t="str">
        <f>IF(LEN(TRIM('ÚHRADOVÝ KATALOG VZP - ZP'!Q41))=0,"",IF(IFERROR(SEARCH("""",UPPER('ÚHRADOVÝ KATALOG VZP - ZP'!Q41)),0)=0,UPPER('ÚHRADOVÝ KATALOG VZP - ZP'!Q41),"("&amp;""""&amp;")"))</f>
        <v/>
      </c>
      <c r="R41" s="31" t="str">
        <f>IF(LEN(TRIM('ÚHRADOVÝ KATALOG VZP - ZP'!B41)&amp;TRIM('ÚHRADOVÝ KATALOG VZP - ZP'!C41)&amp;TRIM('ÚHRADOVÝ KATALOG VZP - ZP'!D41)&amp;TRIM('ÚHRADOVÝ KATALOG VZP - ZP'!E41)&amp;TRIM('ÚHRADOVÝ KATALOG VZP - ZP'!F41)&amp;TRIM('ÚHRADOVÝ KATALOG VZP - ZP'!G41)&amp;TRIM('ÚHRADOVÝ KATALOG VZP - ZP'!H41)&amp;TRIM('ÚHRADOVÝ KATALOG VZP - ZP'!I41)&amp;TRIM('ÚHRADOVÝ KATALOG VZP - ZP'!J41)&amp;TRIM('ÚHRADOVÝ KATALOG VZP - ZP'!K41)&amp;TRIM('ÚHRADOVÝ KATALOG VZP - ZP'!L41)&amp;TRIM('ÚHRADOVÝ KATALOG VZP - ZP'!M41)&amp;TRIM('ÚHRADOVÝ KATALOG VZP - ZP'!N41)&amp;TRIM('ÚHRADOVÝ KATALOG VZP - ZP'!O41)&amp;TRIM('ÚHRADOVÝ KATALOG VZP - ZP'!P41)&amp;TRIM('ÚHRADOVÝ KATALOG VZP - ZP'!Q41))=0,"ANO","NE")</f>
        <v>ANO</v>
      </c>
      <c r="S41" s="31" t="str">
        <f>IF(R41="NE",IF(LEN(TRIM('ÚHRADOVÝ KATALOG VZP - ZP'!B41))=0,"NOVÝ","OPRAVA"),"")</f>
        <v/>
      </c>
      <c r="T41" s="32" t="str">
        <f t="shared" si="1"/>
        <v>X</v>
      </c>
      <c r="V41" s="11">
        <f>LEN(TRIM('ÚHRADOVÝ KATALOG VZP - ZP'!C41))</f>
        <v>0</v>
      </c>
      <c r="W41" s="11" t="str">
        <f>IF(IFERROR(SEARCH("""",UPPER('ÚHRADOVÝ KATALOG VZP - ZP'!C41)),0)&gt;0," "&amp;CHAR(34),"")</f>
        <v/>
      </c>
      <c r="X41" s="11" t="str">
        <f>IF(IFERROR(SEARCH("~?",UPPER('ÚHRADOVÝ KATALOG VZP - ZP'!C41)),0)&gt;0," ?","")</f>
        <v/>
      </c>
      <c r="Y41" s="11" t="str">
        <f>IF(IFERROR(SEARCH("!",UPPER('ÚHRADOVÝ KATALOG VZP - ZP'!C41)),0)&gt;0," !","")</f>
        <v/>
      </c>
      <c r="Z41" s="11" t="str">
        <f>IF(IFERROR(SEARCH("_",UPPER('ÚHRADOVÝ KATALOG VZP - ZP'!C41)),0)&gt;0," _","")</f>
        <v/>
      </c>
      <c r="AA41" s="11" t="str">
        <f>IF(IFERROR(SEARCH("§",UPPER('ÚHRADOVÝ KATALOG VZP - ZP'!C41)),0)&gt;0," §","")</f>
        <v/>
      </c>
      <c r="AB41" s="11" t="str">
        <f>IF(IFERROR(SEARCH("#",UPPER('ÚHRADOVÝ KATALOG VZP - ZP'!C41)),0)&gt;0," #","")</f>
        <v/>
      </c>
      <c r="AC41" s="11" t="str">
        <f>IF(IFERROR(SEARCH(CHAR(10),UPPER('ÚHRADOVÝ KATALOG VZP - ZP'!C41)),0)&gt;0," ALT+ENTER","")</f>
        <v/>
      </c>
      <c r="AD41" s="96" t="str">
        <f>IF(AND(V41=0, R41="NE"),"Chybí NAZ",IF(LEN(TRIM(W41&amp;X41&amp;Y41&amp;Z41&amp;AA41&amp;AB41&amp;AC41))&gt;0,"Nepovolený(é) znak(y):   "&amp;W41&amp;X41&amp;Y41&amp;Z41&amp;AA41&amp;AB41&amp;AC41,TRIM('ÚHRADOVÝ KATALOG VZP - ZP'!C41)))</f>
        <v/>
      </c>
      <c r="AE41" s="11">
        <f>LEN(TRIM('ÚHRADOVÝ KATALOG VZP - ZP'!D41))</f>
        <v>0</v>
      </c>
      <c r="AF41" s="11" t="str">
        <f>IF(IFERROR(SEARCH("""",UPPER('ÚHRADOVÝ KATALOG VZP - ZP'!D41)),0)&gt;0," "&amp;CHAR(34),"")</f>
        <v/>
      </c>
      <c r="AG41" s="11" t="str">
        <f>IF(IFERROR(SEARCH("~?",UPPER('ÚHRADOVÝ KATALOG VZP - ZP'!D41)),0)&gt;0," ?","")</f>
        <v/>
      </c>
      <c r="AH41" s="11" t="str">
        <f>IF(IFERROR(SEARCH("!",UPPER('ÚHRADOVÝ KATALOG VZP - ZP'!D41)),0)&gt;0," !","")</f>
        <v/>
      </c>
      <c r="AI41" s="11" t="str">
        <f>IF(IFERROR(SEARCH("_",UPPER('ÚHRADOVÝ KATALOG VZP - ZP'!D41)),0)&gt;0," _","")</f>
        <v/>
      </c>
      <c r="AJ41" s="11" t="str">
        <f>IF(IFERROR(SEARCH("§",UPPER('ÚHRADOVÝ KATALOG VZP - ZP'!D41)),0)&gt;0," §","")</f>
        <v/>
      </c>
      <c r="AK41" s="11" t="str">
        <f>IF(IFERROR(SEARCH("#",UPPER('ÚHRADOVÝ KATALOG VZP - ZP'!D41)),0)&gt;0," #","")</f>
        <v/>
      </c>
      <c r="AL41" s="11" t="str">
        <f>IF(IFERROR(SEARCH(CHAR(10),UPPER('ÚHRADOVÝ KATALOG VZP - ZP'!D41)),0)&gt;0," ALT+ENTER","")</f>
        <v/>
      </c>
      <c r="AM41" s="96" t="str">
        <f>IF(AND(AE41=0, R41="NE"),"Chybí DOP",IF(LEN(TRIM(AF41&amp;AG41&amp;AH41&amp;AI41&amp;AJ41&amp;AK41&amp;AL41))&gt;0,"Nepovolený(é) znak(y):   "&amp;AF41&amp;AG41&amp;AH41&amp;AI41&amp;AJ41&amp;AK41&amp;AL41,TRIM('ÚHRADOVÝ KATALOG VZP - ZP'!D41)))</f>
        <v/>
      </c>
    </row>
    <row r="42" spans="1:39" s="11" customFormat="1" ht="30" customHeight="1" x14ac:dyDescent="0.2">
      <c r="A42" s="1">
        <v>37</v>
      </c>
      <c r="B42" s="20" t="str">
        <f>IF(ISBLANK('ÚHRADOVÝ KATALOG VZP - ZP'!B42),"",'ÚHRADOVÝ KATALOG VZP - ZP'!B42)</f>
        <v/>
      </c>
      <c r="C42" s="21" t="str">
        <f>UPPER(IF(AD42="Nepovolený(é) znak(y):   "&amp;W42&amp;X42&amp;Y42&amp;Z42&amp;AA42&amp;AB42&amp;AC42,"Nepovolený(é) znak(y):   "&amp;W42&amp;X42&amp;Y42&amp;Z42&amp;AA42&amp;AB42&amp;AC42,IF(S42="NOVÝ",IF(ISBLANK('ÚHRADOVÝ KATALOG VZP - ZP'!C42),"CHYBÍ NAZ",(IF((LEN('ÚHRADOVÝ KATALOG VZP - ZP'!C42)&gt;70),"Překročena délka textu",TRIM('ÚHRADOVÝ KATALOG VZP - ZP'!C42)))),IF(ISBLANK('ÚHRADOVÝ KATALOG VZP - ZP'!C42),"",(IF((LEN('ÚHRADOVÝ KATALOG VZP - ZP'!C42)&gt;80),"Překročena délka textu",TRIM('ÚHRADOVÝ KATALOG VZP - ZP'!C42)))))))</f>
        <v/>
      </c>
      <c r="D42" s="21" t="str">
        <f>UPPER(IF(AM42="Nepovolený(é) znak(y):   "&amp;AF42&amp;AG42&amp;AH42&amp;AI42&amp;AJ42&amp;AK42&amp;AL42,"Nepovolený(é) znak(y):   "&amp;AF42&amp;AG42&amp;AH42&amp;AI42&amp;AJ42&amp;AK42&amp;AL42,IF(S42="NOVÝ",IF(ISBLANK('ÚHRADOVÝ KATALOG VZP - ZP'!D42),"Chybí DOP",(IF((LEN('ÚHRADOVÝ KATALOG VZP - ZP'!D42)&gt;80),"Překročena délka textu",TRIM('ÚHRADOVÝ KATALOG VZP - ZP'!D42)))),IF(ISBLANK('ÚHRADOVÝ KATALOG VZP - ZP'!D42),"",(IF((LEN('ÚHRADOVÝ KATALOG VZP - ZP'!D42)&gt;80),"Překročena délka textu",TRIM('ÚHRADOVÝ KATALOG VZP - ZP'!D42)))))))</f>
        <v/>
      </c>
      <c r="E42" s="22" t="str">
        <f>IF(S42="NOVÝ",IF(LEN(TRIM('ÚHRADOVÝ KATALOG VZP - ZP'!E42))=0,"CHYBÍ TYP",'ÚHRADOVÝ KATALOG VZP - ZP'!E42),IF(LEN(TRIM('ÚHRADOVÝ KATALOG VZP - ZP'!E42))=0,"",'ÚHRADOVÝ KATALOG VZP - ZP'!E42))</f>
        <v/>
      </c>
      <c r="F42" s="22" t="str">
        <f t="shared" si="0"/>
        <v/>
      </c>
      <c r="G42" s="22" t="str">
        <f>IF(S42="NOVÝ",IF(LEN(TRIM(UPPER('ÚHRADOVÝ KATALOG VZP - ZP'!G42)))=0,"CHYBÍ TBAL",UPPER('ÚHRADOVÝ KATALOG VZP - ZP'!G42)),IF(LEN(TRIM('ÚHRADOVÝ KATALOG VZP - ZP'!G42))=0,"",TRIM(UPPER('ÚHRADOVÝ KATALOG VZP - ZP'!G42))))</f>
        <v/>
      </c>
      <c r="H42" s="22" t="str">
        <f>IF(S42="NOVÝ",IF(LEN(TRIM(UPPER('ÚHRADOVÝ KATALOG VZP - ZP'!H42)))=0,"CHYBÍ VYR",UPPER('ÚHRADOVÝ KATALOG VZP - ZP'!H42)),IF(LEN(TRIM('ÚHRADOVÝ KATALOG VZP - ZP'!H42))=0,"",TRIM(UPPER('ÚHRADOVÝ KATALOG VZP - ZP'!H42))))</f>
        <v/>
      </c>
      <c r="I42" s="22" t="str">
        <f>IF(S42="NOVÝ",IF(LEN(TRIM(UPPER('ÚHRADOVÝ KATALOG VZP - ZP'!I42)))=0,"CHYBÍ ZEM",UPPER('ÚHRADOVÝ KATALOG VZP - ZP'!I42)),IF(LEN(TRIM('ÚHRADOVÝ KATALOG VZP - ZP'!I42))=0,"",TRIM(UPPER('ÚHRADOVÝ KATALOG VZP - ZP'!I42))))</f>
        <v/>
      </c>
      <c r="J42" s="23" t="str">
        <f>IF(S42="NOVÝ",IF(LEN(TRIM('ÚHRADOVÝ KATALOG VZP - ZP'!J42))=0,"CHYBÍ CENA",'ÚHRADOVÝ KATALOG VZP - ZP'!J42),IF(LEN(TRIM('ÚHRADOVÝ KATALOG VZP - ZP'!J42))=0,"",'ÚHRADOVÝ KATALOG VZP - ZP'!J42))</f>
        <v/>
      </c>
      <c r="K42" s="22" t="str">
        <f>UPPER(IF(S42="NOVÝ",IF(LEN(TRIM('ÚHRADOVÝ KATALOG VZP - ZP'!K42))=0,"Chybí MENA",'ÚHRADOVÝ KATALOG VZP - ZP'!K42),IF(LEN(TRIM('ÚHRADOVÝ KATALOG VZP - ZP'!K42))=0,"",'ÚHRADOVÝ KATALOG VZP - ZP'!K42)))</f>
        <v/>
      </c>
      <c r="L42" s="24" t="str">
        <f>IF(S42="NOVÝ",IF(LEN(TRIM('ÚHRADOVÝ KATALOG VZP - ZP'!L42))=0,"CHYBÍ KURZ",'ÚHRADOVÝ KATALOG VZP - ZP'!L42),IF(LEN(TRIM('ÚHRADOVÝ KATALOG VZP - ZP'!L42))=0,"",'ÚHRADOVÝ KATALOG VZP - ZP'!L42))</f>
        <v/>
      </c>
      <c r="M42" s="83" t="str">
        <f>IF(S42="NOVÝ",IF(LEN(TRIM('ÚHRADOVÝ KATALOG VZP - ZP'!M42))=0,"CHYBÍ DPH",
IF(OR('ÚHRADOVÝ KATALOG VZP - ZP'!M42=15,'ÚHRADOVÝ KATALOG VZP - ZP'!M42=21),
'ÚHRADOVÝ KATALOG VZP - ZP'!M42,"CHYBA")),
IF(LEN(TRIM('ÚHRADOVÝ KATALOG VZP - ZP'!M42))=0,"",
IF(OR('ÚHRADOVÝ KATALOG VZP - ZP'!M42=15,'ÚHRADOVÝ KATALOG VZP - ZP'!M42=21),
'ÚHRADOVÝ KATALOG VZP - ZP'!M42,"CHYBA"))
)</f>
        <v/>
      </c>
      <c r="N42" s="127" t="str">
        <f>IF(R42="NE",IF(AND(T42&lt;&gt;"X",LEN('ÚHRADOVÝ KATALOG VZP - ZP'!N42)&gt;0),IF(ROUND(J42*L42*(1+(M42/100))*T42,2)&lt;'ÚHRADOVÝ KATALOG VZP - ZP'!N42,TEXT('ÚHRADOVÝ KATALOG VZP - ZP'!N42,"# ##0,00 Kč") &amp; CHAR(10) &amp; "&gt; " &amp; TEXT('ÚHRADOVÝ KATALOG VZP - ZP'!N42-(J42*L42*(1+(M42/100))*T42),"# ##0,00 Kč"),TEXT('ÚHRADOVÝ KATALOG VZP - ZP'!N42,"# ##0,00 Kč") &amp; CHAR(10) &amp; "OK"),"CHYBÍ DATA PRO VÝPOČET"),"")</f>
        <v/>
      </c>
      <c r="O42" s="26" t="str">
        <f>IF(AND(R42="NE",LEN('ÚHRADOVÝ KATALOG VZP - ZP'!O42)&gt;0),'ÚHRADOVÝ KATALOG VZP - ZP'!O42,"")</f>
        <v/>
      </c>
      <c r="P42" s="26" t="str">
        <f>IF(AND(R42="NE",LEN('ÚHRADOVÝ KATALOG VZP - ZP'!P42)&gt;0),'ÚHRADOVÝ KATALOG VZP - ZP'!P42,"")</f>
        <v/>
      </c>
      <c r="Q42" s="103" t="str">
        <f>IF(LEN(TRIM('ÚHRADOVÝ KATALOG VZP - ZP'!Q42))=0,"",IF(IFERROR(SEARCH("""",UPPER('ÚHRADOVÝ KATALOG VZP - ZP'!Q42)),0)=0,UPPER('ÚHRADOVÝ KATALOG VZP - ZP'!Q42),"("&amp;""""&amp;")"))</f>
        <v/>
      </c>
      <c r="R42" s="31" t="str">
        <f>IF(LEN(TRIM('ÚHRADOVÝ KATALOG VZP - ZP'!B42)&amp;TRIM('ÚHRADOVÝ KATALOG VZP - ZP'!C42)&amp;TRIM('ÚHRADOVÝ KATALOG VZP - ZP'!D42)&amp;TRIM('ÚHRADOVÝ KATALOG VZP - ZP'!E42)&amp;TRIM('ÚHRADOVÝ KATALOG VZP - ZP'!F42)&amp;TRIM('ÚHRADOVÝ KATALOG VZP - ZP'!G42)&amp;TRIM('ÚHRADOVÝ KATALOG VZP - ZP'!H42)&amp;TRIM('ÚHRADOVÝ KATALOG VZP - ZP'!I42)&amp;TRIM('ÚHRADOVÝ KATALOG VZP - ZP'!J42)&amp;TRIM('ÚHRADOVÝ KATALOG VZP - ZP'!K42)&amp;TRIM('ÚHRADOVÝ KATALOG VZP - ZP'!L42)&amp;TRIM('ÚHRADOVÝ KATALOG VZP - ZP'!M42)&amp;TRIM('ÚHRADOVÝ KATALOG VZP - ZP'!N42)&amp;TRIM('ÚHRADOVÝ KATALOG VZP - ZP'!O42)&amp;TRIM('ÚHRADOVÝ KATALOG VZP - ZP'!P42)&amp;TRIM('ÚHRADOVÝ KATALOG VZP - ZP'!Q42))=0,"ANO","NE")</f>
        <v>ANO</v>
      </c>
      <c r="S42" s="31" t="str">
        <f>IF(R42="NE",IF(LEN(TRIM('ÚHRADOVÝ KATALOG VZP - ZP'!B42))=0,"NOVÝ","OPRAVA"),"")</f>
        <v/>
      </c>
      <c r="T42" s="32" t="str">
        <f t="shared" si="1"/>
        <v>X</v>
      </c>
      <c r="V42" s="11">
        <f>LEN(TRIM('ÚHRADOVÝ KATALOG VZP - ZP'!C42))</f>
        <v>0</v>
      </c>
      <c r="W42" s="11" t="str">
        <f>IF(IFERROR(SEARCH("""",UPPER('ÚHRADOVÝ KATALOG VZP - ZP'!C42)),0)&gt;0," "&amp;CHAR(34),"")</f>
        <v/>
      </c>
      <c r="X42" s="11" t="str">
        <f>IF(IFERROR(SEARCH("~?",UPPER('ÚHRADOVÝ KATALOG VZP - ZP'!C42)),0)&gt;0," ?","")</f>
        <v/>
      </c>
      <c r="Y42" s="11" t="str">
        <f>IF(IFERROR(SEARCH("!",UPPER('ÚHRADOVÝ KATALOG VZP - ZP'!C42)),0)&gt;0," !","")</f>
        <v/>
      </c>
      <c r="Z42" s="11" t="str">
        <f>IF(IFERROR(SEARCH("_",UPPER('ÚHRADOVÝ KATALOG VZP - ZP'!C42)),0)&gt;0," _","")</f>
        <v/>
      </c>
      <c r="AA42" s="11" t="str">
        <f>IF(IFERROR(SEARCH("§",UPPER('ÚHRADOVÝ KATALOG VZP - ZP'!C42)),0)&gt;0," §","")</f>
        <v/>
      </c>
      <c r="AB42" s="11" t="str">
        <f>IF(IFERROR(SEARCH("#",UPPER('ÚHRADOVÝ KATALOG VZP - ZP'!C42)),0)&gt;0," #","")</f>
        <v/>
      </c>
      <c r="AC42" s="11" t="str">
        <f>IF(IFERROR(SEARCH(CHAR(10),UPPER('ÚHRADOVÝ KATALOG VZP - ZP'!C42)),0)&gt;0," ALT+ENTER","")</f>
        <v/>
      </c>
      <c r="AD42" s="96" t="str">
        <f>IF(AND(V42=0, R42="NE"),"Chybí NAZ",IF(LEN(TRIM(W42&amp;X42&amp;Y42&amp;Z42&amp;AA42&amp;AB42&amp;AC42))&gt;0,"Nepovolený(é) znak(y):   "&amp;W42&amp;X42&amp;Y42&amp;Z42&amp;AA42&amp;AB42&amp;AC42,TRIM('ÚHRADOVÝ KATALOG VZP - ZP'!C42)))</f>
        <v/>
      </c>
      <c r="AE42" s="11">
        <f>LEN(TRIM('ÚHRADOVÝ KATALOG VZP - ZP'!D42))</f>
        <v>0</v>
      </c>
      <c r="AF42" s="11" t="str">
        <f>IF(IFERROR(SEARCH("""",UPPER('ÚHRADOVÝ KATALOG VZP - ZP'!D42)),0)&gt;0," "&amp;CHAR(34),"")</f>
        <v/>
      </c>
      <c r="AG42" s="11" t="str">
        <f>IF(IFERROR(SEARCH("~?",UPPER('ÚHRADOVÝ KATALOG VZP - ZP'!D42)),0)&gt;0," ?","")</f>
        <v/>
      </c>
      <c r="AH42" s="11" t="str">
        <f>IF(IFERROR(SEARCH("!",UPPER('ÚHRADOVÝ KATALOG VZP - ZP'!D42)),0)&gt;0," !","")</f>
        <v/>
      </c>
      <c r="AI42" s="11" t="str">
        <f>IF(IFERROR(SEARCH("_",UPPER('ÚHRADOVÝ KATALOG VZP - ZP'!D42)),0)&gt;0," _","")</f>
        <v/>
      </c>
      <c r="AJ42" s="11" t="str">
        <f>IF(IFERROR(SEARCH("§",UPPER('ÚHRADOVÝ KATALOG VZP - ZP'!D42)),0)&gt;0," §","")</f>
        <v/>
      </c>
      <c r="AK42" s="11" t="str">
        <f>IF(IFERROR(SEARCH("#",UPPER('ÚHRADOVÝ KATALOG VZP - ZP'!D42)),0)&gt;0," #","")</f>
        <v/>
      </c>
      <c r="AL42" s="11" t="str">
        <f>IF(IFERROR(SEARCH(CHAR(10),UPPER('ÚHRADOVÝ KATALOG VZP - ZP'!D42)),0)&gt;0," ALT+ENTER","")</f>
        <v/>
      </c>
      <c r="AM42" s="96" t="str">
        <f>IF(AND(AE42=0, R42="NE"),"Chybí DOP",IF(LEN(TRIM(AF42&amp;AG42&amp;AH42&amp;AI42&amp;AJ42&amp;AK42&amp;AL42))&gt;0,"Nepovolený(é) znak(y):   "&amp;AF42&amp;AG42&amp;AH42&amp;AI42&amp;AJ42&amp;AK42&amp;AL42,TRIM('ÚHRADOVÝ KATALOG VZP - ZP'!D42)))</f>
        <v/>
      </c>
    </row>
    <row r="43" spans="1:39" s="11" customFormat="1" ht="30" customHeight="1" x14ac:dyDescent="0.2">
      <c r="A43" s="1">
        <v>38</v>
      </c>
      <c r="B43" s="20" t="str">
        <f>IF(ISBLANK('ÚHRADOVÝ KATALOG VZP - ZP'!B43),"",'ÚHRADOVÝ KATALOG VZP - ZP'!B43)</f>
        <v/>
      </c>
      <c r="C43" s="21" t="str">
        <f>UPPER(IF(AD43="Nepovolený(é) znak(y):   "&amp;W43&amp;X43&amp;Y43&amp;Z43&amp;AA43&amp;AB43&amp;AC43,"Nepovolený(é) znak(y):   "&amp;W43&amp;X43&amp;Y43&amp;Z43&amp;AA43&amp;AB43&amp;AC43,IF(S43="NOVÝ",IF(ISBLANK('ÚHRADOVÝ KATALOG VZP - ZP'!C43),"CHYBÍ NAZ",(IF((LEN('ÚHRADOVÝ KATALOG VZP - ZP'!C43)&gt;70),"Překročena délka textu",TRIM('ÚHRADOVÝ KATALOG VZP - ZP'!C43)))),IF(ISBLANK('ÚHRADOVÝ KATALOG VZP - ZP'!C43),"",(IF((LEN('ÚHRADOVÝ KATALOG VZP - ZP'!C43)&gt;80),"Překročena délka textu",TRIM('ÚHRADOVÝ KATALOG VZP - ZP'!C43)))))))</f>
        <v/>
      </c>
      <c r="D43" s="21" t="str">
        <f>UPPER(IF(AM43="Nepovolený(é) znak(y):   "&amp;AF43&amp;AG43&amp;AH43&amp;AI43&amp;AJ43&amp;AK43&amp;AL43,"Nepovolený(é) znak(y):   "&amp;AF43&amp;AG43&amp;AH43&amp;AI43&amp;AJ43&amp;AK43&amp;AL43,IF(S43="NOVÝ",IF(ISBLANK('ÚHRADOVÝ KATALOG VZP - ZP'!D43),"Chybí DOP",(IF((LEN('ÚHRADOVÝ KATALOG VZP - ZP'!D43)&gt;80),"Překročena délka textu",TRIM('ÚHRADOVÝ KATALOG VZP - ZP'!D43)))),IF(ISBLANK('ÚHRADOVÝ KATALOG VZP - ZP'!D43),"",(IF((LEN('ÚHRADOVÝ KATALOG VZP - ZP'!D43)&gt;80),"Překročena délka textu",TRIM('ÚHRADOVÝ KATALOG VZP - ZP'!D43)))))))</f>
        <v/>
      </c>
      <c r="E43" s="22" t="str">
        <f>IF(S43="NOVÝ",IF(LEN(TRIM('ÚHRADOVÝ KATALOG VZP - ZP'!E43))=0,"CHYBÍ TYP",'ÚHRADOVÝ KATALOG VZP - ZP'!E43),IF(LEN(TRIM('ÚHRADOVÝ KATALOG VZP - ZP'!E43))=0,"",'ÚHRADOVÝ KATALOG VZP - ZP'!E43))</f>
        <v/>
      </c>
      <c r="F43" s="22" t="str">
        <f t="shared" si="0"/>
        <v/>
      </c>
      <c r="G43" s="22" t="str">
        <f>IF(S43="NOVÝ",IF(LEN(TRIM(UPPER('ÚHRADOVÝ KATALOG VZP - ZP'!G43)))=0,"CHYBÍ TBAL",UPPER('ÚHRADOVÝ KATALOG VZP - ZP'!G43)),IF(LEN(TRIM('ÚHRADOVÝ KATALOG VZP - ZP'!G43))=0,"",TRIM(UPPER('ÚHRADOVÝ KATALOG VZP - ZP'!G43))))</f>
        <v/>
      </c>
      <c r="H43" s="22" t="str">
        <f>IF(S43="NOVÝ",IF(LEN(TRIM(UPPER('ÚHRADOVÝ KATALOG VZP - ZP'!H43)))=0,"CHYBÍ VYR",UPPER('ÚHRADOVÝ KATALOG VZP - ZP'!H43)),IF(LEN(TRIM('ÚHRADOVÝ KATALOG VZP - ZP'!H43))=0,"",TRIM(UPPER('ÚHRADOVÝ KATALOG VZP - ZP'!H43))))</f>
        <v/>
      </c>
      <c r="I43" s="22" t="str">
        <f>IF(S43="NOVÝ",IF(LEN(TRIM(UPPER('ÚHRADOVÝ KATALOG VZP - ZP'!I43)))=0,"CHYBÍ ZEM",UPPER('ÚHRADOVÝ KATALOG VZP - ZP'!I43)),IF(LEN(TRIM('ÚHRADOVÝ KATALOG VZP - ZP'!I43))=0,"",TRIM(UPPER('ÚHRADOVÝ KATALOG VZP - ZP'!I43))))</f>
        <v/>
      </c>
      <c r="J43" s="23" t="str">
        <f>IF(S43="NOVÝ",IF(LEN(TRIM('ÚHRADOVÝ KATALOG VZP - ZP'!J43))=0,"CHYBÍ CENA",'ÚHRADOVÝ KATALOG VZP - ZP'!J43),IF(LEN(TRIM('ÚHRADOVÝ KATALOG VZP - ZP'!J43))=0,"",'ÚHRADOVÝ KATALOG VZP - ZP'!J43))</f>
        <v/>
      </c>
      <c r="K43" s="22" t="str">
        <f>UPPER(IF(S43="NOVÝ",IF(LEN(TRIM('ÚHRADOVÝ KATALOG VZP - ZP'!K43))=0,"Chybí MENA",'ÚHRADOVÝ KATALOG VZP - ZP'!K43),IF(LEN(TRIM('ÚHRADOVÝ KATALOG VZP - ZP'!K43))=0,"",'ÚHRADOVÝ KATALOG VZP - ZP'!K43)))</f>
        <v/>
      </c>
      <c r="L43" s="24" t="str">
        <f>IF(S43="NOVÝ",IF(LEN(TRIM('ÚHRADOVÝ KATALOG VZP - ZP'!L43))=0,"CHYBÍ KURZ",'ÚHRADOVÝ KATALOG VZP - ZP'!L43),IF(LEN(TRIM('ÚHRADOVÝ KATALOG VZP - ZP'!L43))=0,"",'ÚHRADOVÝ KATALOG VZP - ZP'!L43))</f>
        <v/>
      </c>
      <c r="M43" s="83" t="str">
        <f>IF(S43="NOVÝ",IF(LEN(TRIM('ÚHRADOVÝ KATALOG VZP - ZP'!M43))=0,"CHYBÍ DPH",
IF(OR('ÚHRADOVÝ KATALOG VZP - ZP'!M43=15,'ÚHRADOVÝ KATALOG VZP - ZP'!M43=21),
'ÚHRADOVÝ KATALOG VZP - ZP'!M43,"CHYBA")),
IF(LEN(TRIM('ÚHRADOVÝ KATALOG VZP - ZP'!M43))=0,"",
IF(OR('ÚHRADOVÝ KATALOG VZP - ZP'!M43=15,'ÚHRADOVÝ KATALOG VZP - ZP'!M43=21),
'ÚHRADOVÝ KATALOG VZP - ZP'!M43,"CHYBA"))
)</f>
        <v/>
      </c>
      <c r="N43" s="127" t="str">
        <f>IF(R43="NE",IF(AND(T43&lt;&gt;"X",LEN('ÚHRADOVÝ KATALOG VZP - ZP'!N43)&gt;0),IF(ROUND(J43*L43*(1+(M43/100))*T43,2)&lt;'ÚHRADOVÝ KATALOG VZP - ZP'!N43,TEXT('ÚHRADOVÝ KATALOG VZP - ZP'!N43,"# ##0,00 Kč") &amp; CHAR(10) &amp; "&gt; " &amp; TEXT('ÚHRADOVÝ KATALOG VZP - ZP'!N43-(J43*L43*(1+(M43/100))*T43),"# ##0,00 Kč"),TEXT('ÚHRADOVÝ KATALOG VZP - ZP'!N43,"# ##0,00 Kč") &amp; CHAR(10) &amp; "OK"),"CHYBÍ DATA PRO VÝPOČET"),"")</f>
        <v/>
      </c>
      <c r="O43" s="26" t="str">
        <f>IF(AND(R43="NE",LEN('ÚHRADOVÝ KATALOG VZP - ZP'!O43)&gt;0),'ÚHRADOVÝ KATALOG VZP - ZP'!O43,"")</f>
        <v/>
      </c>
      <c r="P43" s="26" t="str">
        <f>IF(AND(R43="NE",LEN('ÚHRADOVÝ KATALOG VZP - ZP'!P43)&gt;0),'ÚHRADOVÝ KATALOG VZP - ZP'!P43,"")</f>
        <v/>
      </c>
      <c r="Q43" s="103" t="str">
        <f>IF(LEN(TRIM('ÚHRADOVÝ KATALOG VZP - ZP'!Q43))=0,"",IF(IFERROR(SEARCH("""",UPPER('ÚHRADOVÝ KATALOG VZP - ZP'!Q43)),0)=0,UPPER('ÚHRADOVÝ KATALOG VZP - ZP'!Q43),"("&amp;""""&amp;")"))</f>
        <v/>
      </c>
      <c r="R43" s="31" t="str">
        <f>IF(LEN(TRIM('ÚHRADOVÝ KATALOG VZP - ZP'!B43)&amp;TRIM('ÚHRADOVÝ KATALOG VZP - ZP'!C43)&amp;TRIM('ÚHRADOVÝ KATALOG VZP - ZP'!D43)&amp;TRIM('ÚHRADOVÝ KATALOG VZP - ZP'!E43)&amp;TRIM('ÚHRADOVÝ KATALOG VZP - ZP'!F43)&amp;TRIM('ÚHRADOVÝ KATALOG VZP - ZP'!G43)&amp;TRIM('ÚHRADOVÝ KATALOG VZP - ZP'!H43)&amp;TRIM('ÚHRADOVÝ KATALOG VZP - ZP'!I43)&amp;TRIM('ÚHRADOVÝ KATALOG VZP - ZP'!J43)&amp;TRIM('ÚHRADOVÝ KATALOG VZP - ZP'!K43)&amp;TRIM('ÚHRADOVÝ KATALOG VZP - ZP'!L43)&amp;TRIM('ÚHRADOVÝ KATALOG VZP - ZP'!M43)&amp;TRIM('ÚHRADOVÝ KATALOG VZP - ZP'!N43)&amp;TRIM('ÚHRADOVÝ KATALOG VZP - ZP'!O43)&amp;TRIM('ÚHRADOVÝ KATALOG VZP - ZP'!P43)&amp;TRIM('ÚHRADOVÝ KATALOG VZP - ZP'!Q43))=0,"ANO","NE")</f>
        <v>ANO</v>
      </c>
      <c r="S43" s="31" t="str">
        <f>IF(R43="NE",IF(LEN(TRIM('ÚHRADOVÝ KATALOG VZP - ZP'!B43))=0,"NOVÝ","OPRAVA"),"")</f>
        <v/>
      </c>
      <c r="T43" s="32" t="str">
        <f t="shared" si="1"/>
        <v>X</v>
      </c>
      <c r="V43" s="11">
        <f>LEN(TRIM('ÚHRADOVÝ KATALOG VZP - ZP'!C43))</f>
        <v>0</v>
      </c>
      <c r="W43" s="11" t="str">
        <f>IF(IFERROR(SEARCH("""",UPPER('ÚHRADOVÝ KATALOG VZP - ZP'!C43)),0)&gt;0," "&amp;CHAR(34),"")</f>
        <v/>
      </c>
      <c r="X43" s="11" t="str">
        <f>IF(IFERROR(SEARCH("~?",UPPER('ÚHRADOVÝ KATALOG VZP - ZP'!C43)),0)&gt;0," ?","")</f>
        <v/>
      </c>
      <c r="Y43" s="11" t="str">
        <f>IF(IFERROR(SEARCH("!",UPPER('ÚHRADOVÝ KATALOG VZP - ZP'!C43)),0)&gt;0," !","")</f>
        <v/>
      </c>
      <c r="Z43" s="11" t="str">
        <f>IF(IFERROR(SEARCH("_",UPPER('ÚHRADOVÝ KATALOG VZP - ZP'!C43)),0)&gt;0," _","")</f>
        <v/>
      </c>
      <c r="AA43" s="11" t="str">
        <f>IF(IFERROR(SEARCH("§",UPPER('ÚHRADOVÝ KATALOG VZP - ZP'!C43)),0)&gt;0," §","")</f>
        <v/>
      </c>
      <c r="AB43" s="11" t="str">
        <f>IF(IFERROR(SEARCH("#",UPPER('ÚHRADOVÝ KATALOG VZP - ZP'!C43)),0)&gt;0," #","")</f>
        <v/>
      </c>
      <c r="AC43" s="11" t="str">
        <f>IF(IFERROR(SEARCH(CHAR(10),UPPER('ÚHRADOVÝ KATALOG VZP - ZP'!C43)),0)&gt;0," ALT+ENTER","")</f>
        <v/>
      </c>
      <c r="AD43" s="96" t="str">
        <f>IF(AND(V43=0, R43="NE"),"Chybí NAZ",IF(LEN(TRIM(W43&amp;X43&amp;Y43&amp;Z43&amp;AA43&amp;AB43&amp;AC43))&gt;0,"Nepovolený(é) znak(y):   "&amp;W43&amp;X43&amp;Y43&amp;Z43&amp;AA43&amp;AB43&amp;AC43,TRIM('ÚHRADOVÝ KATALOG VZP - ZP'!C43)))</f>
        <v/>
      </c>
      <c r="AE43" s="11">
        <f>LEN(TRIM('ÚHRADOVÝ KATALOG VZP - ZP'!D43))</f>
        <v>0</v>
      </c>
      <c r="AF43" s="11" t="str">
        <f>IF(IFERROR(SEARCH("""",UPPER('ÚHRADOVÝ KATALOG VZP - ZP'!D43)),0)&gt;0," "&amp;CHAR(34),"")</f>
        <v/>
      </c>
      <c r="AG43" s="11" t="str">
        <f>IF(IFERROR(SEARCH("~?",UPPER('ÚHRADOVÝ KATALOG VZP - ZP'!D43)),0)&gt;0," ?","")</f>
        <v/>
      </c>
      <c r="AH43" s="11" t="str">
        <f>IF(IFERROR(SEARCH("!",UPPER('ÚHRADOVÝ KATALOG VZP - ZP'!D43)),0)&gt;0," !","")</f>
        <v/>
      </c>
      <c r="AI43" s="11" t="str">
        <f>IF(IFERROR(SEARCH("_",UPPER('ÚHRADOVÝ KATALOG VZP - ZP'!D43)),0)&gt;0," _","")</f>
        <v/>
      </c>
      <c r="AJ43" s="11" t="str">
        <f>IF(IFERROR(SEARCH("§",UPPER('ÚHRADOVÝ KATALOG VZP - ZP'!D43)),0)&gt;0," §","")</f>
        <v/>
      </c>
      <c r="AK43" s="11" t="str">
        <f>IF(IFERROR(SEARCH("#",UPPER('ÚHRADOVÝ KATALOG VZP - ZP'!D43)),0)&gt;0," #","")</f>
        <v/>
      </c>
      <c r="AL43" s="11" t="str">
        <f>IF(IFERROR(SEARCH(CHAR(10),UPPER('ÚHRADOVÝ KATALOG VZP - ZP'!D43)),0)&gt;0," ALT+ENTER","")</f>
        <v/>
      </c>
      <c r="AM43" s="96" t="str">
        <f>IF(AND(AE43=0, R43="NE"),"Chybí DOP",IF(LEN(TRIM(AF43&amp;AG43&amp;AH43&amp;AI43&amp;AJ43&amp;AK43&amp;AL43))&gt;0,"Nepovolený(é) znak(y):   "&amp;AF43&amp;AG43&amp;AH43&amp;AI43&amp;AJ43&amp;AK43&amp;AL43,TRIM('ÚHRADOVÝ KATALOG VZP - ZP'!D43)))</f>
        <v/>
      </c>
    </row>
    <row r="44" spans="1:39" s="11" customFormat="1" ht="30" customHeight="1" x14ac:dyDescent="0.2">
      <c r="A44" s="1">
        <v>39</v>
      </c>
      <c r="B44" s="20" t="str">
        <f>IF(ISBLANK('ÚHRADOVÝ KATALOG VZP - ZP'!B44),"",'ÚHRADOVÝ KATALOG VZP - ZP'!B44)</f>
        <v/>
      </c>
      <c r="C44" s="21" t="str">
        <f>UPPER(IF(AD44="Nepovolený(é) znak(y):   "&amp;W44&amp;X44&amp;Y44&amp;Z44&amp;AA44&amp;AB44&amp;AC44,"Nepovolený(é) znak(y):   "&amp;W44&amp;X44&amp;Y44&amp;Z44&amp;AA44&amp;AB44&amp;AC44,IF(S44="NOVÝ",IF(ISBLANK('ÚHRADOVÝ KATALOG VZP - ZP'!C44),"CHYBÍ NAZ",(IF((LEN('ÚHRADOVÝ KATALOG VZP - ZP'!C44)&gt;70),"Překročena délka textu",TRIM('ÚHRADOVÝ KATALOG VZP - ZP'!C44)))),IF(ISBLANK('ÚHRADOVÝ KATALOG VZP - ZP'!C44),"",(IF((LEN('ÚHRADOVÝ KATALOG VZP - ZP'!C44)&gt;80),"Překročena délka textu",TRIM('ÚHRADOVÝ KATALOG VZP - ZP'!C44)))))))</f>
        <v/>
      </c>
      <c r="D44" s="21" t="str">
        <f>UPPER(IF(AM44="Nepovolený(é) znak(y):   "&amp;AF44&amp;AG44&amp;AH44&amp;AI44&amp;AJ44&amp;AK44&amp;AL44,"Nepovolený(é) znak(y):   "&amp;AF44&amp;AG44&amp;AH44&amp;AI44&amp;AJ44&amp;AK44&amp;AL44,IF(S44="NOVÝ",IF(ISBLANK('ÚHRADOVÝ KATALOG VZP - ZP'!D44),"Chybí DOP",(IF((LEN('ÚHRADOVÝ KATALOG VZP - ZP'!D44)&gt;80),"Překročena délka textu",TRIM('ÚHRADOVÝ KATALOG VZP - ZP'!D44)))),IF(ISBLANK('ÚHRADOVÝ KATALOG VZP - ZP'!D44),"",(IF((LEN('ÚHRADOVÝ KATALOG VZP - ZP'!D44)&gt;80),"Překročena délka textu",TRIM('ÚHRADOVÝ KATALOG VZP - ZP'!D44)))))))</f>
        <v/>
      </c>
      <c r="E44" s="22" t="str">
        <f>IF(S44="NOVÝ",IF(LEN(TRIM('ÚHRADOVÝ KATALOG VZP - ZP'!E44))=0,"CHYBÍ TYP",'ÚHRADOVÝ KATALOG VZP - ZP'!E44),IF(LEN(TRIM('ÚHRADOVÝ KATALOG VZP - ZP'!E44))=0,"",'ÚHRADOVÝ KATALOG VZP - ZP'!E44))</f>
        <v/>
      </c>
      <c r="F44" s="22" t="str">
        <f t="shared" si="0"/>
        <v/>
      </c>
      <c r="G44" s="22" t="str">
        <f>IF(S44="NOVÝ",IF(LEN(TRIM(UPPER('ÚHRADOVÝ KATALOG VZP - ZP'!G44)))=0,"CHYBÍ TBAL",UPPER('ÚHRADOVÝ KATALOG VZP - ZP'!G44)),IF(LEN(TRIM('ÚHRADOVÝ KATALOG VZP - ZP'!G44))=0,"",TRIM(UPPER('ÚHRADOVÝ KATALOG VZP - ZP'!G44))))</f>
        <v/>
      </c>
      <c r="H44" s="22" t="str">
        <f>IF(S44="NOVÝ",IF(LEN(TRIM(UPPER('ÚHRADOVÝ KATALOG VZP - ZP'!H44)))=0,"CHYBÍ VYR",UPPER('ÚHRADOVÝ KATALOG VZP - ZP'!H44)),IF(LEN(TRIM('ÚHRADOVÝ KATALOG VZP - ZP'!H44))=0,"",TRIM(UPPER('ÚHRADOVÝ KATALOG VZP - ZP'!H44))))</f>
        <v/>
      </c>
      <c r="I44" s="22" t="str">
        <f>IF(S44="NOVÝ",IF(LEN(TRIM(UPPER('ÚHRADOVÝ KATALOG VZP - ZP'!I44)))=0,"CHYBÍ ZEM",UPPER('ÚHRADOVÝ KATALOG VZP - ZP'!I44)),IF(LEN(TRIM('ÚHRADOVÝ KATALOG VZP - ZP'!I44))=0,"",TRIM(UPPER('ÚHRADOVÝ KATALOG VZP - ZP'!I44))))</f>
        <v/>
      </c>
      <c r="J44" s="23" t="str">
        <f>IF(S44="NOVÝ",IF(LEN(TRIM('ÚHRADOVÝ KATALOG VZP - ZP'!J44))=0,"CHYBÍ CENA",'ÚHRADOVÝ KATALOG VZP - ZP'!J44),IF(LEN(TRIM('ÚHRADOVÝ KATALOG VZP - ZP'!J44))=0,"",'ÚHRADOVÝ KATALOG VZP - ZP'!J44))</f>
        <v/>
      </c>
      <c r="K44" s="22" t="str">
        <f>UPPER(IF(S44="NOVÝ",IF(LEN(TRIM('ÚHRADOVÝ KATALOG VZP - ZP'!K44))=0,"Chybí MENA",'ÚHRADOVÝ KATALOG VZP - ZP'!K44),IF(LEN(TRIM('ÚHRADOVÝ KATALOG VZP - ZP'!K44))=0,"",'ÚHRADOVÝ KATALOG VZP - ZP'!K44)))</f>
        <v/>
      </c>
      <c r="L44" s="24" t="str">
        <f>IF(S44="NOVÝ",IF(LEN(TRIM('ÚHRADOVÝ KATALOG VZP - ZP'!L44))=0,"CHYBÍ KURZ",'ÚHRADOVÝ KATALOG VZP - ZP'!L44),IF(LEN(TRIM('ÚHRADOVÝ KATALOG VZP - ZP'!L44))=0,"",'ÚHRADOVÝ KATALOG VZP - ZP'!L44))</f>
        <v/>
      </c>
      <c r="M44" s="83" t="str">
        <f>IF(S44="NOVÝ",IF(LEN(TRIM('ÚHRADOVÝ KATALOG VZP - ZP'!M44))=0,"CHYBÍ DPH",
IF(OR('ÚHRADOVÝ KATALOG VZP - ZP'!M44=15,'ÚHRADOVÝ KATALOG VZP - ZP'!M44=21),
'ÚHRADOVÝ KATALOG VZP - ZP'!M44,"CHYBA")),
IF(LEN(TRIM('ÚHRADOVÝ KATALOG VZP - ZP'!M44))=0,"",
IF(OR('ÚHRADOVÝ KATALOG VZP - ZP'!M44=15,'ÚHRADOVÝ KATALOG VZP - ZP'!M44=21),
'ÚHRADOVÝ KATALOG VZP - ZP'!M44,"CHYBA"))
)</f>
        <v/>
      </c>
      <c r="N44" s="127" t="str">
        <f>IF(R44="NE",IF(AND(T44&lt;&gt;"X",LEN('ÚHRADOVÝ KATALOG VZP - ZP'!N44)&gt;0),IF(ROUND(J44*L44*(1+(M44/100))*T44,2)&lt;'ÚHRADOVÝ KATALOG VZP - ZP'!N44,TEXT('ÚHRADOVÝ KATALOG VZP - ZP'!N44,"# ##0,00 Kč") &amp; CHAR(10) &amp; "&gt; " &amp; TEXT('ÚHRADOVÝ KATALOG VZP - ZP'!N44-(J44*L44*(1+(M44/100))*T44),"# ##0,00 Kč"),TEXT('ÚHRADOVÝ KATALOG VZP - ZP'!N44,"# ##0,00 Kč") &amp; CHAR(10) &amp; "OK"),"CHYBÍ DATA PRO VÝPOČET"),"")</f>
        <v/>
      </c>
      <c r="O44" s="26" t="str">
        <f>IF(AND(R44="NE",LEN('ÚHRADOVÝ KATALOG VZP - ZP'!O44)&gt;0),'ÚHRADOVÝ KATALOG VZP - ZP'!O44,"")</f>
        <v/>
      </c>
      <c r="P44" s="26" t="str">
        <f>IF(AND(R44="NE",LEN('ÚHRADOVÝ KATALOG VZP - ZP'!P44)&gt;0),'ÚHRADOVÝ KATALOG VZP - ZP'!P44,"")</f>
        <v/>
      </c>
      <c r="Q44" s="103" t="str">
        <f>IF(LEN(TRIM('ÚHRADOVÝ KATALOG VZP - ZP'!Q44))=0,"",IF(IFERROR(SEARCH("""",UPPER('ÚHRADOVÝ KATALOG VZP - ZP'!Q44)),0)=0,UPPER('ÚHRADOVÝ KATALOG VZP - ZP'!Q44),"("&amp;""""&amp;")"))</f>
        <v/>
      </c>
      <c r="R44" s="31" t="str">
        <f>IF(LEN(TRIM('ÚHRADOVÝ KATALOG VZP - ZP'!B44)&amp;TRIM('ÚHRADOVÝ KATALOG VZP - ZP'!C44)&amp;TRIM('ÚHRADOVÝ KATALOG VZP - ZP'!D44)&amp;TRIM('ÚHRADOVÝ KATALOG VZP - ZP'!E44)&amp;TRIM('ÚHRADOVÝ KATALOG VZP - ZP'!F44)&amp;TRIM('ÚHRADOVÝ KATALOG VZP - ZP'!G44)&amp;TRIM('ÚHRADOVÝ KATALOG VZP - ZP'!H44)&amp;TRIM('ÚHRADOVÝ KATALOG VZP - ZP'!I44)&amp;TRIM('ÚHRADOVÝ KATALOG VZP - ZP'!J44)&amp;TRIM('ÚHRADOVÝ KATALOG VZP - ZP'!K44)&amp;TRIM('ÚHRADOVÝ KATALOG VZP - ZP'!L44)&amp;TRIM('ÚHRADOVÝ KATALOG VZP - ZP'!M44)&amp;TRIM('ÚHRADOVÝ KATALOG VZP - ZP'!N44)&amp;TRIM('ÚHRADOVÝ KATALOG VZP - ZP'!O44)&amp;TRIM('ÚHRADOVÝ KATALOG VZP - ZP'!P44)&amp;TRIM('ÚHRADOVÝ KATALOG VZP - ZP'!Q44))=0,"ANO","NE")</f>
        <v>ANO</v>
      </c>
      <c r="S44" s="31" t="str">
        <f>IF(R44="NE",IF(LEN(TRIM('ÚHRADOVÝ KATALOG VZP - ZP'!B44))=0,"NOVÝ","OPRAVA"),"")</f>
        <v/>
      </c>
      <c r="T44" s="32" t="str">
        <f t="shared" si="1"/>
        <v>X</v>
      </c>
      <c r="V44" s="11">
        <f>LEN(TRIM('ÚHRADOVÝ KATALOG VZP - ZP'!C44))</f>
        <v>0</v>
      </c>
      <c r="W44" s="11" t="str">
        <f>IF(IFERROR(SEARCH("""",UPPER('ÚHRADOVÝ KATALOG VZP - ZP'!C44)),0)&gt;0," "&amp;CHAR(34),"")</f>
        <v/>
      </c>
      <c r="X44" s="11" t="str">
        <f>IF(IFERROR(SEARCH("~?",UPPER('ÚHRADOVÝ KATALOG VZP - ZP'!C44)),0)&gt;0," ?","")</f>
        <v/>
      </c>
      <c r="Y44" s="11" t="str">
        <f>IF(IFERROR(SEARCH("!",UPPER('ÚHRADOVÝ KATALOG VZP - ZP'!C44)),0)&gt;0," !","")</f>
        <v/>
      </c>
      <c r="Z44" s="11" t="str">
        <f>IF(IFERROR(SEARCH("_",UPPER('ÚHRADOVÝ KATALOG VZP - ZP'!C44)),0)&gt;0," _","")</f>
        <v/>
      </c>
      <c r="AA44" s="11" t="str">
        <f>IF(IFERROR(SEARCH("§",UPPER('ÚHRADOVÝ KATALOG VZP - ZP'!C44)),0)&gt;0," §","")</f>
        <v/>
      </c>
      <c r="AB44" s="11" t="str">
        <f>IF(IFERROR(SEARCH("#",UPPER('ÚHRADOVÝ KATALOG VZP - ZP'!C44)),0)&gt;0," #","")</f>
        <v/>
      </c>
      <c r="AC44" s="11" t="str">
        <f>IF(IFERROR(SEARCH(CHAR(10),UPPER('ÚHRADOVÝ KATALOG VZP - ZP'!C44)),0)&gt;0," ALT+ENTER","")</f>
        <v/>
      </c>
      <c r="AD44" s="96" t="str">
        <f>IF(AND(V44=0, R44="NE"),"Chybí NAZ",IF(LEN(TRIM(W44&amp;X44&amp;Y44&amp;Z44&amp;AA44&amp;AB44&amp;AC44))&gt;0,"Nepovolený(é) znak(y):   "&amp;W44&amp;X44&amp;Y44&amp;Z44&amp;AA44&amp;AB44&amp;AC44,TRIM('ÚHRADOVÝ KATALOG VZP - ZP'!C44)))</f>
        <v/>
      </c>
      <c r="AE44" s="11">
        <f>LEN(TRIM('ÚHRADOVÝ KATALOG VZP - ZP'!D44))</f>
        <v>0</v>
      </c>
      <c r="AF44" s="11" t="str">
        <f>IF(IFERROR(SEARCH("""",UPPER('ÚHRADOVÝ KATALOG VZP - ZP'!D44)),0)&gt;0," "&amp;CHAR(34),"")</f>
        <v/>
      </c>
      <c r="AG44" s="11" t="str">
        <f>IF(IFERROR(SEARCH("~?",UPPER('ÚHRADOVÝ KATALOG VZP - ZP'!D44)),0)&gt;0," ?","")</f>
        <v/>
      </c>
      <c r="AH44" s="11" t="str">
        <f>IF(IFERROR(SEARCH("!",UPPER('ÚHRADOVÝ KATALOG VZP - ZP'!D44)),0)&gt;0," !","")</f>
        <v/>
      </c>
      <c r="AI44" s="11" t="str">
        <f>IF(IFERROR(SEARCH("_",UPPER('ÚHRADOVÝ KATALOG VZP - ZP'!D44)),0)&gt;0," _","")</f>
        <v/>
      </c>
      <c r="AJ44" s="11" t="str">
        <f>IF(IFERROR(SEARCH("§",UPPER('ÚHRADOVÝ KATALOG VZP - ZP'!D44)),0)&gt;0," §","")</f>
        <v/>
      </c>
      <c r="AK44" s="11" t="str">
        <f>IF(IFERROR(SEARCH("#",UPPER('ÚHRADOVÝ KATALOG VZP - ZP'!D44)),0)&gt;0," #","")</f>
        <v/>
      </c>
      <c r="AL44" s="11" t="str">
        <f>IF(IFERROR(SEARCH(CHAR(10),UPPER('ÚHRADOVÝ KATALOG VZP - ZP'!D44)),0)&gt;0," ALT+ENTER","")</f>
        <v/>
      </c>
      <c r="AM44" s="96" t="str">
        <f>IF(AND(AE44=0, R44="NE"),"Chybí DOP",IF(LEN(TRIM(AF44&amp;AG44&amp;AH44&amp;AI44&amp;AJ44&amp;AK44&amp;AL44))&gt;0,"Nepovolený(é) znak(y):   "&amp;AF44&amp;AG44&amp;AH44&amp;AI44&amp;AJ44&amp;AK44&amp;AL44,TRIM('ÚHRADOVÝ KATALOG VZP - ZP'!D44)))</f>
        <v/>
      </c>
    </row>
    <row r="45" spans="1:39" s="11" customFormat="1" ht="30" customHeight="1" x14ac:dyDescent="0.2">
      <c r="A45" s="1">
        <v>40</v>
      </c>
      <c r="B45" s="20" t="str">
        <f>IF(ISBLANK('ÚHRADOVÝ KATALOG VZP - ZP'!B45),"",'ÚHRADOVÝ KATALOG VZP - ZP'!B45)</f>
        <v/>
      </c>
      <c r="C45" s="21" t="str">
        <f>UPPER(IF(AD45="Nepovolený(é) znak(y):   "&amp;W45&amp;X45&amp;Y45&amp;Z45&amp;AA45&amp;AB45&amp;AC45,"Nepovolený(é) znak(y):   "&amp;W45&amp;X45&amp;Y45&amp;Z45&amp;AA45&amp;AB45&amp;AC45,IF(S45="NOVÝ",IF(ISBLANK('ÚHRADOVÝ KATALOG VZP - ZP'!C45),"CHYBÍ NAZ",(IF((LEN('ÚHRADOVÝ KATALOG VZP - ZP'!C45)&gt;70),"Překročena délka textu",TRIM('ÚHRADOVÝ KATALOG VZP - ZP'!C45)))),IF(ISBLANK('ÚHRADOVÝ KATALOG VZP - ZP'!C45),"",(IF((LEN('ÚHRADOVÝ KATALOG VZP - ZP'!C45)&gt;80),"Překročena délka textu",TRIM('ÚHRADOVÝ KATALOG VZP - ZP'!C45)))))))</f>
        <v/>
      </c>
      <c r="D45" s="21" t="str">
        <f>UPPER(IF(AM45="Nepovolený(é) znak(y):   "&amp;AF45&amp;AG45&amp;AH45&amp;AI45&amp;AJ45&amp;AK45&amp;AL45,"Nepovolený(é) znak(y):   "&amp;AF45&amp;AG45&amp;AH45&amp;AI45&amp;AJ45&amp;AK45&amp;AL45,IF(S45="NOVÝ",IF(ISBLANK('ÚHRADOVÝ KATALOG VZP - ZP'!D45),"Chybí DOP",(IF((LEN('ÚHRADOVÝ KATALOG VZP - ZP'!D45)&gt;80),"Překročena délka textu",TRIM('ÚHRADOVÝ KATALOG VZP - ZP'!D45)))),IF(ISBLANK('ÚHRADOVÝ KATALOG VZP - ZP'!D45),"",(IF((LEN('ÚHRADOVÝ KATALOG VZP - ZP'!D45)&gt;80),"Překročena délka textu",TRIM('ÚHRADOVÝ KATALOG VZP - ZP'!D45)))))))</f>
        <v/>
      </c>
      <c r="E45" s="22" t="str">
        <f>IF(S45="NOVÝ",IF(LEN(TRIM('ÚHRADOVÝ KATALOG VZP - ZP'!E45))=0,"CHYBÍ TYP",'ÚHRADOVÝ KATALOG VZP - ZP'!E45),IF(LEN(TRIM('ÚHRADOVÝ KATALOG VZP - ZP'!E45))=0,"",'ÚHRADOVÝ KATALOG VZP - ZP'!E45))</f>
        <v/>
      </c>
      <c r="F45" s="22" t="str">
        <f t="shared" si="0"/>
        <v/>
      </c>
      <c r="G45" s="22" t="str">
        <f>IF(S45="NOVÝ",IF(LEN(TRIM(UPPER('ÚHRADOVÝ KATALOG VZP - ZP'!G45)))=0,"CHYBÍ TBAL",UPPER('ÚHRADOVÝ KATALOG VZP - ZP'!G45)),IF(LEN(TRIM('ÚHRADOVÝ KATALOG VZP - ZP'!G45))=0,"",TRIM(UPPER('ÚHRADOVÝ KATALOG VZP - ZP'!G45))))</f>
        <v/>
      </c>
      <c r="H45" s="22" t="str">
        <f>IF(S45="NOVÝ",IF(LEN(TRIM(UPPER('ÚHRADOVÝ KATALOG VZP - ZP'!H45)))=0,"CHYBÍ VYR",UPPER('ÚHRADOVÝ KATALOG VZP - ZP'!H45)),IF(LEN(TRIM('ÚHRADOVÝ KATALOG VZP - ZP'!H45))=0,"",TRIM(UPPER('ÚHRADOVÝ KATALOG VZP - ZP'!H45))))</f>
        <v/>
      </c>
      <c r="I45" s="22" t="str">
        <f>IF(S45="NOVÝ",IF(LEN(TRIM(UPPER('ÚHRADOVÝ KATALOG VZP - ZP'!I45)))=0,"CHYBÍ ZEM",UPPER('ÚHRADOVÝ KATALOG VZP - ZP'!I45)),IF(LEN(TRIM('ÚHRADOVÝ KATALOG VZP - ZP'!I45))=0,"",TRIM(UPPER('ÚHRADOVÝ KATALOG VZP - ZP'!I45))))</f>
        <v/>
      </c>
      <c r="J45" s="23" t="str">
        <f>IF(S45="NOVÝ",IF(LEN(TRIM('ÚHRADOVÝ KATALOG VZP - ZP'!J45))=0,"CHYBÍ CENA",'ÚHRADOVÝ KATALOG VZP - ZP'!J45),IF(LEN(TRIM('ÚHRADOVÝ KATALOG VZP - ZP'!J45))=0,"",'ÚHRADOVÝ KATALOG VZP - ZP'!J45))</f>
        <v/>
      </c>
      <c r="K45" s="22" t="str">
        <f>UPPER(IF(S45="NOVÝ",IF(LEN(TRIM('ÚHRADOVÝ KATALOG VZP - ZP'!K45))=0,"Chybí MENA",'ÚHRADOVÝ KATALOG VZP - ZP'!K45),IF(LEN(TRIM('ÚHRADOVÝ KATALOG VZP - ZP'!K45))=0,"",'ÚHRADOVÝ KATALOG VZP - ZP'!K45)))</f>
        <v/>
      </c>
      <c r="L45" s="24" t="str">
        <f>IF(S45="NOVÝ",IF(LEN(TRIM('ÚHRADOVÝ KATALOG VZP - ZP'!L45))=0,"CHYBÍ KURZ",'ÚHRADOVÝ KATALOG VZP - ZP'!L45),IF(LEN(TRIM('ÚHRADOVÝ KATALOG VZP - ZP'!L45))=0,"",'ÚHRADOVÝ KATALOG VZP - ZP'!L45))</f>
        <v/>
      </c>
      <c r="M45" s="83" t="str">
        <f>IF(S45="NOVÝ",IF(LEN(TRIM('ÚHRADOVÝ KATALOG VZP - ZP'!M45))=0,"CHYBÍ DPH",
IF(OR('ÚHRADOVÝ KATALOG VZP - ZP'!M45=15,'ÚHRADOVÝ KATALOG VZP - ZP'!M45=21),
'ÚHRADOVÝ KATALOG VZP - ZP'!M45,"CHYBA")),
IF(LEN(TRIM('ÚHRADOVÝ KATALOG VZP - ZP'!M45))=0,"",
IF(OR('ÚHRADOVÝ KATALOG VZP - ZP'!M45=15,'ÚHRADOVÝ KATALOG VZP - ZP'!M45=21),
'ÚHRADOVÝ KATALOG VZP - ZP'!M45,"CHYBA"))
)</f>
        <v/>
      </c>
      <c r="N45" s="127" t="str">
        <f>IF(R45="NE",IF(AND(T45&lt;&gt;"X",LEN('ÚHRADOVÝ KATALOG VZP - ZP'!N45)&gt;0),IF(ROUND(J45*L45*(1+(M45/100))*T45,2)&lt;'ÚHRADOVÝ KATALOG VZP - ZP'!N45,TEXT('ÚHRADOVÝ KATALOG VZP - ZP'!N45,"# ##0,00 Kč") &amp; CHAR(10) &amp; "&gt; " &amp; TEXT('ÚHRADOVÝ KATALOG VZP - ZP'!N45-(J45*L45*(1+(M45/100))*T45),"# ##0,00 Kč"),TEXT('ÚHRADOVÝ KATALOG VZP - ZP'!N45,"# ##0,00 Kč") &amp; CHAR(10) &amp; "OK"),"CHYBÍ DATA PRO VÝPOČET"),"")</f>
        <v/>
      </c>
      <c r="O45" s="26" t="str">
        <f>IF(AND(R45="NE",LEN('ÚHRADOVÝ KATALOG VZP - ZP'!O45)&gt;0),'ÚHRADOVÝ KATALOG VZP - ZP'!O45,"")</f>
        <v/>
      </c>
      <c r="P45" s="26" t="str">
        <f>IF(AND(R45="NE",LEN('ÚHRADOVÝ KATALOG VZP - ZP'!P45)&gt;0),'ÚHRADOVÝ KATALOG VZP - ZP'!P45,"")</f>
        <v/>
      </c>
      <c r="Q45" s="103" t="str">
        <f>IF(LEN(TRIM('ÚHRADOVÝ KATALOG VZP - ZP'!Q45))=0,"",IF(IFERROR(SEARCH("""",UPPER('ÚHRADOVÝ KATALOG VZP - ZP'!Q45)),0)=0,UPPER('ÚHRADOVÝ KATALOG VZP - ZP'!Q45),"("&amp;""""&amp;")"))</f>
        <v/>
      </c>
      <c r="R45" s="31" t="str">
        <f>IF(LEN(TRIM('ÚHRADOVÝ KATALOG VZP - ZP'!B45)&amp;TRIM('ÚHRADOVÝ KATALOG VZP - ZP'!C45)&amp;TRIM('ÚHRADOVÝ KATALOG VZP - ZP'!D45)&amp;TRIM('ÚHRADOVÝ KATALOG VZP - ZP'!E45)&amp;TRIM('ÚHRADOVÝ KATALOG VZP - ZP'!F45)&amp;TRIM('ÚHRADOVÝ KATALOG VZP - ZP'!G45)&amp;TRIM('ÚHRADOVÝ KATALOG VZP - ZP'!H45)&amp;TRIM('ÚHRADOVÝ KATALOG VZP - ZP'!I45)&amp;TRIM('ÚHRADOVÝ KATALOG VZP - ZP'!J45)&amp;TRIM('ÚHRADOVÝ KATALOG VZP - ZP'!K45)&amp;TRIM('ÚHRADOVÝ KATALOG VZP - ZP'!L45)&amp;TRIM('ÚHRADOVÝ KATALOG VZP - ZP'!M45)&amp;TRIM('ÚHRADOVÝ KATALOG VZP - ZP'!N45)&amp;TRIM('ÚHRADOVÝ KATALOG VZP - ZP'!O45)&amp;TRIM('ÚHRADOVÝ KATALOG VZP - ZP'!P45)&amp;TRIM('ÚHRADOVÝ KATALOG VZP - ZP'!Q45))=0,"ANO","NE")</f>
        <v>ANO</v>
      </c>
      <c r="S45" s="31" t="str">
        <f>IF(R45="NE",IF(LEN(TRIM('ÚHRADOVÝ KATALOG VZP - ZP'!B45))=0,"NOVÝ","OPRAVA"),"")</f>
        <v/>
      </c>
      <c r="T45" s="32" t="str">
        <f t="shared" si="1"/>
        <v>X</v>
      </c>
      <c r="V45" s="11">
        <f>LEN(TRIM('ÚHRADOVÝ KATALOG VZP - ZP'!C45))</f>
        <v>0</v>
      </c>
      <c r="W45" s="11" t="str">
        <f>IF(IFERROR(SEARCH("""",UPPER('ÚHRADOVÝ KATALOG VZP - ZP'!C45)),0)&gt;0," "&amp;CHAR(34),"")</f>
        <v/>
      </c>
      <c r="X45" s="11" t="str">
        <f>IF(IFERROR(SEARCH("~?",UPPER('ÚHRADOVÝ KATALOG VZP - ZP'!C45)),0)&gt;0," ?","")</f>
        <v/>
      </c>
      <c r="Y45" s="11" t="str">
        <f>IF(IFERROR(SEARCH("!",UPPER('ÚHRADOVÝ KATALOG VZP - ZP'!C45)),0)&gt;0," !","")</f>
        <v/>
      </c>
      <c r="Z45" s="11" t="str">
        <f>IF(IFERROR(SEARCH("_",UPPER('ÚHRADOVÝ KATALOG VZP - ZP'!C45)),0)&gt;0," _","")</f>
        <v/>
      </c>
      <c r="AA45" s="11" t="str">
        <f>IF(IFERROR(SEARCH("§",UPPER('ÚHRADOVÝ KATALOG VZP - ZP'!C45)),0)&gt;0," §","")</f>
        <v/>
      </c>
      <c r="AB45" s="11" t="str">
        <f>IF(IFERROR(SEARCH("#",UPPER('ÚHRADOVÝ KATALOG VZP - ZP'!C45)),0)&gt;0," #","")</f>
        <v/>
      </c>
      <c r="AC45" s="11" t="str">
        <f>IF(IFERROR(SEARCH(CHAR(10),UPPER('ÚHRADOVÝ KATALOG VZP - ZP'!C45)),0)&gt;0," ALT+ENTER","")</f>
        <v/>
      </c>
      <c r="AD45" s="96" t="str">
        <f>IF(AND(V45=0, R45="NE"),"Chybí NAZ",IF(LEN(TRIM(W45&amp;X45&amp;Y45&amp;Z45&amp;AA45&amp;AB45&amp;AC45))&gt;0,"Nepovolený(é) znak(y):   "&amp;W45&amp;X45&amp;Y45&amp;Z45&amp;AA45&amp;AB45&amp;AC45,TRIM('ÚHRADOVÝ KATALOG VZP - ZP'!C45)))</f>
        <v/>
      </c>
      <c r="AE45" s="11">
        <f>LEN(TRIM('ÚHRADOVÝ KATALOG VZP - ZP'!D45))</f>
        <v>0</v>
      </c>
      <c r="AF45" s="11" t="str">
        <f>IF(IFERROR(SEARCH("""",UPPER('ÚHRADOVÝ KATALOG VZP - ZP'!D45)),0)&gt;0," "&amp;CHAR(34),"")</f>
        <v/>
      </c>
      <c r="AG45" s="11" t="str">
        <f>IF(IFERROR(SEARCH("~?",UPPER('ÚHRADOVÝ KATALOG VZP - ZP'!D45)),0)&gt;0," ?","")</f>
        <v/>
      </c>
      <c r="AH45" s="11" t="str">
        <f>IF(IFERROR(SEARCH("!",UPPER('ÚHRADOVÝ KATALOG VZP - ZP'!D45)),0)&gt;0," !","")</f>
        <v/>
      </c>
      <c r="AI45" s="11" t="str">
        <f>IF(IFERROR(SEARCH("_",UPPER('ÚHRADOVÝ KATALOG VZP - ZP'!D45)),0)&gt;0," _","")</f>
        <v/>
      </c>
      <c r="AJ45" s="11" t="str">
        <f>IF(IFERROR(SEARCH("§",UPPER('ÚHRADOVÝ KATALOG VZP - ZP'!D45)),0)&gt;0," §","")</f>
        <v/>
      </c>
      <c r="AK45" s="11" t="str">
        <f>IF(IFERROR(SEARCH("#",UPPER('ÚHRADOVÝ KATALOG VZP - ZP'!D45)),0)&gt;0," #","")</f>
        <v/>
      </c>
      <c r="AL45" s="11" t="str">
        <f>IF(IFERROR(SEARCH(CHAR(10),UPPER('ÚHRADOVÝ KATALOG VZP - ZP'!D45)),0)&gt;0," ALT+ENTER","")</f>
        <v/>
      </c>
      <c r="AM45" s="96" t="str">
        <f>IF(AND(AE45=0, R45="NE"),"Chybí DOP",IF(LEN(TRIM(AF45&amp;AG45&amp;AH45&amp;AI45&amp;AJ45&amp;AK45&amp;AL45))&gt;0,"Nepovolený(é) znak(y):   "&amp;AF45&amp;AG45&amp;AH45&amp;AI45&amp;AJ45&amp;AK45&amp;AL45,TRIM('ÚHRADOVÝ KATALOG VZP - ZP'!D45)))</f>
        <v/>
      </c>
    </row>
    <row r="46" spans="1:39" s="11" customFormat="1" ht="30" customHeight="1" x14ac:dyDescent="0.2">
      <c r="A46" s="1">
        <v>41</v>
      </c>
      <c r="B46" s="20" t="str">
        <f>IF(ISBLANK('ÚHRADOVÝ KATALOG VZP - ZP'!B46),"",'ÚHRADOVÝ KATALOG VZP - ZP'!B46)</f>
        <v/>
      </c>
      <c r="C46" s="21" t="str">
        <f>UPPER(IF(AD46="Nepovolený(é) znak(y):   "&amp;W46&amp;X46&amp;Y46&amp;Z46&amp;AA46&amp;AB46&amp;AC46,"Nepovolený(é) znak(y):   "&amp;W46&amp;X46&amp;Y46&amp;Z46&amp;AA46&amp;AB46&amp;AC46,IF(S46="NOVÝ",IF(ISBLANK('ÚHRADOVÝ KATALOG VZP - ZP'!C46),"CHYBÍ NAZ",(IF((LEN('ÚHRADOVÝ KATALOG VZP - ZP'!C46)&gt;70),"Překročena délka textu",TRIM('ÚHRADOVÝ KATALOG VZP - ZP'!C46)))),IF(ISBLANK('ÚHRADOVÝ KATALOG VZP - ZP'!C46),"",(IF((LEN('ÚHRADOVÝ KATALOG VZP - ZP'!C46)&gt;80),"Překročena délka textu",TRIM('ÚHRADOVÝ KATALOG VZP - ZP'!C46)))))))</f>
        <v/>
      </c>
      <c r="D46" s="21" t="str">
        <f>UPPER(IF(AM46="Nepovolený(é) znak(y):   "&amp;AF46&amp;AG46&amp;AH46&amp;AI46&amp;AJ46&amp;AK46&amp;AL46,"Nepovolený(é) znak(y):   "&amp;AF46&amp;AG46&amp;AH46&amp;AI46&amp;AJ46&amp;AK46&amp;AL46,IF(S46="NOVÝ",IF(ISBLANK('ÚHRADOVÝ KATALOG VZP - ZP'!D46),"Chybí DOP",(IF((LEN('ÚHRADOVÝ KATALOG VZP - ZP'!D46)&gt;80),"Překročena délka textu",TRIM('ÚHRADOVÝ KATALOG VZP - ZP'!D46)))),IF(ISBLANK('ÚHRADOVÝ KATALOG VZP - ZP'!D46),"",(IF((LEN('ÚHRADOVÝ KATALOG VZP - ZP'!D46)&gt;80),"Překročena délka textu",TRIM('ÚHRADOVÝ KATALOG VZP - ZP'!D46)))))))</f>
        <v/>
      </c>
      <c r="E46" s="22" t="str">
        <f>IF(S46="NOVÝ",IF(LEN(TRIM('ÚHRADOVÝ KATALOG VZP - ZP'!E46))=0,"CHYBÍ TYP",'ÚHRADOVÝ KATALOG VZP - ZP'!E46),IF(LEN(TRIM('ÚHRADOVÝ KATALOG VZP - ZP'!E46))=0,"",'ÚHRADOVÝ KATALOG VZP - ZP'!E46))</f>
        <v/>
      </c>
      <c r="F46" s="22" t="str">
        <f t="shared" si="0"/>
        <v/>
      </c>
      <c r="G46" s="22" t="str">
        <f>IF(S46="NOVÝ",IF(LEN(TRIM(UPPER('ÚHRADOVÝ KATALOG VZP - ZP'!G46)))=0,"CHYBÍ TBAL",UPPER('ÚHRADOVÝ KATALOG VZP - ZP'!G46)),IF(LEN(TRIM('ÚHRADOVÝ KATALOG VZP - ZP'!G46))=0,"",TRIM(UPPER('ÚHRADOVÝ KATALOG VZP - ZP'!G46))))</f>
        <v/>
      </c>
      <c r="H46" s="22" t="str">
        <f>IF(S46="NOVÝ",IF(LEN(TRIM(UPPER('ÚHRADOVÝ KATALOG VZP - ZP'!H46)))=0,"CHYBÍ VYR",UPPER('ÚHRADOVÝ KATALOG VZP - ZP'!H46)),IF(LEN(TRIM('ÚHRADOVÝ KATALOG VZP - ZP'!H46))=0,"",TRIM(UPPER('ÚHRADOVÝ KATALOG VZP - ZP'!H46))))</f>
        <v/>
      </c>
      <c r="I46" s="22" t="str">
        <f>IF(S46="NOVÝ",IF(LEN(TRIM(UPPER('ÚHRADOVÝ KATALOG VZP - ZP'!I46)))=0,"CHYBÍ ZEM",UPPER('ÚHRADOVÝ KATALOG VZP - ZP'!I46)),IF(LEN(TRIM('ÚHRADOVÝ KATALOG VZP - ZP'!I46))=0,"",TRIM(UPPER('ÚHRADOVÝ KATALOG VZP - ZP'!I46))))</f>
        <v/>
      </c>
      <c r="J46" s="23" t="str">
        <f>IF(S46="NOVÝ",IF(LEN(TRIM('ÚHRADOVÝ KATALOG VZP - ZP'!J46))=0,"CHYBÍ CENA",'ÚHRADOVÝ KATALOG VZP - ZP'!J46),IF(LEN(TRIM('ÚHRADOVÝ KATALOG VZP - ZP'!J46))=0,"",'ÚHRADOVÝ KATALOG VZP - ZP'!J46))</f>
        <v/>
      </c>
      <c r="K46" s="22" t="str">
        <f>UPPER(IF(S46="NOVÝ",IF(LEN(TRIM('ÚHRADOVÝ KATALOG VZP - ZP'!K46))=0,"Chybí MENA",'ÚHRADOVÝ KATALOG VZP - ZP'!K46),IF(LEN(TRIM('ÚHRADOVÝ KATALOG VZP - ZP'!K46))=0,"",'ÚHRADOVÝ KATALOG VZP - ZP'!K46)))</f>
        <v/>
      </c>
      <c r="L46" s="24" t="str">
        <f>IF(S46="NOVÝ",IF(LEN(TRIM('ÚHRADOVÝ KATALOG VZP - ZP'!L46))=0,"CHYBÍ KURZ",'ÚHRADOVÝ KATALOG VZP - ZP'!L46),IF(LEN(TRIM('ÚHRADOVÝ KATALOG VZP - ZP'!L46))=0,"",'ÚHRADOVÝ KATALOG VZP - ZP'!L46))</f>
        <v/>
      </c>
      <c r="M46" s="83" t="str">
        <f>IF(S46="NOVÝ",IF(LEN(TRIM('ÚHRADOVÝ KATALOG VZP - ZP'!M46))=0,"CHYBÍ DPH",
IF(OR('ÚHRADOVÝ KATALOG VZP - ZP'!M46=15,'ÚHRADOVÝ KATALOG VZP - ZP'!M46=21),
'ÚHRADOVÝ KATALOG VZP - ZP'!M46,"CHYBA")),
IF(LEN(TRIM('ÚHRADOVÝ KATALOG VZP - ZP'!M46))=0,"",
IF(OR('ÚHRADOVÝ KATALOG VZP - ZP'!M46=15,'ÚHRADOVÝ KATALOG VZP - ZP'!M46=21),
'ÚHRADOVÝ KATALOG VZP - ZP'!M46,"CHYBA"))
)</f>
        <v/>
      </c>
      <c r="N46" s="127" t="str">
        <f>IF(R46="NE",IF(AND(T46&lt;&gt;"X",LEN('ÚHRADOVÝ KATALOG VZP - ZP'!N46)&gt;0),IF(ROUND(J46*L46*(1+(M46/100))*T46,2)&lt;'ÚHRADOVÝ KATALOG VZP - ZP'!N46,TEXT('ÚHRADOVÝ KATALOG VZP - ZP'!N46,"# ##0,00 Kč") &amp; CHAR(10) &amp; "&gt; " &amp; TEXT('ÚHRADOVÝ KATALOG VZP - ZP'!N46-(J46*L46*(1+(M46/100))*T46),"# ##0,00 Kč"),TEXT('ÚHRADOVÝ KATALOG VZP - ZP'!N46,"# ##0,00 Kč") &amp; CHAR(10) &amp; "OK"),"CHYBÍ DATA PRO VÝPOČET"),"")</f>
        <v/>
      </c>
      <c r="O46" s="26" t="str">
        <f>IF(AND(R46="NE",LEN('ÚHRADOVÝ KATALOG VZP - ZP'!O46)&gt;0),'ÚHRADOVÝ KATALOG VZP - ZP'!O46,"")</f>
        <v/>
      </c>
      <c r="P46" s="26" t="str">
        <f>IF(AND(R46="NE",LEN('ÚHRADOVÝ KATALOG VZP - ZP'!P46)&gt;0),'ÚHRADOVÝ KATALOG VZP - ZP'!P46,"")</f>
        <v/>
      </c>
      <c r="Q46" s="103" t="str">
        <f>IF(LEN(TRIM('ÚHRADOVÝ KATALOG VZP - ZP'!Q46))=0,"",IF(IFERROR(SEARCH("""",UPPER('ÚHRADOVÝ KATALOG VZP - ZP'!Q46)),0)=0,UPPER('ÚHRADOVÝ KATALOG VZP - ZP'!Q46),"("&amp;""""&amp;")"))</f>
        <v/>
      </c>
      <c r="R46" s="31" t="str">
        <f>IF(LEN(TRIM('ÚHRADOVÝ KATALOG VZP - ZP'!B46)&amp;TRIM('ÚHRADOVÝ KATALOG VZP - ZP'!C46)&amp;TRIM('ÚHRADOVÝ KATALOG VZP - ZP'!D46)&amp;TRIM('ÚHRADOVÝ KATALOG VZP - ZP'!E46)&amp;TRIM('ÚHRADOVÝ KATALOG VZP - ZP'!F46)&amp;TRIM('ÚHRADOVÝ KATALOG VZP - ZP'!G46)&amp;TRIM('ÚHRADOVÝ KATALOG VZP - ZP'!H46)&amp;TRIM('ÚHRADOVÝ KATALOG VZP - ZP'!I46)&amp;TRIM('ÚHRADOVÝ KATALOG VZP - ZP'!J46)&amp;TRIM('ÚHRADOVÝ KATALOG VZP - ZP'!K46)&amp;TRIM('ÚHRADOVÝ KATALOG VZP - ZP'!L46)&amp;TRIM('ÚHRADOVÝ KATALOG VZP - ZP'!M46)&amp;TRIM('ÚHRADOVÝ KATALOG VZP - ZP'!N46)&amp;TRIM('ÚHRADOVÝ KATALOG VZP - ZP'!O46)&amp;TRIM('ÚHRADOVÝ KATALOG VZP - ZP'!P46)&amp;TRIM('ÚHRADOVÝ KATALOG VZP - ZP'!Q46))=0,"ANO","NE")</f>
        <v>ANO</v>
      </c>
      <c r="S46" s="31" t="str">
        <f>IF(R46="NE",IF(LEN(TRIM('ÚHRADOVÝ KATALOG VZP - ZP'!B46))=0,"NOVÝ","OPRAVA"),"")</f>
        <v/>
      </c>
      <c r="T46" s="32" t="str">
        <f t="shared" si="1"/>
        <v>X</v>
      </c>
      <c r="V46" s="11">
        <f>LEN(TRIM('ÚHRADOVÝ KATALOG VZP - ZP'!C46))</f>
        <v>0</v>
      </c>
      <c r="W46" s="11" t="str">
        <f>IF(IFERROR(SEARCH("""",UPPER('ÚHRADOVÝ KATALOG VZP - ZP'!C46)),0)&gt;0," "&amp;CHAR(34),"")</f>
        <v/>
      </c>
      <c r="X46" s="11" t="str">
        <f>IF(IFERROR(SEARCH("~?",UPPER('ÚHRADOVÝ KATALOG VZP - ZP'!C46)),0)&gt;0," ?","")</f>
        <v/>
      </c>
      <c r="Y46" s="11" t="str">
        <f>IF(IFERROR(SEARCH("!",UPPER('ÚHRADOVÝ KATALOG VZP - ZP'!C46)),0)&gt;0," !","")</f>
        <v/>
      </c>
      <c r="Z46" s="11" t="str">
        <f>IF(IFERROR(SEARCH("_",UPPER('ÚHRADOVÝ KATALOG VZP - ZP'!C46)),0)&gt;0," _","")</f>
        <v/>
      </c>
      <c r="AA46" s="11" t="str">
        <f>IF(IFERROR(SEARCH("§",UPPER('ÚHRADOVÝ KATALOG VZP - ZP'!C46)),0)&gt;0," §","")</f>
        <v/>
      </c>
      <c r="AB46" s="11" t="str">
        <f>IF(IFERROR(SEARCH("#",UPPER('ÚHRADOVÝ KATALOG VZP - ZP'!C46)),0)&gt;0," #","")</f>
        <v/>
      </c>
      <c r="AC46" s="11" t="str">
        <f>IF(IFERROR(SEARCH(CHAR(10),UPPER('ÚHRADOVÝ KATALOG VZP - ZP'!C46)),0)&gt;0," ALT+ENTER","")</f>
        <v/>
      </c>
      <c r="AD46" s="96" t="str">
        <f>IF(AND(V46=0, R46="NE"),"Chybí NAZ",IF(LEN(TRIM(W46&amp;X46&amp;Y46&amp;Z46&amp;AA46&amp;AB46&amp;AC46))&gt;0,"Nepovolený(é) znak(y):   "&amp;W46&amp;X46&amp;Y46&amp;Z46&amp;AA46&amp;AB46&amp;AC46,TRIM('ÚHRADOVÝ KATALOG VZP - ZP'!C46)))</f>
        <v/>
      </c>
      <c r="AE46" s="11">
        <f>LEN(TRIM('ÚHRADOVÝ KATALOG VZP - ZP'!D46))</f>
        <v>0</v>
      </c>
      <c r="AF46" s="11" t="str">
        <f>IF(IFERROR(SEARCH("""",UPPER('ÚHRADOVÝ KATALOG VZP - ZP'!D46)),0)&gt;0," "&amp;CHAR(34),"")</f>
        <v/>
      </c>
      <c r="AG46" s="11" t="str">
        <f>IF(IFERROR(SEARCH("~?",UPPER('ÚHRADOVÝ KATALOG VZP - ZP'!D46)),0)&gt;0," ?","")</f>
        <v/>
      </c>
      <c r="AH46" s="11" t="str">
        <f>IF(IFERROR(SEARCH("!",UPPER('ÚHRADOVÝ KATALOG VZP - ZP'!D46)),0)&gt;0," !","")</f>
        <v/>
      </c>
      <c r="AI46" s="11" t="str">
        <f>IF(IFERROR(SEARCH("_",UPPER('ÚHRADOVÝ KATALOG VZP - ZP'!D46)),0)&gt;0," _","")</f>
        <v/>
      </c>
      <c r="AJ46" s="11" t="str">
        <f>IF(IFERROR(SEARCH("§",UPPER('ÚHRADOVÝ KATALOG VZP - ZP'!D46)),0)&gt;0," §","")</f>
        <v/>
      </c>
      <c r="AK46" s="11" t="str">
        <f>IF(IFERROR(SEARCH("#",UPPER('ÚHRADOVÝ KATALOG VZP - ZP'!D46)),0)&gt;0," #","")</f>
        <v/>
      </c>
      <c r="AL46" s="11" t="str">
        <f>IF(IFERROR(SEARCH(CHAR(10),UPPER('ÚHRADOVÝ KATALOG VZP - ZP'!D46)),0)&gt;0," ALT+ENTER","")</f>
        <v/>
      </c>
      <c r="AM46" s="96" t="str">
        <f>IF(AND(AE46=0, R46="NE"),"Chybí DOP",IF(LEN(TRIM(AF46&amp;AG46&amp;AH46&amp;AI46&amp;AJ46&amp;AK46&amp;AL46))&gt;0,"Nepovolený(é) znak(y):   "&amp;AF46&amp;AG46&amp;AH46&amp;AI46&amp;AJ46&amp;AK46&amp;AL46,TRIM('ÚHRADOVÝ KATALOG VZP - ZP'!D46)))</f>
        <v/>
      </c>
    </row>
    <row r="47" spans="1:39" s="11" customFormat="1" ht="30" customHeight="1" x14ac:dyDescent="0.2">
      <c r="A47" s="1">
        <v>42</v>
      </c>
      <c r="B47" s="20" t="str">
        <f>IF(ISBLANK('ÚHRADOVÝ KATALOG VZP - ZP'!B47),"",'ÚHRADOVÝ KATALOG VZP - ZP'!B47)</f>
        <v/>
      </c>
      <c r="C47" s="21" t="str">
        <f>UPPER(IF(AD47="Nepovolený(é) znak(y):   "&amp;W47&amp;X47&amp;Y47&amp;Z47&amp;AA47&amp;AB47&amp;AC47,"Nepovolený(é) znak(y):   "&amp;W47&amp;X47&amp;Y47&amp;Z47&amp;AA47&amp;AB47&amp;AC47,IF(S47="NOVÝ",IF(ISBLANK('ÚHRADOVÝ KATALOG VZP - ZP'!C47),"CHYBÍ NAZ",(IF((LEN('ÚHRADOVÝ KATALOG VZP - ZP'!C47)&gt;70),"Překročena délka textu",TRIM('ÚHRADOVÝ KATALOG VZP - ZP'!C47)))),IF(ISBLANK('ÚHRADOVÝ KATALOG VZP - ZP'!C47),"",(IF((LEN('ÚHRADOVÝ KATALOG VZP - ZP'!C47)&gt;80),"Překročena délka textu",TRIM('ÚHRADOVÝ KATALOG VZP - ZP'!C47)))))))</f>
        <v/>
      </c>
      <c r="D47" s="21" t="str">
        <f>UPPER(IF(AM47="Nepovolený(é) znak(y):   "&amp;AF47&amp;AG47&amp;AH47&amp;AI47&amp;AJ47&amp;AK47&amp;AL47,"Nepovolený(é) znak(y):   "&amp;AF47&amp;AG47&amp;AH47&amp;AI47&amp;AJ47&amp;AK47&amp;AL47,IF(S47="NOVÝ",IF(ISBLANK('ÚHRADOVÝ KATALOG VZP - ZP'!D47),"Chybí DOP",(IF((LEN('ÚHRADOVÝ KATALOG VZP - ZP'!D47)&gt;80),"Překročena délka textu",TRIM('ÚHRADOVÝ KATALOG VZP - ZP'!D47)))),IF(ISBLANK('ÚHRADOVÝ KATALOG VZP - ZP'!D47),"",(IF((LEN('ÚHRADOVÝ KATALOG VZP - ZP'!D47)&gt;80),"Překročena délka textu",TRIM('ÚHRADOVÝ KATALOG VZP - ZP'!D47)))))))</f>
        <v/>
      </c>
      <c r="E47" s="22" t="str">
        <f>IF(S47="NOVÝ",IF(LEN(TRIM('ÚHRADOVÝ KATALOG VZP - ZP'!E47))=0,"CHYBÍ TYP",'ÚHRADOVÝ KATALOG VZP - ZP'!E47),IF(LEN(TRIM('ÚHRADOVÝ KATALOG VZP - ZP'!E47))=0,"",'ÚHRADOVÝ KATALOG VZP - ZP'!E47))</f>
        <v/>
      </c>
      <c r="F47" s="22" t="str">
        <f t="shared" si="0"/>
        <v/>
      </c>
      <c r="G47" s="22" t="str">
        <f>IF(S47="NOVÝ",IF(LEN(TRIM(UPPER('ÚHRADOVÝ KATALOG VZP - ZP'!G47)))=0,"CHYBÍ TBAL",UPPER('ÚHRADOVÝ KATALOG VZP - ZP'!G47)),IF(LEN(TRIM('ÚHRADOVÝ KATALOG VZP - ZP'!G47))=0,"",TRIM(UPPER('ÚHRADOVÝ KATALOG VZP - ZP'!G47))))</f>
        <v/>
      </c>
      <c r="H47" s="22" t="str">
        <f>IF(S47="NOVÝ",IF(LEN(TRIM(UPPER('ÚHRADOVÝ KATALOG VZP - ZP'!H47)))=0,"CHYBÍ VYR",UPPER('ÚHRADOVÝ KATALOG VZP - ZP'!H47)),IF(LEN(TRIM('ÚHRADOVÝ KATALOG VZP - ZP'!H47))=0,"",TRIM(UPPER('ÚHRADOVÝ KATALOG VZP - ZP'!H47))))</f>
        <v/>
      </c>
      <c r="I47" s="22" t="str">
        <f>IF(S47="NOVÝ",IF(LEN(TRIM(UPPER('ÚHRADOVÝ KATALOG VZP - ZP'!I47)))=0,"CHYBÍ ZEM",UPPER('ÚHRADOVÝ KATALOG VZP - ZP'!I47)),IF(LEN(TRIM('ÚHRADOVÝ KATALOG VZP - ZP'!I47))=0,"",TRIM(UPPER('ÚHRADOVÝ KATALOG VZP - ZP'!I47))))</f>
        <v/>
      </c>
      <c r="J47" s="23" t="str">
        <f>IF(S47="NOVÝ",IF(LEN(TRIM('ÚHRADOVÝ KATALOG VZP - ZP'!J47))=0,"CHYBÍ CENA",'ÚHRADOVÝ KATALOG VZP - ZP'!J47),IF(LEN(TRIM('ÚHRADOVÝ KATALOG VZP - ZP'!J47))=0,"",'ÚHRADOVÝ KATALOG VZP - ZP'!J47))</f>
        <v/>
      </c>
      <c r="K47" s="22" t="str">
        <f>UPPER(IF(S47="NOVÝ",IF(LEN(TRIM('ÚHRADOVÝ KATALOG VZP - ZP'!K47))=0,"Chybí MENA",'ÚHRADOVÝ KATALOG VZP - ZP'!K47),IF(LEN(TRIM('ÚHRADOVÝ KATALOG VZP - ZP'!K47))=0,"",'ÚHRADOVÝ KATALOG VZP - ZP'!K47)))</f>
        <v/>
      </c>
      <c r="L47" s="24" t="str">
        <f>IF(S47="NOVÝ",IF(LEN(TRIM('ÚHRADOVÝ KATALOG VZP - ZP'!L47))=0,"CHYBÍ KURZ",'ÚHRADOVÝ KATALOG VZP - ZP'!L47),IF(LEN(TRIM('ÚHRADOVÝ KATALOG VZP - ZP'!L47))=0,"",'ÚHRADOVÝ KATALOG VZP - ZP'!L47))</f>
        <v/>
      </c>
      <c r="M47" s="83" t="str">
        <f>IF(S47="NOVÝ",IF(LEN(TRIM('ÚHRADOVÝ KATALOG VZP - ZP'!M47))=0,"CHYBÍ DPH",
IF(OR('ÚHRADOVÝ KATALOG VZP - ZP'!M47=15,'ÚHRADOVÝ KATALOG VZP - ZP'!M47=21),
'ÚHRADOVÝ KATALOG VZP - ZP'!M47,"CHYBA")),
IF(LEN(TRIM('ÚHRADOVÝ KATALOG VZP - ZP'!M47))=0,"",
IF(OR('ÚHRADOVÝ KATALOG VZP - ZP'!M47=15,'ÚHRADOVÝ KATALOG VZP - ZP'!M47=21),
'ÚHRADOVÝ KATALOG VZP - ZP'!M47,"CHYBA"))
)</f>
        <v/>
      </c>
      <c r="N47" s="127" t="str">
        <f>IF(R47="NE",IF(AND(T47&lt;&gt;"X",LEN('ÚHRADOVÝ KATALOG VZP - ZP'!N47)&gt;0),IF(ROUND(J47*L47*(1+(M47/100))*T47,2)&lt;'ÚHRADOVÝ KATALOG VZP - ZP'!N47,TEXT('ÚHRADOVÝ KATALOG VZP - ZP'!N47,"# ##0,00 Kč") &amp; CHAR(10) &amp; "&gt; " &amp; TEXT('ÚHRADOVÝ KATALOG VZP - ZP'!N47-(J47*L47*(1+(M47/100))*T47),"# ##0,00 Kč"),TEXT('ÚHRADOVÝ KATALOG VZP - ZP'!N47,"# ##0,00 Kč") &amp; CHAR(10) &amp; "OK"),"CHYBÍ DATA PRO VÝPOČET"),"")</f>
        <v/>
      </c>
      <c r="O47" s="26" t="str">
        <f>IF(AND(R47="NE",LEN('ÚHRADOVÝ KATALOG VZP - ZP'!O47)&gt;0),'ÚHRADOVÝ KATALOG VZP - ZP'!O47,"")</f>
        <v/>
      </c>
      <c r="P47" s="26" t="str">
        <f>IF(AND(R47="NE",LEN('ÚHRADOVÝ KATALOG VZP - ZP'!P47)&gt;0),'ÚHRADOVÝ KATALOG VZP - ZP'!P47,"")</f>
        <v/>
      </c>
      <c r="Q47" s="103" t="str">
        <f>IF(LEN(TRIM('ÚHRADOVÝ KATALOG VZP - ZP'!Q47))=0,"",IF(IFERROR(SEARCH("""",UPPER('ÚHRADOVÝ KATALOG VZP - ZP'!Q47)),0)=0,UPPER('ÚHRADOVÝ KATALOG VZP - ZP'!Q47),"("&amp;""""&amp;")"))</f>
        <v/>
      </c>
      <c r="R47" s="31" t="str">
        <f>IF(LEN(TRIM('ÚHRADOVÝ KATALOG VZP - ZP'!B47)&amp;TRIM('ÚHRADOVÝ KATALOG VZP - ZP'!C47)&amp;TRIM('ÚHRADOVÝ KATALOG VZP - ZP'!D47)&amp;TRIM('ÚHRADOVÝ KATALOG VZP - ZP'!E47)&amp;TRIM('ÚHRADOVÝ KATALOG VZP - ZP'!F47)&amp;TRIM('ÚHRADOVÝ KATALOG VZP - ZP'!G47)&amp;TRIM('ÚHRADOVÝ KATALOG VZP - ZP'!H47)&amp;TRIM('ÚHRADOVÝ KATALOG VZP - ZP'!I47)&amp;TRIM('ÚHRADOVÝ KATALOG VZP - ZP'!J47)&amp;TRIM('ÚHRADOVÝ KATALOG VZP - ZP'!K47)&amp;TRIM('ÚHRADOVÝ KATALOG VZP - ZP'!L47)&amp;TRIM('ÚHRADOVÝ KATALOG VZP - ZP'!M47)&amp;TRIM('ÚHRADOVÝ KATALOG VZP - ZP'!N47)&amp;TRIM('ÚHRADOVÝ KATALOG VZP - ZP'!O47)&amp;TRIM('ÚHRADOVÝ KATALOG VZP - ZP'!P47)&amp;TRIM('ÚHRADOVÝ KATALOG VZP - ZP'!Q47))=0,"ANO","NE")</f>
        <v>ANO</v>
      </c>
      <c r="S47" s="31" t="str">
        <f>IF(R47="NE",IF(LEN(TRIM('ÚHRADOVÝ KATALOG VZP - ZP'!B47))=0,"NOVÝ","OPRAVA"),"")</f>
        <v/>
      </c>
      <c r="T47" s="32" t="str">
        <f t="shared" si="1"/>
        <v>X</v>
      </c>
      <c r="V47" s="11">
        <f>LEN(TRIM('ÚHRADOVÝ KATALOG VZP - ZP'!C47))</f>
        <v>0</v>
      </c>
      <c r="W47" s="11" t="str">
        <f>IF(IFERROR(SEARCH("""",UPPER('ÚHRADOVÝ KATALOG VZP - ZP'!C47)),0)&gt;0," "&amp;CHAR(34),"")</f>
        <v/>
      </c>
      <c r="X47" s="11" t="str">
        <f>IF(IFERROR(SEARCH("~?",UPPER('ÚHRADOVÝ KATALOG VZP - ZP'!C47)),0)&gt;0," ?","")</f>
        <v/>
      </c>
      <c r="Y47" s="11" t="str">
        <f>IF(IFERROR(SEARCH("!",UPPER('ÚHRADOVÝ KATALOG VZP - ZP'!C47)),0)&gt;0," !","")</f>
        <v/>
      </c>
      <c r="Z47" s="11" t="str">
        <f>IF(IFERROR(SEARCH("_",UPPER('ÚHRADOVÝ KATALOG VZP - ZP'!C47)),0)&gt;0," _","")</f>
        <v/>
      </c>
      <c r="AA47" s="11" t="str">
        <f>IF(IFERROR(SEARCH("§",UPPER('ÚHRADOVÝ KATALOG VZP - ZP'!C47)),0)&gt;0," §","")</f>
        <v/>
      </c>
      <c r="AB47" s="11" t="str">
        <f>IF(IFERROR(SEARCH("#",UPPER('ÚHRADOVÝ KATALOG VZP - ZP'!C47)),0)&gt;0," #","")</f>
        <v/>
      </c>
      <c r="AC47" s="11" t="str">
        <f>IF(IFERROR(SEARCH(CHAR(10),UPPER('ÚHRADOVÝ KATALOG VZP - ZP'!C47)),0)&gt;0," ALT+ENTER","")</f>
        <v/>
      </c>
      <c r="AD47" s="96" t="str">
        <f>IF(AND(V47=0, R47="NE"),"Chybí NAZ",IF(LEN(TRIM(W47&amp;X47&amp;Y47&amp;Z47&amp;AA47&amp;AB47&amp;AC47))&gt;0,"Nepovolený(é) znak(y):   "&amp;W47&amp;X47&amp;Y47&amp;Z47&amp;AA47&amp;AB47&amp;AC47,TRIM('ÚHRADOVÝ KATALOG VZP - ZP'!C47)))</f>
        <v/>
      </c>
      <c r="AE47" s="11">
        <f>LEN(TRIM('ÚHRADOVÝ KATALOG VZP - ZP'!D47))</f>
        <v>0</v>
      </c>
      <c r="AF47" s="11" t="str">
        <f>IF(IFERROR(SEARCH("""",UPPER('ÚHRADOVÝ KATALOG VZP - ZP'!D47)),0)&gt;0," "&amp;CHAR(34),"")</f>
        <v/>
      </c>
      <c r="AG47" s="11" t="str">
        <f>IF(IFERROR(SEARCH("~?",UPPER('ÚHRADOVÝ KATALOG VZP - ZP'!D47)),0)&gt;0," ?","")</f>
        <v/>
      </c>
      <c r="AH47" s="11" t="str">
        <f>IF(IFERROR(SEARCH("!",UPPER('ÚHRADOVÝ KATALOG VZP - ZP'!D47)),0)&gt;0," !","")</f>
        <v/>
      </c>
      <c r="AI47" s="11" t="str">
        <f>IF(IFERROR(SEARCH("_",UPPER('ÚHRADOVÝ KATALOG VZP - ZP'!D47)),0)&gt;0," _","")</f>
        <v/>
      </c>
      <c r="AJ47" s="11" t="str">
        <f>IF(IFERROR(SEARCH("§",UPPER('ÚHRADOVÝ KATALOG VZP - ZP'!D47)),0)&gt;0," §","")</f>
        <v/>
      </c>
      <c r="AK47" s="11" t="str">
        <f>IF(IFERROR(SEARCH("#",UPPER('ÚHRADOVÝ KATALOG VZP - ZP'!D47)),0)&gt;0," #","")</f>
        <v/>
      </c>
      <c r="AL47" s="11" t="str">
        <f>IF(IFERROR(SEARCH(CHAR(10),UPPER('ÚHRADOVÝ KATALOG VZP - ZP'!D47)),0)&gt;0," ALT+ENTER","")</f>
        <v/>
      </c>
      <c r="AM47" s="96" t="str">
        <f>IF(AND(AE47=0, R47="NE"),"Chybí DOP",IF(LEN(TRIM(AF47&amp;AG47&amp;AH47&amp;AI47&amp;AJ47&amp;AK47&amp;AL47))&gt;0,"Nepovolený(é) znak(y):   "&amp;AF47&amp;AG47&amp;AH47&amp;AI47&amp;AJ47&amp;AK47&amp;AL47,TRIM('ÚHRADOVÝ KATALOG VZP - ZP'!D47)))</f>
        <v/>
      </c>
    </row>
    <row r="48" spans="1:39" s="11" customFormat="1" ht="30" customHeight="1" x14ac:dyDescent="0.2">
      <c r="A48" s="1">
        <v>43</v>
      </c>
      <c r="B48" s="20" t="str">
        <f>IF(ISBLANK('ÚHRADOVÝ KATALOG VZP - ZP'!B48),"",'ÚHRADOVÝ KATALOG VZP - ZP'!B48)</f>
        <v/>
      </c>
      <c r="C48" s="21" t="str">
        <f>UPPER(IF(AD48="Nepovolený(é) znak(y):   "&amp;W48&amp;X48&amp;Y48&amp;Z48&amp;AA48&amp;AB48&amp;AC48,"Nepovolený(é) znak(y):   "&amp;W48&amp;X48&amp;Y48&amp;Z48&amp;AA48&amp;AB48&amp;AC48,IF(S48="NOVÝ",IF(ISBLANK('ÚHRADOVÝ KATALOG VZP - ZP'!C48),"CHYBÍ NAZ",(IF((LEN('ÚHRADOVÝ KATALOG VZP - ZP'!C48)&gt;70),"Překročena délka textu",TRIM('ÚHRADOVÝ KATALOG VZP - ZP'!C48)))),IF(ISBLANK('ÚHRADOVÝ KATALOG VZP - ZP'!C48),"",(IF((LEN('ÚHRADOVÝ KATALOG VZP - ZP'!C48)&gt;80),"Překročena délka textu",TRIM('ÚHRADOVÝ KATALOG VZP - ZP'!C48)))))))</f>
        <v/>
      </c>
      <c r="D48" s="21" t="str">
        <f>UPPER(IF(AM48="Nepovolený(é) znak(y):   "&amp;AF48&amp;AG48&amp;AH48&amp;AI48&amp;AJ48&amp;AK48&amp;AL48,"Nepovolený(é) znak(y):   "&amp;AF48&amp;AG48&amp;AH48&amp;AI48&amp;AJ48&amp;AK48&amp;AL48,IF(S48="NOVÝ",IF(ISBLANK('ÚHRADOVÝ KATALOG VZP - ZP'!D48),"Chybí DOP",(IF((LEN('ÚHRADOVÝ KATALOG VZP - ZP'!D48)&gt;80),"Překročena délka textu",TRIM('ÚHRADOVÝ KATALOG VZP - ZP'!D48)))),IF(ISBLANK('ÚHRADOVÝ KATALOG VZP - ZP'!D48),"",(IF((LEN('ÚHRADOVÝ KATALOG VZP - ZP'!D48)&gt;80),"Překročena délka textu",TRIM('ÚHRADOVÝ KATALOG VZP - ZP'!D48)))))))</f>
        <v/>
      </c>
      <c r="E48" s="22" t="str">
        <f>IF(S48="NOVÝ",IF(LEN(TRIM('ÚHRADOVÝ KATALOG VZP - ZP'!E48))=0,"CHYBÍ TYP",'ÚHRADOVÝ KATALOG VZP - ZP'!E48),IF(LEN(TRIM('ÚHRADOVÝ KATALOG VZP - ZP'!E48))=0,"",'ÚHRADOVÝ KATALOG VZP - ZP'!E48))</f>
        <v/>
      </c>
      <c r="F48" s="22" t="str">
        <f t="shared" si="0"/>
        <v/>
      </c>
      <c r="G48" s="22" t="str">
        <f>IF(S48="NOVÝ",IF(LEN(TRIM(UPPER('ÚHRADOVÝ KATALOG VZP - ZP'!G48)))=0,"CHYBÍ TBAL",UPPER('ÚHRADOVÝ KATALOG VZP - ZP'!G48)),IF(LEN(TRIM('ÚHRADOVÝ KATALOG VZP - ZP'!G48))=0,"",TRIM(UPPER('ÚHRADOVÝ KATALOG VZP - ZP'!G48))))</f>
        <v/>
      </c>
      <c r="H48" s="22" t="str">
        <f>IF(S48="NOVÝ",IF(LEN(TRIM(UPPER('ÚHRADOVÝ KATALOG VZP - ZP'!H48)))=0,"CHYBÍ VYR",UPPER('ÚHRADOVÝ KATALOG VZP - ZP'!H48)),IF(LEN(TRIM('ÚHRADOVÝ KATALOG VZP - ZP'!H48))=0,"",TRIM(UPPER('ÚHRADOVÝ KATALOG VZP - ZP'!H48))))</f>
        <v/>
      </c>
      <c r="I48" s="22" t="str">
        <f>IF(S48="NOVÝ",IF(LEN(TRIM(UPPER('ÚHRADOVÝ KATALOG VZP - ZP'!I48)))=0,"CHYBÍ ZEM",UPPER('ÚHRADOVÝ KATALOG VZP - ZP'!I48)),IF(LEN(TRIM('ÚHRADOVÝ KATALOG VZP - ZP'!I48))=0,"",TRIM(UPPER('ÚHRADOVÝ KATALOG VZP - ZP'!I48))))</f>
        <v/>
      </c>
      <c r="J48" s="23" t="str">
        <f>IF(S48="NOVÝ",IF(LEN(TRIM('ÚHRADOVÝ KATALOG VZP - ZP'!J48))=0,"CHYBÍ CENA",'ÚHRADOVÝ KATALOG VZP - ZP'!J48),IF(LEN(TRIM('ÚHRADOVÝ KATALOG VZP - ZP'!J48))=0,"",'ÚHRADOVÝ KATALOG VZP - ZP'!J48))</f>
        <v/>
      </c>
      <c r="K48" s="22" t="str">
        <f>UPPER(IF(S48="NOVÝ",IF(LEN(TRIM('ÚHRADOVÝ KATALOG VZP - ZP'!K48))=0,"Chybí MENA",'ÚHRADOVÝ KATALOG VZP - ZP'!K48),IF(LEN(TRIM('ÚHRADOVÝ KATALOG VZP - ZP'!K48))=0,"",'ÚHRADOVÝ KATALOG VZP - ZP'!K48)))</f>
        <v/>
      </c>
      <c r="L48" s="24" t="str">
        <f>IF(S48="NOVÝ",IF(LEN(TRIM('ÚHRADOVÝ KATALOG VZP - ZP'!L48))=0,"CHYBÍ KURZ",'ÚHRADOVÝ KATALOG VZP - ZP'!L48),IF(LEN(TRIM('ÚHRADOVÝ KATALOG VZP - ZP'!L48))=0,"",'ÚHRADOVÝ KATALOG VZP - ZP'!L48))</f>
        <v/>
      </c>
      <c r="M48" s="83" t="str">
        <f>IF(S48="NOVÝ",IF(LEN(TRIM('ÚHRADOVÝ KATALOG VZP - ZP'!M48))=0,"CHYBÍ DPH",
IF(OR('ÚHRADOVÝ KATALOG VZP - ZP'!M48=15,'ÚHRADOVÝ KATALOG VZP - ZP'!M48=21),
'ÚHRADOVÝ KATALOG VZP - ZP'!M48,"CHYBA")),
IF(LEN(TRIM('ÚHRADOVÝ KATALOG VZP - ZP'!M48))=0,"",
IF(OR('ÚHRADOVÝ KATALOG VZP - ZP'!M48=15,'ÚHRADOVÝ KATALOG VZP - ZP'!M48=21),
'ÚHRADOVÝ KATALOG VZP - ZP'!M48,"CHYBA"))
)</f>
        <v/>
      </c>
      <c r="N48" s="127" t="str">
        <f>IF(R48="NE",IF(AND(T48&lt;&gt;"X",LEN('ÚHRADOVÝ KATALOG VZP - ZP'!N48)&gt;0),IF(ROUND(J48*L48*(1+(M48/100))*T48,2)&lt;'ÚHRADOVÝ KATALOG VZP - ZP'!N48,TEXT('ÚHRADOVÝ KATALOG VZP - ZP'!N48,"# ##0,00 Kč") &amp; CHAR(10) &amp; "&gt; " &amp; TEXT('ÚHRADOVÝ KATALOG VZP - ZP'!N48-(J48*L48*(1+(M48/100))*T48),"# ##0,00 Kč"),TEXT('ÚHRADOVÝ KATALOG VZP - ZP'!N48,"# ##0,00 Kč") &amp; CHAR(10) &amp; "OK"),"CHYBÍ DATA PRO VÝPOČET"),"")</f>
        <v/>
      </c>
      <c r="O48" s="26" t="str">
        <f>IF(AND(R48="NE",LEN('ÚHRADOVÝ KATALOG VZP - ZP'!O48)&gt;0),'ÚHRADOVÝ KATALOG VZP - ZP'!O48,"")</f>
        <v/>
      </c>
      <c r="P48" s="26" t="str">
        <f>IF(AND(R48="NE",LEN('ÚHRADOVÝ KATALOG VZP - ZP'!P48)&gt;0),'ÚHRADOVÝ KATALOG VZP - ZP'!P48,"")</f>
        <v/>
      </c>
      <c r="Q48" s="103" t="str">
        <f>IF(LEN(TRIM('ÚHRADOVÝ KATALOG VZP - ZP'!Q48))=0,"",IF(IFERROR(SEARCH("""",UPPER('ÚHRADOVÝ KATALOG VZP - ZP'!Q48)),0)=0,UPPER('ÚHRADOVÝ KATALOG VZP - ZP'!Q48),"("&amp;""""&amp;")"))</f>
        <v/>
      </c>
      <c r="R48" s="31" t="str">
        <f>IF(LEN(TRIM('ÚHRADOVÝ KATALOG VZP - ZP'!B48)&amp;TRIM('ÚHRADOVÝ KATALOG VZP - ZP'!C48)&amp;TRIM('ÚHRADOVÝ KATALOG VZP - ZP'!D48)&amp;TRIM('ÚHRADOVÝ KATALOG VZP - ZP'!E48)&amp;TRIM('ÚHRADOVÝ KATALOG VZP - ZP'!F48)&amp;TRIM('ÚHRADOVÝ KATALOG VZP - ZP'!G48)&amp;TRIM('ÚHRADOVÝ KATALOG VZP - ZP'!H48)&amp;TRIM('ÚHRADOVÝ KATALOG VZP - ZP'!I48)&amp;TRIM('ÚHRADOVÝ KATALOG VZP - ZP'!J48)&amp;TRIM('ÚHRADOVÝ KATALOG VZP - ZP'!K48)&amp;TRIM('ÚHRADOVÝ KATALOG VZP - ZP'!L48)&amp;TRIM('ÚHRADOVÝ KATALOG VZP - ZP'!M48)&amp;TRIM('ÚHRADOVÝ KATALOG VZP - ZP'!N48)&amp;TRIM('ÚHRADOVÝ KATALOG VZP - ZP'!O48)&amp;TRIM('ÚHRADOVÝ KATALOG VZP - ZP'!P48)&amp;TRIM('ÚHRADOVÝ KATALOG VZP - ZP'!Q48))=0,"ANO","NE")</f>
        <v>ANO</v>
      </c>
      <c r="S48" s="31" t="str">
        <f>IF(R48="NE",IF(LEN(TRIM('ÚHRADOVÝ KATALOG VZP - ZP'!B48))=0,"NOVÝ","OPRAVA"),"")</f>
        <v/>
      </c>
      <c r="T48" s="32" t="str">
        <f t="shared" si="1"/>
        <v>X</v>
      </c>
      <c r="V48" s="11">
        <f>LEN(TRIM('ÚHRADOVÝ KATALOG VZP - ZP'!C48))</f>
        <v>0</v>
      </c>
      <c r="W48" s="11" t="str">
        <f>IF(IFERROR(SEARCH("""",UPPER('ÚHRADOVÝ KATALOG VZP - ZP'!C48)),0)&gt;0," "&amp;CHAR(34),"")</f>
        <v/>
      </c>
      <c r="X48" s="11" t="str">
        <f>IF(IFERROR(SEARCH("~?",UPPER('ÚHRADOVÝ KATALOG VZP - ZP'!C48)),0)&gt;0," ?","")</f>
        <v/>
      </c>
      <c r="Y48" s="11" t="str">
        <f>IF(IFERROR(SEARCH("!",UPPER('ÚHRADOVÝ KATALOG VZP - ZP'!C48)),0)&gt;0," !","")</f>
        <v/>
      </c>
      <c r="Z48" s="11" t="str">
        <f>IF(IFERROR(SEARCH("_",UPPER('ÚHRADOVÝ KATALOG VZP - ZP'!C48)),0)&gt;0," _","")</f>
        <v/>
      </c>
      <c r="AA48" s="11" t="str">
        <f>IF(IFERROR(SEARCH("§",UPPER('ÚHRADOVÝ KATALOG VZP - ZP'!C48)),0)&gt;0," §","")</f>
        <v/>
      </c>
      <c r="AB48" s="11" t="str">
        <f>IF(IFERROR(SEARCH("#",UPPER('ÚHRADOVÝ KATALOG VZP - ZP'!C48)),0)&gt;0," #","")</f>
        <v/>
      </c>
      <c r="AC48" s="11" t="str">
        <f>IF(IFERROR(SEARCH(CHAR(10),UPPER('ÚHRADOVÝ KATALOG VZP - ZP'!C48)),0)&gt;0," ALT+ENTER","")</f>
        <v/>
      </c>
      <c r="AD48" s="96" t="str">
        <f>IF(AND(V48=0, R48="NE"),"Chybí NAZ",IF(LEN(TRIM(W48&amp;X48&amp;Y48&amp;Z48&amp;AA48&amp;AB48&amp;AC48))&gt;0,"Nepovolený(é) znak(y):   "&amp;W48&amp;X48&amp;Y48&amp;Z48&amp;AA48&amp;AB48&amp;AC48,TRIM('ÚHRADOVÝ KATALOG VZP - ZP'!C48)))</f>
        <v/>
      </c>
      <c r="AE48" s="11">
        <f>LEN(TRIM('ÚHRADOVÝ KATALOG VZP - ZP'!D48))</f>
        <v>0</v>
      </c>
      <c r="AF48" s="11" t="str">
        <f>IF(IFERROR(SEARCH("""",UPPER('ÚHRADOVÝ KATALOG VZP - ZP'!D48)),0)&gt;0," "&amp;CHAR(34),"")</f>
        <v/>
      </c>
      <c r="AG48" s="11" t="str">
        <f>IF(IFERROR(SEARCH("~?",UPPER('ÚHRADOVÝ KATALOG VZP - ZP'!D48)),0)&gt;0," ?","")</f>
        <v/>
      </c>
      <c r="AH48" s="11" t="str">
        <f>IF(IFERROR(SEARCH("!",UPPER('ÚHRADOVÝ KATALOG VZP - ZP'!D48)),0)&gt;0," !","")</f>
        <v/>
      </c>
      <c r="AI48" s="11" t="str">
        <f>IF(IFERROR(SEARCH("_",UPPER('ÚHRADOVÝ KATALOG VZP - ZP'!D48)),0)&gt;0," _","")</f>
        <v/>
      </c>
      <c r="AJ48" s="11" t="str">
        <f>IF(IFERROR(SEARCH("§",UPPER('ÚHRADOVÝ KATALOG VZP - ZP'!D48)),0)&gt;0," §","")</f>
        <v/>
      </c>
      <c r="AK48" s="11" t="str">
        <f>IF(IFERROR(SEARCH("#",UPPER('ÚHRADOVÝ KATALOG VZP - ZP'!D48)),0)&gt;0," #","")</f>
        <v/>
      </c>
      <c r="AL48" s="11" t="str">
        <f>IF(IFERROR(SEARCH(CHAR(10),UPPER('ÚHRADOVÝ KATALOG VZP - ZP'!D48)),0)&gt;0," ALT+ENTER","")</f>
        <v/>
      </c>
      <c r="AM48" s="96" t="str">
        <f>IF(AND(AE48=0, R48="NE"),"Chybí DOP",IF(LEN(TRIM(AF48&amp;AG48&amp;AH48&amp;AI48&amp;AJ48&amp;AK48&amp;AL48))&gt;0,"Nepovolený(é) znak(y):   "&amp;AF48&amp;AG48&amp;AH48&amp;AI48&amp;AJ48&amp;AK48&amp;AL48,TRIM('ÚHRADOVÝ KATALOG VZP - ZP'!D48)))</f>
        <v/>
      </c>
    </row>
    <row r="49" spans="1:39" s="11" customFormat="1" ht="30" customHeight="1" x14ac:dyDescent="0.2">
      <c r="A49" s="1">
        <v>44</v>
      </c>
      <c r="B49" s="20" t="str">
        <f>IF(ISBLANK('ÚHRADOVÝ KATALOG VZP - ZP'!B49),"",'ÚHRADOVÝ KATALOG VZP - ZP'!B49)</f>
        <v/>
      </c>
      <c r="C49" s="21" t="str">
        <f>UPPER(IF(AD49="Nepovolený(é) znak(y):   "&amp;W49&amp;X49&amp;Y49&amp;Z49&amp;AA49&amp;AB49&amp;AC49,"Nepovolený(é) znak(y):   "&amp;W49&amp;X49&amp;Y49&amp;Z49&amp;AA49&amp;AB49&amp;AC49,IF(S49="NOVÝ",IF(ISBLANK('ÚHRADOVÝ KATALOG VZP - ZP'!C49),"CHYBÍ NAZ",(IF((LEN('ÚHRADOVÝ KATALOG VZP - ZP'!C49)&gt;70),"Překročena délka textu",TRIM('ÚHRADOVÝ KATALOG VZP - ZP'!C49)))),IF(ISBLANK('ÚHRADOVÝ KATALOG VZP - ZP'!C49),"",(IF((LEN('ÚHRADOVÝ KATALOG VZP - ZP'!C49)&gt;80),"Překročena délka textu",TRIM('ÚHRADOVÝ KATALOG VZP - ZP'!C49)))))))</f>
        <v/>
      </c>
      <c r="D49" s="21" t="str">
        <f>UPPER(IF(AM49="Nepovolený(é) znak(y):   "&amp;AF49&amp;AG49&amp;AH49&amp;AI49&amp;AJ49&amp;AK49&amp;AL49,"Nepovolený(é) znak(y):   "&amp;AF49&amp;AG49&amp;AH49&amp;AI49&amp;AJ49&amp;AK49&amp;AL49,IF(S49="NOVÝ",IF(ISBLANK('ÚHRADOVÝ KATALOG VZP - ZP'!D49),"Chybí DOP",(IF((LEN('ÚHRADOVÝ KATALOG VZP - ZP'!D49)&gt;80),"Překročena délka textu",TRIM('ÚHRADOVÝ KATALOG VZP - ZP'!D49)))),IF(ISBLANK('ÚHRADOVÝ KATALOG VZP - ZP'!D49),"",(IF((LEN('ÚHRADOVÝ KATALOG VZP - ZP'!D49)&gt;80),"Překročena délka textu",TRIM('ÚHRADOVÝ KATALOG VZP - ZP'!D49)))))))</f>
        <v/>
      </c>
      <c r="E49" s="22" t="str">
        <f>IF(S49="NOVÝ",IF(LEN(TRIM('ÚHRADOVÝ KATALOG VZP - ZP'!E49))=0,"CHYBÍ TYP",'ÚHRADOVÝ KATALOG VZP - ZP'!E49),IF(LEN(TRIM('ÚHRADOVÝ KATALOG VZP - ZP'!E49))=0,"",'ÚHRADOVÝ KATALOG VZP - ZP'!E49))</f>
        <v/>
      </c>
      <c r="F49" s="22" t="str">
        <f t="shared" si="0"/>
        <v/>
      </c>
      <c r="G49" s="22" t="str">
        <f>IF(S49="NOVÝ",IF(LEN(TRIM(UPPER('ÚHRADOVÝ KATALOG VZP - ZP'!G49)))=0,"CHYBÍ TBAL",UPPER('ÚHRADOVÝ KATALOG VZP - ZP'!G49)),IF(LEN(TRIM('ÚHRADOVÝ KATALOG VZP - ZP'!G49))=0,"",TRIM(UPPER('ÚHRADOVÝ KATALOG VZP - ZP'!G49))))</f>
        <v/>
      </c>
      <c r="H49" s="22" t="str">
        <f>IF(S49="NOVÝ",IF(LEN(TRIM(UPPER('ÚHRADOVÝ KATALOG VZP - ZP'!H49)))=0,"CHYBÍ VYR",UPPER('ÚHRADOVÝ KATALOG VZP - ZP'!H49)),IF(LEN(TRIM('ÚHRADOVÝ KATALOG VZP - ZP'!H49))=0,"",TRIM(UPPER('ÚHRADOVÝ KATALOG VZP - ZP'!H49))))</f>
        <v/>
      </c>
      <c r="I49" s="22" t="str">
        <f>IF(S49="NOVÝ",IF(LEN(TRIM(UPPER('ÚHRADOVÝ KATALOG VZP - ZP'!I49)))=0,"CHYBÍ ZEM",UPPER('ÚHRADOVÝ KATALOG VZP - ZP'!I49)),IF(LEN(TRIM('ÚHRADOVÝ KATALOG VZP - ZP'!I49))=0,"",TRIM(UPPER('ÚHRADOVÝ KATALOG VZP - ZP'!I49))))</f>
        <v/>
      </c>
      <c r="J49" s="23" t="str">
        <f>IF(S49="NOVÝ",IF(LEN(TRIM('ÚHRADOVÝ KATALOG VZP - ZP'!J49))=0,"CHYBÍ CENA",'ÚHRADOVÝ KATALOG VZP - ZP'!J49),IF(LEN(TRIM('ÚHRADOVÝ KATALOG VZP - ZP'!J49))=0,"",'ÚHRADOVÝ KATALOG VZP - ZP'!J49))</f>
        <v/>
      </c>
      <c r="K49" s="22" t="str">
        <f>UPPER(IF(S49="NOVÝ",IF(LEN(TRIM('ÚHRADOVÝ KATALOG VZP - ZP'!K49))=0,"Chybí MENA",'ÚHRADOVÝ KATALOG VZP - ZP'!K49),IF(LEN(TRIM('ÚHRADOVÝ KATALOG VZP - ZP'!K49))=0,"",'ÚHRADOVÝ KATALOG VZP - ZP'!K49)))</f>
        <v/>
      </c>
      <c r="L49" s="24" t="str">
        <f>IF(S49="NOVÝ",IF(LEN(TRIM('ÚHRADOVÝ KATALOG VZP - ZP'!L49))=0,"CHYBÍ KURZ",'ÚHRADOVÝ KATALOG VZP - ZP'!L49),IF(LEN(TRIM('ÚHRADOVÝ KATALOG VZP - ZP'!L49))=0,"",'ÚHRADOVÝ KATALOG VZP - ZP'!L49))</f>
        <v/>
      </c>
      <c r="M49" s="83" t="str">
        <f>IF(S49="NOVÝ",IF(LEN(TRIM('ÚHRADOVÝ KATALOG VZP - ZP'!M49))=0,"CHYBÍ DPH",
IF(OR('ÚHRADOVÝ KATALOG VZP - ZP'!M49=15,'ÚHRADOVÝ KATALOG VZP - ZP'!M49=21),
'ÚHRADOVÝ KATALOG VZP - ZP'!M49,"CHYBA")),
IF(LEN(TRIM('ÚHRADOVÝ KATALOG VZP - ZP'!M49))=0,"",
IF(OR('ÚHRADOVÝ KATALOG VZP - ZP'!M49=15,'ÚHRADOVÝ KATALOG VZP - ZP'!M49=21),
'ÚHRADOVÝ KATALOG VZP - ZP'!M49,"CHYBA"))
)</f>
        <v/>
      </c>
      <c r="N49" s="127" t="str">
        <f>IF(R49="NE",IF(AND(T49&lt;&gt;"X",LEN('ÚHRADOVÝ KATALOG VZP - ZP'!N49)&gt;0),IF(ROUND(J49*L49*(1+(M49/100))*T49,2)&lt;'ÚHRADOVÝ KATALOG VZP - ZP'!N49,TEXT('ÚHRADOVÝ KATALOG VZP - ZP'!N49,"# ##0,00 Kč") &amp; CHAR(10) &amp; "&gt; " &amp; TEXT('ÚHRADOVÝ KATALOG VZP - ZP'!N49-(J49*L49*(1+(M49/100))*T49),"# ##0,00 Kč"),TEXT('ÚHRADOVÝ KATALOG VZP - ZP'!N49,"# ##0,00 Kč") &amp; CHAR(10) &amp; "OK"),"CHYBÍ DATA PRO VÝPOČET"),"")</f>
        <v/>
      </c>
      <c r="O49" s="26" t="str">
        <f>IF(AND(R49="NE",LEN('ÚHRADOVÝ KATALOG VZP - ZP'!O49)&gt;0),'ÚHRADOVÝ KATALOG VZP - ZP'!O49,"")</f>
        <v/>
      </c>
      <c r="P49" s="26" t="str">
        <f>IF(AND(R49="NE",LEN('ÚHRADOVÝ KATALOG VZP - ZP'!P49)&gt;0),'ÚHRADOVÝ KATALOG VZP - ZP'!P49,"")</f>
        <v/>
      </c>
      <c r="Q49" s="103" t="str">
        <f>IF(LEN(TRIM('ÚHRADOVÝ KATALOG VZP - ZP'!Q49))=0,"",IF(IFERROR(SEARCH("""",UPPER('ÚHRADOVÝ KATALOG VZP - ZP'!Q49)),0)=0,UPPER('ÚHRADOVÝ KATALOG VZP - ZP'!Q49),"("&amp;""""&amp;")"))</f>
        <v/>
      </c>
      <c r="R49" s="31" t="str">
        <f>IF(LEN(TRIM('ÚHRADOVÝ KATALOG VZP - ZP'!B49)&amp;TRIM('ÚHRADOVÝ KATALOG VZP - ZP'!C49)&amp;TRIM('ÚHRADOVÝ KATALOG VZP - ZP'!D49)&amp;TRIM('ÚHRADOVÝ KATALOG VZP - ZP'!E49)&amp;TRIM('ÚHRADOVÝ KATALOG VZP - ZP'!F49)&amp;TRIM('ÚHRADOVÝ KATALOG VZP - ZP'!G49)&amp;TRIM('ÚHRADOVÝ KATALOG VZP - ZP'!H49)&amp;TRIM('ÚHRADOVÝ KATALOG VZP - ZP'!I49)&amp;TRIM('ÚHRADOVÝ KATALOG VZP - ZP'!J49)&amp;TRIM('ÚHRADOVÝ KATALOG VZP - ZP'!K49)&amp;TRIM('ÚHRADOVÝ KATALOG VZP - ZP'!L49)&amp;TRIM('ÚHRADOVÝ KATALOG VZP - ZP'!M49)&amp;TRIM('ÚHRADOVÝ KATALOG VZP - ZP'!N49)&amp;TRIM('ÚHRADOVÝ KATALOG VZP - ZP'!O49)&amp;TRIM('ÚHRADOVÝ KATALOG VZP - ZP'!P49)&amp;TRIM('ÚHRADOVÝ KATALOG VZP - ZP'!Q49))=0,"ANO","NE")</f>
        <v>ANO</v>
      </c>
      <c r="S49" s="31" t="str">
        <f>IF(R49="NE",IF(LEN(TRIM('ÚHRADOVÝ KATALOG VZP - ZP'!B49))=0,"NOVÝ","OPRAVA"),"")</f>
        <v/>
      </c>
      <c r="T49" s="32" t="str">
        <f t="shared" si="1"/>
        <v>X</v>
      </c>
      <c r="V49" s="11">
        <f>LEN(TRIM('ÚHRADOVÝ KATALOG VZP - ZP'!C49))</f>
        <v>0</v>
      </c>
      <c r="W49" s="11" t="str">
        <f>IF(IFERROR(SEARCH("""",UPPER('ÚHRADOVÝ KATALOG VZP - ZP'!C49)),0)&gt;0," "&amp;CHAR(34),"")</f>
        <v/>
      </c>
      <c r="X49" s="11" t="str">
        <f>IF(IFERROR(SEARCH("~?",UPPER('ÚHRADOVÝ KATALOG VZP - ZP'!C49)),0)&gt;0," ?","")</f>
        <v/>
      </c>
      <c r="Y49" s="11" t="str">
        <f>IF(IFERROR(SEARCH("!",UPPER('ÚHRADOVÝ KATALOG VZP - ZP'!C49)),0)&gt;0," !","")</f>
        <v/>
      </c>
      <c r="Z49" s="11" t="str">
        <f>IF(IFERROR(SEARCH("_",UPPER('ÚHRADOVÝ KATALOG VZP - ZP'!C49)),0)&gt;0," _","")</f>
        <v/>
      </c>
      <c r="AA49" s="11" t="str">
        <f>IF(IFERROR(SEARCH("§",UPPER('ÚHRADOVÝ KATALOG VZP - ZP'!C49)),0)&gt;0," §","")</f>
        <v/>
      </c>
      <c r="AB49" s="11" t="str">
        <f>IF(IFERROR(SEARCH("#",UPPER('ÚHRADOVÝ KATALOG VZP - ZP'!C49)),0)&gt;0," #","")</f>
        <v/>
      </c>
      <c r="AC49" s="11" t="str">
        <f>IF(IFERROR(SEARCH(CHAR(10),UPPER('ÚHRADOVÝ KATALOG VZP - ZP'!C49)),0)&gt;0," ALT+ENTER","")</f>
        <v/>
      </c>
      <c r="AD49" s="96" t="str">
        <f>IF(AND(V49=0, R49="NE"),"Chybí NAZ",IF(LEN(TRIM(W49&amp;X49&amp;Y49&amp;Z49&amp;AA49&amp;AB49&amp;AC49))&gt;0,"Nepovolený(é) znak(y):   "&amp;W49&amp;X49&amp;Y49&amp;Z49&amp;AA49&amp;AB49&amp;AC49,TRIM('ÚHRADOVÝ KATALOG VZP - ZP'!C49)))</f>
        <v/>
      </c>
      <c r="AE49" s="11">
        <f>LEN(TRIM('ÚHRADOVÝ KATALOG VZP - ZP'!D49))</f>
        <v>0</v>
      </c>
      <c r="AF49" s="11" t="str">
        <f>IF(IFERROR(SEARCH("""",UPPER('ÚHRADOVÝ KATALOG VZP - ZP'!D49)),0)&gt;0," "&amp;CHAR(34),"")</f>
        <v/>
      </c>
      <c r="AG49" s="11" t="str">
        <f>IF(IFERROR(SEARCH("~?",UPPER('ÚHRADOVÝ KATALOG VZP - ZP'!D49)),0)&gt;0," ?","")</f>
        <v/>
      </c>
      <c r="AH49" s="11" t="str">
        <f>IF(IFERROR(SEARCH("!",UPPER('ÚHRADOVÝ KATALOG VZP - ZP'!D49)),0)&gt;0," !","")</f>
        <v/>
      </c>
      <c r="AI49" s="11" t="str">
        <f>IF(IFERROR(SEARCH("_",UPPER('ÚHRADOVÝ KATALOG VZP - ZP'!D49)),0)&gt;0," _","")</f>
        <v/>
      </c>
      <c r="AJ49" s="11" t="str">
        <f>IF(IFERROR(SEARCH("§",UPPER('ÚHRADOVÝ KATALOG VZP - ZP'!D49)),0)&gt;0," §","")</f>
        <v/>
      </c>
      <c r="AK49" s="11" t="str">
        <f>IF(IFERROR(SEARCH("#",UPPER('ÚHRADOVÝ KATALOG VZP - ZP'!D49)),0)&gt;0," #","")</f>
        <v/>
      </c>
      <c r="AL49" s="11" t="str">
        <f>IF(IFERROR(SEARCH(CHAR(10),UPPER('ÚHRADOVÝ KATALOG VZP - ZP'!D49)),0)&gt;0," ALT+ENTER","")</f>
        <v/>
      </c>
      <c r="AM49" s="96" t="str">
        <f>IF(AND(AE49=0, R49="NE"),"Chybí DOP",IF(LEN(TRIM(AF49&amp;AG49&amp;AH49&amp;AI49&amp;AJ49&amp;AK49&amp;AL49))&gt;0,"Nepovolený(é) znak(y):   "&amp;AF49&amp;AG49&amp;AH49&amp;AI49&amp;AJ49&amp;AK49&amp;AL49,TRIM('ÚHRADOVÝ KATALOG VZP - ZP'!D49)))</f>
        <v/>
      </c>
    </row>
    <row r="50" spans="1:39" s="11" customFormat="1" ht="30" customHeight="1" x14ac:dyDescent="0.2">
      <c r="A50" s="1">
        <v>45</v>
      </c>
      <c r="B50" s="20" t="str">
        <f>IF(ISBLANK('ÚHRADOVÝ KATALOG VZP - ZP'!B50),"",'ÚHRADOVÝ KATALOG VZP - ZP'!B50)</f>
        <v/>
      </c>
      <c r="C50" s="21" t="str">
        <f>UPPER(IF(AD50="Nepovolený(é) znak(y):   "&amp;W50&amp;X50&amp;Y50&amp;Z50&amp;AA50&amp;AB50&amp;AC50,"Nepovolený(é) znak(y):   "&amp;W50&amp;X50&amp;Y50&amp;Z50&amp;AA50&amp;AB50&amp;AC50,IF(S50="NOVÝ",IF(ISBLANK('ÚHRADOVÝ KATALOG VZP - ZP'!C50),"CHYBÍ NAZ",(IF((LEN('ÚHRADOVÝ KATALOG VZP - ZP'!C50)&gt;70),"Překročena délka textu",TRIM('ÚHRADOVÝ KATALOG VZP - ZP'!C50)))),IF(ISBLANK('ÚHRADOVÝ KATALOG VZP - ZP'!C50),"",(IF((LEN('ÚHRADOVÝ KATALOG VZP - ZP'!C50)&gt;80),"Překročena délka textu",TRIM('ÚHRADOVÝ KATALOG VZP - ZP'!C50)))))))</f>
        <v/>
      </c>
      <c r="D50" s="21" t="str">
        <f>UPPER(IF(AM50="Nepovolený(é) znak(y):   "&amp;AF50&amp;AG50&amp;AH50&amp;AI50&amp;AJ50&amp;AK50&amp;AL50,"Nepovolený(é) znak(y):   "&amp;AF50&amp;AG50&amp;AH50&amp;AI50&amp;AJ50&amp;AK50&amp;AL50,IF(S50="NOVÝ",IF(ISBLANK('ÚHRADOVÝ KATALOG VZP - ZP'!D50),"Chybí DOP",(IF((LEN('ÚHRADOVÝ KATALOG VZP - ZP'!D50)&gt;80),"Překročena délka textu",TRIM('ÚHRADOVÝ KATALOG VZP - ZP'!D50)))),IF(ISBLANK('ÚHRADOVÝ KATALOG VZP - ZP'!D50),"",(IF((LEN('ÚHRADOVÝ KATALOG VZP - ZP'!D50)&gt;80),"Překročena délka textu",TRIM('ÚHRADOVÝ KATALOG VZP - ZP'!D50)))))))</f>
        <v/>
      </c>
      <c r="E50" s="22" t="str">
        <f>IF(S50="NOVÝ",IF(LEN(TRIM('ÚHRADOVÝ KATALOG VZP - ZP'!E50))=0,"CHYBÍ TYP",'ÚHRADOVÝ KATALOG VZP - ZP'!E50),IF(LEN(TRIM('ÚHRADOVÝ KATALOG VZP - ZP'!E50))=0,"",'ÚHRADOVÝ KATALOG VZP - ZP'!E50))</f>
        <v/>
      </c>
      <c r="F50" s="22" t="str">
        <f t="shared" si="0"/>
        <v/>
      </c>
      <c r="G50" s="22" t="str">
        <f>IF(S50="NOVÝ",IF(LEN(TRIM(UPPER('ÚHRADOVÝ KATALOG VZP - ZP'!G50)))=0,"CHYBÍ TBAL",UPPER('ÚHRADOVÝ KATALOG VZP - ZP'!G50)),IF(LEN(TRIM('ÚHRADOVÝ KATALOG VZP - ZP'!G50))=0,"",TRIM(UPPER('ÚHRADOVÝ KATALOG VZP - ZP'!G50))))</f>
        <v/>
      </c>
      <c r="H50" s="22" t="str">
        <f>IF(S50="NOVÝ",IF(LEN(TRIM(UPPER('ÚHRADOVÝ KATALOG VZP - ZP'!H50)))=0,"CHYBÍ VYR",UPPER('ÚHRADOVÝ KATALOG VZP - ZP'!H50)),IF(LEN(TRIM('ÚHRADOVÝ KATALOG VZP - ZP'!H50))=0,"",TRIM(UPPER('ÚHRADOVÝ KATALOG VZP - ZP'!H50))))</f>
        <v/>
      </c>
      <c r="I50" s="22" t="str">
        <f>IF(S50="NOVÝ",IF(LEN(TRIM(UPPER('ÚHRADOVÝ KATALOG VZP - ZP'!I50)))=0,"CHYBÍ ZEM",UPPER('ÚHRADOVÝ KATALOG VZP - ZP'!I50)),IF(LEN(TRIM('ÚHRADOVÝ KATALOG VZP - ZP'!I50))=0,"",TRIM(UPPER('ÚHRADOVÝ KATALOG VZP - ZP'!I50))))</f>
        <v/>
      </c>
      <c r="J50" s="23" t="str">
        <f>IF(S50="NOVÝ",IF(LEN(TRIM('ÚHRADOVÝ KATALOG VZP - ZP'!J50))=0,"CHYBÍ CENA",'ÚHRADOVÝ KATALOG VZP - ZP'!J50),IF(LEN(TRIM('ÚHRADOVÝ KATALOG VZP - ZP'!J50))=0,"",'ÚHRADOVÝ KATALOG VZP - ZP'!J50))</f>
        <v/>
      </c>
      <c r="K50" s="22" t="str">
        <f>UPPER(IF(S50="NOVÝ",IF(LEN(TRIM('ÚHRADOVÝ KATALOG VZP - ZP'!K50))=0,"Chybí MENA",'ÚHRADOVÝ KATALOG VZP - ZP'!K50),IF(LEN(TRIM('ÚHRADOVÝ KATALOG VZP - ZP'!K50))=0,"",'ÚHRADOVÝ KATALOG VZP - ZP'!K50)))</f>
        <v/>
      </c>
      <c r="L50" s="24" t="str">
        <f>IF(S50="NOVÝ",IF(LEN(TRIM('ÚHRADOVÝ KATALOG VZP - ZP'!L50))=0,"CHYBÍ KURZ",'ÚHRADOVÝ KATALOG VZP - ZP'!L50),IF(LEN(TRIM('ÚHRADOVÝ KATALOG VZP - ZP'!L50))=0,"",'ÚHRADOVÝ KATALOG VZP - ZP'!L50))</f>
        <v/>
      </c>
      <c r="M50" s="83" t="str">
        <f>IF(S50="NOVÝ",IF(LEN(TRIM('ÚHRADOVÝ KATALOG VZP - ZP'!M50))=0,"CHYBÍ DPH",
IF(OR('ÚHRADOVÝ KATALOG VZP - ZP'!M50=15,'ÚHRADOVÝ KATALOG VZP - ZP'!M50=21),
'ÚHRADOVÝ KATALOG VZP - ZP'!M50,"CHYBA")),
IF(LEN(TRIM('ÚHRADOVÝ KATALOG VZP - ZP'!M50))=0,"",
IF(OR('ÚHRADOVÝ KATALOG VZP - ZP'!M50=15,'ÚHRADOVÝ KATALOG VZP - ZP'!M50=21),
'ÚHRADOVÝ KATALOG VZP - ZP'!M50,"CHYBA"))
)</f>
        <v/>
      </c>
      <c r="N50" s="127" t="str">
        <f>IF(R50="NE",IF(AND(T50&lt;&gt;"X",LEN('ÚHRADOVÝ KATALOG VZP - ZP'!N50)&gt;0),IF(ROUND(J50*L50*(1+(M50/100))*T50,2)&lt;'ÚHRADOVÝ KATALOG VZP - ZP'!N50,TEXT('ÚHRADOVÝ KATALOG VZP - ZP'!N50,"# ##0,00 Kč") &amp; CHAR(10) &amp; "&gt; " &amp; TEXT('ÚHRADOVÝ KATALOG VZP - ZP'!N50-(J50*L50*(1+(M50/100))*T50),"# ##0,00 Kč"),TEXT('ÚHRADOVÝ KATALOG VZP - ZP'!N50,"# ##0,00 Kč") &amp; CHAR(10) &amp; "OK"),"CHYBÍ DATA PRO VÝPOČET"),"")</f>
        <v/>
      </c>
      <c r="O50" s="26" t="str">
        <f>IF(AND(R50="NE",LEN('ÚHRADOVÝ KATALOG VZP - ZP'!O50)&gt;0),'ÚHRADOVÝ KATALOG VZP - ZP'!O50,"")</f>
        <v/>
      </c>
      <c r="P50" s="26" t="str">
        <f>IF(AND(R50="NE",LEN('ÚHRADOVÝ KATALOG VZP - ZP'!P50)&gt;0),'ÚHRADOVÝ KATALOG VZP - ZP'!P50,"")</f>
        <v/>
      </c>
      <c r="Q50" s="103" t="str">
        <f>IF(LEN(TRIM('ÚHRADOVÝ KATALOG VZP - ZP'!Q50))=0,"",IF(IFERROR(SEARCH("""",UPPER('ÚHRADOVÝ KATALOG VZP - ZP'!Q50)),0)=0,UPPER('ÚHRADOVÝ KATALOG VZP - ZP'!Q50),"("&amp;""""&amp;")"))</f>
        <v/>
      </c>
      <c r="R50" s="31" t="str">
        <f>IF(LEN(TRIM('ÚHRADOVÝ KATALOG VZP - ZP'!B50)&amp;TRIM('ÚHRADOVÝ KATALOG VZP - ZP'!C50)&amp;TRIM('ÚHRADOVÝ KATALOG VZP - ZP'!D50)&amp;TRIM('ÚHRADOVÝ KATALOG VZP - ZP'!E50)&amp;TRIM('ÚHRADOVÝ KATALOG VZP - ZP'!F50)&amp;TRIM('ÚHRADOVÝ KATALOG VZP - ZP'!G50)&amp;TRIM('ÚHRADOVÝ KATALOG VZP - ZP'!H50)&amp;TRIM('ÚHRADOVÝ KATALOG VZP - ZP'!I50)&amp;TRIM('ÚHRADOVÝ KATALOG VZP - ZP'!J50)&amp;TRIM('ÚHRADOVÝ KATALOG VZP - ZP'!K50)&amp;TRIM('ÚHRADOVÝ KATALOG VZP - ZP'!L50)&amp;TRIM('ÚHRADOVÝ KATALOG VZP - ZP'!M50)&amp;TRIM('ÚHRADOVÝ KATALOG VZP - ZP'!N50)&amp;TRIM('ÚHRADOVÝ KATALOG VZP - ZP'!O50)&amp;TRIM('ÚHRADOVÝ KATALOG VZP - ZP'!P50)&amp;TRIM('ÚHRADOVÝ KATALOG VZP - ZP'!Q50))=0,"ANO","NE")</f>
        <v>ANO</v>
      </c>
      <c r="S50" s="31" t="str">
        <f>IF(R50="NE",IF(LEN(TRIM('ÚHRADOVÝ KATALOG VZP - ZP'!B50))=0,"NOVÝ","OPRAVA"),"")</f>
        <v/>
      </c>
      <c r="T50" s="32" t="str">
        <f t="shared" si="1"/>
        <v>X</v>
      </c>
      <c r="V50" s="11">
        <f>LEN(TRIM('ÚHRADOVÝ KATALOG VZP - ZP'!C50))</f>
        <v>0</v>
      </c>
      <c r="W50" s="11" t="str">
        <f>IF(IFERROR(SEARCH("""",UPPER('ÚHRADOVÝ KATALOG VZP - ZP'!C50)),0)&gt;0," "&amp;CHAR(34),"")</f>
        <v/>
      </c>
      <c r="X50" s="11" t="str">
        <f>IF(IFERROR(SEARCH("~?",UPPER('ÚHRADOVÝ KATALOG VZP - ZP'!C50)),0)&gt;0," ?","")</f>
        <v/>
      </c>
      <c r="Y50" s="11" t="str">
        <f>IF(IFERROR(SEARCH("!",UPPER('ÚHRADOVÝ KATALOG VZP - ZP'!C50)),0)&gt;0," !","")</f>
        <v/>
      </c>
      <c r="Z50" s="11" t="str">
        <f>IF(IFERROR(SEARCH("_",UPPER('ÚHRADOVÝ KATALOG VZP - ZP'!C50)),0)&gt;0," _","")</f>
        <v/>
      </c>
      <c r="AA50" s="11" t="str">
        <f>IF(IFERROR(SEARCH("§",UPPER('ÚHRADOVÝ KATALOG VZP - ZP'!C50)),0)&gt;0," §","")</f>
        <v/>
      </c>
      <c r="AB50" s="11" t="str">
        <f>IF(IFERROR(SEARCH("#",UPPER('ÚHRADOVÝ KATALOG VZP - ZP'!C50)),0)&gt;0," #","")</f>
        <v/>
      </c>
      <c r="AC50" s="11" t="str">
        <f>IF(IFERROR(SEARCH(CHAR(10),UPPER('ÚHRADOVÝ KATALOG VZP - ZP'!C50)),0)&gt;0," ALT+ENTER","")</f>
        <v/>
      </c>
      <c r="AD50" s="96" t="str">
        <f>IF(AND(V50=0, R50="NE"),"Chybí NAZ",IF(LEN(TRIM(W50&amp;X50&amp;Y50&amp;Z50&amp;AA50&amp;AB50&amp;AC50))&gt;0,"Nepovolený(é) znak(y):   "&amp;W50&amp;X50&amp;Y50&amp;Z50&amp;AA50&amp;AB50&amp;AC50,TRIM('ÚHRADOVÝ KATALOG VZP - ZP'!C50)))</f>
        <v/>
      </c>
      <c r="AE50" s="11">
        <f>LEN(TRIM('ÚHRADOVÝ KATALOG VZP - ZP'!D50))</f>
        <v>0</v>
      </c>
      <c r="AF50" s="11" t="str">
        <f>IF(IFERROR(SEARCH("""",UPPER('ÚHRADOVÝ KATALOG VZP - ZP'!D50)),0)&gt;0," "&amp;CHAR(34),"")</f>
        <v/>
      </c>
      <c r="AG50" s="11" t="str">
        <f>IF(IFERROR(SEARCH("~?",UPPER('ÚHRADOVÝ KATALOG VZP - ZP'!D50)),0)&gt;0," ?","")</f>
        <v/>
      </c>
      <c r="AH50" s="11" t="str">
        <f>IF(IFERROR(SEARCH("!",UPPER('ÚHRADOVÝ KATALOG VZP - ZP'!D50)),0)&gt;0," !","")</f>
        <v/>
      </c>
      <c r="AI50" s="11" t="str">
        <f>IF(IFERROR(SEARCH("_",UPPER('ÚHRADOVÝ KATALOG VZP - ZP'!D50)),0)&gt;0," _","")</f>
        <v/>
      </c>
      <c r="AJ50" s="11" t="str">
        <f>IF(IFERROR(SEARCH("§",UPPER('ÚHRADOVÝ KATALOG VZP - ZP'!D50)),0)&gt;0," §","")</f>
        <v/>
      </c>
      <c r="AK50" s="11" t="str">
        <f>IF(IFERROR(SEARCH("#",UPPER('ÚHRADOVÝ KATALOG VZP - ZP'!D50)),0)&gt;0," #","")</f>
        <v/>
      </c>
      <c r="AL50" s="11" t="str">
        <f>IF(IFERROR(SEARCH(CHAR(10),UPPER('ÚHRADOVÝ KATALOG VZP - ZP'!D50)),0)&gt;0," ALT+ENTER","")</f>
        <v/>
      </c>
      <c r="AM50" s="96" t="str">
        <f>IF(AND(AE50=0, R50="NE"),"Chybí DOP",IF(LEN(TRIM(AF50&amp;AG50&amp;AH50&amp;AI50&amp;AJ50&amp;AK50&amp;AL50))&gt;0,"Nepovolený(é) znak(y):   "&amp;AF50&amp;AG50&amp;AH50&amp;AI50&amp;AJ50&amp;AK50&amp;AL50,TRIM('ÚHRADOVÝ KATALOG VZP - ZP'!D50)))</f>
        <v/>
      </c>
    </row>
    <row r="51" spans="1:39" s="11" customFormat="1" ht="30" customHeight="1" x14ac:dyDescent="0.2">
      <c r="A51" s="1">
        <v>46</v>
      </c>
      <c r="B51" s="20" t="str">
        <f>IF(ISBLANK('ÚHRADOVÝ KATALOG VZP - ZP'!B51),"",'ÚHRADOVÝ KATALOG VZP - ZP'!B51)</f>
        <v/>
      </c>
      <c r="C51" s="21" t="str">
        <f>UPPER(IF(AD51="Nepovolený(é) znak(y):   "&amp;W51&amp;X51&amp;Y51&amp;Z51&amp;AA51&amp;AB51&amp;AC51,"Nepovolený(é) znak(y):   "&amp;W51&amp;X51&amp;Y51&amp;Z51&amp;AA51&amp;AB51&amp;AC51,IF(S51="NOVÝ",IF(ISBLANK('ÚHRADOVÝ KATALOG VZP - ZP'!C51),"CHYBÍ NAZ",(IF((LEN('ÚHRADOVÝ KATALOG VZP - ZP'!C51)&gt;70),"Překročena délka textu",TRIM('ÚHRADOVÝ KATALOG VZP - ZP'!C51)))),IF(ISBLANK('ÚHRADOVÝ KATALOG VZP - ZP'!C51),"",(IF((LEN('ÚHRADOVÝ KATALOG VZP - ZP'!C51)&gt;80),"Překročena délka textu",TRIM('ÚHRADOVÝ KATALOG VZP - ZP'!C51)))))))</f>
        <v/>
      </c>
      <c r="D51" s="21" t="str">
        <f>UPPER(IF(AM51="Nepovolený(é) znak(y):   "&amp;AF51&amp;AG51&amp;AH51&amp;AI51&amp;AJ51&amp;AK51&amp;AL51,"Nepovolený(é) znak(y):   "&amp;AF51&amp;AG51&amp;AH51&amp;AI51&amp;AJ51&amp;AK51&amp;AL51,IF(S51="NOVÝ",IF(ISBLANK('ÚHRADOVÝ KATALOG VZP - ZP'!D51),"Chybí DOP",(IF((LEN('ÚHRADOVÝ KATALOG VZP - ZP'!D51)&gt;80),"Překročena délka textu",TRIM('ÚHRADOVÝ KATALOG VZP - ZP'!D51)))),IF(ISBLANK('ÚHRADOVÝ KATALOG VZP - ZP'!D51),"",(IF((LEN('ÚHRADOVÝ KATALOG VZP - ZP'!D51)&gt;80),"Překročena délka textu",TRIM('ÚHRADOVÝ KATALOG VZP - ZP'!D51)))))))</f>
        <v/>
      </c>
      <c r="E51" s="22" t="str">
        <f>IF(S51="NOVÝ",IF(LEN(TRIM('ÚHRADOVÝ KATALOG VZP - ZP'!E51))=0,"CHYBÍ TYP",'ÚHRADOVÝ KATALOG VZP - ZP'!E51),IF(LEN(TRIM('ÚHRADOVÝ KATALOG VZP - ZP'!E51))=0,"",'ÚHRADOVÝ KATALOG VZP - ZP'!E51))</f>
        <v/>
      </c>
      <c r="F51" s="22" t="str">
        <f t="shared" si="0"/>
        <v/>
      </c>
      <c r="G51" s="22" t="str">
        <f>IF(S51="NOVÝ",IF(LEN(TRIM(UPPER('ÚHRADOVÝ KATALOG VZP - ZP'!G51)))=0,"CHYBÍ TBAL",UPPER('ÚHRADOVÝ KATALOG VZP - ZP'!G51)),IF(LEN(TRIM('ÚHRADOVÝ KATALOG VZP - ZP'!G51))=0,"",TRIM(UPPER('ÚHRADOVÝ KATALOG VZP - ZP'!G51))))</f>
        <v/>
      </c>
      <c r="H51" s="22" t="str">
        <f>IF(S51="NOVÝ",IF(LEN(TRIM(UPPER('ÚHRADOVÝ KATALOG VZP - ZP'!H51)))=0,"CHYBÍ VYR",UPPER('ÚHRADOVÝ KATALOG VZP - ZP'!H51)),IF(LEN(TRIM('ÚHRADOVÝ KATALOG VZP - ZP'!H51))=0,"",TRIM(UPPER('ÚHRADOVÝ KATALOG VZP - ZP'!H51))))</f>
        <v/>
      </c>
      <c r="I51" s="22" t="str">
        <f>IF(S51="NOVÝ",IF(LEN(TRIM(UPPER('ÚHRADOVÝ KATALOG VZP - ZP'!I51)))=0,"CHYBÍ ZEM",UPPER('ÚHRADOVÝ KATALOG VZP - ZP'!I51)),IF(LEN(TRIM('ÚHRADOVÝ KATALOG VZP - ZP'!I51))=0,"",TRIM(UPPER('ÚHRADOVÝ KATALOG VZP - ZP'!I51))))</f>
        <v/>
      </c>
      <c r="J51" s="23" t="str">
        <f>IF(S51="NOVÝ",IF(LEN(TRIM('ÚHRADOVÝ KATALOG VZP - ZP'!J51))=0,"CHYBÍ CENA",'ÚHRADOVÝ KATALOG VZP - ZP'!J51),IF(LEN(TRIM('ÚHRADOVÝ KATALOG VZP - ZP'!J51))=0,"",'ÚHRADOVÝ KATALOG VZP - ZP'!J51))</f>
        <v/>
      </c>
      <c r="K51" s="22" t="str">
        <f>UPPER(IF(S51="NOVÝ",IF(LEN(TRIM('ÚHRADOVÝ KATALOG VZP - ZP'!K51))=0,"Chybí MENA",'ÚHRADOVÝ KATALOG VZP - ZP'!K51),IF(LEN(TRIM('ÚHRADOVÝ KATALOG VZP - ZP'!K51))=0,"",'ÚHRADOVÝ KATALOG VZP - ZP'!K51)))</f>
        <v/>
      </c>
      <c r="L51" s="24" t="str">
        <f>IF(S51="NOVÝ",IF(LEN(TRIM('ÚHRADOVÝ KATALOG VZP - ZP'!L51))=0,"CHYBÍ KURZ",'ÚHRADOVÝ KATALOG VZP - ZP'!L51),IF(LEN(TRIM('ÚHRADOVÝ KATALOG VZP - ZP'!L51))=0,"",'ÚHRADOVÝ KATALOG VZP - ZP'!L51))</f>
        <v/>
      </c>
      <c r="M51" s="83" t="str">
        <f>IF(S51="NOVÝ",IF(LEN(TRIM('ÚHRADOVÝ KATALOG VZP - ZP'!M51))=0,"CHYBÍ DPH",
IF(OR('ÚHRADOVÝ KATALOG VZP - ZP'!M51=15,'ÚHRADOVÝ KATALOG VZP - ZP'!M51=21),
'ÚHRADOVÝ KATALOG VZP - ZP'!M51,"CHYBA")),
IF(LEN(TRIM('ÚHRADOVÝ KATALOG VZP - ZP'!M51))=0,"",
IF(OR('ÚHRADOVÝ KATALOG VZP - ZP'!M51=15,'ÚHRADOVÝ KATALOG VZP - ZP'!M51=21),
'ÚHRADOVÝ KATALOG VZP - ZP'!M51,"CHYBA"))
)</f>
        <v/>
      </c>
      <c r="N51" s="127" t="str">
        <f>IF(R51="NE",IF(AND(T51&lt;&gt;"X",LEN('ÚHRADOVÝ KATALOG VZP - ZP'!N51)&gt;0),IF(ROUND(J51*L51*(1+(M51/100))*T51,2)&lt;'ÚHRADOVÝ KATALOG VZP - ZP'!N51,TEXT('ÚHRADOVÝ KATALOG VZP - ZP'!N51,"# ##0,00 Kč") &amp; CHAR(10) &amp; "&gt; " &amp; TEXT('ÚHRADOVÝ KATALOG VZP - ZP'!N51-(J51*L51*(1+(M51/100))*T51),"# ##0,00 Kč"),TEXT('ÚHRADOVÝ KATALOG VZP - ZP'!N51,"# ##0,00 Kč") &amp; CHAR(10) &amp; "OK"),"CHYBÍ DATA PRO VÝPOČET"),"")</f>
        <v/>
      </c>
      <c r="O51" s="26" t="str">
        <f>IF(AND(R51="NE",LEN('ÚHRADOVÝ KATALOG VZP - ZP'!O51)&gt;0),'ÚHRADOVÝ KATALOG VZP - ZP'!O51,"")</f>
        <v/>
      </c>
      <c r="P51" s="26" t="str">
        <f>IF(AND(R51="NE",LEN('ÚHRADOVÝ KATALOG VZP - ZP'!P51)&gt;0),'ÚHRADOVÝ KATALOG VZP - ZP'!P51,"")</f>
        <v/>
      </c>
      <c r="Q51" s="103" t="str">
        <f>IF(LEN(TRIM('ÚHRADOVÝ KATALOG VZP - ZP'!Q51))=0,"",IF(IFERROR(SEARCH("""",UPPER('ÚHRADOVÝ KATALOG VZP - ZP'!Q51)),0)=0,UPPER('ÚHRADOVÝ KATALOG VZP - ZP'!Q51),"("&amp;""""&amp;")"))</f>
        <v/>
      </c>
      <c r="R51" s="31" t="str">
        <f>IF(LEN(TRIM('ÚHRADOVÝ KATALOG VZP - ZP'!B51)&amp;TRIM('ÚHRADOVÝ KATALOG VZP - ZP'!C51)&amp;TRIM('ÚHRADOVÝ KATALOG VZP - ZP'!D51)&amp;TRIM('ÚHRADOVÝ KATALOG VZP - ZP'!E51)&amp;TRIM('ÚHRADOVÝ KATALOG VZP - ZP'!F51)&amp;TRIM('ÚHRADOVÝ KATALOG VZP - ZP'!G51)&amp;TRIM('ÚHRADOVÝ KATALOG VZP - ZP'!H51)&amp;TRIM('ÚHRADOVÝ KATALOG VZP - ZP'!I51)&amp;TRIM('ÚHRADOVÝ KATALOG VZP - ZP'!J51)&amp;TRIM('ÚHRADOVÝ KATALOG VZP - ZP'!K51)&amp;TRIM('ÚHRADOVÝ KATALOG VZP - ZP'!L51)&amp;TRIM('ÚHRADOVÝ KATALOG VZP - ZP'!M51)&amp;TRIM('ÚHRADOVÝ KATALOG VZP - ZP'!N51)&amp;TRIM('ÚHRADOVÝ KATALOG VZP - ZP'!O51)&amp;TRIM('ÚHRADOVÝ KATALOG VZP - ZP'!P51)&amp;TRIM('ÚHRADOVÝ KATALOG VZP - ZP'!Q51))=0,"ANO","NE")</f>
        <v>ANO</v>
      </c>
      <c r="S51" s="31" t="str">
        <f>IF(R51="NE",IF(LEN(TRIM('ÚHRADOVÝ KATALOG VZP - ZP'!B51))=0,"NOVÝ","OPRAVA"),"")</f>
        <v/>
      </c>
      <c r="T51" s="32" t="str">
        <f t="shared" si="1"/>
        <v>X</v>
      </c>
      <c r="V51" s="11">
        <f>LEN(TRIM('ÚHRADOVÝ KATALOG VZP - ZP'!C51))</f>
        <v>0</v>
      </c>
      <c r="W51" s="11" t="str">
        <f>IF(IFERROR(SEARCH("""",UPPER('ÚHRADOVÝ KATALOG VZP - ZP'!C51)),0)&gt;0," "&amp;CHAR(34),"")</f>
        <v/>
      </c>
      <c r="X51" s="11" t="str">
        <f>IF(IFERROR(SEARCH("~?",UPPER('ÚHRADOVÝ KATALOG VZP - ZP'!C51)),0)&gt;0," ?","")</f>
        <v/>
      </c>
      <c r="Y51" s="11" t="str">
        <f>IF(IFERROR(SEARCH("!",UPPER('ÚHRADOVÝ KATALOG VZP - ZP'!C51)),0)&gt;0," !","")</f>
        <v/>
      </c>
      <c r="Z51" s="11" t="str">
        <f>IF(IFERROR(SEARCH("_",UPPER('ÚHRADOVÝ KATALOG VZP - ZP'!C51)),0)&gt;0," _","")</f>
        <v/>
      </c>
      <c r="AA51" s="11" t="str">
        <f>IF(IFERROR(SEARCH("§",UPPER('ÚHRADOVÝ KATALOG VZP - ZP'!C51)),0)&gt;0," §","")</f>
        <v/>
      </c>
      <c r="AB51" s="11" t="str">
        <f>IF(IFERROR(SEARCH("#",UPPER('ÚHRADOVÝ KATALOG VZP - ZP'!C51)),0)&gt;0," #","")</f>
        <v/>
      </c>
      <c r="AC51" s="11" t="str">
        <f>IF(IFERROR(SEARCH(CHAR(10),UPPER('ÚHRADOVÝ KATALOG VZP - ZP'!C51)),0)&gt;0," ALT+ENTER","")</f>
        <v/>
      </c>
      <c r="AD51" s="96" t="str">
        <f>IF(AND(V51=0, R51="NE"),"Chybí NAZ",IF(LEN(TRIM(W51&amp;X51&amp;Y51&amp;Z51&amp;AA51&amp;AB51&amp;AC51))&gt;0,"Nepovolený(é) znak(y):   "&amp;W51&amp;X51&amp;Y51&amp;Z51&amp;AA51&amp;AB51&amp;AC51,TRIM('ÚHRADOVÝ KATALOG VZP - ZP'!C51)))</f>
        <v/>
      </c>
      <c r="AE51" s="11">
        <f>LEN(TRIM('ÚHRADOVÝ KATALOG VZP - ZP'!D51))</f>
        <v>0</v>
      </c>
      <c r="AF51" s="11" t="str">
        <f>IF(IFERROR(SEARCH("""",UPPER('ÚHRADOVÝ KATALOG VZP - ZP'!D51)),0)&gt;0," "&amp;CHAR(34),"")</f>
        <v/>
      </c>
      <c r="AG51" s="11" t="str">
        <f>IF(IFERROR(SEARCH("~?",UPPER('ÚHRADOVÝ KATALOG VZP - ZP'!D51)),0)&gt;0," ?","")</f>
        <v/>
      </c>
      <c r="AH51" s="11" t="str">
        <f>IF(IFERROR(SEARCH("!",UPPER('ÚHRADOVÝ KATALOG VZP - ZP'!D51)),0)&gt;0," !","")</f>
        <v/>
      </c>
      <c r="AI51" s="11" t="str">
        <f>IF(IFERROR(SEARCH("_",UPPER('ÚHRADOVÝ KATALOG VZP - ZP'!D51)),0)&gt;0," _","")</f>
        <v/>
      </c>
      <c r="AJ51" s="11" t="str">
        <f>IF(IFERROR(SEARCH("§",UPPER('ÚHRADOVÝ KATALOG VZP - ZP'!D51)),0)&gt;0," §","")</f>
        <v/>
      </c>
      <c r="AK51" s="11" t="str">
        <f>IF(IFERROR(SEARCH("#",UPPER('ÚHRADOVÝ KATALOG VZP - ZP'!D51)),0)&gt;0," #","")</f>
        <v/>
      </c>
      <c r="AL51" s="11" t="str">
        <f>IF(IFERROR(SEARCH(CHAR(10),UPPER('ÚHRADOVÝ KATALOG VZP - ZP'!D51)),0)&gt;0," ALT+ENTER","")</f>
        <v/>
      </c>
      <c r="AM51" s="96" t="str">
        <f>IF(AND(AE51=0, R51="NE"),"Chybí DOP",IF(LEN(TRIM(AF51&amp;AG51&amp;AH51&amp;AI51&amp;AJ51&amp;AK51&amp;AL51))&gt;0,"Nepovolený(é) znak(y):   "&amp;AF51&amp;AG51&amp;AH51&amp;AI51&amp;AJ51&amp;AK51&amp;AL51,TRIM('ÚHRADOVÝ KATALOG VZP - ZP'!D51)))</f>
        <v/>
      </c>
    </row>
    <row r="52" spans="1:39" s="11" customFormat="1" ht="30" customHeight="1" x14ac:dyDescent="0.2">
      <c r="A52" s="1">
        <v>47</v>
      </c>
      <c r="B52" s="20" t="str">
        <f>IF(ISBLANK('ÚHRADOVÝ KATALOG VZP - ZP'!B52),"",'ÚHRADOVÝ KATALOG VZP - ZP'!B52)</f>
        <v/>
      </c>
      <c r="C52" s="21" t="str">
        <f>UPPER(IF(AD52="Nepovolený(é) znak(y):   "&amp;W52&amp;X52&amp;Y52&amp;Z52&amp;AA52&amp;AB52&amp;AC52,"Nepovolený(é) znak(y):   "&amp;W52&amp;X52&amp;Y52&amp;Z52&amp;AA52&amp;AB52&amp;AC52,IF(S52="NOVÝ",IF(ISBLANK('ÚHRADOVÝ KATALOG VZP - ZP'!C52),"CHYBÍ NAZ",(IF((LEN('ÚHRADOVÝ KATALOG VZP - ZP'!C52)&gt;70),"Překročena délka textu",TRIM('ÚHRADOVÝ KATALOG VZP - ZP'!C52)))),IF(ISBLANK('ÚHRADOVÝ KATALOG VZP - ZP'!C52),"",(IF((LEN('ÚHRADOVÝ KATALOG VZP - ZP'!C52)&gt;80),"Překročena délka textu",TRIM('ÚHRADOVÝ KATALOG VZP - ZP'!C52)))))))</f>
        <v/>
      </c>
      <c r="D52" s="21" t="str">
        <f>UPPER(IF(AM52="Nepovolený(é) znak(y):   "&amp;AF52&amp;AG52&amp;AH52&amp;AI52&amp;AJ52&amp;AK52&amp;AL52,"Nepovolený(é) znak(y):   "&amp;AF52&amp;AG52&amp;AH52&amp;AI52&amp;AJ52&amp;AK52&amp;AL52,IF(S52="NOVÝ",IF(ISBLANK('ÚHRADOVÝ KATALOG VZP - ZP'!D52),"Chybí DOP",(IF((LEN('ÚHRADOVÝ KATALOG VZP - ZP'!D52)&gt;80),"Překročena délka textu",TRIM('ÚHRADOVÝ KATALOG VZP - ZP'!D52)))),IF(ISBLANK('ÚHRADOVÝ KATALOG VZP - ZP'!D52),"",(IF((LEN('ÚHRADOVÝ KATALOG VZP - ZP'!D52)&gt;80),"Překročena délka textu",TRIM('ÚHRADOVÝ KATALOG VZP - ZP'!D52)))))))</f>
        <v/>
      </c>
      <c r="E52" s="22" t="str">
        <f>IF(S52="NOVÝ",IF(LEN(TRIM('ÚHRADOVÝ KATALOG VZP - ZP'!E52))=0,"CHYBÍ TYP",'ÚHRADOVÝ KATALOG VZP - ZP'!E52),IF(LEN(TRIM('ÚHRADOVÝ KATALOG VZP - ZP'!E52))=0,"",'ÚHRADOVÝ KATALOG VZP - ZP'!E52))</f>
        <v/>
      </c>
      <c r="F52" s="22" t="str">
        <f t="shared" si="0"/>
        <v/>
      </c>
      <c r="G52" s="22" t="str">
        <f>IF(S52="NOVÝ",IF(LEN(TRIM(UPPER('ÚHRADOVÝ KATALOG VZP - ZP'!G52)))=0,"CHYBÍ TBAL",UPPER('ÚHRADOVÝ KATALOG VZP - ZP'!G52)),IF(LEN(TRIM('ÚHRADOVÝ KATALOG VZP - ZP'!G52))=0,"",TRIM(UPPER('ÚHRADOVÝ KATALOG VZP - ZP'!G52))))</f>
        <v/>
      </c>
      <c r="H52" s="22" t="str">
        <f>IF(S52="NOVÝ",IF(LEN(TRIM(UPPER('ÚHRADOVÝ KATALOG VZP - ZP'!H52)))=0,"CHYBÍ VYR",UPPER('ÚHRADOVÝ KATALOG VZP - ZP'!H52)),IF(LEN(TRIM('ÚHRADOVÝ KATALOG VZP - ZP'!H52))=0,"",TRIM(UPPER('ÚHRADOVÝ KATALOG VZP - ZP'!H52))))</f>
        <v/>
      </c>
      <c r="I52" s="22" t="str">
        <f>IF(S52="NOVÝ",IF(LEN(TRIM(UPPER('ÚHRADOVÝ KATALOG VZP - ZP'!I52)))=0,"CHYBÍ ZEM",UPPER('ÚHRADOVÝ KATALOG VZP - ZP'!I52)),IF(LEN(TRIM('ÚHRADOVÝ KATALOG VZP - ZP'!I52))=0,"",TRIM(UPPER('ÚHRADOVÝ KATALOG VZP - ZP'!I52))))</f>
        <v/>
      </c>
      <c r="J52" s="23" t="str">
        <f>IF(S52="NOVÝ",IF(LEN(TRIM('ÚHRADOVÝ KATALOG VZP - ZP'!J52))=0,"CHYBÍ CENA",'ÚHRADOVÝ KATALOG VZP - ZP'!J52),IF(LEN(TRIM('ÚHRADOVÝ KATALOG VZP - ZP'!J52))=0,"",'ÚHRADOVÝ KATALOG VZP - ZP'!J52))</f>
        <v/>
      </c>
      <c r="K52" s="22" t="str">
        <f>UPPER(IF(S52="NOVÝ",IF(LEN(TRIM('ÚHRADOVÝ KATALOG VZP - ZP'!K52))=0,"Chybí MENA",'ÚHRADOVÝ KATALOG VZP - ZP'!K52),IF(LEN(TRIM('ÚHRADOVÝ KATALOG VZP - ZP'!K52))=0,"",'ÚHRADOVÝ KATALOG VZP - ZP'!K52)))</f>
        <v/>
      </c>
      <c r="L52" s="24" t="str">
        <f>IF(S52="NOVÝ",IF(LEN(TRIM('ÚHRADOVÝ KATALOG VZP - ZP'!L52))=0,"CHYBÍ KURZ",'ÚHRADOVÝ KATALOG VZP - ZP'!L52),IF(LEN(TRIM('ÚHRADOVÝ KATALOG VZP - ZP'!L52))=0,"",'ÚHRADOVÝ KATALOG VZP - ZP'!L52))</f>
        <v/>
      </c>
      <c r="M52" s="83" t="str">
        <f>IF(S52="NOVÝ",IF(LEN(TRIM('ÚHRADOVÝ KATALOG VZP - ZP'!M52))=0,"CHYBÍ DPH",
IF(OR('ÚHRADOVÝ KATALOG VZP - ZP'!M52=15,'ÚHRADOVÝ KATALOG VZP - ZP'!M52=21),
'ÚHRADOVÝ KATALOG VZP - ZP'!M52,"CHYBA")),
IF(LEN(TRIM('ÚHRADOVÝ KATALOG VZP - ZP'!M52))=0,"",
IF(OR('ÚHRADOVÝ KATALOG VZP - ZP'!M52=15,'ÚHRADOVÝ KATALOG VZP - ZP'!M52=21),
'ÚHRADOVÝ KATALOG VZP - ZP'!M52,"CHYBA"))
)</f>
        <v/>
      </c>
      <c r="N52" s="127" t="str">
        <f>IF(R52="NE",IF(AND(T52&lt;&gt;"X",LEN('ÚHRADOVÝ KATALOG VZP - ZP'!N52)&gt;0),IF(ROUND(J52*L52*(1+(M52/100))*T52,2)&lt;'ÚHRADOVÝ KATALOG VZP - ZP'!N52,TEXT('ÚHRADOVÝ KATALOG VZP - ZP'!N52,"# ##0,00 Kč") &amp; CHAR(10) &amp; "&gt; " &amp; TEXT('ÚHRADOVÝ KATALOG VZP - ZP'!N52-(J52*L52*(1+(M52/100))*T52),"# ##0,00 Kč"),TEXT('ÚHRADOVÝ KATALOG VZP - ZP'!N52,"# ##0,00 Kč") &amp; CHAR(10) &amp; "OK"),"CHYBÍ DATA PRO VÝPOČET"),"")</f>
        <v/>
      </c>
      <c r="O52" s="26" t="str">
        <f>IF(AND(R52="NE",LEN('ÚHRADOVÝ KATALOG VZP - ZP'!O52)&gt;0),'ÚHRADOVÝ KATALOG VZP - ZP'!O52,"")</f>
        <v/>
      </c>
      <c r="P52" s="26" t="str">
        <f>IF(AND(R52="NE",LEN('ÚHRADOVÝ KATALOG VZP - ZP'!P52)&gt;0),'ÚHRADOVÝ KATALOG VZP - ZP'!P52,"")</f>
        <v/>
      </c>
      <c r="Q52" s="103" t="str">
        <f>IF(LEN(TRIM('ÚHRADOVÝ KATALOG VZP - ZP'!Q52))=0,"",IF(IFERROR(SEARCH("""",UPPER('ÚHRADOVÝ KATALOG VZP - ZP'!Q52)),0)=0,UPPER('ÚHRADOVÝ KATALOG VZP - ZP'!Q52),"("&amp;""""&amp;")"))</f>
        <v/>
      </c>
      <c r="R52" s="31" t="str">
        <f>IF(LEN(TRIM('ÚHRADOVÝ KATALOG VZP - ZP'!B52)&amp;TRIM('ÚHRADOVÝ KATALOG VZP - ZP'!C52)&amp;TRIM('ÚHRADOVÝ KATALOG VZP - ZP'!D52)&amp;TRIM('ÚHRADOVÝ KATALOG VZP - ZP'!E52)&amp;TRIM('ÚHRADOVÝ KATALOG VZP - ZP'!F52)&amp;TRIM('ÚHRADOVÝ KATALOG VZP - ZP'!G52)&amp;TRIM('ÚHRADOVÝ KATALOG VZP - ZP'!H52)&amp;TRIM('ÚHRADOVÝ KATALOG VZP - ZP'!I52)&amp;TRIM('ÚHRADOVÝ KATALOG VZP - ZP'!J52)&amp;TRIM('ÚHRADOVÝ KATALOG VZP - ZP'!K52)&amp;TRIM('ÚHRADOVÝ KATALOG VZP - ZP'!L52)&amp;TRIM('ÚHRADOVÝ KATALOG VZP - ZP'!M52)&amp;TRIM('ÚHRADOVÝ KATALOG VZP - ZP'!N52)&amp;TRIM('ÚHRADOVÝ KATALOG VZP - ZP'!O52)&amp;TRIM('ÚHRADOVÝ KATALOG VZP - ZP'!P52)&amp;TRIM('ÚHRADOVÝ KATALOG VZP - ZP'!Q52))=0,"ANO","NE")</f>
        <v>ANO</v>
      </c>
      <c r="S52" s="31" t="str">
        <f>IF(R52="NE",IF(LEN(TRIM('ÚHRADOVÝ KATALOG VZP - ZP'!B52))=0,"NOVÝ","OPRAVA"),"")</f>
        <v/>
      </c>
      <c r="T52" s="32" t="str">
        <f t="shared" si="1"/>
        <v>X</v>
      </c>
      <c r="V52" s="11">
        <f>LEN(TRIM('ÚHRADOVÝ KATALOG VZP - ZP'!C52))</f>
        <v>0</v>
      </c>
      <c r="W52" s="11" t="str">
        <f>IF(IFERROR(SEARCH("""",UPPER('ÚHRADOVÝ KATALOG VZP - ZP'!C52)),0)&gt;0," "&amp;CHAR(34),"")</f>
        <v/>
      </c>
      <c r="X52" s="11" t="str">
        <f>IF(IFERROR(SEARCH("~?",UPPER('ÚHRADOVÝ KATALOG VZP - ZP'!C52)),0)&gt;0," ?","")</f>
        <v/>
      </c>
      <c r="Y52" s="11" t="str">
        <f>IF(IFERROR(SEARCH("!",UPPER('ÚHRADOVÝ KATALOG VZP - ZP'!C52)),0)&gt;0," !","")</f>
        <v/>
      </c>
      <c r="Z52" s="11" t="str">
        <f>IF(IFERROR(SEARCH("_",UPPER('ÚHRADOVÝ KATALOG VZP - ZP'!C52)),0)&gt;0," _","")</f>
        <v/>
      </c>
      <c r="AA52" s="11" t="str">
        <f>IF(IFERROR(SEARCH("§",UPPER('ÚHRADOVÝ KATALOG VZP - ZP'!C52)),0)&gt;0," §","")</f>
        <v/>
      </c>
      <c r="AB52" s="11" t="str">
        <f>IF(IFERROR(SEARCH("#",UPPER('ÚHRADOVÝ KATALOG VZP - ZP'!C52)),0)&gt;0," #","")</f>
        <v/>
      </c>
      <c r="AC52" s="11" t="str">
        <f>IF(IFERROR(SEARCH(CHAR(10),UPPER('ÚHRADOVÝ KATALOG VZP - ZP'!C52)),0)&gt;0," ALT+ENTER","")</f>
        <v/>
      </c>
      <c r="AD52" s="96" t="str">
        <f>IF(AND(V52=0, R52="NE"),"Chybí NAZ",IF(LEN(TRIM(W52&amp;X52&amp;Y52&amp;Z52&amp;AA52&amp;AB52&amp;AC52))&gt;0,"Nepovolený(é) znak(y):   "&amp;W52&amp;X52&amp;Y52&amp;Z52&amp;AA52&amp;AB52&amp;AC52,TRIM('ÚHRADOVÝ KATALOG VZP - ZP'!C52)))</f>
        <v/>
      </c>
      <c r="AE52" s="11">
        <f>LEN(TRIM('ÚHRADOVÝ KATALOG VZP - ZP'!D52))</f>
        <v>0</v>
      </c>
      <c r="AF52" s="11" t="str">
        <f>IF(IFERROR(SEARCH("""",UPPER('ÚHRADOVÝ KATALOG VZP - ZP'!D52)),0)&gt;0," "&amp;CHAR(34),"")</f>
        <v/>
      </c>
      <c r="AG52" s="11" t="str">
        <f>IF(IFERROR(SEARCH("~?",UPPER('ÚHRADOVÝ KATALOG VZP - ZP'!D52)),0)&gt;0," ?","")</f>
        <v/>
      </c>
      <c r="AH52" s="11" t="str">
        <f>IF(IFERROR(SEARCH("!",UPPER('ÚHRADOVÝ KATALOG VZP - ZP'!D52)),0)&gt;0," !","")</f>
        <v/>
      </c>
      <c r="AI52" s="11" t="str">
        <f>IF(IFERROR(SEARCH("_",UPPER('ÚHRADOVÝ KATALOG VZP - ZP'!D52)),0)&gt;0," _","")</f>
        <v/>
      </c>
      <c r="AJ52" s="11" t="str">
        <f>IF(IFERROR(SEARCH("§",UPPER('ÚHRADOVÝ KATALOG VZP - ZP'!D52)),0)&gt;0," §","")</f>
        <v/>
      </c>
      <c r="AK52" s="11" t="str">
        <f>IF(IFERROR(SEARCH("#",UPPER('ÚHRADOVÝ KATALOG VZP - ZP'!D52)),0)&gt;0," #","")</f>
        <v/>
      </c>
      <c r="AL52" s="11" t="str">
        <f>IF(IFERROR(SEARCH(CHAR(10),UPPER('ÚHRADOVÝ KATALOG VZP - ZP'!D52)),0)&gt;0," ALT+ENTER","")</f>
        <v/>
      </c>
      <c r="AM52" s="96" t="str">
        <f>IF(AND(AE52=0, R52="NE"),"Chybí DOP",IF(LEN(TRIM(AF52&amp;AG52&amp;AH52&amp;AI52&amp;AJ52&amp;AK52&amp;AL52))&gt;0,"Nepovolený(é) znak(y):   "&amp;AF52&amp;AG52&amp;AH52&amp;AI52&amp;AJ52&amp;AK52&amp;AL52,TRIM('ÚHRADOVÝ KATALOG VZP - ZP'!D52)))</f>
        <v/>
      </c>
    </row>
    <row r="53" spans="1:39" s="11" customFormat="1" ht="30" customHeight="1" x14ac:dyDescent="0.2">
      <c r="A53" s="1">
        <v>48</v>
      </c>
      <c r="B53" s="20" t="str">
        <f>IF(ISBLANK('ÚHRADOVÝ KATALOG VZP - ZP'!B53),"",'ÚHRADOVÝ KATALOG VZP - ZP'!B53)</f>
        <v/>
      </c>
      <c r="C53" s="21" t="str">
        <f>UPPER(IF(AD53="Nepovolený(é) znak(y):   "&amp;W53&amp;X53&amp;Y53&amp;Z53&amp;AA53&amp;AB53&amp;AC53,"Nepovolený(é) znak(y):   "&amp;W53&amp;X53&amp;Y53&amp;Z53&amp;AA53&amp;AB53&amp;AC53,IF(S53="NOVÝ",IF(ISBLANK('ÚHRADOVÝ KATALOG VZP - ZP'!C53),"CHYBÍ NAZ",(IF((LEN('ÚHRADOVÝ KATALOG VZP - ZP'!C53)&gt;70),"Překročena délka textu",TRIM('ÚHRADOVÝ KATALOG VZP - ZP'!C53)))),IF(ISBLANK('ÚHRADOVÝ KATALOG VZP - ZP'!C53),"",(IF((LEN('ÚHRADOVÝ KATALOG VZP - ZP'!C53)&gt;80),"Překročena délka textu",TRIM('ÚHRADOVÝ KATALOG VZP - ZP'!C53)))))))</f>
        <v/>
      </c>
      <c r="D53" s="21" t="str">
        <f>UPPER(IF(AM53="Nepovolený(é) znak(y):   "&amp;AF53&amp;AG53&amp;AH53&amp;AI53&amp;AJ53&amp;AK53&amp;AL53,"Nepovolený(é) znak(y):   "&amp;AF53&amp;AG53&amp;AH53&amp;AI53&amp;AJ53&amp;AK53&amp;AL53,IF(S53="NOVÝ",IF(ISBLANK('ÚHRADOVÝ KATALOG VZP - ZP'!D53),"Chybí DOP",(IF((LEN('ÚHRADOVÝ KATALOG VZP - ZP'!D53)&gt;80),"Překročena délka textu",TRIM('ÚHRADOVÝ KATALOG VZP - ZP'!D53)))),IF(ISBLANK('ÚHRADOVÝ KATALOG VZP - ZP'!D53),"",(IF((LEN('ÚHRADOVÝ KATALOG VZP - ZP'!D53)&gt;80),"Překročena délka textu",TRIM('ÚHRADOVÝ KATALOG VZP - ZP'!D53)))))))</f>
        <v/>
      </c>
      <c r="E53" s="22" t="str">
        <f>IF(S53="NOVÝ",IF(LEN(TRIM('ÚHRADOVÝ KATALOG VZP - ZP'!E53))=0,"CHYBÍ TYP",'ÚHRADOVÝ KATALOG VZP - ZP'!E53),IF(LEN(TRIM('ÚHRADOVÝ KATALOG VZP - ZP'!E53))=0,"",'ÚHRADOVÝ KATALOG VZP - ZP'!E53))</f>
        <v/>
      </c>
      <c r="F53" s="22" t="str">
        <f t="shared" si="0"/>
        <v/>
      </c>
      <c r="G53" s="22" t="str">
        <f>IF(S53="NOVÝ",IF(LEN(TRIM(UPPER('ÚHRADOVÝ KATALOG VZP - ZP'!G53)))=0,"CHYBÍ TBAL",UPPER('ÚHRADOVÝ KATALOG VZP - ZP'!G53)),IF(LEN(TRIM('ÚHRADOVÝ KATALOG VZP - ZP'!G53))=0,"",TRIM(UPPER('ÚHRADOVÝ KATALOG VZP - ZP'!G53))))</f>
        <v/>
      </c>
      <c r="H53" s="22" t="str">
        <f>IF(S53="NOVÝ",IF(LEN(TRIM(UPPER('ÚHRADOVÝ KATALOG VZP - ZP'!H53)))=0,"CHYBÍ VYR",UPPER('ÚHRADOVÝ KATALOG VZP - ZP'!H53)),IF(LEN(TRIM('ÚHRADOVÝ KATALOG VZP - ZP'!H53))=0,"",TRIM(UPPER('ÚHRADOVÝ KATALOG VZP - ZP'!H53))))</f>
        <v/>
      </c>
      <c r="I53" s="22" t="str">
        <f>IF(S53="NOVÝ",IF(LEN(TRIM(UPPER('ÚHRADOVÝ KATALOG VZP - ZP'!I53)))=0,"CHYBÍ ZEM",UPPER('ÚHRADOVÝ KATALOG VZP - ZP'!I53)),IF(LEN(TRIM('ÚHRADOVÝ KATALOG VZP - ZP'!I53))=0,"",TRIM(UPPER('ÚHRADOVÝ KATALOG VZP - ZP'!I53))))</f>
        <v/>
      </c>
      <c r="J53" s="23" t="str">
        <f>IF(S53="NOVÝ",IF(LEN(TRIM('ÚHRADOVÝ KATALOG VZP - ZP'!J53))=0,"CHYBÍ CENA",'ÚHRADOVÝ KATALOG VZP - ZP'!J53),IF(LEN(TRIM('ÚHRADOVÝ KATALOG VZP - ZP'!J53))=0,"",'ÚHRADOVÝ KATALOG VZP - ZP'!J53))</f>
        <v/>
      </c>
      <c r="K53" s="22" t="str">
        <f>UPPER(IF(S53="NOVÝ",IF(LEN(TRIM('ÚHRADOVÝ KATALOG VZP - ZP'!K53))=0,"Chybí MENA",'ÚHRADOVÝ KATALOG VZP - ZP'!K53),IF(LEN(TRIM('ÚHRADOVÝ KATALOG VZP - ZP'!K53))=0,"",'ÚHRADOVÝ KATALOG VZP - ZP'!K53)))</f>
        <v/>
      </c>
      <c r="L53" s="24" t="str">
        <f>IF(S53="NOVÝ",IF(LEN(TRIM('ÚHRADOVÝ KATALOG VZP - ZP'!L53))=0,"CHYBÍ KURZ",'ÚHRADOVÝ KATALOG VZP - ZP'!L53),IF(LEN(TRIM('ÚHRADOVÝ KATALOG VZP - ZP'!L53))=0,"",'ÚHRADOVÝ KATALOG VZP - ZP'!L53))</f>
        <v/>
      </c>
      <c r="M53" s="83" t="str">
        <f>IF(S53="NOVÝ",IF(LEN(TRIM('ÚHRADOVÝ KATALOG VZP - ZP'!M53))=0,"CHYBÍ DPH",
IF(OR('ÚHRADOVÝ KATALOG VZP - ZP'!M53=15,'ÚHRADOVÝ KATALOG VZP - ZP'!M53=21),
'ÚHRADOVÝ KATALOG VZP - ZP'!M53,"CHYBA")),
IF(LEN(TRIM('ÚHRADOVÝ KATALOG VZP - ZP'!M53))=0,"",
IF(OR('ÚHRADOVÝ KATALOG VZP - ZP'!M53=15,'ÚHRADOVÝ KATALOG VZP - ZP'!M53=21),
'ÚHRADOVÝ KATALOG VZP - ZP'!M53,"CHYBA"))
)</f>
        <v/>
      </c>
      <c r="N53" s="127" t="str">
        <f>IF(R53="NE",IF(AND(T53&lt;&gt;"X",LEN('ÚHRADOVÝ KATALOG VZP - ZP'!N53)&gt;0),IF(ROUND(J53*L53*(1+(M53/100))*T53,2)&lt;'ÚHRADOVÝ KATALOG VZP - ZP'!N53,TEXT('ÚHRADOVÝ KATALOG VZP - ZP'!N53,"# ##0,00 Kč") &amp; CHAR(10) &amp; "&gt; " &amp; TEXT('ÚHRADOVÝ KATALOG VZP - ZP'!N53-(J53*L53*(1+(M53/100))*T53),"# ##0,00 Kč"),TEXT('ÚHRADOVÝ KATALOG VZP - ZP'!N53,"# ##0,00 Kč") &amp; CHAR(10) &amp; "OK"),"CHYBÍ DATA PRO VÝPOČET"),"")</f>
        <v/>
      </c>
      <c r="O53" s="26" t="str">
        <f>IF(AND(R53="NE",LEN('ÚHRADOVÝ KATALOG VZP - ZP'!O53)&gt;0),'ÚHRADOVÝ KATALOG VZP - ZP'!O53,"")</f>
        <v/>
      </c>
      <c r="P53" s="26" t="str">
        <f>IF(AND(R53="NE",LEN('ÚHRADOVÝ KATALOG VZP - ZP'!P53)&gt;0),'ÚHRADOVÝ KATALOG VZP - ZP'!P53,"")</f>
        <v/>
      </c>
      <c r="Q53" s="103" t="str">
        <f>IF(LEN(TRIM('ÚHRADOVÝ KATALOG VZP - ZP'!Q53))=0,"",IF(IFERROR(SEARCH("""",UPPER('ÚHRADOVÝ KATALOG VZP - ZP'!Q53)),0)=0,UPPER('ÚHRADOVÝ KATALOG VZP - ZP'!Q53),"("&amp;""""&amp;")"))</f>
        <v/>
      </c>
      <c r="R53" s="31" t="str">
        <f>IF(LEN(TRIM('ÚHRADOVÝ KATALOG VZP - ZP'!B53)&amp;TRIM('ÚHRADOVÝ KATALOG VZP - ZP'!C53)&amp;TRIM('ÚHRADOVÝ KATALOG VZP - ZP'!D53)&amp;TRIM('ÚHRADOVÝ KATALOG VZP - ZP'!E53)&amp;TRIM('ÚHRADOVÝ KATALOG VZP - ZP'!F53)&amp;TRIM('ÚHRADOVÝ KATALOG VZP - ZP'!G53)&amp;TRIM('ÚHRADOVÝ KATALOG VZP - ZP'!H53)&amp;TRIM('ÚHRADOVÝ KATALOG VZP - ZP'!I53)&amp;TRIM('ÚHRADOVÝ KATALOG VZP - ZP'!J53)&amp;TRIM('ÚHRADOVÝ KATALOG VZP - ZP'!K53)&amp;TRIM('ÚHRADOVÝ KATALOG VZP - ZP'!L53)&amp;TRIM('ÚHRADOVÝ KATALOG VZP - ZP'!M53)&amp;TRIM('ÚHRADOVÝ KATALOG VZP - ZP'!N53)&amp;TRIM('ÚHRADOVÝ KATALOG VZP - ZP'!O53)&amp;TRIM('ÚHRADOVÝ KATALOG VZP - ZP'!P53)&amp;TRIM('ÚHRADOVÝ KATALOG VZP - ZP'!Q53))=0,"ANO","NE")</f>
        <v>ANO</v>
      </c>
      <c r="S53" s="31" t="str">
        <f>IF(R53="NE",IF(LEN(TRIM('ÚHRADOVÝ KATALOG VZP - ZP'!B53))=0,"NOVÝ","OPRAVA"),"")</f>
        <v/>
      </c>
      <c r="T53" s="32" t="str">
        <f t="shared" si="1"/>
        <v>X</v>
      </c>
      <c r="V53" s="11">
        <f>LEN(TRIM('ÚHRADOVÝ KATALOG VZP - ZP'!C53))</f>
        <v>0</v>
      </c>
      <c r="W53" s="11" t="str">
        <f>IF(IFERROR(SEARCH("""",UPPER('ÚHRADOVÝ KATALOG VZP - ZP'!C53)),0)&gt;0," "&amp;CHAR(34),"")</f>
        <v/>
      </c>
      <c r="X53" s="11" t="str">
        <f>IF(IFERROR(SEARCH("~?",UPPER('ÚHRADOVÝ KATALOG VZP - ZP'!C53)),0)&gt;0," ?","")</f>
        <v/>
      </c>
      <c r="Y53" s="11" t="str">
        <f>IF(IFERROR(SEARCH("!",UPPER('ÚHRADOVÝ KATALOG VZP - ZP'!C53)),0)&gt;0," !","")</f>
        <v/>
      </c>
      <c r="Z53" s="11" t="str">
        <f>IF(IFERROR(SEARCH("_",UPPER('ÚHRADOVÝ KATALOG VZP - ZP'!C53)),0)&gt;0," _","")</f>
        <v/>
      </c>
      <c r="AA53" s="11" t="str">
        <f>IF(IFERROR(SEARCH("§",UPPER('ÚHRADOVÝ KATALOG VZP - ZP'!C53)),0)&gt;0," §","")</f>
        <v/>
      </c>
      <c r="AB53" s="11" t="str">
        <f>IF(IFERROR(SEARCH("#",UPPER('ÚHRADOVÝ KATALOG VZP - ZP'!C53)),0)&gt;0," #","")</f>
        <v/>
      </c>
      <c r="AC53" s="11" t="str">
        <f>IF(IFERROR(SEARCH(CHAR(10),UPPER('ÚHRADOVÝ KATALOG VZP - ZP'!C53)),0)&gt;0," ALT+ENTER","")</f>
        <v/>
      </c>
      <c r="AD53" s="96" t="str">
        <f>IF(AND(V53=0, R53="NE"),"Chybí NAZ",IF(LEN(TRIM(W53&amp;X53&amp;Y53&amp;Z53&amp;AA53&amp;AB53&amp;AC53))&gt;0,"Nepovolený(é) znak(y):   "&amp;W53&amp;X53&amp;Y53&amp;Z53&amp;AA53&amp;AB53&amp;AC53,TRIM('ÚHRADOVÝ KATALOG VZP - ZP'!C53)))</f>
        <v/>
      </c>
      <c r="AE53" s="11">
        <f>LEN(TRIM('ÚHRADOVÝ KATALOG VZP - ZP'!D53))</f>
        <v>0</v>
      </c>
      <c r="AF53" s="11" t="str">
        <f>IF(IFERROR(SEARCH("""",UPPER('ÚHRADOVÝ KATALOG VZP - ZP'!D53)),0)&gt;0," "&amp;CHAR(34),"")</f>
        <v/>
      </c>
      <c r="AG53" s="11" t="str">
        <f>IF(IFERROR(SEARCH("~?",UPPER('ÚHRADOVÝ KATALOG VZP - ZP'!D53)),0)&gt;0," ?","")</f>
        <v/>
      </c>
      <c r="AH53" s="11" t="str">
        <f>IF(IFERROR(SEARCH("!",UPPER('ÚHRADOVÝ KATALOG VZP - ZP'!D53)),0)&gt;0," !","")</f>
        <v/>
      </c>
      <c r="AI53" s="11" t="str">
        <f>IF(IFERROR(SEARCH("_",UPPER('ÚHRADOVÝ KATALOG VZP - ZP'!D53)),0)&gt;0," _","")</f>
        <v/>
      </c>
      <c r="AJ53" s="11" t="str">
        <f>IF(IFERROR(SEARCH("§",UPPER('ÚHRADOVÝ KATALOG VZP - ZP'!D53)),0)&gt;0," §","")</f>
        <v/>
      </c>
      <c r="AK53" s="11" t="str">
        <f>IF(IFERROR(SEARCH("#",UPPER('ÚHRADOVÝ KATALOG VZP - ZP'!D53)),0)&gt;0," #","")</f>
        <v/>
      </c>
      <c r="AL53" s="11" t="str">
        <f>IF(IFERROR(SEARCH(CHAR(10),UPPER('ÚHRADOVÝ KATALOG VZP - ZP'!D53)),0)&gt;0," ALT+ENTER","")</f>
        <v/>
      </c>
      <c r="AM53" s="96" t="str">
        <f>IF(AND(AE53=0, R53="NE"),"Chybí DOP",IF(LEN(TRIM(AF53&amp;AG53&amp;AH53&amp;AI53&amp;AJ53&amp;AK53&amp;AL53))&gt;0,"Nepovolený(é) znak(y):   "&amp;AF53&amp;AG53&amp;AH53&amp;AI53&amp;AJ53&amp;AK53&amp;AL53,TRIM('ÚHRADOVÝ KATALOG VZP - ZP'!D53)))</f>
        <v/>
      </c>
    </row>
    <row r="54" spans="1:39" s="11" customFormat="1" ht="30" customHeight="1" x14ac:dyDescent="0.2">
      <c r="A54" s="1">
        <v>49</v>
      </c>
      <c r="B54" s="20" t="str">
        <f>IF(ISBLANK('ÚHRADOVÝ KATALOG VZP - ZP'!B54),"",'ÚHRADOVÝ KATALOG VZP - ZP'!B54)</f>
        <v/>
      </c>
      <c r="C54" s="21" t="str">
        <f>UPPER(IF(AD54="Nepovolený(é) znak(y):   "&amp;W54&amp;X54&amp;Y54&amp;Z54&amp;AA54&amp;AB54&amp;AC54,"Nepovolený(é) znak(y):   "&amp;W54&amp;X54&amp;Y54&amp;Z54&amp;AA54&amp;AB54&amp;AC54,IF(S54="NOVÝ",IF(ISBLANK('ÚHRADOVÝ KATALOG VZP - ZP'!C54),"CHYBÍ NAZ",(IF((LEN('ÚHRADOVÝ KATALOG VZP - ZP'!C54)&gt;70),"Překročena délka textu",TRIM('ÚHRADOVÝ KATALOG VZP - ZP'!C54)))),IF(ISBLANK('ÚHRADOVÝ KATALOG VZP - ZP'!C54),"",(IF((LEN('ÚHRADOVÝ KATALOG VZP - ZP'!C54)&gt;80),"Překročena délka textu",TRIM('ÚHRADOVÝ KATALOG VZP - ZP'!C54)))))))</f>
        <v/>
      </c>
      <c r="D54" s="21" t="str">
        <f>UPPER(IF(AM54="Nepovolený(é) znak(y):   "&amp;AF54&amp;AG54&amp;AH54&amp;AI54&amp;AJ54&amp;AK54&amp;AL54,"Nepovolený(é) znak(y):   "&amp;AF54&amp;AG54&amp;AH54&amp;AI54&amp;AJ54&amp;AK54&amp;AL54,IF(S54="NOVÝ",IF(ISBLANK('ÚHRADOVÝ KATALOG VZP - ZP'!D54),"Chybí DOP",(IF((LEN('ÚHRADOVÝ KATALOG VZP - ZP'!D54)&gt;80),"Překročena délka textu",TRIM('ÚHRADOVÝ KATALOG VZP - ZP'!D54)))),IF(ISBLANK('ÚHRADOVÝ KATALOG VZP - ZP'!D54),"",(IF((LEN('ÚHRADOVÝ KATALOG VZP - ZP'!D54)&gt;80),"Překročena délka textu",TRIM('ÚHRADOVÝ KATALOG VZP - ZP'!D54)))))))</f>
        <v/>
      </c>
      <c r="E54" s="22" t="str">
        <f>IF(S54="NOVÝ",IF(LEN(TRIM('ÚHRADOVÝ KATALOG VZP - ZP'!E54))=0,"CHYBÍ TYP",'ÚHRADOVÝ KATALOG VZP - ZP'!E54),IF(LEN(TRIM('ÚHRADOVÝ KATALOG VZP - ZP'!E54))=0,"",'ÚHRADOVÝ KATALOG VZP - ZP'!E54))</f>
        <v/>
      </c>
      <c r="F54" s="22" t="str">
        <f t="shared" si="0"/>
        <v/>
      </c>
      <c r="G54" s="22" t="str">
        <f>IF(S54="NOVÝ",IF(LEN(TRIM(UPPER('ÚHRADOVÝ KATALOG VZP - ZP'!G54)))=0,"CHYBÍ TBAL",UPPER('ÚHRADOVÝ KATALOG VZP - ZP'!G54)),IF(LEN(TRIM('ÚHRADOVÝ KATALOG VZP - ZP'!G54))=0,"",TRIM(UPPER('ÚHRADOVÝ KATALOG VZP - ZP'!G54))))</f>
        <v/>
      </c>
      <c r="H54" s="22" t="str">
        <f>IF(S54="NOVÝ",IF(LEN(TRIM(UPPER('ÚHRADOVÝ KATALOG VZP - ZP'!H54)))=0,"CHYBÍ VYR",UPPER('ÚHRADOVÝ KATALOG VZP - ZP'!H54)),IF(LEN(TRIM('ÚHRADOVÝ KATALOG VZP - ZP'!H54))=0,"",TRIM(UPPER('ÚHRADOVÝ KATALOG VZP - ZP'!H54))))</f>
        <v/>
      </c>
      <c r="I54" s="22" t="str">
        <f>IF(S54="NOVÝ",IF(LEN(TRIM(UPPER('ÚHRADOVÝ KATALOG VZP - ZP'!I54)))=0,"CHYBÍ ZEM",UPPER('ÚHRADOVÝ KATALOG VZP - ZP'!I54)),IF(LEN(TRIM('ÚHRADOVÝ KATALOG VZP - ZP'!I54))=0,"",TRIM(UPPER('ÚHRADOVÝ KATALOG VZP - ZP'!I54))))</f>
        <v/>
      </c>
      <c r="J54" s="23" t="str">
        <f>IF(S54="NOVÝ",IF(LEN(TRIM('ÚHRADOVÝ KATALOG VZP - ZP'!J54))=0,"CHYBÍ CENA",'ÚHRADOVÝ KATALOG VZP - ZP'!J54),IF(LEN(TRIM('ÚHRADOVÝ KATALOG VZP - ZP'!J54))=0,"",'ÚHRADOVÝ KATALOG VZP - ZP'!J54))</f>
        <v/>
      </c>
      <c r="K54" s="22" t="str">
        <f>UPPER(IF(S54="NOVÝ",IF(LEN(TRIM('ÚHRADOVÝ KATALOG VZP - ZP'!K54))=0,"Chybí MENA",'ÚHRADOVÝ KATALOG VZP - ZP'!K54),IF(LEN(TRIM('ÚHRADOVÝ KATALOG VZP - ZP'!K54))=0,"",'ÚHRADOVÝ KATALOG VZP - ZP'!K54)))</f>
        <v/>
      </c>
      <c r="L54" s="24" t="str">
        <f>IF(S54="NOVÝ",IF(LEN(TRIM('ÚHRADOVÝ KATALOG VZP - ZP'!L54))=0,"CHYBÍ KURZ",'ÚHRADOVÝ KATALOG VZP - ZP'!L54),IF(LEN(TRIM('ÚHRADOVÝ KATALOG VZP - ZP'!L54))=0,"",'ÚHRADOVÝ KATALOG VZP - ZP'!L54))</f>
        <v/>
      </c>
      <c r="M54" s="83" t="str">
        <f>IF(S54="NOVÝ",IF(LEN(TRIM('ÚHRADOVÝ KATALOG VZP - ZP'!M54))=0,"CHYBÍ DPH",
IF(OR('ÚHRADOVÝ KATALOG VZP - ZP'!M54=15,'ÚHRADOVÝ KATALOG VZP - ZP'!M54=21),
'ÚHRADOVÝ KATALOG VZP - ZP'!M54,"CHYBA")),
IF(LEN(TRIM('ÚHRADOVÝ KATALOG VZP - ZP'!M54))=0,"",
IF(OR('ÚHRADOVÝ KATALOG VZP - ZP'!M54=15,'ÚHRADOVÝ KATALOG VZP - ZP'!M54=21),
'ÚHRADOVÝ KATALOG VZP - ZP'!M54,"CHYBA"))
)</f>
        <v/>
      </c>
      <c r="N54" s="127" t="str">
        <f>IF(R54="NE",IF(AND(T54&lt;&gt;"X",LEN('ÚHRADOVÝ KATALOG VZP - ZP'!N54)&gt;0),IF(ROUND(J54*L54*(1+(M54/100))*T54,2)&lt;'ÚHRADOVÝ KATALOG VZP - ZP'!N54,TEXT('ÚHRADOVÝ KATALOG VZP - ZP'!N54,"# ##0,00 Kč") &amp; CHAR(10) &amp; "&gt; " &amp; TEXT('ÚHRADOVÝ KATALOG VZP - ZP'!N54-(J54*L54*(1+(M54/100))*T54),"# ##0,00 Kč"),TEXT('ÚHRADOVÝ KATALOG VZP - ZP'!N54,"# ##0,00 Kč") &amp; CHAR(10) &amp; "OK"),"CHYBÍ DATA PRO VÝPOČET"),"")</f>
        <v/>
      </c>
      <c r="O54" s="26" t="str">
        <f>IF(AND(R54="NE",LEN('ÚHRADOVÝ KATALOG VZP - ZP'!O54)&gt;0),'ÚHRADOVÝ KATALOG VZP - ZP'!O54,"")</f>
        <v/>
      </c>
      <c r="P54" s="26" t="str">
        <f>IF(AND(R54="NE",LEN('ÚHRADOVÝ KATALOG VZP - ZP'!P54)&gt;0),'ÚHRADOVÝ KATALOG VZP - ZP'!P54,"")</f>
        <v/>
      </c>
      <c r="Q54" s="103" t="str">
        <f>IF(LEN(TRIM('ÚHRADOVÝ KATALOG VZP - ZP'!Q54))=0,"",IF(IFERROR(SEARCH("""",UPPER('ÚHRADOVÝ KATALOG VZP - ZP'!Q54)),0)=0,UPPER('ÚHRADOVÝ KATALOG VZP - ZP'!Q54),"("&amp;""""&amp;")"))</f>
        <v/>
      </c>
      <c r="R54" s="31" t="str">
        <f>IF(LEN(TRIM('ÚHRADOVÝ KATALOG VZP - ZP'!B54)&amp;TRIM('ÚHRADOVÝ KATALOG VZP - ZP'!C54)&amp;TRIM('ÚHRADOVÝ KATALOG VZP - ZP'!D54)&amp;TRIM('ÚHRADOVÝ KATALOG VZP - ZP'!E54)&amp;TRIM('ÚHRADOVÝ KATALOG VZP - ZP'!F54)&amp;TRIM('ÚHRADOVÝ KATALOG VZP - ZP'!G54)&amp;TRIM('ÚHRADOVÝ KATALOG VZP - ZP'!H54)&amp;TRIM('ÚHRADOVÝ KATALOG VZP - ZP'!I54)&amp;TRIM('ÚHRADOVÝ KATALOG VZP - ZP'!J54)&amp;TRIM('ÚHRADOVÝ KATALOG VZP - ZP'!K54)&amp;TRIM('ÚHRADOVÝ KATALOG VZP - ZP'!L54)&amp;TRIM('ÚHRADOVÝ KATALOG VZP - ZP'!M54)&amp;TRIM('ÚHRADOVÝ KATALOG VZP - ZP'!N54)&amp;TRIM('ÚHRADOVÝ KATALOG VZP - ZP'!O54)&amp;TRIM('ÚHRADOVÝ KATALOG VZP - ZP'!P54)&amp;TRIM('ÚHRADOVÝ KATALOG VZP - ZP'!Q54))=0,"ANO","NE")</f>
        <v>ANO</v>
      </c>
      <c r="S54" s="31" t="str">
        <f>IF(R54="NE",IF(LEN(TRIM('ÚHRADOVÝ KATALOG VZP - ZP'!B54))=0,"NOVÝ","OPRAVA"),"")</f>
        <v/>
      </c>
      <c r="T54" s="32" t="str">
        <f t="shared" si="1"/>
        <v>X</v>
      </c>
      <c r="V54" s="11">
        <f>LEN(TRIM('ÚHRADOVÝ KATALOG VZP - ZP'!C54))</f>
        <v>0</v>
      </c>
      <c r="W54" s="11" t="str">
        <f>IF(IFERROR(SEARCH("""",UPPER('ÚHRADOVÝ KATALOG VZP - ZP'!C54)),0)&gt;0," "&amp;CHAR(34),"")</f>
        <v/>
      </c>
      <c r="X54" s="11" t="str">
        <f>IF(IFERROR(SEARCH("~?",UPPER('ÚHRADOVÝ KATALOG VZP - ZP'!C54)),0)&gt;0," ?","")</f>
        <v/>
      </c>
      <c r="Y54" s="11" t="str">
        <f>IF(IFERROR(SEARCH("!",UPPER('ÚHRADOVÝ KATALOG VZP - ZP'!C54)),0)&gt;0," !","")</f>
        <v/>
      </c>
      <c r="Z54" s="11" t="str">
        <f>IF(IFERROR(SEARCH("_",UPPER('ÚHRADOVÝ KATALOG VZP - ZP'!C54)),0)&gt;0," _","")</f>
        <v/>
      </c>
      <c r="AA54" s="11" t="str">
        <f>IF(IFERROR(SEARCH("§",UPPER('ÚHRADOVÝ KATALOG VZP - ZP'!C54)),0)&gt;0," §","")</f>
        <v/>
      </c>
      <c r="AB54" s="11" t="str">
        <f>IF(IFERROR(SEARCH("#",UPPER('ÚHRADOVÝ KATALOG VZP - ZP'!C54)),0)&gt;0," #","")</f>
        <v/>
      </c>
      <c r="AC54" s="11" t="str">
        <f>IF(IFERROR(SEARCH(CHAR(10),UPPER('ÚHRADOVÝ KATALOG VZP - ZP'!C54)),0)&gt;0," ALT+ENTER","")</f>
        <v/>
      </c>
      <c r="AD54" s="96" t="str">
        <f>IF(AND(V54=0, R54="NE"),"Chybí NAZ",IF(LEN(TRIM(W54&amp;X54&amp;Y54&amp;Z54&amp;AA54&amp;AB54&amp;AC54))&gt;0,"Nepovolený(é) znak(y):   "&amp;W54&amp;X54&amp;Y54&amp;Z54&amp;AA54&amp;AB54&amp;AC54,TRIM('ÚHRADOVÝ KATALOG VZP - ZP'!C54)))</f>
        <v/>
      </c>
      <c r="AE54" s="11">
        <f>LEN(TRIM('ÚHRADOVÝ KATALOG VZP - ZP'!D54))</f>
        <v>0</v>
      </c>
      <c r="AF54" s="11" t="str">
        <f>IF(IFERROR(SEARCH("""",UPPER('ÚHRADOVÝ KATALOG VZP - ZP'!D54)),0)&gt;0," "&amp;CHAR(34),"")</f>
        <v/>
      </c>
      <c r="AG54" s="11" t="str">
        <f>IF(IFERROR(SEARCH("~?",UPPER('ÚHRADOVÝ KATALOG VZP - ZP'!D54)),0)&gt;0," ?","")</f>
        <v/>
      </c>
      <c r="AH54" s="11" t="str">
        <f>IF(IFERROR(SEARCH("!",UPPER('ÚHRADOVÝ KATALOG VZP - ZP'!D54)),0)&gt;0," !","")</f>
        <v/>
      </c>
      <c r="AI54" s="11" t="str">
        <f>IF(IFERROR(SEARCH("_",UPPER('ÚHRADOVÝ KATALOG VZP - ZP'!D54)),0)&gt;0," _","")</f>
        <v/>
      </c>
      <c r="AJ54" s="11" t="str">
        <f>IF(IFERROR(SEARCH("§",UPPER('ÚHRADOVÝ KATALOG VZP - ZP'!D54)),0)&gt;0," §","")</f>
        <v/>
      </c>
      <c r="AK54" s="11" t="str">
        <f>IF(IFERROR(SEARCH("#",UPPER('ÚHRADOVÝ KATALOG VZP - ZP'!D54)),0)&gt;0," #","")</f>
        <v/>
      </c>
      <c r="AL54" s="11" t="str">
        <f>IF(IFERROR(SEARCH(CHAR(10),UPPER('ÚHRADOVÝ KATALOG VZP - ZP'!D54)),0)&gt;0," ALT+ENTER","")</f>
        <v/>
      </c>
      <c r="AM54" s="96" t="str">
        <f>IF(AND(AE54=0, R54="NE"),"Chybí DOP",IF(LEN(TRIM(AF54&amp;AG54&amp;AH54&amp;AI54&amp;AJ54&amp;AK54&amp;AL54))&gt;0,"Nepovolený(é) znak(y):   "&amp;AF54&amp;AG54&amp;AH54&amp;AI54&amp;AJ54&amp;AK54&amp;AL54,TRIM('ÚHRADOVÝ KATALOG VZP - ZP'!D54)))</f>
        <v/>
      </c>
    </row>
    <row r="55" spans="1:39" s="11" customFormat="1" ht="30" customHeight="1" x14ac:dyDescent="0.2">
      <c r="A55" s="1">
        <v>50</v>
      </c>
      <c r="B55" s="20" t="str">
        <f>IF(ISBLANK('ÚHRADOVÝ KATALOG VZP - ZP'!B55),"",'ÚHRADOVÝ KATALOG VZP - ZP'!B55)</f>
        <v/>
      </c>
      <c r="C55" s="21" t="str">
        <f>UPPER(IF(AD55="Nepovolený(é) znak(y):   "&amp;W55&amp;X55&amp;Y55&amp;Z55&amp;AA55&amp;AB55&amp;AC55,"Nepovolený(é) znak(y):   "&amp;W55&amp;X55&amp;Y55&amp;Z55&amp;AA55&amp;AB55&amp;AC55,IF(S55="NOVÝ",IF(ISBLANK('ÚHRADOVÝ KATALOG VZP - ZP'!C55),"CHYBÍ NAZ",(IF((LEN('ÚHRADOVÝ KATALOG VZP - ZP'!C55)&gt;70),"Překročena délka textu",TRIM('ÚHRADOVÝ KATALOG VZP - ZP'!C55)))),IF(ISBLANK('ÚHRADOVÝ KATALOG VZP - ZP'!C55),"",(IF((LEN('ÚHRADOVÝ KATALOG VZP - ZP'!C55)&gt;80),"Překročena délka textu",TRIM('ÚHRADOVÝ KATALOG VZP - ZP'!C55)))))))</f>
        <v/>
      </c>
      <c r="D55" s="21" t="str">
        <f>UPPER(IF(AM55="Nepovolený(é) znak(y):   "&amp;AF55&amp;AG55&amp;AH55&amp;AI55&amp;AJ55&amp;AK55&amp;AL55,"Nepovolený(é) znak(y):   "&amp;AF55&amp;AG55&amp;AH55&amp;AI55&amp;AJ55&amp;AK55&amp;AL55,IF(S55="NOVÝ",IF(ISBLANK('ÚHRADOVÝ KATALOG VZP - ZP'!D55),"Chybí DOP",(IF((LEN('ÚHRADOVÝ KATALOG VZP - ZP'!D55)&gt;80),"Překročena délka textu",TRIM('ÚHRADOVÝ KATALOG VZP - ZP'!D55)))),IF(ISBLANK('ÚHRADOVÝ KATALOG VZP - ZP'!D55),"",(IF((LEN('ÚHRADOVÝ KATALOG VZP - ZP'!D55)&gt;80),"Překročena délka textu",TRIM('ÚHRADOVÝ KATALOG VZP - ZP'!D55)))))))</f>
        <v/>
      </c>
      <c r="E55" s="22" t="str">
        <f>IF(S55="NOVÝ",IF(LEN(TRIM('ÚHRADOVÝ KATALOG VZP - ZP'!E55))=0,"CHYBÍ TYP",'ÚHRADOVÝ KATALOG VZP - ZP'!E55),IF(LEN(TRIM('ÚHRADOVÝ KATALOG VZP - ZP'!E55))=0,"",'ÚHRADOVÝ KATALOG VZP - ZP'!E55))</f>
        <v/>
      </c>
      <c r="F55" s="22" t="str">
        <f t="shared" si="0"/>
        <v/>
      </c>
      <c r="G55" s="22" t="str">
        <f>IF(S55="NOVÝ",IF(LEN(TRIM(UPPER('ÚHRADOVÝ KATALOG VZP - ZP'!G55)))=0,"CHYBÍ TBAL",UPPER('ÚHRADOVÝ KATALOG VZP - ZP'!G55)),IF(LEN(TRIM('ÚHRADOVÝ KATALOG VZP - ZP'!G55))=0,"",TRIM(UPPER('ÚHRADOVÝ KATALOG VZP - ZP'!G55))))</f>
        <v/>
      </c>
      <c r="H55" s="22" t="str">
        <f>IF(S55="NOVÝ",IF(LEN(TRIM(UPPER('ÚHRADOVÝ KATALOG VZP - ZP'!H55)))=0,"CHYBÍ VYR",UPPER('ÚHRADOVÝ KATALOG VZP - ZP'!H55)),IF(LEN(TRIM('ÚHRADOVÝ KATALOG VZP - ZP'!H55))=0,"",TRIM(UPPER('ÚHRADOVÝ KATALOG VZP - ZP'!H55))))</f>
        <v/>
      </c>
      <c r="I55" s="22" t="str">
        <f>IF(S55="NOVÝ",IF(LEN(TRIM(UPPER('ÚHRADOVÝ KATALOG VZP - ZP'!I55)))=0,"CHYBÍ ZEM",UPPER('ÚHRADOVÝ KATALOG VZP - ZP'!I55)),IF(LEN(TRIM('ÚHRADOVÝ KATALOG VZP - ZP'!I55))=0,"",TRIM(UPPER('ÚHRADOVÝ KATALOG VZP - ZP'!I55))))</f>
        <v/>
      </c>
      <c r="J55" s="23" t="str">
        <f>IF(S55="NOVÝ",IF(LEN(TRIM('ÚHRADOVÝ KATALOG VZP - ZP'!J55))=0,"CHYBÍ CENA",'ÚHRADOVÝ KATALOG VZP - ZP'!J55),IF(LEN(TRIM('ÚHRADOVÝ KATALOG VZP - ZP'!J55))=0,"",'ÚHRADOVÝ KATALOG VZP - ZP'!J55))</f>
        <v/>
      </c>
      <c r="K55" s="22" t="str">
        <f>UPPER(IF(S55="NOVÝ",IF(LEN(TRIM('ÚHRADOVÝ KATALOG VZP - ZP'!K55))=0,"Chybí MENA",'ÚHRADOVÝ KATALOG VZP - ZP'!K55),IF(LEN(TRIM('ÚHRADOVÝ KATALOG VZP - ZP'!K55))=0,"",'ÚHRADOVÝ KATALOG VZP - ZP'!K55)))</f>
        <v/>
      </c>
      <c r="L55" s="24" t="str">
        <f>IF(S55="NOVÝ",IF(LEN(TRIM('ÚHRADOVÝ KATALOG VZP - ZP'!L55))=0,"CHYBÍ KURZ",'ÚHRADOVÝ KATALOG VZP - ZP'!L55),IF(LEN(TRIM('ÚHRADOVÝ KATALOG VZP - ZP'!L55))=0,"",'ÚHRADOVÝ KATALOG VZP - ZP'!L55))</f>
        <v/>
      </c>
      <c r="M55" s="83" t="str">
        <f>IF(S55="NOVÝ",IF(LEN(TRIM('ÚHRADOVÝ KATALOG VZP - ZP'!M55))=0,"CHYBÍ DPH",
IF(OR('ÚHRADOVÝ KATALOG VZP - ZP'!M55=15,'ÚHRADOVÝ KATALOG VZP - ZP'!M55=21),
'ÚHRADOVÝ KATALOG VZP - ZP'!M55,"CHYBA")),
IF(LEN(TRIM('ÚHRADOVÝ KATALOG VZP - ZP'!M55))=0,"",
IF(OR('ÚHRADOVÝ KATALOG VZP - ZP'!M55=15,'ÚHRADOVÝ KATALOG VZP - ZP'!M55=21),
'ÚHRADOVÝ KATALOG VZP - ZP'!M55,"CHYBA"))
)</f>
        <v/>
      </c>
      <c r="N55" s="127" t="str">
        <f>IF(R55="NE",IF(AND(T55&lt;&gt;"X",LEN('ÚHRADOVÝ KATALOG VZP - ZP'!N55)&gt;0),IF(ROUND(J55*L55*(1+(M55/100))*T55,2)&lt;'ÚHRADOVÝ KATALOG VZP - ZP'!N55,TEXT('ÚHRADOVÝ KATALOG VZP - ZP'!N55,"# ##0,00 Kč") &amp; CHAR(10) &amp; "&gt; " &amp; TEXT('ÚHRADOVÝ KATALOG VZP - ZP'!N55-(J55*L55*(1+(M55/100))*T55),"# ##0,00 Kč"),TEXT('ÚHRADOVÝ KATALOG VZP - ZP'!N55,"# ##0,00 Kč") &amp; CHAR(10) &amp; "OK"),"CHYBÍ DATA PRO VÝPOČET"),"")</f>
        <v/>
      </c>
      <c r="O55" s="26" t="str">
        <f>IF(AND(R55="NE",LEN('ÚHRADOVÝ KATALOG VZP - ZP'!O55)&gt;0),'ÚHRADOVÝ KATALOG VZP - ZP'!O55,"")</f>
        <v/>
      </c>
      <c r="P55" s="26" t="str">
        <f>IF(AND(R55="NE",LEN('ÚHRADOVÝ KATALOG VZP - ZP'!P55)&gt;0),'ÚHRADOVÝ KATALOG VZP - ZP'!P55,"")</f>
        <v/>
      </c>
      <c r="Q55" s="103" t="str">
        <f>IF(LEN(TRIM('ÚHRADOVÝ KATALOG VZP - ZP'!Q55))=0,"",IF(IFERROR(SEARCH("""",UPPER('ÚHRADOVÝ KATALOG VZP - ZP'!Q55)),0)=0,UPPER('ÚHRADOVÝ KATALOG VZP - ZP'!Q55),"("&amp;""""&amp;")"))</f>
        <v/>
      </c>
      <c r="R55" s="31" t="str">
        <f>IF(LEN(TRIM('ÚHRADOVÝ KATALOG VZP - ZP'!B55)&amp;TRIM('ÚHRADOVÝ KATALOG VZP - ZP'!C55)&amp;TRIM('ÚHRADOVÝ KATALOG VZP - ZP'!D55)&amp;TRIM('ÚHRADOVÝ KATALOG VZP - ZP'!E55)&amp;TRIM('ÚHRADOVÝ KATALOG VZP - ZP'!F55)&amp;TRIM('ÚHRADOVÝ KATALOG VZP - ZP'!G55)&amp;TRIM('ÚHRADOVÝ KATALOG VZP - ZP'!H55)&amp;TRIM('ÚHRADOVÝ KATALOG VZP - ZP'!I55)&amp;TRIM('ÚHRADOVÝ KATALOG VZP - ZP'!J55)&amp;TRIM('ÚHRADOVÝ KATALOG VZP - ZP'!K55)&amp;TRIM('ÚHRADOVÝ KATALOG VZP - ZP'!L55)&amp;TRIM('ÚHRADOVÝ KATALOG VZP - ZP'!M55)&amp;TRIM('ÚHRADOVÝ KATALOG VZP - ZP'!N55)&amp;TRIM('ÚHRADOVÝ KATALOG VZP - ZP'!O55)&amp;TRIM('ÚHRADOVÝ KATALOG VZP - ZP'!P55)&amp;TRIM('ÚHRADOVÝ KATALOG VZP - ZP'!Q55))=0,"ANO","NE")</f>
        <v>ANO</v>
      </c>
      <c r="S55" s="31" t="str">
        <f>IF(R55="NE",IF(LEN(TRIM('ÚHRADOVÝ KATALOG VZP - ZP'!B55))=0,"NOVÝ","OPRAVA"),"")</f>
        <v/>
      </c>
      <c r="T55" s="32" t="str">
        <f t="shared" si="1"/>
        <v>X</v>
      </c>
      <c r="V55" s="11">
        <f>LEN(TRIM('ÚHRADOVÝ KATALOG VZP - ZP'!C55))</f>
        <v>0</v>
      </c>
      <c r="W55" s="11" t="str">
        <f>IF(IFERROR(SEARCH("""",UPPER('ÚHRADOVÝ KATALOG VZP - ZP'!C55)),0)&gt;0," "&amp;CHAR(34),"")</f>
        <v/>
      </c>
      <c r="X55" s="11" t="str">
        <f>IF(IFERROR(SEARCH("~?",UPPER('ÚHRADOVÝ KATALOG VZP - ZP'!C55)),0)&gt;0," ?","")</f>
        <v/>
      </c>
      <c r="Y55" s="11" t="str">
        <f>IF(IFERROR(SEARCH("!",UPPER('ÚHRADOVÝ KATALOG VZP - ZP'!C55)),0)&gt;0," !","")</f>
        <v/>
      </c>
      <c r="Z55" s="11" t="str">
        <f>IF(IFERROR(SEARCH("_",UPPER('ÚHRADOVÝ KATALOG VZP - ZP'!C55)),0)&gt;0," _","")</f>
        <v/>
      </c>
      <c r="AA55" s="11" t="str">
        <f>IF(IFERROR(SEARCH("§",UPPER('ÚHRADOVÝ KATALOG VZP - ZP'!C55)),0)&gt;0," §","")</f>
        <v/>
      </c>
      <c r="AB55" s="11" t="str">
        <f>IF(IFERROR(SEARCH("#",UPPER('ÚHRADOVÝ KATALOG VZP - ZP'!C55)),0)&gt;0," #","")</f>
        <v/>
      </c>
      <c r="AC55" s="11" t="str">
        <f>IF(IFERROR(SEARCH(CHAR(10),UPPER('ÚHRADOVÝ KATALOG VZP - ZP'!C55)),0)&gt;0," ALT+ENTER","")</f>
        <v/>
      </c>
      <c r="AD55" s="96" t="str">
        <f>IF(AND(V55=0, R55="NE"),"Chybí NAZ",IF(LEN(TRIM(W55&amp;X55&amp;Y55&amp;Z55&amp;AA55&amp;AB55&amp;AC55))&gt;0,"Nepovolený(é) znak(y):   "&amp;W55&amp;X55&amp;Y55&amp;Z55&amp;AA55&amp;AB55&amp;AC55,TRIM('ÚHRADOVÝ KATALOG VZP - ZP'!C55)))</f>
        <v/>
      </c>
      <c r="AE55" s="11">
        <f>LEN(TRIM('ÚHRADOVÝ KATALOG VZP - ZP'!D55))</f>
        <v>0</v>
      </c>
      <c r="AF55" s="11" t="str">
        <f>IF(IFERROR(SEARCH("""",UPPER('ÚHRADOVÝ KATALOG VZP - ZP'!D55)),0)&gt;0," "&amp;CHAR(34),"")</f>
        <v/>
      </c>
      <c r="AG55" s="11" t="str">
        <f>IF(IFERROR(SEARCH("~?",UPPER('ÚHRADOVÝ KATALOG VZP - ZP'!D55)),0)&gt;0," ?","")</f>
        <v/>
      </c>
      <c r="AH55" s="11" t="str">
        <f>IF(IFERROR(SEARCH("!",UPPER('ÚHRADOVÝ KATALOG VZP - ZP'!D55)),0)&gt;0," !","")</f>
        <v/>
      </c>
      <c r="AI55" s="11" t="str">
        <f>IF(IFERROR(SEARCH("_",UPPER('ÚHRADOVÝ KATALOG VZP - ZP'!D55)),0)&gt;0," _","")</f>
        <v/>
      </c>
      <c r="AJ55" s="11" t="str">
        <f>IF(IFERROR(SEARCH("§",UPPER('ÚHRADOVÝ KATALOG VZP - ZP'!D55)),0)&gt;0," §","")</f>
        <v/>
      </c>
      <c r="AK55" s="11" t="str">
        <f>IF(IFERROR(SEARCH("#",UPPER('ÚHRADOVÝ KATALOG VZP - ZP'!D55)),0)&gt;0," #","")</f>
        <v/>
      </c>
      <c r="AL55" s="11" t="str">
        <f>IF(IFERROR(SEARCH(CHAR(10),UPPER('ÚHRADOVÝ KATALOG VZP - ZP'!D55)),0)&gt;0," ALT+ENTER","")</f>
        <v/>
      </c>
      <c r="AM55" s="96" t="str">
        <f>IF(AND(AE55=0, R55="NE"),"Chybí DOP",IF(LEN(TRIM(AF55&amp;AG55&amp;AH55&amp;AI55&amp;AJ55&amp;AK55&amp;AL55))&gt;0,"Nepovolený(é) znak(y):   "&amp;AF55&amp;AG55&amp;AH55&amp;AI55&amp;AJ55&amp;AK55&amp;AL55,TRIM('ÚHRADOVÝ KATALOG VZP - ZP'!D55)))</f>
        <v/>
      </c>
    </row>
    <row r="56" spans="1:39" ht="30" hidden="1" customHeight="1" x14ac:dyDescent="0.2">
      <c r="A56" s="1">
        <v>51</v>
      </c>
      <c r="B56" s="20" t="str">
        <f>IF(ISBLANK('ÚHRADOVÝ KATALOG VZP - ZP'!B56),"",'ÚHRADOVÝ KATALOG VZP - ZP'!B56)</f>
        <v/>
      </c>
      <c r="C56" s="21" t="str">
        <f t="shared" ref="C56:C70" si="2">AD56</f>
        <v/>
      </c>
      <c r="D56" s="21" t="str">
        <f t="shared" ref="D56:D70" si="3">AM56</f>
        <v/>
      </c>
      <c r="E56" s="22" t="str">
        <f>IF(S56="NOVÝ",IF(LEN(TRIM('ÚHRADOVÝ KATALOG VZP - ZP'!E56))=0,"Chybí TYP",'ÚHRADOVÝ KATALOG VZP - ZP'!E56),IF(LEN(TRIM('ÚHRADOVÝ KATALOG VZP - ZP'!E56))=0,"",'ÚHRADOVÝ KATALOG VZP - ZP'!E56))</f>
        <v/>
      </c>
      <c r="F56" s="22" t="str">
        <f t="shared" ref="F56:F70" si="4">IF(S56="NOVÝ","M","")</f>
        <v/>
      </c>
      <c r="G56" s="22" t="str">
        <f>IF(S56="NOVÝ",IF(LEN(TRIM('ÚHRADOVÝ KATALOG VZP - ZP'!G56))=0,"???",IF(IFERROR(SEARCH("""",UPPER('ÚHRADOVÝ KATALOG VZP - ZP'!G56)),0)=0,UPPER('ÚHRADOVÝ KATALOG VZP - ZP'!G56),"("&amp;""""&amp;")")),IF(LEN(TRIM('ÚHRADOVÝ KATALOG VZP - ZP'!G56))=0,"",IF(IFERROR(SEARCH("""",UPPER('ÚHRADOVÝ KATALOG VZP - ZP'!G56)),0)=0,UPPER('ÚHRADOVÝ KATALOG VZP - ZP'!G56),"("&amp;""""&amp;")")))</f>
        <v/>
      </c>
      <c r="H56" s="22" t="str">
        <f>IF(IFERROR(SEARCH("""",UPPER('ÚHRADOVÝ KATALOG VZP - ZP'!H56)),0)=0,UPPER('ÚHRADOVÝ KATALOG VZP - ZP'!H56),"("&amp;""""&amp;")")</f>
        <v/>
      </c>
      <c r="I56" s="22" t="str">
        <f>IF(IFERROR(SEARCH("""",UPPER('ÚHRADOVÝ KATALOG VZP - ZP'!I56)),0)=0,UPPER('ÚHRADOVÝ KATALOG VZP - ZP'!I56),"("&amp;""""&amp;")")</f>
        <v/>
      </c>
      <c r="J56" s="23" t="str">
        <f>IF(S56="NOVÝ",IF(LEN(TRIM('ÚHRADOVÝ KATALOG VZP - ZP'!J56))=0,"Chybí VYC",'ÚHRADOVÝ KATALOG VZP - ZP'!J56),IF(LEN(TRIM('ÚHRADOVÝ KATALOG VZP - ZP'!J56))=0,"",'ÚHRADOVÝ KATALOG VZP - ZP'!J56))</f>
        <v/>
      </c>
      <c r="K56" s="22" t="str">
        <f>IF(S56="NOVÝ",IF(LEN(TRIM('ÚHRADOVÝ KATALOG VZP - ZP'!K56))=0,"Chybí MENA",IF(IFERROR(SEARCH("""",UPPER('ÚHRADOVÝ KATALOG VZP - ZP'!K56)),0)=0,UPPER('ÚHRADOVÝ KATALOG VZP - ZP'!K56),"("&amp;""""&amp;")")),IF(LEN(TRIM('ÚHRADOVÝ KATALOG VZP - ZP'!K56))=0,"",IF(IFERROR(SEARCH("""",UPPER('ÚHRADOVÝ KATALOG VZP - ZP'!K56)),0)=0,UPPER('ÚHRADOVÝ KATALOG VZP - ZP'!K56),"("&amp;""""&amp;")")))</f>
        <v/>
      </c>
      <c r="L56" s="24" t="str">
        <f>IF(S56="NOVÝ",IF(LEN(TRIM('ÚHRADOVÝ KATALOG VZP - ZP'!L56))=0,"Chybí KURZ",'ÚHRADOVÝ KATALOG VZP - ZP'!L56),IF(LEN(TRIM('ÚHRADOVÝ KATALOG VZP - ZP'!L56))=0,"",'ÚHRADOVÝ KATALOG VZP - ZP'!L56))</f>
        <v/>
      </c>
      <c r="M56" s="83" t="str">
        <f>IF(S56="NOVÝ",IF(LEN(TRIM('ÚHRADOVÝ KATALOG VZP - ZP'!M56))=0,"Chybí DPH",
IF(OR('ÚHRADOVÝ KATALOG VZP - ZP'!M56=15,'ÚHRADOVÝ KATALOG VZP - ZP'!M56=21),
'ÚHRADOVÝ KATALOG VZP - ZP'!M56,"CHYBA")),
IF(LEN(TRIM('ÚHRADOVÝ KATALOG VZP - ZP'!M56))=0,"",
IF(OR('ÚHRADOVÝ KATALOG VZP - ZP'!M56=15,'ÚHRADOVÝ KATALOG VZP - ZP'!M56=21),
'ÚHRADOVÝ KATALOG VZP - ZP'!M56,"CHYBA"))
)</f>
        <v/>
      </c>
      <c r="N56" s="25" t="str">
        <f>IF(R56="NE",IF(AND(T56&lt;&gt;"X",LEN('ÚHRADOVÝ KATALOG VZP - ZP'!N56)&gt;0),IF(ROUND(J56*L56*(1+(M56/100))*T56,2)&lt;'ÚHRADOVÝ KATALOG VZP - ZP'!N56,TEXT('ÚHRADOVÝ KATALOG VZP - ZP'!N56,"# ##0,00 Kč") &amp; CHAR(10) &amp; "&gt; " &amp; TEXT('ÚHRADOVÝ KATALOG VZP - ZP'!N56-(J56*L56*(1+(M56/100))*T56),"# ##0,00 Kč"),TEXT('ÚHRADOVÝ KATALOG VZP - ZP'!N56,"# ##0,00 Kč") &amp; CHAR(10) &amp; "OK"),"Chybí data pro výpočet"),"")</f>
        <v/>
      </c>
      <c r="O56" s="26" t="str">
        <f>IF(AND(R56="NE",LEN('ÚHRADOVÝ KATALOG VZP - ZP'!O56)&gt;0),'ÚHRADOVÝ KATALOG VZP - ZP'!O56,"")</f>
        <v/>
      </c>
      <c r="P56" s="26" t="str">
        <f>IF(AND(R56="NE",LEN('ÚHRADOVÝ KATALOG VZP - ZP'!P56)&gt;0),'ÚHRADOVÝ KATALOG VZP - ZP'!P56,"")</f>
        <v/>
      </c>
      <c r="Q56" s="79" t="str">
        <f>IF(LEN(TRIM('ÚHRADOVÝ KATALOG VZP - ZP'!Q56))=0,"",IF(IFERROR(SEARCH("""",UPPER('ÚHRADOVÝ KATALOG VZP - ZP'!Q56)),0)=0,UPPER('ÚHRADOVÝ KATALOG VZP - ZP'!Q56),"("&amp;""""&amp;")"))</f>
        <v/>
      </c>
      <c r="R56" s="31" t="str">
        <f>IF(LEN(TRIM('ÚHRADOVÝ KATALOG VZP - ZP'!B56)&amp;TRIM('ÚHRADOVÝ KATALOG VZP - ZP'!C56)&amp;TRIM('ÚHRADOVÝ KATALOG VZP - ZP'!D56)&amp;TRIM('ÚHRADOVÝ KATALOG VZP - ZP'!E56)&amp;TRIM('ÚHRADOVÝ KATALOG VZP - ZP'!F56)&amp;TRIM('ÚHRADOVÝ KATALOG VZP - ZP'!G56)&amp;TRIM('ÚHRADOVÝ KATALOG VZP - ZP'!H56)&amp;TRIM('ÚHRADOVÝ KATALOG VZP - ZP'!I56)&amp;TRIM('ÚHRADOVÝ KATALOG VZP - ZP'!J56)&amp;TRIM('ÚHRADOVÝ KATALOG VZP - ZP'!K56)&amp;TRIM('ÚHRADOVÝ KATALOG VZP - ZP'!L56)&amp;TRIM('ÚHRADOVÝ KATALOG VZP - ZP'!M56)&amp;TRIM('ÚHRADOVÝ KATALOG VZP - ZP'!N56)&amp;TRIM('ÚHRADOVÝ KATALOG VZP - ZP'!O56)&amp;TRIM('ÚHRADOVÝ KATALOG VZP - ZP'!P56)&amp;TRIM('ÚHRADOVÝ KATALOG VZP - ZP'!Q56))=0,"ANO","NE")</f>
        <v>ANO</v>
      </c>
      <c r="S56" s="31" t="str">
        <f>IF(R56="NE",IF(LEN(TRIM('ÚHRADOVÝ KATALOG VZP - ZP'!B56))=0,"NOVÝ","OPRAVA"),"")</f>
        <v/>
      </c>
      <c r="T56" s="32" t="str">
        <f t="shared" si="1"/>
        <v>X</v>
      </c>
      <c r="U56" s="11"/>
      <c r="V56" s="11">
        <f>LEN(TRIM('ÚHRADOVÝ KATALOG VZP - ZP'!C56))</f>
        <v>0</v>
      </c>
      <c r="W56" s="11" t="str">
        <f>IF(IFERROR(SEARCH("""",UPPER('ÚHRADOVÝ KATALOG VZP - ZP'!C56)),0)&gt;0," "&amp;CHAR(34),"")</f>
        <v/>
      </c>
      <c r="X56" s="11" t="str">
        <f>IF(IFERROR(SEARCH("~?",UPPER('ÚHRADOVÝ KATALOG VZP - ZP'!C56)),0)&gt;0," ?","")</f>
        <v/>
      </c>
      <c r="Y56" s="11" t="str">
        <f>IF(IFERROR(SEARCH("!",UPPER('ÚHRADOVÝ KATALOG VZP - ZP'!C56)),0)&gt;0," !","")</f>
        <v/>
      </c>
      <c r="Z56" s="11" t="str">
        <f>IF(IFERROR(SEARCH("_",UPPER('ÚHRADOVÝ KATALOG VZP - ZP'!C56)),0)&gt;0," _","")</f>
        <v/>
      </c>
      <c r="AA56" s="11" t="str">
        <f>IF(IFERROR(SEARCH("§",UPPER('ÚHRADOVÝ KATALOG VZP - ZP'!C56)),0)&gt;0," §","")</f>
        <v/>
      </c>
      <c r="AB56" s="11" t="str">
        <f>IF(IFERROR(SEARCH("#",UPPER('ÚHRADOVÝ KATALOG VZP - ZP'!C56)),0)&gt;0," #","")</f>
        <v/>
      </c>
      <c r="AC56" s="11" t="str">
        <f>IF(IFERROR(SEARCH(CHAR(10),UPPER('ÚHRADOVÝ KATALOG VZP - ZP'!C56)),0)&gt;0," ALT+ENTER","")</f>
        <v/>
      </c>
      <c r="AD56" s="96" t="str">
        <f>IF(AND(V56=0, R56="NE"),"Chybí NAZ",IF(LEN(TRIM(W56&amp;X56&amp;Y56&amp;Z56&amp;AA56&amp;AB56&amp;AC56))&gt;0,"Nepovolený(é) znak(y):   "&amp;W56&amp;X56&amp;Y56&amp;Z56&amp;AA56&amp;AB56&amp;AC56,TRIM('ÚHRADOVÝ KATALOG VZP - ZP'!C56)))</f>
        <v/>
      </c>
      <c r="AE56" s="11">
        <f>LEN(TRIM('ÚHRADOVÝ KATALOG VZP - ZP'!D56))</f>
        <v>0</v>
      </c>
      <c r="AF56" s="11" t="str">
        <f>IF(IFERROR(SEARCH("""",UPPER('ÚHRADOVÝ KATALOG VZP - ZP'!D56)),0)&gt;0," "&amp;CHAR(34),"")</f>
        <v/>
      </c>
      <c r="AG56" s="11" t="str">
        <f>IF(IFERROR(SEARCH("~?",UPPER('ÚHRADOVÝ KATALOG VZP - ZP'!D56)),0)&gt;0," ?","")</f>
        <v/>
      </c>
      <c r="AH56" s="11" t="str">
        <f>IF(IFERROR(SEARCH("!",UPPER('ÚHRADOVÝ KATALOG VZP - ZP'!D56)),0)&gt;0," !","")</f>
        <v/>
      </c>
      <c r="AI56" s="11" t="str">
        <f>IF(IFERROR(SEARCH("_",UPPER('ÚHRADOVÝ KATALOG VZP - ZP'!D56)),0)&gt;0," _","")</f>
        <v/>
      </c>
      <c r="AJ56" s="11" t="str">
        <f>IF(IFERROR(SEARCH("§",UPPER('ÚHRADOVÝ KATALOG VZP - ZP'!D56)),0)&gt;0," §","")</f>
        <v/>
      </c>
      <c r="AK56" s="11" t="str">
        <f>IF(IFERROR(SEARCH("#",UPPER('ÚHRADOVÝ KATALOG VZP - ZP'!D56)),0)&gt;0," #","")</f>
        <v/>
      </c>
      <c r="AL56" s="11" t="str">
        <f>IF(IFERROR(SEARCH(CHAR(10),UPPER('ÚHRADOVÝ KATALOG VZP - ZP'!D56)),0)&gt;0," ALT+ENTER","")</f>
        <v/>
      </c>
      <c r="AM56" s="96" t="str">
        <f>IF(AND(AE56=0, R56="NE"),"Chybí DOP",IF(LEN(TRIM(AF56&amp;AG56&amp;AH56&amp;AI56&amp;AJ56&amp;AK56&amp;AL56))&gt;0,"Nepovolený(é) znak(y):   "&amp;AF56&amp;AG56&amp;AH56&amp;AI56&amp;AJ56&amp;AK56&amp;AL56,TRIM('ÚHRADOVÝ KATALOG VZP - ZP'!D56)))</f>
        <v/>
      </c>
    </row>
    <row r="57" spans="1:39" ht="30" hidden="1" customHeight="1" x14ac:dyDescent="0.2">
      <c r="A57" s="1">
        <v>52</v>
      </c>
      <c r="B57" s="20" t="str">
        <f>IF(ISBLANK('ÚHRADOVÝ KATALOG VZP - ZP'!B57),"",'ÚHRADOVÝ KATALOG VZP - ZP'!B57)</f>
        <v/>
      </c>
      <c r="C57" s="21" t="str">
        <f t="shared" si="2"/>
        <v/>
      </c>
      <c r="D57" s="21" t="str">
        <f t="shared" si="3"/>
        <v/>
      </c>
      <c r="E57" s="22" t="str">
        <f>IF(S57="NOVÝ",IF(LEN(TRIM('ÚHRADOVÝ KATALOG VZP - ZP'!E57))=0,"Chybí TYP",'ÚHRADOVÝ KATALOG VZP - ZP'!E57),IF(LEN(TRIM('ÚHRADOVÝ KATALOG VZP - ZP'!E57))=0,"",'ÚHRADOVÝ KATALOG VZP - ZP'!E57))</f>
        <v/>
      </c>
      <c r="F57" s="22" t="str">
        <f t="shared" si="4"/>
        <v/>
      </c>
      <c r="G57" s="22" t="str">
        <f>IF(S57="NOVÝ",IF(LEN(TRIM('ÚHRADOVÝ KATALOG VZP - ZP'!G57))=0,"???",IF(IFERROR(SEARCH("""",UPPER('ÚHRADOVÝ KATALOG VZP - ZP'!G57)),0)=0,UPPER('ÚHRADOVÝ KATALOG VZP - ZP'!G57),"("&amp;""""&amp;")")),IF(LEN(TRIM('ÚHRADOVÝ KATALOG VZP - ZP'!G57))=0,"",IF(IFERROR(SEARCH("""",UPPER('ÚHRADOVÝ KATALOG VZP - ZP'!G57)),0)=0,UPPER('ÚHRADOVÝ KATALOG VZP - ZP'!G57),"("&amp;""""&amp;")")))</f>
        <v/>
      </c>
      <c r="H57" s="22" t="str">
        <f>IF(IFERROR(SEARCH("""",UPPER('ÚHRADOVÝ KATALOG VZP - ZP'!H57)),0)=0,UPPER('ÚHRADOVÝ KATALOG VZP - ZP'!H57),"("&amp;""""&amp;")")</f>
        <v/>
      </c>
      <c r="I57" s="22" t="str">
        <f>IF(IFERROR(SEARCH("""",UPPER('ÚHRADOVÝ KATALOG VZP - ZP'!I57)),0)=0,UPPER('ÚHRADOVÝ KATALOG VZP - ZP'!I57),"("&amp;""""&amp;")")</f>
        <v/>
      </c>
      <c r="J57" s="23" t="str">
        <f>IF(S57="NOVÝ",IF(LEN(TRIM('ÚHRADOVÝ KATALOG VZP - ZP'!J57))=0,"Chybí VYC",'ÚHRADOVÝ KATALOG VZP - ZP'!J57),IF(LEN(TRIM('ÚHRADOVÝ KATALOG VZP - ZP'!J57))=0,"",'ÚHRADOVÝ KATALOG VZP - ZP'!J57))</f>
        <v/>
      </c>
      <c r="K57" s="22" t="str">
        <f>IF(S57="NOVÝ",IF(LEN(TRIM('ÚHRADOVÝ KATALOG VZP - ZP'!K57))=0,"Chybí MENA",IF(IFERROR(SEARCH("""",UPPER('ÚHRADOVÝ KATALOG VZP - ZP'!K57)),0)=0,UPPER('ÚHRADOVÝ KATALOG VZP - ZP'!K57),"("&amp;""""&amp;")")),IF(LEN(TRIM('ÚHRADOVÝ KATALOG VZP - ZP'!K57))=0,"",IF(IFERROR(SEARCH("""",UPPER('ÚHRADOVÝ KATALOG VZP - ZP'!K57)),0)=0,UPPER('ÚHRADOVÝ KATALOG VZP - ZP'!K57),"("&amp;""""&amp;")")))</f>
        <v/>
      </c>
      <c r="L57" s="24" t="str">
        <f>IF(S57="NOVÝ",IF(LEN(TRIM('ÚHRADOVÝ KATALOG VZP - ZP'!L57))=0,"Chybí KURZ",'ÚHRADOVÝ KATALOG VZP - ZP'!L57),IF(LEN(TRIM('ÚHRADOVÝ KATALOG VZP - ZP'!L57))=0,"",'ÚHRADOVÝ KATALOG VZP - ZP'!L57))</f>
        <v/>
      </c>
      <c r="M57" s="83" t="str">
        <f>IF(S57="NOVÝ",IF(LEN(TRIM('ÚHRADOVÝ KATALOG VZP - ZP'!M57))=0,"Chybí DPH",
IF(OR('ÚHRADOVÝ KATALOG VZP - ZP'!M57=15,'ÚHRADOVÝ KATALOG VZP - ZP'!M57=21),
'ÚHRADOVÝ KATALOG VZP - ZP'!M57,"CHYBA")),
IF(LEN(TRIM('ÚHRADOVÝ KATALOG VZP - ZP'!M57))=0,"",
IF(OR('ÚHRADOVÝ KATALOG VZP - ZP'!M57=15,'ÚHRADOVÝ KATALOG VZP - ZP'!M57=21),
'ÚHRADOVÝ KATALOG VZP - ZP'!M57,"CHYBA"))
)</f>
        <v/>
      </c>
      <c r="N57" s="25" t="str">
        <f>IF(R57="NE",IF(AND(T57&lt;&gt;"X",LEN('ÚHRADOVÝ KATALOG VZP - ZP'!N57)&gt;0),IF(ROUND(J57*L57*(1+(M57/100))*T57,2)&lt;'ÚHRADOVÝ KATALOG VZP - ZP'!N57,TEXT('ÚHRADOVÝ KATALOG VZP - ZP'!N57,"# ##0,00 Kč") &amp; CHAR(10) &amp; "&gt; " &amp; TEXT('ÚHRADOVÝ KATALOG VZP - ZP'!N57-(J57*L57*(1+(M57/100))*T57),"# ##0,00 Kč"),TEXT('ÚHRADOVÝ KATALOG VZP - ZP'!N57,"# ##0,00 Kč") &amp; CHAR(10) &amp; "OK"),"Chybí data pro výpočet"),"")</f>
        <v/>
      </c>
      <c r="O57" s="26" t="str">
        <f>IF(AND(R57="NE",LEN('ÚHRADOVÝ KATALOG VZP - ZP'!O57)&gt;0),'ÚHRADOVÝ KATALOG VZP - ZP'!O57,"")</f>
        <v/>
      </c>
      <c r="P57" s="26" t="str">
        <f>IF(AND(R57="NE",LEN('ÚHRADOVÝ KATALOG VZP - ZP'!P57)&gt;0),'ÚHRADOVÝ KATALOG VZP - ZP'!P57,"")</f>
        <v/>
      </c>
      <c r="Q57" s="79" t="str">
        <f>IF(LEN(TRIM('ÚHRADOVÝ KATALOG VZP - ZP'!Q57))=0,"",IF(IFERROR(SEARCH("""",UPPER('ÚHRADOVÝ KATALOG VZP - ZP'!Q57)),0)=0,UPPER('ÚHRADOVÝ KATALOG VZP - ZP'!Q57),"("&amp;""""&amp;")"))</f>
        <v/>
      </c>
      <c r="R57" s="31" t="str">
        <f>IF(LEN(TRIM('ÚHRADOVÝ KATALOG VZP - ZP'!B57)&amp;TRIM('ÚHRADOVÝ KATALOG VZP - ZP'!C57)&amp;TRIM('ÚHRADOVÝ KATALOG VZP - ZP'!D57)&amp;TRIM('ÚHRADOVÝ KATALOG VZP - ZP'!E57)&amp;TRIM('ÚHRADOVÝ KATALOG VZP - ZP'!F57)&amp;TRIM('ÚHRADOVÝ KATALOG VZP - ZP'!G57)&amp;TRIM('ÚHRADOVÝ KATALOG VZP - ZP'!H57)&amp;TRIM('ÚHRADOVÝ KATALOG VZP - ZP'!I57)&amp;TRIM('ÚHRADOVÝ KATALOG VZP - ZP'!J57)&amp;TRIM('ÚHRADOVÝ KATALOG VZP - ZP'!K57)&amp;TRIM('ÚHRADOVÝ KATALOG VZP - ZP'!L57)&amp;TRIM('ÚHRADOVÝ KATALOG VZP - ZP'!M57)&amp;TRIM('ÚHRADOVÝ KATALOG VZP - ZP'!N57)&amp;TRIM('ÚHRADOVÝ KATALOG VZP - ZP'!O57)&amp;TRIM('ÚHRADOVÝ KATALOG VZP - ZP'!P57)&amp;TRIM('ÚHRADOVÝ KATALOG VZP - ZP'!Q57))=0,"ANO","NE")</f>
        <v>ANO</v>
      </c>
      <c r="S57" s="31" t="str">
        <f>IF(R57="NE",IF(LEN(TRIM('ÚHRADOVÝ KATALOG VZP - ZP'!B57))=0,"NOVÝ","OPRAVA"),"")</f>
        <v/>
      </c>
      <c r="T57" s="32" t="str">
        <f t="shared" si="1"/>
        <v>X</v>
      </c>
      <c r="U57" s="11"/>
      <c r="V57" s="11">
        <f>LEN(TRIM('ÚHRADOVÝ KATALOG VZP - ZP'!C57))</f>
        <v>0</v>
      </c>
      <c r="W57" s="11" t="str">
        <f>IF(IFERROR(SEARCH("""",UPPER('ÚHRADOVÝ KATALOG VZP - ZP'!C57)),0)&gt;0," "&amp;CHAR(34),"")</f>
        <v/>
      </c>
      <c r="X57" s="11" t="str">
        <f>IF(IFERROR(SEARCH("~?",UPPER('ÚHRADOVÝ KATALOG VZP - ZP'!C57)),0)&gt;0," ?","")</f>
        <v/>
      </c>
      <c r="Y57" s="11" t="str">
        <f>IF(IFERROR(SEARCH("!",UPPER('ÚHRADOVÝ KATALOG VZP - ZP'!C57)),0)&gt;0," !","")</f>
        <v/>
      </c>
      <c r="Z57" s="11" t="str">
        <f>IF(IFERROR(SEARCH("_",UPPER('ÚHRADOVÝ KATALOG VZP - ZP'!C57)),0)&gt;0," _","")</f>
        <v/>
      </c>
      <c r="AA57" s="11" t="str">
        <f>IF(IFERROR(SEARCH("§",UPPER('ÚHRADOVÝ KATALOG VZP - ZP'!C57)),0)&gt;0," §","")</f>
        <v/>
      </c>
      <c r="AB57" s="11" t="str">
        <f>IF(IFERROR(SEARCH("#",UPPER('ÚHRADOVÝ KATALOG VZP - ZP'!C57)),0)&gt;0," #","")</f>
        <v/>
      </c>
      <c r="AC57" s="11" t="str">
        <f>IF(IFERROR(SEARCH(CHAR(10),UPPER('ÚHRADOVÝ KATALOG VZP - ZP'!C57)),0)&gt;0," ALT+ENTER","")</f>
        <v/>
      </c>
      <c r="AD57" s="96" t="str">
        <f>IF(AND(V57=0, R57="NE"),"Chybí NAZ",IF(LEN(TRIM(W57&amp;X57&amp;Y57&amp;Z57&amp;AA57&amp;AB57&amp;AC57))&gt;0,"Nepovolený(é) znak(y):   "&amp;W57&amp;X57&amp;Y57&amp;Z57&amp;AA57&amp;AB57&amp;AC57,TRIM('ÚHRADOVÝ KATALOG VZP - ZP'!C57)))</f>
        <v/>
      </c>
      <c r="AE57" s="11">
        <f>LEN(TRIM('ÚHRADOVÝ KATALOG VZP - ZP'!D57))</f>
        <v>0</v>
      </c>
      <c r="AF57" s="11" t="str">
        <f>IF(IFERROR(SEARCH("""",UPPER('ÚHRADOVÝ KATALOG VZP - ZP'!D57)),0)&gt;0," "&amp;CHAR(34),"")</f>
        <v/>
      </c>
      <c r="AG57" s="11" t="str">
        <f>IF(IFERROR(SEARCH("~?",UPPER('ÚHRADOVÝ KATALOG VZP - ZP'!D57)),0)&gt;0," ?","")</f>
        <v/>
      </c>
      <c r="AH57" s="11" t="str">
        <f>IF(IFERROR(SEARCH("!",UPPER('ÚHRADOVÝ KATALOG VZP - ZP'!D57)),0)&gt;0," !","")</f>
        <v/>
      </c>
      <c r="AI57" s="11" t="str">
        <f>IF(IFERROR(SEARCH("_",UPPER('ÚHRADOVÝ KATALOG VZP - ZP'!D57)),0)&gt;0," _","")</f>
        <v/>
      </c>
      <c r="AJ57" s="11" t="str">
        <f>IF(IFERROR(SEARCH("§",UPPER('ÚHRADOVÝ KATALOG VZP - ZP'!D57)),0)&gt;0," §","")</f>
        <v/>
      </c>
      <c r="AK57" s="11" t="str">
        <f>IF(IFERROR(SEARCH("#",UPPER('ÚHRADOVÝ KATALOG VZP - ZP'!D57)),0)&gt;0," #","")</f>
        <v/>
      </c>
      <c r="AL57" s="11" t="str">
        <f>IF(IFERROR(SEARCH(CHAR(10),UPPER('ÚHRADOVÝ KATALOG VZP - ZP'!D57)),0)&gt;0," ALT+ENTER","")</f>
        <v/>
      </c>
      <c r="AM57" s="96" t="str">
        <f>IF(AND(AE57=0, R57="NE"),"Chybí DOP",IF(LEN(TRIM(AF57&amp;AG57&amp;AH57&amp;AI57&amp;AJ57&amp;AK57&amp;AL57))&gt;0,"Nepovolený(é) znak(y):   "&amp;AF57&amp;AG57&amp;AH57&amp;AI57&amp;AJ57&amp;AK57&amp;AL57,TRIM('ÚHRADOVÝ KATALOG VZP - ZP'!D57)))</f>
        <v/>
      </c>
    </row>
    <row r="58" spans="1:39" ht="30" hidden="1" customHeight="1" x14ac:dyDescent="0.2">
      <c r="A58" s="1">
        <v>53</v>
      </c>
      <c r="B58" s="20" t="str">
        <f>IF(ISBLANK('ÚHRADOVÝ KATALOG VZP - ZP'!B58),"",'ÚHRADOVÝ KATALOG VZP - ZP'!B58)</f>
        <v/>
      </c>
      <c r="C58" s="21" t="str">
        <f t="shared" si="2"/>
        <v/>
      </c>
      <c r="D58" s="21" t="str">
        <f t="shared" si="3"/>
        <v/>
      </c>
      <c r="E58" s="22" t="str">
        <f>IF(S58="NOVÝ",IF(LEN(TRIM('ÚHRADOVÝ KATALOG VZP - ZP'!E58))=0,"Chybí TYP",'ÚHRADOVÝ KATALOG VZP - ZP'!E58),IF(LEN(TRIM('ÚHRADOVÝ KATALOG VZP - ZP'!E58))=0,"",'ÚHRADOVÝ KATALOG VZP - ZP'!E58))</f>
        <v/>
      </c>
      <c r="F58" s="22" t="str">
        <f t="shared" si="4"/>
        <v/>
      </c>
      <c r="G58" s="22" t="str">
        <f>IF(S58="NOVÝ",IF(LEN(TRIM('ÚHRADOVÝ KATALOG VZP - ZP'!G58))=0,"???",IF(IFERROR(SEARCH("""",UPPER('ÚHRADOVÝ KATALOG VZP - ZP'!G58)),0)=0,UPPER('ÚHRADOVÝ KATALOG VZP - ZP'!G58),"("&amp;""""&amp;")")),IF(LEN(TRIM('ÚHRADOVÝ KATALOG VZP - ZP'!G58))=0,"",IF(IFERROR(SEARCH("""",UPPER('ÚHRADOVÝ KATALOG VZP - ZP'!G58)),0)=0,UPPER('ÚHRADOVÝ KATALOG VZP - ZP'!G58),"("&amp;""""&amp;")")))</f>
        <v/>
      </c>
      <c r="H58" s="22" t="str">
        <f>IF(IFERROR(SEARCH("""",UPPER('ÚHRADOVÝ KATALOG VZP - ZP'!H58)),0)=0,UPPER('ÚHRADOVÝ KATALOG VZP - ZP'!H58),"("&amp;""""&amp;")")</f>
        <v/>
      </c>
      <c r="I58" s="22" t="str">
        <f>IF(IFERROR(SEARCH("""",UPPER('ÚHRADOVÝ KATALOG VZP - ZP'!I58)),0)=0,UPPER('ÚHRADOVÝ KATALOG VZP - ZP'!I58),"("&amp;""""&amp;")")</f>
        <v/>
      </c>
      <c r="J58" s="23" t="str">
        <f>IF(S58="NOVÝ",IF(LEN(TRIM('ÚHRADOVÝ KATALOG VZP - ZP'!J58))=0,"Chybí VYC",'ÚHRADOVÝ KATALOG VZP - ZP'!J58),IF(LEN(TRIM('ÚHRADOVÝ KATALOG VZP - ZP'!J58))=0,"",'ÚHRADOVÝ KATALOG VZP - ZP'!J58))</f>
        <v/>
      </c>
      <c r="K58" s="22" t="str">
        <f>IF(S58="NOVÝ",IF(LEN(TRIM('ÚHRADOVÝ KATALOG VZP - ZP'!K58))=0,"Chybí MENA",IF(IFERROR(SEARCH("""",UPPER('ÚHRADOVÝ KATALOG VZP - ZP'!K58)),0)=0,UPPER('ÚHRADOVÝ KATALOG VZP - ZP'!K58),"("&amp;""""&amp;")")),IF(LEN(TRIM('ÚHRADOVÝ KATALOG VZP - ZP'!K58))=0,"",IF(IFERROR(SEARCH("""",UPPER('ÚHRADOVÝ KATALOG VZP - ZP'!K58)),0)=0,UPPER('ÚHRADOVÝ KATALOG VZP - ZP'!K58),"("&amp;""""&amp;")")))</f>
        <v/>
      </c>
      <c r="L58" s="24" t="str">
        <f>IF(S58="NOVÝ",IF(LEN(TRIM('ÚHRADOVÝ KATALOG VZP - ZP'!L58))=0,"Chybí KURZ",'ÚHRADOVÝ KATALOG VZP - ZP'!L58),IF(LEN(TRIM('ÚHRADOVÝ KATALOG VZP - ZP'!L58))=0,"",'ÚHRADOVÝ KATALOG VZP - ZP'!L58))</f>
        <v/>
      </c>
      <c r="M58" s="83" t="str">
        <f>IF(S58="NOVÝ",IF(LEN(TRIM('ÚHRADOVÝ KATALOG VZP - ZP'!M58))=0,"Chybí DPH",
IF(OR('ÚHRADOVÝ KATALOG VZP - ZP'!M58=15,'ÚHRADOVÝ KATALOG VZP - ZP'!M58=21),
'ÚHRADOVÝ KATALOG VZP - ZP'!M58,"CHYBA")),
IF(LEN(TRIM('ÚHRADOVÝ KATALOG VZP - ZP'!M58))=0,"",
IF(OR('ÚHRADOVÝ KATALOG VZP - ZP'!M58=15,'ÚHRADOVÝ KATALOG VZP - ZP'!M58=21),
'ÚHRADOVÝ KATALOG VZP - ZP'!M58,"CHYBA"))
)</f>
        <v/>
      </c>
      <c r="N58" s="25" t="str">
        <f>IF(R58="NE",IF(AND(T58&lt;&gt;"X",LEN('ÚHRADOVÝ KATALOG VZP - ZP'!N58)&gt;0),IF(ROUND(J58*L58*(1+(M58/100))*T58,2)&lt;'ÚHRADOVÝ KATALOG VZP - ZP'!N58,TEXT('ÚHRADOVÝ KATALOG VZP - ZP'!N58,"# ##0,00 Kč") &amp; CHAR(10) &amp; "&gt; " &amp; TEXT('ÚHRADOVÝ KATALOG VZP - ZP'!N58-(J58*L58*(1+(M58/100))*T58),"# ##0,00 Kč"),TEXT('ÚHRADOVÝ KATALOG VZP - ZP'!N58,"# ##0,00 Kč") &amp; CHAR(10) &amp; "OK"),"Chybí data pro výpočet"),"")</f>
        <v/>
      </c>
      <c r="O58" s="26" t="str">
        <f>IF(AND(R58="NE",LEN('ÚHRADOVÝ KATALOG VZP - ZP'!O58)&gt;0),'ÚHRADOVÝ KATALOG VZP - ZP'!O58,"")</f>
        <v/>
      </c>
      <c r="P58" s="26" t="str">
        <f>IF(AND(R58="NE",LEN('ÚHRADOVÝ KATALOG VZP - ZP'!P58)&gt;0),'ÚHRADOVÝ KATALOG VZP - ZP'!P58,"")</f>
        <v/>
      </c>
      <c r="Q58" s="79" t="str">
        <f>IF(LEN(TRIM('ÚHRADOVÝ KATALOG VZP - ZP'!Q58))=0,"",IF(IFERROR(SEARCH("""",UPPER('ÚHRADOVÝ KATALOG VZP - ZP'!Q58)),0)=0,UPPER('ÚHRADOVÝ KATALOG VZP - ZP'!Q58),"("&amp;""""&amp;")"))</f>
        <v/>
      </c>
      <c r="R58" s="31" t="str">
        <f>IF(LEN(TRIM('ÚHRADOVÝ KATALOG VZP - ZP'!B58)&amp;TRIM('ÚHRADOVÝ KATALOG VZP - ZP'!C58)&amp;TRIM('ÚHRADOVÝ KATALOG VZP - ZP'!D58)&amp;TRIM('ÚHRADOVÝ KATALOG VZP - ZP'!E58)&amp;TRIM('ÚHRADOVÝ KATALOG VZP - ZP'!F58)&amp;TRIM('ÚHRADOVÝ KATALOG VZP - ZP'!G58)&amp;TRIM('ÚHRADOVÝ KATALOG VZP - ZP'!H58)&amp;TRIM('ÚHRADOVÝ KATALOG VZP - ZP'!I58)&amp;TRIM('ÚHRADOVÝ KATALOG VZP - ZP'!J58)&amp;TRIM('ÚHRADOVÝ KATALOG VZP - ZP'!K58)&amp;TRIM('ÚHRADOVÝ KATALOG VZP - ZP'!L58)&amp;TRIM('ÚHRADOVÝ KATALOG VZP - ZP'!M58)&amp;TRIM('ÚHRADOVÝ KATALOG VZP - ZP'!N58)&amp;TRIM('ÚHRADOVÝ KATALOG VZP - ZP'!O58)&amp;TRIM('ÚHRADOVÝ KATALOG VZP - ZP'!P58)&amp;TRIM('ÚHRADOVÝ KATALOG VZP - ZP'!Q58))=0,"ANO","NE")</f>
        <v>ANO</v>
      </c>
      <c r="S58" s="31" t="str">
        <f>IF(R58="NE",IF(LEN(TRIM('ÚHRADOVÝ KATALOG VZP - ZP'!B58))=0,"NOVÝ","OPRAVA"),"")</f>
        <v/>
      </c>
      <c r="T58" s="32" t="str">
        <f t="shared" si="1"/>
        <v>X</v>
      </c>
      <c r="U58" s="11"/>
      <c r="V58" s="11">
        <f>LEN(TRIM('ÚHRADOVÝ KATALOG VZP - ZP'!C58))</f>
        <v>0</v>
      </c>
      <c r="W58" s="11" t="str">
        <f>IF(IFERROR(SEARCH("""",UPPER('ÚHRADOVÝ KATALOG VZP - ZP'!C58)),0)&gt;0," "&amp;CHAR(34),"")</f>
        <v/>
      </c>
      <c r="X58" s="11" t="str">
        <f>IF(IFERROR(SEARCH("~?",UPPER('ÚHRADOVÝ KATALOG VZP - ZP'!C58)),0)&gt;0," ?","")</f>
        <v/>
      </c>
      <c r="Y58" s="11" t="str">
        <f>IF(IFERROR(SEARCH("!",UPPER('ÚHRADOVÝ KATALOG VZP - ZP'!C58)),0)&gt;0," !","")</f>
        <v/>
      </c>
      <c r="Z58" s="11" t="str">
        <f>IF(IFERROR(SEARCH("_",UPPER('ÚHRADOVÝ KATALOG VZP - ZP'!C58)),0)&gt;0," _","")</f>
        <v/>
      </c>
      <c r="AA58" s="11" t="str">
        <f>IF(IFERROR(SEARCH("§",UPPER('ÚHRADOVÝ KATALOG VZP - ZP'!C58)),0)&gt;0," §","")</f>
        <v/>
      </c>
      <c r="AB58" s="11" t="str">
        <f>IF(IFERROR(SEARCH("#",UPPER('ÚHRADOVÝ KATALOG VZP - ZP'!C58)),0)&gt;0," #","")</f>
        <v/>
      </c>
      <c r="AC58" s="11" t="str">
        <f>IF(IFERROR(SEARCH(CHAR(10),UPPER('ÚHRADOVÝ KATALOG VZP - ZP'!C58)),0)&gt;0," ALT+ENTER","")</f>
        <v/>
      </c>
      <c r="AD58" s="96" t="str">
        <f>IF(AND(V58=0, R58="NE"),"Chybí NAZ",IF(LEN(TRIM(W58&amp;X58&amp;Y58&amp;Z58&amp;AA58&amp;AB58&amp;AC58))&gt;0,"Nepovolený(é) znak(y):   "&amp;W58&amp;X58&amp;Y58&amp;Z58&amp;AA58&amp;AB58&amp;AC58,TRIM('ÚHRADOVÝ KATALOG VZP - ZP'!C58)))</f>
        <v/>
      </c>
      <c r="AE58" s="11">
        <f>LEN(TRIM('ÚHRADOVÝ KATALOG VZP - ZP'!D58))</f>
        <v>0</v>
      </c>
      <c r="AF58" s="11" t="str">
        <f>IF(IFERROR(SEARCH("""",UPPER('ÚHRADOVÝ KATALOG VZP - ZP'!D58)),0)&gt;0," "&amp;CHAR(34),"")</f>
        <v/>
      </c>
      <c r="AG58" s="11" t="str">
        <f>IF(IFERROR(SEARCH("~?",UPPER('ÚHRADOVÝ KATALOG VZP - ZP'!D58)),0)&gt;0," ?","")</f>
        <v/>
      </c>
      <c r="AH58" s="11" t="str">
        <f>IF(IFERROR(SEARCH("!",UPPER('ÚHRADOVÝ KATALOG VZP - ZP'!D58)),0)&gt;0," !","")</f>
        <v/>
      </c>
      <c r="AI58" s="11" t="str">
        <f>IF(IFERROR(SEARCH("_",UPPER('ÚHRADOVÝ KATALOG VZP - ZP'!D58)),0)&gt;0," _","")</f>
        <v/>
      </c>
      <c r="AJ58" s="11" t="str">
        <f>IF(IFERROR(SEARCH("§",UPPER('ÚHRADOVÝ KATALOG VZP - ZP'!D58)),0)&gt;0," §","")</f>
        <v/>
      </c>
      <c r="AK58" s="11" t="str">
        <f>IF(IFERROR(SEARCH("#",UPPER('ÚHRADOVÝ KATALOG VZP - ZP'!D58)),0)&gt;0," #","")</f>
        <v/>
      </c>
      <c r="AL58" s="11" t="str">
        <f>IF(IFERROR(SEARCH(CHAR(10),UPPER('ÚHRADOVÝ KATALOG VZP - ZP'!D58)),0)&gt;0," ALT+ENTER","")</f>
        <v/>
      </c>
      <c r="AM58" s="96" t="str">
        <f>IF(AND(AE58=0, R58="NE"),"Chybí DOP",IF(LEN(TRIM(AF58&amp;AG58&amp;AH58&amp;AI58&amp;AJ58&amp;AK58&amp;AL58))&gt;0,"Nepovolený(é) znak(y):   "&amp;AF58&amp;AG58&amp;AH58&amp;AI58&amp;AJ58&amp;AK58&amp;AL58,TRIM('ÚHRADOVÝ KATALOG VZP - ZP'!D58)))</f>
        <v/>
      </c>
    </row>
    <row r="59" spans="1:39" ht="30" hidden="1" customHeight="1" x14ac:dyDescent="0.2">
      <c r="A59" s="1">
        <v>54</v>
      </c>
      <c r="B59" s="20" t="str">
        <f>IF(ISBLANK('ÚHRADOVÝ KATALOG VZP - ZP'!B59),"",'ÚHRADOVÝ KATALOG VZP - ZP'!B59)</f>
        <v/>
      </c>
      <c r="C59" s="21" t="str">
        <f t="shared" si="2"/>
        <v/>
      </c>
      <c r="D59" s="21" t="str">
        <f t="shared" si="3"/>
        <v/>
      </c>
      <c r="E59" s="22" t="str">
        <f>IF(S59="NOVÝ",IF(LEN(TRIM('ÚHRADOVÝ KATALOG VZP - ZP'!E59))=0,"Chybí TYP",'ÚHRADOVÝ KATALOG VZP - ZP'!E59),IF(LEN(TRIM('ÚHRADOVÝ KATALOG VZP - ZP'!E59))=0,"",'ÚHRADOVÝ KATALOG VZP - ZP'!E59))</f>
        <v/>
      </c>
      <c r="F59" s="22" t="str">
        <f t="shared" si="4"/>
        <v/>
      </c>
      <c r="G59" s="22" t="str">
        <f>IF(S59="NOVÝ",IF(LEN(TRIM('ÚHRADOVÝ KATALOG VZP - ZP'!G59))=0,"???",IF(IFERROR(SEARCH("""",UPPER('ÚHRADOVÝ KATALOG VZP - ZP'!G59)),0)=0,UPPER('ÚHRADOVÝ KATALOG VZP - ZP'!G59),"("&amp;""""&amp;")")),IF(LEN(TRIM('ÚHRADOVÝ KATALOG VZP - ZP'!G59))=0,"",IF(IFERROR(SEARCH("""",UPPER('ÚHRADOVÝ KATALOG VZP - ZP'!G59)),0)=0,UPPER('ÚHRADOVÝ KATALOG VZP - ZP'!G59),"("&amp;""""&amp;")")))</f>
        <v/>
      </c>
      <c r="H59" s="22" t="str">
        <f>IF(IFERROR(SEARCH("""",UPPER('ÚHRADOVÝ KATALOG VZP - ZP'!H59)),0)=0,UPPER('ÚHRADOVÝ KATALOG VZP - ZP'!H59),"("&amp;""""&amp;")")</f>
        <v/>
      </c>
      <c r="I59" s="22" t="str">
        <f>IF(IFERROR(SEARCH("""",UPPER('ÚHRADOVÝ KATALOG VZP - ZP'!I59)),0)=0,UPPER('ÚHRADOVÝ KATALOG VZP - ZP'!I59),"("&amp;""""&amp;")")</f>
        <v/>
      </c>
      <c r="J59" s="23" t="str">
        <f>IF(S59="NOVÝ",IF(LEN(TRIM('ÚHRADOVÝ KATALOG VZP - ZP'!J59))=0,"Chybí VYC",'ÚHRADOVÝ KATALOG VZP - ZP'!J59),IF(LEN(TRIM('ÚHRADOVÝ KATALOG VZP - ZP'!J59))=0,"",'ÚHRADOVÝ KATALOG VZP - ZP'!J59))</f>
        <v/>
      </c>
      <c r="K59" s="22" t="str">
        <f>IF(S59="NOVÝ",IF(LEN(TRIM('ÚHRADOVÝ KATALOG VZP - ZP'!K59))=0,"Chybí MENA",IF(IFERROR(SEARCH("""",UPPER('ÚHRADOVÝ KATALOG VZP - ZP'!K59)),0)=0,UPPER('ÚHRADOVÝ KATALOG VZP - ZP'!K59),"("&amp;""""&amp;")")),IF(LEN(TRIM('ÚHRADOVÝ KATALOG VZP - ZP'!K59))=0,"",IF(IFERROR(SEARCH("""",UPPER('ÚHRADOVÝ KATALOG VZP - ZP'!K59)),0)=0,UPPER('ÚHRADOVÝ KATALOG VZP - ZP'!K59),"("&amp;""""&amp;")")))</f>
        <v/>
      </c>
      <c r="L59" s="24" t="str">
        <f>IF(S59="NOVÝ",IF(LEN(TRIM('ÚHRADOVÝ KATALOG VZP - ZP'!L59))=0,"Chybí KURZ",'ÚHRADOVÝ KATALOG VZP - ZP'!L59),IF(LEN(TRIM('ÚHRADOVÝ KATALOG VZP - ZP'!L59))=0,"",'ÚHRADOVÝ KATALOG VZP - ZP'!L59))</f>
        <v/>
      </c>
      <c r="M59" s="83" t="str">
        <f>IF(S59="NOVÝ",IF(LEN(TRIM('ÚHRADOVÝ KATALOG VZP - ZP'!M59))=0,"Chybí DPH",
IF(OR('ÚHRADOVÝ KATALOG VZP - ZP'!M59=15,'ÚHRADOVÝ KATALOG VZP - ZP'!M59=21),
'ÚHRADOVÝ KATALOG VZP - ZP'!M59,"CHYBA")),
IF(LEN(TRIM('ÚHRADOVÝ KATALOG VZP - ZP'!M59))=0,"",
IF(OR('ÚHRADOVÝ KATALOG VZP - ZP'!M59=15,'ÚHRADOVÝ KATALOG VZP - ZP'!M59=21),
'ÚHRADOVÝ KATALOG VZP - ZP'!M59,"CHYBA"))
)</f>
        <v/>
      </c>
      <c r="N59" s="25" t="str">
        <f>IF(R59="NE",IF(AND(T59&lt;&gt;"X",LEN('ÚHRADOVÝ KATALOG VZP - ZP'!N59)&gt;0),IF(ROUND(J59*L59*(1+(M59/100))*T59,2)&lt;'ÚHRADOVÝ KATALOG VZP - ZP'!N59,TEXT('ÚHRADOVÝ KATALOG VZP - ZP'!N59,"# ##0,00 Kč") &amp; CHAR(10) &amp; "&gt; " &amp; TEXT('ÚHRADOVÝ KATALOG VZP - ZP'!N59-(J59*L59*(1+(M59/100))*T59),"# ##0,00 Kč"),TEXT('ÚHRADOVÝ KATALOG VZP - ZP'!N59,"# ##0,00 Kč") &amp; CHAR(10) &amp; "OK"),"Chybí data pro výpočet"),"")</f>
        <v/>
      </c>
      <c r="O59" s="26" t="str">
        <f>IF(AND(R59="NE",LEN('ÚHRADOVÝ KATALOG VZP - ZP'!O59)&gt;0),'ÚHRADOVÝ KATALOG VZP - ZP'!O59,"")</f>
        <v/>
      </c>
      <c r="P59" s="26" t="str">
        <f>IF(AND(R59="NE",LEN('ÚHRADOVÝ KATALOG VZP - ZP'!P59)&gt;0),'ÚHRADOVÝ KATALOG VZP - ZP'!P59,"")</f>
        <v/>
      </c>
      <c r="Q59" s="79" t="str">
        <f>IF(LEN(TRIM('ÚHRADOVÝ KATALOG VZP - ZP'!Q59))=0,"",IF(IFERROR(SEARCH("""",UPPER('ÚHRADOVÝ KATALOG VZP - ZP'!Q59)),0)=0,UPPER('ÚHRADOVÝ KATALOG VZP - ZP'!Q59),"("&amp;""""&amp;")"))</f>
        <v/>
      </c>
      <c r="R59" s="31" t="str">
        <f>IF(LEN(TRIM('ÚHRADOVÝ KATALOG VZP - ZP'!B59)&amp;TRIM('ÚHRADOVÝ KATALOG VZP - ZP'!C59)&amp;TRIM('ÚHRADOVÝ KATALOG VZP - ZP'!D59)&amp;TRIM('ÚHRADOVÝ KATALOG VZP - ZP'!E59)&amp;TRIM('ÚHRADOVÝ KATALOG VZP - ZP'!F59)&amp;TRIM('ÚHRADOVÝ KATALOG VZP - ZP'!G59)&amp;TRIM('ÚHRADOVÝ KATALOG VZP - ZP'!H59)&amp;TRIM('ÚHRADOVÝ KATALOG VZP - ZP'!I59)&amp;TRIM('ÚHRADOVÝ KATALOG VZP - ZP'!J59)&amp;TRIM('ÚHRADOVÝ KATALOG VZP - ZP'!K59)&amp;TRIM('ÚHRADOVÝ KATALOG VZP - ZP'!L59)&amp;TRIM('ÚHRADOVÝ KATALOG VZP - ZP'!M59)&amp;TRIM('ÚHRADOVÝ KATALOG VZP - ZP'!N59)&amp;TRIM('ÚHRADOVÝ KATALOG VZP - ZP'!O59)&amp;TRIM('ÚHRADOVÝ KATALOG VZP - ZP'!P59)&amp;TRIM('ÚHRADOVÝ KATALOG VZP - ZP'!Q59))=0,"ANO","NE")</f>
        <v>ANO</v>
      </c>
      <c r="S59" s="31" t="str">
        <f>IF(R59="NE",IF(LEN(TRIM('ÚHRADOVÝ KATALOG VZP - ZP'!B59))=0,"NOVÝ","OPRAVA"),"")</f>
        <v/>
      </c>
      <c r="T59" s="32" t="str">
        <f t="shared" si="1"/>
        <v>X</v>
      </c>
      <c r="U59" s="11"/>
      <c r="V59" s="11">
        <f>LEN(TRIM('ÚHRADOVÝ KATALOG VZP - ZP'!C59))</f>
        <v>0</v>
      </c>
      <c r="W59" s="11" t="str">
        <f>IF(IFERROR(SEARCH("""",UPPER('ÚHRADOVÝ KATALOG VZP - ZP'!C59)),0)&gt;0," "&amp;CHAR(34),"")</f>
        <v/>
      </c>
      <c r="X59" s="11" t="str">
        <f>IF(IFERROR(SEARCH("~?",UPPER('ÚHRADOVÝ KATALOG VZP - ZP'!C59)),0)&gt;0," ?","")</f>
        <v/>
      </c>
      <c r="Y59" s="11" t="str">
        <f>IF(IFERROR(SEARCH("!",UPPER('ÚHRADOVÝ KATALOG VZP - ZP'!C59)),0)&gt;0," !","")</f>
        <v/>
      </c>
      <c r="Z59" s="11" t="str">
        <f>IF(IFERROR(SEARCH("_",UPPER('ÚHRADOVÝ KATALOG VZP - ZP'!C59)),0)&gt;0," _","")</f>
        <v/>
      </c>
      <c r="AA59" s="11" t="str">
        <f>IF(IFERROR(SEARCH("§",UPPER('ÚHRADOVÝ KATALOG VZP - ZP'!C59)),0)&gt;0," §","")</f>
        <v/>
      </c>
      <c r="AB59" s="11" t="str">
        <f>IF(IFERROR(SEARCH("#",UPPER('ÚHRADOVÝ KATALOG VZP - ZP'!C59)),0)&gt;0," #","")</f>
        <v/>
      </c>
      <c r="AC59" s="11" t="str">
        <f>IF(IFERROR(SEARCH(CHAR(10),UPPER('ÚHRADOVÝ KATALOG VZP - ZP'!C59)),0)&gt;0," ALT+ENTER","")</f>
        <v/>
      </c>
      <c r="AD59" s="96" t="str">
        <f>IF(AND(V59=0, R59="NE"),"Chybí NAZ",IF(LEN(TRIM(W59&amp;X59&amp;Y59&amp;Z59&amp;AA59&amp;AB59&amp;AC59))&gt;0,"Nepovolený(é) znak(y):   "&amp;W59&amp;X59&amp;Y59&amp;Z59&amp;AA59&amp;AB59&amp;AC59,TRIM('ÚHRADOVÝ KATALOG VZP - ZP'!C59)))</f>
        <v/>
      </c>
      <c r="AE59" s="11">
        <f>LEN(TRIM('ÚHRADOVÝ KATALOG VZP - ZP'!D59))</f>
        <v>0</v>
      </c>
      <c r="AF59" s="11" t="str">
        <f>IF(IFERROR(SEARCH("""",UPPER('ÚHRADOVÝ KATALOG VZP - ZP'!D59)),0)&gt;0," "&amp;CHAR(34),"")</f>
        <v/>
      </c>
      <c r="AG59" s="11" t="str">
        <f>IF(IFERROR(SEARCH("~?",UPPER('ÚHRADOVÝ KATALOG VZP - ZP'!D59)),0)&gt;0," ?","")</f>
        <v/>
      </c>
      <c r="AH59" s="11" t="str">
        <f>IF(IFERROR(SEARCH("!",UPPER('ÚHRADOVÝ KATALOG VZP - ZP'!D59)),0)&gt;0," !","")</f>
        <v/>
      </c>
      <c r="AI59" s="11" t="str">
        <f>IF(IFERROR(SEARCH("_",UPPER('ÚHRADOVÝ KATALOG VZP - ZP'!D59)),0)&gt;0," _","")</f>
        <v/>
      </c>
      <c r="AJ59" s="11" t="str">
        <f>IF(IFERROR(SEARCH("§",UPPER('ÚHRADOVÝ KATALOG VZP - ZP'!D59)),0)&gt;0," §","")</f>
        <v/>
      </c>
      <c r="AK59" s="11" t="str">
        <f>IF(IFERROR(SEARCH("#",UPPER('ÚHRADOVÝ KATALOG VZP - ZP'!D59)),0)&gt;0," #","")</f>
        <v/>
      </c>
      <c r="AL59" s="11" t="str">
        <f>IF(IFERROR(SEARCH(CHAR(10),UPPER('ÚHRADOVÝ KATALOG VZP - ZP'!D59)),0)&gt;0," ALT+ENTER","")</f>
        <v/>
      </c>
      <c r="AM59" s="96" t="str">
        <f>IF(AND(AE59=0, R59="NE"),"Chybí DOP",IF(LEN(TRIM(AF59&amp;AG59&amp;AH59&amp;AI59&amp;AJ59&amp;AK59&amp;AL59))&gt;0,"Nepovolený(é) znak(y):   "&amp;AF59&amp;AG59&amp;AH59&amp;AI59&amp;AJ59&amp;AK59&amp;AL59,TRIM('ÚHRADOVÝ KATALOG VZP - ZP'!D59)))</f>
        <v/>
      </c>
    </row>
    <row r="60" spans="1:39" ht="30" hidden="1" customHeight="1" x14ac:dyDescent="0.2">
      <c r="A60" s="1">
        <v>55</v>
      </c>
      <c r="B60" s="20" t="str">
        <f>IF(ISBLANK('ÚHRADOVÝ KATALOG VZP - ZP'!B60),"",'ÚHRADOVÝ KATALOG VZP - ZP'!B60)</f>
        <v/>
      </c>
      <c r="C60" s="21" t="str">
        <f t="shared" si="2"/>
        <v/>
      </c>
      <c r="D60" s="21" t="str">
        <f t="shared" si="3"/>
        <v/>
      </c>
      <c r="E60" s="22" t="str">
        <f>IF(S60="NOVÝ",IF(LEN(TRIM('ÚHRADOVÝ KATALOG VZP - ZP'!E60))=0,"Chybí TYP",'ÚHRADOVÝ KATALOG VZP - ZP'!E60),IF(LEN(TRIM('ÚHRADOVÝ KATALOG VZP - ZP'!E60))=0,"",'ÚHRADOVÝ KATALOG VZP - ZP'!E60))</f>
        <v/>
      </c>
      <c r="F60" s="22" t="str">
        <f t="shared" si="4"/>
        <v/>
      </c>
      <c r="G60" s="22" t="str">
        <f>IF(S60="NOVÝ",IF(LEN(TRIM('ÚHRADOVÝ KATALOG VZP - ZP'!G60))=0,"???",IF(IFERROR(SEARCH("""",UPPER('ÚHRADOVÝ KATALOG VZP - ZP'!G60)),0)=0,UPPER('ÚHRADOVÝ KATALOG VZP - ZP'!G60),"("&amp;""""&amp;")")),IF(LEN(TRIM('ÚHRADOVÝ KATALOG VZP - ZP'!G60))=0,"",IF(IFERROR(SEARCH("""",UPPER('ÚHRADOVÝ KATALOG VZP - ZP'!G60)),0)=0,UPPER('ÚHRADOVÝ KATALOG VZP - ZP'!G60),"("&amp;""""&amp;")")))</f>
        <v/>
      </c>
      <c r="H60" s="22" t="str">
        <f>IF(IFERROR(SEARCH("""",UPPER('ÚHRADOVÝ KATALOG VZP - ZP'!H60)),0)=0,UPPER('ÚHRADOVÝ KATALOG VZP - ZP'!H60),"("&amp;""""&amp;")")</f>
        <v/>
      </c>
      <c r="I60" s="22" t="str">
        <f>IF(IFERROR(SEARCH("""",UPPER('ÚHRADOVÝ KATALOG VZP - ZP'!I60)),0)=0,UPPER('ÚHRADOVÝ KATALOG VZP - ZP'!I60),"("&amp;""""&amp;")")</f>
        <v/>
      </c>
      <c r="J60" s="23" t="str">
        <f>IF(S60="NOVÝ",IF(LEN(TRIM('ÚHRADOVÝ KATALOG VZP - ZP'!J60))=0,"Chybí VYC",'ÚHRADOVÝ KATALOG VZP - ZP'!J60),IF(LEN(TRIM('ÚHRADOVÝ KATALOG VZP - ZP'!J60))=0,"",'ÚHRADOVÝ KATALOG VZP - ZP'!J60))</f>
        <v/>
      </c>
      <c r="K60" s="22" t="str">
        <f>IF(S60="NOVÝ",IF(LEN(TRIM('ÚHRADOVÝ KATALOG VZP - ZP'!K60))=0,"Chybí MENA",IF(IFERROR(SEARCH("""",UPPER('ÚHRADOVÝ KATALOG VZP - ZP'!K60)),0)=0,UPPER('ÚHRADOVÝ KATALOG VZP - ZP'!K60),"("&amp;""""&amp;")")),IF(LEN(TRIM('ÚHRADOVÝ KATALOG VZP - ZP'!K60))=0,"",IF(IFERROR(SEARCH("""",UPPER('ÚHRADOVÝ KATALOG VZP - ZP'!K60)),0)=0,UPPER('ÚHRADOVÝ KATALOG VZP - ZP'!K60),"("&amp;""""&amp;")")))</f>
        <v/>
      </c>
      <c r="L60" s="24" t="str">
        <f>IF(S60="NOVÝ",IF(LEN(TRIM('ÚHRADOVÝ KATALOG VZP - ZP'!L60))=0,"Chybí KURZ",'ÚHRADOVÝ KATALOG VZP - ZP'!L60),IF(LEN(TRIM('ÚHRADOVÝ KATALOG VZP - ZP'!L60))=0,"",'ÚHRADOVÝ KATALOG VZP - ZP'!L60))</f>
        <v/>
      </c>
      <c r="M60" s="83" t="str">
        <f>IF(S60="NOVÝ",IF(LEN(TRIM('ÚHRADOVÝ KATALOG VZP - ZP'!M60))=0,"Chybí DPH",
IF(OR('ÚHRADOVÝ KATALOG VZP - ZP'!M60=15,'ÚHRADOVÝ KATALOG VZP - ZP'!M60=21),
'ÚHRADOVÝ KATALOG VZP - ZP'!M60,"CHYBA")),
IF(LEN(TRIM('ÚHRADOVÝ KATALOG VZP - ZP'!M60))=0,"",
IF(OR('ÚHRADOVÝ KATALOG VZP - ZP'!M60=15,'ÚHRADOVÝ KATALOG VZP - ZP'!M60=21),
'ÚHRADOVÝ KATALOG VZP - ZP'!M60,"CHYBA"))
)</f>
        <v/>
      </c>
      <c r="N60" s="25" t="str">
        <f>IF(R60="NE",IF(AND(T60&lt;&gt;"X",LEN('ÚHRADOVÝ KATALOG VZP - ZP'!N60)&gt;0),IF(ROUND(J60*L60*(1+(M60/100))*T60,2)&lt;'ÚHRADOVÝ KATALOG VZP - ZP'!N60,TEXT('ÚHRADOVÝ KATALOG VZP - ZP'!N60,"# ##0,00 Kč") &amp; CHAR(10) &amp; "&gt; " &amp; TEXT('ÚHRADOVÝ KATALOG VZP - ZP'!N60-(J60*L60*(1+(M60/100))*T60),"# ##0,00 Kč"),TEXT('ÚHRADOVÝ KATALOG VZP - ZP'!N60,"# ##0,00 Kč") &amp; CHAR(10) &amp; "OK"),"Chybí data pro výpočet"),"")</f>
        <v/>
      </c>
      <c r="O60" s="26" t="str">
        <f>IF(AND(R60="NE",LEN('ÚHRADOVÝ KATALOG VZP - ZP'!O60)&gt;0),'ÚHRADOVÝ KATALOG VZP - ZP'!O60,"")</f>
        <v/>
      </c>
      <c r="P60" s="26" t="str">
        <f>IF(AND(R60="NE",LEN('ÚHRADOVÝ KATALOG VZP - ZP'!P60)&gt;0),'ÚHRADOVÝ KATALOG VZP - ZP'!P60,"")</f>
        <v/>
      </c>
      <c r="Q60" s="79" t="str">
        <f>IF(LEN(TRIM('ÚHRADOVÝ KATALOG VZP - ZP'!Q60))=0,"",IF(IFERROR(SEARCH("""",UPPER('ÚHRADOVÝ KATALOG VZP - ZP'!Q60)),0)=0,UPPER('ÚHRADOVÝ KATALOG VZP - ZP'!Q60),"("&amp;""""&amp;")"))</f>
        <v/>
      </c>
      <c r="R60" s="31" t="str">
        <f>IF(LEN(TRIM('ÚHRADOVÝ KATALOG VZP - ZP'!B60)&amp;TRIM('ÚHRADOVÝ KATALOG VZP - ZP'!C60)&amp;TRIM('ÚHRADOVÝ KATALOG VZP - ZP'!D60)&amp;TRIM('ÚHRADOVÝ KATALOG VZP - ZP'!E60)&amp;TRIM('ÚHRADOVÝ KATALOG VZP - ZP'!F60)&amp;TRIM('ÚHRADOVÝ KATALOG VZP - ZP'!G60)&amp;TRIM('ÚHRADOVÝ KATALOG VZP - ZP'!H60)&amp;TRIM('ÚHRADOVÝ KATALOG VZP - ZP'!I60)&amp;TRIM('ÚHRADOVÝ KATALOG VZP - ZP'!J60)&amp;TRIM('ÚHRADOVÝ KATALOG VZP - ZP'!K60)&amp;TRIM('ÚHRADOVÝ KATALOG VZP - ZP'!L60)&amp;TRIM('ÚHRADOVÝ KATALOG VZP - ZP'!M60)&amp;TRIM('ÚHRADOVÝ KATALOG VZP - ZP'!N60)&amp;TRIM('ÚHRADOVÝ KATALOG VZP - ZP'!O60)&amp;TRIM('ÚHRADOVÝ KATALOG VZP - ZP'!P60)&amp;TRIM('ÚHRADOVÝ KATALOG VZP - ZP'!Q60))=0,"ANO","NE")</f>
        <v>ANO</v>
      </c>
      <c r="S60" s="31" t="str">
        <f>IF(R60="NE",IF(LEN(TRIM('ÚHRADOVÝ KATALOG VZP - ZP'!B60))=0,"NOVÝ","OPRAVA"),"")</f>
        <v/>
      </c>
      <c r="T60" s="32" t="str">
        <f t="shared" si="1"/>
        <v>X</v>
      </c>
      <c r="U60" s="11"/>
      <c r="V60" s="11">
        <f>LEN(TRIM('ÚHRADOVÝ KATALOG VZP - ZP'!C60))</f>
        <v>0</v>
      </c>
      <c r="W60" s="11" t="str">
        <f>IF(IFERROR(SEARCH("""",UPPER('ÚHRADOVÝ KATALOG VZP - ZP'!C60)),0)&gt;0," "&amp;CHAR(34),"")</f>
        <v/>
      </c>
      <c r="X60" s="11" t="str">
        <f>IF(IFERROR(SEARCH("~?",UPPER('ÚHRADOVÝ KATALOG VZP - ZP'!C60)),0)&gt;0," ?","")</f>
        <v/>
      </c>
      <c r="Y60" s="11" t="str">
        <f>IF(IFERROR(SEARCH("!",UPPER('ÚHRADOVÝ KATALOG VZP - ZP'!C60)),0)&gt;0," !","")</f>
        <v/>
      </c>
      <c r="Z60" s="11" t="str">
        <f>IF(IFERROR(SEARCH("_",UPPER('ÚHRADOVÝ KATALOG VZP - ZP'!C60)),0)&gt;0," _","")</f>
        <v/>
      </c>
      <c r="AA60" s="11" t="str">
        <f>IF(IFERROR(SEARCH("§",UPPER('ÚHRADOVÝ KATALOG VZP - ZP'!C60)),0)&gt;0," §","")</f>
        <v/>
      </c>
      <c r="AB60" s="11" t="str">
        <f>IF(IFERROR(SEARCH("#",UPPER('ÚHRADOVÝ KATALOG VZP - ZP'!C60)),0)&gt;0," #","")</f>
        <v/>
      </c>
      <c r="AC60" s="11" t="str">
        <f>IF(IFERROR(SEARCH(CHAR(10),UPPER('ÚHRADOVÝ KATALOG VZP - ZP'!C60)),0)&gt;0," ALT+ENTER","")</f>
        <v/>
      </c>
      <c r="AD60" s="96" t="str">
        <f>IF(AND(V60=0, R60="NE"),"Chybí NAZ",IF(LEN(TRIM(W60&amp;X60&amp;Y60&amp;Z60&amp;AA60&amp;AB60&amp;AC60))&gt;0,"Nepovolený(é) znak(y):   "&amp;W60&amp;X60&amp;Y60&amp;Z60&amp;AA60&amp;AB60&amp;AC60,TRIM('ÚHRADOVÝ KATALOG VZP - ZP'!C60)))</f>
        <v/>
      </c>
      <c r="AE60" s="11">
        <f>LEN(TRIM('ÚHRADOVÝ KATALOG VZP - ZP'!D60))</f>
        <v>0</v>
      </c>
      <c r="AF60" s="11" t="str">
        <f>IF(IFERROR(SEARCH("""",UPPER('ÚHRADOVÝ KATALOG VZP - ZP'!D60)),0)&gt;0," "&amp;CHAR(34),"")</f>
        <v/>
      </c>
      <c r="AG60" s="11" t="str">
        <f>IF(IFERROR(SEARCH("~?",UPPER('ÚHRADOVÝ KATALOG VZP - ZP'!D60)),0)&gt;0," ?","")</f>
        <v/>
      </c>
      <c r="AH60" s="11" t="str">
        <f>IF(IFERROR(SEARCH("!",UPPER('ÚHRADOVÝ KATALOG VZP - ZP'!D60)),0)&gt;0," !","")</f>
        <v/>
      </c>
      <c r="AI60" s="11" t="str">
        <f>IF(IFERROR(SEARCH("_",UPPER('ÚHRADOVÝ KATALOG VZP - ZP'!D60)),0)&gt;0," _","")</f>
        <v/>
      </c>
      <c r="AJ60" s="11" t="str">
        <f>IF(IFERROR(SEARCH("§",UPPER('ÚHRADOVÝ KATALOG VZP - ZP'!D60)),0)&gt;0," §","")</f>
        <v/>
      </c>
      <c r="AK60" s="11" t="str">
        <f>IF(IFERROR(SEARCH("#",UPPER('ÚHRADOVÝ KATALOG VZP - ZP'!D60)),0)&gt;0," #","")</f>
        <v/>
      </c>
      <c r="AL60" s="11" t="str">
        <f>IF(IFERROR(SEARCH(CHAR(10),UPPER('ÚHRADOVÝ KATALOG VZP - ZP'!D60)),0)&gt;0," ALT+ENTER","")</f>
        <v/>
      </c>
      <c r="AM60" s="96" t="str">
        <f>IF(AND(AE60=0, R60="NE"),"Chybí DOP",IF(LEN(TRIM(AF60&amp;AG60&amp;AH60&amp;AI60&amp;AJ60&amp;AK60&amp;AL60))&gt;0,"Nepovolený(é) znak(y):   "&amp;AF60&amp;AG60&amp;AH60&amp;AI60&amp;AJ60&amp;AK60&amp;AL60,TRIM('ÚHRADOVÝ KATALOG VZP - ZP'!D60)))</f>
        <v/>
      </c>
    </row>
    <row r="61" spans="1:39" ht="30" hidden="1" customHeight="1" x14ac:dyDescent="0.2">
      <c r="A61" s="1">
        <v>56</v>
      </c>
      <c r="B61" s="20" t="str">
        <f>IF(ISBLANK('ÚHRADOVÝ KATALOG VZP - ZP'!B61),"",'ÚHRADOVÝ KATALOG VZP - ZP'!B61)</f>
        <v/>
      </c>
      <c r="C61" s="21" t="str">
        <f t="shared" si="2"/>
        <v/>
      </c>
      <c r="D61" s="21" t="str">
        <f t="shared" si="3"/>
        <v/>
      </c>
      <c r="E61" s="22" t="str">
        <f>IF(S61="NOVÝ",IF(LEN(TRIM('ÚHRADOVÝ KATALOG VZP - ZP'!E61))=0,"Chybí TYP",'ÚHRADOVÝ KATALOG VZP - ZP'!E61),IF(LEN(TRIM('ÚHRADOVÝ KATALOG VZP - ZP'!E61))=0,"",'ÚHRADOVÝ KATALOG VZP - ZP'!E61))</f>
        <v/>
      </c>
      <c r="F61" s="22" t="str">
        <f t="shared" si="4"/>
        <v/>
      </c>
      <c r="G61" s="22" t="str">
        <f>IF(S61="NOVÝ",IF(LEN(TRIM('ÚHRADOVÝ KATALOG VZP - ZP'!G61))=0,"???",IF(IFERROR(SEARCH("""",UPPER('ÚHRADOVÝ KATALOG VZP - ZP'!G61)),0)=0,UPPER('ÚHRADOVÝ KATALOG VZP - ZP'!G61),"("&amp;""""&amp;")")),IF(LEN(TRIM('ÚHRADOVÝ KATALOG VZP - ZP'!G61))=0,"",IF(IFERROR(SEARCH("""",UPPER('ÚHRADOVÝ KATALOG VZP - ZP'!G61)),0)=0,UPPER('ÚHRADOVÝ KATALOG VZP - ZP'!G61),"("&amp;""""&amp;")")))</f>
        <v/>
      </c>
      <c r="H61" s="22" t="str">
        <f>IF(IFERROR(SEARCH("""",UPPER('ÚHRADOVÝ KATALOG VZP - ZP'!H61)),0)=0,UPPER('ÚHRADOVÝ KATALOG VZP - ZP'!H61),"("&amp;""""&amp;")")</f>
        <v/>
      </c>
      <c r="I61" s="22" t="str">
        <f>IF(IFERROR(SEARCH("""",UPPER('ÚHRADOVÝ KATALOG VZP - ZP'!I61)),0)=0,UPPER('ÚHRADOVÝ KATALOG VZP - ZP'!I61),"("&amp;""""&amp;")")</f>
        <v/>
      </c>
      <c r="J61" s="23" t="str">
        <f>IF(S61="NOVÝ",IF(LEN(TRIM('ÚHRADOVÝ KATALOG VZP - ZP'!J61))=0,"Chybí VYC",'ÚHRADOVÝ KATALOG VZP - ZP'!J61),IF(LEN(TRIM('ÚHRADOVÝ KATALOG VZP - ZP'!J61))=0,"",'ÚHRADOVÝ KATALOG VZP - ZP'!J61))</f>
        <v/>
      </c>
      <c r="K61" s="22" t="str">
        <f>IF(S61="NOVÝ",IF(LEN(TRIM('ÚHRADOVÝ KATALOG VZP - ZP'!K61))=0,"Chybí MENA",IF(IFERROR(SEARCH("""",UPPER('ÚHRADOVÝ KATALOG VZP - ZP'!K61)),0)=0,UPPER('ÚHRADOVÝ KATALOG VZP - ZP'!K61),"("&amp;""""&amp;")")),IF(LEN(TRIM('ÚHRADOVÝ KATALOG VZP - ZP'!K61))=0,"",IF(IFERROR(SEARCH("""",UPPER('ÚHRADOVÝ KATALOG VZP - ZP'!K61)),0)=0,UPPER('ÚHRADOVÝ KATALOG VZP - ZP'!K61),"("&amp;""""&amp;")")))</f>
        <v/>
      </c>
      <c r="L61" s="24" t="str">
        <f>IF(S61="NOVÝ",IF(LEN(TRIM('ÚHRADOVÝ KATALOG VZP - ZP'!L61))=0,"Chybí KURZ",'ÚHRADOVÝ KATALOG VZP - ZP'!L61),IF(LEN(TRIM('ÚHRADOVÝ KATALOG VZP - ZP'!L61))=0,"",'ÚHRADOVÝ KATALOG VZP - ZP'!L61))</f>
        <v/>
      </c>
      <c r="M61" s="83" t="str">
        <f>IF(S61="NOVÝ",IF(LEN(TRIM('ÚHRADOVÝ KATALOG VZP - ZP'!M61))=0,"Chybí DPH",
IF(OR('ÚHRADOVÝ KATALOG VZP - ZP'!M61=15,'ÚHRADOVÝ KATALOG VZP - ZP'!M61=21),
'ÚHRADOVÝ KATALOG VZP - ZP'!M61,"CHYBA")),
IF(LEN(TRIM('ÚHRADOVÝ KATALOG VZP - ZP'!M61))=0,"",
IF(OR('ÚHRADOVÝ KATALOG VZP - ZP'!M61=15,'ÚHRADOVÝ KATALOG VZP - ZP'!M61=21),
'ÚHRADOVÝ KATALOG VZP - ZP'!M61,"CHYBA"))
)</f>
        <v/>
      </c>
      <c r="N61" s="25" t="str">
        <f>IF(R61="NE",IF(AND(T61&lt;&gt;"X",LEN('ÚHRADOVÝ KATALOG VZP - ZP'!N61)&gt;0),IF(ROUND(J61*L61*(1+(M61/100))*T61,2)&lt;'ÚHRADOVÝ KATALOG VZP - ZP'!N61,TEXT('ÚHRADOVÝ KATALOG VZP - ZP'!N61,"# ##0,00 Kč") &amp; CHAR(10) &amp; "&gt; " &amp; TEXT('ÚHRADOVÝ KATALOG VZP - ZP'!N61-(J61*L61*(1+(M61/100))*T61),"# ##0,00 Kč"),TEXT('ÚHRADOVÝ KATALOG VZP - ZP'!N61,"# ##0,00 Kč") &amp; CHAR(10) &amp; "OK"),"Chybí data pro výpočet"),"")</f>
        <v/>
      </c>
      <c r="O61" s="26" t="str">
        <f>IF(AND(R61="NE",LEN('ÚHRADOVÝ KATALOG VZP - ZP'!O61)&gt;0),'ÚHRADOVÝ KATALOG VZP - ZP'!O61,"")</f>
        <v/>
      </c>
      <c r="P61" s="26" t="str">
        <f>IF(AND(R61="NE",LEN('ÚHRADOVÝ KATALOG VZP - ZP'!P61)&gt;0),'ÚHRADOVÝ KATALOG VZP - ZP'!P61,"")</f>
        <v/>
      </c>
      <c r="Q61" s="79" t="str">
        <f>IF(LEN(TRIM('ÚHRADOVÝ KATALOG VZP - ZP'!Q61))=0,"",IF(IFERROR(SEARCH("""",UPPER('ÚHRADOVÝ KATALOG VZP - ZP'!Q61)),0)=0,UPPER('ÚHRADOVÝ KATALOG VZP - ZP'!Q61),"("&amp;""""&amp;")"))</f>
        <v/>
      </c>
      <c r="R61" s="31" t="str">
        <f>IF(LEN(TRIM('ÚHRADOVÝ KATALOG VZP - ZP'!B61)&amp;TRIM('ÚHRADOVÝ KATALOG VZP - ZP'!C61)&amp;TRIM('ÚHRADOVÝ KATALOG VZP - ZP'!D61)&amp;TRIM('ÚHRADOVÝ KATALOG VZP - ZP'!E61)&amp;TRIM('ÚHRADOVÝ KATALOG VZP - ZP'!F61)&amp;TRIM('ÚHRADOVÝ KATALOG VZP - ZP'!G61)&amp;TRIM('ÚHRADOVÝ KATALOG VZP - ZP'!H61)&amp;TRIM('ÚHRADOVÝ KATALOG VZP - ZP'!I61)&amp;TRIM('ÚHRADOVÝ KATALOG VZP - ZP'!J61)&amp;TRIM('ÚHRADOVÝ KATALOG VZP - ZP'!K61)&amp;TRIM('ÚHRADOVÝ KATALOG VZP - ZP'!L61)&amp;TRIM('ÚHRADOVÝ KATALOG VZP - ZP'!M61)&amp;TRIM('ÚHRADOVÝ KATALOG VZP - ZP'!N61)&amp;TRIM('ÚHRADOVÝ KATALOG VZP - ZP'!O61)&amp;TRIM('ÚHRADOVÝ KATALOG VZP - ZP'!P61)&amp;TRIM('ÚHRADOVÝ KATALOG VZP - ZP'!Q61))=0,"ANO","NE")</f>
        <v>ANO</v>
      </c>
      <c r="S61" s="31" t="str">
        <f>IF(R61="NE",IF(LEN(TRIM('ÚHRADOVÝ KATALOG VZP - ZP'!B61))=0,"NOVÝ","OPRAVA"),"")</f>
        <v/>
      </c>
      <c r="T61" s="32" t="str">
        <f t="shared" si="1"/>
        <v>X</v>
      </c>
      <c r="U61" s="11"/>
      <c r="V61" s="11">
        <f>LEN(TRIM('ÚHRADOVÝ KATALOG VZP - ZP'!C61))</f>
        <v>0</v>
      </c>
      <c r="W61" s="11" t="str">
        <f>IF(IFERROR(SEARCH("""",UPPER('ÚHRADOVÝ KATALOG VZP - ZP'!C61)),0)&gt;0," "&amp;CHAR(34),"")</f>
        <v/>
      </c>
      <c r="X61" s="11" t="str">
        <f>IF(IFERROR(SEARCH("~?",UPPER('ÚHRADOVÝ KATALOG VZP - ZP'!C61)),0)&gt;0," ?","")</f>
        <v/>
      </c>
      <c r="Y61" s="11" t="str">
        <f>IF(IFERROR(SEARCH("!",UPPER('ÚHRADOVÝ KATALOG VZP - ZP'!C61)),0)&gt;0," !","")</f>
        <v/>
      </c>
      <c r="Z61" s="11" t="str">
        <f>IF(IFERROR(SEARCH("_",UPPER('ÚHRADOVÝ KATALOG VZP - ZP'!C61)),0)&gt;0," _","")</f>
        <v/>
      </c>
      <c r="AA61" s="11" t="str">
        <f>IF(IFERROR(SEARCH("§",UPPER('ÚHRADOVÝ KATALOG VZP - ZP'!C61)),0)&gt;0," §","")</f>
        <v/>
      </c>
      <c r="AB61" s="11" t="str">
        <f>IF(IFERROR(SEARCH("#",UPPER('ÚHRADOVÝ KATALOG VZP - ZP'!C61)),0)&gt;0," #","")</f>
        <v/>
      </c>
      <c r="AC61" s="11" t="str">
        <f>IF(IFERROR(SEARCH(CHAR(10),UPPER('ÚHRADOVÝ KATALOG VZP - ZP'!C61)),0)&gt;0," ALT+ENTER","")</f>
        <v/>
      </c>
      <c r="AD61" s="96" t="str">
        <f>IF(AND(V61=0, R61="NE"),"Chybí NAZ",IF(LEN(TRIM(W61&amp;X61&amp;Y61&amp;Z61&amp;AA61&amp;AB61&amp;AC61))&gt;0,"Nepovolený(é) znak(y):   "&amp;W61&amp;X61&amp;Y61&amp;Z61&amp;AA61&amp;AB61&amp;AC61,TRIM('ÚHRADOVÝ KATALOG VZP - ZP'!C61)))</f>
        <v/>
      </c>
      <c r="AE61" s="11">
        <f>LEN(TRIM('ÚHRADOVÝ KATALOG VZP - ZP'!D61))</f>
        <v>0</v>
      </c>
      <c r="AF61" s="11" t="str">
        <f>IF(IFERROR(SEARCH("""",UPPER('ÚHRADOVÝ KATALOG VZP - ZP'!D61)),0)&gt;0," "&amp;CHAR(34),"")</f>
        <v/>
      </c>
      <c r="AG61" s="11" t="str">
        <f>IF(IFERROR(SEARCH("~?",UPPER('ÚHRADOVÝ KATALOG VZP - ZP'!D61)),0)&gt;0," ?","")</f>
        <v/>
      </c>
      <c r="AH61" s="11" t="str">
        <f>IF(IFERROR(SEARCH("!",UPPER('ÚHRADOVÝ KATALOG VZP - ZP'!D61)),0)&gt;0," !","")</f>
        <v/>
      </c>
      <c r="AI61" s="11" t="str">
        <f>IF(IFERROR(SEARCH("_",UPPER('ÚHRADOVÝ KATALOG VZP - ZP'!D61)),0)&gt;0," _","")</f>
        <v/>
      </c>
      <c r="AJ61" s="11" t="str">
        <f>IF(IFERROR(SEARCH("§",UPPER('ÚHRADOVÝ KATALOG VZP - ZP'!D61)),0)&gt;0," §","")</f>
        <v/>
      </c>
      <c r="AK61" s="11" t="str">
        <f>IF(IFERROR(SEARCH("#",UPPER('ÚHRADOVÝ KATALOG VZP - ZP'!D61)),0)&gt;0," #","")</f>
        <v/>
      </c>
      <c r="AL61" s="11" t="str">
        <f>IF(IFERROR(SEARCH(CHAR(10),UPPER('ÚHRADOVÝ KATALOG VZP - ZP'!D61)),0)&gt;0," ALT+ENTER","")</f>
        <v/>
      </c>
      <c r="AM61" s="96" t="str">
        <f>IF(AND(AE61=0, R61="NE"),"Chybí DOP",IF(LEN(TRIM(AF61&amp;AG61&amp;AH61&amp;AI61&amp;AJ61&amp;AK61&amp;AL61))&gt;0,"Nepovolený(é) znak(y):   "&amp;AF61&amp;AG61&amp;AH61&amp;AI61&amp;AJ61&amp;AK61&amp;AL61,TRIM('ÚHRADOVÝ KATALOG VZP - ZP'!D61)))</f>
        <v/>
      </c>
    </row>
    <row r="62" spans="1:39" ht="30" hidden="1" customHeight="1" x14ac:dyDescent="0.2">
      <c r="A62" s="1">
        <v>57</v>
      </c>
      <c r="B62" s="20" t="str">
        <f>IF(ISBLANK('ÚHRADOVÝ KATALOG VZP - ZP'!B62),"",'ÚHRADOVÝ KATALOG VZP - ZP'!B62)</f>
        <v/>
      </c>
      <c r="C62" s="21" t="str">
        <f t="shared" si="2"/>
        <v/>
      </c>
      <c r="D62" s="21" t="str">
        <f t="shared" si="3"/>
        <v/>
      </c>
      <c r="E62" s="22" t="str">
        <f>IF(S62="NOVÝ",IF(LEN(TRIM('ÚHRADOVÝ KATALOG VZP - ZP'!E62))=0,"Chybí TYP",'ÚHRADOVÝ KATALOG VZP - ZP'!E62),IF(LEN(TRIM('ÚHRADOVÝ KATALOG VZP - ZP'!E62))=0,"",'ÚHRADOVÝ KATALOG VZP - ZP'!E62))</f>
        <v/>
      </c>
      <c r="F62" s="22" t="str">
        <f t="shared" si="4"/>
        <v/>
      </c>
      <c r="G62" s="22" t="str">
        <f>IF(S62="NOVÝ",IF(LEN(TRIM('ÚHRADOVÝ KATALOG VZP - ZP'!G62))=0,"???",IF(IFERROR(SEARCH("""",UPPER('ÚHRADOVÝ KATALOG VZP - ZP'!G62)),0)=0,UPPER('ÚHRADOVÝ KATALOG VZP - ZP'!G62),"("&amp;""""&amp;")")),IF(LEN(TRIM('ÚHRADOVÝ KATALOG VZP - ZP'!G62))=0,"",IF(IFERROR(SEARCH("""",UPPER('ÚHRADOVÝ KATALOG VZP - ZP'!G62)),0)=0,UPPER('ÚHRADOVÝ KATALOG VZP - ZP'!G62),"("&amp;""""&amp;")")))</f>
        <v/>
      </c>
      <c r="H62" s="22" t="str">
        <f>IF(IFERROR(SEARCH("""",UPPER('ÚHRADOVÝ KATALOG VZP - ZP'!H62)),0)=0,UPPER('ÚHRADOVÝ KATALOG VZP - ZP'!H62),"("&amp;""""&amp;")")</f>
        <v/>
      </c>
      <c r="I62" s="22" t="str">
        <f>IF(IFERROR(SEARCH("""",UPPER('ÚHRADOVÝ KATALOG VZP - ZP'!I62)),0)=0,UPPER('ÚHRADOVÝ KATALOG VZP - ZP'!I62),"("&amp;""""&amp;")")</f>
        <v/>
      </c>
      <c r="J62" s="23" t="str">
        <f>IF(S62="NOVÝ",IF(LEN(TRIM('ÚHRADOVÝ KATALOG VZP - ZP'!J62))=0,"Chybí VYC",'ÚHRADOVÝ KATALOG VZP - ZP'!J62),IF(LEN(TRIM('ÚHRADOVÝ KATALOG VZP - ZP'!J62))=0,"",'ÚHRADOVÝ KATALOG VZP - ZP'!J62))</f>
        <v/>
      </c>
      <c r="K62" s="22" t="str">
        <f>IF(S62="NOVÝ",IF(LEN(TRIM('ÚHRADOVÝ KATALOG VZP - ZP'!K62))=0,"Chybí MENA",IF(IFERROR(SEARCH("""",UPPER('ÚHRADOVÝ KATALOG VZP - ZP'!K62)),0)=0,UPPER('ÚHRADOVÝ KATALOG VZP - ZP'!K62),"("&amp;""""&amp;")")),IF(LEN(TRIM('ÚHRADOVÝ KATALOG VZP - ZP'!K62))=0,"",IF(IFERROR(SEARCH("""",UPPER('ÚHRADOVÝ KATALOG VZP - ZP'!K62)),0)=0,UPPER('ÚHRADOVÝ KATALOG VZP - ZP'!K62),"("&amp;""""&amp;")")))</f>
        <v/>
      </c>
      <c r="L62" s="24" t="str">
        <f>IF(S62="NOVÝ",IF(LEN(TRIM('ÚHRADOVÝ KATALOG VZP - ZP'!L62))=0,"Chybí KURZ",'ÚHRADOVÝ KATALOG VZP - ZP'!L62),IF(LEN(TRIM('ÚHRADOVÝ KATALOG VZP - ZP'!L62))=0,"",'ÚHRADOVÝ KATALOG VZP - ZP'!L62))</f>
        <v/>
      </c>
      <c r="M62" s="83" t="str">
        <f>IF(S62="NOVÝ",IF(LEN(TRIM('ÚHRADOVÝ KATALOG VZP - ZP'!M62))=0,"Chybí DPH",
IF(OR('ÚHRADOVÝ KATALOG VZP - ZP'!M62=15,'ÚHRADOVÝ KATALOG VZP - ZP'!M62=21),
'ÚHRADOVÝ KATALOG VZP - ZP'!M62,"CHYBA")),
IF(LEN(TRIM('ÚHRADOVÝ KATALOG VZP - ZP'!M62))=0,"",
IF(OR('ÚHRADOVÝ KATALOG VZP - ZP'!M62=15,'ÚHRADOVÝ KATALOG VZP - ZP'!M62=21),
'ÚHRADOVÝ KATALOG VZP - ZP'!M62,"CHYBA"))
)</f>
        <v/>
      </c>
      <c r="N62" s="25" t="str">
        <f>IF(R62="NE",IF(AND(T62&lt;&gt;"X",LEN('ÚHRADOVÝ KATALOG VZP - ZP'!N62)&gt;0),IF(ROUND(J62*L62*(1+(M62/100))*T62,2)&lt;'ÚHRADOVÝ KATALOG VZP - ZP'!N62,TEXT('ÚHRADOVÝ KATALOG VZP - ZP'!N62,"# ##0,00 Kč") &amp; CHAR(10) &amp; "&gt; " &amp; TEXT('ÚHRADOVÝ KATALOG VZP - ZP'!N62-(J62*L62*(1+(M62/100))*T62),"# ##0,00 Kč"),TEXT('ÚHRADOVÝ KATALOG VZP - ZP'!N62,"# ##0,00 Kč") &amp; CHAR(10) &amp; "OK"),"Chybí data pro výpočet"),"")</f>
        <v/>
      </c>
      <c r="O62" s="26" t="str">
        <f>IF(AND(R62="NE",LEN('ÚHRADOVÝ KATALOG VZP - ZP'!O62)&gt;0),'ÚHRADOVÝ KATALOG VZP - ZP'!O62,"")</f>
        <v/>
      </c>
      <c r="P62" s="26" t="str">
        <f>IF(AND(R62="NE",LEN('ÚHRADOVÝ KATALOG VZP - ZP'!P62)&gt;0),'ÚHRADOVÝ KATALOG VZP - ZP'!P62,"")</f>
        <v/>
      </c>
      <c r="Q62" s="79" t="str">
        <f>IF(LEN(TRIM('ÚHRADOVÝ KATALOG VZP - ZP'!Q62))=0,"",IF(IFERROR(SEARCH("""",UPPER('ÚHRADOVÝ KATALOG VZP - ZP'!Q62)),0)=0,UPPER('ÚHRADOVÝ KATALOG VZP - ZP'!Q62),"("&amp;""""&amp;")"))</f>
        <v/>
      </c>
      <c r="R62" s="31" t="str">
        <f>IF(LEN(TRIM('ÚHRADOVÝ KATALOG VZP - ZP'!B62)&amp;TRIM('ÚHRADOVÝ KATALOG VZP - ZP'!C62)&amp;TRIM('ÚHRADOVÝ KATALOG VZP - ZP'!D62)&amp;TRIM('ÚHRADOVÝ KATALOG VZP - ZP'!E62)&amp;TRIM('ÚHRADOVÝ KATALOG VZP - ZP'!F62)&amp;TRIM('ÚHRADOVÝ KATALOG VZP - ZP'!G62)&amp;TRIM('ÚHRADOVÝ KATALOG VZP - ZP'!H62)&amp;TRIM('ÚHRADOVÝ KATALOG VZP - ZP'!I62)&amp;TRIM('ÚHRADOVÝ KATALOG VZP - ZP'!J62)&amp;TRIM('ÚHRADOVÝ KATALOG VZP - ZP'!K62)&amp;TRIM('ÚHRADOVÝ KATALOG VZP - ZP'!L62)&amp;TRIM('ÚHRADOVÝ KATALOG VZP - ZP'!M62)&amp;TRIM('ÚHRADOVÝ KATALOG VZP - ZP'!N62)&amp;TRIM('ÚHRADOVÝ KATALOG VZP - ZP'!O62)&amp;TRIM('ÚHRADOVÝ KATALOG VZP - ZP'!P62)&amp;TRIM('ÚHRADOVÝ KATALOG VZP - ZP'!Q62))=0,"ANO","NE")</f>
        <v>ANO</v>
      </c>
      <c r="S62" s="31" t="str">
        <f>IF(R62="NE",IF(LEN(TRIM('ÚHRADOVÝ KATALOG VZP - ZP'!B62))=0,"NOVÝ","OPRAVA"),"")</f>
        <v/>
      </c>
      <c r="T62" s="32" t="str">
        <f t="shared" si="1"/>
        <v>X</v>
      </c>
      <c r="U62" s="11"/>
      <c r="V62" s="11">
        <f>LEN(TRIM('ÚHRADOVÝ KATALOG VZP - ZP'!C62))</f>
        <v>0</v>
      </c>
      <c r="W62" s="11" t="str">
        <f>IF(IFERROR(SEARCH("""",UPPER('ÚHRADOVÝ KATALOG VZP - ZP'!C62)),0)&gt;0," "&amp;CHAR(34),"")</f>
        <v/>
      </c>
      <c r="X62" s="11" t="str">
        <f>IF(IFERROR(SEARCH("~?",UPPER('ÚHRADOVÝ KATALOG VZP - ZP'!C62)),0)&gt;0," ?","")</f>
        <v/>
      </c>
      <c r="Y62" s="11" t="str">
        <f>IF(IFERROR(SEARCH("!",UPPER('ÚHRADOVÝ KATALOG VZP - ZP'!C62)),0)&gt;0," !","")</f>
        <v/>
      </c>
      <c r="Z62" s="11" t="str">
        <f>IF(IFERROR(SEARCH("_",UPPER('ÚHRADOVÝ KATALOG VZP - ZP'!C62)),0)&gt;0," _","")</f>
        <v/>
      </c>
      <c r="AA62" s="11" t="str">
        <f>IF(IFERROR(SEARCH("§",UPPER('ÚHRADOVÝ KATALOG VZP - ZP'!C62)),0)&gt;0," §","")</f>
        <v/>
      </c>
      <c r="AB62" s="11" t="str">
        <f>IF(IFERROR(SEARCH("#",UPPER('ÚHRADOVÝ KATALOG VZP - ZP'!C62)),0)&gt;0," #","")</f>
        <v/>
      </c>
      <c r="AC62" s="11" t="str">
        <f>IF(IFERROR(SEARCH(CHAR(10),UPPER('ÚHRADOVÝ KATALOG VZP - ZP'!C62)),0)&gt;0," ALT+ENTER","")</f>
        <v/>
      </c>
      <c r="AD62" s="96" t="str">
        <f>IF(AND(V62=0, R62="NE"),"Chybí NAZ",IF(LEN(TRIM(W62&amp;X62&amp;Y62&amp;Z62&amp;AA62&amp;AB62&amp;AC62))&gt;0,"Nepovolený(é) znak(y):   "&amp;W62&amp;X62&amp;Y62&amp;Z62&amp;AA62&amp;AB62&amp;AC62,TRIM('ÚHRADOVÝ KATALOG VZP - ZP'!C62)))</f>
        <v/>
      </c>
      <c r="AE62" s="11">
        <f>LEN(TRIM('ÚHRADOVÝ KATALOG VZP - ZP'!D62))</f>
        <v>0</v>
      </c>
      <c r="AF62" s="11" t="str">
        <f>IF(IFERROR(SEARCH("""",UPPER('ÚHRADOVÝ KATALOG VZP - ZP'!D62)),0)&gt;0," "&amp;CHAR(34),"")</f>
        <v/>
      </c>
      <c r="AG62" s="11" t="str">
        <f>IF(IFERROR(SEARCH("~?",UPPER('ÚHRADOVÝ KATALOG VZP - ZP'!D62)),0)&gt;0," ?","")</f>
        <v/>
      </c>
      <c r="AH62" s="11" t="str">
        <f>IF(IFERROR(SEARCH("!",UPPER('ÚHRADOVÝ KATALOG VZP - ZP'!D62)),0)&gt;0," !","")</f>
        <v/>
      </c>
      <c r="AI62" s="11" t="str">
        <f>IF(IFERROR(SEARCH("_",UPPER('ÚHRADOVÝ KATALOG VZP - ZP'!D62)),0)&gt;0," _","")</f>
        <v/>
      </c>
      <c r="AJ62" s="11" t="str">
        <f>IF(IFERROR(SEARCH("§",UPPER('ÚHRADOVÝ KATALOG VZP - ZP'!D62)),0)&gt;0," §","")</f>
        <v/>
      </c>
      <c r="AK62" s="11" t="str">
        <f>IF(IFERROR(SEARCH("#",UPPER('ÚHRADOVÝ KATALOG VZP - ZP'!D62)),0)&gt;0," #","")</f>
        <v/>
      </c>
      <c r="AL62" s="11" t="str">
        <f>IF(IFERROR(SEARCH(CHAR(10),UPPER('ÚHRADOVÝ KATALOG VZP - ZP'!D62)),0)&gt;0," ALT+ENTER","")</f>
        <v/>
      </c>
      <c r="AM62" s="96" t="str">
        <f>IF(AND(AE62=0, R62="NE"),"Chybí DOP",IF(LEN(TRIM(AF62&amp;AG62&amp;AH62&amp;AI62&amp;AJ62&amp;AK62&amp;AL62))&gt;0,"Nepovolený(é) znak(y):   "&amp;AF62&amp;AG62&amp;AH62&amp;AI62&amp;AJ62&amp;AK62&amp;AL62,TRIM('ÚHRADOVÝ KATALOG VZP - ZP'!D62)))</f>
        <v/>
      </c>
    </row>
    <row r="63" spans="1:39" ht="30" hidden="1" customHeight="1" x14ac:dyDescent="0.2">
      <c r="A63" s="1">
        <v>58</v>
      </c>
      <c r="B63" s="20" t="str">
        <f>IF(ISBLANK('ÚHRADOVÝ KATALOG VZP - ZP'!B63),"",'ÚHRADOVÝ KATALOG VZP - ZP'!B63)</f>
        <v/>
      </c>
      <c r="C63" s="21" t="str">
        <f t="shared" si="2"/>
        <v/>
      </c>
      <c r="D63" s="21" t="str">
        <f t="shared" si="3"/>
        <v/>
      </c>
      <c r="E63" s="22" t="str">
        <f>IF(S63="NOVÝ",IF(LEN(TRIM('ÚHRADOVÝ KATALOG VZP - ZP'!E63))=0,"Chybí TYP",'ÚHRADOVÝ KATALOG VZP - ZP'!E63),IF(LEN(TRIM('ÚHRADOVÝ KATALOG VZP - ZP'!E63))=0,"",'ÚHRADOVÝ KATALOG VZP - ZP'!E63))</f>
        <v/>
      </c>
      <c r="F63" s="22" t="str">
        <f t="shared" si="4"/>
        <v/>
      </c>
      <c r="G63" s="22" t="str">
        <f>IF(S63="NOVÝ",IF(LEN(TRIM('ÚHRADOVÝ KATALOG VZP - ZP'!G63))=0,"???",IF(IFERROR(SEARCH("""",UPPER('ÚHRADOVÝ KATALOG VZP - ZP'!G63)),0)=0,UPPER('ÚHRADOVÝ KATALOG VZP - ZP'!G63),"("&amp;""""&amp;")")),IF(LEN(TRIM('ÚHRADOVÝ KATALOG VZP - ZP'!G63))=0,"",IF(IFERROR(SEARCH("""",UPPER('ÚHRADOVÝ KATALOG VZP - ZP'!G63)),0)=0,UPPER('ÚHRADOVÝ KATALOG VZP - ZP'!G63),"("&amp;""""&amp;")")))</f>
        <v/>
      </c>
      <c r="H63" s="22" t="str">
        <f>IF(IFERROR(SEARCH("""",UPPER('ÚHRADOVÝ KATALOG VZP - ZP'!H63)),0)=0,UPPER('ÚHRADOVÝ KATALOG VZP - ZP'!H63),"("&amp;""""&amp;")")</f>
        <v/>
      </c>
      <c r="I63" s="22" t="str">
        <f>IF(IFERROR(SEARCH("""",UPPER('ÚHRADOVÝ KATALOG VZP - ZP'!I63)),0)=0,UPPER('ÚHRADOVÝ KATALOG VZP - ZP'!I63),"("&amp;""""&amp;")")</f>
        <v/>
      </c>
      <c r="J63" s="23" t="str">
        <f>IF(S63="NOVÝ",IF(LEN(TRIM('ÚHRADOVÝ KATALOG VZP - ZP'!J63))=0,"Chybí VYC",'ÚHRADOVÝ KATALOG VZP - ZP'!J63),IF(LEN(TRIM('ÚHRADOVÝ KATALOG VZP - ZP'!J63))=0,"",'ÚHRADOVÝ KATALOG VZP - ZP'!J63))</f>
        <v/>
      </c>
      <c r="K63" s="22" t="str">
        <f>IF(S63="NOVÝ",IF(LEN(TRIM('ÚHRADOVÝ KATALOG VZP - ZP'!K63))=0,"Chybí MENA",IF(IFERROR(SEARCH("""",UPPER('ÚHRADOVÝ KATALOG VZP - ZP'!K63)),0)=0,UPPER('ÚHRADOVÝ KATALOG VZP - ZP'!K63),"("&amp;""""&amp;")")),IF(LEN(TRIM('ÚHRADOVÝ KATALOG VZP - ZP'!K63))=0,"",IF(IFERROR(SEARCH("""",UPPER('ÚHRADOVÝ KATALOG VZP - ZP'!K63)),0)=0,UPPER('ÚHRADOVÝ KATALOG VZP - ZP'!K63),"("&amp;""""&amp;")")))</f>
        <v/>
      </c>
      <c r="L63" s="24" t="str">
        <f>IF(S63="NOVÝ",IF(LEN(TRIM('ÚHRADOVÝ KATALOG VZP - ZP'!L63))=0,"Chybí KURZ",'ÚHRADOVÝ KATALOG VZP - ZP'!L63),IF(LEN(TRIM('ÚHRADOVÝ KATALOG VZP - ZP'!L63))=0,"",'ÚHRADOVÝ KATALOG VZP - ZP'!L63))</f>
        <v/>
      </c>
      <c r="M63" s="83" t="str">
        <f>IF(S63="NOVÝ",IF(LEN(TRIM('ÚHRADOVÝ KATALOG VZP - ZP'!M63))=0,"Chybí DPH",
IF(OR('ÚHRADOVÝ KATALOG VZP - ZP'!M63=15,'ÚHRADOVÝ KATALOG VZP - ZP'!M63=21),
'ÚHRADOVÝ KATALOG VZP - ZP'!M63,"CHYBA")),
IF(LEN(TRIM('ÚHRADOVÝ KATALOG VZP - ZP'!M63))=0,"",
IF(OR('ÚHRADOVÝ KATALOG VZP - ZP'!M63=15,'ÚHRADOVÝ KATALOG VZP - ZP'!M63=21),
'ÚHRADOVÝ KATALOG VZP - ZP'!M63,"CHYBA"))
)</f>
        <v/>
      </c>
      <c r="N63" s="25" t="str">
        <f>IF(R63="NE",IF(AND(T63&lt;&gt;"X",LEN('ÚHRADOVÝ KATALOG VZP - ZP'!N63)&gt;0),IF(ROUND(J63*L63*(1+(M63/100))*T63,2)&lt;'ÚHRADOVÝ KATALOG VZP - ZP'!N63,TEXT('ÚHRADOVÝ KATALOG VZP - ZP'!N63,"# ##0,00 Kč") &amp; CHAR(10) &amp; "&gt; " &amp; TEXT('ÚHRADOVÝ KATALOG VZP - ZP'!N63-(J63*L63*(1+(M63/100))*T63),"# ##0,00 Kč"),TEXT('ÚHRADOVÝ KATALOG VZP - ZP'!N63,"# ##0,00 Kč") &amp; CHAR(10) &amp; "OK"),"Chybí data pro výpočet"),"")</f>
        <v/>
      </c>
      <c r="O63" s="26" t="str">
        <f>IF(AND(R63="NE",LEN('ÚHRADOVÝ KATALOG VZP - ZP'!O63)&gt;0),'ÚHRADOVÝ KATALOG VZP - ZP'!O63,"")</f>
        <v/>
      </c>
      <c r="P63" s="26" t="str">
        <f>IF(AND(R63="NE",LEN('ÚHRADOVÝ KATALOG VZP - ZP'!P63)&gt;0),'ÚHRADOVÝ KATALOG VZP - ZP'!P63,"")</f>
        <v/>
      </c>
      <c r="Q63" s="79" t="str">
        <f>IF(LEN(TRIM('ÚHRADOVÝ KATALOG VZP - ZP'!Q63))=0,"",IF(IFERROR(SEARCH("""",UPPER('ÚHRADOVÝ KATALOG VZP - ZP'!Q63)),0)=0,UPPER('ÚHRADOVÝ KATALOG VZP - ZP'!Q63),"("&amp;""""&amp;")"))</f>
        <v/>
      </c>
      <c r="R63" s="31" t="str">
        <f>IF(LEN(TRIM('ÚHRADOVÝ KATALOG VZP - ZP'!B63)&amp;TRIM('ÚHRADOVÝ KATALOG VZP - ZP'!C63)&amp;TRIM('ÚHRADOVÝ KATALOG VZP - ZP'!D63)&amp;TRIM('ÚHRADOVÝ KATALOG VZP - ZP'!E63)&amp;TRIM('ÚHRADOVÝ KATALOG VZP - ZP'!F63)&amp;TRIM('ÚHRADOVÝ KATALOG VZP - ZP'!G63)&amp;TRIM('ÚHRADOVÝ KATALOG VZP - ZP'!H63)&amp;TRIM('ÚHRADOVÝ KATALOG VZP - ZP'!I63)&amp;TRIM('ÚHRADOVÝ KATALOG VZP - ZP'!J63)&amp;TRIM('ÚHRADOVÝ KATALOG VZP - ZP'!K63)&amp;TRIM('ÚHRADOVÝ KATALOG VZP - ZP'!L63)&amp;TRIM('ÚHRADOVÝ KATALOG VZP - ZP'!M63)&amp;TRIM('ÚHRADOVÝ KATALOG VZP - ZP'!N63)&amp;TRIM('ÚHRADOVÝ KATALOG VZP - ZP'!O63)&amp;TRIM('ÚHRADOVÝ KATALOG VZP - ZP'!P63)&amp;TRIM('ÚHRADOVÝ KATALOG VZP - ZP'!Q63))=0,"ANO","NE")</f>
        <v>ANO</v>
      </c>
      <c r="S63" s="31" t="str">
        <f>IF(R63="NE",IF(LEN(TRIM('ÚHRADOVÝ KATALOG VZP - ZP'!B63))=0,"NOVÝ","OPRAVA"),"")</f>
        <v/>
      </c>
      <c r="T63" s="32" t="str">
        <f t="shared" si="1"/>
        <v>X</v>
      </c>
      <c r="U63" s="11"/>
      <c r="V63" s="11">
        <f>LEN(TRIM('ÚHRADOVÝ KATALOG VZP - ZP'!C63))</f>
        <v>0</v>
      </c>
      <c r="W63" s="11" t="str">
        <f>IF(IFERROR(SEARCH("""",UPPER('ÚHRADOVÝ KATALOG VZP - ZP'!C63)),0)&gt;0," "&amp;CHAR(34),"")</f>
        <v/>
      </c>
      <c r="X63" s="11" t="str">
        <f>IF(IFERROR(SEARCH("~?",UPPER('ÚHRADOVÝ KATALOG VZP - ZP'!C63)),0)&gt;0," ?","")</f>
        <v/>
      </c>
      <c r="Y63" s="11" t="str">
        <f>IF(IFERROR(SEARCH("!",UPPER('ÚHRADOVÝ KATALOG VZP - ZP'!C63)),0)&gt;0," !","")</f>
        <v/>
      </c>
      <c r="Z63" s="11" t="str">
        <f>IF(IFERROR(SEARCH("_",UPPER('ÚHRADOVÝ KATALOG VZP - ZP'!C63)),0)&gt;0," _","")</f>
        <v/>
      </c>
      <c r="AA63" s="11" t="str">
        <f>IF(IFERROR(SEARCH("§",UPPER('ÚHRADOVÝ KATALOG VZP - ZP'!C63)),0)&gt;0," §","")</f>
        <v/>
      </c>
      <c r="AB63" s="11" t="str">
        <f>IF(IFERROR(SEARCH("#",UPPER('ÚHRADOVÝ KATALOG VZP - ZP'!C63)),0)&gt;0," #","")</f>
        <v/>
      </c>
      <c r="AC63" s="11" t="str">
        <f>IF(IFERROR(SEARCH(CHAR(10),UPPER('ÚHRADOVÝ KATALOG VZP - ZP'!C63)),0)&gt;0," ALT+ENTER","")</f>
        <v/>
      </c>
      <c r="AD63" s="96" t="str">
        <f>IF(AND(V63=0, R63="NE"),"Chybí NAZ",IF(LEN(TRIM(W63&amp;X63&amp;Y63&amp;Z63&amp;AA63&amp;AB63&amp;AC63))&gt;0,"Nepovolený(é) znak(y):   "&amp;W63&amp;X63&amp;Y63&amp;Z63&amp;AA63&amp;AB63&amp;AC63,TRIM('ÚHRADOVÝ KATALOG VZP - ZP'!C63)))</f>
        <v/>
      </c>
      <c r="AE63" s="11">
        <f>LEN(TRIM('ÚHRADOVÝ KATALOG VZP - ZP'!D63))</f>
        <v>0</v>
      </c>
      <c r="AF63" s="11" t="str">
        <f>IF(IFERROR(SEARCH("""",UPPER('ÚHRADOVÝ KATALOG VZP - ZP'!D63)),0)&gt;0," "&amp;CHAR(34),"")</f>
        <v/>
      </c>
      <c r="AG63" s="11" t="str">
        <f>IF(IFERROR(SEARCH("~?",UPPER('ÚHRADOVÝ KATALOG VZP - ZP'!D63)),0)&gt;0," ?","")</f>
        <v/>
      </c>
      <c r="AH63" s="11" t="str">
        <f>IF(IFERROR(SEARCH("!",UPPER('ÚHRADOVÝ KATALOG VZP - ZP'!D63)),0)&gt;0," !","")</f>
        <v/>
      </c>
      <c r="AI63" s="11" t="str">
        <f>IF(IFERROR(SEARCH("_",UPPER('ÚHRADOVÝ KATALOG VZP - ZP'!D63)),0)&gt;0," _","")</f>
        <v/>
      </c>
      <c r="AJ63" s="11" t="str">
        <f>IF(IFERROR(SEARCH("§",UPPER('ÚHRADOVÝ KATALOG VZP - ZP'!D63)),0)&gt;0," §","")</f>
        <v/>
      </c>
      <c r="AK63" s="11" t="str">
        <f>IF(IFERROR(SEARCH("#",UPPER('ÚHRADOVÝ KATALOG VZP - ZP'!D63)),0)&gt;0," #","")</f>
        <v/>
      </c>
      <c r="AL63" s="11" t="str">
        <f>IF(IFERROR(SEARCH(CHAR(10),UPPER('ÚHRADOVÝ KATALOG VZP - ZP'!D63)),0)&gt;0," ALT+ENTER","")</f>
        <v/>
      </c>
      <c r="AM63" s="96" t="str">
        <f>IF(AND(AE63=0, R63="NE"),"Chybí DOP",IF(LEN(TRIM(AF63&amp;AG63&amp;AH63&amp;AI63&amp;AJ63&amp;AK63&amp;AL63))&gt;0,"Nepovolený(é) znak(y):   "&amp;AF63&amp;AG63&amp;AH63&amp;AI63&amp;AJ63&amp;AK63&amp;AL63,TRIM('ÚHRADOVÝ KATALOG VZP - ZP'!D63)))</f>
        <v/>
      </c>
    </row>
    <row r="64" spans="1:39" ht="30" hidden="1" customHeight="1" x14ac:dyDescent="0.2">
      <c r="A64" s="1">
        <v>59</v>
      </c>
      <c r="B64" s="20" t="str">
        <f>IF(ISBLANK('ÚHRADOVÝ KATALOG VZP - ZP'!B64),"",'ÚHRADOVÝ KATALOG VZP - ZP'!B64)</f>
        <v/>
      </c>
      <c r="C64" s="21" t="str">
        <f t="shared" si="2"/>
        <v/>
      </c>
      <c r="D64" s="21" t="str">
        <f t="shared" si="3"/>
        <v/>
      </c>
      <c r="E64" s="22" t="str">
        <f>IF(S64="NOVÝ",IF(LEN(TRIM('ÚHRADOVÝ KATALOG VZP - ZP'!E64))=0,"Chybí TYP",'ÚHRADOVÝ KATALOG VZP - ZP'!E64),IF(LEN(TRIM('ÚHRADOVÝ KATALOG VZP - ZP'!E64))=0,"",'ÚHRADOVÝ KATALOG VZP - ZP'!E64))</f>
        <v/>
      </c>
      <c r="F64" s="22" t="str">
        <f t="shared" si="4"/>
        <v/>
      </c>
      <c r="G64" s="22" t="str">
        <f>IF(S64="NOVÝ",IF(LEN(TRIM('ÚHRADOVÝ KATALOG VZP - ZP'!G64))=0,"???",IF(IFERROR(SEARCH("""",UPPER('ÚHRADOVÝ KATALOG VZP - ZP'!G64)),0)=0,UPPER('ÚHRADOVÝ KATALOG VZP - ZP'!G64),"("&amp;""""&amp;")")),IF(LEN(TRIM('ÚHRADOVÝ KATALOG VZP - ZP'!G64))=0,"",IF(IFERROR(SEARCH("""",UPPER('ÚHRADOVÝ KATALOG VZP - ZP'!G64)),0)=0,UPPER('ÚHRADOVÝ KATALOG VZP - ZP'!G64),"("&amp;""""&amp;")")))</f>
        <v/>
      </c>
      <c r="H64" s="22" t="str">
        <f>IF(IFERROR(SEARCH("""",UPPER('ÚHRADOVÝ KATALOG VZP - ZP'!H64)),0)=0,UPPER('ÚHRADOVÝ KATALOG VZP - ZP'!H64),"("&amp;""""&amp;")")</f>
        <v/>
      </c>
      <c r="I64" s="22" t="str">
        <f>IF(IFERROR(SEARCH("""",UPPER('ÚHRADOVÝ KATALOG VZP - ZP'!I64)),0)=0,UPPER('ÚHRADOVÝ KATALOG VZP - ZP'!I64),"("&amp;""""&amp;")")</f>
        <v/>
      </c>
      <c r="J64" s="23" t="str">
        <f>IF(S64="NOVÝ",IF(LEN(TRIM('ÚHRADOVÝ KATALOG VZP - ZP'!J64))=0,"Chybí VYC",'ÚHRADOVÝ KATALOG VZP - ZP'!J64),IF(LEN(TRIM('ÚHRADOVÝ KATALOG VZP - ZP'!J64))=0,"",'ÚHRADOVÝ KATALOG VZP - ZP'!J64))</f>
        <v/>
      </c>
      <c r="K64" s="22" t="str">
        <f>IF(S64="NOVÝ",IF(LEN(TRIM('ÚHRADOVÝ KATALOG VZP - ZP'!K64))=0,"Chybí MENA",IF(IFERROR(SEARCH("""",UPPER('ÚHRADOVÝ KATALOG VZP - ZP'!K64)),0)=0,UPPER('ÚHRADOVÝ KATALOG VZP - ZP'!K64),"("&amp;""""&amp;")")),IF(LEN(TRIM('ÚHRADOVÝ KATALOG VZP - ZP'!K64))=0,"",IF(IFERROR(SEARCH("""",UPPER('ÚHRADOVÝ KATALOG VZP - ZP'!K64)),0)=0,UPPER('ÚHRADOVÝ KATALOG VZP - ZP'!K64),"("&amp;""""&amp;")")))</f>
        <v/>
      </c>
      <c r="L64" s="24" t="str">
        <f>IF(S64="NOVÝ",IF(LEN(TRIM('ÚHRADOVÝ KATALOG VZP - ZP'!L64))=0,"Chybí KURZ",'ÚHRADOVÝ KATALOG VZP - ZP'!L64),IF(LEN(TRIM('ÚHRADOVÝ KATALOG VZP - ZP'!L64))=0,"",'ÚHRADOVÝ KATALOG VZP - ZP'!L64))</f>
        <v/>
      </c>
      <c r="M64" s="83" t="str">
        <f>IF(S64="NOVÝ",IF(LEN(TRIM('ÚHRADOVÝ KATALOG VZP - ZP'!M64))=0,"Chybí DPH",
IF(OR('ÚHRADOVÝ KATALOG VZP - ZP'!M64=15,'ÚHRADOVÝ KATALOG VZP - ZP'!M64=21),
'ÚHRADOVÝ KATALOG VZP - ZP'!M64,"CHYBA")),
IF(LEN(TRIM('ÚHRADOVÝ KATALOG VZP - ZP'!M64))=0,"",
IF(OR('ÚHRADOVÝ KATALOG VZP - ZP'!M64=15,'ÚHRADOVÝ KATALOG VZP - ZP'!M64=21),
'ÚHRADOVÝ KATALOG VZP - ZP'!M64,"CHYBA"))
)</f>
        <v/>
      </c>
      <c r="N64" s="25" t="str">
        <f>IF(R64="NE",IF(AND(T64&lt;&gt;"X",LEN('ÚHRADOVÝ KATALOG VZP - ZP'!N64)&gt;0),IF(ROUND(J64*L64*(1+(M64/100))*T64,2)&lt;'ÚHRADOVÝ KATALOG VZP - ZP'!N64,TEXT('ÚHRADOVÝ KATALOG VZP - ZP'!N64,"# ##0,00 Kč") &amp; CHAR(10) &amp; "&gt; " &amp; TEXT('ÚHRADOVÝ KATALOG VZP - ZP'!N64-(J64*L64*(1+(M64/100))*T64),"# ##0,00 Kč"),TEXT('ÚHRADOVÝ KATALOG VZP - ZP'!N64,"# ##0,00 Kč") &amp; CHAR(10) &amp; "OK"),"Chybí data pro výpočet"),"")</f>
        <v/>
      </c>
      <c r="O64" s="26" t="str">
        <f>IF(AND(R64="NE",LEN('ÚHRADOVÝ KATALOG VZP - ZP'!O64)&gt;0),'ÚHRADOVÝ KATALOG VZP - ZP'!O64,"")</f>
        <v/>
      </c>
      <c r="P64" s="26" t="str">
        <f>IF(AND(R64="NE",LEN('ÚHRADOVÝ KATALOG VZP - ZP'!P64)&gt;0),'ÚHRADOVÝ KATALOG VZP - ZP'!P64,"")</f>
        <v/>
      </c>
      <c r="Q64" s="79" t="str">
        <f>IF(LEN(TRIM('ÚHRADOVÝ KATALOG VZP - ZP'!Q64))=0,"",IF(IFERROR(SEARCH("""",UPPER('ÚHRADOVÝ KATALOG VZP - ZP'!Q64)),0)=0,UPPER('ÚHRADOVÝ KATALOG VZP - ZP'!Q64),"("&amp;""""&amp;")"))</f>
        <v/>
      </c>
      <c r="R64" s="31" t="str">
        <f>IF(LEN(TRIM('ÚHRADOVÝ KATALOG VZP - ZP'!B64)&amp;TRIM('ÚHRADOVÝ KATALOG VZP - ZP'!C64)&amp;TRIM('ÚHRADOVÝ KATALOG VZP - ZP'!D64)&amp;TRIM('ÚHRADOVÝ KATALOG VZP - ZP'!E64)&amp;TRIM('ÚHRADOVÝ KATALOG VZP - ZP'!F64)&amp;TRIM('ÚHRADOVÝ KATALOG VZP - ZP'!G64)&amp;TRIM('ÚHRADOVÝ KATALOG VZP - ZP'!H64)&amp;TRIM('ÚHRADOVÝ KATALOG VZP - ZP'!I64)&amp;TRIM('ÚHRADOVÝ KATALOG VZP - ZP'!J64)&amp;TRIM('ÚHRADOVÝ KATALOG VZP - ZP'!K64)&amp;TRIM('ÚHRADOVÝ KATALOG VZP - ZP'!L64)&amp;TRIM('ÚHRADOVÝ KATALOG VZP - ZP'!M64)&amp;TRIM('ÚHRADOVÝ KATALOG VZP - ZP'!N64)&amp;TRIM('ÚHRADOVÝ KATALOG VZP - ZP'!O64)&amp;TRIM('ÚHRADOVÝ KATALOG VZP - ZP'!P64)&amp;TRIM('ÚHRADOVÝ KATALOG VZP - ZP'!Q64))=0,"ANO","NE")</f>
        <v>ANO</v>
      </c>
      <c r="S64" s="31" t="str">
        <f>IF(R64="NE",IF(LEN(TRIM('ÚHRADOVÝ KATALOG VZP - ZP'!B64))=0,"NOVÝ","OPRAVA"),"")</f>
        <v/>
      </c>
      <c r="T64" s="32" t="str">
        <f t="shared" si="1"/>
        <v>X</v>
      </c>
      <c r="U64" s="11"/>
      <c r="V64" s="11">
        <f>LEN(TRIM('ÚHRADOVÝ KATALOG VZP - ZP'!C64))</f>
        <v>0</v>
      </c>
      <c r="W64" s="11" t="str">
        <f>IF(IFERROR(SEARCH("""",UPPER('ÚHRADOVÝ KATALOG VZP - ZP'!C64)),0)&gt;0," "&amp;CHAR(34),"")</f>
        <v/>
      </c>
      <c r="X64" s="11" t="str">
        <f>IF(IFERROR(SEARCH("~?",UPPER('ÚHRADOVÝ KATALOG VZP - ZP'!C64)),0)&gt;0," ?","")</f>
        <v/>
      </c>
      <c r="Y64" s="11" t="str">
        <f>IF(IFERROR(SEARCH("!",UPPER('ÚHRADOVÝ KATALOG VZP - ZP'!C64)),0)&gt;0," !","")</f>
        <v/>
      </c>
      <c r="Z64" s="11" t="str">
        <f>IF(IFERROR(SEARCH("_",UPPER('ÚHRADOVÝ KATALOG VZP - ZP'!C64)),0)&gt;0," _","")</f>
        <v/>
      </c>
      <c r="AA64" s="11" t="str">
        <f>IF(IFERROR(SEARCH("§",UPPER('ÚHRADOVÝ KATALOG VZP - ZP'!C64)),0)&gt;0," §","")</f>
        <v/>
      </c>
      <c r="AB64" s="11" t="str">
        <f>IF(IFERROR(SEARCH("#",UPPER('ÚHRADOVÝ KATALOG VZP - ZP'!C64)),0)&gt;0," #","")</f>
        <v/>
      </c>
      <c r="AC64" s="11" t="str">
        <f>IF(IFERROR(SEARCH(CHAR(10),UPPER('ÚHRADOVÝ KATALOG VZP - ZP'!C64)),0)&gt;0," ALT+ENTER","")</f>
        <v/>
      </c>
      <c r="AD64" s="96" t="str">
        <f>IF(AND(V64=0, R64="NE"),"Chybí NAZ",IF(LEN(TRIM(W64&amp;X64&amp;Y64&amp;Z64&amp;AA64&amp;AB64&amp;AC64))&gt;0,"Nepovolený(é) znak(y):   "&amp;W64&amp;X64&amp;Y64&amp;Z64&amp;AA64&amp;AB64&amp;AC64,TRIM('ÚHRADOVÝ KATALOG VZP - ZP'!C64)))</f>
        <v/>
      </c>
      <c r="AE64" s="11">
        <f>LEN(TRIM('ÚHRADOVÝ KATALOG VZP - ZP'!D64))</f>
        <v>0</v>
      </c>
      <c r="AF64" s="11" t="str">
        <f>IF(IFERROR(SEARCH("""",UPPER('ÚHRADOVÝ KATALOG VZP - ZP'!D64)),0)&gt;0," "&amp;CHAR(34),"")</f>
        <v/>
      </c>
      <c r="AG64" s="11" t="str">
        <f>IF(IFERROR(SEARCH("~?",UPPER('ÚHRADOVÝ KATALOG VZP - ZP'!D64)),0)&gt;0," ?","")</f>
        <v/>
      </c>
      <c r="AH64" s="11" t="str">
        <f>IF(IFERROR(SEARCH("!",UPPER('ÚHRADOVÝ KATALOG VZP - ZP'!D64)),0)&gt;0," !","")</f>
        <v/>
      </c>
      <c r="AI64" s="11" t="str">
        <f>IF(IFERROR(SEARCH("_",UPPER('ÚHRADOVÝ KATALOG VZP - ZP'!D64)),0)&gt;0," _","")</f>
        <v/>
      </c>
      <c r="AJ64" s="11" t="str">
        <f>IF(IFERROR(SEARCH("§",UPPER('ÚHRADOVÝ KATALOG VZP - ZP'!D64)),0)&gt;0," §","")</f>
        <v/>
      </c>
      <c r="AK64" s="11" t="str">
        <f>IF(IFERROR(SEARCH("#",UPPER('ÚHRADOVÝ KATALOG VZP - ZP'!D64)),0)&gt;0," #","")</f>
        <v/>
      </c>
      <c r="AL64" s="11" t="str">
        <f>IF(IFERROR(SEARCH(CHAR(10),UPPER('ÚHRADOVÝ KATALOG VZP - ZP'!D64)),0)&gt;0," ALT+ENTER","")</f>
        <v/>
      </c>
      <c r="AM64" s="96" t="str">
        <f>IF(AND(AE64=0, R64="NE"),"Chybí DOP",IF(LEN(TRIM(AF64&amp;AG64&amp;AH64&amp;AI64&amp;AJ64&amp;AK64&amp;AL64))&gt;0,"Nepovolený(é) znak(y):   "&amp;AF64&amp;AG64&amp;AH64&amp;AI64&amp;AJ64&amp;AK64&amp;AL64,TRIM('ÚHRADOVÝ KATALOG VZP - ZP'!D64)))</f>
        <v/>
      </c>
    </row>
    <row r="65" spans="1:39" ht="30" hidden="1" customHeight="1" x14ac:dyDescent="0.2">
      <c r="A65" s="1">
        <v>60</v>
      </c>
      <c r="B65" s="20" t="str">
        <f>IF(ISBLANK('ÚHRADOVÝ KATALOG VZP - ZP'!B65),"",'ÚHRADOVÝ KATALOG VZP - ZP'!B65)</f>
        <v/>
      </c>
      <c r="C65" s="21" t="str">
        <f t="shared" si="2"/>
        <v/>
      </c>
      <c r="D65" s="21" t="str">
        <f t="shared" si="3"/>
        <v/>
      </c>
      <c r="E65" s="22" t="str">
        <f>IF(S65="NOVÝ",IF(LEN(TRIM('ÚHRADOVÝ KATALOG VZP - ZP'!E65))=0,"Chybí TYP",'ÚHRADOVÝ KATALOG VZP - ZP'!E65),IF(LEN(TRIM('ÚHRADOVÝ KATALOG VZP - ZP'!E65))=0,"",'ÚHRADOVÝ KATALOG VZP - ZP'!E65))</f>
        <v/>
      </c>
      <c r="F65" s="22" t="str">
        <f t="shared" si="4"/>
        <v/>
      </c>
      <c r="G65" s="22" t="str">
        <f>IF(S65="NOVÝ",IF(LEN(TRIM('ÚHRADOVÝ KATALOG VZP - ZP'!G65))=0,"???",IF(IFERROR(SEARCH("""",UPPER('ÚHRADOVÝ KATALOG VZP - ZP'!G65)),0)=0,UPPER('ÚHRADOVÝ KATALOG VZP - ZP'!G65),"("&amp;""""&amp;")")),IF(LEN(TRIM('ÚHRADOVÝ KATALOG VZP - ZP'!G65))=0,"",IF(IFERROR(SEARCH("""",UPPER('ÚHRADOVÝ KATALOG VZP - ZP'!G65)),0)=0,UPPER('ÚHRADOVÝ KATALOG VZP - ZP'!G65),"("&amp;""""&amp;")")))</f>
        <v/>
      </c>
      <c r="H65" s="22" t="str">
        <f>IF(IFERROR(SEARCH("""",UPPER('ÚHRADOVÝ KATALOG VZP - ZP'!H65)),0)=0,UPPER('ÚHRADOVÝ KATALOG VZP - ZP'!H65),"("&amp;""""&amp;")")</f>
        <v/>
      </c>
      <c r="I65" s="22" t="str">
        <f>IF(IFERROR(SEARCH("""",UPPER('ÚHRADOVÝ KATALOG VZP - ZP'!I65)),0)=0,UPPER('ÚHRADOVÝ KATALOG VZP - ZP'!I65),"("&amp;""""&amp;")")</f>
        <v/>
      </c>
      <c r="J65" s="23" t="str">
        <f>IF(S65="NOVÝ",IF(LEN(TRIM('ÚHRADOVÝ KATALOG VZP - ZP'!J65))=0,"Chybí VYC",'ÚHRADOVÝ KATALOG VZP - ZP'!J65),IF(LEN(TRIM('ÚHRADOVÝ KATALOG VZP - ZP'!J65))=0,"",'ÚHRADOVÝ KATALOG VZP - ZP'!J65))</f>
        <v/>
      </c>
      <c r="K65" s="22" t="str">
        <f>IF(S65="NOVÝ",IF(LEN(TRIM('ÚHRADOVÝ KATALOG VZP - ZP'!K65))=0,"Chybí MENA",IF(IFERROR(SEARCH("""",UPPER('ÚHRADOVÝ KATALOG VZP - ZP'!K65)),0)=0,UPPER('ÚHRADOVÝ KATALOG VZP - ZP'!K65),"("&amp;""""&amp;")")),IF(LEN(TRIM('ÚHRADOVÝ KATALOG VZP - ZP'!K65))=0,"",IF(IFERROR(SEARCH("""",UPPER('ÚHRADOVÝ KATALOG VZP - ZP'!K65)),0)=0,UPPER('ÚHRADOVÝ KATALOG VZP - ZP'!K65),"("&amp;""""&amp;")")))</f>
        <v/>
      </c>
      <c r="L65" s="24" t="str">
        <f>IF(S65="NOVÝ",IF(LEN(TRIM('ÚHRADOVÝ KATALOG VZP - ZP'!L65))=0,"Chybí KURZ",'ÚHRADOVÝ KATALOG VZP - ZP'!L65),IF(LEN(TRIM('ÚHRADOVÝ KATALOG VZP - ZP'!L65))=0,"",'ÚHRADOVÝ KATALOG VZP - ZP'!L65))</f>
        <v/>
      </c>
      <c r="M65" s="83" t="str">
        <f>IF(S65="NOVÝ",IF(LEN(TRIM('ÚHRADOVÝ KATALOG VZP - ZP'!M65))=0,"Chybí DPH",
IF(OR('ÚHRADOVÝ KATALOG VZP - ZP'!M65=15,'ÚHRADOVÝ KATALOG VZP - ZP'!M65=21),
'ÚHRADOVÝ KATALOG VZP - ZP'!M65,"CHYBA")),
IF(LEN(TRIM('ÚHRADOVÝ KATALOG VZP - ZP'!M65))=0,"",
IF(OR('ÚHRADOVÝ KATALOG VZP - ZP'!M65=15,'ÚHRADOVÝ KATALOG VZP - ZP'!M65=21),
'ÚHRADOVÝ KATALOG VZP - ZP'!M65,"CHYBA"))
)</f>
        <v/>
      </c>
      <c r="N65" s="25" t="str">
        <f>IF(R65="NE",IF(AND(T65&lt;&gt;"X",LEN('ÚHRADOVÝ KATALOG VZP - ZP'!N65)&gt;0),IF(ROUND(J65*L65*(1+(M65/100))*T65,2)&lt;'ÚHRADOVÝ KATALOG VZP - ZP'!N65,TEXT('ÚHRADOVÝ KATALOG VZP - ZP'!N65,"# ##0,00 Kč") &amp; CHAR(10) &amp; "&gt; " &amp; TEXT('ÚHRADOVÝ KATALOG VZP - ZP'!N65-(J65*L65*(1+(M65/100))*T65),"# ##0,00 Kč"),TEXT('ÚHRADOVÝ KATALOG VZP - ZP'!N65,"# ##0,00 Kč") &amp; CHAR(10) &amp; "OK"),"Chybí data pro výpočet"),"")</f>
        <v/>
      </c>
      <c r="O65" s="26" t="str">
        <f>IF(AND(R65="NE",LEN('ÚHRADOVÝ KATALOG VZP - ZP'!O65)&gt;0),'ÚHRADOVÝ KATALOG VZP - ZP'!O65,"")</f>
        <v/>
      </c>
      <c r="P65" s="26" t="str">
        <f>IF(AND(R65="NE",LEN('ÚHRADOVÝ KATALOG VZP - ZP'!P65)&gt;0),'ÚHRADOVÝ KATALOG VZP - ZP'!P65,"")</f>
        <v/>
      </c>
      <c r="Q65" s="79" t="str">
        <f>IF(LEN(TRIM('ÚHRADOVÝ KATALOG VZP - ZP'!Q65))=0,"",IF(IFERROR(SEARCH("""",UPPER('ÚHRADOVÝ KATALOG VZP - ZP'!Q65)),0)=0,UPPER('ÚHRADOVÝ KATALOG VZP - ZP'!Q65),"("&amp;""""&amp;")"))</f>
        <v/>
      </c>
      <c r="R65" s="31" t="str">
        <f>IF(LEN(TRIM('ÚHRADOVÝ KATALOG VZP - ZP'!B65)&amp;TRIM('ÚHRADOVÝ KATALOG VZP - ZP'!C65)&amp;TRIM('ÚHRADOVÝ KATALOG VZP - ZP'!D65)&amp;TRIM('ÚHRADOVÝ KATALOG VZP - ZP'!E65)&amp;TRIM('ÚHRADOVÝ KATALOG VZP - ZP'!F65)&amp;TRIM('ÚHRADOVÝ KATALOG VZP - ZP'!G65)&amp;TRIM('ÚHRADOVÝ KATALOG VZP - ZP'!H65)&amp;TRIM('ÚHRADOVÝ KATALOG VZP - ZP'!I65)&amp;TRIM('ÚHRADOVÝ KATALOG VZP - ZP'!J65)&amp;TRIM('ÚHRADOVÝ KATALOG VZP - ZP'!K65)&amp;TRIM('ÚHRADOVÝ KATALOG VZP - ZP'!L65)&amp;TRIM('ÚHRADOVÝ KATALOG VZP - ZP'!M65)&amp;TRIM('ÚHRADOVÝ KATALOG VZP - ZP'!N65)&amp;TRIM('ÚHRADOVÝ KATALOG VZP - ZP'!O65)&amp;TRIM('ÚHRADOVÝ KATALOG VZP - ZP'!P65)&amp;TRIM('ÚHRADOVÝ KATALOG VZP - ZP'!Q65))=0,"ANO","NE")</f>
        <v>ANO</v>
      </c>
      <c r="S65" s="31" t="str">
        <f>IF(R65="NE",IF(LEN(TRIM('ÚHRADOVÝ KATALOG VZP - ZP'!B65))=0,"NOVÝ","OPRAVA"),"")</f>
        <v/>
      </c>
      <c r="T65" s="32" t="str">
        <f t="shared" si="1"/>
        <v>X</v>
      </c>
      <c r="U65" s="11"/>
      <c r="V65" s="11">
        <f>LEN(TRIM('ÚHRADOVÝ KATALOG VZP - ZP'!C65))</f>
        <v>0</v>
      </c>
      <c r="W65" s="11" t="str">
        <f>IF(IFERROR(SEARCH("""",UPPER('ÚHRADOVÝ KATALOG VZP - ZP'!C65)),0)&gt;0," "&amp;CHAR(34),"")</f>
        <v/>
      </c>
      <c r="X65" s="11" t="str">
        <f>IF(IFERROR(SEARCH("~?",UPPER('ÚHRADOVÝ KATALOG VZP - ZP'!C65)),0)&gt;0," ?","")</f>
        <v/>
      </c>
      <c r="Y65" s="11" t="str">
        <f>IF(IFERROR(SEARCH("!",UPPER('ÚHRADOVÝ KATALOG VZP - ZP'!C65)),0)&gt;0," !","")</f>
        <v/>
      </c>
      <c r="Z65" s="11" t="str">
        <f>IF(IFERROR(SEARCH("_",UPPER('ÚHRADOVÝ KATALOG VZP - ZP'!C65)),0)&gt;0," _","")</f>
        <v/>
      </c>
      <c r="AA65" s="11" t="str">
        <f>IF(IFERROR(SEARCH("§",UPPER('ÚHRADOVÝ KATALOG VZP - ZP'!C65)),0)&gt;0," §","")</f>
        <v/>
      </c>
      <c r="AB65" s="11" t="str">
        <f>IF(IFERROR(SEARCH("#",UPPER('ÚHRADOVÝ KATALOG VZP - ZP'!C65)),0)&gt;0," #","")</f>
        <v/>
      </c>
      <c r="AC65" s="11" t="str">
        <f>IF(IFERROR(SEARCH(CHAR(10),UPPER('ÚHRADOVÝ KATALOG VZP - ZP'!C65)),0)&gt;0," ALT+ENTER","")</f>
        <v/>
      </c>
      <c r="AD65" s="96" t="str">
        <f>IF(AND(V65=0, R65="NE"),"Chybí NAZ",IF(LEN(TRIM(W65&amp;X65&amp;Y65&amp;Z65&amp;AA65&amp;AB65&amp;AC65))&gt;0,"Nepovolený(é) znak(y):   "&amp;W65&amp;X65&amp;Y65&amp;Z65&amp;AA65&amp;AB65&amp;AC65,TRIM('ÚHRADOVÝ KATALOG VZP - ZP'!C65)))</f>
        <v/>
      </c>
      <c r="AE65" s="11">
        <f>LEN(TRIM('ÚHRADOVÝ KATALOG VZP - ZP'!D65))</f>
        <v>0</v>
      </c>
      <c r="AF65" s="11" t="str">
        <f>IF(IFERROR(SEARCH("""",UPPER('ÚHRADOVÝ KATALOG VZP - ZP'!D65)),0)&gt;0," "&amp;CHAR(34),"")</f>
        <v/>
      </c>
      <c r="AG65" s="11" t="str">
        <f>IF(IFERROR(SEARCH("~?",UPPER('ÚHRADOVÝ KATALOG VZP - ZP'!D65)),0)&gt;0," ?","")</f>
        <v/>
      </c>
      <c r="AH65" s="11" t="str">
        <f>IF(IFERROR(SEARCH("!",UPPER('ÚHRADOVÝ KATALOG VZP - ZP'!D65)),0)&gt;0," !","")</f>
        <v/>
      </c>
      <c r="AI65" s="11" t="str">
        <f>IF(IFERROR(SEARCH("_",UPPER('ÚHRADOVÝ KATALOG VZP - ZP'!D65)),0)&gt;0," _","")</f>
        <v/>
      </c>
      <c r="AJ65" s="11" t="str">
        <f>IF(IFERROR(SEARCH("§",UPPER('ÚHRADOVÝ KATALOG VZP - ZP'!D65)),0)&gt;0," §","")</f>
        <v/>
      </c>
      <c r="AK65" s="11" t="str">
        <f>IF(IFERROR(SEARCH("#",UPPER('ÚHRADOVÝ KATALOG VZP - ZP'!D65)),0)&gt;0," #","")</f>
        <v/>
      </c>
      <c r="AL65" s="11" t="str">
        <f>IF(IFERROR(SEARCH(CHAR(10),UPPER('ÚHRADOVÝ KATALOG VZP - ZP'!D65)),0)&gt;0," ALT+ENTER","")</f>
        <v/>
      </c>
      <c r="AM65" s="96" t="str">
        <f>IF(AND(AE65=0, R65="NE"),"Chybí DOP",IF(LEN(TRIM(AF65&amp;AG65&amp;AH65&amp;AI65&amp;AJ65&amp;AK65&amp;AL65))&gt;0,"Nepovolený(é) znak(y):   "&amp;AF65&amp;AG65&amp;AH65&amp;AI65&amp;AJ65&amp;AK65&amp;AL65,TRIM('ÚHRADOVÝ KATALOG VZP - ZP'!D65)))</f>
        <v/>
      </c>
    </row>
    <row r="66" spans="1:39" ht="30" hidden="1" customHeight="1" x14ac:dyDescent="0.2">
      <c r="A66" s="1">
        <v>61</v>
      </c>
      <c r="B66" s="20" t="str">
        <f>IF(ISBLANK('ÚHRADOVÝ KATALOG VZP - ZP'!B66),"",'ÚHRADOVÝ KATALOG VZP - ZP'!B66)</f>
        <v/>
      </c>
      <c r="C66" s="21" t="str">
        <f t="shared" si="2"/>
        <v/>
      </c>
      <c r="D66" s="21" t="str">
        <f t="shared" si="3"/>
        <v/>
      </c>
      <c r="E66" s="22" t="str">
        <f>IF(S66="NOVÝ",IF(LEN(TRIM('ÚHRADOVÝ KATALOG VZP - ZP'!E66))=0,"Chybí TYP",'ÚHRADOVÝ KATALOG VZP - ZP'!E66),IF(LEN(TRIM('ÚHRADOVÝ KATALOG VZP - ZP'!E66))=0,"",'ÚHRADOVÝ KATALOG VZP - ZP'!E66))</f>
        <v/>
      </c>
      <c r="F66" s="22" t="str">
        <f t="shared" si="4"/>
        <v/>
      </c>
      <c r="G66" s="22" t="str">
        <f>IF(S66="NOVÝ",IF(LEN(TRIM('ÚHRADOVÝ KATALOG VZP - ZP'!G66))=0,"???",IF(IFERROR(SEARCH("""",UPPER('ÚHRADOVÝ KATALOG VZP - ZP'!G66)),0)=0,UPPER('ÚHRADOVÝ KATALOG VZP - ZP'!G66),"("&amp;""""&amp;")")),IF(LEN(TRIM('ÚHRADOVÝ KATALOG VZP - ZP'!G66))=0,"",IF(IFERROR(SEARCH("""",UPPER('ÚHRADOVÝ KATALOG VZP - ZP'!G66)),0)=0,UPPER('ÚHRADOVÝ KATALOG VZP - ZP'!G66),"("&amp;""""&amp;")")))</f>
        <v/>
      </c>
      <c r="H66" s="22" t="str">
        <f>IF(IFERROR(SEARCH("""",UPPER('ÚHRADOVÝ KATALOG VZP - ZP'!H66)),0)=0,UPPER('ÚHRADOVÝ KATALOG VZP - ZP'!H66),"("&amp;""""&amp;")")</f>
        <v/>
      </c>
      <c r="I66" s="22" t="str">
        <f>IF(IFERROR(SEARCH("""",UPPER('ÚHRADOVÝ KATALOG VZP - ZP'!I66)),0)=0,UPPER('ÚHRADOVÝ KATALOG VZP - ZP'!I66),"("&amp;""""&amp;")")</f>
        <v/>
      </c>
      <c r="J66" s="23" t="str">
        <f>IF(S66="NOVÝ",IF(LEN(TRIM('ÚHRADOVÝ KATALOG VZP - ZP'!J66))=0,"Chybí VYC",'ÚHRADOVÝ KATALOG VZP - ZP'!J66),IF(LEN(TRIM('ÚHRADOVÝ KATALOG VZP - ZP'!J66))=0,"",'ÚHRADOVÝ KATALOG VZP - ZP'!J66))</f>
        <v/>
      </c>
      <c r="K66" s="22" t="str">
        <f>IF(S66="NOVÝ",IF(LEN(TRIM('ÚHRADOVÝ KATALOG VZP - ZP'!K66))=0,"Chybí MENA",IF(IFERROR(SEARCH("""",UPPER('ÚHRADOVÝ KATALOG VZP - ZP'!K66)),0)=0,UPPER('ÚHRADOVÝ KATALOG VZP - ZP'!K66),"("&amp;""""&amp;")")),IF(LEN(TRIM('ÚHRADOVÝ KATALOG VZP - ZP'!K66))=0,"",IF(IFERROR(SEARCH("""",UPPER('ÚHRADOVÝ KATALOG VZP - ZP'!K66)),0)=0,UPPER('ÚHRADOVÝ KATALOG VZP - ZP'!K66),"("&amp;""""&amp;")")))</f>
        <v/>
      </c>
      <c r="L66" s="24" t="str">
        <f>IF(S66="NOVÝ",IF(LEN(TRIM('ÚHRADOVÝ KATALOG VZP - ZP'!L66))=0,"Chybí KURZ",'ÚHRADOVÝ KATALOG VZP - ZP'!L66),IF(LEN(TRIM('ÚHRADOVÝ KATALOG VZP - ZP'!L66))=0,"",'ÚHRADOVÝ KATALOG VZP - ZP'!L66))</f>
        <v/>
      </c>
      <c r="M66" s="83" t="str">
        <f>IF(S66="NOVÝ",IF(LEN(TRIM('ÚHRADOVÝ KATALOG VZP - ZP'!M66))=0,"Chybí DPH",
IF(OR('ÚHRADOVÝ KATALOG VZP - ZP'!M66=15,'ÚHRADOVÝ KATALOG VZP - ZP'!M66=21),
'ÚHRADOVÝ KATALOG VZP - ZP'!M66,"CHYBA")),
IF(LEN(TRIM('ÚHRADOVÝ KATALOG VZP - ZP'!M66))=0,"",
IF(OR('ÚHRADOVÝ KATALOG VZP - ZP'!M66=15,'ÚHRADOVÝ KATALOG VZP - ZP'!M66=21),
'ÚHRADOVÝ KATALOG VZP - ZP'!M66,"CHYBA"))
)</f>
        <v/>
      </c>
      <c r="N66" s="25" t="str">
        <f>IF(R66="NE",IF(AND(T66&lt;&gt;"X",LEN('ÚHRADOVÝ KATALOG VZP - ZP'!N66)&gt;0),IF(ROUND(J66*L66*(1+(M66/100))*T66,2)&lt;'ÚHRADOVÝ KATALOG VZP - ZP'!N66,TEXT('ÚHRADOVÝ KATALOG VZP - ZP'!N66,"# ##0,00 Kč") &amp; CHAR(10) &amp; "&gt; " &amp; TEXT('ÚHRADOVÝ KATALOG VZP - ZP'!N66-(J66*L66*(1+(M66/100))*T66),"# ##0,00 Kč"),TEXT('ÚHRADOVÝ KATALOG VZP - ZP'!N66,"# ##0,00 Kč") &amp; CHAR(10) &amp; "OK"),"Chybí data pro výpočet"),"")</f>
        <v/>
      </c>
      <c r="O66" s="26" t="str">
        <f>IF(AND(R66="NE",LEN('ÚHRADOVÝ KATALOG VZP - ZP'!O66)&gt;0),'ÚHRADOVÝ KATALOG VZP - ZP'!O66,"")</f>
        <v/>
      </c>
      <c r="P66" s="26" t="str">
        <f>IF(AND(R66="NE",LEN('ÚHRADOVÝ KATALOG VZP - ZP'!P66)&gt;0),'ÚHRADOVÝ KATALOG VZP - ZP'!P66,"")</f>
        <v/>
      </c>
      <c r="Q66" s="79" t="str">
        <f>IF(LEN(TRIM('ÚHRADOVÝ KATALOG VZP - ZP'!Q66))=0,"",IF(IFERROR(SEARCH("""",UPPER('ÚHRADOVÝ KATALOG VZP - ZP'!Q66)),0)=0,UPPER('ÚHRADOVÝ KATALOG VZP - ZP'!Q66),"("&amp;""""&amp;")"))</f>
        <v/>
      </c>
      <c r="R66" s="31" t="str">
        <f>IF(LEN(TRIM('ÚHRADOVÝ KATALOG VZP - ZP'!B66)&amp;TRIM('ÚHRADOVÝ KATALOG VZP - ZP'!C66)&amp;TRIM('ÚHRADOVÝ KATALOG VZP - ZP'!D66)&amp;TRIM('ÚHRADOVÝ KATALOG VZP - ZP'!E66)&amp;TRIM('ÚHRADOVÝ KATALOG VZP - ZP'!F66)&amp;TRIM('ÚHRADOVÝ KATALOG VZP - ZP'!G66)&amp;TRIM('ÚHRADOVÝ KATALOG VZP - ZP'!H66)&amp;TRIM('ÚHRADOVÝ KATALOG VZP - ZP'!I66)&amp;TRIM('ÚHRADOVÝ KATALOG VZP - ZP'!J66)&amp;TRIM('ÚHRADOVÝ KATALOG VZP - ZP'!K66)&amp;TRIM('ÚHRADOVÝ KATALOG VZP - ZP'!L66)&amp;TRIM('ÚHRADOVÝ KATALOG VZP - ZP'!M66)&amp;TRIM('ÚHRADOVÝ KATALOG VZP - ZP'!N66)&amp;TRIM('ÚHRADOVÝ KATALOG VZP - ZP'!O66)&amp;TRIM('ÚHRADOVÝ KATALOG VZP - ZP'!P66)&amp;TRIM('ÚHRADOVÝ KATALOG VZP - ZP'!Q66))=0,"ANO","NE")</f>
        <v>ANO</v>
      </c>
      <c r="S66" s="31" t="str">
        <f>IF(R66="NE",IF(LEN(TRIM('ÚHRADOVÝ KATALOG VZP - ZP'!B66))=0,"NOVÝ","OPRAVA"),"")</f>
        <v/>
      </c>
      <c r="T66" s="32" t="str">
        <f t="shared" si="1"/>
        <v>X</v>
      </c>
      <c r="U66" s="11"/>
      <c r="V66" s="11">
        <f>LEN(TRIM('ÚHRADOVÝ KATALOG VZP - ZP'!C66))</f>
        <v>0</v>
      </c>
      <c r="W66" s="11" t="str">
        <f>IF(IFERROR(SEARCH("""",UPPER('ÚHRADOVÝ KATALOG VZP - ZP'!C66)),0)&gt;0," "&amp;CHAR(34),"")</f>
        <v/>
      </c>
      <c r="X66" s="11" t="str">
        <f>IF(IFERROR(SEARCH("~?",UPPER('ÚHRADOVÝ KATALOG VZP - ZP'!C66)),0)&gt;0," ?","")</f>
        <v/>
      </c>
      <c r="Y66" s="11" t="str">
        <f>IF(IFERROR(SEARCH("!",UPPER('ÚHRADOVÝ KATALOG VZP - ZP'!C66)),0)&gt;0," !","")</f>
        <v/>
      </c>
      <c r="Z66" s="11" t="str">
        <f>IF(IFERROR(SEARCH("_",UPPER('ÚHRADOVÝ KATALOG VZP - ZP'!C66)),0)&gt;0," _","")</f>
        <v/>
      </c>
      <c r="AA66" s="11" t="str">
        <f>IF(IFERROR(SEARCH("§",UPPER('ÚHRADOVÝ KATALOG VZP - ZP'!C66)),0)&gt;0," §","")</f>
        <v/>
      </c>
      <c r="AB66" s="11" t="str">
        <f>IF(IFERROR(SEARCH("#",UPPER('ÚHRADOVÝ KATALOG VZP - ZP'!C66)),0)&gt;0," #","")</f>
        <v/>
      </c>
      <c r="AC66" s="11" t="str">
        <f>IF(IFERROR(SEARCH(CHAR(10),UPPER('ÚHRADOVÝ KATALOG VZP - ZP'!C66)),0)&gt;0," ALT+ENTER","")</f>
        <v/>
      </c>
      <c r="AD66" s="96" t="str">
        <f>IF(AND(V66=0, R66="NE"),"Chybí NAZ",IF(LEN(TRIM(W66&amp;X66&amp;Y66&amp;Z66&amp;AA66&amp;AB66&amp;AC66))&gt;0,"Nepovolený(é) znak(y):   "&amp;W66&amp;X66&amp;Y66&amp;Z66&amp;AA66&amp;AB66&amp;AC66,TRIM('ÚHRADOVÝ KATALOG VZP - ZP'!C66)))</f>
        <v/>
      </c>
      <c r="AE66" s="11">
        <f>LEN(TRIM('ÚHRADOVÝ KATALOG VZP - ZP'!D66))</f>
        <v>0</v>
      </c>
      <c r="AF66" s="11" t="str">
        <f>IF(IFERROR(SEARCH("""",UPPER('ÚHRADOVÝ KATALOG VZP - ZP'!D66)),0)&gt;0," "&amp;CHAR(34),"")</f>
        <v/>
      </c>
      <c r="AG66" s="11" t="str">
        <f>IF(IFERROR(SEARCH("~?",UPPER('ÚHRADOVÝ KATALOG VZP - ZP'!D66)),0)&gt;0," ?","")</f>
        <v/>
      </c>
      <c r="AH66" s="11" t="str">
        <f>IF(IFERROR(SEARCH("!",UPPER('ÚHRADOVÝ KATALOG VZP - ZP'!D66)),0)&gt;0," !","")</f>
        <v/>
      </c>
      <c r="AI66" s="11" t="str">
        <f>IF(IFERROR(SEARCH("_",UPPER('ÚHRADOVÝ KATALOG VZP - ZP'!D66)),0)&gt;0," _","")</f>
        <v/>
      </c>
      <c r="AJ66" s="11" t="str">
        <f>IF(IFERROR(SEARCH("§",UPPER('ÚHRADOVÝ KATALOG VZP - ZP'!D66)),0)&gt;0," §","")</f>
        <v/>
      </c>
      <c r="AK66" s="11" t="str">
        <f>IF(IFERROR(SEARCH("#",UPPER('ÚHRADOVÝ KATALOG VZP - ZP'!D66)),0)&gt;0," #","")</f>
        <v/>
      </c>
      <c r="AL66" s="11" t="str">
        <f>IF(IFERROR(SEARCH(CHAR(10),UPPER('ÚHRADOVÝ KATALOG VZP - ZP'!D66)),0)&gt;0," ALT+ENTER","")</f>
        <v/>
      </c>
      <c r="AM66" s="96" t="str">
        <f>IF(AND(AE66=0, R66="NE"),"Chybí DOP",IF(LEN(TRIM(AF66&amp;AG66&amp;AH66&amp;AI66&amp;AJ66&amp;AK66&amp;AL66))&gt;0,"Nepovolený(é) znak(y):   "&amp;AF66&amp;AG66&amp;AH66&amp;AI66&amp;AJ66&amp;AK66&amp;AL66,TRIM('ÚHRADOVÝ KATALOG VZP - ZP'!D66)))</f>
        <v/>
      </c>
    </row>
    <row r="67" spans="1:39" ht="30" hidden="1" customHeight="1" x14ac:dyDescent="0.2">
      <c r="A67" s="1">
        <v>62</v>
      </c>
      <c r="B67" s="20" t="str">
        <f>IF(ISBLANK('ÚHRADOVÝ KATALOG VZP - ZP'!B67),"",'ÚHRADOVÝ KATALOG VZP - ZP'!B67)</f>
        <v/>
      </c>
      <c r="C67" s="21" t="str">
        <f t="shared" si="2"/>
        <v/>
      </c>
      <c r="D67" s="21" t="str">
        <f t="shared" si="3"/>
        <v/>
      </c>
      <c r="E67" s="22" t="str">
        <f>IF(S67="NOVÝ",IF(LEN(TRIM('ÚHRADOVÝ KATALOG VZP - ZP'!E67))=0,"Chybí TYP",'ÚHRADOVÝ KATALOG VZP - ZP'!E67),IF(LEN(TRIM('ÚHRADOVÝ KATALOG VZP - ZP'!E67))=0,"",'ÚHRADOVÝ KATALOG VZP - ZP'!E67))</f>
        <v/>
      </c>
      <c r="F67" s="22" t="str">
        <f t="shared" si="4"/>
        <v/>
      </c>
      <c r="G67" s="22" t="str">
        <f>IF(S67="NOVÝ",IF(LEN(TRIM('ÚHRADOVÝ KATALOG VZP - ZP'!G67))=0,"???",IF(IFERROR(SEARCH("""",UPPER('ÚHRADOVÝ KATALOG VZP - ZP'!G67)),0)=0,UPPER('ÚHRADOVÝ KATALOG VZP - ZP'!G67),"("&amp;""""&amp;")")),IF(LEN(TRIM('ÚHRADOVÝ KATALOG VZP - ZP'!G67))=0,"",IF(IFERROR(SEARCH("""",UPPER('ÚHRADOVÝ KATALOG VZP - ZP'!G67)),0)=0,UPPER('ÚHRADOVÝ KATALOG VZP - ZP'!G67),"("&amp;""""&amp;")")))</f>
        <v/>
      </c>
      <c r="H67" s="22" t="str">
        <f>IF(IFERROR(SEARCH("""",UPPER('ÚHRADOVÝ KATALOG VZP - ZP'!H67)),0)=0,UPPER('ÚHRADOVÝ KATALOG VZP - ZP'!H67),"("&amp;""""&amp;")")</f>
        <v/>
      </c>
      <c r="I67" s="22" t="str">
        <f>IF(IFERROR(SEARCH("""",UPPER('ÚHRADOVÝ KATALOG VZP - ZP'!I67)),0)=0,UPPER('ÚHRADOVÝ KATALOG VZP - ZP'!I67),"("&amp;""""&amp;")")</f>
        <v/>
      </c>
      <c r="J67" s="23" t="str">
        <f>IF(S67="NOVÝ",IF(LEN(TRIM('ÚHRADOVÝ KATALOG VZP - ZP'!J67))=0,"Chybí VYC",'ÚHRADOVÝ KATALOG VZP - ZP'!J67),IF(LEN(TRIM('ÚHRADOVÝ KATALOG VZP - ZP'!J67))=0,"",'ÚHRADOVÝ KATALOG VZP - ZP'!J67))</f>
        <v/>
      </c>
      <c r="K67" s="22" t="str">
        <f>IF(S67="NOVÝ",IF(LEN(TRIM('ÚHRADOVÝ KATALOG VZP - ZP'!K67))=0,"Chybí MENA",IF(IFERROR(SEARCH("""",UPPER('ÚHRADOVÝ KATALOG VZP - ZP'!K67)),0)=0,UPPER('ÚHRADOVÝ KATALOG VZP - ZP'!K67),"("&amp;""""&amp;")")),IF(LEN(TRIM('ÚHRADOVÝ KATALOG VZP - ZP'!K67))=0,"",IF(IFERROR(SEARCH("""",UPPER('ÚHRADOVÝ KATALOG VZP - ZP'!K67)),0)=0,UPPER('ÚHRADOVÝ KATALOG VZP - ZP'!K67),"("&amp;""""&amp;")")))</f>
        <v/>
      </c>
      <c r="L67" s="24" t="str">
        <f>IF(S67="NOVÝ",IF(LEN(TRIM('ÚHRADOVÝ KATALOG VZP - ZP'!L67))=0,"Chybí KURZ",'ÚHRADOVÝ KATALOG VZP - ZP'!L67),IF(LEN(TRIM('ÚHRADOVÝ KATALOG VZP - ZP'!L67))=0,"",'ÚHRADOVÝ KATALOG VZP - ZP'!L67))</f>
        <v/>
      </c>
      <c r="M67" s="83" t="str">
        <f>IF(S67="NOVÝ",IF(LEN(TRIM('ÚHRADOVÝ KATALOG VZP - ZP'!M67))=0,"Chybí DPH",
IF(OR('ÚHRADOVÝ KATALOG VZP - ZP'!M67=15,'ÚHRADOVÝ KATALOG VZP - ZP'!M67=21),
'ÚHRADOVÝ KATALOG VZP - ZP'!M67,"CHYBA")),
IF(LEN(TRIM('ÚHRADOVÝ KATALOG VZP - ZP'!M67))=0,"",
IF(OR('ÚHRADOVÝ KATALOG VZP - ZP'!M67=15,'ÚHRADOVÝ KATALOG VZP - ZP'!M67=21),
'ÚHRADOVÝ KATALOG VZP - ZP'!M67,"CHYBA"))
)</f>
        <v/>
      </c>
      <c r="N67" s="25" t="str">
        <f>IF(R67="NE",IF(AND(T67&lt;&gt;"X",LEN('ÚHRADOVÝ KATALOG VZP - ZP'!N67)&gt;0),IF(ROUND(J67*L67*(1+(M67/100))*T67,2)&lt;'ÚHRADOVÝ KATALOG VZP - ZP'!N67,TEXT('ÚHRADOVÝ KATALOG VZP - ZP'!N67,"# ##0,00 Kč") &amp; CHAR(10) &amp; "&gt; " &amp; TEXT('ÚHRADOVÝ KATALOG VZP - ZP'!N67-(J67*L67*(1+(M67/100))*T67),"# ##0,00 Kč"),TEXT('ÚHRADOVÝ KATALOG VZP - ZP'!N67,"# ##0,00 Kč") &amp; CHAR(10) &amp; "OK"),"Chybí data pro výpočet"),"")</f>
        <v/>
      </c>
      <c r="O67" s="26" t="str">
        <f>IF(AND(R67="NE",LEN('ÚHRADOVÝ KATALOG VZP - ZP'!O67)&gt;0),'ÚHRADOVÝ KATALOG VZP - ZP'!O67,"")</f>
        <v/>
      </c>
      <c r="P67" s="26" t="str">
        <f>IF(AND(R67="NE",LEN('ÚHRADOVÝ KATALOG VZP - ZP'!P67)&gt;0),'ÚHRADOVÝ KATALOG VZP - ZP'!P67,"")</f>
        <v/>
      </c>
      <c r="Q67" s="79" t="str">
        <f>IF(LEN(TRIM('ÚHRADOVÝ KATALOG VZP - ZP'!Q67))=0,"",IF(IFERROR(SEARCH("""",UPPER('ÚHRADOVÝ KATALOG VZP - ZP'!Q67)),0)=0,UPPER('ÚHRADOVÝ KATALOG VZP - ZP'!Q67),"("&amp;""""&amp;")"))</f>
        <v/>
      </c>
      <c r="R67" s="31" t="str">
        <f>IF(LEN(TRIM('ÚHRADOVÝ KATALOG VZP - ZP'!B67)&amp;TRIM('ÚHRADOVÝ KATALOG VZP - ZP'!C67)&amp;TRIM('ÚHRADOVÝ KATALOG VZP - ZP'!D67)&amp;TRIM('ÚHRADOVÝ KATALOG VZP - ZP'!E67)&amp;TRIM('ÚHRADOVÝ KATALOG VZP - ZP'!F67)&amp;TRIM('ÚHRADOVÝ KATALOG VZP - ZP'!G67)&amp;TRIM('ÚHRADOVÝ KATALOG VZP - ZP'!H67)&amp;TRIM('ÚHRADOVÝ KATALOG VZP - ZP'!I67)&amp;TRIM('ÚHRADOVÝ KATALOG VZP - ZP'!J67)&amp;TRIM('ÚHRADOVÝ KATALOG VZP - ZP'!K67)&amp;TRIM('ÚHRADOVÝ KATALOG VZP - ZP'!L67)&amp;TRIM('ÚHRADOVÝ KATALOG VZP - ZP'!M67)&amp;TRIM('ÚHRADOVÝ KATALOG VZP - ZP'!N67)&amp;TRIM('ÚHRADOVÝ KATALOG VZP - ZP'!O67)&amp;TRIM('ÚHRADOVÝ KATALOG VZP - ZP'!P67)&amp;TRIM('ÚHRADOVÝ KATALOG VZP - ZP'!Q67))=0,"ANO","NE")</f>
        <v>ANO</v>
      </c>
      <c r="S67" s="31" t="str">
        <f>IF(R67="NE",IF(LEN(TRIM('ÚHRADOVÝ KATALOG VZP - ZP'!B67))=0,"NOVÝ","OPRAVA"),"")</f>
        <v/>
      </c>
      <c r="T67" s="32" t="str">
        <f t="shared" si="1"/>
        <v>X</v>
      </c>
      <c r="U67" s="11"/>
      <c r="V67" s="11">
        <f>LEN(TRIM('ÚHRADOVÝ KATALOG VZP - ZP'!C67))</f>
        <v>0</v>
      </c>
      <c r="W67" s="11" t="str">
        <f>IF(IFERROR(SEARCH("""",UPPER('ÚHRADOVÝ KATALOG VZP - ZP'!C67)),0)&gt;0," "&amp;CHAR(34),"")</f>
        <v/>
      </c>
      <c r="X67" s="11" t="str">
        <f>IF(IFERROR(SEARCH("~?",UPPER('ÚHRADOVÝ KATALOG VZP - ZP'!C67)),0)&gt;0," ?","")</f>
        <v/>
      </c>
      <c r="Y67" s="11" t="str">
        <f>IF(IFERROR(SEARCH("!",UPPER('ÚHRADOVÝ KATALOG VZP - ZP'!C67)),0)&gt;0," !","")</f>
        <v/>
      </c>
      <c r="Z67" s="11" t="str">
        <f>IF(IFERROR(SEARCH("_",UPPER('ÚHRADOVÝ KATALOG VZP - ZP'!C67)),0)&gt;0," _","")</f>
        <v/>
      </c>
      <c r="AA67" s="11" t="str">
        <f>IF(IFERROR(SEARCH("§",UPPER('ÚHRADOVÝ KATALOG VZP - ZP'!C67)),0)&gt;0," §","")</f>
        <v/>
      </c>
      <c r="AB67" s="11" t="str">
        <f>IF(IFERROR(SEARCH("#",UPPER('ÚHRADOVÝ KATALOG VZP - ZP'!C67)),0)&gt;0," #","")</f>
        <v/>
      </c>
      <c r="AC67" s="11" t="str">
        <f>IF(IFERROR(SEARCH(CHAR(10),UPPER('ÚHRADOVÝ KATALOG VZP - ZP'!C67)),0)&gt;0," ALT+ENTER","")</f>
        <v/>
      </c>
      <c r="AD67" s="96" t="str">
        <f>IF(AND(V67=0, R67="NE"),"Chybí NAZ",IF(LEN(TRIM(W67&amp;X67&amp;Y67&amp;Z67&amp;AA67&amp;AB67&amp;AC67))&gt;0,"Nepovolený(é) znak(y):   "&amp;W67&amp;X67&amp;Y67&amp;Z67&amp;AA67&amp;AB67&amp;AC67,TRIM('ÚHRADOVÝ KATALOG VZP - ZP'!C67)))</f>
        <v/>
      </c>
      <c r="AE67" s="11">
        <f>LEN(TRIM('ÚHRADOVÝ KATALOG VZP - ZP'!D67))</f>
        <v>0</v>
      </c>
      <c r="AF67" s="11" t="str">
        <f>IF(IFERROR(SEARCH("""",UPPER('ÚHRADOVÝ KATALOG VZP - ZP'!D67)),0)&gt;0," "&amp;CHAR(34),"")</f>
        <v/>
      </c>
      <c r="AG67" s="11" t="str">
        <f>IF(IFERROR(SEARCH("~?",UPPER('ÚHRADOVÝ KATALOG VZP - ZP'!D67)),0)&gt;0," ?","")</f>
        <v/>
      </c>
      <c r="AH67" s="11" t="str">
        <f>IF(IFERROR(SEARCH("!",UPPER('ÚHRADOVÝ KATALOG VZP - ZP'!D67)),0)&gt;0," !","")</f>
        <v/>
      </c>
      <c r="AI67" s="11" t="str">
        <f>IF(IFERROR(SEARCH("_",UPPER('ÚHRADOVÝ KATALOG VZP - ZP'!D67)),0)&gt;0," _","")</f>
        <v/>
      </c>
      <c r="AJ67" s="11" t="str">
        <f>IF(IFERROR(SEARCH("§",UPPER('ÚHRADOVÝ KATALOG VZP - ZP'!D67)),0)&gt;0," §","")</f>
        <v/>
      </c>
      <c r="AK67" s="11" t="str">
        <f>IF(IFERROR(SEARCH("#",UPPER('ÚHRADOVÝ KATALOG VZP - ZP'!D67)),0)&gt;0," #","")</f>
        <v/>
      </c>
      <c r="AL67" s="11" t="str">
        <f>IF(IFERROR(SEARCH(CHAR(10),UPPER('ÚHRADOVÝ KATALOG VZP - ZP'!D67)),0)&gt;0," ALT+ENTER","")</f>
        <v/>
      </c>
      <c r="AM67" s="96" t="str">
        <f>IF(AND(AE67=0, R67="NE"),"Chybí DOP",IF(LEN(TRIM(AF67&amp;AG67&amp;AH67&amp;AI67&amp;AJ67&amp;AK67&amp;AL67))&gt;0,"Nepovolený(é) znak(y):   "&amp;AF67&amp;AG67&amp;AH67&amp;AI67&amp;AJ67&amp;AK67&amp;AL67,TRIM('ÚHRADOVÝ KATALOG VZP - ZP'!D67)))</f>
        <v/>
      </c>
    </row>
    <row r="68" spans="1:39" ht="30" hidden="1" customHeight="1" x14ac:dyDescent="0.2">
      <c r="A68" s="1">
        <v>63</v>
      </c>
      <c r="B68" s="20" t="str">
        <f>IF(ISBLANK('ÚHRADOVÝ KATALOG VZP - ZP'!B68),"",'ÚHRADOVÝ KATALOG VZP - ZP'!B68)</f>
        <v/>
      </c>
      <c r="C68" s="21" t="str">
        <f t="shared" si="2"/>
        <v/>
      </c>
      <c r="D68" s="21" t="str">
        <f t="shared" si="3"/>
        <v/>
      </c>
      <c r="E68" s="22" t="str">
        <f>IF(S68="NOVÝ",IF(LEN(TRIM('ÚHRADOVÝ KATALOG VZP - ZP'!E68))=0,"Chybí TYP",'ÚHRADOVÝ KATALOG VZP - ZP'!E68),IF(LEN(TRIM('ÚHRADOVÝ KATALOG VZP - ZP'!E68))=0,"",'ÚHRADOVÝ KATALOG VZP - ZP'!E68))</f>
        <v/>
      </c>
      <c r="F68" s="22" t="str">
        <f t="shared" si="4"/>
        <v/>
      </c>
      <c r="G68" s="22" t="str">
        <f>IF(S68="NOVÝ",IF(LEN(TRIM('ÚHRADOVÝ KATALOG VZP - ZP'!G68))=0,"???",IF(IFERROR(SEARCH("""",UPPER('ÚHRADOVÝ KATALOG VZP - ZP'!G68)),0)=0,UPPER('ÚHRADOVÝ KATALOG VZP - ZP'!G68),"("&amp;""""&amp;")")),IF(LEN(TRIM('ÚHRADOVÝ KATALOG VZP - ZP'!G68))=0,"",IF(IFERROR(SEARCH("""",UPPER('ÚHRADOVÝ KATALOG VZP - ZP'!G68)),0)=0,UPPER('ÚHRADOVÝ KATALOG VZP - ZP'!G68),"("&amp;""""&amp;")")))</f>
        <v/>
      </c>
      <c r="H68" s="22" t="str">
        <f>IF(IFERROR(SEARCH("""",UPPER('ÚHRADOVÝ KATALOG VZP - ZP'!H68)),0)=0,UPPER('ÚHRADOVÝ KATALOG VZP - ZP'!H68),"("&amp;""""&amp;")")</f>
        <v/>
      </c>
      <c r="I68" s="22" t="str">
        <f>IF(IFERROR(SEARCH("""",UPPER('ÚHRADOVÝ KATALOG VZP - ZP'!I68)),0)=0,UPPER('ÚHRADOVÝ KATALOG VZP - ZP'!I68),"("&amp;""""&amp;")")</f>
        <v/>
      </c>
      <c r="J68" s="23" t="str">
        <f>IF(S68="NOVÝ",IF(LEN(TRIM('ÚHRADOVÝ KATALOG VZP - ZP'!J68))=0,"Chybí VYC",'ÚHRADOVÝ KATALOG VZP - ZP'!J68),IF(LEN(TRIM('ÚHRADOVÝ KATALOG VZP - ZP'!J68))=0,"",'ÚHRADOVÝ KATALOG VZP - ZP'!J68))</f>
        <v/>
      </c>
      <c r="K68" s="22" t="str">
        <f>IF(S68="NOVÝ",IF(LEN(TRIM('ÚHRADOVÝ KATALOG VZP - ZP'!K68))=0,"Chybí MENA",IF(IFERROR(SEARCH("""",UPPER('ÚHRADOVÝ KATALOG VZP - ZP'!K68)),0)=0,UPPER('ÚHRADOVÝ KATALOG VZP - ZP'!K68),"("&amp;""""&amp;")")),IF(LEN(TRIM('ÚHRADOVÝ KATALOG VZP - ZP'!K68))=0,"",IF(IFERROR(SEARCH("""",UPPER('ÚHRADOVÝ KATALOG VZP - ZP'!K68)),0)=0,UPPER('ÚHRADOVÝ KATALOG VZP - ZP'!K68),"("&amp;""""&amp;")")))</f>
        <v/>
      </c>
      <c r="L68" s="24" t="str">
        <f>IF(S68="NOVÝ",IF(LEN(TRIM('ÚHRADOVÝ KATALOG VZP - ZP'!L68))=0,"Chybí KURZ",'ÚHRADOVÝ KATALOG VZP - ZP'!L68),IF(LEN(TRIM('ÚHRADOVÝ KATALOG VZP - ZP'!L68))=0,"",'ÚHRADOVÝ KATALOG VZP - ZP'!L68))</f>
        <v/>
      </c>
      <c r="M68" s="83" t="str">
        <f>IF(S68="NOVÝ",IF(LEN(TRIM('ÚHRADOVÝ KATALOG VZP - ZP'!M68))=0,"Chybí DPH",
IF(OR('ÚHRADOVÝ KATALOG VZP - ZP'!M68=15,'ÚHRADOVÝ KATALOG VZP - ZP'!M68=21),
'ÚHRADOVÝ KATALOG VZP - ZP'!M68,"CHYBA")),
IF(LEN(TRIM('ÚHRADOVÝ KATALOG VZP - ZP'!M68))=0,"",
IF(OR('ÚHRADOVÝ KATALOG VZP - ZP'!M68=15,'ÚHRADOVÝ KATALOG VZP - ZP'!M68=21),
'ÚHRADOVÝ KATALOG VZP - ZP'!M68,"CHYBA"))
)</f>
        <v/>
      </c>
      <c r="N68" s="25" t="str">
        <f>IF(R68="NE",IF(AND(T68&lt;&gt;"X",LEN('ÚHRADOVÝ KATALOG VZP - ZP'!N68)&gt;0),IF(ROUND(J68*L68*(1+(M68/100))*T68,2)&lt;'ÚHRADOVÝ KATALOG VZP - ZP'!N68,TEXT('ÚHRADOVÝ KATALOG VZP - ZP'!N68,"# ##0,00 Kč") &amp; CHAR(10) &amp; "&gt; " &amp; TEXT('ÚHRADOVÝ KATALOG VZP - ZP'!N68-(J68*L68*(1+(M68/100))*T68),"# ##0,00 Kč"),TEXT('ÚHRADOVÝ KATALOG VZP - ZP'!N68,"# ##0,00 Kč") &amp; CHAR(10) &amp; "OK"),"Chybí data pro výpočet"),"")</f>
        <v/>
      </c>
      <c r="O68" s="26" t="str">
        <f>IF(AND(R68="NE",LEN('ÚHRADOVÝ KATALOG VZP - ZP'!O68)&gt;0),'ÚHRADOVÝ KATALOG VZP - ZP'!O68,"")</f>
        <v/>
      </c>
      <c r="P68" s="26" t="str">
        <f>IF(AND(R68="NE",LEN('ÚHRADOVÝ KATALOG VZP - ZP'!P68)&gt;0),'ÚHRADOVÝ KATALOG VZP - ZP'!P68,"")</f>
        <v/>
      </c>
      <c r="Q68" s="79" t="str">
        <f>IF(LEN(TRIM('ÚHRADOVÝ KATALOG VZP - ZP'!Q68))=0,"",IF(IFERROR(SEARCH("""",UPPER('ÚHRADOVÝ KATALOG VZP - ZP'!Q68)),0)=0,UPPER('ÚHRADOVÝ KATALOG VZP - ZP'!Q68),"("&amp;""""&amp;")"))</f>
        <v/>
      </c>
      <c r="R68" s="31" t="str">
        <f>IF(LEN(TRIM('ÚHRADOVÝ KATALOG VZP - ZP'!B68)&amp;TRIM('ÚHRADOVÝ KATALOG VZP - ZP'!C68)&amp;TRIM('ÚHRADOVÝ KATALOG VZP - ZP'!D68)&amp;TRIM('ÚHRADOVÝ KATALOG VZP - ZP'!E68)&amp;TRIM('ÚHRADOVÝ KATALOG VZP - ZP'!F68)&amp;TRIM('ÚHRADOVÝ KATALOG VZP - ZP'!G68)&amp;TRIM('ÚHRADOVÝ KATALOG VZP - ZP'!H68)&amp;TRIM('ÚHRADOVÝ KATALOG VZP - ZP'!I68)&amp;TRIM('ÚHRADOVÝ KATALOG VZP - ZP'!J68)&amp;TRIM('ÚHRADOVÝ KATALOG VZP - ZP'!K68)&amp;TRIM('ÚHRADOVÝ KATALOG VZP - ZP'!L68)&amp;TRIM('ÚHRADOVÝ KATALOG VZP - ZP'!M68)&amp;TRIM('ÚHRADOVÝ KATALOG VZP - ZP'!N68)&amp;TRIM('ÚHRADOVÝ KATALOG VZP - ZP'!O68)&amp;TRIM('ÚHRADOVÝ KATALOG VZP - ZP'!P68)&amp;TRIM('ÚHRADOVÝ KATALOG VZP - ZP'!Q68))=0,"ANO","NE")</f>
        <v>ANO</v>
      </c>
      <c r="S68" s="31" t="str">
        <f>IF(R68="NE",IF(LEN(TRIM('ÚHRADOVÝ KATALOG VZP - ZP'!B68))=0,"NOVÝ","OPRAVA"),"")</f>
        <v/>
      </c>
      <c r="T68" s="32" t="str">
        <f t="shared" si="1"/>
        <v>X</v>
      </c>
      <c r="U68" s="11"/>
      <c r="V68" s="11">
        <f>LEN(TRIM('ÚHRADOVÝ KATALOG VZP - ZP'!C68))</f>
        <v>0</v>
      </c>
      <c r="W68" s="11" t="str">
        <f>IF(IFERROR(SEARCH("""",UPPER('ÚHRADOVÝ KATALOG VZP - ZP'!C68)),0)&gt;0," "&amp;CHAR(34),"")</f>
        <v/>
      </c>
      <c r="X68" s="11" t="str">
        <f>IF(IFERROR(SEARCH("~?",UPPER('ÚHRADOVÝ KATALOG VZP - ZP'!C68)),0)&gt;0," ?","")</f>
        <v/>
      </c>
      <c r="Y68" s="11" t="str">
        <f>IF(IFERROR(SEARCH("!",UPPER('ÚHRADOVÝ KATALOG VZP - ZP'!C68)),0)&gt;0," !","")</f>
        <v/>
      </c>
      <c r="Z68" s="11" t="str">
        <f>IF(IFERROR(SEARCH("_",UPPER('ÚHRADOVÝ KATALOG VZP - ZP'!C68)),0)&gt;0," _","")</f>
        <v/>
      </c>
      <c r="AA68" s="11" t="str">
        <f>IF(IFERROR(SEARCH("§",UPPER('ÚHRADOVÝ KATALOG VZP - ZP'!C68)),0)&gt;0," §","")</f>
        <v/>
      </c>
      <c r="AB68" s="11" t="str">
        <f>IF(IFERROR(SEARCH("#",UPPER('ÚHRADOVÝ KATALOG VZP - ZP'!C68)),0)&gt;0," #","")</f>
        <v/>
      </c>
      <c r="AC68" s="11" t="str">
        <f>IF(IFERROR(SEARCH(CHAR(10),UPPER('ÚHRADOVÝ KATALOG VZP - ZP'!C68)),0)&gt;0," ALT+ENTER","")</f>
        <v/>
      </c>
      <c r="AD68" s="96" t="str">
        <f>IF(AND(V68=0, R68="NE"),"Chybí NAZ",IF(LEN(TRIM(W68&amp;X68&amp;Y68&amp;Z68&amp;AA68&amp;AB68&amp;AC68))&gt;0,"Nepovolený(é) znak(y):   "&amp;W68&amp;X68&amp;Y68&amp;Z68&amp;AA68&amp;AB68&amp;AC68,TRIM('ÚHRADOVÝ KATALOG VZP - ZP'!C68)))</f>
        <v/>
      </c>
      <c r="AE68" s="11">
        <f>LEN(TRIM('ÚHRADOVÝ KATALOG VZP - ZP'!D68))</f>
        <v>0</v>
      </c>
      <c r="AF68" s="11" t="str">
        <f>IF(IFERROR(SEARCH("""",UPPER('ÚHRADOVÝ KATALOG VZP - ZP'!D68)),0)&gt;0," "&amp;CHAR(34),"")</f>
        <v/>
      </c>
      <c r="AG68" s="11" t="str">
        <f>IF(IFERROR(SEARCH("~?",UPPER('ÚHRADOVÝ KATALOG VZP - ZP'!D68)),0)&gt;0," ?","")</f>
        <v/>
      </c>
      <c r="AH68" s="11" t="str">
        <f>IF(IFERROR(SEARCH("!",UPPER('ÚHRADOVÝ KATALOG VZP - ZP'!D68)),0)&gt;0," !","")</f>
        <v/>
      </c>
      <c r="AI68" s="11" t="str">
        <f>IF(IFERROR(SEARCH("_",UPPER('ÚHRADOVÝ KATALOG VZP - ZP'!D68)),0)&gt;0," _","")</f>
        <v/>
      </c>
      <c r="AJ68" s="11" t="str">
        <f>IF(IFERROR(SEARCH("§",UPPER('ÚHRADOVÝ KATALOG VZP - ZP'!D68)),0)&gt;0," §","")</f>
        <v/>
      </c>
      <c r="AK68" s="11" t="str">
        <f>IF(IFERROR(SEARCH("#",UPPER('ÚHRADOVÝ KATALOG VZP - ZP'!D68)),0)&gt;0," #","")</f>
        <v/>
      </c>
      <c r="AL68" s="11" t="str">
        <f>IF(IFERROR(SEARCH(CHAR(10),UPPER('ÚHRADOVÝ KATALOG VZP - ZP'!D68)),0)&gt;0," ALT+ENTER","")</f>
        <v/>
      </c>
      <c r="AM68" s="96" t="str">
        <f>IF(AND(AE68=0, R68="NE"),"Chybí DOP",IF(LEN(TRIM(AF68&amp;AG68&amp;AH68&amp;AI68&amp;AJ68&amp;AK68&amp;AL68))&gt;0,"Nepovolený(é) znak(y):   "&amp;AF68&amp;AG68&amp;AH68&amp;AI68&amp;AJ68&amp;AK68&amp;AL68,TRIM('ÚHRADOVÝ KATALOG VZP - ZP'!D68)))</f>
        <v/>
      </c>
    </row>
    <row r="69" spans="1:39" ht="30" hidden="1" customHeight="1" x14ac:dyDescent="0.2">
      <c r="A69" s="1">
        <v>64</v>
      </c>
      <c r="B69" s="20" t="str">
        <f>IF(ISBLANK('ÚHRADOVÝ KATALOG VZP - ZP'!B69),"",'ÚHRADOVÝ KATALOG VZP - ZP'!B69)</f>
        <v/>
      </c>
      <c r="C69" s="21" t="str">
        <f t="shared" si="2"/>
        <v/>
      </c>
      <c r="D69" s="21" t="str">
        <f t="shared" si="3"/>
        <v/>
      </c>
      <c r="E69" s="22" t="str">
        <f>IF(S69="NOVÝ",IF(LEN(TRIM('ÚHRADOVÝ KATALOG VZP - ZP'!E69))=0,"Chybí TYP",'ÚHRADOVÝ KATALOG VZP - ZP'!E69),IF(LEN(TRIM('ÚHRADOVÝ KATALOG VZP - ZP'!E69))=0,"",'ÚHRADOVÝ KATALOG VZP - ZP'!E69))</f>
        <v/>
      </c>
      <c r="F69" s="22" t="str">
        <f t="shared" si="4"/>
        <v/>
      </c>
      <c r="G69" s="22" t="str">
        <f>IF(S69="NOVÝ",IF(LEN(TRIM('ÚHRADOVÝ KATALOG VZP - ZP'!G69))=0,"???",IF(IFERROR(SEARCH("""",UPPER('ÚHRADOVÝ KATALOG VZP - ZP'!G69)),0)=0,UPPER('ÚHRADOVÝ KATALOG VZP - ZP'!G69),"("&amp;""""&amp;")")),IF(LEN(TRIM('ÚHRADOVÝ KATALOG VZP - ZP'!G69))=0,"",IF(IFERROR(SEARCH("""",UPPER('ÚHRADOVÝ KATALOG VZP - ZP'!G69)),0)=0,UPPER('ÚHRADOVÝ KATALOG VZP - ZP'!G69),"("&amp;""""&amp;")")))</f>
        <v/>
      </c>
      <c r="H69" s="22" t="str">
        <f>IF(IFERROR(SEARCH("""",UPPER('ÚHRADOVÝ KATALOG VZP - ZP'!H69)),0)=0,UPPER('ÚHRADOVÝ KATALOG VZP - ZP'!H69),"("&amp;""""&amp;")")</f>
        <v/>
      </c>
      <c r="I69" s="22" t="str">
        <f>IF(IFERROR(SEARCH("""",UPPER('ÚHRADOVÝ KATALOG VZP - ZP'!I69)),0)=0,UPPER('ÚHRADOVÝ KATALOG VZP - ZP'!I69),"("&amp;""""&amp;")")</f>
        <v/>
      </c>
      <c r="J69" s="23" t="str">
        <f>IF(S69="NOVÝ",IF(LEN(TRIM('ÚHRADOVÝ KATALOG VZP - ZP'!J69))=0,"Chybí VYC",'ÚHRADOVÝ KATALOG VZP - ZP'!J69),IF(LEN(TRIM('ÚHRADOVÝ KATALOG VZP - ZP'!J69))=0,"",'ÚHRADOVÝ KATALOG VZP - ZP'!J69))</f>
        <v/>
      </c>
      <c r="K69" s="22" t="str">
        <f>IF(S69="NOVÝ",IF(LEN(TRIM('ÚHRADOVÝ KATALOG VZP - ZP'!K69))=0,"Chybí MENA",IF(IFERROR(SEARCH("""",UPPER('ÚHRADOVÝ KATALOG VZP - ZP'!K69)),0)=0,UPPER('ÚHRADOVÝ KATALOG VZP - ZP'!K69),"("&amp;""""&amp;")")),IF(LEN(TRIM('ÚHRADOVÝ KATALOG VZP - ZP'!K69))=0,"",IF(IFERROR(SEARCH("""",UPPER('ÚHRADOVÝ KATALOG VZP - ZP'!K69)),0)=0,UPPER('ÚHRADOVÝ KATALOG VZP - ZP'!K69),"("&amp;""""&amp;")")))</f>
        <v/>
      </c>
      <c r="L69" s="24" t="str">
        <f>IF(S69="NOVÝ",IF(LEN(TRIM('ÚHRADOVÝ KATALOG VZP - ZP'!L69))=0,"Chybí KURZ",'ÚHRADOVÝ KATALOG VZP - ZP'!L69),IF(LEN(TRIM('ÚHRADOVÝ KATALOG VZP - ZP'!L69))=0,"",'ÚHRADOVÝ KATALOG VZP - ZP'!L69))</f>
        <v/>
      </c>
      <c r="M69" s="83" t="str">
        <f>IF(S69="NOVÝ",IF(LEN(TRIM('ÚHRADOVÝ KATALOG VZP - ZP'!M69))=0,"Chybí DPH",
IF(OR('ÚHRADOVÝ KATALOG VZP - ZP'!M69=15,'ÚHRADOVÝ KATALOG VZP - ZP'!M69=21),
'ÚHRADOVÝ KATALOG VZP - ZP'!M69,"CHYBA")),
IF(LEN(TRIM('ÚHRADOVÝ KATALOG VZP - ZP'!M69))=0,"",
IF(OR('ÚHRADOVÝ KATALOG VZP - ZP'!M69=15,'ÚHRADOVÝ KATALOG VZP - ZP'!M69=21),
'ÚHRADOVÝ KATALOG VZP - ZP'!M69,"CHYBA"))
)</f>
        <v/>
      </c>
      <c r="N69" s="25" t="str">
        <f>IF(R69="NE",IF(AND(T69&lt;&gt;"X",LEN('ÚHRADOVÝ KATALOG VZP - ZP'!N69)&gt;0),IF(ROUND(J69*L69*(1+(M69/100))*T69,2)&lt;'ÚHRADOVÝ KATALOG VZP - ZP'!N69,TEXT('ÚHRADOVÝ KATALOG VZP - ZP'!N69,"# ##0,00 Kč") &amp; CHAR(10) &amp; "&gt; " &amp; TEXT('ÚHRADOVÝ KATALOG VZP - ZP'!N69-(J69*L69*(1+(M69/100))*T69),"# ##0,00 Kč"),TEXT('ÚHRADOVÝ KATALOG VZP - ZP'!N69,"# ##0,00 Kč") &amp; CHAR(10) &amp; "OK"),"Chybí data pro výpočet"),"")</f>
        <v/>
      </c>
      <c r="O69" s="26" t="str">
        <f>IF(AND(R69="NE",LEN('ÚHRADOVÝ KATALOG VZP - ZP'!O69)&gt;0),'ÚHRADOVÝ KATALOG VZP - ZP'!O69,"")</f>
        <v/>
      </c>
      <c r="P69" s="26" t="str">
        <f>IF(AND(R69="NE",LEN('ÚHRADOVÝ KATALOG VZP - ZP'!P69)&gt;0),'ÚHRADOVÝ KATALOG VZP - ZP'!P69,"")</f>
        <v/>
      </c>
      <c r="Q69" s="79" t="str">
        <f>IF(LEN(TRIM('ÚHRADOVÝ KATALOG VZP - ZP'!Q69))=0,"",IF(IFERROR(SEARCH("""",UPPER('ÚHRADOVÝ KATALOG VZP - ZP'!Q69)),0)=0,UPPER('ÚHRADOVÝ KATALOG VZP - ZP'!Q69),"("&amp;""""&amp;")"))</f>
        <v/>
      </c>
      <c r="R69" s="31" t="str">
        <f>IF(LEN(TRIM('ÚHRADOVÝ KATALOG VZP - ZP'!B69)&amp;TRIM('ÚHRADOVÝ KATALOG VZP - ZP'!C69)&amp;TRIM('ÚHRADOVÝ KATALOG VZP - ZP'!D69)&amp;TRIM('ÚHRADOVÝ KATALOG VZP - ZP'!E69)&amp;TRIM('ÚHRADOVÝ KATALOG VZP - ZP'!F69)&amp;TRIM('ÚHRADOVÝ KATALOG VZP - ZP'!G69)&amp;TRIM('ÚHRADOVÝ KATALOG VZP - ZP'!H69)&amp;TRIM('ÚHRADOVÝ KATALOG VZP - ZP'!I69)&amp;TRIM('ÚHRADOVÝ KATALOG VZP - ZP'!J69)&amp;TRIM('ÚHRADOVÝ KATALOG VZP - ZP'!K69)&amp;TRIM('ÚHRADOVÝ KATALOG VZP - ZP'!L69)&amp;TRIM('ÚHRADOVÝ KATALOG VZP - ZP'!M69)&amp;TRIM('ÚHRADOVÝ KATALOG VZP - ZP'!N69)&amp;TRIM('ÚHRADOVÝ KATALOG VZP - ZP'!O69)&amp;TRIM('ÚHRADOVÝ KATALOG VZP - ZP'!P69)&amp;TRIM('ÚHRADOVÝ KATALOG VZP - ZP'!Q69))=0,"ANO","NE")</f>
        <v>ANO</v>
      </c>
      <c r="S69" s="31" t="str">
        <f>IF(R69="NE",IF(LEN(TRIM('ÚHRADOVÝ KATALOG VZP - ZP'!B69))=0,"NOVÝ","OPRAVA"),"")</f>
        <v/>
      </c>
      <c r="T69" s="32" t="str">
        <f t="shared" si="1"/>
        <v>X</v>
      </c>
      <c r="U69" s="11"/>
      <c r="V69" s="11">
        <f>LEN(TRIM('ÚHRADOVÝ KATALOG VZP - ZP'!C69))</f>
        <v>0</v>
      </c>
      <c r="W69" s="11" t="str">
        <f>IF(IFERROR(SEARCH("""",UPPER('ÚHRADOVÝ KATALOG VZP - ZP'!C69)),0)&gt;0," "&amp;CHAR(34),"")</f>
        <v/>
      </c>
      <c r="X69" s="11" t="str">
        <f>IF(IFERROR(SEARCH("~?",UPPER('ÚHRADOVÝ KATALOG VZP - ZP'!C69)),0)&gt;0," ?","")</f>
        <v/>
      </c>
      <c r="Y69" s="11" t="str">
        <f>IF(IFERROR(SEARCH("!",UPPER('ÚHRADOVÝ KATALOG VZP - ZP'!C69)),0)&gt;0," !","")</f>
        <v/>
      </c>
      <c r="Z69" s="11" t="str">
        <f>IF(IFERROR(SEARCH("_",UPPER('ÚHRADOVÝ KATALOG VZP - ZP'!C69)),0)&gt;0," _","")</f>
        <v/>
      </c>
      <c r="AA69" s="11" t="str">
        <f>IF(IFERROR(SEARCH("§",UPPER('ÚHRADOVÝ KATALOG VZP - ZP'!C69)),0)&gt;0," §","")</f>
        <v/>
      </c>
      <c r="AB69" s="11" t="str">
        <f>IF(IFERROR(SEARCH("#",UPPER('ÚHRADOVÝ KATALOG VZP - ZP'!C69)),0)&gt;0," #","")</f>
        <v/>
      </c>
      <c r="AC69" s="11" t="str">
        <f>IF(IFERROR(SEARCH(CHAR(10),UPPER('ÚHRADOVÝ KATALOG VZP - ZP'!C69)),0)&gt;0," ALT+ENTER","")</f>
        <v/>
      </c>
      <c r="AD69" s="96" t="str">
        <f>IF(AND(V69=0, R69="NE"),"Chybí NAZ",IF(LEN(TRIM(W69&amp;X69&amp;Y69&amp;Z69&amp;AA69&amp;AB69&amp;AC69))&gt;0,"Nepovolený(é) znak(y):   "&amp;W69&amp;X69&amp;Y69&amp;Z69&amp;AA69&amp;AB69&amp;AC69,TRIM('ÚHRADOVÝ KATALOG VZP - ZP'!C69)))</f>
        <v/>
      </c>
      <c r="AE69" s="11">
        <f>LEN(TRIM('ÚHRADOVÝ KATALOG VZP - ZP'!D69))</f>
        <v>0</v>
      </c>
      <c r="AF69" s="11" t="str">
        <f>IF(IFERROR(SEARCH("""",UPPER('ÚHRADOVÝ KATALOG VZP - ZP'!D69)),0)&gt;0," "&amp;CHAR(34),"")</f>
        <v/>
      </c>
      <c r="AG69" s="11" t="str">
        <f>IF(IFERROR(SEARCH("~?",UPPER('ÚHRADOVÝ KATALOG VZP - ZP'!D69)),0)&gt;0," ?","")</f>
        <v/>
      </c>
      <c r="AH69" s="11" t="str">
        <f>IF(IFERROR(SEARCH("!",UPPER('ÚHRADOVÝ KATALOG VZP - ZP'!D69)),0)&gt;0," !","")</f>
        <v/>
      </c>
      <c r="AI69" s="11" t="str">
        <f>IF(IFERROR(SEARCH("_",UPPER('ÚHRADOVÝ KATALOG VZP - ZP'!D69)),0)&gt;0," _","")</f>
        <v/>
      </c>
      <c r="AJ69" s="11" t="str">
        <f>IF(IFERROR(SEARCH("§",UPPER('ÚHRADOVÝ KATALOG VZP - ZP'!D69)),0)&gt;0," §","")</f>
        <v/>
      </c>
      <c r="AK69" s="11" t="str">
        <f>IF(IFERROR(SEARCH("#",UPPER('ÚHRADOVÝ KATALOG VZP - ZP'!D69)),0)&gt;0," #","")</f>
        <v/>
      </c>
      <c r="AL69" s="11" t="str">
        <f>IF(IFERROR(SEARCH(CHAR(10),UPPER('ÚHRADOVÝ KATALOG VZP - ZP'!D69)),0)&gt;0," ALT+ENTER","")</f>
        <v/>
      </c>
      <c r="AM69" s="96" t="str">
        <f>IF(AND(AE69=0, R69="NE"),"Chybí DOP",IF(LEN(TRIM(AF69&amp;AG69&amp;AH69&amp;AI69&amp;AJ69&amp;AK69&amp;AL69))&gt;0,"Nepovolený(é) znak(y):   "&amp;AF69&amp;AG69&amp;AH69&amp;AI69&amp;AJ69&amp;AK69&amp;AL69,TRIM('ÚHRADOVÝ KATALOG VZP - ZP'!D69)))</f>
        <v/>
      </c>
    </row>
    <row r="70" spans="1:39" ht="30" hidden="1" customHeight="1" x14ac:dyDescent="0.2">
      <c r="A70" s="1">
        <v>65</v>
      </c>
      <c r="B70" s="20" t="str">
        <f>IF(ISBLANK('ÚHRADOVÝ KATALOG VZP - ZP'!B70),"",'ÚHRADOVÝ KATALOG VZP - ZP'!B70)</f>
        <v/>
      </c>
      <c r="C70" s="21" t="str">
        <f t="shared" si="2"/>
        <v/>
      </c>
      <c r="D70" s="21" t="str">
        <f t="shared" si="3"/>
        <v/>
      </c>
      <c r="E70" s="22" t="str">
        <f>IF(S70="NOVÝ",IF(LEN(TRIM('ÚHRADOVÝ KATALOG VZP - ZP'!E70))=0,"Chybí TYP",'ÚHRADOVÝ KATALOG VZP - ZP'!E70),IF(LEN(TRIM('ÚHRADOVÝ KATALOG VZP - ZP'!E70))=0,"",'ÚHRADOVÝ KATALOG VZP - ZP'!E70))</f>
        <v/>
      </c>
      <c r="F70" s="22" t="str">
        <f t="shared" si="4"/>
        <v/>
      </c>
      <c r="G70" s="22" t="str">
        <f>IF(S70="NOVÝ",IF(LEN(TRIM('ÚHRADOVÝ KATALOG VZP - ZP'!G70))=0,"???",IF(IFERROR(SEARCH("""",UPPER('ÚHRADOVÝ KATALOG VZP - ZP'!G70)),0)=0,UPPER('ÚHRADOVÝ KATALOG VZP - ZP'!G70),"("&amp;""""&amp;")")),IF(LEN(TRIM('ÚHRADOVÝ KATALOG VZP - ZP'!G70))=0,"",IF(IFERROR(SEARCH("""",UPPER('ÚHRADOVÝ KATALOG VZP - ZP'!G70)),0)=0,UPPER('ÚHRADOVÝ KATALOG VZP - ZP'!G70),"("&amp;""""&amp;")")))</f>
        <v/>
      </c>
      <c r="H70" s="22" t="str">
        <f>IF(IFERROR(SEARCH("""",UPPER('ÚHRADOVÝ KATALOG VZP - ZP'!H70)),0)=0,UPPER('ÚHRADOVÝ KATALOG VZP - ZP'!H70),"("&amp;""""&amp;")")</f>
        <v/>
      </c>
      <c r="I70" s="22" t="str">
        <f>IF(IFERROR(SEARCH("""",UPPER('ÚHRADOVÝ KATALOG VZP - ZP'!I70)),0)=0,UPPER('ÚHRADOVÝ KATALOG VZP - ZP'!I70),"("&amp;""""&amp;")")</f>
        <v/>
      </c>
      <c r="J70" s="23" t="str">
        <f>IF(S70="NOVÝ",IF(LEN(TRIM('ÚHRADOVÝ KATALOG VZP - ZP'!J70))=0,"Chybí VYC",'ÚHRADOVÝ KATALOG VZP - ZP'!J70),IF(LEN(TRIM('ÚHRADOVÝ KATALOG VZP - ZP'!J70))=0,"",'ÚHRADOVÝ KATALOG VZP - ZP'!J70))</f>
        <v/>
      </c>
      <c r="K70" s="22" t="str">
        <f>IF(S70="NOVÝ",IF(LEN(TRIM('ÚHRADOVÝ KATALOG VZP - ZP'!K70))=0,"Chybí MENA",IF(IFERROR(SEARCH("""",UPPER('ÚHRADOVÝ KATALOG VZP - ZP'!K70)),0)=0,UPPER('ÚHRADOVÝ KATALOG VZP - ZP'!K70),"("&amp;""""&amp;")")),IF(LEN(TRIM('ÚHRADOVÝ KATALOG VZP - ZP'!K70))=0,"",IF(IFERROR(SEARCH("""",UPPER('ÚHRADOVÝ KATALOG VZP - ZP'!K70)),0)=0,UPPER('ÚHRADOVÝ KATALOG VZP - ZP'!K70),"("&amp;""""&amp;")")))</f>
        <v/>
      </c>
      <c r="L70" s="24" t="str">
        <f>IF(S70="NOVÝ",IF(LEN(TRIM('ÚHRADOVÝ KATALOG VZP - ZP'!L70))=0,"Chybí KURZ",'ÚHRADOVÝ KATALOG VZP - ZP'!L70),IF(LEN(TRIM('ÚHRADOVÝ KATALOG VZP - ZP'!L70))=0,"",'ÚHRADOVÝ KATALOG VZP - ZP'!L70))</f>
        <v/>
      </c>
      <c r="M70" s="83" t="str">
        <f>IF(S70="NOVÝ",IF(LEN(TRIM('ÚHRADOVÝ KATALOG VZP - ZP'!M70))=0,"Chybí DPH",
IF(OR('ÚHRADOVÝ KATALOG VZP - ZP'!M70=15,'ÚHRADOVÝ KATALOG VZP - ZP'!M70=21),
'ÚHRADOVÝ KATALOG VZP - ZP'!M70,"CHYBA")),
IF(LEN(TRIM('ÚHRADOVÝ KATALOG VZP - ZP'!M70))=0,"",
IF(OR('ÚHRADOVÝ KATALOG VZP - ZP'!M70=15,'ÚHRADOVÝ KATALOG VZP - ZP'!M70=21),
'ÚHRADOVÝ KATALOG VZP - ZP'!M70,"CHYBA"))
)</f>
        <v/>
      </c>
      <c r="N70" s="25" t="str">
        <f>IF(R70="NE",IF(AND(T70&lt;&gt;"X",LEN('ÚHRADOVÝ KATALOG VZP - ZP'!N70)&gt;0),IF(ROUND(J70*L70*(1+(M70/100))*T70,2)&lt;'ÚHRADOVÝ KATALOG VZP - ZP'!N70,TEXT('ÚHRADOVÝ KATALOG VZP - ZP'!N70,"# ##0,00 Kč") &amp; CHAR(10) &amp; "&gt; " &amp; TEXT('ÚHRADOVÝ KATALOG VZP - ZP'!N70-(J70*L70*(1+(M70/100))*T70),"# ##0,00 Kč"),TEXT('ÚHRADOVÝ KATALOG VZP - ZP'!N70,"# ##0,00 Kč") &amp; CHAR(10) &amp; "OK"),"Chybí data pro výpočet"),"")</f>
        <v/>
      </c>
      <c r="O70" s="26" t="str">
        <f>IF(AND(R70="NE",LEN('ÚHRADOVÝ KATALOG VZP - ZP'!O70)&gt;0),'ÚHRADOVÝ KATALOG VZP - ZP'!O70,"")</f>
        <v/>
      </c>
      <c r="P70" s="26" t="str">
        <f>IF(AND(R70="NE",LEN('ÚHRADOVÝ KATALOG VZP - ZP'!P70)&gt;0),'ÚHRADOVÝ KATALOG VZP - ZP'!P70,"")</f>
        <v/>
      </c>
      <c r="Q70" s="79" t="str">
        <f>IF(LEN(TRIM('ÚHRADOVÝ KATALOG VZP - ZP'!Q70))=0,"",IF(IFERROR(SEARCH("""",UPPER('ÚHRADOVÝ KATALOG VZP - ZP'!Q70)),0)=0,UPPER('ÚHRADOVÝ KATALOG VZP - ZP'!Q70),"("&amp;""""&amp;")"))</f>
        <v/>
      </c>
      <c r="R70" s="31" t="str">
        <f>IF(LEN(TRIM('ÚHRADOVÝ KATALOG VZP - ZP'!B70)&amp;TRIM('ÚHRADOVÝ KATALOG VZP - ZP'!C70)&amp;TRIM('ÚHRADOVÝ KATALOG VZP - ZP'!D70)&amp;TRIM('ÚHRADOVÝ KATALOG VZP - ZP'!E70)&amp;TRIM('ÚHRADOVÝ KATALOG VZP - ZP'!F70)&amp;TRIM('ÚHRADOVÝ KATALOG VZP - ZP'!G70)&amp;TRIM('ÚHRADOVÝ KATALOG VZP - ZP'!H70)&amp;TRIM('ÚHRADOVÝ KATALOG VZP - ZP'!I70)&amp;TRIM('ÚHRADOVÝ KATALOG VZP - ZP'!J70)&amp;TRIM('ÚHRADOVÝ KATALOG VZP - ZP'!K70)&amp;TRIM('ÚHRADOVÝ KATALOG VZP - ZP'!L70)&amp;TRIM('ÚHRADOVÝ KATALOG VZP - ZP'!M70)&amp;TRIM('ÚHRADOVÝ KATALOG VZP - ZP'!N70)&amp;TRIM('ÚHRADOVÝ KATALOG VZP - ZP'!O70)&amp;TRIM('ÚHRADOVÝ KATALOG VZP - ZP'!P70)&amp;TRIM('ÚHRADOVÝ KATALOG VZP - ZP'!Q70))=0,"ANO","NE")</f>
        <v>ANO</v>
      </c>
      <c r="S70" s="31" t="str">
        <f>IF(R70="NE",IF(LEN(TRIM('ÚHRADOVÝ KATALOG VZP - ZP'!B70))=0,"NOVÝ","OPRAVA"),"")</f>
        <v/>
      </c>
      <c r="T70" s="32" t="str">
        <f t="shared" si="1"/>
        <v>X</v>
      </c>
      <c r="U70" s="11"/>
      <c r="V70" s="11">
        <f>LEN(TRIM('ÚHRADOVÝ KATALOG VZP - ZP'!C70))</f>
        <v>0</v>
      </c>
      <c r="W70" s="11" t="str">
        <f>IF(IFERROR(SEARCH("""",UPPER('ÚHRADOVÝ KATALOG VZP - ZP'!C70)),0)&gt;0," "&amp;CHAR(34),"")</f>
        <v/>
      </c>
      <c r="X70" s="11" t="str">
        <f>IF(IFERROR(SEARCH("~?",UPPER('ÚHRADOVÝ KATALOG VZP - ZP'!C70)),0)&gt;0," ?","")</f>
        <v/>
      </c>
      <c r="Y70" s="11" t="str">
        <f>IF(IFERROR(SEARCH("!",UPPER('ÚHRADOVÝ KATALOG VZP - ZP'!C70)),0)&gt;0," !","")</f>
        <v/>
      </c>
      <c r="Z70" s="11" t="str">
        <f>IF(IFERROR(SEARCH("_",UPPER('ÚHRADOVÝ KATALOG VZP - ZP'!C70)),0)&gt;0," _","")</f>
        <v/>
      </c>
      <c r="AA70" s="11" t="str">
        <f>IF(IFERROR(SEARCH("§",UPPER('ÚHRADOVÝ KATALOG VZP - ZP'!C70)),0)&gt;0," §","")</f>
        <v/>
      </c>
      <c r="AB70" s="11" t="str">
        <f>IF(IFERROR(SEARCH("#",UPPER('ÚHRADOVÝ KATALOG VZP - ZP'!C70)),0)&gt;0," #","")</f>
        <v/>
      </c>
      <c r="AC70" s="11" t="str">
        <f>IF(IFERROR(SEARCH(CHAR(10),UPPER('ÚHRADOVÝ KATALOG VZP - ZP'!C70)),0)&gt;0," ALT+ENTER","")</f>
        <v/>
      </c>
      <c r="AD70" s="96" t="str">
        <f>IF(AND(V70=0, R70="NE"),"Chybí NAZ",IF(LEN(TRIM(W70&amp;X70&amp;Y70&amp;Z70&amp;AA70&amp;AB70&amp;AC70))&gt;0,"Nepovolený(é) znak(y):   "&amp;W70&amp;X70&amp;Y70&amp;Z70&amp;AA70&amp;AB70&amp;AC70,TRIM('ÚHRADOVÝ KATALOG VZP - ZP'!C70)))</f>
        <v/>
      </c>
      <c r="AE70" s="11">
        <f>LEN(TRIM('ÚHRADOVÝ KATALOG VZP - ZP'!D70))</f>
        <v>0</v>
      </c>
      <c r="AF70" s="11" t="str">
        <f>IF(IFERROR(SEARCH("""",UPPER('ÚHRADOVÝ KATALOG VZP - ZP'!D70)),0)&gt;0," "&amp;CHAR(34),"")</f>
        <v/>
      </c>
      <c r="AG70" s="11" t="str">
        <f>IF(IFERROR(SEARCH("~?",UPPER('ÚHRADOVÝ KATALOG VZP - ZP'!D70)),0)&gt;0," ?","")</f>
        <v/>
      </c>
      <c r="AH70" s="11" t="str">
        <f>IF(IFERROR(SEARCH("!",UPPER('ÚHRADOVÝ KATALOG VZP - ZP'!D70)),0)&gt;0," !","")</f>
        <v/>
      </c>
      <c r="AI70" s="11" t="str">
        <f>IF(IFERROR(SEARCH("_",UPPER('ÚHRADOVÝ KATALOG VZP - ZP'!D70)),0)&gt;0," _","")</f>
        <v/>
      </c>
      <c r="AJ70" s="11" t="str">
        <f>IF(IFERROR(SEARCH("§",UPPER('ÚHRADOVÝ KATALOG VZP - ZP'!D70)),0)&gt;0," §","")</f>
        <v/>
      </c>
      <c r="AK70" s="11" t="str">
        <f>IF(IFERROR(SEARCH("#",UPPER('ÚHRADOVÝ KATALOG VZP - ZP'!D70)),0)&gt;0," #","")</f>
        <v/>
      </c>
      <c r="AL70" s="11" t="str">
        <f>IF(IFERROR(SEARCH(CHAR(10),UPPER('ÚHRADOVÝ KATALOG VZP - ZP'!D70)),0)&gt;0," ALT+ENTER","")</f>
        <v/>
      </c>
      <c r="AM70" s="96" t="str">
        <f>IF(AND(AE70=0, R70="NE"),"Chybí DOP",IF(LEN(TRIM(AF70&amp;AG70&amp;AH70&amp;AI70&amp;AJ70&amp;AK70&amp;AL70))&gt;0,"Nepovolený(é) znak(y):   "&amp;AF70&amp;AG70&amp;AH70&amp;AI70&amp;AJ70&amp;AK70&amp;AL70,TRIM('ÚHRADOVÝ KATALOG VZP - ZP'!D70)))</f>
        <v/>
      </c>
    </row>
    <row r="71" spans="1:39" ht="30" hidden="1" customHeight="1" x14ac:dyDescent="0.2">
      <c r="A71" s="1">
        <v>66</v>
      </c>
      <c r="B71" s="20" t="str">
        <f>IF(ISBLANK('ÚHRADOVÝ KATALOG VZP - ZP'!B71),"",'ÚHRADOVÝ KATALOG VZP - ZP'!B71)</f>
        <v/>
      </c>
      <c r="C71" s="21" t="str">
        <f t="shared" ref="C71:C134" si="5">AD71</f>
        <v/>
      </c>
      <c r="D71" s="21" t="str">
        <f t="shared" ref="D71:D134" si="6">AM71</f>
        <v/>
      </c>
      <c r="E71" s="22" t="str">
        <f>IF(S71="NOVÝ",IF(LEN(TRIM('ÚHRADOVÝ KATALOG VZP - ZP'!E71))=0,"Chybí TYP",'ÚHRADOVÝ KATALOG VZP - ZP'!E71),IF(LEN(TRIM('ÚHRADOVÝ KATALOG VZP - ZP'!E71))=0,"",'ÚHRADOVÝ KATALOG VZP - ZP'!E71))</f>
        <v/>
      </c>
      <c r="F71" s="22" t="str">
        <f t="shared" ref="F71:F134" si="7">IF(S71="NOVÝ","M","")</f>
        <v/>
      </c>
      <c r="G71" s="22" t="str">
        <f>IF(S71="NOVÝ",IF(LEN(TRIM('ÚHRADOVÝ KATALOG VZP - ZP'!G71))=0,"???",IF(IFERROR(SEARCH("""",UPPER('ÚHRADOVÝ KATALOG VZP - ZP'!G71)),0)=0,UPPER('ÚHRADOVÝ KATALOG VZP - ZP'!G71),"("&amp;""""&amp;")")),IF(LEN(TRIM('ÚHRADOVÝ KATALOG VZP - ZP'!G71))=0,"",IF(IFERROR(SEARCH("""",UPPER('ÚHRADOVÝ KATALOG VZP - ZP'!G71)),0)=0,UPPER('ÚHRADOVÝ KATALOG VZP - ZP'!G71),"("&amp;""""&amp;")")))</f>
        <v/>
      </c>
      <c r="H71" s="22" t="str">
        <f>IF(IFERROR(SEARCH("""",UPPER('ÚHRADOVÝ KATALOG VZP - ZP'!H71)),0)=0,UPPER('ÚHRADOVÝ KATALOG VZP - ZP'!H71),"("&amp;""""&amp;")")</f>
        <v/>
      </c>
      <c r="I71" s="22" t="str">
        <f>IF(IFERROR(SEARCH("""",UPPER('ÚHRADOVÝ KATALOG VZP - ZP'!I71)),0)=0,UPPER('ÚHRADOVÝ KATALOG VZP - ZP'!I71),"("&amp;""""&amp;")")</f>
        <v/>
      </c>
      <c r="J71" s="23" t="str">
        <f>IF(S71="NOVÝ",IF(LEN(TRIM('ÚHRADOVÝ KATALOG VZP - ZP'!J71))=0,"Chybí VYC",'ÚHRADOVÝ KATALOG VZP - ZP'!J71),IF(LEN(TRIM('ÚHRADOVÝ KATALOG VZP - ZP'!J71))=0,"",'ÚHRADOVÝ KATALOG VZP - ZP'!J71))</f>
        <v/>
      </c>
      <c r="K71" s="22" t="str">
        <f>IF(S71="NOVÝ",IF(LEN(TRIM('ÚHRADOVÝ KATALOG VZP - ZP'!K71))=0,"Chybí MENA",IF(IFERROR(SEARCH("""",UPPER('ÚHRADOVÝ KATALOG VZP - ZP'!K71)),0)=0,UPPER('ÚHRADOVÝ KATALOG VZP - ZP'!K71),"("&amp;""""&amp;")")),IF(LEN(TRIM('ÚHRADOVÝ KATALOG VZP - ZP'!K71))=0,"",IF(IFERROR(SEARCH("""",UPPER('ÚHRADOVÝ KATALOG VZP - ZP'!K71)),0)=0,UPPER('ÚHRADOVÝ KATALOG VZP - ZP'!K71),"("&amp;""""&amp;")")))</f>
        <v/>
      </c>
      <c r="L71" s="24" t="str">
        <f>IF(S71="NOVÝ",IF(LEN(TRIM('ÚHRADOVÝ KATALOG VZP - ZP'!L71))=0,"Chybí KURZ",'ÚHRADOVÝ KATALOG VZP - ZP'!L71),IF(LEN(TRIM('ÚHRADOVÝ KATALOG VZP - ZP'!L71))=0,"",'ÚHRADOVÝ KATALOG VZP - ZP'!L71))</f>
        <v/>
      </c>
      <c r="M71" s="83" t="str">
        <f>IF(S71="NOVÝ",IF(LEN(TRIM('ÚHRADOVÝ KATALOG VZP - ZP'!M71))=0,"Chybí DPH",
IF(OR('ÚHRADOVÝ KATALOG VZP - ZP'!M71=15,'ÚHRADOVÝ KATALOG VZP - ZP'!M71=21),
'ÚHRADOVÝ KATALOG VZP - ZP'!M71,"CHYBA")),
IF(LEN(TRIM('ÚHRADOVÝ KATALOG VZP - ZP'!M71))=0,"",
IF(OR('ÚHRADOVÝ KATALOG VZP - ZP'!M71=15,'ÚHRADOVÝ KATALOG VZP - ZP'!M71=21),
'ÚHRADOVÝ KATALOG VZP - ZP'!M71,"CHYBA"))
)</f>
        <v/>
      </c>
      <c r="N71" s="25" t="str">
        <f>IF(R71="NE",IF(AND(T71&lt;&gt;"X",LEN('ÚHRADOVÝ KATALOG VZP - ZP'!N71)&gt;0),IF(ROUND(J71*L71*(1+(M71/100))*T71,2)&lt;'ÚHRADOVÝ KATALOG VZP - ZP'!N71,TEXT('ÚHRADOVÝ KATALOG VZP - ZP'!N71,"# ##0,00 Kč") &amp; CHAR(10) &amp; "&gt; " &amp; TEXT('ÚHRADOVÝ KATALOG VZP - ZP'!N71-(J71*L71*(1+(M71/100))*T71),"# ##0,00 Kč"),TEXT('ÚHRADOVÝ KATALOG VZP - ZP'!N71,"# ##0,00 Kč") &amp; CHAR(10) &amp; "OK"),"Chybí data pro výpočet"),"")</f>
        <v/>
      </c>
      <c r="O71" s="26" t="str">
        <f>IF(AND(R71="NE",LEN('ÚHRADOVÝ KATALOG VZP - ZP'!O71)&gt;0),'ÚHRADOVÝ KATALOG VZP - ZP'!O71,"")</f>
        <v/>
      </c>
      <c r="P71" s="26" t="str">
        <f>IF(AND(R71="NE",LEN('ÚHRADOVÝ KATALOG VZP - ZP'!P71)&gt;0),'ÚHRADOVÝ KATALOG VZP - ZP'!P71,"")</f>
        <v/>
      </c>
      <c r="Q71" s="79" t="str">
        <f>IF(LEN(TRIM('ÚHRADOVÝ KATALOG VZP - ZP'!Q71))=0,"",IF(IFERROR(SEARCH("""",UPPER('ÚHRADOVÝ KATALOG VZP - ZP'!Q71)),0)=0,UPPER('ÚHRADOVÝ KATALOG VZP - ZP'!Q71),"("&amp;""""&amp;")"))</f>
        <v/>
      </c>
      <c r="R71" s="31" t="str">
        <f>IF(LEN(TRIM('ÚHRADOVÝ KATALOG VZP - ZP'!B71)&amp;TRIM('ÚHRADOVÝ KATALOG VZP - ZP'!C71)&amp;TRIM('ÚHRADOVÝ KATALOG VZP - ZP'!D71)&amp;TRIM('ÚHRADOVÝ KATALOG VZP - ZP'!E71)&amp;TRIM('ÚHRADOVÝ KATALOG VZP - ZP'!F71)&amp;TRIM('ÚHRADOVÝ KATALOG VZP - ZP'!G71)&amp;TRIM('ÚHRADOVÝ KATALOG VZP - ZP'!H71)&amp;TRIM('ÚHRADOVÝ KATALOG VZP - ZP'!I71)&amp;TRIM('ÚHRADOVÝ KATALOG VZP - ZP'!J71)&amp;TRIM('ÚHRADOVÝ KATALOG VZP - ZP'!K71)&amp;TRIM('ÚHRADOVÝ KATALOG VZP - ZP'!L71)&amp;TRIM('ÚHRADOVÝ KATALOG VZP - ZP'!M71)&amp;TRIM('ÚHRADOVÝ KATALOG VZP - ZP'!N71)&amp;TRIM('ÚHRADOVÝ KATALOG VZP - ZP'!O71)&amp;TRIM('ÚHRADOVÝ KATALOG VZP - ZP'!P71)&amp;TRIM('ÚHRADOVÝ KATALOG VZP - ZP'!Q71))=0,"ANO","NE")</f>
        <v>ANO</v>
      </c>
      <c r="S71" s="31" t="str">
        <f>IF(R71="NE",IF(LEN(TRIM('ÚHRADOVÝ KATALOG VZP - ZP'!B71))=0,"NOVÝ","OPRAVA"),"")</f>
        <v/>
      </c>
      <c r="T71" s="32" t="str">
        <f t="shared" ref="T71:T134" si="8">IF(AND(LEN(TRIM(J71))&gt;0,LEN(TRIM(L71))&gt;0,LEN(TRIM(M71))&gt;0,F71&lt;&gt;"???"),IF(F71="M",1.1,1.25),"X")</f>
        <v>X</v>
      </c>
      <c r="U71" s="11"/>
      <c r="V71" s="11">
        <f>LEN(TRIM('ÚHRADOVÝ KATALOG VZP - ZP'!C71))</f>
        <v>0</v>
      </c>
      <c r="W71" s="11" t="str">
        <f>IF(IFERROR(SEARCH("""",UPPER('ÚHRADOVÝ KATALOG VZP - ZP'!C71)),0)&gt;0," "&amp;CHAR(34),"")</f>
        <v/>
      </c>
      <c r="X71" s="11" t="str">
        <f>IF(IFERROR(SEARCH("~?",UPPER('ÚHRADOVÝ KATALOG VZP - ZP'!C71)),0)&gt;0," ?","")</f>
        <v/>
      </c>
      <c r="Y71" s="11" t="str">
        <f>IF(IFERROR(SEARCH("!",UPPER('ÚHRADOVÝ KATALOG VZP - ZP'!C71)),0)&gt;0," !","")</f>
        <v/>
      </c>
      <c r="Z71" s="11" t="str">
        <f>IF(IFERROR(SEARCH("_",UPPER('ÚHRADOVÝ KATALOG VZP - ZP'!C71)),0)&gt;0," _","")</f>
        <v/>
      </c>
      <c r="AA71" s="11" t="str">
        <f>IF(IFERROR(SEARCH("§",UPPER('ÚHRADOVÝ KATALOG VZP - ZP'!C71)),0)&gt;0," §","")</f>
        <v/>
      </c>
      <c r="AB71" s="11" t="str">
        <f>IF(IFERROR(SEARCH("#",UPPER('ÚHRADOVÝ KATALOG VZP - ZP'!C71)),0)&gt;0," #","")</f>
        <v/>
      </c>
      <c r="AC71" s="11" t="str">
        <f>IF(IFERROR(SEARCH(CHAR(10),UPPER('ÚHRADOVÝ KATALOG VZP - ZP'!C71)),0)&gt;0," ALT+ENTER","")</f>
        <v/>
      </c>
      <c r="AD71" s="96" t="str">
        <f>IF(AND(V71=0, R71="NE"),"Chybí NAZ",IF(LEN(TRIM(W71&amp;X71&amp;Y71&amp;Z71&amp;AA71&amp;AB71&amp;AC71))&gt;0,"Nepovolený(é) znak(y):   "&amp;W71&amp;X71&amp;Y71&amp;Z71&amp;AA71&amp;AB71&amp;AC71,TRIM('ÚHRADOVÝ KATALOG VZP - ZP'!C71)))</f>
        <v/>
      </c>
      <c r="AE71" s="11">
        <f>LEN(TRIM('ÚHRADOVÝ KATALOG VZP - ZP'!D71))</f>
        <v>0</v>
      </c>
      <c r="AF71" s="11" t="str">
        <f>IF(IFERROR(SEARCH("""",UPPER('ÚHRADOVÝ KATALOG VZP - ZP'!D71)),0)&gt;0," "&amp;CHAR(34),"")</f>
        <v/>
      </c>
      <c r="AG71" s="11" t="str">
        <f>IF(IFERROR(SEARCH("~?",UPPER('ÚHRADOVÝ KATALOG VZP - ZP'!D71)),0)&gt;0," ?","")</f>
        <v/>
      </c>
      <c r="AH71" s="11" t="str">
        <f>IF(IFERROR(SEARCH("!",UPPER('ÚHRADOVÝ KATALOG VZP - ZP'!D71)),0)&gt;0," !","")</f>
        <v/>
      </c>
      <c r="AI71" s="11" t="str">
        <f>IF(IFERROR(SEARCH("_",UPPER('ÚHRADOVÝ KATALOG VZP - ZP'!D71)),0)&gt;0," _","")</f>
        <v/>
      </c>
      <c r="AJ71" s="11" t="str">
        <f>IF(IFERROR(SEARCH("§",UPPER('ÚHRADOVÝ KATALOG VZP - ZP'!D71)),0)&gt;0," §","")</f>
        <v/>
      </c>
      <c r="AK71" s="11" t="str">
        <f>IF(IFERROR(SEARCH("#",UPPER('ÚHRADOVÝ KATALOG VZP - ZP'!D71)),0)&gt;0," #","")</f>
        <v/>
      </c>
      <c r="AL71" s="11" t="str">
        <f>IF(IFERROR(SEARCH(CHAR(10),UPPER('ÚHRADOVÝ KATALOG VZP - ZP'!D71)),0)&gt;0," ALT+ENTER","")</f>
        <v/>
      </c>
      <c r="AM71" s="96" t="str">
        <f>IF(AND(AE71=0, R71="NE"),"Chybí DOP",IF(LEN(TRIM(AF71&amp;AG71&amp;AH71&amp;AI71&amp;AJ71&amp;AK71&amp;AL71))&gt;0,"Nepovolený(é) znak(y):   "&amp;AF71&amp;AG71&amp;AH71&amp;AI71&amp;AJ71&amp;AK71&amp;AL71,TRIM('ÚHRADOVÝ KATALOG VZP - ZP'!D71)))</f>
        <v/>
      </c>
    </row>
    <row r="72" spans="1:39" ht="30" hidden="1" customHeight="1" x14ac:dyDescent="0.2">
      <c r="A72" s="1">
        <v>67</v>
      </c>
      <c r="B72" s="20" t="str">
        <f>IF(ISBLANK('ÚHRADOVÝ KATALOG VZP - ZP'!B72),"",'ÚHRADOVÝ KATALOG VZP - ZP'!B72)</f>
        <v/>
      </c>
      <c r="C72" s="21" t="str">
        <f t="shared" si="5"/>
        <v/>
      </c>
      <c r="D72" s="21" t="str">
        <f t="shared" si="6"/>
        <v/>
      </c>
      <c r="E72" s="22" t="str">
        <f>IF(S72="NOVÝ",IF(LEN(TRIM('ÚHRADOVÝ KATALOG VZP - ZP'!E72))=0,"Chybí TYP",'ÚHRADOVÝ KATALOG VZP - ZP'!E72),IF(LEN(TRIM('ÚHRADOVÝ KATALOG VZP - ZP'!E72))=0,"",'ÚHRADOVÝ KATALOG VZP - ZP'!E72))</f>
        <v/>
      </c>
      <c r="F72" s="22" t="str">
        <f t="shared" si="7"/>
        <v/>
      </c>
      <c r="G72" s="22" t="str">
        <f>IF(S72="NOVÝ",IF(LEN(TRIM('ÚHRADOVÝ KATALOG VZP - ZP'!G72))=0,"???",IF(IFERROR(SEARCH("""",UPPER('ÚHRADOVÝ KATALOG VZP - ZP'!G72)),0)=0,UPPER('ÚHRADOVÝ KATALOG VZP - ZP'!G72),"("&amp;""""&amp;")")),IF(LEN(TRIM('ÚHRADOVÝ KATALOG VZP - ZP'!G72))=0,"",IF(IFERROR(SEARCH("""",UPPER('ÚHRADOVÝ KATALOG VZP - ZP'!G72)),0)=0,UPPER('ÚHRADOVÝ KATALOG VZP - ZP'!G72),"("&amp;""""&amp;")")))</f>
        <v/>
      </c>
      <c r="H72" s="22" t="str">
        <f>IF(IFERROR(SEARCH("""",UPPER('ÚHRADOVÝ KATALOG VZP - ZP'!H72)),0)=0,UPPER('ÚHRADOVÝ KATALOG VZP - ZP'!H72),"("&amp;""""&amp;")")</f>
        <v/>
      </c>
      <c r="I72" s="22" t="str">
        <f>IF(IFERROR(SEARCH("""",UPPER('ÚHRADOVÝ KATALOG VZP - ZP'!I72)),0)=0,UPPER('ÚHRADOVÝ KATALOG VZP - ZP'!I72),"("&amp;""""&amp;")")</f>
        <v/>
      </c>
      <c r="J72" s="23" t="str">
        <f>IF(S72="NOVÝ",IF(LEN(TRIM('ÚHRADOVÝ KATALOG VZP - ZP'!J72))=0,"Chybí VYC",'ÚHRADOVÝ KATALOG VZP - ZP'!J72),IF(LEN(TRIM('ÚHRADOVÝ KATALOG VZP - ZP'!J72))=0,"",'ÚHRADOVÝ KATALOG VZP - ZP'!J72))</f>
        <v/>
      </c>
      <c r="K72" s="22" t="str">
        <f>IF(S72="NOVÝ",IF(LEN(TRIM('ÚHRADOVÝ KATALOG VZP - ZP'!K72))=0,"Chybí MENA",IF(IFERROR(SEARCH("""",UPPER('ÚHRADOVÝ KATALOG VZP - ZP'!K72)),0)=0,UPPER('ÚHRADOVÝ KATALOG VZP - ZP'!K72),"("&amp;""""&amp;")")),IF(LEN(TRIM('ÚHRADOVÝ KATALOG VZP - ZP'!K72))=0,"",IF(IFERROR(SEARCH("""",UPPER('ÚHRADOVÝ KATALOG VZP - ZP'!K72)),0)=0,UPPER('ÚHRADOVÝ KATALOG VZP - ZP'!K72),"("&amp;""""&amp;")")))</f>
        <v/>
      </c>
      <c r="L72" s="24" t="str">
        <f>IF(S72="NOVÝ",IF(LEN(TRIM('ÚHRADOVÝ KATALOG VZP - ZP'!L72))=0,"Chybí KURZ",'ÚHRADOVÝ KATALOG VZP - ZP'!L72),IF(LEN(TRIM('ÚHRADOVÝ KATALOG VZP - ZP'!L72))=0,"",'ÚHRADOVÝ KATALOG VZP - ZP'!L72))</f>
        <v/>
      </c>
      <c r="M72" s="83" t="str">
        <f>IF(S72="NOVÝ",IF(LEN(TRIM('ÚHRADOVÝ KATALOG VZP - ZP'!M72))=0,"Chybí DPH",
IF(OR('ÚHRADOVÝ KATALOG VZP - ZP'!M72=15,'ÚHRADOVÝ KATALOG VZP - ZP'!M72=21),
'ÚHRADOVÝ KATALOG VZP - ZP'!M72,"CHYBA")),
IF(LEN(TRIM('ÚHRADOVÝ KATALOG VZP - ZP'!M72))=0,"",
IF(OR('ÚHRADOVÝ KATALOG VZP - ZP'!M72=15,'ÚHRADOVÝ KATALOG VZP - ZP'!M72=21),
'ÚHRADOVÝ KATALOG VZP - ZP'!M72,"CHYBA"))
)</f>
        <v/>
      </c>
      <c r="N72" s="25" t="str">
        <f>IF(R72="NE",IF(AND(T72&lt;&gt;"X",LEN('ÚHRADOVÝ KATALOG VZP - ZP'!N72)&gt;0),IF(ROUND(J72*L72*(1+(M72/100))*T72,2)&lt;'ÚHRADOVÝ KATALOG VZP - ZP'!N72,TEXT('ÚHRADOVÝ KATALOG VZP - ZP'!N72,"# ##0,00 Kč") &amp; CHAR(10) &amp; "&gt; " &amp; TEXT('ÚHRADOVÝ KATALOG VZP - ZP'!N72-(J72*L72*(1+(M72/100))*T72),"# ##0,00 Kč"),TEXT('ÚHRADOVÝ KATALOG VZP - ZP'!N72,"# ##0,00 Kč") &amp; CHAR(10) &amp; "OK"),"Chybí data pro výpočet"),"")</f>
        <v/>
      </c>
      <c r="O72" s="26" t="str">
        <f>IF(AND(R72="NE",LEN('ÚHRADOVÝ KATALOG VZP - ZP'!O72)&gt;0),'ÚHRADOVÝ KATALOG VZP - ZP'!O72,"")</f>
        <v/>
      </c>
      <c r="P72" s="26" t="str">
        <f>IF(AND(R72="NE",LEN('ÚHRADOVÝ KATALOG VZP - ZP'!P72)&gt;0),'ÚHRADOVÝ KATALOG VZP - ZP'!P72,"")</f>
        <v/>
      </c>
      <c r="Q72" s="79" t="str">
        <f>IF(LEN(TRIM('ÚHRADOVÝ KATALOG VZP - ZP'!Q72))=0,"",IF(IFERROR(SEARCH("""",UPPER('ÚHRADOVÝ KATALOG VZP - ZP'!Q72)),0)=0,UPPER('ÚHRADOVÝ KATALOG VZP - ZP'!Q72),"("&amp;""""&amp;")"))</f>
        <v/>
      </c>
      <c r="R72" s="31" t="str">
        <f>IF(LEN(TRIM('ÚHRADOVÝ KATALOG VZP - ZP'!B72)&amp;TRIM('ÚHRADOVÝ KATALOG VZP - ZP'!C72)&amp;TRIM('ÚHRADOVÝ KATALOG VZP - ZP'!D72)&amp;TRIM('ÚHRADOVÝ KATALOG VZP - ZP'!E72)&amp;TRIM('ÚHRADOVÝ KATALOG VZP - ZP'!F72)&amp;TRIM('ÚHRADOVÝ KATALOG VZP - ZP'!G72)&amp;TRIM('ÚHRADOVÝ KATALOG VZP - ZP'!H72)&amp;TRIM('ÚHRADOVÝ KATALOG VZP - ZP'!I72)&amp;TRIM('ÚHRADOVÝ KATALOG VZP - ZP'!J72)&amp;TRIM('ÚHRADOVÝ KATALOG VZP - ZP'!K72)&amp;TRIM('ÚHRADOVÝ KATALOG VZP - ZP'!L72)&amp;TRIM('ÚHRADOVÝ KATALOG VZP - ZP'!M72)&amp;TRIM('ÚHRADOVÝ KATALOG VZP - ZP'!N72)&amp;TRIM('ÚHRADOVÝ KATALOG VZP - ZP'!O72)&amp;TRIM('ÚHRADOVÝ KATALOG VZP - ZP'!P72)&amp;TRIM('ÚHRADOVÝ KATALOG VZP - ZP'!Q72))=0,"ANO","NE")</f>
        <v>ANO</v>
      </c>
      <c r="S72" s="31" t="str">
        <f>IF(R72="NE",IF(LEN(TRIM('ÚHRADOVÝ KATALOG VZP - ZP'!B72))=0,"NOVÝ","OPRAVA"),"")</f>
        <v/>
      </c>
      <c r="T72" s="32" t="str">
        <f t="shared" si="8"/>
        <v>X</v>
      </c>
      <c r="U72" s="11"/>
      <c r="V72" s="11">
        <f>LEN(TRIM('ÚHRADOVÝ KATALOG VZP - ZP'!C72))</f>
        <v>0</v>
      </c>
      <c r="W72" s="11" t="str">
        <f>IF(IFERROR(SEARCH("""",UPPER('ÚHRADOVÝ KATALOG VZP - ZP'!C72)),0)&gt;0," "&amp;CHAR(34),"")</f>
        <v/>
      </c>
      <c r="X72" s="11" t="str">
        <f>IF(IFERROR(SEARCH("~?",UPPER('ÚHRADOVÝ KATALOG VZP - ZP'!C72)),0)&gt;0," ?","")</f>
        <v/>
      </c>
      <c r="Y72" s="11" t="str">
        <f>IF(IFERROR(SEARCH("!",UPPER('ÚHRADOVÝ KATALOG VZP - ZP'!C72)),0)&gt;0," !","")</f>
        <v/>
      </c>
      <c r="Z72" s="11" t="str">
        <f>IF(IFERROR(SEARCH("_",UPPER('ÚHRADOVÝ KATALOG VZP - ZP'!C72)),0)&gt;0," _","")</f>
        <v/>
      </c>
      <c r="AA72" s="11" t="str">
        <f>IF(IFERROR(SEARCH("§",UPPER('ÚHRADOVÝ KATALOG VZP - ZP'!C72)),0)&gt;0," §","")</f>
        <v/>
      </c>
      <c r="AB72" s="11" t="str">
        <f>IF(IFERROR(SEARCH("#",UPPER('ÚHRADOVÝ KATALOG VZP - ZP'!C72)),0)&gt;0," #","")</f>
        <v/>
      </c>
      <c r="AC72" s="11" t="str">
        <f>IF(IFERROR(SEARCH(CHAR(10),UPPER('ÚHRADOVÝ KATALOG VZP - ZP'!C72)),0)&gt;0," ALT+ENTER","")</f>
        <v/>
      </c>
      <c r="AD72" s="96" t="str">
        <f>IF(AND(V72=0, R72="NE"),"Chybí NAZ",IF(LEN(TRIM(W72&amp;X72&amp;Y72&amp;Z72&amp;AA72&amp;AB72&amp;AC72))&gt;0,"Nepovolený(é) znak(y):   "&amp;W72&amp;X72&amp;Y72&amp;Z72&amp;AA72&amp;AB72&amp;AC72,TRIM('ÚHRADOVÝ KATALOG VZP - ZP'!C72)))</f>
        <v/>
      </c>
      <c r="AE72" s="11">
        <f>LEN(TRIM('ÚHRADOVÝ KATALOG VZP - ZP'!D72))</f>
        <v>0</v>
      </c>
      <c r="AF72" s="11" t="str">
        <f>IF(IFERROR(SEARCH("""",UPPER('ÚHRADOVÝ KATALOG VZP - ZP'!D72)),0)&gt;0," "&amp;CHAR(34),"")</f>
        <v/>
      </c>
      <c r="AG72" s="11" t="str">
        <f>IF(IFERROR(SEARCH("~?",UPPER('ÚHRADOVÝ KATALOG VZP - ZP'!D72)),0)&gt;0," ?","")</f>
        <v/>
      </c>
      <c r="AH72" s="11" t="str">
        <f>IF(IFERROR(SEARCH("!",UPPER('ÚHRADOVÝ KATALOG VZP - ZP'!D72)),0)&gt;0," !","")</f>
        <v/>
      </c>
      <c r="AI72" s="11" t="str">
        <f>IF(IFERROR(SEARCH("_",UPPER('ÚHRADOVÝ KATALOG VZP - ZP'!D72)),0)&gt;0," _","")</f>
        <v/>
      </c>
      <c r="AJ72" s="11" t="str">
        <f>IF(IFERROR(SEARCH("§",UPPER('ÚHRADOVÝ KATALOG VZP - ZP'!D72)),0)&gt;0," §","")</f>
        <v/>
      </c>
      <c r="AK72" s="11" t="str">
        <f>IF(IFERROR(SEARCH("#",UPPER('ÚHRADOVÝ KATALOG VZP - ZP'!D72)),0)&gt;0," #","")</f>
        <v/>
      </c>
      <c r="AL72" s="11" t="str">
        <f>IF(IFERROR(SEARCH(CHAR(10),UPPER('ÚHRADOVÝ KATALOG VZP - ZP'!D72)),0)&gt;0," ALT+ENTER","")</f>
        <v/>
      </c>
      <c r="AM72" s="96" t="str">
        <f>IF(AND(AE72=0, R72="NE"),"Chybí DOP",IF(LEN(TRIM(AF72&amp;AG72&amp;AH72&amp;AI72&amp;AJ72&amp;AK72&amp;AL72))&gt;0,"Nepovolený(é) znak(y):   "&amp;AF72&amp;AG72&amp;AH72&amp;AI72&amp;AJ72&amp;AK72&amp;AL72,TRIM('ÚHRADOVÝ KATALOG VZP - ZP'!D72)))</f>
        <v/>
      </c>
    </row>
    <row r="73" spans="1:39" ht="30" hidden="1" customHeight="1" x14ac:dyDescent="0.2">
      <c r="A73" s="1">
        <v>68</v>
      </c>
      <c r="B73" s="20" t="str">
        <f>IF(ISBLANK('ÚHRADOVÝ KATALOG VZP - ZP'!B73),"",'ÚHRADOVÝ KATALOG VZP - ZP'!B73)</f>
        <v/>
      </c>
      <c r="C73" s="21" t="str">
        <f t="shared" si="5"/>
        <v/>
      </c>
      <c r="D73" s="21" t="str">
        <f t="shared" si="6"/>
        <v/>
      </c>
      <c r="E73" s="22" t="str">
        <f>IF(S73="NOVÝ",IF(LEN(TRIM('ÚHRADOVÝ KATALOG VZP - ZP'!E73))=0,"Chybí TYP",'ÚHRADOVÝ KATALOG VZP - ZP'!E73),IF(LEN(TRIM('ÚHRADOVÝ KATALOG VZP - ZP'!E73))=0,"",'ÚHRADOVÝ KATALOG VZP - ZP'!E73))</f>
        <v/>
      </c>
      <c r="F73" s="22" t="str">
        <f t="shared" si="7"/>
        <v/>
      </c>
      <c r="G73" s="22" t="str">
        <f>IF(S73="NOVÝ",IF(LEN(TRIM('ÚHRADOVÝ KATALOG VZP - ZP'!G73))=0,"???",IF(IFERROR(SEARCH("""",UPPER('ÚHRADOVÝ KATALOG VZP - ZP'!G73)),0)=0,UPPER('ÚHRADOVÝ KATALOG VZP - ZP'!G73),"("&amp;""""&amp;")")),IF(LEN(TRIM('ÚHRADOVÝ KATALOG VZP - ZP'!G73))=0,"",IF(IFERROR(SEARCH("""",UPPER('ÚHRADOVÝ KATALOG VZP - ZP'!G73)),0)=0,UPPER('ÚHRADOVÝ KATALOG VZP - ZP'!G73),"("&amp;""""&amp;")")))</f>
        <v/>
      </c>
      <c r="H73" s="22" t="str">
        <f>IF(IFERROR(SEARCH("""",UPPER('ÚHRADOVÝ KATALOG VZP - ZP'!H73)),0)=0,UPPER('ÚHRADOVÝ KATALOG VZP - ZP'!H73),"("&amp;""""&amp;")")</f>
        <v/>
      </c>
      <c r="I73" s="22" t="str">
        <f>IF(IFERROR(SEARCH("""",UPPER('ÚHRADOVÝ KATALOG VZP - ZP'!I73)),0)=0,UPPER('ÚHRADOVÝ KATALOG VZP - ZP'!I73),"("&amp;""""&amp;")")</f>
        <v/>
      </c>
      <c r="J73" s="23" t="str">
        <f>IF(S73="NOVÝ",IF(LEN(TRIM('ÚHRADOVÝ KATALOG VZP - ZP'!J73))=0,"Chybí VYC",'ÚHRADOVÝ KATALOG VZP - ZP'!J73),IF(LEN(TRIM('ÚHRADOVÝ KATALOG VZP - ZP'!J73))=0,"",'ÚHRADOVÝ KATALOG VZP - ZP'!J73))</f>
        <v/>
      </c>
      <c r="K73" s="22" t="str">
        <f>IF(S73="NOVÝ",IF(LEN(TRIM('ÚHRADOVÝ KATALOG VZP - ZP'!K73))=0,"Chybí MENA",IF(IFERROR(SEARCH("""",UPPER('ÚHRADOVÝ KATALOG VZP - ZP'!K73)),0)=0,UPPER('ÚHRADOVÝ KATALOG VZP - ZP'!K73),"("&amp;""""&amp;")")),IF(LEN(TRIM('ÚHRADOVÝ KATALOG VZP - ZP'!K73))=0,"",IF(IFERROR(SEARCH("""",UPPER('ÚHRADOVÝ KATALOG VZP - ZP'!K73)),0)=0,UPPER('ÚHRADOVÝ KATALOG VZP - ZP'!K73),"("&amp;""""&amp;")")))</f>
        <v/>
      </c>
      <c r="L73" s="24" t="str">
        <f>IF(S73="NOVÝ",IF(LEN(TRIM('ÚHRADOVÝ KATALOG VZP - ZP'!L73))=0,"Chybí KURZ",'ÚHRADOVÝ KATALOG VZP - ZP'!L73),IF(LEN(TRIM('ÚHRADOVÝ KATALOG VZP - ZP'!L73))=0,"",'ÚHRADOVÝ KATALOG VZP - ZP'!L73))</f>
        <v/>
      </c>
      <c r="M73" s="83" t="str">
        <f>IF(S73="NOVÝ",IF(LEN(TRIM('ÚHRADOVÝ KATALOG VZP - ZP'!M73))=0,"Chybí DPH",
IF(OR('ÚHRADOVÝ KATALOG VZP - ZP'!M73=15,'ÚHRADOVÝ KATALOG VZP - ZP'!M73=21),
'ÚHRADOVÝ KATALOG VZP - ZP'!M73,"CHYBA")),
IF(LEN(TRIM('ÚHRADOVÝ KATALOG VZP - ZP'!M73))=0,"",
IF(OR('ÚHRADOVÝ KATALOG VZP - ZP'!M73=15,'ÚHRADOVÝ KATALOG VZP - ZP'!M73=21),
'ÚHRADOVÝ KATALOG VZP - ZP'!M73,"CHYBA"))
)</f>
        <v/>
      </c>
      <c r="N73" s="25" t="str">
        <f>IF(R73="NE",IF(AND(T73&lt;&gt;"X",LEN('ÚHRADOVÝ KATALOG VZP - ZP'!N73)&gt;0),IF(ROUND(J73*L73*(1+(M73/100))*T73,2)&lt;'ÚHRADOVÝ KATALOG VZP - ZP'!N73,TEXT('ÚHRADOVÝ KATALOG VZP - ZP'!N73,"# ##0,00 Kč") &amp; CHAR(10) &amp; "&gt; " &amp; TEXT('ÚHRADOVÝ KATALOG VZP - ZP'!N73-(J73*L73*(1+(M73/100))*T73),"# ##0,00 Kč"),TEXT('ÚHRADOVÝ KATALOG VZP - ZP'!N73,"# ##0,00 Kč") &amp; CHAR(10) &amp; "OK"),"Chybí data pro výpočet"),"")</f>
        <v/>
      </c>
      <c r="O73" s="26" t="str">
        <f>IF(AND(R73="NE",LEN('ÚHRADOVÝ KATALOG VZP - ZP'!O73)&gt;0),'ÚHRADOVÝ KATALOG VZP - ZP'!O73,"")</f>
        <v/>
      </c>
      <c r="P73" s="26" t="str">
        <f>IF(AND(R73="NE",LEN('ÚHRADOVÝ KATALOG VZP - ZP'!P73)&gt;0),'ÚHRADOVÝ KATALOG VZP - ZP'!P73,"")</f>
        <v/>
      </c>
      <c r="Q73" s="79" t="str">
        <f>IF(LEN(TRIM('ÚHRADOVÝ KATALOG VZP - ZP'!Q73))=0,"",IF(IFERROR(SEARCH("""",UPPER('ÚHRADOVÝ KATALOG VZP - ZP'!Q73)),0)=0,UPPER('ÚHRADOVÝ KATALOG VZP - ZP'!Q73),"("&amp;""""&amp;")"))</f>
        <v/>
      </c>
      <c r="R73" s="31" t="str">
        <f>IF(LEN(TRIM('ÚHRADOVÝ KATALOG VZP - ZP'!B73)&amp;TRIM('ÚHRADOVÝ KATALOG VZP - ZP'!C73)&amp;TRIM('ÚHRADOVÝ KATALOG VZP - ZP'!D73)&amp;TRIM('ÚHRADOVÝ KATALOG VZP - ZP'!E73)&amp;TRIM('ÚHRADOVÝ KATALOG VZP - ZP'!F73)&amp;TRIM('ÚHRADOVÝ KATALOG VZP - ZP'!G73)&amp;TRIM('ÚHRADOVÝ KATALOG VZP - ZP'!H73)&amp;TRIM('ÚHRADOVÝ KATALOG VZP - ZP'!I73)&amp;TRIM('ÚHRADOVÝ KATALOG VZP - ZP'!J73)&amp;TRIM('ÚHRADOVÝ KATALOG VZP - ZP'!K73)&amp;TRIM('ÚHRADOVÝ KATALOG VZP - ZP'!L73)&amp;TRIM('ÚHRADOVÝ KATALOG VZP - ZP'!M73)&amp;TRIM('ÚHRADOVÝ KATALOG VZP - ZP'!N73)&amp;TRIM('ÚHRADOVÝ KATALOG VZP - ZP'!O73)&amp;TRIM('ÚHRADOVÝ KATALOG VZP - ZP'!P73)&amp;TRIM('ÚHRADOVÝ KATALOG VZP - ZP'!Q73))=0,"ANO","NE")</f>
        <v>ANO</v>
      </c>
      <c r="S73" s="31" t="str">
        <f>IF(R73="NE",IF(LEN(TRIM('ÚHRADOVÝ KATALOG VZP - ZP'!B73))=0,"NOVÝ","OPRAVA"),"")</f>
        <v/>
      </c>
      <c r="T73" s="32" t="str">
        <f t="shared" si="8"/>
        <v>X</v>
      </c>
      <c r="U73" s="11"/>
      <c r="V73" s="11">
        <f>LEN(TRIM('ÚHRADOVÝ KATALOG VZP - ZP'!C73))</f>
        <v>0</v>
      </c>
      <c r="W73" s="11" t="str">
        <f>IF(IFERROR(SEARCH("""",UPPER('ÚHRADOVÝ KATALOG VZP - ZP'!C73)),0)&gt;0," "&amp;CHAR(34),"")</f>
        <v/>
      </c>
      <c r="X73" s="11" t="str">
        <f>IF(IFERROR(SEARCH("~?",UPPER('ÚHRADOVÝ KATALOG VZP - ZP'!C73)),0)&gt;0," ?","")</f>
        <v/>
      </c>
      <c r="Y73" s="11" t="str">
        <f>IF(IFERROR(SEARCH("!",UPPER('ÚHRADOVÝ KATALOG VZP - ZP'!C73)),0)&gt;0," !","")</f>
        <v/>
      </c>
      <c r="Z73" s="11" t="str">
        <f>IF(IFERROR(SEARCH("_",UPPER('ÚHRADOVÝ KATALOG VZP - ZP'!C73)),0)&gt;0," _","")</f>
        <v/>
      </c>
      <c r="AA73" s="11" t="str">
        <f>IF(IFERROR(SEARCH("§",UPPER('ÚHRADOVÝ KATALOG VZP - ZP'!C73)),0)&gt;0," §","")</f>
        <v/>
      </c>
      <c r="AB73" s="11" t="str">
        <f>IF(IFERROR(SEARCH("#",UPPER('ÚHRADOVÝ KATALOG VZP - ZP'!C73)),0)&gt;0," #","")</f>
        <v/>
      </c>
      <c r="AC73" s="11" t="str">
        <f>IF(IFERROR(SEARCH(CHAR(10),UPPER('ÚHRADOVÝ KATALOG VZP - ZP'!C73)),0)&gt;0," ALT+ENTER","")</f>
        <v/>
      </c>
      <c r="AD73" s="96" t="str">
        <f>IF(AND(V73=0, R73="NE"),"Chybí NAZ",IF(LEN(TRIM(W73&amp;X73&amp;Y73&amp;Z73&amp;AA73&amp;AB73&amp;AC73))&gt;0,"Nepovolený(é) znak(y):   "&amp;W73&amp;X73&amp;Y73&amp;Z73&amp;AA73&amp;AB73&amp;AC73,TRIM('ÚHRADOVÝ KATALOG VZP - ZP'!C73)))</f>
        <v/>
      </c>
      <c r="AE73" s="11">
        <f>LEN(TRIM('ÚHRADOVÝ KATALOG VZP - ZP'!D73))</f>
        <v>0</v>
      </c>
      <c r="AF73" s="11" t="str">
        <f>IF(IFERROR(SEARCH("""",UPPER('ÚHRADOVÝ KATALOG VZP - ZP'!D73)),0)&gt;0," "&amp;CHAR(34),"")</f>
        <v/>
      </c>
      <c r="AG73" s="11" t="str">
        <f>IF(IFERROR(SEARCH("~?",UPPER('ÚHRADOVÝ KATALOG VZP - ZP'!D73)),0)&gt;0," ?","")</f>
        <v/>
      </c>
      <c r="AH73" s="11" t="str">
        <f>IF(IFERROR(SEARCH("!",UPPER('ÚHRADOVÝ KATALOG VZP - ZP'!D73)),0)&gt;0," !","")</f>
        <v/>
      </c>
      <c r="AI73" s="11" t="str">
        <f>IF(IFERROR(SEARCH("_",UPPER('ÚHRADOVÝ KATALOG VZP - ZP'!D73)),0)&gt;0," _","")</f>
        <v/>
      </c>
      <c r="AJ73" s="11" t="str">
        <f>IF(IFERROR(SEARCH("§",UPPER('ÚHRADOVÝ KATALOG VZP - ZP'!D73)),0)&gt;0," §","")</f>
        <v/>
      </c>
      <c r="AK73" s="11" t="str">
        <f>IF(IFERROR(SEARCH("#",UPPER('ÚHRADOVÝ KATALOG VZP - ZP'!D73)),0)&gt;0," #","")</f>
        <v/>
      </c>
      <c r="AL73" s="11" t="str">
        <f>IF(IFERROR(SEARCH(CHAR(10),UPPER('ÚHRADOVÝ KATALOG VZP - ZP'!D73)),0)&gt;0," ALT+ENTER","")</f>
        <v/>
      </c>
      <c r="AM73" s="96" t="str">
        <f>IF(AND(AE73=0, R73="NE"),"Chybí DOP",IF(LEN(TRIM(AF73&amp;AG73&amp;AH73&amp;AI73&amp;AJ73&amp;AK73&amp;AL73))&gt;0,"Nepovolený(é) znak(y):   "&amp;AF73&amp;AG73&amp;AH73&amp;AI73&amp;AJ73&amp;AK73&amp;AL73,TRIM('ÚHRADOVÝ KATALOG VZP - ZP'!D73)))</f>
        <v/>
      </c>
    </row>
    <row r="74" spans="1:39" ht="30" hidden="1" customHeight="1" x14ac:dyDescent="0.2">
      <c r="A74" s="1">
        <v>69</v>
      </c>
      <c r="B74" s="20" t="str">
        <f>IF(ISBLANK('ÚHRADOVÝ KATALOG VZP - ZP'!B74),"",'ÚHRADOVÝ KATALOG VZP - ZP'!B74)</f>
        <v/>
      </c>
      <c r="C74" s="21" t="str">
        <f t="shared" si="5"/>
        <v/>
      </c>
      <c r="D74" s="21" t="str">
        <f t="shared" si="6"/>
        <v/>
      </c>
      <c r="E74" s="22" t="str">
        <f>IF(S74="NOVÝ",IF(LEN(TRIM('ÚHRADOVÝ KATALOG VZP - ZP'!E74))=0,"Chybí TYP",'ÚHRADOVÝ KATALOG VZP - ZP'!E74),IF(LEN(TRIM('ÚHRADOVÝ KATALOG VZP - ZP'!E74))=0,"",'ÚHRADOVÝ KATALOG VZP - ZP'!E74))</f>
        <v/>
      </c>
      <c r="F74" s="22" t="str">
        <f t="shared" si="7"/>
        <v/>
      </c>
      <c r="G74" s="22" t="str">
        <f>IF(S74="NOVÝ",IF(LEN(TRIM('ÚHRADOVÝ KATALOG VZP - ZP'!G74))=0,"???",IF(IFERROR(SEARCH("""",UPPER('ÚHRADOVÝ KATALOG VZP - ZP'!G74)),0)=0,UPPER('ÚHRADOVÝ KATALOG VZP - ZP'!G74),"("&amp;""""&amp;")")),IF(LEN(TRIM('ÚHRADOVÝ KATALOG VZP - ZP'!G74))=0,"",IF(IFERROR(SEARCH("""",UPPER('ÚHRADOVÝ KATALOG VZP - ZP'!G74)),0)=0,UPPER('ÚHRADOVÝ KATALOG VZP - ZP'!G74),"("&amp;""""&amp;")")))</f>
        <v/>
      </c>
      <c r="H74" s="22" t="str">
        <f>IF(IFERROR(SEARCH("""",UPPER('ÚHRADOVÝ KATALOG VZP - ZP'!H74)),0)=0,UPPER('ÚHRADOVÝ KATALOG VZP - ZP'!H74),"("&amp;""""&amp;")")</f>
        <v/>
      </c>
      <c r="I74" s="22" t="str">
        <f>IF(IFERROR(SEARCH("""",UPPER('ÚHRADOVÝ KATALOG VZP - ZP'!I74)),0)=0,UPPER('ÚHRADOVÝ KATALOG VZP - ZP'!I74),"("&amp;""""&amp;")")</f>
        <v/>
      </c>
      <c r="J74" s="23" t="str">
        <f>IF(S74="NOVÝ",IF(LEN(TRIM('ÚHRADOVÝ KATALOG VZP - ZP'!J74))=0,"Chybí VYC",'ÚHRADOVÝ KATALOG VZP - ZP'!J74),IF(LEN(TRIM('ÚHRADOVÝ KATALOG VZP - ZP'!J74))=0,"",'ÚHRADOVÝ KATALOG VZP - ZP'!J74))</f>
        <v/>
      </c>
      <c r="K74" s="22" t="str">
        <f>IF(S74="NOVÝ",IF(LEN(TRIM('ÚHRADOVÝ KATALOG VZP - ZP'!K74))=0,"Chybí MENA",IF(IFERROR(SEARCH("""",UPPER('ÚHRADOVÝ KATALOG VZP - ZP'!K74)),0)=0,UPPER('ÚHRADOVÝ KATALOG VZP - ZP'!K74),"("&amp;""""&amp;")")),IF(LEN(TRIM('ÚHRADOVÝ KATALOG VZP - ZP'!K74))=0,"",IF(IFERROR(SEARCH("""",UPPER('ÚHRADOVÝ KATALOG VZP - ZP'!K74)),0)=0,UPPER('ÚHRADOVÝ KATALOG VZP - ZP'!K74),"("&amp;""""&amp;")")))</f>
        <v/>
      </c>
      <c r="L74" s="24" t="str">
        <f>IF(S74="NOVÝ",IF(LEN(TRIM('ÚHRADOVÝ KATALOG VZP - ZP'!L74))=0,"Chybí KURZ",'ÚHRADOVÝ KATALOG VZP - ZP'!L74),IF(LEN(TRIM('ÚHRADOVÝ KATALOG VZP - ZP'!L74))=0,"",'ÚHRADOVÝ KATALOG VZP - ZP'!L74))</f>
        <v/>
      </c>
      <c r="M74" s="83" t="str">
        <f>IF(S74="NOVÝ",IF(LEN(TRIM('ÚHRADOVÝ KATALOG VZP - ZP'!M74))=0,"Chybí DPH",
IF(OR('ÚHRADOVÝ KATALOG VZP - ZP'!M74=15,'ÚHRADOVÝ KATALOG VZP - ZP'!M74=21),
'ÚHRADOVÝ KATALOG VZP - ZP'!M74,"CHYBA")),
IF(LEN(TRIM('ÚHRADOVÝ KATALOG VZP - ZP'!M74))=0,"",
IF(OR('ÚHRADOVÝ KATALOG VZP - ZP'!M74=15,'ÚHRADOVÝ KATALOG VZP - ZP'!M74=21),
'ÚHRADOVÝ KATALOG VZP - ZP'!M74,"CHYBA"))
)</f>
        <v/>
      </c>
      <c r="N74" s="25" t="str">
        <f>IF(R74="NE",IF(AND(T74&lt;&gt;"X",LEN('ÚHRADOVÝ KATALOG VZP - ZP'!N74)&gt;0),IF(ROUND(J74*L74*(1+(M74/100))*T74,2)&lt;'ÚHRADOVÝ KATALOG VZP - ZP'!N74,TEXT('ÚHRADOVÝ KATALOG VZP - ZP'!N74,"# ##0,00 Kč") &amp; CHAR(10) &amp; "&gt; " &amp; TEXT('ÚHRADOVÝ KATALOG VZP - ZP'!N74-(J74*L74*(1+(M74/100))*T74),"# ##0,00 Kč"),TEXT('ÚHRADOVÝ KATALOG VZP - ZP'!N74,"# ##0,00 Kč") &amp; CHAR(10) &amp; "OK"),"Chybí data pro výpočet"),"")</f>
        <v/>
      </c>
      <c r="O74" s="26" t="str">
        <f>IF(AND(R74="NE",LEN('ÚHRADOVÝ KATALOG VZP - ZP'!O74)&gt;0),'ÚHRADOVÝ KATALOG VZP - ZP'!O74,"")</f>
        <v/>
      </c>
      <c r="P74" s="26" t="str">
        <f>IF(AND(R74="NE",LEN('ÚHRADOVÝ KATALOG VZP - ZP'!P74)&gt;0),'ÚHRADOVÝ KATALOG VZP - ZP'!P74,"")</f>
        <v/>
      </c>
      <c r="Q74" s="79" t="str">
        <f>IF(LEN(TRIM('ÚHRADOVÝ KATALOG VZP - ZP'!Q74))=0,"",IF(IFERROR(SEARCH("""",UPPER('ÚHRADOVÝ KATALOG VZP - ZP'!Q74)),0)=0,UPPER('ÚHRADOVÝ KATALOG VZP - ZP'!Q74),"("&amp;""""&amp;")"))</f>
        <v/>
      </c>
      <c r="R74" s="31" t="str">
        <f>IF(LEN(TRIM('ÚHRADOVÝ KATALOG VZP - ZP'!B74)&amp;TRIM('ÚHRADOVÝ KATALOG VZP - ZP'!C74)&amp;TRIM('ÚHRADOVÝ KATALOG VZP - ZP'!D74)&amp;TRIM('ÚHRADOVÝ KATALOG VZP - ZP'!E74)&amp;TRIM('ÚHRADOVÝ KATALOG VZP - ZP'!F74)&amp;TRIM('ÚHRADOVÝ KATALOG VZP - ZP'!G74)&amp;TRIM('ÚHRADOVÝ KATALOG VZP - ZP'!H74)&amp;TRIM('ÚHRADOVÝ KATALOG VZP - ZP'!I74)&amp;TRIM('ÚHRADOVÝ KATALOG VZP - ZP'!J74)&amp;TRIM('ÚHRADOVÝ KATALOG VZP - ZP'!K74)&amp;TRIM('ÚHRADOVÝ KATALOG VZP - ZP'!L74)&amp;TRIM('ÚHRADOVÝ KATALOG VZP - ZP'!M74)&amp;TRIM('ÚHRADOVÝ KATALOG VZP - ZP'!N74)&amp;TRIM('ÚHRADOVÝ KATALOG VZP - ZP'!O74)&amp;TRIM('ÚHRADOVÝ KATALOG VZP - ZP'!P74)&amp;TRIM('ÚHRADOVÝ KATALOG VZP - ZP'!Q74))=0,"ANO","NE")</f>
        <v>ANO</v>
      </c>
      <c r="S74" s="31" t="str">
        <f>IF(R74="NE",IF(LEN(TRIM('ÚHRADOVÝ KATALOG VZP - ZP'!B74))=0,"NOVÝ","OPRAVA"),"")</f>
        <v/>
      </c>
      <c r="T74" s="32" t="str">
        <f t="shared" si="8"/>
        <v>X</v>
      </c>
      <c r="U74" s="11"/>
      <c r="V74" s="11">
        <f>LEN(TRIM('ÚHRADOVÝ KATALOG VZP - ZP'!C74))</f>
        <v>0</v>
      </c>
      <c r="W74" s="11" t="str">
        <f>IF(IFERROR(SEARCH("""",UPPER('ÚHRADOVÝ KATALOG VZP - ZP'!C74)),0)&gt;0," "&amp;CHAR(34),"")</f>
        <v/>
      </c>
      <c r="X74" s="11" t="str">
        <f>IF(IFERROR(SEARCH("~?",UPPER('ÚHRADOVÝ KATALOG VZP - ZP'!C74)),0)&gt;0," ?","")</f>
        <v/>
      </c>
      <c r="Y74" s="11" t="str">
        <f>IF(IFERROR(SEARCH("!",UPPER('ÚHRADOVÝ KATALOG VZP - ZP'!C74)),0)&gt;0," !","")</f>
        <v/>
      </c>
      <c r="Z74" s="11" t="str">
        <f>IF(IFERROR(SEARCH("_",UPPER('ÚHRADOVÝ KATALOG VZP - ZP'!C74)),0)&gt;0," _","")</f>
        <v/>
      </c>
      <c r="AA74" s="11" t="str">
        <f>IF(IFERROR(SEARCH("§",UPPER('ÚHRADOVÝ KATALOG VZP - ZP'!C74)),0)&gt;0," §","")</f>
        <v/>
      </c>
      <c r="AB74" s="11" t="str">
        <f>IF(IFERROR(SEARCH("#",UPPER('ÚHRADOVÝ KATALOG VZP - ZP'!C74)),0)&gt;0," #","")</f>
        <v/>
      </c>
      <c r="AC74" s="11" t="str">
        <f>IF(IFERROR(SEARCH(CHAR(10),UPPER('ÚHRADOVÝ KATALOG VZP - ZP'!C74)),0)&gt;0," ALT+ENTER","")</f>
        <v/>
      </c>
      <c r="AD74" s="96" t="str">
        <f>IF(AND(V74=0, R74="NE"),"Chybí NAZ",IF(LEN(TRIM(W74&amp;X74&amp;Y74&amp;Z74&amp;AA74&amp;AB74&amp;AC74))&gt;0,"Nepovolený(é) znak(y):   "&amp;W74&amp;X74&amp;Y74&amp;Z74&amp;AA74&amp;AB74&amp;AC74,TRIM('ÚHRADOVÝ KATALOG VZP - ZP'!C74)))</f>
        <v/>
      </c>
      <c r="AE74" s="11">
        <f>LEN(TRIM('ÚHRADOVÝ KATALOG VZP - ZP'!D74))</f>
        <v>0</v>
      </c>
      <c r="AF74" s="11" t="str">
        <f>IF(IFERROR(SEARCH("""",UPPER('ÚHRADOVÝ KATALOG VZP - ZP'!D74)),0)&gt;0," "&amp;CHAR(34),"")</f>
        <v/>
      </c>
      <c r="AG74" s="11" t="str">
        <f>IF(IFERROR(SEARCH("~?",UPPER('ÚHRADOVÝ KATALOG VZP - ZP'!D74)),0)&gt;0," ?","")</f>
        <v/>
      </c>
      <c r="AH74" s="11" t="str">
        <f>IF(IFERROR(SEARCH("!",UPPER('ÚHRADOVÝ KATALOG VZP - ZP'!D74)),0)&gt;0," !","")</f>
        <v/>
      </c>
      <c r="AI74" s="11" t="str">
        <f>IF(IFERROR(SEARCH("_",UPPER('ÚHRADOVÝ KATALOG VZP - ZP'!D74)),0)&gt;0," _","")</f>
        <v/>
      </c>
      <c r="AJ74" s="11" t="str">
        <f>IF(IFERROR(SEARCH("§",UPPER('ÚHRADOVÝ KATALOG VZP - ZP'!D74)),0)&gt;0," §","")</f>
        <v/>
      </c>
      <c r="AK74" s="11" t="str">
        <f>IF(IFERROR(SEARCH("#",UPPER('ÚHRADOVÝ KATALOG VZP - ZP'!D74)),0)&gt;0," #","")</f>
        <v/>
      </c>
      <c r="AL74" s="11" t="str">
        <f>IF(IFERROR(SEARCH(CHAR(10),UPPER('ÚHRADOVÝ KATALOG VZP - ZP'!D74)),0)&gt;0," ALT+ENTER","")</f>
        <v/>
      </c>
      <c r="AM74" s="96" t="str">
        <f>IF(AND(AE74=0, R74="NE"),"Chybí DOP",IF(LEN(TRIM(AF74&amp;AG74&amp;AH74&amp;AI74&amp;AJ74&amp;AK74&amp;AL74))&gt;0,"Nepovolený(é) znak(y):   "&amp;AF74&amp;AG74&amp;AH74&amp;AI74&amp;AJ74&amp;AK74&amp;AL74,TRIM('ÚHRADOVÝ KATALOG VZP - ZP'!D74)))</f>
        <v/>
      </c>
    </row>
    <row r="75" spans="1:39" ht="30" hidden="1" customHeight="1" x14ac:dyDescent="0.2">
      <c r="A75" s="1">
        <v>70</v>
      </c>
      <c r="B75" s="20" t="str">
        <f>IF(ISBLANK('ÚHRADOVÝ KATALOG VZP - ZP'!B75),"",'ÚHRADOVÝ KATALOG VZP - ZP'!B75)</f>
        <v/>
      </c>
      <c r="C75" s="21" t="str">
        <f t="shared" si="5"/>
        <v/>
      </c>
      <c r="D75" s="21" t="str">
        <f t="shared" si="6"/>
        <v/>
      </c>
      <c r="E75" s="22" t="str">
        <f>IF(S75="NOVÝ",IF(LEN(TRIM('ÚHRADOVÝ KATALOG VZP - ZP'!E75))=0,"Chybí TYP",'ÚHRADOVÝ KATALOG VZP - ZP'!E75),IF(LEN(TRIM('ÚHRADOVÝ KATALOG VZP - ZP'!E75))=0,"",'ÚHRADOVÝ KATALOG VZP - ZP'!E75))</f>
        <v/>
      </c>
      <c r="F75" s="22" t="str">
        <f t="shared" si="7"/>
        <v/>
      </c>
      <c r="G75" s="22" t="str">
        <f>IF(S75="NOVÝ",IF(LEN(TRIM('ÚHRADOVÝ KATALOG VZP - ZP'!G75))=0,"???",IF(IFERROR(SEARCH("""",UPPER('ÚHRADOVÝ KATALOG VZP - ZP'!G75)),0)=0,UPPER('ÚHRADOVÝ KATALOG VZP - ZP'!G75),"("&amp;""""&amp;")")),IF(LEN(TRIM('ÚHRADOVÝ KATALOG VZP - ZP'!G75))=0,"",IF(IFERROR(SEARCH("""",UPPER('ÚHRADOVÝ KATALOG VZP - ZP'!G75)),0)=0,UPPER('ÚHRADOVÝ KATALOG VZP - ZP'!G75),"("&amp;""""&amp;")")))</f>
        <v/>
      </c>
      <c r="H75" s="22" t="str">
        <f>IF(IFERROR(SEARCH("""",UPPER('ÚHRADOVÝ KATALOG VZP - ZP'!H75)),0)=0,UPPER('ÚHRADOVÝ KATALOG VZP - ZP'!H75),"("&amp;""""&amp;")")</f>
        <v/>
      </c>
      <c r="I75" s="22" t="str">
        <f>IF(IFERROR(SEARCH("""",UPPER('ÚHRADOVÝ KATALOG VZP - ZP'!I75)),0)=0,UPPER('ÚHRADOVÝ KATALOG VZP - ZP'!I75),"("&amp;""""&amp;")")</f>
        <v/>
      </c>
      <c r="J75" s="23" t="str">
        <f>IF(S75="NOVÝ",IF(LEN(TRIM('ÚHRADOVÝ KATALOG VZP - ZP'!J75))=0,"Chybí VYC",'ÚHRADOVÝ KATALOG VZP - ZP'!J75),IF(LEN(TRIM('ÚHRADOVÝ KATALOG VZP - ZP'!J75))=0,"",'ÚHRADOVÝ KATALOG VZP - ZP'!J75))</f>
        <v/>
      </c>
      <c r="K75" s="22" t="str">
        <f>IF(S75="NOVÝ",IF(LEN(TRIM('ÚHRADOVÝ KATALOG VZP - ZP'!K75))=0,"Chybí MENA",IF(IFERROR(SEARCH("""",UPPER('ÚHRADOVÝ KATALOG VZP - ZP'!K75)),0)=0,UPPER('ÚHRADOVÝ KATALOG VZP - ZP'!K75),"("&amp;""""&amp;")")),IF(LEN(TRIM('ÚHRADOVÝ KATALOG VZP - ZP'!K75))=0,"",IF(IFERROR(SEARCH("""",UPPER('ÚHRADOVÝ KATALOG VZP - ZP'!K75)),0)=0,UPPER('ÚHRADOVÝ KATALOG VZP - ZP'!K75),"("&amp;""""&amp;")")))</f>
        <v/>
      </c>
      <c r="L75" s="24" t="str">
        <f>IF(S75="NOVÝ",IF(LEN(TRIM('ÚHRADOVÝ KATALOG VZP - ZP'!L75))=0,"Chybí KURZ",'ÚHRADOVÝ KATALOG VZP - ZP'!L75),IF(LEN(TRIM('ÚHRADOVÝ KATALOG VZP - ZP'!L75))=0,"",'ÚHRADOVÝ KATALOG VZP - ZP'!L75))</f>
        <v/>
      </c>
      <c r="M75" s="83" t="str">
        <f>IF(S75="NOVÝ",IF(LEN(TRIM('ÚHRADOVÝ KATALOG VZP - ZP'!M75))=0,"Chybí DPH",
IF(OR('ÚHRADOVÝ KATALOG VZP - ZP'!M75=15,'ÚHRADOVÝ KATALOG VZP - ZP'!M75=21),
'ÚHRADOVÝ KATALOG VZP - ZP'!M75,"CHYBA")),
IF(LEN(TRIM('ÚHRADOVÝ KATALOG VZP - ZP'!M75))=0,"",
IF(OR('ÚHRADOVÝ KATALOG VZP - ZP'!M75=15,'ÚHRADOVÝ KATALOG VZP - ZP'!M75=21),
'ÚHRADOVÝ KATALOG VZP - ZP'!M75,"CHYBA"))
)</f>
        <v/>
      </c>
      <c r="N75" s="25" t="str">
        <f>IF(R75="NE",IF(AND(T75&lt;&gt;"X",LEN('ÚHRADOVÝ KATALOG VZP - ZP'!N75)&gt;0),IF(ROUND(J75*L75*(1+(M75/100))*T75,2)&lt;'ÚHRADOVÝ KATALOG VZP - ZP'!N75,TEXT('ÚHRADOVÝ KATALOG VZP - ZP'!N75,"# ##0,00 Kč") &amp; CHAR(10) &amp; "&gt; " &amp; TEXT('ÚHRADOVÝ KATALOG VZP - ZP'!N75-(J75*L75*(1+(M75/100))*T75),"# ##0,00 Kč"),TEXT('ÚHRADOVÝ KATALOG VZP - ZP'!N75,"# ##0,00 Kč") &amp; CHAR(10) &amp; "OK"),"Chybí data pro výpočet"),"")</f>
        <v/>
      </c>
      <c r="O75" s="26" t="str">
        <f>IF(AND(R75="NE",LEN('ÚHRADOVÝ KATALOG VZP - ZP'!O75)&gt;0),'ÚHRADOVÝ KATALOG VZP - ZP'!O75,"")</f>
        <v/>
      </c>
      <c r="P75" s="26" t="str">
        <f>IF(AND(R75="NE",LEN('ÚHRADOVÝ KATALOG VZP - ZP'!P75)&gt;0),'ÚHRADOVÝ KATALOG VZP - ZP'!P75,"")</f>
        <v/>
      </c>
      <c r="Q75" s="79" t="str">
        <f>IF(LEN(TRIM('ÚHRADOVÝ KATALOG VZP - ZP'!Q75))=0,"",IF(IFERROR(SEARCH("""",UPPER('ÚHRADOVÝ KATALOG VZP - ZP'!Q75)),0)=0,UPPER('ÚHRADOVÝ KATALOG VZP - ZP'!Q75),"("&amp;""""&amp;")"))</f>
        <v/>
      </c>
      <c r="R75" s="31" t="str">
        <f>IF(LEN(TRIM('ÚHRADOVÝ KATALOG VZP - ZP'!B75)&amp;TRIM('ÚHRADOVÝ KATALOG VZP - ZP'!C75)&amp;TRIM('ÚHRADOVÝ KATALOG VZP - ZP'!D75)&amp;TRIM('ÚHRADOVÝ KATALOG VZP - ZP'!E75)&amp;TRIM('ÚHRADOVÝ KATALOG VZP - ZP'!F75)&amp;TRIM('ÚHRADOVÝ KATALOG VZP - ZP'!G75)&amp;TRIM('ÚHRADOVÝ KATALOG VZP - ZP'!H75)&amp;TRIM('ÚHRADOVÝ KATALOG VZP - ZP'!I75)&amp;TRIM('ÚHRADOVÝ KATALOG VZP - ZP'!J75)&amp;TRIM('ÚHRADOVÝ KATALOG VZP - ZP'!K75)&amp;TRIM('ÚHRADOVÝ KATALOG VZP - ZP'!L75)&amp;TRIM('ÚHRADOVÝ KATALOG VZP - ZP'!M75)&amp;TRIM('ÚHRADOVÝ KATALOG VZP - ZP'!N75)&amp;TRIM('ÚHRADOVÝ KATALOG VZP - ZP'!O75)&amp;TRIM('ÚHRADOVÝ KATALOG VZP - ZP'!P75)&amp;TRIM('ÚHRADOVÝ KATALOG VZP - ZP'!Q75))=0,"ANO","NE")</f>
        <v>ANO</v>
      </c>
      <c r="S75" s="31" t="str">
        <f>IF(R75="NE",IF(LEN(TRIM('ÚHRADOVÝ KATALOG VZP - ZP'!B75))=0,"NOVÝ","OPRAVA"),"")</f>
        <v/>
      </c>
      <c r="T75" s="32" t="str">
        <f t="shared" si="8"/>
        <v>X</v>
      </c>
      <c r="U75" s="11"/>
      <c r="V75" s="11">
        <f>LEN(TRIM('ÚHRADOVÝ KATALOG VZP - ZP'!C75))</f>
        <v>0</v>
      </c>
      <c r="W75" s="11" t="str">
        <f>IF(IFERROR(SEARCH("""",UPPER('ÚHRADOVÝ KATALOG VZP - ZP'!C75)),0)&gt;0," "&amp;CHAR(34),"")</f>
        <v/>
      </c>
      <c r="X75" s="11" t="str">
        <f>IF(IFERROR(SEARCH("~?",UPPER('ÚHRADOVÝ KATALOG VZP - ZP'!C75)),0)&gt;0," ?","")</f>
        <v/>
      </c>
      <c r="Y75" s="11" t="str">
        <f>IF(IFERROR(SEARCH("!",UPPER('ÚHRADOVÝ KATALOG VZP - ZP'!C75)),0)&gt;0," !","")</f>
        <v/>
      </c>
      <c r="Z75" s="11" t="str">
        <f>IF(IFERROR(SEARCH("_",UPPER('ÚHRADOVÝ KATALOG VZP - ZP'!C75)),0)&gt;0," _","")</f>
        <v/>
      </c>
      <c r="AA75" s="11" t="str">
        <f>IF(IFERROR(SEARCH("§",UPPER('ÚHRADOVÝ KATALOG VZP - ZP'!C75)),0)&gt;0," §","")</f>
        <v/>
      </c>
      <c r="AB75" s="11" t="str">
        <f>IF(IFERROR(SEARCH("#",UPPER('ÚHRADOVÝ KATALOG VZP - ZP'!C75)),0)&gt;0," #","")</f>
        <v/>
      </c>
      <c r="AC75" s="11" t="str">
        <f>IF(IFERROR(SEARCH(CHAR(10),UPPER('ÚHRADOVÝ KATALOG VZP - ZP'!C75)),0)&gt;0," ALT+ENTER","")</f>
        <v/>
      </c>
      <c r="AD75" s="96" t="str">
        <f>IF(AND(V75=0, R75="NE"),"Chybí NAZ",IF(LEN(TRIM(W75&amp;X75&amp;Y75&amp;Z75&amp;AA75&amp;AB75&amp;AC75))&gt;0,"Nepovolený(é) znak(y):   "&amp;W75&amp;X75&amp;Y75&amp;Z75&amp;AA75&amp;AB75&amp;AC75,TRIM('ÚHRADOVÝ KATALOG VZP - ZP'!C75)))</f>
        <v/>
      </c>
      <c r="AE75" s="11">
        <f>LEN(TRIM('ÚHRADOVÝ KATALOG VZP - ZP'!D75))</f>
        <v>0</v>
      </c>
      <c r="AF75" s="11" t="str">
        <f>IF(IFERROR(SEARCH("""",UPPER('ÚHRADOVÝ KATALOG VZP - ZP'!D75)),0)&gt;0," "&amp;CHAR(34),"")</f>
        <v/>
      </c>
      <c r="AG75" s="11" t="str">
        <f>IF(IFERROR(SEARCH("~?",UPPER('ÚHRADOVÝ KATALOG VZP - ZP'!D75)),0)&gt;0," ?","")</f>
        <v/>
      </c>
      <c r="AH75" s="11" t="str">
        <f>IF(IFERROR(SEARCH("!",UPPER('ÚHRADOVÝ KATALOG VZP - ZP'!D75)),0)&gt;0," !","")</f>
        <v/>
      </c>
      <c r="AI75" s="11" t="str">
        <f>IF(IFERROR(SEARCH("_",UPPER('ÚHRADOVÝ KATALOG VZP - ZP'!D75)),0)&gt;0," _","")</f>
        <v/>
      </c>
      <c r="AJ75" s="11" t="str">
        <f>IF(IFERROR(SEARCH("§",UPPER('ÚHRADOVÝ KATALOG VZP - ZP'!D75)),0)&gt;0," §","")</f>
        <v/>
      </c>
      <c r="AK75" s="11" t="str">
        <f>IF(IFERROR(SEARCH("#",UPPER('ÚHRADOVÝ KATALOG VZP - ZP'!D75)),0)&gt;0," #","")</f>
        <v/>
      </c>
      <c r="AL75" s="11" t="str">
        <f>IF(IFERROR(SEARCH(CHAR(10),UPPER('ÚHRADOVÝ KATALOG VZP - ZP'!D75)),0)&gt;0," ALT+ENTER","")</f>
        <v/>
      </c>
      <c r="AM75" s="96" t="str">
        <f>IF(AND(AE75=0, R75="NE"),"Chybí DOP",IF(LEN(TRIM(AF75&amp;AG75&amp;AH75&amp;AI75&amp;AJ75&amp;AK75&amp;AL75))&gt;0,"Nepovolený(é) znak(y):   "&amp;AF75&amp;AG75&amp;AH75&amp;AI75&amp;AJ75&amp;AK75&amp;AL75,TRIM('ÚHRADOVÝ KATALOG VZP - ZP'!D75)))</f>
        <v/>
      </c>
    </row>
    <row r="76" spans="1:39" ht="30" hidden="1" customHeight="1" x14ac:dyDescent="0.2">
      <c r="A76" s="1">
        <v>71</v>
      </c>
      <c r="B76" s="20" t="str">
        <f>IF(ISBLANK('ÚHRADOVÝ KATALOG VZP - ZP'!B76),"",'ÚHRADOVÝ KATALOG VZP - ZP'!B76)</f>
        <v/>
      </c>
      <c r="C76" s="21" t="str">
        <f t="shared" si="5"/>
        <v/>
      </c>
      <c r="D76" s="21" t="str">
        <f t="shared" si="6"/>
        <v/>
      </c>
      <c r="E76" s="22" t="str">
        <f>IF(S76="NOVÝ",IF(LEN(TRIM('ÚHRADOVÝ KATALOG VZP - ZP'!E76))=0,"Chybí TYP",'ÚHRADOVÝ KATALOG VZP - ZP'!E76),IF(LEN(TRIM('ÚHRADOVÝ KATALOG VZP - ZP'!E76))=0,"",'ÚHRADOVÝ KATALOG VZP - ZP'!E76))</f>
        <v/>
      </c>
      <c r="F76" s="22" t="str">
        <f t="shared" si="7"/>
        <v/>
      </c>
      <c r="G76" s="22" t="str">
        <f>IF(S76="NOVÝ",IF(LEN(TRIM('ÚHRADOVÝ KATALOG VZP - ZP'!G76))=0,"???",IF(IFERROR(SEARCH("""",UPPER('ÚHRADOVÝ KATALOG VZP - ZP'!G76)),0)=0,UPPER('ÚHRADOVÝ KATALOG VZP - ZP'!G76),"("&amp;""""&amp;")")),IF(LEN(TRIM('ÚHRADOVÝ KATALOG VZP - ZP'!G76))=0,"",IF(IFERROR(SEARCH("""",UPPER('ÚHRADOVÝ KATALOG VZP - ZP'!G76)),0)=0,UPPER('ÚHRADOVÝ KATALOG VZP - ZP'!G76),"("&amp;""""&amp;")")))</f>
        <v/>
      </c>
      <c r="H76" s="22" t="str">
        <f>IF(IFERROR(SEARCH("""",UPPER('ÚHRADOVÝ KATALOG VZP - ZP'!H76)),0)=0,UPPER('ÚHRADOVÝ KATALOG VZP - ZP'!H76),"("&amp;""""&amp;")")</f>
        <v/>
      </c>
      <c r="I76" s="22" t="str">
        <f>IF(IFERROR(SEARCH("""",UPPER('ÚHRADOVÝ KATALOG VZP - ZP'!I76)),0)=0,UPPER('ÚHRADOVÝ KATALOG VZP - ZP'!I76),"("&amp;""""&amp;")")</f>
        <v/>
      </c>
      <c r="J76" s="23" t="str">
        <f>IF(S76="NOVÝ",IF(LEN(TRIM('ÚHRADOVÝ KATALOG VZP - ZP'!J76))=0,"Chybí VYC",'ÚHRADOVÝ KATALOG VZP - ZP'!J76),IF(LEN(TRIM('ÚHRADOVÝ KATALOG VZP - ZP'!J76))=0,"",'ÚHRADOVÝ KATALOG VZP - ZP'!J76))</f>
        <v/>
      </c>
      <c r="K76" s="22" t="str">
        <f>IF(S76="NOVÝ",IF(LEN(TRIM('ÚHRADOVÝ KATALOG VZP - ZP'!K76))=0,"Chybí MENA",IF(IFERROR(SEARCH("""",UPPER('ÚHRADOVÝ KATALOG VZP - ZP'!K76)),0)=0,UPPER('ÚHRADOVÝ KATALOG VZP - ZP'!K76),"("&amp;""""&amp;")")),IF(LEN(TRIM('ÚHRADOVÝ KATALOG VZP - ZP'!K76))=0,"",IF(IFERROR(SEARCH("""",UPPER('ÚHRADOVÝ KATALOG VZP - ZP'!K76)),0)=0,UPPER('ÚHRADOVÝ KATALOG VZP - ZP'!K76),"("&amp;""""&amp;")")))</f>
        <v/>
      </c>
      <c r="L76" s="24" t="str">
        <f>IF(S76="NOVÝ",IF(LEN(TRIM('ÚHRADOVÝ KATALOG VZP - ZP'!L76))=0,"Chybí KURZ",'ÚHRADOVÝ KATALOG VZP - ZP'!L76),IF(LEN(TRIM('ÚHRADOVÝ KATALOG VZP - ZP'!L76))=0,"",'ÚHRADOVÝ KATALOG VZP - ZP'!L76))</f>
        <v/>
      </c>
      <c r="M76" s="83" t="str">
        <f>IF(S76="NOVÝ",IF(LEN(TRIM('ÚHRADOVÝ KATALOG VZP - ZP'!M76))=0,"Chybí DPH",
IF(OR('ÚHRADOVÝ KATALOG VZP - ZP'!M76=15,'ÚHRADOVÝ KATALOG VZP - ZP'!M76=21),
'ÚHRADOVÝ KATALOG VZP - ZP'!M76,"CHYBA")),
IF(LEN(TRIM('ÚHRADOVÝ KATALOG VZP - ZP'!M76))=0,"",
IF(OR('ÚHRADOVÝ KATALOG VZP - ZP'!M76=15,'ÚHRADOVÝ KATALOG VZP - ZP'!M76=21),
'ÚHRADOVÝ KATALOG VZP - ZP'!M76,"CHYBA"))
)</f>
        <v/>
      </c>
      <c r="N76" s="25" t="str">
        <f>IF(R76="NE",IF(AND(T76&lt;&gt;"X",LEN('ÚHRADOVÝ KATALOG VZP - ZP'!N76)&gt;0),IF(ROUND(J76*L76*(1+(M76/100))*T76,2)&lt;'ÚHRADOVÝ KATALOG VZP - ZP'!N76,TEXT('ÚHRADOVÝ KATALOG VZP - ZP'!N76,"# ##0,00 Kč") &amp; CHAR(10) &amp; "&gt; " &amp; TEXT('ÚHRADOVÝ KATALOG VZP - ZP'!N76-(J76*L76*(1+(M76/100))*T76),"# ##0,00 Kč"),TEXT('ÚHRADOVÝ KATALOG VZP - ZP'!N76,"# ##0,00 Kč") &amp; CHAR(10) &amp; "OK"),"Chybí data pro výpočet"),"")</f>
        <v/>
      </c>
      <c r="O76" s="26" t="str">
        <f>IF(AND(R76="NE",LEN('ÚHRADOVÝ KATALOG VZP - ZP'!O76)&gt;0),'ÚHRADOVÝ KATALOG VZP - ZP'!O76,"")</f>
        <v/>
      </c>
      <c r="P76" s="26" t="str">
        <f>IF(AND(R76="NE",LEN('ÚHRADOVÝ KATALOG VZP - ZP'!P76)&gt;0),'ÚHRADOVÝ KATALOG VZP - ZP'!P76,"")</f>
        <v/>
      </c>
      <c r="Q76" s="79" t="str">
        <f>IF(LEN(TRIM('ÚHRADOVÝ KATALOG VZP - ZP'!Q76))=0,"",IF(IFERROR(SEARCH("""",UPPER('ÚHRADOVÝ KATALOG VZP - ZP'!Q76)),0)=0,UPPER('ÚHRADOVÝ KATALOG VZP - ZP'!Q76),"("&amp;""""&amp;")"))</f>
        <v/>
      </c>
      <c r="R76" s="31" t="str">
        <f>IF(LEN(TRIM('ÚHRADOVÝ KATALOG VZP - ZP'!B76)&amp;TRIM('ÚHRADOVÝ KATALOG VZP - ZP'!C76)&amp;TRIM('ÚHRADOVÝ KATALOG VZP - ZP'!D76)&amp;TRIM('ÚHRADOVÝ KATALOG VZP - ZP'!E76)&amp;TRIM('ÚHRADOVÝ KATALOG VZP - ZP'!F76)&amp;TRIM('ÚHRADOVÝ KATALOG VZP - ZP'!G76)&amp;TRIM('ÚHRADOVÝ KATALOG VZP - ZP'!H76)&amp;TRIM('ÚHRADOVÝ KATALOG VZP - ZP'!I76)&amp;TRIM('ÚHRADOVÝ KATALOG VZP - ZP'!J76)&amp;TRIM('ÚHRADOVÝ KATALOG VZP - ZP'!K76)&amp;TRIM('ÚHRADOVÝ KATALOG VZP - ZP'!L76)&amp;TRIM('ÚHRADOVÝ KATALOG VZP - ZP'!M76)&amp;TRIM('ÚHRADOVÝ KATALOG VZP - ZP'!N76)&amp;TRIM('ÚHRADOVÝ KATALOG VZP - ZP'!O76)&amp;TRIM('ÚHRADOVÝ KATALOG VZP - ZP'!P76)&amp;TRIM('ÚHRADOVÝ KATALOG VZP - ZP'!Q76))=0,"ANO","NE")</f>
        <v>ANO</v>
      </c>
      <c r="S76" s="31" t="str">
        <f>IF(R76="NE",IF(LEN(TRIM('ÚHRADOVÝ KATALOG VZP - ZP'!B76))=0,"NOVÝ","OPRAVA"),"")</f>
        <v/>
      </c>
      <c r="T76" s="32" t="str">
        <f t="shared" si="8"/>
        <v>X</v>
      </c>
      <c r="U76" s="11"/>
      <c r="V76" s="11">
        <f>LEN(TRIM('ÚHRADOVÝ KATALOG VZP - ZP'!C76))</f>
        <v>0</v>
      </c>
      <c r="W76" s="11" t="str">
        <f>IF(IFERROR(SEARCH("""",UPPER('ÚHRADOVÝ KATALOG VZP - ZP'!C76)),0)&gt;0," "&amp;CHAR(34),"")</f>
        <v/>
      </c>
      <c r="X76" s="11" t="str">
        <f>IF(IFERROR(SEARCH("~?",UPPER('ÚHRADOVÝ KATALOG VZP - ZP'!C76)),0)&gt;0," ?","")</f>
        <v/>
      </c>
      <c r="Y76" s="11" t="str">
        <f>IF(IFERROR(SEARCH("!",UPPER('ÚHRADOVÝ KATALOG VZP - ZP'!C76)),0)&gt;0," !","")</f>
        <v/>
      </c>
      <c r="Z76" s="11" t="str">
        <f>IF(IFERROR(SEARCH("_",UPPER('ÚHRADOVÝ KATALOG VZP - ZP'!C76)),0)&gt;0," _","")</f>
        <v/>
      </c>
      <c r="AA76" s="11" t="str">
        <f>IF(IFERROR(SEARCH("§",UPPER('ÚHRADOVÝ KATALOG VZP - ZP'!C76)),0)&gt;0," §","")</f>
        <v/>
      </c>
      <c r="AB76" s="11" t="str">
        <f>IF(IFERROR(SEARCH("#",UPPER('ÚHRADOVÝ KATALOG VZP - ZP'!C76)),0)&gt;0," #","")</f>
        <v/>
      </c>
      <c r="AC76" s="11" t="str">
        <f>IF(IFERROR(SEARCH(CHAR(10),UPPER('ÚHRADOVÝ KATALOG VZP - ZP'!C76)),0)&gt;0," ALT+ENTER","")</f>
        <v/>
      </c>
      <c r="AD76" s="96" t="str">
        <f>IF(AND(V76=0, R76="NE"),"Chybí NAZ",IF(LEN(TRIM(W76&amp;X76&amp;Y76&amp;Z76&amp;AA76&amp;AB76&amp;AC76))&gt;0,"Nepovolený(é) znak(y):   "&amp;W76&amp;X76&amp;Y76&amp;Z76&amp;AA76&amp;AB76&amp;AC76,TRIM('ÚHRADOVÝ KATALOG VZP - ZP'!C76)))</f>
        <v/>
      </c>
      <c r="AE76" s="11">
        <f>LEN(TRIM('ÚHRADOVÝ KATALOG VZP - ZP'!D76))</f>
        <v>0</v>
      </c>
      <c r="AF76" s="11" t="str">
        <f>IF(IFERROR(SEARCH("""",UPPER('ÚHRADOVÝ KATALOG VZP - ZP'!D76)),0)&gt;0," "&amp;CHAR(34),"")</f>
        <v/>
      </c>
      <c r="AG76" s="11" t="str">
        <f>IF(IFERROR(SEARCH("~?",UPPER('ÚHRADOVÝ KATALOG VZP - ZP'!D76)),0)&gt;0," ?","")</f>
        <v/>
      </c>
      <c r="AH76" s="11" t="str">
        <f>IF(IFERROR(SEARCH("!",UPPER('ÚHRADOVÝ KATALOG VZP - ZP'!D76)),0)&gt;0," !","")</f>
        <v/>
      </c>
      <c r="AI76" s="11" t="str">
        <f>IF(IFERROR(SEARCH("_",UPPER('ÚHRADOVÝ KATALOG VZP - ZP'!D76)),0)&gt;0," _","")</f>
        <v/>
      </c>
      <c r="AJ76" s="11" t="str">
        <f>IF(IFERROR(SEARCH("§",UPPER('ÚHRADOVÝ KATALOG VZP - ZP'!D76)),0)&gt;0," §","")</f>
        <v/>
      </c>
      <c r="AK76" s="11" t="str">
        <f>IF(IFERROR(SEARCH("#",UPPER('ÚHRADOVÝ KATALOG VZP - ZP'!D76)),0)&gt;0," #","")</f>
        <v/>
      </c>
      <c r="AL76" s="11" t="str">
        <f>IF(IFERROR(SEARCH(CHAR(10),UPPER('ÚHRADOVÝ KATALOG VZP - ZP'!D76)),0)&gt;0," ALT+ENTER","")</f>
        <v/>
      </c>
      <c r="AM76" s="96" t="str">
        <f>IF(AND(AE76=0, R76="NE"),"Chybí DOP",IF(LEN(TRIM(AF76&amp;AG76&amp;AH76&amp;AI76&amp;AJ76&amp;AK76&amp;AL76))&gt;0,"Nepovolený(é) znak(y):   "&amp;AF76&amp;AG76&amp;AH76&amp;AI76&amp;AJ76&amp;AK76&amp;AL76,TRIM('ÚHRADOVÝ KATALOG VZP - ZP'!D76)))</f>
        <v/>
      </c>
    </row>
    <row r="77" spans="1:39" ht="30" hidden="1" customHeight="1" x14ac:dyDescent="0.2">
      <c r="A77" s="1">
        <v>72</v>
      </c>
      <c r="B77" s="20" t="str">
        <f>IF(ISBLANK('ÚHRADOVÝ KATALOG VZP - ZP'!B77),"",'ÚHRADOVÝ KATALOG VZP - ZP'!B77)</f>
        <v/>
      </c>
      <c r="C77" s="21" t="str">
        <f t="shared" si="5"/>
        <v/>
      </c>
      <c r="D77" s="21" t="str">
        <f t="shared" si="6"/>
        <v/>
      </c>
      <c r="E77" s="22" t="str">
        <f>IF(S77="NOVÝ",IF(LEN(TRIM('ÚHRADOVÝ KATALOG VZP - ZP'!E77))=0,"Chybí TYP",'ÚHRADOVÝ KATALOG VZP - ZP'!E77),IF(LEN(TRIM('ÚHRADOVÝ KATALOG VZP - ZP'!E77))=0,"",'ÚHRADOVÝ KATALOG VZP - ZP'!E77))</f>
        <v/>
      </c>
      <c r="F77" s="22" t="str">
        <f t="shared" si="7"/>
        <v/>
      </c>
      <c r="G77" s="22" t="str">
        <f>IF(S77="NOVÝ",IF(LEN(TRIM('ÚHRADOVÝ KATALOG VZP - ZP'!G77))=0,"???",IF(IFERROR(SEARCH("""",UPPER('ÚHRADOVÝ KATALOG VZP - ZP'!G77)),0)=0,UPPER('ÚHRADOVÝ KATALOG VZP - ZP'!G77),"("&amp;""""&amp;")")),IF(LEN(TRIM('ÚHRADOVÝ KATALOG VZP - ZP'!G77))=0,"",IF(IFERROR(SEARCH("""",UPPER('ÚHRADOVÝ KATALOG VZP - ZP'!G77)),0)=0,UPPER('ÚHRADOVÝ KATALOG VZP - ZP'!G77),"("&amp;""""&amp;")")))</f>
        <v/>
      </c>
      <c r="H77" s="22" t="str">
        <f>IF(IFERROR(SEARCH("""",UPPER('ÚHRADOVÝ KATALOG VZP - ZP'!H77)),0)=0,UPPER('ÚHRADOVÝ KATALOG VZP - ZP'!H77),"("&amp;""""&amp;")")</f>
        <v/>
      </c>
      <c r="I77" s="22" t="str">
        <f>IF(IFERROR(SEARCH("""",UPPER('ÚHRADOVÝ KATALOG VZP - ZP'!I77)),0)=0,UPPER('ÚHRADOVÝ KATALOG VZP - ZP'!I77),"("&amp;""""&amp;")")</f>
        <v/>
      </c>
      <c r="J77" s="23" t="str">
        <f>IF(S77="NOVÝ",IF(LEN(TRIM('ÚHRADOVÝ KATALOG VZP - ZP'!J77))=0,"Chybí VYC",'ÚHRADOVÝ KATALOG VZP - ZP'!J77),IF(LEN(TRIM('ÚHRADOVÝ KATALOG VZP - ZP'!J77))=0,"",'ÚHRADOVÝ KATALOG VZP - ZP'!J77))</f>
        <v/>
      </c>
      <c r="K77" s="22" t="str">
        <f>IF(S77="NOVÝ",IF(LEN(TRIM('ÚHRADOVÝ KATALOG VZP - ZP'!K77))=0,"Chybí MENA",IF(IFERROR(SEARCH("""",UPPER('ÚHRADOVÝ KATALOG VZP - ZP'!K77)),0)=0,UPPER('ÚHRADOVÝ KATALOG VZP - ZP'!K77),"("&amp;""""&amp;")")),IF(LEN(TRIM('ÚHRADOVÝ KATALOG VZP - ZP'!K77))=0,"",IF(IFERROR(SEARCH("""",UPPER('ÚHRADOVÝ KATALOG VZP - ZP'!K77)),0)=0,UPPER('ÚHRADOVÝ KATALOG VZP - ZP'!K77),"("&amp;""""&amp;")")))</f>
        <v/>
      </c>
      <c r="L77" s="24" t="str">
        <f>IF(S77="NOVÝ",IF(LEN(TRIM('ÚHRADOVÝ KATALOG VZP - ZP'!L77))=0,"Chybí KURZ",'ÚHRADOVÝ KATALOG VZP - ZP'!L77),IF(LEN(TRIM('ÚHRADOVÝ KATALOG VZP - ZP'!L77))=0,"",'ÚHRADOVÝ KATALOG VZP - ZP'!L77))</f>
        <v/>
      </c>
      <c r="M77" s="83" t="str">
        <f>IF(S77="NOVÝ",IF(LEN(TRIM('ÚHRADOVÝ KATALOG VZP - ZP'!M77))=0,"Chybí DPH",
IF(OR('ÚHRADOVÝ KATALOG VZP - ZP'!M77=15,'ÚHRADOVÝ KATALOG VZP - ZP'!M77=21),
'ÚHRADOVÝ KATALOG VZP - ZP'!M77,"CHYBA")),
IF(LEN(TRIM('ÚHRADOVÝ KATALOG VZP - ZP'!M77))=0,"",
IF(OR('ÚHRADOVÝ KATALOG VZP - ZP'!M77=15,'ÚHRADOVÝ KATALOG VZP - ZP'!M77=21),
'ÚHRADOVÝ KATALOG VZP - ZP'!M77,"CHYBA"))
)</f>
        <v/>
      </c>
      <c r="N77" s="25" t="str">
        <f>IF(R77="NE",IF(AND(T77&lt;&gt;"X",LEN('ÚHRADOVÝ KATALOG VZP - ZP'!N77)&gt;0),IF(ROUND(J77*L77*(1+(M77/100))*T77,2)&lt;'ÚHRADOVÝ KATALOG VZP - ZP'!N77,TEXT('ÚHRADOVÝ KATALOG VZP - ZP'!N77,"# ##0,00 Kč") &amp; CHAR(10) &amp; "&gt; " &amp; TEXT('ÚHRADOVÝ KATALOG VZP - ZP'!N77-(J77*L77*(1+(M77/100))*T77),"# ##0,00 Kč"),TEXT('ÚHRADOVÝ KATALOG VZP - ZP'!N77,"# ##0,00 Kč") &amp; CHAR(10) &amp; "OK"),"Chybí data pro výpočet"),"")</f>
        <v/>
      </c>
      <c r="O77" s="26" t="str">
        <f>IF(AND(R77="NE",LEN('ÚHRADOVÝ KATALOG VZP - ZP'!O77)&gt;0),'ÚHRADOVÝ KATALOG VZP - ZP'!O77,"")</f>
        <v/>
      </c>
      <c r="P77" s="26" t="str">
        <f>IF(AND(R77="NE",LEN('ÚHRADOVÝ KATALOG VZP - ZP'!P77)&gt;0),'ÚHRADOVÝ KATALOG VZP - ZP'!P77,"")</f>
        <v/>
      </c>
      <c r="Q77" s="79" t="str">
        <f>IF(LEN(TRIM('ÚHRADOVÝ KATALOG VZP - ZP'!Q77))=0,"",IF(IFERROR(SEARCH("""",UPPER('ÚHRADOVÝ KATALOG VZP - ZP'!Q77)),0)=0,UPPER('ÚHRADOVÝ KATALOG VZP - ZP'!Q77),"("&amp;""""&amp;")"))</f>
        <v/>
      </c>
      <c r="R77" s="31" t="str">
        <f>IF(LEN(TRIM('ÚHRADOVÝ KATALOG VZP - ZP'!B77)&amp;TRIM('ÚHRADOVÝ KATALOG VZP - ZP'!C77)&amp;TRIM('ÚHRADOVÝ KATALOG VZP - ZP'!D77)&amp;TRIM('ÚHRADOVÝ KATALOG VZP - ZP'!E77)&amp;TRIM('ÚHRADOVÝ KATALOG VZP - ZP'!F77)&amp;TRIM('ÚHRADOVÝ KATALOG VZP - ZP'!G77)&amp;TRIM('ÚHRADOVÝ KATALOG VZP - ZP'!H77)&amp;TRIM('ÚHRADOVÝ KATALOG VZP - ZP'!I77)&amp;TRIM('ÚHRADOVÝ KATALOG VZP - ZP'!J77)&amp;TRIM('ÚHRADOVÝ KATALOG VZP - ZP'!K77)&amp;TRIM('ÚHRADOVÝ KATALOG VZP - ZP'!L77)&amp;TRIM('ÚHRADOVÝ KATALOG VZP - ZP'!M77)&amp;TRIM('ÚHRADOVÝ KATALOG VZP - ZP'!N77)&amp;TRIM('ÚHRADOVÝ KATALOG VZP - ZP'!O77)&amp;TRIM('ÚHRADOVÝ KATALOG VZP - ZP'!P77)&amp;TRIM('ÚHRADOVÝ KATALOG VZP - ZP'!Q77))=0,"ANO","NE")</f>
        <v>ANO</v>
      </c>
      <c r="S77" s="31" t="str">
        <f>IF(R77="NE",IF(LEN(TRIM('ÚHRADOVÝ KATALOG VZP - ZP'!B77))=0,"NOVÝ","OPRAVA"),"")</f>
        <v/>
      </c>
      <c r="T77" s="32" t="str">
        <f t="shared" si="8"/>
        <v>X</v>
      </c>
      <c r="U77" s="11"/>
      <c r="V77" s="11">
        <f>LEN(TRIM('ÚHRADOVÝ KATALOG VZP - ZP'!C77))</f>
        <v>0</v>
      </c>
      <c r="W77" s="11" t="str">
        <f>IF(IFERROR(SEARCH("""",UPPER('ÚHRADOVÝ KATALOG VZP - ZP'!C77)),0)&gt;0," "&amp;CHAR(34),"")</f>
        <v/>
      </c>
      <c r="X77" s="11" t="str">
        <f>IF(IFERROR(SEARCH("~?",UPPER('ÚHRADOVÝ KATALOG VZP - ZP'!C77)),0)&gt;0," ?","")</f>
        <v/>
      </c>
      <c r="Y77" s="11" t="str">
        <f>IF(IFERROR(SEARCH("!",UPPER('ÚHRADOVÝ KATALOG VZP - ZP'!C77)),0)&gt;0," !","")</f>
        <v/>
      </c>
      <c r="Z77" s="11" t="str">
        <f>IF(IFERROR(SEARCH("_",UPPER('ÚHRADOVÝ KATALOG VZP - ZP'!C77)),0)&gt;0," _","")</f>
        <v/>
      </c>
      <c r="AA77" s="11" t="str">
        <f>IF(IFERROR(SEARCH("§",UPPER('ÚHRADOVÝ KATALOG VZP - ZP'!C77)),0)&gt;0," §","")</f>
        <v/>
      </c>
      <c r="AB77" s="11" t="str">
        <f>IF(IFERROR(SEARCH("#",UPPER('ÚHRADOVÝ KATALOG VZP - ZP'!C77)),0)&gt;0," #","")</f>
        <v/>
      </c>
      <c r="AC77" s="11" t="str">
        <f>IF(IFERROR(SEARCH(CHAR(10),UPPER('ÚHRADOVÝ KATALOG VZP - ZP'!C77)),0)&gt;0," ALT+ENTER","")</f>
        <v/>
      </c>
      <c r="AD77" s="96" t="str">
        <f>IF(AND(V77=0, R77="NE"),"Chybí NAZ",IF(LEN(TRIM(W77&amp;X77&amp;Y77&amp;Z77&amp;AA77&amp;AB77&amp;AC77))&gt;0,"Nepovolený(é) znak(y):   "&amp;W77&amp;X77&amp;Y77&amp;Z77&amp;AA77&amp;AB77&amp;AC77,TRIM('ÚHRADOVÝ KATALOG VZP - ZP'!C77)))</f>
        <v/>
      </c>
      <c r="AE77" s="11">
        <f>LEN(TRIM('ÚHRADOVÝ KATALOG VZP - ZP'!D77))</f>
        <v>0</v>
      </c>
      <c r="AF77" s="11" t="str">
        <f>IF(IFERROR(SEARCH("""",UPPER('ÚHRADOVÝ KATALOG VZP - ZP'!D77)),0)&gt;0," "&amp;CHAR(34),"")</f>
        <v/>
      </c>
      <c r="AG77" s="11" t="str">
        <f>IF(IFERROR(SEARCH("~?",UPPER('ÚHRADOVÝ KATALOG VZP - ZP'!D77)),0)&gt;0," ?","")</f>
        <v/>
      </c>
      <c r="AH77" s="11" t="str">
        <f>IF(IFERROR(SEARCH("!",UPPER('ÚHRADOVÝ KATALOG VZP - ZP'!D77)),0)&gt;0," !","")</f>
        <v/>
      </c>
      <c r="AI77" s="11" t="str">
        <f>IF(IFERROR(SEARCH("_",UPPER('ÚHRADOVÝ KATALOG VZP - ZP'!D77)),0)&gt;0," _","")</f>
        <v/>
      </c>
      <c r="AJ77" s="11" t="str">
        <f>IF(IFERROR(SEARCH("§",UPPER('ÚHRADOVÝ KATALOG VZP - ZP'!D77)),0)&gt;0," §","")</f>
        <v/>
      </c>
      <c r="AK77" s="11" t="str">
        <f>IF(IFERROR(SEARCH("#",UPPER('ÚHRADOVÝ KATALOG VZP - ZP'!D77)),0)&gt;0," #","")</f>
        <v/>
      </c>
      <c r="AL77" s="11" t="str">
        <f>IF(IFERROR(SEARCH(CHAR(10),UPPER('ÚHRADOVÝ KATALOG VZP - ZP'!D77)),0)&gt;0," ALT+ENTER","")</f>
        <v/>
      </c>
      <c r="AM77" s="96" t="str">
        <f>IF(AND(AE77=0, R77="NE"),"Chybí DOP",IF(LEN(TRIM(AF77&amp;AG77&amp;AH77&amp;AI77&amp;AJ77&amp;AK77&amp;AL77))&gt;0,"Nepovolený(é) znak(y):   "&amp;AF77&amp;AG77&amp;AH77&amp;AI77&amp;AJ77&amp;AK77&amp;AL77,TRIM('ÚHRADOVÝ KATALOG VZP - ZP'!D77)))</f>
        <v/>
      </c>
    </row>
    <row r="78" spans="1:39" ht="30" hidden="1" customHeight="1" x14ac:dyDescent="0.2">
      <c r="A78" s="1">
        <v>73</v>
      </c>
      <c r="B78" s="20" t="str">
        <f>IF(ISBLANK('ÚHRADOVÝ KATALOG VZP - ZP'!B78),"",'ÚHRADOVÝ KATALOG VZP - ZP'!B78)</f>
        <v/>
      </c>
      <c r="C78" s="21" t="str">
        <f t="shared" si="5"/>
        <v/>
      </c>
      <c r="D78" s="21" t="str">
        <f t="shared" si="6"/>
        <v/>
      </c>
      <c r="E78" s="22" t="str">
        <f>IF(S78="NOVÝ",IF(LEN(TRIM('ÚHRADOVÝ KATALOG VZP - ZP'!E78))=0,"Chybí TYP",'ÚHRADOVÝ KATALOG VZP - ZP'!E78),IF(LEN(TRIM('ÚHRADOVÝ KATALOG VZP - ZP'!E78))=0,"",'ÚHRADOVÝ KATALOG VZP - ZP'!E78))</f>
        <v/>
      </c>
      <c r="F78" s="22" t="str">
        <f t="shared" si="7"/>
        <v/>
      </c>
      <c r="G78" s="22" t="str">
        <f>IF(S78="NOVÝ",IF(LEN(TRIM('ÚHRADOVÝ KATALOG VZP - ZP'!G78))=0,"???",IF(IFERROR(SEARCH("""",UPPER('ÚHRADOVÝ KATALOG VZP - ZP'!G78)),0)=0,UPPER('ÚHRADOVÝ KATALOG VZP - ZP'!G78),"("&amp;""""&amp;")")),IF(LEN(TRIM('ÚHRADOVÝ KATALOG VZP - ZP'!G78))=0,"",IF(IFERROR(SEARCH("""",UPPER('ÚHRADOVÝ KATALOG VZP - ZP'!G78)),0)=0,UPPER('ÚHRADOVÝ KATALOG VZP - ZP'!G78),"("&amp;""""&amp;")")))</f>
        <v/>
      </c>
      <c r="H78" s="22" t="str">
        <f>IF(IFERROR(SEARCH("""",UPPER('ÚHRADOVÝ KATALOG VZP - ZP'!H78)),0)=0,UPPER('ÚHRADOVÝ KATALOG VZP - ZP'!H78),"("&amp;""""&amp;")")</f>
        <v/>
      </c>
      <c r="I78" s="22" t="str">
        <f>IF(IFERROR(SEARCH("""",UPPER('ÚHRADOVÝ KATALOG VZP - ZP'!I78)),0)=0,UPPER('ÚHRADOVÝ KATALOG VZP - ZP'!I78),"("&amp;""""&amp;")")</f>
        <v/>
      </c>
      <c r="J78" s="23" t="str">
        <f>IF(S78="NOVÝ",IF(LEN(TRIM('ÚHRADOVÝ KATALOG VZP - ZP'!J78))=0,"Chybí VYC",'ÚHRADOVÝ KATALOG VZP - ZP'!J78),IF(LEN(TRIM('ÚHRADOVÝ KATALOG VZP - ZP'!J78))=0,"",'ÚHRADOVÝ KATALOG VZP - ZP'!J78))</f>
        <v/>
      </c>
      <c r="K78" s="22" t="str">
        <f>IF(S78="NOVÝ",IF(LEN(TRIM('ÚHRADOVÝ KATALOG VZP - ZP'!K78))=0,"Chybí MENA",IF(IFERROR(SEARCH("""",UPPER('ÚHRADOVÝ KATALOG VZP - ZP'!K78)),0)=0,UPPER('ÚHRADOVÝ KATALOG VZP - ZP'!K78),"("&amp;""""&amp;")")),IF(LEN(TRIM('ÚHRADOVÝ KATALOG VZP - ZP'!K78))=0,"",IF(IFERROR(SEARCH("""",UPPER('ÚHRADOVÝ KATALOG VZP - ZP'!K78)),0)=0,UPPER('ÚHRADOVÝ KATALOG VZP - ZP'!K78),"("&amp;""""&amp;")")))</f>
        <v/>
      </c>
      <c r="L78" s="24" t="str">
        <f>IF(S78="NOVÝ",IF(LEN(TRIM('ÚHRADOVÝ KATALOG VZP - ZP'!L78))=0,"Chybí KURZ",'ÚHRADOVÝ KATALOG VZP - ZP'!L78),IF(LEN(TRIM('ÚHRADOVÝ KATALOG VZP - ZP'!L78))=0,"",'ÚHRADOVÝ KATALOG VZP - ZP'!L78))</f>
        <v/>
      </c>
      <c r="M78" s="83" t="str">
        <f>IF(S78="NOVÝ",IF(LEN(TRIM('ÚHRADOVÝ KATALOG VZP - ZP'!M78))=0,"Chybí DPH",
IF(OR('ÚHRADOVÝ KATALOG VZP - ZP'!M78=15,'ÚHRADOVÝ KATALOG VZP - ZP'!M78=21),
'ÚHRADOVÝ KATALOG VZP - ZP'!M78,"CHYBA")),
IF(LEN(TRIM('ÚHRADOVÝ KATALOG VZP - ZP'!M78))=0,"",
IF(OR('ÚHRADOVÝ KATALOG VZP - ZP'!M78=15,'ÚHRADOVÝ KATALOG VZP - ZP'!M78=21),
'ÚHRADOVÝ KATALOG VZP - ZP'!M78,"CHYBA"))
)</f>
        <v/>
      </c>
      <c r="N78" s="25" t="str">
        <f>IF(R78="NE",IF(AND(T78&lt;&gt;"X",LEN('ÚHRADOVÝ KATALOG VZP - ZP'!N78)&gt;0),IF(ROUND(J78*L78*(1+(M78/100))*T78,2)&lt;'ÚHRADOVÝ KATALOG VZP - ZP'!N78,TEXT('ÚHRADOVÝ KATALOG VZP - ZP'!N78,"# ##0,00 Kč") &amp; CHAR(10) &amp; "&gt; " &amp; TEXT('ÚHRADOVÝ KATALOG VZP - ZP'!N78-(J78*L78*(1+(M78/100))*T78),"# ##0,00 Kč"),TEXT('ÚHRADOVÝ KATALOG VZP - ZP'!N78,"# ##0,00 Kč") &amp; CHAR(10) &amp; "OK"),"Chybí data pro výpočet"),"")</f>
        <v/>
      </c>
      <c r="O78" s="26" t="str">
        <f>IF(AND(R78="NE",LEN('ÚHRADOVÝ KATALOG VZP - ZP'!O78)&gt;0),'ÚHRADOVÝ KATALOG VZP - ZP'!O78,"")</f>
        <v/>
      </c>
      <c r="P78" s="26" t="str">
        <f>IF(AND(R78="NE",LEN('ÚHRADOVÝ KATALOG VZP - ZP'!P78)&gt;0),'ÚHRADOVÝ KATALOG VZP - ZP'!P78,"")</f>
        <v/>
      </c>
      <c r="Q78" s="79" t="str">
        <f>IF(LEN(TRIM('ÚHRADOVÝ KATALOG VZP - ZP'!Q78))=0,"",IF(IFERROR(SEARCH("""",UPPER('ÚHRADOVÝ KATALOG VZP - ZP'!Q78)),0)=0,UPPER('ÚHRADOVÝ KATALOG VZP - ZP'!Q78),"("&amp;""""&amp;")"))</f>
        <v/>
      </c>
      <c r="R78" s="31" t="str">
        <f>IF(LEN(TRIM('ÚHRADOVÝ KATALOG VZP - ZP'!B78)&amp;TRIM('ÚHRADOVÝ KATALOG VZP - ZP'!C78)&amp;TRIM('ÚHRADOVÝ KATALOG VZP - ZP'!D78)&amp;TRIM('ÚHRADOVÝ KATALOG VZP - ZP'!E78)&amp;TRIM('ÚHRADOVÝ KATALOG VZP - ZP'!F78)&amp;TRIM('ÚHRADOVÝ KATALOG VZP - ZP'!G78)&amp;TRIM('ÚHRADOVÝ KATALOG VZP - ZP'!H78)&amp;TRIM('ÚHRADOVÝ KATALOG VZP - ZP'!I78)&amp;TRIM('ÚHRADOVÝ KATALOG VZP - ZP'!J78)&amp;TRIM('ÚHRADOVÝ KATALOG VZP - ZP'!K78)&amp;TRIM('ÚHRADOVÝ KATALOG VZP - ZP'!L78)&amp;TRIM('ÚHRADOVÝ KATALOG VZP - ZP'!M78)&amp;TRIM('ÚHRADOVÝ KATALOG VZP - ZP'!N78)&amp;TRIM('ÚHRADOVÝ KATALOG VZP - ZP'!O78)&amp;TRIM('ÚHRADOVÝ KATALOG VZP - ZP'!P78)&amp;TRIM('ÚHRADOVÝ KATALOG VZP - ZP'!Q78))=0,"ANO","NE")</f>
        <v>ANO</v>
      </c>
      <c r="S78" s="31" t="str">
        <f>IF(R78="NE",IF(LEN(TRIM('ÚHRADOVÝ KATALOG VZP - ZP'!B78))=0,"NOVÝ","OPRAVA"),"")</f>
        <v/>
      </c>
      <c r="T78" s="32" t="str">
        <f t="shared" si="8"/>
        <v>X</v>
      </c>
      <c r="U78" s="11"/>
      <c r="V78" s="11">
        <f>LEN(TRIM('ÚHRADOVÝ KATALOG VZP - ZP'!C78))</f>
        <v>0</v>
      </c>
      <c r="W78" s="11" t="str">
        <f>IF(IFERROR(SEARCH("""",UPPER('ÚHRADOVÝ KATALOG VZP - ZP'!C78)),0)&gt;0," "&amp;CHAR(34),"")</f>
        <v/>
      </c>
      <c r="X78" s="11" t="str">
        <f>IF(IFERROR(SEARCH("~?",UPPER('ÚHRADOVÝ KATALOG VZP - ZP'!C78)),0)&gt;0," ?","")</f>
        <v/>
      </c>
      <c r="Y78" s="11" t="str">
        <f>IF(IFERROR(SEARCH("!",UPPER('ÚHRADOVÝ KATALOG VZP - ZP'!C78)),0)&gt;0," !","")</f>
        <v/>
      </c>
      <c r="Z78" s="11" t="str">
        <f>IF(IFERROR(SEARCH("_",UPPER('ÚHRADOVÝ KATALOG VZP - ZP'!C78)),0)&gt;0," _","")</f>
        <v/>
      </c>
      <c r="AA78" s="11" t="str">
        <f>IF(IFERROR(SEARCH("§",UPPER('ÚHRADOVÝ KATALOG VZP - ZP'!C78)),0)&gt;0," §","")</f>
        <v/>
      </c>
      <c r="AB78" s="11" t="str">
        <f>IF(IFERROR(SEARCH("#",UPPER('ÚHRADOVÝ KATALOG VZP - ZP'!C78)),0)&gt;0," #","")</f>
        <v/>
      </c>
      <c r="AC78" s="11" t="str">
        <f>IF(IFERROR(SEARCH(CHAR(10),UPPER('ÚHRADOVÝ KATALOG VZP - ZP'!C78)),0)&gt;0," ALT+ENTER","")</f>
        <v/>
      </c>
      <c r="AD78" s="96" t="str">
        <f>IF(AND(V78=0, R78="NE"),"Chybí NAZ",IF(LEN(TRIM(W78&amp;X78&amp;Y78&amp;Z78&amp;AA78&amp;AB78&amp;AC78))&gt;0,"Nepovolený(é) znak(y):   "&amp;W78&amp;X78&amp;Y78&amp;Z78&amp;AA78&amp;AB78&amp;AC78,TRIM('ÚHRADOVÝ KATALOG VZP - ZP'!C78)))</f>
        <v/>
      </c>
      <c r="AE78" s="11">
        <f>LEN(TRIM('ÚHRADOVÝ KATALOG VZP - ZP'!D78))</f>
        <v>0</v>
      </c>
      <c r="AF78" s="11" t="str">
        <f>IF(IFERROR(SEARCH("""",UPPER('ÚHRADOVÝ KATALOG VZP - ZP'!D78)),0)&gt;0," "&amp;CHAR(34),"")</f>
        <v/>
      </c>
      <c r="AG78" s="11" t="str">
        <f>IF(IFERROR(SEARCH("~?",UPPER('ÚHRADOVÝ KATALOG VZP - ZP'!D78)),0)&gt;0," ?","")</f>
        <v/>
      </c>
      <c r="AH78" s="11" t="str">
        <f>IF(IFERROR(SEARCH("!",UPPER('ÚHRADOVÝ KATALOG VZP - ZP'!D78)),0)&gt;0," !","")</f>
        <v/>
      </c>
      <c r="AI78" s="11" t="str">
        <f>IF(IFERROR(SEARCH("_",UPPER('ÚHRADOVÝ KATALOG VZP - ZP'!D78)),0)&gt;0," _","")</f>
        <v/>
      </c>
      <c r="AJ78" s="11" t="str">
        <f>IF(IFERROR(SEARCH("§",UPPER('ÚHRADOVÝ KATALOG VZP - ZP'!D78)),0)&gt;0," §","")</f>
        <v/>
      </c>
      <c r="AK78" s="11" t="str">
        <f>IF(IFERROR(SEARCH("#",UPPER('ÚHRADOVÝ KATALOG VZP - ZP'!D78)),0)&gt;0," #","")</f>
        <v/>
      </c>
      <c r="AL78" s="11" t="str">
        <f>IF(IFERROR(SEARCH(CHAR(10),UPPER('ÚHRADOVÝ KATALOG VZP - ZP'!D78)),0)&gt;0," ALT+ENTER","")</f>
        <v/>
      </c>
      <c r="AM78" s="96" t="str">
        <f>IF(AND(AE78=0, R78="NE"),"Chybí DOP",IF(LEN(TRIM(AF78&amp;AG78&amp;AH78&amp;AI78&amp;AJ78&amp;AK78&amp;AL78))&gt;0,"Nepovolený(é) znak(y):   "&amp;AF78&amp;AG78&amp;AH78&amp;AI78&amp;AJ78&amp;AK78&amp;AL78,TRIM('ÚHRADOVÝ KATALOG VZP - ZP'!D78)))</f>
        <v/>
      </c>
    </row>
    <row r="79" spans="1:39" ht="30" hidden="1" customHeight="1" x14ac:dyDescent="0.2">
      <c r="A79" s="1">
        <v>74</v>
      </c>
      <c r="B79" s="20" t="str">
        <f>IF(ISBLANK('ÚHRADOVÝ KATALOG VZP - ZP'!B79),"",'ÚHRADOVÝ KATALOG VZP - ZP'!B79)</f>
        <v/>
      </c>
      <c r="C79" s="21" t="str">
        <f t="shared" si="5"/>
        <v/>
      </c>
      <c r="D79" s="21" t="str">
        <f t="shared" si="6"/>
        <v/>
      </c>
      <c r="E79" s="22" t="str">
        <f>IF(S79="NOVÝ",IF(LEN(TRIM('ÚHRADOVÝ KATALOG VZP - ZP'!E79))=0,"Chybí TYP",'ÚHRADOVÝ KATALOG VZP - ZP'!E79),IF(LEN(TRIM('ÚHRADOVÝ KATALOG VZP - ZP'!E79))=0,"",'ÚHRADOVÝ KATALOG VZP - ZP'!E79))</f>
        <v/>
      </c>
      <c r="F79" s="22" t="str">
        <f t="shared" si="7"/>
        <v/>
      </c>
      <c r="G79" s="22" t="str">
        <f>IF(S79="NOVÝ",IF(LEN(TRIM('ÚHRADOVÝ KATALOG VZP - ZP'!G79))=0,"???",IF(IFERROR(SEARCH("""",UPPER('ÚHRADOVÝ KATALOG VZP - ZP'!G79)),0)=0,UPPER('ÚHRADOVÝ KATALOG VZP - ZP'!G79),"("&amp;""""&amp;")")),IF(LEN(TRIM('ÚHRADOVÝ KATALOG VZP - ZP'!G79))=0,"",IF(IFERROR(SEARCH("""",UPPER('ÚHRADOVÝ KATALOG VZP - ZP'!G79)),0)=0,UPPER('ÚHRADOVÝ KATALOG VZP - ZP'!G79),"("&amp;""""&amp;")")))</f>
        <v/>
      </c>
      <c r="H79" s="22" t="str">
        <f>IF(IFERROR(SEARCH("""",UPPER('ÚHRADOVÝ KATALOG VZP - ZP'!H79)),0)=0,UPPER('ÚHRADOVÝ KATALOG VZP - ZP'!H79),"("&amp;""""&amp;")")</f>
        <v/>
      </c>
      <c r="I79" s="22" t="str">
        <f>IF(IFERROR(SEARCH("""",UPPER('ÚHRADOVÝ KATALOG VZP - ZP'!I79)),0)=0,UPPER('ÚHRADOVÝ KATALOG VZP - ZP'!I79),"("&amp;""""&amp;")")</f>
        <v/>
      </c>
      <c r="J79" s="23" t="str">
        <f>IF(S79="NOVÝ",IF(LEN(TRIM('ÚHRADOVÝ KATALOG VZP - ZP'!J79))=0,"Chybí VYC",'ÚHRADOVÝ KATALOG VZP - ZP'!J79),IF(LEN(TRIM('ÚHRADOVÝ KATALOG VZP - ZP'!J79))=0,"",'ÚHRADOVÝ KATALOG VZP - ZP'!J79))</f>
        <v/>
      </c>
      <c r="K79" s="22" t="str">
        <f>IF(S79="NOVÝ",IF(LEN(TRIM('ÚHRADOVÝ KATALOG VZP - ZP'!K79))=0,"Chybí MENA",IF(IFERROR(SEARCH("""",UPPER('ÚHRADOVÝ KATALOG VZP - ZP'!K79)),0)=0,UPPER('ÚHRADOVÝ KATALOG VZP - ZP'!K79),"("&amp;""""&amp;")")),IF(LEN(TRIM('ÚHRADOVÝ KATALOG VZP - ZP'!K79))=0,"",IF(IFERROR(SEARCH("""",UPPER('ÚHRADOVÝ KATALOG VZP - ZP'!K79)),0)=0,UPPER('ÚHRADOVÝ KATALOG VZP - ZP'!K79),"("&amp;""""&amp;")")))</f>
        <v/>
      </c>
      <c r="L79" s="24" t="str">
        <f>IF(S79="NOVÝ",IF(LEN(TRIM('ÚHRADOVÝ KATALOG VZP - ZP'!L79))=0,"Chybí KURZ",'ÚHRADOVÝ KATALOG VZP - ZP'!L79),IF(LEN(TRIM('ÚHRADOVÝ KATALOG VZP - ZP'!L79))=0,"",'ÚHRADOVÝ KATALOG VZP - ZP'!L79))</f>
        <v/>
      </c>
      <c r="M79" s="83" t="str">
        <f>IF(S79="NOVÝ",IF(LEN(TRIM('ÚHRADOVÝ KATALOG VZP - ZP'!M79))=0,"Chybí DPH",
IF(OR('ÚHRADOVÝ KATALOG VZP - ZP'!M79=15,'ÚHRADOVÝ KATALOG VZP - ZP'!M79=21),
'ÚHRADOVÝ KATALOG VZP - ZP'!M79,"CHYBA")),
IF(LEN(TRIM('ÚHRADOVÝ KATALOG VZP - ZP'!M79))=0,"",
IF(OR('ÚHRADOVÝ KATALOG VZP - ZP'!M79=15,'ÚHRADOVÝ KATALOG VZP - ZP'!M79=21),
'ÚHRADOVÝ KATALOG VZP - ZP'!M79,"CHYBA"))
)</f>
        <v/>
      </c>
      <c r="N79" s="25" t="str">
        <f>IF(R79="NE",IF(AND(T79&lt;&gt;"X",LEN('ÚHRADOVÝ KATALOG VZP - ZP'!N79)&gt;0),IF(ROUND(J79*L79*(1+(M79/100))*T79,2)&lt;'ÚHRADOVÝ KATALOG VZP - ZP'!N79,TEXT('ÚHRADOVÝ KATALOG VZP - ZP'!N79,"# ##0,00 Kč") &amp; CHAR(10) &amp; "&gt; " &amp; TEXT('ÚHRADOVÝ KATALOG VZP - ZP'!N79-(J79*L79*(1+(M79/100))*T79),"# ##0,00 Kč"),TEXT('ÚHRADOVÝ KATALOG VZP - ZP'!N79,"# ##0,00 Kč") &amp; CHAR(10) &amp; "OK"),"Chybí data pro výpočet"),"")</f>
        <v/>
      </c>
      <c r="O79" s="26" t="str">
        <f>IF(AND(R79="NE",LEN('ÚHRADOVÝ KATALOG VZP - ZP'!O79)&gt;0),'ÚHRADOVÝ KATALOG VZP - ZP'!O79,"")</f>
        <v/>
      </c>
      <c r="P79" s="26" t="str">
        <f>IF(AND(R79="NE",LEN('ÚHRADOVÝ KATALOG VZP - ZP'!P79)&gt;0),'ÚHRADOVÝ KATALOG VZP - ZP'!P79,"")</f>
        <v/>
      </c>
      <c r="Q79" s="79" t="str">
        <f>IF(LEN(TRIM('ÚHRADOVÝ KATALOG VZP - ZP'!Q79))=0,"",IF(IFERROR(SEARCH("""",UPPER('ÚHRADOVÝ KATALOG VZP - ZP'!Q79)),0)=0,UPPER('ÚHRADOVÝ KATALOG VZP - ZP'!Q79),"("&amp;""""&amp;")"))</f>
        <v/>
      </c>
      <c r="R79" s="31" t="str">
        <f>IF(LEN(TRIM('ÚHRADOVÝ KATALOG VZP - ZP'!B79)&amp;TRIM('ÚHRADOVÝ KATALOG VZP - ZP'!C79)&amp;TRIM('ÚHRADOVÝ KATALOG VZP - ZP'!D79)&amp;TRIM('ÚHRADOVÝ KATALOG VZP - ZP'!E79)&amp;TRIM('ÚHRADOVÝ KATALOG VZP - ZP'!F79)&amp;TRIM('ÚHRADOVÝ KATALOG VZP - ZP'!G79)&amp;TRIM('ÚHRADOVÝ KATALOG VZP - ZP'!H79)&amp;TRIM('ÚHRADOVÝ KATALOG VZP - ZP'!I79)&amp;TRIM('ÚHRADOVÝ KATALOG VZP - ZP'!J79)&amp;TRIM('ÚHRADOVÝ KATALOG VZP - ZP'!K79)&amp;TRIM('ÚHRADOVÝ KATALOG VZP - ZP'!L79)&amp;TRIM('ÚHRADOVÝ KATALOG VZP - ZP'!M79)&amp;TRIM('ÚHRADOVÝ KATALOG VZP - ZP'!N79)&amp;TRIM('ÚHRADOVÝ KATALOG VZP - ZP'!O79)&amp;TRIM('ÚHRADOVÝ KATALOG VZP - ZP'!P79)&amp;TRIM('ÚHRADOVÝ KATALOG VZP - ZP'!Q79))=0,"ANO","NE")</f>
        <v>ANO</v>
      </c>
      <c r="S79" s="31" t="str">
        <f>IF(R79="NE",IF(LEN(TRIM('ÚHRADOVÝ KATALOG VZP - ZP'!B79))=0,"NOVÝ","OPRAVA"),"")</f>
        <v/>
      </c>
      <c r="T79" s="32" t="str">
        <f t="shared" si="8"/>
        <v>X</v>
      </c>
      <c r="U79" s="11"/>
      <c r="V79" s="11">
        <f>LEN(TRIM('ÚHRADOVÝ KATALOG VZP - ZP'!C79))</f>
        <v>0</v>
      </c>
      <c r="W79" s="11" t="str">
        <f>IF(IFERROR(SEARCH("""",UPPER('ÚHRADOVÝ KATALOG VZP - ZP'!C79)),0)&gt;0," "&amp;CHAR(34),"")</f>
        <v/>
      </c>
      <c r="X79" s="11" t="str">
        <f>IF(IFERROR(SEARCH("~?",UPPER('ÚHRADOVÝ KATALOG VZP - ZP'!C79)),0)&gt;0," ?","")</f>
        <v/>
      </c>
      <c r="Y79" s="11" t="str">
        <f>IF(IFERROR(SEARCH("!",UPPER('ÚHRADOVÝ KATALOG VZP - ZP'!C79)),0)&gt;0," !","")</f>
        <v/>
      </c>
      <c r="Z79" s="11" t="str">
        <f>IF(IFERROR(SEARCH("_",UPPER('ÚHRADOVÝ KATALOG VZP - ZP'!C79)),0)&gt;0," _","")</f>
        <v/>
      </c>
      <c r="AA79" s="11" t="str">
        <f>IF(IFERROR(SEARCH("§",UPPER('ÚHRADOVÝ KATALOG VZP - ZP'!C79)),0)&gt;0," §","")</f>
        <v/>
      </c>
      <c r="AB79" s="11" t="str">
        <f>IF(IFERROR(SEARCH("#",UPPER('ÚHRADOVÝ KATALOG VZP - ZP'!C79)),0)&gt;0," #","")</f>
        <v/>
      </c>
      <c r="AC79" s="11" t="str">
        <f>IF(IFERROR(SEARCH(CHAR(10),UPPER('ÚHRADOVÝ KATALOG VZP - ZP'!C79)),0)&gt;0," ALT+ENTER","")</f>
        <v/>
      </c>
      <c r="AD79" s="96" t="str">
        <f>IF(AND(V79=0, R79="NE"),"Chybí NAZ",IF(LEN(TRIM(W79&amp;X79&amp;Y79&amp;Z79&amp;AA79&amp;AB79&amp;AC79))&gt;0,"Nepovolený(é) znak(y):   "&amp;W79&amp;X79&amp;Y79&amp;Z79&amp;AA79&amp;AB79&amp;AC79,TRIM('ÚHRADOVÝ KATALOG VZP - ZP'!C79)))</f>
        <v/>
      </c>
      <c r="AE79" s="11">
        <f>LEN(TRIM('ÚHRADOVÝ KATALOG VZP - ZP'!D79))</f>
        <v>0</v>
      </c>
      <c r="AF79" s="11" t="str">
        <f>IF(IFERROR(SEARCH("""",UPPER('ÚHRADOVÝ KATALOG VZP - ZP'!D79)),0)&gt;0," "&amp;CHAR(34),"")</f>
        <v/>
      </c>
      <c r="AG79" s="11" t="str">
        <f>IF(IFERROR(SEARCH("~?",UPPER('ÚHRADOVÝ KATALOG VZP - ZP'!D79)),0)&gt;0," ?","")</f>
        <v/>
      </c>
      <c r="AH79" s="11" t="str">
        <f>IF(IFERROR(SEARCH("!",UPPER('ÚHRADOVÝ KATALOG VZP - ZP'!D79)),0)&gt;0," !","")</f>
        <v/>
      </c>
      <c r="AI79" s="11" t="str">
        <f>IF(IFERROR(SEARCH("_",UPPER('ÚHRADOVÝ KATALOG VZP - ZP'!D79)),0)&gt;0," _","")</f>
        <v/>
      </c>
      <c r="AJ79" s="11" t="str">
        <f>IF(IFERROR(SEARCH("§",UPPER('ÚHRADOVÝ KATALOG VZP - ZP'!D79)),0)&gt;0," §","")</f>
        <v/>
      </c>
      <c r="AK79" s="11" t="str">
        <f>IF(IFERROR(SEARCH("#",UPPER('ÚHRADOVÝ KATALOG VZP - ZP'!D79)),0)&gt;0," #","")</f>
        <v/>
      </c>
      <c r="AL79" s="11" t="str">
        <f>IF(IFERROR(SEARCH(CHAR(10),UPPER('ÚHRADOVÝ KATALOG VZP - ZP'!D79)),0)&gt;0," ALT+ENTER","")</f>
        <v/>
      </c>
      <c r="AM79" s="96" t="str">
        <f>IF(AND(AE79=0, R79="NE"),"Chybí DOP",IF(LEN(TRIM(AF79&amp;AG79&amp;AH79&amp;AI79&amp;AJ79&amp;AK79&amp;AL79))&gt;0,"Nepovolený(é) znak(y):   "&amp;AF79&amp;AG79&amp;AH79&amp;AI79&amp;AJ79&amp;AK79&amp;AL79,TRIM('ÚHRADOVÝ KATALOG VZP - ZP'!D79)))</f>
        <v/>
      </c>
    </row>
    <row r="80" spans="1:39" ht="30" hidden="1" customHeight="1" x14ac:dyDescent="0.2">
      <c r="A80" s="1">
        <v>75</v>
      </c>
      <c r="B80" s="20" t="str">
        <f>IF(ISBLANK('ÚHRADOVÝ KATALOG VZP - ZP'!B80),"",'ÚHRADOVÝ KATALOG VZP - ZP'!B80)</f>
        <v/>
      </c>
      <c r="C80" s="21" t="str">
        <f t="shared" si="5"/>
        <v/>
      </c>
      <c r="D80" s="21" t="str">
        <f t="shared" si="6"/>
        <v/>
      </c>
      <c r="E80" s="22" t="str">
        <f>IF(S80="NOVÝ",IF(LEN(TRIM('ÚHRADOVÝ KATALOG VZP - ZP'!E80))=0,"Chybí TYP",'ÚHRADOVÝ KATALOG VZP - ZP'!E80),IF(LEN(TRIM('ÚHRADOVÝ KATALOG VZP - ZP'!E80))=0,"",'ÚHRADOVÝ KATALOG VZP - ZP'!E80))</f>
        <v/>
      </c>
      <c r="F80" s="22" t="str">
        <f t="shared" si="7"/>
        <v/>
      </c>
      <c r="G80" s="22" t="str">
        <f>IF(S80="NOVÝ",IF(LEN(TRIM('ÚHRADOVÝ KATALOG VZP - ZP'!G80))=0,"???",IF(IFERROR(SEARCH("""",UPPER('ÚHRADOVÝ KATALOG VZP - ZP'!G80)),0)=0,UPPER('ÚHRADOVÝ KATALOG VZP - ZP'!G80),"("&amp;""""&amp;")")),IF(LEN(TRIM('ÚHRADOVÝ KATALOG VZP - ZP'!G80))=0,"",IF(IFERROR(SEARCH("""",UPPER('ÚHRADOVÝ KATALOG VZP - ZP'!G80)),0)=0,UPPER('ÚHRADOVÝ KATALOG VZP - ZP'!G80),"("&amp;""""&amp;")")))</f>
        <v/>
      </c>
      <c r="H80" s="22" t="str">
        <f>IF(IFERROR(SEARCH("""",UPPER('ÚHRADOVÝ KATALOG VZP - ZP'!H80)),0)=0,UPPER('ÚHRADOVÝ KATALOG VZP - ZP'!H80),"("&amp;""""&amp;")")</f>
        <v/>
      </c>
      <c r="I80" s="22" t="str">
        <f>IF(IFERROR(SEARCH("""",UPPER('ÚHRADOVÝ KATALOG VZP - ZP'!I80)),0)=0,UPPER('ÚHRADOVÝ KATALOG VZP - ZP'!I80),"("&amp;""""&amp;")")</f>
        <v/>
      </c>
      <c r="J80" s="23" t="str">
        <f>IF(S80="NOVÝ",IF(LEN(TRIM('ÚHRADOVÝ KATALOG VZP - ZP'!J80))=0,"Chybí VYC",'ÚHRADOVÝ KATALOG VZP - ZP'!J80),IF(LEN(TRIM('ÚHRADOVÝ KATALOG VZP - ZP'!J80))=0,"",'ÚHRADOVÝ KATALOG VZP - ZP'!J80))</f>
        <v/>
      </c>
      <c r="K80" s="22" t="str">
        <f>IF(S80="NOVÝ",IF(LEN(TRIM('ÚHRADOVÝ KATALOG VZP - ZP'!K80))=0,"Chybí MENA",IF(IFERROR(SEARCH("""",UPPER('ÚHRADOVÝ KATALOG VZP - ZP'!K80)),0)=0,UPPER('ÚHRADOVÝ KATALOG VZP - ZP'!K80),"("&amp;""""&amp;")")),IF(LEN(TRIM('ÚHRADOVÝ KATALOG VZP - ZP'!K80))=0,"",IF(IFERROR(SEARCH("""",UPPER('ÚHRADOVÝ KATALOG VZP - ZP'!K80)),0)=0,UPPER('ÚHRADOVÝ KATALOG VZP - ZP'!K80),"("&amp;""""&amp;")")))</f>
        <v/>
      </c>
      <c r="L80" s="24" t="str">
        <f>IF(S80="NOVÝ",IF(LEN(TRIM('ÚHRADOVÝ KATALOG VZP - ZP'!L80))=0,"Chybí KURZ",'ÚHRADOVÝ KATALOG VZP - ZP'!L80),IF(LEN(TRIM('ÚHRADOVÝ KATALOG VZP - ZP'!L80))=0,"",'ÚHRADOVÝ KATALOG VZP - ZP'!L80))</f>
        <v/>
      </c>
      <c r="M80" s="83" t="str">
        <f>IF(S80="NOVÝ",IF(LEN(TRIM('ÚHRADOVÝ KATALOG VZP - ZP'!M80))=0,"Chybí DPH",
IF(OR('ÚHRADOVÝ KATALOG VZP - ZP'!M80=15,'ÚHRADOVÝ KATALOG VZP - ZP'!M80=21),
'ÚHRADOVÝ KATALOG VZP - ZP'!M80,"CHYBA")),
IF(LEN(TRIM('ÚHRADOVÝ KATALOG VZP - ZP'!M80))=0,"",
IF(OR('ÚHRADOVÝ KATALOG VZP - ZP'!M80=15,'ÚHRADOVÝ KATALOG VZP - ZP'!M80=21),
'ÚHRADOVÝ KATALOG VZP - ZP'!M80,"CHYBA"))
)</f>
        <v/>
      </c>
      <c r="N80" s="25" t="str">
        <f>IF(R80="NE",IF(AND(T80&lt;&gt;"X",LEN('ÚHRADOVÝ KATALOG VZP - ZP'!N80)&gt;0),IF(ROUND(J80*L80*(1+(M80/100))*T80,2)&lt;'ÚHRADOVÝ KATALOG VZP - ZP'!N80,TEXT('ÚHRADOVÝ KATALOG VZP - ZP'!N80,"# ##0,00 Kč") &amp; CHAR(10) &amp; "&gt; " &amp; TEXT('ÚHRADOVÝ KATALOG VZP - ZP'!N80-(J80*L80*(1+(M80/100))*T80),"# ##0,00 Kč"),TEXT('ÚHRADOVÝ KATALOG VZP - ZP'!N80,"# ##0,00 Kč") &amp; CHAR(10) &amp; "OK"),"Chybí data pro výpočet"),"")</f>
        <v/>
      </c>
      <c r="O80" s="26" t="str">
        <f>IF(AND(R80="NE",LEN('ÚHRADOVÝ KATALOG VZP - ZP'!O80)&gt;0),'ÚHRADOVÝ KATALOG VZP - ZP'!O80,"")</f>
        <v/>
      </c>
      <c r="P80" s="26" t="str">
        <f>IF(AND(R80="NE",LEN('ÚHRADOVÝ KATALOG VZP - ZP'!P80)&gt;0),'ÚHRADOVÝ KATALOG VZP - ZP'!P80,"")</f>
        <v/>
      </c>
      <c r="Q80" s="79" t="str">
        <f>IF(LEN(TRIM('ÚHRADOVÝ KATALOG VZP - ZP'!Q80))=0,"",IF(IFERROR(SEARCH("""",UPPER('ÚHRADOVÝ KATALOG VZP - ZP'!Q80)),0)=0,UPPER('ÚHRADOVÝ KATALOG VZP - ZP'!Q80),"("&amp;""""&amp;")"))</f>
        <v/>
      </c>
      <c r="R80" s="31" t="str">
        <f>IF(LEN(TRIM('ÚHRADOVÝ KATALOG VZP - ZP'!B80)&amp;TRIM('ÚHRADOVÝ KATALOG VZP - ZP'!C80)&amp;TRIM('ÚHRADOVÝ KATALOG VZP - ZP'!D80)&amp;TRIM('ÚHRADOVÝ KATALOG VZP - ZP'!E80)&amp;TRIM('ÚHRADOVÝ KATALOG VZP - ZP'!F80)&amp;TRIM('ÚHRADOVÝ KATALOG VZP - ZP'!G80)&amp;TRIM('ÚHRADOVÝ KATALOG VZP - ZP'!H80)&amp;TRIM('ÚHRADOVÝ KATALOG VZP - ZP'!I80)&amp;TRIM('ÚHRADOVÝ KATALOG VZP - ZP'!J80)&amp;TRIM('ÚHRADOVÝ KATALOG VZP - ZP'!K80)&amp;TRIM('ÚHRADOVÝ KATALOG VZP - ZP'!L80)&amp;TRIM('ÚHRADOVÝ KATALOG VZP - ZP'!M80)&amp;TRIM('ÚHRADOVÝ KATALOG VZP - ZP'!N80)&amp;TRIM('ÚHRADOVÝ KATALOG VZP - ZP'!O80)&amp;TRIM('ÚHRADOVÝ KATALOG VZP - ZP'!P80)&amp;TRIM('ÚHRADOVÝ KATALOG VZP - ZP'!Q80))=0,"ANO","NE")</f>
        <v>ANO</v>
      </c>
      <c r="S80" s="31" t="str">
        <f>IF(R80="NE",IF(LEN(TRIM('ÚHRADOVÝ KATALOG VZP - ZP'!B80))=0,"NOVÝ","OPRAVA"),"")</f>
        <v/>
      </c>
      <c r="T80" s="32" t="str">
        <f t="shared" si="8"/>
        <v>X</v>
      </c>
      <c r="U80" s="11"/>
      <c r="V80" s="11">
        <f>LEN(TRIM('ÚHRADOVÝ KATALOG VZP - ZP'!C80))</f>
        <v>0</v>
      </c>
      <c r="W80" s="11" t="str">
        <f>IF(IFERROR(SEARCH("""",UPPER('ÚHRADOVÝ KATALOG VZP - ZP'!C80)),0)&gt;0," "&amp;CHAR(34),"")</f>
        <v/>
      </c>
      <c r="X80" s="11" t="str">
        <f>IF(IFERROR(SEARCH("~?",UPPER('ÚHRADOVÝ KATALOG VZP - ZP'!C80)),0)&gt;0," ?","")</f>
        <v/>
      </c>
      <c r="Y80" s="11" t="str">
        <f>IF(IFERROR(SEARCH("!",UPPER('ÚHRADOVÝ KATALOG VZP - ZP'!C80)),0)&gt;0," !","")</f>
        <v/>
      </c>
      <c r="Z80" s="11" t="str">
        <f>IF(IFERROR(SEARCH("_",UPPER('ÚHRADOVÝ KATALOG VZP - ZP'!C80)),0)&gt;0," _","")</f>
        <v/>
      </c>
      <c r="AA80" s="11" t="str">
        <f>IF(IFERROR(SEARCH("§",UPPER('ÚHRADOVÝ KATALOG VZP - ZP'!C80)),0)&gt;0," §","")</f>
        <v/>
      </c>
      <c r="AB80" s="11" t="str">
        <f>IF(IFERROR(SEARCH("#",UPPER('ÚHRADOVÝ KATALOG VZP - ZP'!C80)),0)&gt;0," #","")</f>
        <v/>
      </c>
      <c r="AC80" s="11" t="str">
        <f>IF(IFERROR(SEARCH(CHAR(10),UPPER('ÚHRADOVÝ KATALOG VZP - ZP'!C80)),0)&gt;0," ALT+ENTER","")</f>
        <v/>
      </c>
      <c r="AD80" s="96" t="str">
        <f>IF(AND(V80=0, R80="NE"),"Chybí NAZ",IF(LEN(TRIM(W80&amp;X80&amp;Y80&amp;Z80&amp;AA80&amp;AB80&amp;AC80))&gt;0,"Nepovolený(é) znak(y):   "&amp;W80&amp;X80&amp;Y80&amp;Z80&amp;AA80&amp;AB80&amp;AC80,TRIM('ÚHRADOVÝ KATALOG VZP - ZP'!C80)))</f>
        <v/>
      </c>
      <c r="AE80" s="11">
        <f>LEN(TRIM('ÚHRADOVÝ KATALOG VZP - ZP'!D80))</f>
        <v>0</v>
      </c>
      <c r="AF80" s="11" t="str">
        <f>IF(IFERROR(SEARCH("""",UPPER('ÚHRADOVÝ KATALOG VZP - ZP'!D80)),0)&gt;0," "&amp;CHAR(34),"")</f>
        <v/>
      </c>
      <c r="AG80" s="11" t="str">
        <f>IF(IFERROR(SEARCH("~?",UPPER('ÚHRADOVÝ KATALOG VZP - ZP'!D80)),0)&gt;0," ?","")</f>
        <v/>
      </c>
      <c r="AH80" s="11" t="str">
        <f>IF(IFERROR(SEARCH("!",UPPER('ÚHRADOVÝ KATALOG VZP - ZP'!D80)),0)&gt;0," !","")</f>
        <v/>
      </c>
      <c r="AI80" s="11" t="str">
        <f>IF(IFERROR(SEARCH("_",UPPER('ÚHRADOVÝ KATALOG VZP - ZP'!D80)),0)&gt;0," _","")</f>
        <v/>
      </c>
      <c r="AJ80" s="11" t="str">
        <f>IF(IFERROR(SEARCH("§",UPPER('ÚHRADOVÝ KATALOG VZP - ZP'!D80)),0)&gt;0," §","")</f>
        <v/>
      </c>
      <c r="AK80" s="11" t="str">
        <f>IF(IFERROR(SEARCH("#",UPPER('ÚHRADOVÝ KATALOG VZP - ZP'!D80)),0)&gt;0," #","")</f>
        <v/>
      </c>
      <c r="AL80" s="11" t="str">
        <f>IF(IFERROR(SEARCH(CHAR(10),UPPER('ÚHRADOVÝ KATALOG VZP - ZP'!D80)),0)&gt;0," ALT+ENTER","")</f>
        <v/>
      </c>
      <c r="AM80" s="96" t="str">
        <f>IF(AND(AE80=0, R80="NE"),"Chybí DOP",IF(LEN(TRIM(AF80&amp;AG80&amp;AH80&amp;AI80&amp;AJ80&amp;AK80&amp;AL80))&gt;0,"Nepovolený(é) znak(y):   "&amp;AF80&amp;AG80&amp;AH80&amp;AI80&amp;AJ80&amp;AK80&amp;AL80,TRIM('ÚHRADOVÝ KATALOG VZP - ZP'!D80)))</f>
        <v/>
      </c>
    </row>
    <row r="81" spans="1:39" ht="30" hidden="1" customHeight="1" x14ac:dyDescent="0.2">
      <c r="A81" s="1">
        <v>76</v>
      </c>
      <c r="B81" s="20" t="str">
        <f>IF(ISBLANK('ÚHRADOVÝ KATALOG VZP - ZP'!B81),"",'ÚHRADOVÝ KATALOG VZP - ZP'!B81)</f>
        <v/>
      </c>
      <c r="C81" s="21" t="str">
        <f t="shared" si="5"/>
        <v/>
      </c>
      <c r="D81" s="21" t="str">
        <f t="shared" si="6"/>
        <v/>
      </c>
      <c r="E81" s="22" t="str">
        <f>IF(S81="NOVÝ",IF(LEN(TRIM('ÚHRADOVÝ KATALOG VZP - ZP'!E81))=0,"Chybí TYP",'ÚHRADOVÝ KATALOG VZP - ZP'!E81),IF(LEN(TRIM('ÚHRADOVÝ KATALOG VZP - ZP'!E81))=0,"",'ÚHRADOVÝ KATALOG VZP - ZP'!E81))</f>
        <v/>
      </c>
      <c r="F81" s="22" t="str">
        <f t="shared" si="7"/>
        <v/>
      </c>
      <c r="G81" s="22" t="str">
        <f>IF(S81="NOVÝ",IF(LEN(TRIM('ÚHRADOVÝ KATALOG VZP - ZP'!G81))=0,"???",IF(IFERROR(SEARCH("""",UPPER('ÚHRADOVÝ KATALOG VZP - ZP'!G81)),0)=0,UPPER('ÚHRADOVÝ KATALOG VZP - ZP'!G81),"("&amp;""""&amp;")")),IF(LEN(TRIM('ÚHRADOVÝ KATALOG VZP - ZP'!G81))=0,"",IF(IFERROR(SEARCH("""",UPPER('ÚHRADOVÝ KATALOG VZP - ZP'!G81)),0)=0,UPPER('ÚHRADOVÝ KATALOG VZP - ZP'!G81),"("&amp;""""&amp;")")))</f>
        <v/>
      </c>
      <c r="H81" s="22" t="str">
        <f>IF(IFERROR(SEARCH("""",UPPER('ÚHRADOVÝ KATALOG VZP - ZP'!H81)),0)=0,UPPER('ÚHRADOVÝ KATALOG VZP - ZP'!H81),"("&amp;""""&amp;")")</f>
        <v/>
      </c>
      <c r="I81" s="22" t="str">
        <f>IF(IFERROR(SEARCH("""",UPPER('ÚHRADOVÝ KATALOG VZP - ZP'!I81)),0)=0,UPPER('ÚHRADOVÝ KATALOG VZP - ZP'!I81),"("&amp;""""&amp;")")</f>
        <v/>
      </c>
      <c r="J81" s="23" t="str">
        <f>IF(S81="NOVÝ",IF(LEN(TRIM('ÚHRADOVÝ KATALOG VZP - ZP'!J81))=0,"Chybí VYC",'ÚHRADOVÝ KATALOG VZP - ZP'!J81),IF(LEN(TRIM('ÚHRADOVÝ KATALOG VZP - ZP'!J81))=0,"",'ÚHRADOVÝ KATALOG VZP - ZP'!J81))</f>
        <v/>
      </c>
      <c r="K81" s="22" t="str">
        <f>IF(S81="NOVÝ",IF(LEN(TRIM('ÚHRADOVÝ KATALOG VZP - ZP'!K81))=0,"Chybí MENA",IF(IFERROR(SEARCH("""",UPPER('ÚHRADOVÝ KATALOG VZP - ZP'!K81)),0)=0,UPPER('ÚHRADOVÝ KATALOG VZP - ZP'!K81),"("&amp;""""&amp;")")),IF(LEN(TRIM('ÚHRADOVÝ KATALOG VZP - ZP'!K81))=0,"",IF(IFERROR(SEARCH("""",UPPER('ÚHRADOVÝ KATALOG VZP - ZP'!K81)),0)=0,UPPER('ÚHRADOVÝ KATALOG VZP - ZP'!K81),"("&amp;""""&amp;")")))</f>
        <v/>
      </c>
      <c r="L81" s="24" t="str">
        <f>IF(S81="NOVÝ",IF(LEN(TRIM('ÚHRADOVÝ KATALOG VZP - ZP'!L81))=0,"Chybí KURZ",'ÚHRADOVÝ KATALOG VZP - ZP'!L81),IF(LEN(TRIM('ÚHRADOVÝ KATALOG VZP - ZP'!L81))=0,"",'ÚHRADOVÝ KATALOG VZP - ZP'!L81))</f>
        <v/>
      </c>
      <c r="M81" s="83" t="str">
        <f>IF(S81="NOVÝ",IF(LEN(TRIM('ÚHRADOVÝ KATALOG VZP - ZP'!M81))=0,"Chybí DPH",
IF(OR('ÚHRADOVÝ KATALOG VZP - ZP'!M81=15,'ÚHRADOVÝ KATALOG VZP - ZP'!M81=21),
'ÚHRADOVÝ KATALOG VZP - ZP'!M81,"CHYBA")),
IF(LEN(TRIM('ÚHRADOVÝ KATALOG VZP - ZP'!M81))=0,"",
IF(OR('ÚHRADOVÝ KATALOG VZP - ZP'!M81=15,'ÚHRADOVÝ KATALOG VZP - ZP'!M81=21),
'ÚHRADOVÝ KATALOG VZP - ZP'!M81,"CHYBA"))
)</f>
        <v/>
      </c>
      <c r="N81" s="25" t="str">
        <f>IF(R81="NE",IF(AND(T81&lt;&gt;"X",LEN('ÚHRADOVÝ KATALOG VZP - ZP'!N81)&gt;0),IF(ROUND(J81*L81*(1+(M81/100))*T81,2)&lt;'ÚHRADOVÝ KATALOG VZP - ZP'!N81,TEXT('ÚHRADOVÝ KATALOG VZP - ZP'!N81,"# ##0,00 Kč") &amp; CHAR(10) &amp; "&gt; " &amp; TEXT('ÚHRADOVÝ KATALOG VZP - ZP'!N81-(J81*L81*(1+(M81/100))*T81),"# ##0,00 Kč"),TEXT('ÚHRADOVÝ KATALOG VZP - ZP'!N81,"# ##0,00 Kč") &amp; CHAR(10) &amp; "OK"),"Chybí data pro výpočet"),"")</f>
        <v/>
      </c>
      <c r="O81" s="26" t="str">
        <f>IF(AND(R81="NE",LEN('ÚHRADOVÝ KATALOG VZP - ZP'!O81)&gt;0),'ÚHRADOVÝ KATALOG VZP - ZP'!O81,"")</f>
        <v/>
      </c>
      <c r="P81" s="26" t="str">
        <f>IF(AND(R81="NE",LEN('ÚHRADOVÝ KATALOG VZP - ZP'!P81)&gt;0),'ÚHRADOVÝ KATALOG VZP - ZP'!P81,"")</f>
        <v/>
      </c>
      <c r="Q81" s="79" t="str">
        <f>IF(LEN(TRIM('ÚHRADOVÝ KATALOG VZP - ZP'!Q81))=0,"",IF(IFERROR(SEARCH("""",UPPER('ÚHRADOVÝ KATALOG VZP - ZP'!Q81)),0)=0,UPPER('ÚHRADOVÝ KATALOG VZP - ZP'!Q81),"("&amp;""""&amp;")"))</f>
        <v/>
      </c>
      <c r="R81" s="31" t="str">
        <f>IF(LEN(TRIM('ÚHRADOVÝ KATALOG VZP - ZP'!B81)&amp;TRIM('ÚHRADOVÝ KATALOG VZP - ZP'!C81)&amp;TRIM('ÚHRADOVÝ KATALOG VZP - ZP'!D81)&amp;TRIM('ÚHRADOVÝ KATALOG VZP - ZP'!E81)&amp;TRIM('ÚHRADOVÝ KATALOG VZP - ZP'!F81)&amp;TRIM('ÚHRADOVÝ KATALOG VZP - ZP'!G81)&amp;TRIM('ÚHRADOVÝ KATALOG VZP - ZP'!H81)&amp;TRIM('ÚHRADOVÝ KATALOG VZP - ZP'!I81)&amp;TRIM('ÚHRADOVÝ KATALOG VZP - ZP'!J81)&amp;TRIM('ÚHRADOVÝ KATALOG VZP - ZP'!K81)&amp;TRIM('ÚHRADOVÝ KATALOG VZP - ZP'!L81)&amp;TRIM('ÚHRADOVÝ KATALOG VZP - ZP'!M81)&amp;TRIM('ÚHRADOVÝ KATALOG VZP - ZP'!N81)&amp;TRIM('ÚHRADOVÝ KATALOG VZP - ZP'!O81)&amp;TRIM('ÚHRADOVÝ KATALOG VZP - ZP'!P81)&amp;TRIM('ÚHRADOVÝ KATALOG VZP - ZP'!Q81))=0,"ANO","NE")</f>
        <v>ANO</v>
      </c>
      <c r="S81" s="31" t="str">
        <f>IF(R81="NE",IF(LEN(TRIM('ÚHRADOVÝ KATALOG VZP - ZP'!B81))=0,"NOVÝ","OPRAVA"),"")</f>
        <v/>
      </c>
      <c r="T81" s="32" t="str">
        <f t="shared" si="8"/>
        <v>X</v>
      </c>
      <c r="U81" s="11"/>
      <c r="V81" s="11">
        <f>LEN(TRIM('ÚHRADOVÝ KATALOG VZP - ZP'!C81))</f>
        <v>0</v>
      </c>
      <c r="W81" s="11" t="str">
        <f>IF(IFERROR(SEARCH("""",UPPER('ÚHRADOVÝ KATALOG VZP - ZP'!C81)),0)&gt;0," "&amp;CHAR(34),"")</f>
        <v/>
      </c>
      <c r="X81" s="11" t="str">
        <f>IF(IFERROR(SEARCH("~?",UPPER('ÚHRADOVÝ KATALOG VZP - ZP'!C81)),0)&gt;0," ?","")</f>
        <v/>
      </c>
      <c r="Y81" s="11" t="str">
        <f>IF(IFERROR(SEARCH("!",UPPER('ÚHRADOVÝ KATALOG VZP - ZP'!C81)),0)&gt;0," !","")</f>
        <v/>
      </c>
      <c r="Z81" s="11" t="str">
        <f>IF(IFERROR(SEARCH("_",UPPER('ÚHRADOVÝ KATALOG VZP - ZP'!C81)),0)&gt;0," _","")</f>
        <v/>
      </c>
      <c r="AA81" s="11" t="str">
        <f>IF(IFERROR(SEARCH("§",UPPER('ÚHRADOVÝ KATALOG VZP - ZP'!C81)),0)&gt;0," §","")</f>
        <v/>
      </c>
      <c r="AB81" s="11" t="str">
        <f>IF(IFERROR(SEARCH("#",UPPER('ÚHRADOVÝ KATALOG VZP - ZP'!C81)),0)&gt;0," #","")</f>
        <v/>
      </c>
      <c r="AC81" s="11" t="str">
        <f>IF(IFERROR(SEARCH(CHAR(10),UPPER('ÚHRADOVÝ KATALOG VZP - ZP'!C81)),0)&gt;0," ALT+ENTER","")</f>
        <v/>
      </c>
      <c r="AD81" s="96" t="str">
        <f>IF(AND(V81=0, R81="NE"),"Chybí NAZ",IF(LEN(TRIM(W81&amp;X81&amp;Y81&amp;Z81&amp;AA81&amp;AB81&amp;AC81))&gt;0,"Nepovolený(é) znak(y):   "&amp;W81&amp;X81&amp;Y81&amp;Z81&amp;AA81&amp;AB81&amp;AC81,TRIM('ÚHRADOVÝ KATALOG VZP - ZP'!C81)))</f>
        <v/>
      </c>
      <c r="AE81" s="11">
        <f>LEN(TRIM('ÚHRADOVÝ KATALOG VZP - ZP'!D81))</f>
        <v>0</v>
      </c>
      <c r="AF81" s="11" t="str">
        <f>IF(IFERROR(SEARCH("""",UPPER('ÚHRADOVÝ KATALOG VZP - ZP'!D81)),0)&gt;0," "&amp;CHAR(34),"")</f>
        <v/>
      </c>
      <c r="AG81" s="11" t="str">
        <f>IF(IFERROR(SEARCH("~?",UPPER('ÚHRADOVÝ KATALOG VZP - ZP'!D81)),0)&gt;0," ?","")</f>
        <v/>
      </c>
      <c r="AH81" s="11" t="str">
        <f>IF(IFERROR(SEARCH("!",UPPER('ÚHRADOVÝ KATALOG VZP - ZP'!D81)),0)&gt;0," !","")</f>
        <v/>
      </c>
      <c r="AI81" s="11" t="str">
        <f>IF(IFERROR(SEARCH("_",UPPER('ÚHRADOVÝ KATALOG VZP - ZP'!D81)),0)&gt;0," _","")</f>
        <v/>
      </c>
      <c r="AJ81" s="11" t="str">
        <f>IF(IFERROR(SEARCH("§",UPPER('ÚHRADOVÝ KATALOG VZP - ZP'!D81)),0)&gt;0," §","")</f>
        <v/>
      </c>
      <c r="AK81" s="11" t="str">
        <f>IF(IFERROR(SEARCH("#",UPPER('ÚHRADOVÝ KATALOG VZP - ZP'!D81)),0)&gt;0," #","")</f>
        <v/>
      </c>
      <c r="AL81" s="11" t="str">
        <f>IF(IFERROR(SEARCH(CHAR(10),UPPER('ÚHRADOVÝ KATALOG VZP - ZP'!D81)),0)&gt;0," ALT+ENTER","")</f>
        <v/>
      </c>
      <c r="AM81" s="96" t="str">
        <f>IF(AND(AE81=0, R81="NE"),"Chybí DOP",IF(LEN(TRIM(AF81&amp;AG81&amp;AH81&amp;AI81&amp;AJ81&amp;AK81&amp;AL81))&gt;0,"Nepovolený(é) znak(y):   "&amp;AF81&amp;AG81&amp;AH81&amp;AI81&amp;AJ81&amp;AK81&amp;AL81,TRIM('ÚHRADOVÝ KATALOG VZP - ZP'!D81)))</f>
        <v/>
      </c>
    </row>
    <row r="82" spans="1:39" ht="30" hidden="1" customHeight="1" x14ac:dyDescent="0.2">
      <c r="A82" s="1">
        <v>77</v>
      </c>
      <c r="B82" s="20" t="str">
        <f>IF(ISBLANK('ÚHRADOVÝ KATALOG VZP - ZP'!B82),"",'ÚHRADOVÝ KATALOG VZP - ZP'!B82)</f>
        <v/>
      </c>
      <c r="C82" s="21" t="str">
        <f t="shared" si="5"/>
        <v/>
      </c>
      <c r="D82" s="21" t="str">
        <f t="shared" si="6"/>
        <v/>
      </c>
      <c r="E82" s="22" t="str">
        <f>IF(S82="NOVÝ",IF(LEN(TRIM('ÚHRADOVÝ KATALOG VZP - ZP'!E82))=0,"Chybí TYP",'ÚHRADOVÝ KATALOG VZP - ZP'!E82),IF(LEN(TRIM('ÚHRADOVÝ KATALOG VZP - ZP'!E82))=0,"",'ÚHRADOVÝ KATALOG VZP - ZP'!E82))</f>
        <v/>
      </c>
      <c r="F82" s="22" t="str">
        <f t="shared" si="7"/>
        <v/>
      </c>
      <c r="G82" s="22" t="str">
        <f>IF(S82="NOVÝ",IF(LEN(TRIM('ÚHRADOVÝ KATALOG VZP - ZP'!G82))=0,"???",IF(IFERROR(SEARCH("""",UPPER('ÚHRADOVÝ KATALOG VZP - ZP'!G82)),0)=0,UPPER('ÚHRADOVÝ KATALOG VZP - ZP'!G82),"("&amp;""""&amp;")")),IF(LEN(TRIM('ÚHRADOVÝ KATALOG VZP - ZP'!G82))=0,"",IF(IFERROR(SEARCH("""",UPPER('ÚHRADOVÝ KATALOG VZP - ZP'!G82)),0)=0,UPPER('ÚHRADOVÝ KATALOG VZP - ZP'!G82),"("&amp;""""&amp;")")))</f>
        <v/>
      </c>
      <c r="H82" s="22" t="str">
        <f>IF(IFERROR(SEARCH("""",UPPER('ÚHRADOVÝ KATALOG VZP - ZP'!H82)),0)=0,UPPER('ÚHRADOVÝ KATALOG VZP - ZP'!H82),"("&amp;""""&amp;")")</f>
        <v/>
      </c>
      <c r="I82" s="22" t="str">
        <f>IF(IFERROR(SEARCH("""",UPPER('ÚHRADOVÝ KATALOG VZP - ZP'!I82)),0)=0,UPPER('ÚHRADOVÝ KATALOG VZP - ZP'!I82),"("&amp;""""&amp;")")</f>
        <v/>
      </c>
      <c r="J82" s="23" t="str">
        <f>IF(S82="NOVÝ",IF(LEN(TRIM('ÚHRADOVÝ KATALOG VZP - ZP'!J82))=0,"Chybí VYC",'ÚHRADOVÝ KATALOG VZP - ZP'!J82),IF(LEN(TRIM('ÚHRADOVÝ KATALOG VZP - ZP'!J82))=0,"",'ÚHRADOVÝ KATALOG VZP - ZP'!J82))</f>
        <v/>
      </c>
      <c r="K82" s="22" t="str">
        <f>IF(S82="NOVÝ",IF(LEN(TRIM('ÚHRADOVÝ KATALOG VZP - ZP'!K82))=0,"Chybí MENA",IF(IFERROR(SEARCH("""",UPPER('ÚHRADOVÝ KATALOG VZP - ZP'!K82)),0)=0,UPPER('ÚHRADOVÝ KATALOG VZP - ZP'!K82),"("&amp;""""&amp;")")),IF(LEN(TRIM('ÚHRADOVÝ KATALOG VZP - ZP'!K82))=0,"",IF(IFERROR(SEARCH("""",UPPER('ÚHRADOVÝ KATALOG VZP - ZP'!K82)),0)=0,UPPER('ÚHRADOVÝ KATALOG VZP - ZP'!K82),"("&amp;""""&amp;")")))</f>
        <v/>
      </c>
      <c r="L82" s="24" t="str">
        <f>IF(S82="NOVÝ",IF(LEN(TRIM('ÚHRADOVÝ KATALOG VZP - ZP'!L82))=0,"Chybí KURZ",'ÚHRADOVÝ KATALOG VZP - ZP'!L82),IF(LEN(TRIM('ÚHRADOVÝ KATALOG VZP - ZP'!L82))=0,"",'ÚHRADOVÝ KATALOG VZP - ZP'!L82))</f>
        <v/>
      </c>
      <c r="M82" s="83" t="str">
        <f>IF(S82="NOVÝ",IF(LEN(TRIM('ÚHRADOVÝ KATALOG VZP - ZP'!M82))=0,"Chybí DPH",
IF(OR('ÚHRADOVÝ KATALOG VZP - ZP'!M82=15,'ÚHRADOVÝ KATALOG VZP - ZP'!M82=21),
'ÚHRADOVÝ KATALOG VZP - ZP'!M82,"CHYBA")),
IF(LEN(TRIM('ÚHRADOVÝ KATALOG VZP - ZP'!M82))=0,"",
IF(OR('ÚHRADOVÝ KATALOG VZP - ZP'!M82=15,'ÚHRADOVÝ KATALOG VZP - ZP'!M82=21),
'ÚHRADOVÝ KATALOG VZP - ZP'!M82,"CHYBA"))
)</f>
        <v/>
      </c>
      <c r="N82" s="25" t="str">
        <f>IF(R82="NE",IF(AND(T82&lt;&gt;"X",LEN('ÚHRADOVÝ KATALOG VZP - ZP'!N82)&gt;0),IF(ROUND(J82*L82*(1+(M82/100))*T82,2)&lt;'ÚHRADOVÝ KATALOG VZP - ZP'!N82,TEXT('ÚHRADOVÝ KATALOG VZP - ZP'!N82,"# ##0,00 Kč") &amp; CHAR(10) &amp; "&gt; " &amp; TEXT('ÚHRADOVÝ KATALOG VZP - ZP'!N82-(J82*L82*(1+(M82/100))*T82),"# ##0,00 Kč"),TEXT('ÚHRADOVÝ KATALOG VZP - ZP'!N82,"# ##0,00 Kč") &amp; CHAR(10) &amp; "OK"),"Chybí data pro výpočet"),"")</f>
        <v/>
      </c>
      <c r="O82" s="26" t="str">
        <f>IF(AND(R82="NE",LEN('ÚHRADOVÝ KATALOG VZP - ZP'!O82)&gt;0),'ÚHRADOVÝ KATALOG VZP - ZP'!O82,"")</f>
        <v/>
      </c>
      <c r="P82" s="26" t="str">
        <f>IF(AND(R82="NE",LEN('ÚHRADOVÝ KATALOG VZP - ZP'!P82)&gt;0),'ÚHRADOVÝ KATALOG VZP - ZP'!P82,"")</f>
        <v/>
      </c>
      <c r="Q82" s="79" t="str">
        <f>IF(LEN(TRIM('ÚHRADOVÝ KATALOG VZP - ZP'!Q82))=0,"",IF(IFERROR(SEARCH("""",UPPER('ÚHRADOVÝ KATALOG VZP - ZP'!Q82)),0)=0,UPPER('ÚHRADOVÝ KATALOG VZP - ZP'!Q82),"("&amp;""""&amp;")"))</f>
        <v/>
      </c>
      <c r="R82" s="31" t="str">
        <f>IF(LEN(TRIM('ÚHRADOVÝ KATALOG VZP - ZP'!B82)&amp;TRIM('ÚHRADOVÝ KATALOG VZP - ZP'!C82)&amp;TRIM('ÚHRADOVÝ KATALOG VZP - ZP'!D82)&amp;TRIM('ÚHRADOVÝ KATALOG VZP - ZP'!E82)&amp;TRIM('ÚHRADOVÝ KATALOG VZP - ZP'!F82)&amp;TRIM('ÚHRADOVÝ KATALOG VZP - ZP'!G82)&amp;TRIM('ÚHRADOVÝ KATALOG VZP - ZP'!H82)&amp;TRIM('ÚHRADOVÝ KATALOG VZP - ZP'!I82)&amp;TRIM('ÚHRADOVÝ KATALOG VZP - ZP'!J82)&amp;TRIM('ÚHRADOVÝ KATALOG VZP - ZP'!K82)&amp;TRIM('ÚHRADOVÝ KATALOG VZP - ZP'!L82)&amp;TRIM('ÚHRADOVÝ KATALOG VZP - ZP'!M82)&amp;TRIM('ÚHRADOVÝ KATALOG VZP - ZP'!N82)&amp;TRIM('ÚHRADOVÝ KATALOG VZP - ZP'!O82)&amp;TRIM('ÚHRADOVÝ KATALOG VZP - ZP'!P82)&amp;TRIM('ÚHRADOVÝ KATALOG VZP - ZP'!Q82))=0,"ANO","NE")</f>
        <v>ANO</v>
      </c>
      <c r="S82" s="31" t="str">
        <f>IF(R82="NE",IF(LEN(TRIM('ÚHRADOVÝ KATALOG VZP - ZP'!B82))=0,"NOVÝ","OPRAVA"),"")</f>
        <v/>
      </c>
      <c r="T82" s="32" t="str">
        <f t="shared" si="8"/>
        <v>X</v>
      </c>
      <c r="U82" s="11"/>
      <c r="V82" s="11">
        <f>LEN(TRIM('ÚHRADOVÝ KATALOG VZP - ZP'!C82))</f>
        <v>0</v>
      </c>
      <c r="W82" s="11" t="str">
        <f>IF(IFERROR(SEARCH("""",UPPER('ÚHRADOVÝ KATALOG VZP - ZP'!C82)),0)&gt;0," "&amp;CHAR(34),"")</f>
        <v/>
      </c>
      <c r="X82" s="11" t="str">
        <f>IF(IFERROR(SEARCH("~?",UPPER('ÚHRADOVÝ KATALOG VZP - ZP'!C82)),0)&gt;0," ?","")</f>
        <v/>
      </c>
      <c r="Y82" s="11" t="str">
        <f>IF(IFERROR(SEARCH("!",UPPER('ÚHRADOVÝ KATALOG VZP - ZP'!C82)),0)&gt;0," !","")</f>
        <v/>
      </c>
      <c r="Z82" s="11" t="str">
        <f>IF(IFERROR(SEARCH("_",UPPER('ÚHRADOVÝ KATALOG VZP - ZP'!C82)),0)&gt;0," _","")</f>
        <v/>
      </c>
      <c r="AA82" s="11" t="str">
        <f>IF(IFERROR(SEARCH("§",UPPER('ÚHRADOVÝ KATALOG VZP - ZP'!C82)),0)&gt;0," §","")</f>
        <v/>
      </c>
      <c r="AB82" s="11" t="str">
        <f>IF(IFERROR(SEARCH("#",UPPER('ÚHRADOVÝ KATALOG VZP - ZP'!C82)),0)&gt;0," #","")</f>
        <v/>
      </c>
      <c r="AC82" s="11" t="str">
        <f>IF(IFERROR(SEARCH(CHAR(10),UPPER('ÚHRADOVÝ KATALOG VZP - ZP'!C82)),0)&gt;0," ALT+ENTER","")</f>
        <v/>
      </c>
      <c r="AD82" s="96" t="str">
        <f>IF(AND(V82=0, R82="NE"),"Chybí NAZ",IF(LEN(TRIM(W82&amp;X82&amp;Y82&amp;Z82&amp;AA82&amp;AB82&amp;AC82))&gt;0,"Nepovolený(é) znak(y):   "&amp;W82&amp;X82&amp;Y82&amp;Z82&amp;AA82&amp;AB82&amp;AC82,TRIM('ÚHRADOVÝ KATALOG VZP - ZP'!C82)))</f>
        <v/>
      </c>
      <c r="AE82" s="11">
        <f>LEN(TRIM('ÚHRADOVÝ KATALOG VZP - ZP'!D82))</f>
        <v>0</v>
      </c>
      <c r="AF82" s="11" t="str">
        <f>IF(IFERROR(SEARCH("""",UPPER('ÚHRADOVÝ KATALOG VZP - ZP'!D82)),0)&gt;0," "&amp;CHAR(34),"")</f>
        <v/>
      </c>
      <c r="AG82" s="11" t="str">
        <f>IF(IFERROR(SEARCH("~?",UPPER('ÚHRADOVÝ KATALOG VZP - ZP'!D82)),0)&gt;0," ?","")</f>
        <v/>
      </c>
      <c r="AH82" s="11" t="str">
        <f>IF(IFERROR(SEARCH("!",UPPER('ÚHRADOVÝ KATALOG VZP - ZP'!D82)),0)&gt;0," !","")</f>
        <v/>
      </c>
      <c r="AI82" s="11" t="str">
        <f>IF(IFERROR(SEARCH("_",UPPER('ÚHRADOVÝ KATALOG VZP - ZP'!D82)),0)&gt;0," _","")</f>
        <v/>
      </c>
      <c r="AJ82" s="11" t="str">
        <f>IF(IFERROR(SEARCH("§",UPPER('ÚHRADOVÝ KATALOG VZP - ZP'!D82)),0)&gt;0," §","")</f>
        <v/>
      </c>
      <c r="AK82" s="11" t="str">
        <f>IF(IFERROR(SEARCH("#",UPPER('ÚHRADOVÝ KATALOG VZP - ZP'!D82)),0)&gt;0," #","")</f>
        <v/>
      </c>
      <c r="AL82" s="11" t="str">
        <f>IF(IFERROR(SEARCH(CHAR(10),UPPER('ÚHRADOVÝ KATALOG VZP - ZP'!D82)),0)&gt;0," ALT+ENTER","")</f>
        <v/>
      </c>
      <c r="AM82" s="96" t="str">
        <f>IF(AND(AE82=0, R82="NE"),"Chybí DOP",IF(LEN(TRIM(AF82&amp;AG82&amp;AH82&amp;AI82&amp;AJ82&amp;AK82&amp;AL82))&gt;0,"Nepovolený(é) znak(y):   "&amp;AF82&amp;AG82&amp;AH82&amp;AI82&amp;AJ82&amp;AK82&amp;AL82,TRIM('ÚHRADOVÝ KATALOG VZP - ZP'!D82)))</f>
        <v/>
      </c>
    </row>
    <row r="83" spans="1:39" ht="30" hidden="1" customHeight="1" x14ac:dyDescent="0.2">
      <c r="A83" s="1">
        <v>78</v>
      </c>
      <c r="B83" s="20" t="str">
        <f>IF(ISBLANK('ÚHRADOVÝ KATALOG VZP - ZP'!B83),"",'ÚHRADOVÝ KATALOG VZP - ZP'!B83)</f>
        <v/>
      </c>
      <c r="C83" s="21" t="str">
        <f t="shared" si="5"/>
        <v/>
      </c>
      <c r="D83" s="21" t="str">
        <f t="shared" si="6"/>
        <v/>
      </c>
      <c r="E83" s="22" t="str">
        <f>IF(S83="NOVÝ",IF(LEN(TRIM('ÚHRADOVÝ KATALOG VZP - ZP'!E83))=0,"Chybí TYP",'ÚHRADOVÝ KATALOG VZP - ZP'!E83),IF(LEN(TRIM('ÚHRADOVÝ KATALOG VZP - ZP'!E83))=0,"",'ÚHRADOVÝ KATALOG VZP - ZP'!E83))</f>
        <v/>
      </c>
      <c r="F83" s="22" t="str">
        <f t="shared" si="7"/>
        <v/>
      </c>
      <c r="G83" s="22" t="str">
        <f>IF(S83="NOVÝ",IF(LEN(TRIM('ÚHRADOVÝ KATALOG VZP - ZP'!G83))=0,"???",IF(IFERROR(SEARCH("""",UPPER('ÚHRADOVÝ KATALOG VZP - ZP'!G83)),0)=0,UPPER('ÚHRADOVÝ KATALOG VZP - ZP'!G83),"("&amp;""""&amp;")")),IF(LEN(TRIM('ÚHRADOVÝ KATALOG VZP - ZP'!G83))=0,"",IF(IFERROR(SEARCH("""",UPPER('ÚHRADOVÝ KATALOG VZP - ZP'!G83)),0)=0,UPPER('ÚHRADOVÝ KATALOG VZP - ZP'!G83),"("&amp;""""&amp;")")))</f>
        <v/>
      </c>
      <c r="H83" s="22" t="str">
        <f>IF(IFERROR(SEARCH("""",UPPER('ÚHRADOVÝ KATALOG VZP - ZP'!H83)),0)=0,UPPER('ÚHRADOVÝ KATALOG VZP - ZP'!H83),"("&amp;""""&amp;")")</f>
        <v/>
      </c>
      <c r="I83" s="22" t="str">
        <f>IF(IFERROR(SEARCH("""",UPPER('ÚHRADOVÝ KATALOG VZP - ZP'!I83)),0)=0,UPPER('ÚHRADOVÝ KATALOG VZP - ZP'!I83),"("&amp;""""&amp;")")</f>
        <v/>
      </c>
      <c r="J83" s="23" t="str">
        <f>IF(S83="NOVÝ",IF(LEN(TRIM('ÚHRADOVÝ KATALOG VZP - ZP'!J83))=0,"Chybí VYC",'ÚHRADOVÝ KATALOG VZP - ZP'!J83),IF(LEN(TRIM('ÚHRADOVÝ KATALOG VZP - ZP'!J83))=0,"",'ÚHRADOVÝ KATALOG VZP - ZP'!J83))</f>
        <v/>
      </c>
      <c r="K83" s="22" t="str">
        <f>IF(S83="NOVÝ",IF(LEN(TRIM('ÚHRADOVÝ KATALOG VZP - ZP'!K83))=0,"Chybí MENA",IF(IFERROR(SEARCH("""",UPPER('ÚHRADOVÝ KATALOG VZP - ZP'!K83)),0)=0,UPPER('ÚHRADOVÝ KATALOG VZP - ZP'!K83),"("&amp;""""&amp;")")),IF(LEN(TRIM('ÚHRADOVÝ KATALOG VZP - ZP'!K83))=0,"",IF(IFERROR(SEARCH("""",UPPER('ÚHRADOVÝ KATALOG VZP - ZP'!K83)),0)=0,UPPER('ÚHRADOVÝ KATALOG VZP - ZP'!K83),"("&amp;""""&amp;")")))</f>
        <v/>
      </c>
      <c r="L83" s="24" t="str">
        <f>IF(S83="NOVÝ",IF(LEN(TRIM('ÚHRADOVÝ KATALOG VZP - ZP'!L83))=0,"Chybí KURZ",'ÚHRADOVÝ KATALOG VZP - ZP'!L83),IF(LEN(TRIM('ÚHRADOVÝ KATALOG VZP - ZP'!L83))=0,"",'ÚHRADOVÝ KATALOG VZP - ZP'!L83))</f>
        <v/>
      </c>
      <c r="M83" s="83" t="str">
        <f>IF(S83="NOVÝ",IF(LEN(TRIM('ÚHRADOVÝ KATALOG VZP - ZP'!M83))=0,"Chybí DPH",
IF(OR('ÚHRADOVÝ KATALOG VZP - ZP'!M83=15,'ÚHRADOVÝ KATALOG VZP - ZP'!M83=21),
'ÚHRADOVÝ KATALOG VZP - ZP'!M83,"CHYBA")),
IF(LEN(TRIM('ÚHRADOVÝ KATALOG VZP - ZP'!M83))=0,"",
IF(OR('ÚHRADOVÝ KATALOG VZP - ZP'!M83=15,'ÚHRADOVÝ KATALOG VZP - ZP'!M83=21),
'ÚHRADOVÝ KATALOG VZP - ZP'!M83,"CHYBA"))
)</f>
        <v/>
      </c>
      <c r="N83" s="25" t="str">
        <f>IF(R83="NE",IF(AND(T83&lt;&gt;"X",LEN('ÚHRADOVÝ KATALOG VZP - ZP'!N83)&gt;0),IF(ROUND(J83*L83*(1+(M83/100))*T83,2)&lt;'ÚHRADOVÝ KATALOG VZP - ZP'!N83,TEXT('ÚHRADOVÝ KATALOG VZP - ZP'!N83,"# ##0,00 Kč") &amp; CHAR(10) &amp; "&gt; " &amp; TEXT('ÚHRADOVÝ KATALOG VZP - ZP'!N83-(J83*L83*(1+(M83/100))*T83),"# ##0,00 Kč"),TEXT('ÚHRADOVÝ KATALOG VZP - ZP'!N83,"# ##0,00 Kč") &amp; CHAR(10) &amp; "OK"),"Chybí data pro výpočet"),"")</f>
        <v/>
      </c>
      <c r="O83" s="26" t="str">
        <f>IF(AND(R83="NE",LEN('ÚHRADOVÝ KATALOG VZP - ZP'!O83)&gt;0),'ÚHRADOVÝ KATALOG VZP - ZP'!O83,"")</f>
        <v/>
      </c>
      <c r="P83" s="26" t="str">
        <f>IF(AND(R83="NE",LEN('ÚHRADOVÝ KATALOG VZP - ZP'!P83)&gt;0),'ÚHRADOVÝ KATALOG VZP - ZP'!P83,"")</f>
        <v/>
      </c>
      <c r="Q83" s="79" t="str">
        <f>IF(LEN(TRIM('ÚHRADOVÝ KATALOG VZP - ZP'!Q83))=0,"",IF(IFERROR(SEARCH("""",UPPER('ÚHRADOVÝ KATALOG VZP - ZP'!Q83)),0)=0,UPPER('ÚHRADOVÝ KATALOG VZP - ZP'!Q83),"("&amp;""""&amp;")"))</f>
        <v/>
      </c>
      <c r="R83" s="31" t="str">
        <f>IF(LEN(TRIM('ÚHRADOVÝ KATALOG VZP - ZP'!B83)&amp;TRIM('ÚHRADOVÝ KATALOG VZP - ZP'!C83)&amp;TRIM('ÚHRADOVÝ KATALOG VZP - ZP'!D83)&amp;TRIM('ÚHRADOVÝ KATALOG VZP - ZP'!E83)&amp;TRIM('ÚHRADOVÝ KATALOG VZP - ZP'!F83)&amp;TRIM('ÚHRADOVÝ KATALOG VZP - ZP'!G83)&amp;TRIM('ÚHRADOVÝ KATALOG VZP - ZP'!H83)&amp;TRIM('ÚHRADOVÝ KATALOG VZP - ZP'!I83)&amp;TRIM('ÚHRADOVÝ KATALOG VZP - ZP'!J83)&amp;TRIM('ÚHRADOVÝ KATALOG VZP - ZP'!K83)&amp;TRIM('ÚHRADOVÝ KATALOG VZP - ZP'!L83)&amp;TRIM('ÚHRADOVÝ KATALOG VZP - ZP'!M83)&amp;TRIM('ÚHRADOVÝ KATALOG VZP - ZP'!N83)&amp;TRIM('ÚHRADOVÝ KATALOG VZP - ZP'!O83)&amp;TRIM('ÚHRADOVÝ KATALOG VZP - ZP'!P83)&amp;TRIM('ÚHRADOVÝ KATALOG VZP - ZP'!Q83))=0,"ANO","NE")</f>
        <v>ANO</v>
      </c>
      <c r="S83" s="31" t="str">
        <f>IF(R83="NE",IF(LEN(TRIM('ÚHRADOVÝ KATALOG VZP - ZP'!B83))=0,"NOVÝ","OPRAVA"),"")</f>
        <v/>
      </c>
      <c r="T83" s="32" t="str">
        <f t="shared" si="8"/>
        <v>X</v>
      </c>
      <c r="U83" s="11"/>
      <c r="V83" s="11">
        <f>LEN(TRIM('ÚHRADOVÝ KATALOG VZP - ZP'!C83))</f>
        <v>0</v>
      </c>
      <c r="W83" s="11" t="str">
        <f>IF(IFERROR(SEARCH("""",UPPER('ÚHRADOVÝ KATALOG VZP - ZP'!C83)),0)&gt;0," "&amp;CHAR(34),"")</f>
        <v/>
      </c>
      <c r="X83" s="11" t="str">
        <f>IF(IFERROR(SEARCH("~?",UPPER('ÚHRADOVÝ KATALOG VZP - ZP'!C83)),0)&gt;0," ?","")</f>
        <v/>
      </c>
      <c r="Y83" s="11" t="str">
        <f>IF(IFERROR(SEARCH("!",UPPER('ÚHRADOVÝ KATALOG VZP - ZP'!C83)),0)&gt;0," !","")</f>
        <v/>
      </c>
      <c r="Z83" s="11" t="str">
        <f>IF(IFERROR(SEARCH("_",UPPER('ÚHRADOVÝ KATALOG VZP - ZP'!C83)),0)&gt;0," _","")</f>
        <v/>
      </c>
      <c r="AA83" s="11" t="str">
        <f>IF(IFERROR(SEARCH("§",UPPER('ÚHRADOVÝ KATALOG VZP - ZP'!C83)),0)&gt;0," §","")</f>
        <v/>
      </c>
      <c r="AB83" s="11" t="str">
        <f>IF(IFERROR(SEARCH("#",UPPER('ÚHRADOVÝ KATALOG VZP - ZP'!C83)),0)&gt;0," #","")</f>
        <v/>
      </c>
      <c r="AC83" s="11" t="str">
        <f>IF(IFERROR(SEARCH(CHAR(10),UPPER('ÚHRADOVÝ KATALOG VZP - ZP'!C83)),0)&gt;0," ALT+ENTER","")</f>
        <v/>
      </c>
      <c r="AD83" s="96" t="str">
        <f>IF(AND(V83=0, R83="NE"),"Chybí NAZ",IF(LEN(TRIM(W83&amp;X83&amp;Y83&amp;Z83&amp;AA83&amp;AB83&amp;AC83))&gt;0,"Nepovolený(é) znak(y):   "&amp;W83&amp;X83&amp;Y83&amp;Z83&amp;AA83&amp;AB83&amp;AC83,TRIM('ÚHRADOVÝ KATALOG VZP - ZP'!C83)))</f>
        <v/>
      </c>
      <c r="AE83" s="11">
        <f>LEN(TRIM('ÚHRADOVÝ KATALOG VZP - ZP'!D83))</f>
        <v>0</v>
      </c>
      <c r="AF83" s="11" t="str">
        <f>IF(IFERROR(SEARCH("""",UPPER('ÚHRADOVÝ KATALOG VZP - ZP'!D83)),0)&gt;0," "&amp;CHAR(34),"")</f>
        <v/>
      </c>
      <c r="AG83" s="11" t="str">
        <f>IF(IFERROR(SEARCH("~?",UPPER('ÚHRADOVÝ KATALOG VZP - ZP'!D83)),0)&gt;0," ?","")</f>
        <v/>
      </c>
      <c r="AH83" s="11" t="str">
        <f>IF(IFERROR(SEARCH("!",UPPER('ÚHRADOVÝ KATALOG VZP - ZP'!D83)),0)&gt;0," !","")</f>
        <v/>
      </c>
      <c r="AI83" s="11" t="str">
        <f>IF(IFERROR(SEARCH("_",UPPER('ÚHRADOVÝ KATALOG VZP - ZP'!D83)),0)&gt;0," _","")</f>
        <v/>
      </c>
      <c r="AJ83" s="11" t="str">
        <f>IF(IFERROR(SEARCH("§",UPPER('ÚHRADOVÝ KATALOG VZP - ZP'!D83)),0)&gt;0," §","")</f>
        <v/>
      </c>
      <c r="AK83" s="11" t="str">
        <f>IF(IFERROR(SEARCH("#",UPPER('ÚHRADOVÝ KATALOG VZP - ZP'!D83)),0)&gt;0," #","")</f>
        <v/>
      </c>
      <c r="AL83" s="11" t="str">
        <f>IF(IFERROR(SEARCH(CHAR(10),UPPER('ÚHRADOVÝ KATALOG VZP - ZP'!D83)),0)&gt;0," ALT+ENTER","")</f>
        <v/>
      </c>
      <c r="AM83" s="96" t="str">
        <f>IF(AND(AE83=0, R83="NE"),"Chybí DOP",IF(LEN(TRIM(AF83&amp;AG83&amp;AH83&amp;AI83&amp;AJ83&amp;AK83&amp;AL83))&gt;0,"Nepovolený(é) znak(y):   "&amp;AF83&amp;AG83&amp;AH83&amp;AI83&amp;AJ83&amp;AK83&amp;AL83,TRIM('ÚHRADOVÝ KATALOG VZP - ZP'!D83)))</f>
        <v/>
      </c>
    </row>
    <row r="84" spans="1:39" ht="30" hidden="1" customHeight="1" x14ac:dyDescent="0.2">
      <c r="A84" s="1">
        <v>79</v>
      </c>
      <c r="B84" s="20" t="str">
        <f>IF(ISBLANK('ÚHRADOVÝ KATALOG VZP - ZP'!B84),"",'ÚHRADOVÝ KATALOG VZP - ZP'!B84)</f>
        <v/>
      </c>
      <c r="C84" s="21" t="str">
        <f t="shared" si="5"/>
        <v/>
      </c>
      <c r="D84" s="21" t="str">
        <f t="shared" si="6"/>
        <v/>
      </c>
      <c r="E84" s="22" t="str">
        <f>IF(S84="NOVÝ",IF(LEN(TRIM('ÚHRADOVÝ KATALOG VZP - ZP'!E84))=0,"Chybí TYP",'ÚHRADOVÝ KATALOG VZP - ZP'!E84),IF(LEN(TRIM('ÚHRADOVÝ KATALOG VZP - ZP'!E84))=0,"",'ÚHRADOVÝ KATALOG VZP - ZP'!E84))</f>
        <v/>
      </c>
      <c r="F84" s="22" t="str">
        <f t="shared" si="7"/>
        <v/>
      </c>
      <c r="G84" s="22" t="str">
        <f>IF(S84="NOVÝ",IF(LEN(TRIM('ÚHRADOVÝ KATALOG VZP - ZP'!G84))=0,"???",IF(IFERROR(SEARCH("""",UPPER('ÚHRADOVÝ KATALOG VZP - ZP'!G84)),0)=0,UPPER('ÚHRADOVÝ KATALOG VZP - ZP'!G84),"("&amp;""""&amp;")")),IF(LEN(TRIM('ÚHRADOVÝ KATALOG VZP - ZP'!G84))=0,"",IF(IFERROR(SEARCH("""",UPPER('ÚHRADOVÝ KATALOG VZP - ZP'!G84)),0)=0,UPPER('ÚHRADOVÝ KATALOG VZP - ZP'!G84),"("&amp;""""&amp;")")))</f>
        <v/>
      </c>
      <c r="H84" s="22" t="str">
        <f>IF(IFERROR(SEARCH("""",UPPER('ÚHRADOVÝ KATALOG VZP - ZP'!H84)),0)=0,UPPER('ÚHRADOVÝ KATALOG VZP - ZP'!H84),"("&amp;""""&amp;")")</f>
        <v/>
      </c>
      <c r="I84" s="22" t="str">
        <f>IF(IFERROR(SEARCH("""",UPPER('ÚHRADOVÝ KATALOG VZP - ZP'!I84)),0)=0,UPPER('ÚHRADOVÝ KATALOG VZP - ZP'!I84),"("&amp;""""&amp;")")</f>
        <v/>
      </c>
      <c r="J84" s="23" t="str">
        <f>IF(S84="NOVÝ",IF(LEN(TRIM('ÚHRADOVÝ KATALOG VZP - ZP'!J84))=0,"Chybí VYC",'ÚHRADOVÝ KATALOG VZP - ZP'!J84),IF(LEN(TRIM('ÚHRADOVÝ KATALOG VZP - ZP'!J84))=0,"",'ÚHRADOVÝ KATALOG VZP - ZP'!J84))</f>
        <v/>
      </c>
      <c r="K84" s="22" t="str">
        <f>IF(S84="NOVÝ",IF(LEN(TRIM('ÚHRADOVÝ KATALOG VZP - ZP'!K84))=0,"Chybí MENA",IF(IFERROR(SEARCH("""",UPPER('ÚHRADOVÝ KATALOG VZP - ZP'!K84)),0)=0,UPPER('ÚHRADOVÝ KATALOG VZP - ZP'!K84),"("&amp;""""&amp;")")),IF(LEN(TRIM('ÚHRADOVÝ KATALOG VZP - ZP'!K84))=0,"",IF(IFERROR(SEARCH("""",UPPER('ÚHRADOVÝ KATALOG VZP - ZP'!K84)),0)=0,UPPER('ÚHRADOVÝ KATALOG VZP - ZP'!K84),"("&amp;""""&amp;")")))</f>
        <v/>
      </c>
      <c r="L84" s="24" t="str">
        <f>IF(S84="NOVÝ",IF(LEN(TRIM('ÚHRADOVÝ KATALOG VZP - ZP'!L84))=0,"Chybí KURZ",'ÚHRADOVÝ KATALOG VZP - ZP'!L84),IF(LEN(TRIM('ÚHRADOVÝ KATALOG VZP - ZP'!L84))=0,"",'ÚHRADOVÝ KATALOG VZP - ZP'!L84))</f>
        <v/>
      </c>
      <c r="M84" s="83" t="str">
        <f>IF(S84="NOVÝ",IF(LEN(TRIM('ÚHRADOVÝ KATALOG VZP - ZP'!M84))=0,"Chybí DPH",
IF(OR('ÚHRADOVÝ KATALOG VZP - ZP'!M84=15,'ÚHRADOVÝ KATALOG VZP - ZP'!M84=21),
'ÚHRADOVÝ KATALOG VZP - ZP'!M84,"CHYBA")),
IF(LEN(TRIM('ÚHRADOVÝ KATALOG VZP - ZP'!M84))=0,"",
IF(OR('ÚHRADOVÝ KATALOG VZP - ZP'!M84=15,'ÚHRADOVÝ KATALOG VZP - ZP'!M84=21),
'ÚHRADOVÝ KATALOG VZP - ZP'!M84,"CHYBA"))
)</f>
        <v/>
      </c>
      <c r="N84" s="25" t="str">
        <f>IF(R84="NE",IF(AND(T84&lt;&gt;"X",LEN('ÚHRADOVÝ KATALOG VZP - ZP'!N84)&gt;0),IF(ROUND(J84*L84*(1+(M84/100))*T84,2)&lt;'ÚHRADOVÝ KATALOG VZP - ZP'!N84,TEXT('ÚHRADOVÝ KATALOG VZP - ZP'!N84,"# ##0,00 Kč") &amp; CHAR(10) &amp; "&gt; " &amp; TEXT('ÚHRADOVÝ KATALOG VZP - ZP'!N84-(J84*L84*(1+(M84/100))*T84),"# ##0,00 Kč"),TEXT('ÚHRADOVÝ KATALOG VZP - ZP'!N84,"# ##0,00 Kč") &amp; CHAR(10) &amp; "OK"),"Chybí data pro výpočet"),"")</f>
        <v/>
      </c>
      <c r="O84" s="26" t="str">
        <f>IF(AND(R84="NE",LEN('ÚHRADOVÝ KATALOG VZP - ZP'!O84)&gt;0),'ÚHRADOVÝ KATALOG VZP - ZP'!O84,"")</f>
        <v/>
      </c>
      <c r="P84" s="26" t="str">
        <f>IF(AND(R84="NE",LEN('ÚHRADOVÝ KATALOG VZP - ZP'!P84)&gt;0),'ÚHRADOVÝ KATALOG VZP - ZP'!P84,"")</f>
        <v/>
      </c>
      <c r="Q84" s="79" t="str">
        <f>IF(LEN(TRIM('ÚHRADOVÝ KATALOG VZP - ZP'!Q84))=0,"",IF(IFERROR(SEARCH("""",UPPER('ÚHRADOVÝ KATALOG VZP - ZP'!Q84)),0)=0,UPPER('ÚHRADOVÝ KATALOG VZP - ZP'!Q84),"("&amp;""""&amp;")"))</f>
        <v/>
      </c>
      <c r="R84" s="31" t="str">
        <f>IF(LEN(TRIM('ÚHRADOVÝ KATALOG VZP - ZP'!B84)&amp;TRIM('ÚHRADOVÝ KATALOG VZP - ZP'!C84)&amp;TRIM('ÚHRADOVÝ KATALOG VZP - ZP'!D84)&amp;TRIM('ÚHRADOVÝ KATALOG VZP - ZP'!E84)&amp;TRIM('ÚHRADOVÝ KATALOG VZP - ZP'!F84)&amp;TRIM('ÚHRADOVÝ KATALOG VZP - ZP'!G84)&amp;TRIM('ÚHRADOVÝ KATALOG VZP - ZP'!H84)&amp;TRIM('ÚHRADOVÝ KATALOG VZP - ZP'!I84)&amp;TRIM('ÚHRADOVÝ KATALOG VZP - ZP'!J84)&amp;TRIM('ÚHRADOVÝ KATALOG VZP - ZP'!K84)&amp;TRIM('ÚHRADOVÝ KATALOG VZP - ZP'!L84)&amp;TRIM('ÚHRADOVÝ KATALOG VZP - ZP'!M84)&amp;TRIM('ÚHRADOVÝ KATALOG VZP - ZP'!N84)&amp;TRIM('ÚHRADOVÝ KATALOG VZP - ZP'!O84)&amp;TRIM('ÚHRADOVÝ KATALOG VZP - ZP'!P84)&amp;TRIM('ÚHRADOVÝ KATALOG VZP - ZP'!Q84))=0,"ANO","NE")</f>
        <v>ANO</v>
      </c>
      <c r="S84" s="31" t="str">
        <f>IF(R84="NE",IF(LEN(TRIM('ÚHRADOVÝ KATALOG VZP - ZP'!B84))=0,"NOVÝ","OPRAVA"),"")</f>
        <v/>
      </c>
      <c r="T84" s="32" t="str">
        <f t="shared" si="8"/>
        <v>X</v>
      </c>
      <c r="U84" s="11"/>
      <c r="V84" s="11">
        <f>LEN(TRIM('ÚHRADOVÝ KATALOG VZP - ZP'!C84))</f>
        <v>0</v>
      </c>
      <c r="W84" s="11" t="str">
        <f>IF(IFERROR(SEARCH("""",UPPER('ÚHRADOVÝ KATALOG VZP - ZP'!C84)),0)&gt;0," "&amp;CHAR(34),"")</f>
        <v/>
      </c>
      <c r="X84" s="11" t="str">
        <f>IF(IFERROR(SEARCH("~?",UPPER('ÚHRADOVÝ KATALOG VZP - ZP'!C84)),0)&gt;0," ?","")</f>
        <v/>
      </c>
      <c r="Y84" s="11" t="str">
        <f>IF(IFERROR(SEARCH("!",UPPER('ÚHRADOVÝ KATALOG VZP - ZP'!C84)),0)&gt;0," !","")</f>
        <v/>
      </c>
      <c r="Z84" s="11" t="str">
        <f>IF(IFERROR(SEARCH("_",UPPER('ÚHRADOVÝ KATALOG VZP - ZP'!C84)),0)&gt;0," _","")</f>
        <v/>
      </c>
      <c r="AA84" s="11" t="str">
        <f>IF(IFERROR(SEARCH("§",UPPER('ÚHRADOVÝ KATALOG VZP - ZP'!C84)),0)&gt;0," §","")</f>
        <v/>
      </c>
      <c r="AB84" s="11" t="str">
        <f>IF(IFERROR(SEARCH("#",UPPER('ÚHRADOVÝ KATALOG VZP - ZP'!C84)),0)&gt;0," #","")</f>
        <v/>
      </c>
      <c r="AC84" s="11" t="str">
        <f>IF(IFERROR(SEARCH(CHAR(10),UPPER('ÚHRADOVÝ KATALOG VZP - ZP'!C84)),0)&gt;0," ALT+ENTER","")</f>
        <v/>
      </c>
      <c r="AD84" s="96" t="str">
        <f>IF(AND(V84=0, R84="NE"),"Chybí NAZ",IF(LEN(TRIM(W84&amp;X84&amp;Y84&amp;Z84&amp;AA84&amp;AB84&amp;AC84))&gt;0,"Nepovolený(é) znak(y):   "&amp;W84&amp;X84&amp;Y84&amp;Z84&amp;AA84&amp;AB84&amp;AC84,TRIM('ÚHRADOVÝ KATALOG VZP - ZP'!C84)))</f>
        <v/>
      </c>
      <c r="AE84" s="11">
        <f>LEN(TRIM('ÚHRADOVÝ KATALOG VZP - ZP'!D84))</f>
        <v>0</v>
      </c>
      <c r="AF84" s="11" t="str">
        <f>IF(IFERROR(SEARCH("""",UPPER('ÚHRADOVÝ KATALOG VZP - ZP'!D84)),0)&gt;0," "&amp;CHAR(34),"")</f>
        <v/>
      </c>
      <c r="AG84" s="11" t="str">
        <f>IF(IFERROR(SEARCH("~?",UPPER('ÚHRADOVÝ KATALOG VZP - ZP'!D84)),0)&gt;0," ?","")</f>
        <v/>
      </c>
      <c r="AH84" s="11" t="str">
        <f>IF(IFERROR(SEARCH("!",UPPER('ÚHRADOVÝ KATALOG VZP - ZP'!D84)),0)&gt;0," !","")</f>
        <v/>
      </c>
      <c r="AI84" s="11" t="str">
        <f>IF(IFERROR(SEARCH("_",UPPER('ÚHRADOVÝ KATALOG VZP - ZP'!D84)),0)&gt;0," _","")</f>
        <v/>
      </c>
      <c r="AJ84" s="11" t="str">
        <f>IF(IFERROR(SEARCH("§",UPPER('ÚHRADOVÝ KATALOG VZP - ZP'!D84)),0)&gt;0," §","")</f>
        <v/>
      </c>
      <c r="AK84" s="11" t="str">
        <f>IF(IFERROR(SEARCH("#",UPPER('ÚHRADOVÝ KATALOG VZP - ZP'!D84)),0)&gt;0," #","")</f>
        <v/>
      </c>
      <c r="AL84" s="11" t="str">
        <f>IF(IFERROR(SEARCH(CHAR(10),UPPER('ÚHRADOVÝ KATALOG VZP - ZP'!D84)),0)&gt;0," ALT+ENTER","")</f>
        <v/>
      </c>
      <c r="AM84" s="96" t="str">
        <f>IF(AND(AE84=0, R84="NE"),"Chybí DOP",IF(LEN(TRIM(AF84&amp;AG84&amp;AH84&amp;AI84&amp;AJ84&amp;AK84&amp;AL84))&gt;0,"Nepovolený(é) znak(y):   "&amp;AF84&amp;AG84&amp;AH84&amp;AI84&amp;AJ84&amp;AK84&amp;AL84,TRIM('ÚHRADOVÝ KATALOG VZP - ZP'!D84)))</f>
        <v/>
      </c>
    </row>
    <row r="85" spans="1:39" ht="30" hidden="1" customHeight="1" x14ac:dyDescent="0.2">
      <c r="A85" s="1">
        <v>80</v>
      </c>
      <c r="B85" s="20" t="str">
        <f>IF(ISBLANK('ÚHRADOVÝ KATALOG VZP - ZP'!B85),"",'ÚHRADOVÝ KATALOG VZP - ZP'!B85)</f>
        <v/>
      </c>
      <c r="C85" s="21" t="str">
        <f t="shared" si="5"/>
        <v/>
      </c>
      <c r="D85" s="21" t="str">
        <f t="shared" si="6"/>
        <v/>
      </c>
      <c r="E85" s="22" t="str">
        <f>IF(S85="NOVÝ",IF(LEN(TRIM('ÚHRADOVÝ KATALOG VZP - ZP'!E85))=0,"Chybí TYP",'ÚHRADOVÝ KATALOG VZP - ZP'!E85),IF(LEN(TRIM('ÚHRADOVÝ KATALOG VZP - ZP'!E85))=0,"",'ÚHRADOVÝ KATALOG VZP - ZP'!E85))</f>
        <v/>
      </c>
      <c r="F85" s="22" t="str">
        <f t="shared" si="7"/>
        <v/>
      </c>
      <c r="G85" s="22" t="str">
        <f>IF(S85="NOVÝ",IF(LEN(TRIM('ÚHRADOVÝ KATALOG VZP - ZP'!G85))=0,"???",IF(IFERROR(SEARCH("""",UPPER('ÚHRADOVÝ KATALOG VZP - ZP'!G85)),0)=0,UPPER('ÚHRADOVÝ KATALOG VZP - ZP'!G85),"("&amp;""""&amp;")")),IF(LEN(TRIM('ÚHRADOVÝ KATALOG VZP - ZP'!G85))=0,"",IF(IFERROR(SEARCH("""",UPPER('ÚHRADOVÝ KATALOG VZP - ZP'!G85)),0)=0,UPPER('ÚHRADOVÝ KATALOG VZP - ZP'!G85),"("&amp;""""&amp;")")))</f>
        <v/>
      </c>
      <c r="H85" s="22" t="str">
        <f>IF(IFERROR(SEARCH("""",UPPER('ÚHRADOVÝ KATALOG VZP - ZP'!H85)),0)=0,UPPER('ÚHRADOVÝ KATALOG VZP - ZP'!H85),"("&amp;""""&amp;")")</f>
        <v/>
      </c>
      <c r="I85" s="22" t="str">
        <f>IF(IFERROR(SEARCH("""",UPPER('ÚHRADOVÝ KATALOG VZP - ZP'!I85)),0)=0,UPPER('ÚHRADOVÝ KATALOG VZP - ZP'!I85),"("&amp;""""&amp;")")</f>
        <v/>
      </c>
      <c r="J85" s="23" t="str">
        <f>IF(S85="NOVÝ",IF(LEN(TRIM('ÚHRADOVÝ KATALOG VZP - ZP'!J85))=0,"Chybí VYC",'ÚHRADOVÝ KATALOG VZP - ZP'!J85),IF(LEN(TRIM('ÚHRADOVÝ KATALOG VZP - ZP'!J85))=0,"",'ÚHRADOVÝ KATALOG VZP - ZP'!J85))</f>
        <v/>
      </c>
      <c r="K85" s="22" t="str">
        <f>IF(S85="NOVÝ",IF(LEN(TRIM('ÚHRADOVÝ KATALOG VZP - ZP'!K85))=0,"Chybí MENA",IF(IFERROR(SEARCH("""",UPPER('ÚHRADOVÝ KATALOG VZP - ZP'!K85)),0)=0,UPPER('ÚHRADOVÝ KATALOG VZP - ZP'!K85),"("&amp;""""&amp;")")),IF(LEN(TRIM('ÚHRADOVÝ KATALOG VZP - ZP'!K85))=0,"",IF(IFERROR(SEARCH("""",UPPER('ÚHRADOVÝ KATALOG VZP - ZP'!K85)),0)=0,UPPER('ÚHRADOVÝ KATALOG VZP - ZP'!K85),"("&amp;""""&amp;")")))</f>
        <v/>
      </c>
      <c r="L85" s="24" t="str">
        <f>IF(S85="NOVÝ",IF(LEN(TRIM('ÚHRADOVÝ KATALOG VZP - ZP'!L85))=0,"Chybí KURZ",'ÚHRADOVÝ KATALOG VZP - ZP'!L85),IF(LEN(TRIM('ÚHRADOVÝ KATALOG VZP - ZP'!L85))=0,"",'ÚHRADOVÝ KATALOG VZP - ZP'!L85))</f>
        <v/>
      </c>
      <c r="M85" s="83" t="str">
        <f>IF(S85="NOVÝ",IF(LEN(TRIM('ÚHRADOVÝ KATALOG VZP - ZP'!M85))=0,"Chybí DPH",
IF(OR('ÚHRADOVÝ KATALOG VZP - ZP'!M85=15,'ÚHRADOVÝ KATALOG VZP - ZP'!M85=21),
'ÚHRADOVÝ KATALOG VZP - ZP'!M85,"CHYBA")),
IF(LEN(TRIM('ÚHRADOVÝ KATALOG VZP - ZP'!M85))=0,"",
IF(OR('ÚHRADOVÝ KATALOG VZP - ZP'!M85=15,'ÚHRADOVÝ KATALOG VZP - ZP'!M85=21),
'ÚHRADOVÝ KATALOG VZP - ZP'!M85,"CHYBA"))
)</f>
        <v/>
      </c>
      <c r="N85" s="25" t="str">
        <f>IF(R85="NE",IF(AND(T85&lt;&gt;"X",LEN('ÚHRADOVÝ KATALOG VZP - ZP'!N85)&gt;0),IF(ROUND(J85*L85*(1+(M85/100))*T85,2)&lt;'ÚHRADOVÝ KATALOG VZP - ZP'!N85,TEXT('ÚHRADOVÝ KATALOG VZP - ZP'!N85,"# ##0,00 Kč") &amp; CHAR(10) &amp; "&gt; " &amp; TEXT('ÚHRADOVÝ KATALOG VZP - ZP'!N85-(J85*L85*(1+(M85/100))*T85),"# ##0,00 Kč"),TEXT('ÚHRADOVÝ KATALOG VZP - ZP'!N85,"# ##0,00 Kč") &amp; CHAR(10) &amp; "OK"),"Chybí data pro výpočet"),"")</f>
        <v/>
      </c>
      <c r="O85" s="26" t="str">
        <f>IF(AND(R85="NE",LEN('ÚHRADOVÝ KATALOG VZP - ZP'!O85)&gt;0),'ÚHRADOVÝ KATALOG VZP - ZP'!O85,"")</f>
        <v/>
      </c>
      <c r="P85" s="26" t="str">
        <f>IF(AND(R85="NE",LEN('ÚHRADOVÝ KATALOG VZP - ZP'!P85)&gt;0),'ÚHRADOVÝ KATALOG VZP - ZP'!P85,"")</f>
        <v/>
      </c>
      <c r="Q85" s="79" t="str">
        <f>IF(LEN(TRIM('ÚHRADOVÝ KATALOG VZP - ZP'!Q85))=0,"",IF(IFERROR(SEARCH("""",UPPER('ÚHRADOVÝ KATALOG VZP - ZP'!Q85)),0)=0,UPPER('ÚHRADOVÝ KATALOG VZP - ZP'!Q85),"("&amp;""""&amp;")"))</f>
        <v/>
      </c>
      <c r="R85" s="31" t="str">
        <f>IF(LEN(TRIM('ÚHRADOVÝ KATALOG VZP - ZP'!B85)&amp;TRIM('ÚHRADOVÝ KATALOG VZP - ZP'!C85)&amp;TRIM('ÚHRADOVÝ KATALOG VZP - ZP'!D85)&amp;TRIM('ÚHRADOVÝ KATALOG VZP - ZP'!E85)&amp;TRIM('ÚHRADOVÝ KATALOG VZP - ZP'!F85)&amp;TRIM('ÚHRADOVÝ KATALOG VZP - ZP'!G85)&amp;TRIM('ÚHRADOVÝ KATALOG VZP - ZP'!H85)&amp;TRIM('ÚHRADOVÝ KATALOG VZP - ZP'!I85)&amp;TRIM('ÚHRADOVÝ KATALOG VZP - ZP'!J85)&amp;TRIM('ÚHRADOVÝ KATALOG VZP - ZP'!K85)&amp;TRIM('ÚHRADOVÝ KATALOG VZP - ZP'!L85)&amp;TRIM('ÚHRADOVÝ KATALOG VZP - ZP'!M85)&amp;TRIM('ÚHRADOVÝ KATALOG VZP - ZP'!N85)&amp;TRIM('ÚHRADOVÝ KATALOG VZP - ZP'!O85)&amp;TRIM('ÚHRADOVÝ KATALOG VZP - ZP'!P85)&amp;TRIM('ÚHRADOVÝ KATALOG VZP - ZP'!Q85))=0,"ANO","NE")</f>
        <v>ANO</v>
      </c>
      <c r="S85" s="31" t="str">
        <f>IF(R85="NE",IF(LEN(TRIM('ÚHRADOVÝ KATALOG VZP - ZP'!B85))=0,"NOVÝ","OPRAVA"),"")</f>
        <v/>
      </c>
      <c r="T85" s="32" t="str">
        <f t="shared" si="8"/>
        <v>X</v>
      </c>
      <c r="U85" s="11"/>
      <c r="V85" s="11">
        <f>LEN(TRIM('ÚHRADOVÝ KATALOG VZP - ZP'!C85))</f>
        <v>0</v>
      </c>
      <c r="W85" s="11" t="str">
        <f>IF(IFERROR(SEARCH("""",UPPER('ÚHRADOVÝ KATALOG VZP - ZP'!C85)),0)&gt;0," "&amp;CHAR(34),"")</f>
        <v/>
      </c>
      <c r="X85" s="11" t="str">
        <f>IF(IFERROR(SEARCH("~?",UPPER('ÚHRADOVÝ KATALOG VZP - ZP'!C85)),0)&gt;0," ?","")</f>
        <v/>
      </c>
      <c r="Y85" s="11" t="str">
        <f>IF(IFERROR(SEARCH("!",UPPER('ÚHRADOVÝ KATALOG VZP - ZP'!C85)),0)&gt;0," !","")</f>
        <v/>
      </c>
      <c r="Z85" s="11" t="str">
        <f>IF(IFERROR(SEARCH("_",UPPER('ÚHRADOVÝ KATALOG VZP - ZP'!C85)),0)&gt;0," _","")</f>
        <v/>
      </c>
      <c r="AA85" s="11" t="str">
        <f>IF(IFERROR(SEARCH("§",UPPER('ÚHRADOVÝ KATALOG VZP - ZP'!C85)),0)&gt;0," §","")</f>
        <v/>
      </c>
      <c r="AB85" s="11" t="str">
        <f>IF(IFERROR(SEARCH("#",UPPER('ÚHRADOVÝ KATALOG VZP - ZP'!C85)),0)&gt;0," #","")</f>
        <v/>
      </c>
      <c r="AC85" s="11" t="str">
        <f>IF(IFERROR(SEARCH(CHAR(10),UPPER('ÚHRADOVÝ KATALOG VZP - ZP'!C85)),0)&gt;0," ALT+ENTER","")</f>
        <v/>
      </c>
      <c r="AD85" s="96" t="str">
        <f>IF(AND(V85=0, R85="NE"),"Chybí NAZ",IF(LEN(TRIM(W85&amp;X85&amp;Y85&amp;Z85&amp;AA85&amp;AB85&amp;AC85))&gt;0,"Nepovolený(é) znak(y):   "&amp;W85&amp;X85&amp;Y85&amp;Z85&amp;AA85&amp;AB85&amp;AC85,TRIM('ÚHRADOVÝ KATALOG VZP - ZP'!C85)))</f>
        <v/>
      </c>
      <c r="AE85" s="11">
        <f>LEN(TRIM('ÚHRADOVÝ KATALOG VZP - ZP'!D85))</f>
        <v>0</v>
      </c>
      <c r="AF85" s="11" t="str">
        <f>IF(IFERROR(SEARCH("""",UPPER('ÚHRADOVÝ KATALOG VZP - ZP'!D85)),0)&gt;0," "&amp;CHAR(34),"")</f>
        <v/>
      </c>
      <c r="AG85" s="11" t="str">
        <f>IF(IFERROR(SEARCH("~?",UPPER('ÚHRADOVÝ KATALOG VZP - ZP'!D85)),0)&gt;0," ?","")</f>
        <v/>
      </c>
      <c r="AH85" s="11" t="str">
        <f>IF(IFERROR(SEARCH("!",UPPER('ÚHRADOVÝ KATALOG VZP - ZP'!D85)),0)&gt;0," !","")</f>
        <v/>
      </c>
      <c r="AI85" s="11" t="str">
        <f>IF(IFERROR(SEARCH("_",UPPER('ÚHRADOVÝ KATALOG VZP - ZP'!D85)),0)&gt;0," _","")</f>
        <v/>
      </c>
      <c r="AJ85" s="11" t="str">
        <f>IF(IFERROR(SEARCH("§",UPPER('ÚHRADOVÝ KATALOG VZP - ZP'!D85)),0)&gt;0," §","")</f>
        <v/>
      </c>
      <c r="AK85" s="11" t="str">
        <f>IF(IFERROR(SEARCH("#",UPPER('ÚHRADOVÝ KATALOG VZP - ZP'!D85)),0)&gt;0," #","")</f>
        <v/>
      </c>
      <c r="AL85" s="11" t="str">
        <f>IF(IFERROR(SEARCH(CHAR(10),UPPER('ÚHRADOVÝ KATALOG VZP - ZP'!D85)),0)&gt;0," ALT+ENTER","")</f>
        <v/>
      </c>
      <c r="AM85" s="96" t="str">
        <f>IF(AND(AE85=0, R85="NE"),"Chybí DOP",IF(LEN(TRIM(AF85&amp;AG85&amp;AH85&amp;AI85&amp;AJ85&amp;AK85&amp;AL85))&gt;0,"Nepovolený(é) znak(y):   "&amp;AF85&amp;AG85&amp;AH85&amp;AI85&amp;AJ85&amp;AK85&amp;AL85,TRIM('ÚHRADOVÝ KATALOG VZP - ZP'!D85)))</f>
        <v/>
      </c>
    </row>
    <row r="86" spans="1:39" ht="30" hidden="1" customHeight="1" x14ac:dyDescent="0.2">
      <c r="A86" s="1">
        <v>81</v>
      </c>
      <c r="B86" s="20" t="str">
        <f>IF(ISBLANK('ÚHRADOVÝ KATALOG VZP - ZP'!B86),"",'ÚHRADOVÝ KATALOG VZP - ZP'!B86)</f>
        <v/>
      </c>
      <c r="C86" s="21" t="str">
        <f t="shared" si="5"/>
        <v/>
      </c>
      <c r="D86" s="21" t="str">
        <f t="shared" si="6"/>
        <v/>
      </c>
      <c r="E86" s="22" t="str">
        <f>IF(S86="NOVÝ",IF(LEN(TRIM('ÚHRADOVÝ KATALOG VZP - ZP'!E86))=0,"Chybí TYP",'ÚHRADOVÝ KATALOG VZP - ZP'!E86),IF(LEN(TRIM('ÚHRADOVÝ KATALOG VZP - ZP'!E86))=0,"",'ÚHRADOVÝ KATALOG VZP - ZP'!E86))</f>
        <v/>
      </c>
      <c r="F86" s="22" t="str">
        <f t="shared" si="7"/>
        <v/>
      </c>
      <c r="G86" s="22" t="str">
        <f>IF(S86="NOVÝ",IF(LEN(TRIM('ÚHRADOVÝ KATALOG VZP - ZP'!G86))=0,"???",IF(IFERROR(SEARCH("""",UPPER('ÚHRADOVÝ KATALOG VZP - ZP'!G86)),0)=0,UPPER('ÚHRADOVÝ KATALOG VZP - ZP'!G86),"("&amp;""""&amp;")")),IF(LEN(TRIM('ÚHRADOVÝ KATALOG VZP - ZP'!G86))=0,"",IF(IFERROR(SEARCH("""",UPPER('ÚHRADOVÝ KATALOG VZP - ZP'!G86)),0)=0,UPPER('ÚHRADOVÝ KATALOG VZP - ZP'!G86),"("&amp;""""&amp;")")))</f>
        <v/>
      </c>
      <c r="H86" s="22" t="str">
        <f>IF(IFERROR(SEARCH("""",UPPER('ÚHRADOVÝ KATALOG VZP - ZP'!H86)),0)=0,UPPER('ÚHRADOVÝ KATALOG VZP - ZP'!H86),"("&amp;""""&amp;")")</f>
        <v/>
      </c>
      <c r="I86" s="22" t="str">
        <f>IF(IFERROR(SEARCH("""",UPPER('ÚHRADOVÝ KATALOG VZP - ZP'!I86)),0)=0,UPPER('ÚHRADOVÝ KATALOG VZP - ZP'!I86),"("&amp;""""&amp;")")</f>
        <v/>
      </c>
      <c r="J86" s="23" t="str">
        <f>IF(S86="NOVÝ",IF(LEN(TRIM('ÚHRADOVÝ KATALOG VZP - ZP'!J86))=0,"Chybí VYC",'ÚHRADOVÝ KATALOG VZP - ZP'!J86),IF(LEN(TRIM('ÚHRADOVÝ KATALOG VZP - ZP'!J86))=0,"",'ÚHRADOVÝ KATALOG VZP - ZP'!J86))</f>
        <v/>
      </c>
      <c r="K86" s="22" t="str">
        <f>IF(S86="NOVÝ",IF(LEN(TRIM('ÚHRADOVÝ KATALOG VZP - ZP'!K86))=0,"Chybí MENA",IF(IFERROR(SEARCH("""",UPPER('ÚHRADOVÝ KATALOG VZP - ZP'!K86)),0)=0,UPPER('ÚHRADOVÝ KATALOG VZP - ZP'!K86),"("&amp;""""&amp;")")),IF(LEN(TRIM('ÚHRADOVÝ KATALOG VZP - ZP'!K86))=0,"",IF(IFERROR(SEARCH("""",UPPER('ÚHRADOVÝ KATALOG VZP - ZP'!K86)),0)=0,UPPER('ÚHRADOVÝ KATALOG VZP - ZP'!K86),"("&amp;""""&amp;")")))</f>
        <v/>
      </c>
      <c r="L86" s="24" t="str">
        <f>IF(S86="NOVÝ",IF(LEN(TRIM('ÚHRADOVÝ KATALOG VZP - ZP'!L86))=0,"Chybí KURZ",'ÚHRADOVÝ KATALOG VZP - ZP'!L86),IF(LEN(TRIM('ÚHRADOVÝ KATALOG VZP - ZP'!L86))=0,"",'ÚHRADOVÝ KATALOG VZP - ZP'!L86))</f>
        <v/>
      </c>
      <c r="M86" s="83" t="str">
        <f>IF(S86="NOVÝ",IF(LEN(TRIM('ÚHRADOVÝ KATALOG VZP - ZP'!M86))=0,"Chybí DPH",
IF(OR('ÚHRADOVÝ KATALOG VZP - ZP'!M86=15,'ÚHRADOVÝ KATALOG VZP - ZP'!M86=21),
'ÚHRADOVÝ KATALOG VZP - ZP'!M86,"CHYBA")),
IF(LEN(TRIM('ÚHRADOVÝ KATALOG VZP - ZP'!M86))=0,"",
IF(OR('ÚHRADOVÝ KATALOG VZP - ZP'!M86=15,'ÚHRADOVÝ KATALOG VZP - ZP'!M86=21),
'ÚHRADOVÝ KATALOG VZP - ZP'!M86,"CHYBA"))
)</f>
        <v/>
      </c>
      <c r="N86" s="25" t="str">
        <f>IF(R86="NE",IF(AND(T86&lt;&gt;"X",LEN('ÚHRADOVÝ KATALOG VZP - ZP'!N86)&gt;0),IF(ROUND(J86*L86*(1+(M86/100))*T86,2)&lt;'ÚHRADOVÝ KATALOG VZP - ZP'!N86,TEXT('ÚHRADOVÝ KATALOG VZP - ZP'!N86,"# ##0,00 Kč") &amp; CHAR(10) &amp; "&gt; " &amp; TEXT('ÚHRADOVÝ KATALOG VZP - ZP'!N86-(J86*L86*(1+(M86/100))*T86),"# ##0,00 Kč"),TEXT('ÚHRADOVÝ KATALOG VZP - ZP'!N86,"# ##0,00 Kč") &amp; CHAR(10) &amp; "OK"),"Chybí data pro výpočet"),"")</f>
        <v/>
      </c>
      <c r="O86" s="26" t="str">
        <f>IF(AND(R86="NE",LEN('ÚHRADOVÝ KATALOG VZP - ZP'!O86)&gt;0),'ÚHRADOVÝ KATALOG VZP - ZP'!O86,"")</f>
        <v/>
      </c>
      <c r="P86" s="26" t="str">
        <f>IF(AND(R86="NE",LEN('ÚHRADOVÝ KATALOG VZP - ZP'!P86)&gt;0),'ÚHRADOVÝ KATALOG VZP - ZP'!P86,"")</f>
        <v/>
      </c>
      <c r="Q86" s="79" t="str">
        <f>IF(LEN(TRIM('ÚHRADOVÝ KATALOG VZP - ZP'!Q86))=0,"",IF(IFERROR(SEARCH("""",UPPER('ÚHRADOVÝ KATALOG VZP - ZP'!Q86)),0)=0,UPPER('ÚHRADOVÝ KATALOG VZP - ZP'!Q86),"("&amp;""""&amp;")"))</f>
        <v/>
      </c>
      <c r="R86" s="31" t="str">
        <f>IF(LEN(TRIM('ÚHRADOVÝ KATALOG VZP - ZP'!B86)&amp;TRIM('ÚHRADOVÝ KATALOG VZP - ZP'!C86)&amp;TRIM('ÚHRADOVÝ KATALOG VZP - ZP'!D86)&amp;TRIM('ÚHRADOVÝ KATALOG VZP - ZP'!E86)&amp;TRIM('ÚHRADOVÝ KATALOG VZP - ZP'!F86)&amp;TRIM('ÚHRADOVÝ KATALOG VZP - ZP'!G86)&amp;TRIM('ÚHRADOVÝ KATALOG VZP - ZP'!H86)&amp;TRIM('ÚHRADOVÝ KATALOG VZP - ZP'!I86)&amp;TRIM('ÚHRADOVÝ KATALOG VZP - ZP'!J86)&amp;TRIM('ÚHRADOVÝ KATALOG VZP - ZP'!K86)&amp;TRIM('ÚHRADOVÝ KATALOG VZP - ZP'!L86)&amp;TRIM('ÚHRADOVÝ KATALOG VZP - ZP'!M86)&amp;TRIM('ÚHRADOVÝ KATALOG VZP - ZP'!N86)&amp;TRIM('ÚHRADOVÝ KATALOG VZP - ZP'!O86)&amp;TRIM('ÚHRADOVÝ KATALOG VZP - ZP'!P86)&amp;TRIM('ÚHRADOVÝ KATALOG VZP - ZP'!Q86))=0,"ANO","NE")</f>
        <v>ANO</v>
      </c>
      <c r="S86" s="31" t="str">
        <f>IF(R86="NE",IF(LEN(TRIM('ÚHRADOVÝ KATALOG VZP - ZP'!B86))=0,"NOVÝ","OPRAVA"),"")</f>
        <v/>
      </c>
      <c r="T86" s="32" t="str">
        <f t="shared" si="8"/>
        <v>X</v>
      </c>
      <c r="U86" s="11"/>
      <c r="V86" s="11">
        <f>LEN(TRIM('ÚHRADOVÝ KATALOG VZP - ZP'!C86))</f>
        <v>0</v>
      </c>
      <c r="W86" s="11" t="str">
        <f>IF(IFERROR(SEARCH("""",UPPER('ÚHRADOVÝ KATALOG VZP - ZP'!C86)),0)&gt;0," "&amp;CHAR(34),"")</f>
        <v/>
      </c>
      <c r="X86" s="11" t="str">
        <f>IF(IFERROR(SEARCH("~?",UPPER('ÚHRADOVÝ KATALOG VZP - ZP'!C86)),0)&gt;0," ?","")</f>
        <v/>
      </c>
      <c r="Y86" s="11" t="str">
        <f>IF(IFERROR(SEARCH("!",UPPER('ÚHRADOVÝ KATALOG VZP - ZP'!C86)),0)&gt;0," !","")</f>
        <v/>
      </c>
      <c r="Z86" s="11" t="str">
        <f>IF(IFERROR(SEARCH("_",UPPER('ÚHRADOVÝ KATALOG VZP - ZP'!C86)),0)&gt;0," _","")</f>
        <v/>
      </c>
      <c r="AA86" s="11" t="str">
        <f>IF(IFERROR(SEARCH("§",UPPER('ÚHRADOVÝ KATALOG VZP - ZP'!C86)),0)&gt;0," §","")</f>
        <v/>
      </c>
      <c r="AB86" s="11" t="str">
        <f>IF(IFERROR(SEARCH("#",UPPER('ÚHRADOVÝ KATALOG VZP - ZP'!C86)),0)&gt;0," #","")</f>
        <v/>
      </c>
      <c r="AC86" s="11" t="str">
        <f>IF(IFERROR(SEARCH(CHAR(10),UPPER('ÚHRADOVÝ KATALOG VZP - ZP'!C86)),0)&gt;0," ALT+ENTER","")</f>
        <v/>
      </c>
      <c r="AD86" s="96" t="str">
        <f>IF(AND(V86=0, R86="NE"),"Chybí NAZ",IF(LEN(TRIM(W86&amp;X86&amp;Y86&amp;Z86&amp;AA86&amp;AB86&amp;AC86))&gt;0,"Nepovolený(é) znak(y):   "&amp;W86&amp;X86&amp;Y86&amp;Z86&amp;AA86&amp;AB86&amp;AC86,TRIM('ÚHRADOVÝ KATALOG VZP - ZP'!C86)))</f>
        <v/>
      </c>
      <c r="AE86" s="11">
        <f>LEN(TRIM('ÚHRADOVÝ KATALOG VZP - ZP'!D86))</f>
        <v>0</v>
      </c>
      <c r="AF86" s="11" t="str">
        <f>IF(IFERROR(SEARCH("""",UPPER('ÚHRADOVÝ KATALOG VZP - ZP'!D86)),0)&gt;0," "&amp;CHAR(34),"")</f>
        <v/>
      </c>
      <c r="AG86" s="11" t="str">
        <f>IF(IFERROR(SEARCH("~?",UPPER('ÚHRADOVÝ KATALOG VZP - ZP'!D86)),0)&gt;0," ?","")</f>
        <v/>
      </c>
      <c r="AH86" s="11" t="str">
        <f>IF(IFERROR(SEARCH("!",UPPER('ÚHRADOVÝ KATALOG VZP - ZP'!D86)),0)&gt;0," !","")</f>
        <v/>
      </c>
      <c r="AI86" s="11" t="str">
        <f>IF(IFERROR(SEARCH("_",UPPER('ÚHRADOVÝ KATALOG VZP - ZP'!D86)),0)&gt;0," _","")</f>
        <v/>
      </c>
      <c r="AJ86" s="11" t="str">
        <f>IF(IFERROR(SEARCH("§",UPPER('ÚHRADOVÝ KATALOG VZP - ZP'!D86)),0)&gt;0," §","")</f>
        <v/>
      </c>
      <c r="AK86" s="11" t="str">
        <f>IF(IFERROR(SEARCH("#",UPPER('ÚHRADOVÝ KATALOG VZP - ZP'!D86)),0)&gt;0," #","")</f>
        <v/>
      </c>
      <c r="AL86" s="11" t="str">
        <f>IF(IFERROR(SEARCH(CHAR(10),UPPER('ÚHRADOVÝ KATALOG VZP - ZP'!D86)),0)&gt;0," ALT+ENTER","")</f>
        <v/>
      </c>
      <c r="AM86" s="96" t="str">
        <f>IF(AND(AE86=0, R86="NE"),"Chybí DOP",IF(LEN(TRIM(AF86&amp;AG86&amp;AH86&amp;AI86&amp;AJ86&amp;AK86&amp;AL86))&gt;0,"Nepovolený(é) znak(y):   "&amp;AF86&amp;AG86&amp;AH86&amp;AI86&amp;AJ86&amp;AK86&amp;AL86,TRIM('ÚHRADOVÝ KATALOG VZP - ZP'!D86)))</f>
        <v/>
      </c>
    </row>
    <row r="87" spans="1:39" ht="30" hidden="1" customHeight="1" x14ac:dyDescent="0.2">
      <c r="A87" s="1">
        <v>82</v>
      </c>
      <c r="B87" s="20" t="str">
        <f>IF(ISBLANK('ÚHRADOVÝ KATALOG VZP - ZP'!B87),"",'ÚHRADOVÝ KATALOG VZP - ZP'!B87)</f>
        <v/>
      </c>
      <c r="C87" s="21" t="str">
        <f t="shared" si="5"/>
        <v/>
      </c>
      <c r="D87" s="21" t="str">
        <f t="shared" si="6"/>
        <v/>
      </c>
      <c r="E87" s="22" t="str">
        <f>IF(S87="NOVÝ",IF(LEN(TRIM('ÚHRADOVÝ KATALOG VZP - ZP'!E87))=0,"Chybí TYP",'ÚHRADOVÝ KATALOG VZP - ZP'!E87),IF(LEN(TRIM('ÚHRADOVÝ KATALOG VZP - ZP'!E87))=0,"",'ÚHRADOVÝ KATALOG VZP - ZP'!E87))</f>
        <v/>
      </c>
      <c r="F87" s="22" t="str">
        <f t="shared" si="7"/>
        <v/>
      </c>
      <c r="G87" s="22" t="str">
        <f>IF(S87="NOVÝ",IF(LEN(TRIM('ÚHRADOVÝ KATALOG VZP - ZP'!G87))=0,"???",IF(IFERROR(SEARCH("""",UPPER('ÚHRADOVÝ KATALOG VZP - ZP'!G87)),0)=0,UPPER('ÚHRADOVÝ KATALOG VZP - ZP'!G87),"("&amp;""""&amp;")")),IF(LEN(TRIM('ÚHRADOVÝ KATALOG VZP - ZP'!G87))=0,"",IF(IFERROR(SEARCH("""",UPPER('ÚHRADOVÝ KATALOG VZP - ZP'!G87)),0)=0,UPPER('ÚHRADOVÝ KATALOG VZP - ZP'!G87),"("&amp;""""&amp;")")))</f>
        <v/>
      </c>
      <c r="H87" s="22" t="str">
        <f>IF(IFERROR(SEARCH("""",UPPER('ÚHRADOVÝ KATALOG VZP - ZP'!H87)),0)=0,UPPER('ÚHRADOVÝ KATALOG VZP - ZP'!H87),"("&amp;""""&amp;")")</f>
        <v/>
      </c>
      <c r="I87" s="22" t="str">
        <f>IF(IFERROR(SEARCH("""",UPPER('ÚHRADOVÝ KATALOG VZP - ZP'!I87)),0)=0,UPPER('ÚHRADOVÝ KATALOG VZP - ZP'!I87),"("&amp;""""&amp;")")</f>
        <v/>
      </c>
      <c r="J87" s="23" t="str">
        <f>IF(S87="NOVÝ",IF(LEN(TRIM('ÚHRADOVÝ KATALOG VZP - ZP'!J87))=0,"Chybí VYC",'ÚHRADOVÝ KATALOG VZP - ZP'!J87),IF(LEN(TRIM('ÚHRADOVÝ KATALOG VZP - ZP'!J87))=0,"",'ÚHRADOVÝ KATALOG VZP - ZP'!J87))</f>
        <v/>
      </c>
      <c r="K87" s="22" t="str">
        <f>IF(S87="NOVÝ",IF(LEN(TRIM('ÚHRADOVÝ KATALOG VZP - ZP'!K87))=0,"Chybí MENA",IF(IFERROR(SEARCH("""",UPPER('ÚHRADOVÝ KATALOG VZP - ZP'!K87)),0)=0,UPPER('ÚHRADOVÝ KATALOG VZP - ZP'!K87),"("&amp;""""&amp;")")),IF(LEN(TRIM('ÚHRADOVÝ KATALOG VZP - ZP'!K87))=0,"",IF(IFERROR(SEARCH("""",UPPER('ÚHRADOVÝ KATALOG VZP - ZP'!K87)),0)=0,UPPER('ÚHRADOVÝ KATALOG VZP - ZP'!K87),"("&amp;""""&amp;")")))</f>
        <v/>
      </c>
      <c r="L87" s="24" t="str">
        <f>IF(S87="NOVÝ",IF(LEN(TRIM('ÚHRADOVÝ KATALOG VZP - ZP'!L87))=0,"Chybí KURZ",'ÚHRADOVÝ KATALOG VZP - ZP'!L87),IF(LEN(TRIM('ÚHRADOVÝ KATALOG VZP - ZP'!L87))=0,"",'ÚHRADOVÝ KATALOG VZP - ZP'!L87))</f>
        <v/>
      </c>
      <c r="M87" s="83" t="str">
        <f>IF(S87="NOVÝ",IF(LEN(TRIM('ÚHRADOVÝ KATALOG VZP - ZP'!M87))=0,"Chybí DPH",
IF(OR('ÚHRADOVÝ KATALOG VZP - ZP'!M87=15,'ÚHRADOVÝ KATALOG VZP - ZP'!M87=21),
'ÚHRADOVÝ KATALOG VZP - ZP'!M87,"CHYBA")),
IF(LEN(TRIM('ÚHRADOVÝ KATALOG VZP - ZP'!M87))=0,"",
IF(OR('ÚHRADOVÝ KATALOG VZP - ZP'!M87=15,'ÚHRADOVÝ KATALOG VZP - ZP'!M87=21),
'ÚHRADOVÝ KATALOG VZP - ZP'!M87,"CHYBA"))
)</f>
        <v/>
      </c>
      <c r="N87" s="25" t="str">
        <f>IF(R87="NE",IF(AND(T87&lt;&gt;"X",LEN('ÚHRADOVÝ KATALOG VZP - ZP'!N87)&gt;0),IF(ROUND(J87*L87*(1+(M87/100))*T87,2)&lt;'ÚHRADOVÝ KATALOG VZP - ZP'!N87,TEXT('ÚHRADOVÝ KATALOG VZP - ZP'!N87,"# ##0,00 Kč") &amp; CHAR(10) &amp; "&gt; " &amp; TEXT('ÚHRADOVÝ KATALOG VZP - ZP'!N87-(J87*L87*(1+(M87/100))*T87),"# ##0,00 Kč"),TEXT('ÚHRADOVÝ KATALOG VZP - ZP'!N87,"# ##0,00 Kč") &amp; CHAR(10) &amp; "OK"),"Chybí data pro výpočet"),"")</f>
        <v/>
      </c>
      <c r="O87" s="26" t="str">
        <f>IF(AND(R87="NE",LEN('ÚHRADOVÝ KATALOG VZP - ZP'!O87)&gt;0),'ÚHRADOVÝ KATALOG VZP - ZP'!O87,"")</f>
        <v/>
      </c>
      <c r="P87" s="26" t="str">
        <f>IF(AND(R87="NE",LEN('ÚHRADOVÝ KATALOG VZP - ZP'!P87)&gt;0),'ÚHRADOVÝ KATALOG VZP - ZP'!P87,"")</f>
        <v/>
      </c>
      <c r="Q87" s="79" t="str">
        <f>IF(LEN(TRIM('ÚHRADOVÝ KATALOG VZP - ZP'!Q87))=0,"",IF(IFERROR(SEARCH("""",UPPER('ÚHRADOVÝ KATALOG VZP - ZP'!Q87)),0)=0,UPPER('ÚHRADOVÝ KATALOG VZP - ZP'!Q87),"("&amp;""""&amp;")"))</f>
        <v/>
      </c>
      <c r="R87" s="31" t="str">
        <f>IF(LEN(TRIM('ÚHRADOVÝ KATALOG VZP - ZP'!B87)&amp;TRIM('ÚHRADOVÝ KATALOG VZP - ZP'!C87)&amp;TRIM('ÚHRADOVÝ KATALOG VZP - ZP'!D87)&amp;TRIM('ÚHRADOVÝ KATALOG VZP - ZP'!E87)&amp;TRIM('ÚHRADOVÝ KATALOG VZP - ZP'!F87)&amp;TRIM('ÚHRADOVÝ KATALOG VZP - ZP'!G87)&amp;TRIM('ÚHRADOVÝ KATALOG VZP - ZP'!H87)&amp;TRIM('ÚHRADOVÝ KATALOG VZP - ZP'!I87)&amp;TRIM('ÚHRADOVÝ KATALOG VZP - ZP'!J87)&amp;TRIM('ÚHRADOVÝ KATALOG VZP - ZP'!K87)&amp;TRIM('ÚHRADOVÝ KATALOG VZP - ZP'!L87)&amp;TRIM('ÚHRADOVÝ KATALOG VZP - ZP'!M87)&amp;TRIM('ÚHRADOVÝ KATALOG VZP - ZP'!N87)&amp;TRIM('ÚHRADOVÝ KATALOG VZP - ZP'!O87)&amp;TRIM('ÚHRADOVÝ KATALOG VZP - ZP'!P87)&amp;TRIM('ÚHRADOVÝ KATALOG VZP - ZP'!Q87))=0,"ANO","NE")</f>
        <v>ANO</v>
      </c>
      <c r="S87" s="31" t="str">
        <f>IF(R87="NE",IF(LEN(TRIM('ÚHRADOVÝ KATALOG VZP - ZP'!B87))=0,"NOVÝ","OPRAVA"),"")</f>
        <v/>
      </c>
      <c r="T87" s="32" t="str">
        <f t="shared" si="8"/>
        <v>X</v>
      </c>
      <c r="U87" s="11"/>
      <c r="V87" s="11">
        <f>LEN(TRIM('ÚHRADOVÝ KATALOG VZP - ZP'!C87))</f>
        <v>0</v>
      </c>
      <c r="W87" s="11" t="str">
        <f>IF(IFERROR(SEARCH("""",UPPER('ÚHRADOVÝ KATALOG VZP - ZP'!C87)),0)&gt;0," "&amp;CHAR(34),"")</f>
        <v/>
      </c>
      <c r="X87" s="11" t="str">
        <f>IF(IFERROR(SEARCH("~?",UPPER('ÚHRADOVÝ KATALOG VZP - ZP'!C87)),0)&gt;0," ?","")</f>
        <v/>
      </c>
      <c r="Y87" s="11" t="str">
        <f>IF(IFERROR(SEARCH("!",UPPER('ÚHRADOVÝ KATALOG VZP - ZP'!C87)),0)&gt;0," !","")</f>
        <v/>
      </c>
      <c r="Z87" s="11" t="str">
        <f>IF(IFERROR(SEARCH("_",UPPER('ÚHRADOVÝ KATALOG VZP - ZP'!C87)),0)&gt;0," _","")</f>
        <v/>
      </c>
      <c r="AA87" s="11" t="str">
        <f>IF(IFERROR(SEARCH("§",UPPER('ÚHRADOVÝ KATALOG VZP - ZP'!C87)),0)&gt;0," §","")</f>
        <v/>
      </c>
      <c r="AB87" s="11" t="str">
        <f>IF(IFERROR(SEARCH("#",UPPER('ÚHRADOVÝ KATALOG VZP - ZP'!C87)),0)&gt;0," #","")</f>
        <v/>
      </c>
      <c r="AC87" s="11" t="str">
        <f>IF(IFERROR(SEARCH(CHAR(10),UPPER('ÚHRADOVÝ KATALOG VZP - ZP'!C87)),0)&gt;0," ALT+ENTER","")</f>
        <v/>
      </c>
      <c r="AD87" s="96" t="str">
        <f>IF(AND(V87=0, R87="NE"),"Chybí NAZ",IF(LEN(TRIM(W87&amp;X87&amp;Y87&amp;Z87&amp;AA87&amp;AB87&amp;AC87))&gt;0,"Nepovolený(é) znak(y):   "&amp;W87&amp;X87&amp;Y87&amp;Z87&amp;AA87&amp;AB87&amp;AC87,TRIM('ÚHRADOVÝ KATALOG VZP - ZP'!C87)))</f>
        <v/>
      </c>
      <c r="AE87" s="11">
        <f>LEN(TRIM('ÚHRADOVÝ KATALOG VZP - ZP'!D87))</f>
        <v>0</v>
      </c>
      <c r="AF87" s="11" t="str">
        <f>IF(IFERROR(SEARCH("""",UPPER('ÚHRADOVÝ KATALOG VZP - ZP'!D87)),0)&gt;0," "&amp;CHAR(34),"")</f>
        <v/>
      </c>
      <c r="AG87" s="11" t="str">
        <f>IF(IFERROR(SEARCH("~?",UPPER('ÚHRADOVÝ KATALOG VZP - ZP'!D87)),0)&gt;0," ?","")</f>
        <v/>
      </c>
      <c r="AH87" s="11" t="str">
        <f>IF(IFERROR(SEARCH("!",UPPER('ÚHRADOVÝ KATALOG VZP - ZP'!D87)),0)&gt;0," !","")</f>
        <v/>
      </c>
      <c r="AI87" s="11" t="str">
        <f>IF(IFERROR(SEARCH("_",UPPER('ÚHRADOVÝ KATALOG VZP - ZP'!D87)),0)&gt;0," _","")</f>
        <v/>
      </c>
      <c r="AJ87" s="11" t="str">
        <f>IF(IFERROR(SEARCH("§",UPPER('ÚHRADOVÝ KATALOG VZP - ZP'!D87)),0)&gt;0," §","")</f>
        <v/>
      </c>
      <c r="AK87" s="11" t="str">
        <f>IF(IFERROR(SEARCH("#",UPPER('ÚHRADOVÝ KATALOG VZP - ZP'!D87)),0)&gt;0," #","")</f>
        <v/>
      </c>
      <c r="AL87" s="11" t="str">
        <f>IF(IFERROR(SEARCH(CHAR(10),UPPER('ÚHRADOVÝ KATALOG VZP - ZP'!D87)),0)&gt;0," ALT+ENTER","")</f>
        <v/>
      </c>
      <c r="AM87" s="96" t="str">
        <f>IF(AND(AE87=0, R87="NE"),"Chybí DOP",IF(LEN(TRIM(AF87&amp;AG87&amp;AH87&amp;AI87&amp;AJ87&amp;AK87&amp;AL87))&gt;0,"Nepovolený(é) znak(y):   "&amp;AF87&amp;AG87&amp;AH87&amp;AI87&amp;AJ87&amp;AK87&amp;AL87,TRIM('ÚHRADOVÝ KATALOG VZP - ZP'!D87)))</f>
        <v/>
      </c>
    </row>
    <row r="88" spans="1:39" ht="30" hidden="1" customHeight="1" x14ac:dyDescent="0.2">
      <c r="A88" s="1">
        <v>83</v>
      </c>
      <c r="B88" s="20" t="str">
        <f>IF(ISBLANK('ÚHRADOVÝ KATALOG VZP - ZP'!B88),"",'ÚHRADOVÝ KATALOG VZP - ZP'!B88)</f>
        <v/>
      </c>
      <c r="C88" s="21" t="str">
        <f t="shared" si="5"/>
        <v/>
      </c>
      <c r="D88" s="21" t="str">
        <f t="shared" si="6"/>
        <v/>
      </c>
      <c r="E88" s="22" t="str">
        <f>IF(S88="NOVÝ",IF(LEN(TRIM('ÚHRADOVÝ KATALOG VZP - ZP'!E88))=0,"Chybí TYP",'ÚHRADOVÝ KATALOG VZP - ZP'!E88),IF(LEN(TRIM('ÚHRADOVÝ KATALOG VZP - ZP'!E88))=0,"",'ÚHRADOVÝ KATALOG VZP - ZP'!E88))</f>
        <v/>
      </c>
      <c r="F88" s="22" t="str">
        <f t="shared" si="7"/>
        <v/>
      </c>
      <c r="G88" s="22" t="str">
        <f>IF(S88="NOVÝ",IF(LEN(TRIM('ÚHRADOVÝ KATALOG VZP - ZP'!G88))=0,"???",IF(IFERROR(SEARCH("""",UPPER('ÚHRADOVÝ KATALOG VZP - ZP'!G88)),0)=0,UPPER('ÚHRADOVÝ KATALOG VZP - ZP'!G88),"("&amp;""""&amp;")")),IF(LEN(TRIM('ÚHRADOVÝ KATALOG VZP - ZP'!G88))=0,"",IF(IFERROR(SEARCH("""",UPPER('ÚHRADOVÝ KATALOG VZP - ZP'!G88)),0)=0,UPPER('ÚHRADOVÝ KATALOG VZP - ZP'!G88),"("&amp;""""&amp;")")))</f>
        <v/>
      </c>
      <c r="H88" s="22" t="str">
        <f>IF(IFERROR(SEARCH("""",UPPER('ÚHRADOVÝ KATALOG VZP - ZP'!H88)),0)=0,UPPER('ÚHRADOVÝ KATALOG VZP - ZP'!H88),"("&amp;""""&amp;")")</f>
        <v/>
      </c>
      <c r="I88" s="22" t="str">
        <f>IF(IFERROR(SEARCH("""",UPPER('ÚHRADOVÝ KATALOG VZP - ZP'!I88)),0)=0,UPPER('ÚHRADOVÝ KATALOG VZP - ZP'!I88),"("&amp;""""&amp;")")</f>
        <v/>
      </c>
      <c r="J88" s="23" t="str">
        <f>IF(S88="NOVÝ",IF(LEN(TRIM('ÚHRADOVÝ KATALOG VZP - ZP'!J88))=0,"Chybí VYC",'ÚHRADOVÝ KATALOG VZP - ZP'!J88),IF(LEN(TRIM('ÚHRADOVÝ KATALOG VZP - ZP'!J88))=0,"",'ÚHRADOVÝ KATALOG VZP - ZP'!J88))</f>
        <v/>
      </c>
      <c r="K88" s="22" t="str">
        <f>IF(S88="NOVÝ",IF(LEN(TRIM('ÚHRADOVÝ KATALOG VZP - ZP'!K88))=0,"Chybí MENA",IF(IFERROR(SEARCH("""",UPPER('ÚHRADOVÝ KATALOG VZP - ZP'!K88)),0)=0,UPPER('ÚHRADOVÝ KATALOG VZP - ZP'!K88),"("&amp;""""&amp;")")),IF(LEN(TRIM('ÚHRADOVÝ KATALOG VZP - ZP'!K88))=0,"",IF(IFERROR(SEARCH("""",UPPER('ÚHRADOVÝ KATALOG VZP - ZP'!K88)),0)=0,UPPER('ÚHRADOVÝ KATALOG VZP - ZP'!K88),"("&amp;""""&amp;")")))</f>
        <v/>
      </c>
      <c r="L88" s="24" t="str">
        <f>IF(S88="NOVÝ",IF(LEN(TRIM('ÚHRADOVÝ KATALOG VZP - ZP'!L88))=0,"Chybí KURZ",'ÚHRADOVÝ KATALOG VZP - ZP'!L88),IF(LEN(TRIM('ÚHRADOVÝ KATALOG VZP - ZP'!L88))=0,"",'ÚHRADOVÝ KATALOG VZP - ZP'!L88))</f>
        <v/>
      </c>
      <c r="M88" s="83" t="str">
        <f>IF(S88="NOVÝ",IF(LEN(TRIM('ÚHRADOVÝ KATALOG VZP - ZP'!M88))=0,"Chybí DPH",
IF(OR('ÚHRADOVÝ KATALOG VZP - ZP'!M88=15,'ÚHRADOVÝ KATALOG VZP - ZP'!M88=21),
'ÚHRADOVÝ KATALOG VZP - ZP'!M88,"CHYBA")),
IF(LEN(TRIM('ÚHRADOVÝ KATALOG VZP - ZP'!M88))=0,"",
IF(OR('ÚHRADOVÝ KATALOG VZP - ZP'!M88=15,'ÚHRADOVÝ KATALOG VZP - ZP'!M88=21),
'ÚHRADOVÝ KATALOG VZP - ZP'!M88,"CHYBA"))
)</f>
        <v/>
      </c>
      <c r="N88" s="25" t="str">
        <f>IF(R88="NE",IF(AND(T88&lt;&gt;"X",LEN('ÚHRADOVÝ KATALOG VZP - ZP'!N88)&gt;0),IF(ROUND(J88*L88*(1+(M88/100))*T88,2)&lt;'ÚHRADOVÝ KATALOG VZP - ZP'!N88,TEXT('ÚHRADOVÝ KATALOG VZP - ZP'!N88,"# ##0,00 Kč") &amp; CHAR(10) &amp; "&gt; " &amp; TEXT('ÚHRADOVÝ KATALOG VZP - ZP'!N88-(J88*L88*(1+(M88/100))*T88),"# ##0,00 Kč"),TEXT('ÚHRADOVÝ KATALOG VZP - ZP'!N88,"# ##0,00 Kč") &amp; CHAR(10) &amp; "OK"),"Chybí data pro výpočet"),"")</f>
        <v/>
      </c>
      <c r="O88" s="26" t="str">
        <f>IF(AND(R88="NE",LEN('ÚHRADOVÝ KATALOG VZP - ZP'!O88)&gt;0),'ÚHRADOVÝ KATALOG VZP - ZP'!O88,"")</f>
        <v/>
      </c>
      <c r="P88" s="26" t="str">
        <f>IF(AND(R88="NE",LEN('ÚHRADOVÝ KATALOG VZP - ZP'!P88)&gt;0),'ÚHRADOVÝ KATALOG VZP - ZP'!P88,"")</f>
        <v/>
      </c>
      <c r="Q88" s="79" t="str">
        <f>IF(LEN(TRIM('ÚHRADOVÝ KATALOG VZP - ZP'!Q88))=0,"",IF(IFERROR(SEARCH("""",UPPER('ÚHRADOVÝ KATALOG VZP - ZP'!Q88)),0)=0,UPPER('ÚHRADOVÝ KATALOG VZP - ZP'!Q88),"("&amp;""""&amp;")"))</f>
        <v/>
      </c>
      <c r="R88" s="31" t="str">
        <f>IF(LEN(TRIM('ÚHRADOVÝ KATALOG VZP - ZP'!B88)&amp;TRIM('ÚHRADOVÝ KATALOG VZP - ZP'!C88)&amp;TRIM('ÚHRADOVÝ KATALOG VZP - ZP'!D88)&amp;TRIM('ÚHRADOVÝ KATALOG VZP - ZP'!E88)&amp;TRIM('ÚHRADOVÝ KATALOG VZP - ZP'!F88)&amp;TRIM('ÚHRADOVÝ KATALOG VZP - ZP'!G88)&amp;TRIM('ÚHRADOVÝ KATALOG VZP - ZP'!H88)&amp;TRIM('ÚHRADOVÝ KATALOG VZP - ZP'!I88)&amp;TRIM('ÚHRADOVÝ KATALOG VZP - ZP'!J88)&amp;TRIM('ÚHRADOVÝ KATALOG VZP - ZP'!K88)&amp;TRIM('ÚHRADOVÝ KATALOG VZP - ZP'!L88)&amp;TRIM('ÚHRADOVÝ KATALOG VZP - ZP'!M88)&amp;TRIM('ÚHRADOVÝ KATALOG VZP - ZP'!N88)&amp;TRIM('ÚHRADOVÝ KATALOG VZP - ZP'!O88)&amp;TRIM('ÚHRADOVÝ KATALOG VZP - ZP'!P88)&amp;TRIM('ÚHRADOVÝ KATALOG VZP - ZP'!Q88))=0,"ANO","NE")</f>
        <v>ANO</v>
      </c>
      <c r="S88" s="31" t="str">
        <f>IF(R88="NE",IF(LEN(TRIM('ÚHRADOVÝ KATALOG VZP - ZP'!B88))=0,"NOVÝ","OPRAVA"),"")</f>
        <v/>
      </c>
      <c r="T88" s="32" t="str">
        <f t="shared" si="8"/>
        <v>X</v>
      </c>
      <c r="U88" s="11"/>
      <c r="V88" s="11">
        <f>LEN(TRIM('ÚHRADOVÝ KATALOG VZP - ZP'!C88))</f>
        <v>0</v>
      </c>
      <c r="W88" s="11" t="str">
        <f>IF(IFERROR(SEARCH("""",UPPER('ÚHRADOVÝ KATALOG VZP - ZP'!C88)),0)&gt;0," "&amp;CHAR(34),"")</f>
        <v/>
      </c>
      <c r="X88" s="11" t="str">
        <f>IF(IFERROR(SEARCH("~?",UPPER('ÚHRADOVÝ KATALOG VZP - ZP'!C88)),0)&gt;0," ?","")</f>
        <v/>
      </c>
      <c r="Y88" s="11" t="str">
        <f>IF(IFERROR(SEARCH("!",UPPER('ÚHRADOVÝ KATALOG VZP - ZP'!C88)),0)&gt;0," !","")</f>
        <v/>
      </c>
      <c r="Z88" s="11" t="str">
        <f>IF(IFERROR(SEARCH("_",UPPER('ÚHRADOVÝ KATALOG VZP - ZP'!C88)),0)&gt;0," _","")</f>
        <v/>
      </c>
      <c r="AA88" s="11" t="str">
        <f>IF(IFERROR(SEARCH("§",UPPER('ÚHRADOVÝ KATALOG VZP - ZP'!C88)),0)&gt;0," §","")</f>
        <v/>
      </c>
      <c r="AB88" s="11" t="str">
        <f>IF(IFERROR(SEARCH("#",UPPER('ÚHRADOVÝ KATALOG VZP - ZP'!C88)),0)&gt;0," #","")</f>
        <v/>
      </c>
      <c r="AC88" s="11" t="str">
        <f>IF(IFERROR(SEARCH(CHAR(10),UPPER('ÚHRADOVÝ KATALOG VZP - ZP'!C88)),0)&gt;0," ALT+ENTER","")</f>
        <v/>
      </c>
      <c r="AD88" s="96" t="str">
        <f>IF(AND(V88=0, R88="NE"),"Chybí NAZ",IF(LEN(TRIM(W88&amp;X88&amp;Y88&amp;Z88&amp;AA88&amp;AB88&amp;AC88))&gt;0,"Nepovolený(é) znak(y):   "&amp;W88&amp;X88&amp;Y88&amp;Z88&amp;AA88&amp;AB88&amp;AC88,TRIM('ÚHRADOVÝ KATALOG VZP - ZP'!C88)))</f>
        <v/>
      </c>
      <c r="AE88" s="11">
        <f>LEN(TRIM('ÚHRADOVÝ KATALOG VZP - ZP'!D88))</f>
        <v>0</v>
      </c>
      <c r="AF88" s="11" t="str">
        <f>IF(IFERROR(SEARCH("""",UPPER('ÚHRADOVÝ KATALOG VZP - ZP'!D88)),0)&gt;0," "&amp;CHAR(34),"")</f>
        <v/>
      </c>
      <c r="AG88" s="11" t="str">
        <f>IF(IFERROR(SEARCH("~?",UPPER('ÚHRADOVÝ KATALOG VZP - ZP'!D88)),0)&gt;0," ?","")</f>
        <v/>
      </c>
      <c r="AH88" s="11" t="str">
        <f>IF(IFERROR(SEARCH("!",UPPER('ÚHRADOVÝ KATALOG VZP - ZP'!D88)),0)&gt;0," !","")</f>
        <v/>
      </c>
      <c r="AI88" s="11" t="str">
        <f>IF(IFERROR(SEARCH("_",UPPER('ÚHRADOVÝ KATALOG VZP - ZP'!D88)),0)&gt;0," _","")</f>
        <v/>
      </c>
      <c r="AJ88" s="11" t="str">
        <f>IF(IFERROR(SEARCH("§",UPPER('ÚHRADOVÝ KATALOG VZP - ZP'!D88)),0)&gt;0," §","")</f>
        <v/>
      </c>
      <c r="AK88" s="11" t="str">
        <f>IF(IFERROR(SEARCH("#",UPPER('ÚHRADOVÝ KATALOG VZP - ZP'!D88)),0)&gt;0," #","")</f>
        <v/>
      </c>
      <c r="AL88" s="11" t="str">
        <f>IF(IFERROR(SEARCH(CHAR(10),UPPER('ÚHRADOVÝ KATALOG VZP - ZP'!D88)),0)&gt;0," ALT+ENTER","")</f>
        <v/>
      </c>
      <c r="AM88" s="96" t="str">
        <f>IF(AND(AE88=0, R88="NE"),"Chybí DOP",IF(LEN(TRIM(AF88&amp;AG88&amp;AH88&amp;AI88&amp;AJ88&amp;AK88&amp;AL88))&gt;0,"Nepovolený(é) znak(y):   "&amp;AF88&amp;AG88&amp;AH88&amp;AI88&amp;AJ88&amp;AK88&amp;AL88,TRIM('ÚHRADOVÝ KATALOG VZP - ZP'!D88)))</f>
        <v/>
      </c>
    </row>
    <row r="89" spans="1:39" ht="30" hidden="1" customHeight="1" x14ac:dyDescent="0.2">
      <c r="A89" s="1">
        <v>84</v>
      </c>
      <c r="B89" s="20" t="str">
        <f>IF(ISBLANK('ÚHRADOVÝ KATALOG VZP - ZP'!B89),"",'ÚHRADOVÝ KATALOG VZP - ZP'!B89)</f>
        <v/>
      </c>
      <c r="C89" s="21" t="str">
        <f t="shared" si="5"/>
        <v/>
      </c>
      <c r="D89" s="21" t="str">
        <f t="shared" si="6"/>
        <v/>
      </c>
      <c r="E89" s="22" t="str">
        <f>IF(S89="NOVÝ",IF(LEN(TRIM('ÚHRADOVÝ KATALOG VZP - ZP'!E89))=0,"Chybí TYP",'ÚHRADOVÝ KATALOG VZP - ZP'!E89),IF(LEN(TRIM('ÚHRADOVÝ KATALOG VZP - ZP'!E89))=0,"",'ÚHRADOVÝ KATALOG VZP - ZP'!E89))</f>
        <v/>
      </c>
      <c r="F89" s="22" t="str">
        <f t="shared" si="7"/>
        <v/>
      </c>
      <c r="G89" s="22" t="str">
        <f>IF(S89="NOVÝ",IF(LEN(TRIM('ÚHRADOVÝ KATALOG VZP - ZP'!G89))=0,"???",IF(IFERROR(SEARCH("""",UPPER('ÚHRADOVÝ KATALOG VZP - ZP'!G89)),0)=0,UPPER('ÚHRADOVÝ KATALOG VZP - ZP'!G89),"("&amp;""""&amp;")")),IF(LEN(TRIM('ÚHRADOVÝ KATALOG VZP - ZP'!G89))=0,"",IF(IFERROR(SEARCH("""",UPPER('ÚHRADOVÝ KATALOG VZP - ZP'!G89)),0)=0,UPPER('ÚHRADOVÝ KATALOG VZP - ZP'!G89),"("&amp;""""&amp;")")))</f>
        <v/>
      </c>
      <c r="H89" s="22" t="str">
        <f>IF(IFERROR(SEARCH("""",UPPER('ÚHRADOVÝ KATALOG VZP - ZP'!H89)),0)=0,UPPER('ÚHRADOVÝ KATALOG VZP - ZP'!H89),"("&amp;""""&amp;")")</f>
        <v/>
      </c>
      <c r="I89" s="22" t="str">
        <f>IF(IFERROR(SEARCH("""",UPPER('ÚHRADOVÝ KATALOG VZP - ZP'!I89)),0)=0,UPPER('ÚHRADOVÝ KATALOG VZP - ZP'!I89),"("&amp;""""&amp;")")</f>
        <v/>
      </c>
      <c r="J89" s="23" t="str">
        <f>IF(S89="NOVÝ",IF(LEN(TRIM('ÚHRADOVÝ KATALOG VZP - ZP'!J89))=0,"Chybí VYC",'ÚHRADOVÝ KATALOG VZP - ZP'!J89),IF(LEN(TRIM('ÚHRADOVÝ KATALOG VZP - ZP'!J89))=0,"",'ÚHRADOVÝ KATALOG VZP - ZP'!J89))</f>
        <v/>
      </c>
      <c r="K89" s="22" t="str">
        <f>IF(S89="NOVÝ",IF(LEN(TRIM('ÚHRADOVÝ KATALOG VZP - ZP'!K89))=0,"Chybí MENA",IF(IFERROR(SEARCH("""",UPPER('ÚHRADOVÝ KATALOG VZP - ZP'!K89)),0)=0,UPPER('ÚHRADOVÝ KATALOG VZP - ZP'!K89),"("&amp;""""&amp;")")),IF(LEN(TRIM('ÚHRADOVÝ KATALOG VZP - ZP'!K89))=0,"",IF(IFERROR(SEARCH("""",UPPER('ÚHRADOVÝ KATALOG VZP - ZP'!K89)),0)=0,UPPER('ÚHRADOVÝ KATALOG VZP - ZP'!K89),"("&amp;""""&amp;")")))</f>
        <v/>
      </c>
      <c r="L89" s="24" t="str">
        <f>IF(S89="NOVÝ",IF(LEN(TRIM('ÚHRADOVÝ KATALOG VZP - ZP'!L89))=0,"Chybí KURZ",'ÚHRADOVÝ KATALOG VZP - ZP'!L89),IF(LEN(TRIM('ÚHRADOVÝ KATALOG VZP - ZP'!L89))=0,"",'ÚHRADOVÝ KATALOG VZP - ZP'!L89))</f>
        <v/>
      </c>
      <c r="M89" s="83" t="str">
        <f>IF(S89="NOVÝ",IF(LEN(TRIM('ÚHRADOVÝ KATALOG VZP - ZP'!M89))=0,"Chybí DPH",
IF(OR('ÚHRADOVÝ KATALOG VZP - ZP'!M89=15,'ÚHRADOVÝ KATALOG VZP - ZP'!M89=21),
'ÚHRADOVÝ KATALOG VZP - ZP'!M89,"CHYBA")),
IF(LEN(TRIM('ÚHRADOVÝ KATALOG VZP - ZP'!M89))=0,"",
IF(OR('ÚHRADOVÝ KATALOG VZP - ZP'!M89=15,'ÚHRADOVÝ KATALOG VZP - ZP'!M89=21),
'ÚHRADOVÝ KATALOG VZP - ZP'!M89,"CHYBA"))
)</f>
        <v/>
      </c>
      <c r="N89" s="25" t="str">
        <f>IF(R89="NE",IF(AND(T89&lt;&gt;"X",LEN('ÚHRADOVÝ KATALOG VZP - ZP'!N89)&gt;0),IF(ROUND(J89*L89*(1+(M89/100))*T89,2)&lt;'ÚHRADOVÝ KATALOG VZP - ZP'!N89,TEXT('ÚHRADOVÝ KATALOG VZP - ZP'!N89,"# ##0,00 Kč") &amp; CHAR(10) &amp; "&gt; " &amp; TEXT('ÚHRADOVÝ KATALOG VZP - ZP'!N89-(J89*L89*(1+(M89/100))*T89),"# ##0,00 Kč"),TEXT('ÚHRADOVÝ KATALOG VZP - ZP'!N89,"# ##0,00 Kč") &amp; CHAR(10) &amp; "OK"),"Chybí data pro výpočet"),"")</f>
        <v/>
      </c>
      <c r="O89" s="26" t="str">
        <f>IF(AND(R89="NE",LEN('ÚHRADOVÝ KATALOG VZP - ZP'!O89)&gt;0),'ÚHRADOVÝ KATALOG VZP - ZP'!O89,"")</f>
        <v/>
      </c>
      <c r="P89" s="26" t="str">
        <f>IF(AND(R89="NE",LEN('ÚHRADOVÝ KATALOG VZP - ZP'!P89)&gt;0),'ÚHRADOVÝ KATALOG VZP - ZP'!P89,"")</f>
        <v/>
      </c>
      <c r="Q89" s="79" t="str">
        <f>IF(LEN(TRIM('ÚHRADOVÝ KATALOG VZP - ZP'!Q89))=0,"",IF(IFERROR(SEARCH("""",UPPER('ÚHRADOVÝ KATALOG VZP - ZP'!Q89)),0)=0,UPPER('ÚHRADOVÝ KATALOG VZP - ZP'!Q89),"("&amp;""""&amp;")"))</f>
        <v/>
      </c>
      <c r="R89" s="31" t="str">
        <f>IF(LEN(TRIM('ÚHRADOVÝ KATALOG VZP - ZP'!B89)&amp;TRIM('ÚHRADOVÝ KATALOG VZP - ZP'!C89)&amp;TRIM('ÚHRADOVÝ KATALOG VZP - ZP'!D89)&amp;TRIM('ÚHRADOVÝ KATALOG VZP - ZP'!E89)&amp;TRIM('ÚHRADOVÝ KATALOG VZP - ZP'!F89)&amp;TRIM('ÚHRADOVÝ KATALOG VZP - ZP'!G89)&amp;TRIM('ÚHRADOVÝ KATALOG VZP - ZP'!H89)&amp;TRIM('ÚHRADOVÝ KATALOG VZP - ZP'!I89)&amp;TRIM('ÚHRADOVÝ KATALOG VZP - ZP'!J89)&amp;TRIM('ÚHRADOVÝ KATALOG VZP - ZP'!K89)&amp;TRIM('ÚHRADOVÝ KATALOG VZP - ZP'!L89)&amp;TRIM('ÚHRADOVÝ KATALOG VZP - ZP'!M89)&amp;TRIM('ÚHRADOVÝ KATALOG VZP - ZP'!N89)&amp;TRIM('ÚHRADOVÝ KATALOG VZP - ZP'!O89)&amp;TRIM('ÚHRADOVÝ KATALOG VZP - ZP'!P89)&amp;TRIM('ÚHRADOVÝ KATALOG VZP - ZP'!Q89))=0,"ANO","NE")</f>
        <v>ANO</v>
      </c>
      <c r="S89" s="31" t="str">
        <f>IF(R89="NE",IF(LEN(TRIM('ÚHRADOVÝ KATALOG VZP - ZP'!B89))=0,"NOVÝ","OPRAVA"),"")</f>
        <v/>
      </c>
      <c r="T89" s="32" t="str">
        <f t="shared" si="8"/>
        <v>X</v>
      </c>
      <c r="U89" s="11"/>
      <c r="V89" s="11">
        <f>LEN(TRIM('ÚHRADOVÝ KATALOG VZP - ZP'!C89))</f>
        <v>0</v>
      </c>
      <c r="W89" s="11" t="str">
        <f>IF(IFERROR(SEARCH("""",UPPER('ÚHRADOVÝ KATALOG VZP - ZP'!C89)),0)&gt;0," "&amp;CHAR(34),"")</f>
        <v/>
      </c>
      <c r="X89" s="11" t="str">
        <f>IF(IFERROR(SEARCH("~?",UPPER('ÚHRADOVÝ KATALOG VZP - ZP'!C89)),0)&gt;0," ?","")</f>
        <v/>
      </c>
      <c r="Y89" s="11" t="str">
        <f>IF(IFERROR(SEARCH("!",UPPER('ÚHRADOVÝ KATALOG VZP - ZP'!C89)),0)&gt;0," !","")</f>
        <v/>
      </c>
      <c r="Z89" s="11" t="str">
        <f>IF(IFERROR(SEARCH("_",UPPER('ÚHRADOVÝ KATALOG VZP - ZP'!C89)),0)&gt;0," _","")</f>
        <v/>
      </c>
      <c r="AA89" s="11" t="str">
        <f>IF(IFERROR(SEARCH("§",UPPER('ÚHRADOVÝ KATALOG VZP - ZP'!C89)),0)&gt;0," §","")</f>
        <v/>
      </c>
      <c r="AB89" s="11" t="str">
        <f>IF(IFERROR(SEARCH("#",UPPER('ÚHRADOVÝ KATALOG VZP - ZP'!C89)),0)&gt;0," #","")</f>
        <v/>
      </c>
      <c r="AC89" s="11" t="str">
        <f>IF(IFERROR(SEARCH(CHAR(10),UPPER('ÚHRADOVÝ KATALOG VZP - ZP'!C89)),0)&gt;0," ALT+ENTER","")</f>
        <v/>
      </c>
      <c r="AD89" s="96" t="str">
        <f>IF(AND(V89=0, R89="NE"),"Chybí NAZ",IF(LEN(TRIM(W89&amp;X89&amp;Y89&amp;Z89&amp;AA89&amp;AB89&amp;AC89))&gt;0,"Nepovolený(é) znak(y):   "&amp;W89&amp;X89&amp;Y89&amp;Z89&amp;AA89&amp;AB89&amp;AC89,TRIM('ÚHRADOVÝ KATALOG VZP - ZP'!C89)))</f>
        <v/>
      </c>
      <c r="AE89" s="11">
        <f>LEN(TRIM('ÚHRADOVÝ KATALOG VZP - ZP'!D89))</f>
        <v>0</v>
      </c>
      <c r="AF89" s="11" t="str">
        <f>IF(IFERROR(SEARCH("""",UPPER('ÚHRADOVÝ KATALOG VZP - ZP'!D89)),0)&gt;0," "&amp;CHAR(34),"")</f>
        <v/>
      </c>
      <c r="AG89" s="11" t="str">
        <f>IF(IFERROR(SEARCH("~?",UPPER('ÚHRADOVÝ KATALOG VZP - ZP'!D89)),0)&gt;0," ?","")</f>
        <v/>
      </c>
      <c r="AH89" s="11" t="str">
        <f>IF(IFERROR(SEARCH("!",UPPER('ÚHRADOVÝ KATALOG VZP - ZP'!D89)),0)&gt;0," !","")</f>
        <v/>
      </c>
      <c r="AI89" s="11" t="str">
        <f>IF(IFERROR(SEARCH("_",UPPER('ÚHRADOVÝ KATALOG VZP - ZP'!D89)),0)&gt;0," _","")</f>
        <v/>
      </c>
      <c r="AJ89" s="11" t="str">
        <f>IF(IFERROR(SEARCH("§",UPPER('ÚHRADOVÝ KATALOG VZP - ZP'!D89)),0)&gt;0," §","")</f>
        <v/>
      </c>
      <c r="AK89" s="11" t="str">
        <f>IF(IFERROR(SEARCH("#",UPPER('ÚHRADOVÝ KATALOG VZP - ZP'!D89)),0)&gt;0," #","")</f>
        <v/>
      </c>
      <c r="AL89" s="11" t="str">
        <f>IF(IFERROR(SEARCH(CHAR(10),UPPER('ÚHRADOVÝ KATALOG VZP - ZP'!D89)),0)&gt;0," ALT+ENTER","")</f>
        <v/>
      </c>
      <c r="AM89" s="96" t="str">
        <f>IF(AND(AE89=0, R89="NE"),"Chybí DOP",IF(LEN(TRIM(AF89&amp;AG89&amp;AH89&amp;AI89&amp;AJ89&amp;AK89&amp;AL89))&gt;0,"Nepovolený(é) znak(y):   "&amp;AF89&amp;AG89&amp;AH89&amp;AI89&amp;AJ89&amp;AK89&amp;AL89,TRIM('ÚHRADOVÝ KATALOG VZP - ZP'!D89)))</f>
        <v/>
      </c>
    </row>
    <row r="90" spans="1:39" ht="30" hidden="1" customHeight="1" x14ac:dyDescent="0.2">
      <c r="A90" s="1">
        <v>85</v>
      </c>
      <c r="B90" s="20" t="str">
        <f>IF(ISBLANK('ÚHRADOVÝ KATALOG VZP - ZP'!B90),"",'ÚHRADOVÝ KATALOG VZP - ZP'!B90)</f>
        <v/>
      </c>
      <c r="C90" s="21" t="str">
        <f t="shared" si="5"/>
        <v/>
      </c>
      <c r="D90" s="21" t="str">
        <f t="shared" si="6"/>
        <v/>
      </c>
      <c r="E90" s="22" t="str">
        <f>IF(S90="NOVÝ",IF(LEN(TRIM('ÚHRADOVÝ KATALOG VZP - ZP'!E90))=0,"Chybí TYP",'ÚHRADOVÝ KATALOG VZP - ZP'!E90),IF(LEN(TRIM('ÚHRADOVÝ KATALOG VZP - ZP'!E90))=0,"",'ÚHRADOVÝ KATALOG VZP - ZP'!E90))</f>
        <v/>
      </c>
      <c r="F90" s="22" t="str">
        <f t="shared" si="7"/>
        <v/>
      </c>
      <c r="G90" s="22" t="str">
        <f>IF(S90="NOVÝ",IF(LEN(TRIM('ÚHRADOVÝ KATALOG VZP - ZP'!G90))=0,"???",IF(IFERROR(SEARCH("""",UPPER('ÚHRADOVÝ KATALOG VZP - ZP'!G90)),0)=0,UPPER('ÚHRADOVÝ KATALOG VZP - ZP'!G90),"("&amp;""""&amp;")")),IF(LEN(TRIM('ÚHRADOVÝ KATALOG VZP - ZP'!G90))=0,"",IF(IFERROR(SEARCH("""",UPPER('ÚHRADOVÝ KATALOG VZP - ZP'!G90)),0)=0,UPPER('ÚHRADOVÝ KATALOG VZP - ZP'!G90),"("&amp;""""&amp;")")))</f>
        <v/>
      </c>
      <c r="H90" s="22" t="str">
        <f>IF(IFERROR(SEARCH("""",UPPER('ÚHRADOVÝ KATALOG VZP - ZP'!H90)),0)=0,UPPER('ÚHRADOVÝ KATALOG VZP - ZP'!H90),"("&amp;""""&amp;")")</f>
        <v/>
      </c>
      <c r="I90" s="22" t="str">
        <f>IF(IFERROR(SEARCH("""",UPPER('ÚHRADOVÝ KATALOG VZP - ZP'!I90)),0)=0,UPPER('ÚHRADOVÝ KATALOG VZP - ZP'!I90),"("&amp;""""&amp;")")</f>
        <v/>
      </c>
      <c r="J90" s="23" t="str">
        <f>IF(S90="NOVÝ",IF(LEN(TRIM('ÚHRADOVÝ KATALOG VZP - ZP'!J90))=0,"Chybí VYC",'ÚHRADOVÝ KATALOG VZP - ZP'!J90),IF(LEN(TRIM('ÚHRADOVÝ KATALOG VZP - ZP'!J90))=0,"",'ÚHRADOVÝ KATALOG VZP - ZP'!J90))</f>
        <v/>
      </c>
      <c r="K90" s="22" t="str">
        <f>IF(S90="NOVÝ",IF(LEN(TRIM('ÚHRADOVÝ KATALOG VZP - ZP'!K90))=0,"Chybí MENA",IF(IFERROR(SEARCH("""",UPPER('ÚHRADOVÝ KATALOG VZP - ZP'!K90)),0)=0,UPPER('ÚHRADOVÝ KATALOG VZP - ZP'!K90),"("&amp;""""&amp;")")),IF(LEN(TRIM('ÚHRADOVÝ KATALOG VZP - ZP'!K90))=0,"",IF(IFERROR(SEARCH("""",UPPER('ÚHRADOVÝ KATALOG VZP - ZP'!K90)),0)=0,UPPER('ÚHRADOVÝ KATALOG VZP - ZP'!K90),"("&amp;""""&amp;")")))</f>
        <v/>
      </c>
      <c r="L90" s="24" t="str">
        <f>IF(S90="NOVÝ",IF(LEN(TRIM('ÚHRADOVÝ KATALOG VZP - ZP'!L90))=0,"Chybí KURZ",'ÚHRADOVÝ KATALOG VZP - ZP'!L90),IF(LEN(TRIM('ÚHRADOVÝ KATALOG VZP - ZP'!L90))=0,"",'ÚHRADOVÝ KATALOG VZP - ZP'!L90))</f>
        <v/>
      </c>
      <c r="M90" s="83" t="str">
        <f>IF(S90="NOVÝ",IF(LEN(TRIM('ÚHRADOVÝ KATALOG VZP - ZP'!M90))=0,"Chybí DPH",
IF(OR('ÚHRADOVÝ KATALOG VZP - ZP'!M90=15,'ÚHRADOVÝ KATALOG VZP - ZP'!M90=21),
'ÚHRADOVÝ KATALOG VZP - ZP'!M90,"CHYBA")),
IF(LEN(TRIM('ÚHRADOVÝ KATALOG VZP - ZP'!M90))=0,"",
IF(OR('ÚHRADOVÝ KATALOG VZP - ZP'!M90=15,'ÚHRADOVÝ KATALOG VZP - ZP'!M90=21),
'ÚHRADOVÝ KATALOG VZP - ZP'!M90,"CHYBA"))
)</f>
        <v/>
      </c>
      <c r="N90" s="25" t="str">
        <f>IF(R90="NE",IF(AND(T90&lt;&gt;"X",LEN('ÚHRADOVÝ KATALOG VZP - ZP'!N90)&gt;0),IF(ROUND(J90*L90*(1+(M90/100))*T90,2)&lt;'ÚHRADOVÝ KATALOG VZP - ZP'!N90,TEXT('ÚHRADOVÝ KATALOG VZP - ZP'!N90,"# ##0,00 Kč") &amp; CHAR(10) &amp; "&gt; " &amp; TEXT('ÚHRADOVÝ KATALOG VZP - ZP'!N90-(J90*L90*(1+(M90/100))*T90),"# ##0,00 Kč"),TEXT('ÚHRADOVÝ KATALOG VZP - ZP'!N90,"# ##0,00 Kč") &amp; CHAR(10) &amp; "OK"),"Chybí data pro výpočet"),"")</f>
        <v/>
      </c>
      <c r="O90" s="26" t="str">
        <f>IF(AND(R90="NE",LEN('ÚHRADOVÝ KATALOG VZP - ZP'!O90)&gt;0),'ÚHRADOVÝ KATALOG VZP - ZP'!O90,"")</f>
        <v/>
      </c>
      <c r="P90" s="26" t="str">
        <f>IF(AND(R90="NE",LEN('ÚHRADOVÝ KATALOG VZP - ZP'!P90)&gt;0),'ÚHRADOVÝ KATALOG VZP - ZP'!P90,"")</f>
        <v/>
      </c>
      <c r="Q90" s="79" t="str">
        <f>IF(LEN(TRIM('ÚHRADOVÝ KATALOG VZP - ZP'!Q90))=0,"",IF(IFERROR(SEARCH("""",UPPER('ÚHRADOVÝ KATALOG VZP - ZP'!Q90)),0)=0,UPPER('ÚHRADOVÝ KATALOG VZP - ZP'!Q90),"("&amp;""""&amp;")"))</f>
        <v/>
      </c>
      <c r="R90" s="31" t="str">
        <f>IF(LEN(TRIM('ÚHRADOVÝ KATALOG VZP - ZP'!B90)&amp;TRIM('ÚHRADOVÝ KATALOG VZP - ZP'!C90)&amp;TRIM('ÚHRADOVÝ KATALOG VZP - ZP'!D90)&amp;TRIM('ÚHRADOVÝ KATALOG VZP - ZP'!E90)&amp;TRIM('ÚHRADOVÝ KATALOG VZP - ZP'!F90)&amp;TRIM('ÚHRADOVÝ KATALOG VZP - ZP'!G90)&amp;TRIM('ÚHRADOVÝ KATALOG VZP - ZP'!H90)&amp;TRIM('ÚHRADOVÝ KATALOG VZP - ZP'!I90)&amp;TRIM('ÚHRADOVÝ KATALOG VZP - ZP'!J90)&amp;TRIM('ÚHRADOVÝ KATALOG VZP - ZP'!K90)&amp;TRIM('ÚHRADOVÝ KATALOG VZP - ZP'!L90)&amp;TRIM('ÚHRADOVÝ KATALOG VZP - ZP'!M90)&amp;TRIM('ÚHRADOVÝ KATALOG VZP - ZP'!N90)&amp;TRIM('ÚHRADOVÝ KATALOG VZP - ZP'!O90)&amp;TRIM('ÚHRADOVÝ KATALOG VZP - ZP'!P90)&amp;TRIM('ÚHRADOVÝ KATALOG VZP - ZP'!Q90))=0,"ANO","NE")</f>
        <v>ANO</v>
      </c>
      <c r="S90" s="31" t="str">
        <f>IF(R90="NE",IF(LEN(TRIM('ÚHRADOVÝ KATALOG VZP - ZP'!B90))=0,"NOVÝ","OPRAVA"),"")</f>
        <v/>
      </c>
      <c r="T90" s="32" t="str">
        <f t="shared" si="8"/>
        <v>X</v>
      </c>
      <c r="U90" s="11"/>
      <c r="V90" s="11">
        <f>LEN(TRIM('ÚHRADOVÝ KATALOG VZP - ZP'!C90))</f>
        <v>0</v>
      </c>
      <c r="W90" s="11" t="str">
        <f>IF(IFERROR(SEARCH("""",UPPER('ÚHRADOVÝ KATALOG VZP - ZP'!C90)),0)&gt;0," "&amp;CHAR(34),"")</f>
        <v/>
      </c>
      <c r="X90" s="11" t="str">
        <f>IF(IFERROR(SEARCH("~?",UPPER('ÚHRADOVÝ KATALOG VZP - ZP'!C90)),0)&gt;0," ?","")</f>
        <v/>
      </c>
      <c r="Y90" s="11" t="str">
        <f>IF(IFERROR(SEARCH("!",UPPER('ÚHRADOVÝ KATALOG VZP - ZP'!C90)),0)&gt;0," !","")</f>
        <v/>
      </c>
      <c r="Z90" s="11" t="str">
        <f>IF(IFERROR(SEARCH("_",UPPER('ÚHRADOVÝ KATALOG VZP - ZP'!C90)),0)&gt;0," _","")</f>
        <v/>
      </c>
      <c r="AA90" s="11" t="str">
        <f>IF(IFERROR(SEARCH("§",UPPER('ÚHRADOVÝ KATALOG VZP - ZP'!C90)),0)&gt;0," §","")</f>
        <v/>
      </c>
      <c r="AB90" s="11" t="str">
        <f>IF(IFERROR(SEARCH("#",UPPER('ÚHRADOVÝ KATALOG VZP - ZP'!C90)),0)&gt;0," #","")</f>
        <v/>
      </c>
      <c r="AC90" s="11" t="str">
        <f>IF(IFERROR(SEARCH(CHAR(10),UPPER('ÚHRADOVÝ KATALOG VZP - ZP'!C90)),0)&gt;0," ALT+ENTER","")</f>
        <v/>
      </c>
      <c r="AD90" s="96" t="str">
        <f>IF(AND(V90=0, R90="NE"),"Chybí NAZ",IF(LEN(TRIM(W90&amp;X90&amp;Y90&amp;Z90&amp;AA90&amp;AB90&amp;AC90))&gt;0,"Nepovolený(é) znak(y):   "&amp;W90&amp;X90&amp;Y90&amp;Z90&amp;AA90&amp;AB90&amp;AC90,TRIM('ÚHRADOVÝ KATALOG VZP - ZP'!C90)))</f>
        <v/>
      </c>
      <c r="AE90" s="11">
        <f>LEN(TRIM('ÚHRADOVÝ KATALOG VZP - ZP'!D90))</f>
        <v>0</v>
      </c>
      <c r="AF90" s="11" t="str">
        <f>IF(IFERROR(SEARCH("""",UPPER('ÚHRADOVÝ KATALOG VZP - ZP'!D90)),0)&gt;0," "&amp;CHAR(34),"")</f>
        <v/>
      </c>
      <c r="AG90" s="11" t="str">
        <f>IF(IFERROR(SEARCH("~?",UPPER('ÚHRADOVÝ KATALOG VZP - ZP'!D90)),0)&gt;0," ?","")</f>
        <v/>
      </c>
      <c r="AH90" s="11" t="str">
        <f>IF(IFERROR(SEARCH("!",UPPER('ÚHRADOVÝ KATALOG VZP - ZP'!D90)),0)&gt;0," !","")</f>
        <v/>
      </c>
      <c r="AI90" s="11" t="str">
        <f>IF(IFERROR(SEARCH("_",UPPER('ÚHRADOVÝ KATALOG VZP - ZP'!D90)),0)&gt;0," _","")</f>
        <v/>
      </c>
      <c r="AJ90" s="11" t="str">
        <f>IF(IFERROR(SEARCH("§",UPPER('ÚHRADOVÝ KATALOG VZP - ZP'!D90)),0)&gt;0," §","")</f>
        <v/>
      </c>
      <c r="AK90" s="11" t="str">
        <f>IF(IFERROR(SEARCH("#",UPPER('ÚHRADOVÝ KATALOG VZP - ZP'!D90)),0)&gt;0," #","")</f>
        <v/>
      </c>
      <c r="AL90" s="11" t="str">
        <f>IF(IFERROR(SEARCH(CHAR(10),UPPER('ÚHRADOVÝ KATALOG VZP - ZP'!D90)),0)&gt;0," ALT+ENTER","")</f>
        <v/>
      </c>
      <c r="AM90" s="96" t="str">
        <f>IF(AND(AE90=0, R90="NE"),"Chybí DOP",IF(LEN(TRIM(AF90&amp;AG90&amp;AH90&amp;AI90&amp;AJ90&amp;AK90&amp;AL90))&gt;0,"Nepovolený(é) znak(y):   "&amp;AF90&amp;AG90&amp;AH90&amp;AI90&amp;AJ90&amp;AK90&amp;AL90,TRIM('ÚHRADOVÝ KATALOG VZP - ZP'!D90)))</f>
        <v/>
      </c>
    </row>
    <row r="91" spans="1:39" ht="30" hidden="1" customHeight="1" x14ac:dyDescent="0.2">
      <c r="A91" s="1">
        <v>86</v>
      </c>
      <c r="B91" s="20" t="str">
        <f>IF(ISBLANK('ÚHRADOVÝ KATALOG VZP - ZP'!B91),"",'ÚHRADOVÝ KATALOG VZP - ZP'!B91)</f>
        <v/>
      </c>
      <c r="C91" s="21" t="str">
        <f t="shared" si="5"/>
        <v/>
      </c>
      <c r="D91" s="21" t="str">
        <f t="shared" si="6"/>
        <v/>
      </c>
      <c r="E91" s="22" t="str">
        <f>IF(S91="NOVÝ",IF(LEN(TRIM('ÚHRADOVÝ KATALOG VZP - ZP'!E91))=0,"Chybí TYP",'ÚHRADOVÝ KATALOG VZP - ZP'!E91),IF(LEN(TRIM('ÚHRADOVÝ KATALOG VZP - ZP'!E91))=0,"",'ÚHRADOVÝ KATALOG VZP - ZP'!E91))</f>
        <v/>
      </c>
      <c r="F91" s="22" t="str">
        <f t="shared" si="7"/>
        <v/>
      </c>
      <c r="G91" s="22" t="str">
        <f>IF(S91="NOVÝ",IF(LEN(TRIM('ÚHRADOVÝ KATALOG VZP - ZP'!G91))=0,"???",IF(IFERROR(SEARCH("""",UPPER('ÚHRADOVÝ KATALOG VZP - ZP'!G91)),0)=0,UPPER('ÚHRADOVÝ KATALOG VZP - ZP'!G91),"("&amp;""""&amp;")")),IF(LEN(TRIM('ÚHRADOVÝ KATALOG VZP - ZP'!G91))=0,"",IF(IFERROR(SEARCH("""",UPPER('ÚHRADOVÝ KATALOG VZP - ZP'!G91)),0)=0,UPPER('ÚHRADOVÝ KATALOG VZP - ZP'!G91),"("&amp;""""&amp;")")))</f>
        <v/>
      </c>
      <c r="H91" s="22" t="str">
        <f>IF(IFERROR(SEARCH("""",UPPER('ÚHRADOVÝ KATALOG VZP - ZP'!H91)),0)=0,UPPER('ÚHRADOVÝ KATALOG VZP - ZP'!H91),"("&amp;""""&amp;")")</f>
        <v/>
      </c>
      <c r="I91" s="22" t="str">
        <f>IF(IFERROR(SEARCH("""",UPPER('ÚHRADOVÝ KATALOG VZP - ZP'!I91)),0)=0,UPPER('ÚHRADOVÝ KATALOG VZP - ZP'!I91),"("&amp;""""&amp;")")</f>
        <v/>
      </c>
      <c r="J91" s="23" t="str">
        <f>IF(S91="NOVÝ",IF(LEN(TRIM('ÚHRADOVÝ KATALOG VZP - ZP'!J91))=0,"Chybí VYC",'ÚHRADOVÝ KATALOG VZP - ZP'!J91),IF(LEN(TRIM('ÚHRADOVÝ KATALOG VZP - ZP'!J91))=0,"",'ÚHRADOVÝ KATALOG VZP - ZP'!J91))</f>
        <v/>
      </c>
      <c r="K91" s="22" t="str">
        <f>IF(S91="NOVÝ",IF(LEN(TRIM('ÚHRADOVÝ KATALOG VZP - ZP'!K91))=0,"Chybí MENA",IF(IFERROR(SEARCH("""",UPPER('ÚHRADOVÝ KATALOG VZP - ZP'!K91)),0)=0,UPPER('ÚHRADOVÝ KATALOG VZP - ZP'!K91),"("&amp;""""&amp;")")),IF(LEN(TRIM('ÚHRADOVÝ KATALOG VZP - ZP'!K91))=0,"",IF(IFERROR(SEARCH("""",UPPER('ÚHRADOVÝ KATALOG VZP - ZP'!K91)),0)=0,UPPER('ÚHRADOVÝ KATALOG VZP - ZP'!K91),"("&amp;""""&amp;")")))</f>
        <v/>
      </c>
      <c r="L91" s="24" t="str">
        <f>IF(S91="NOVÝ",IF(LEN(TRIM('ÚHRADOVÝ KATALOG VZP - ZP'!L91))=0,"Chybí KURZ",'ÚHRADOVÝ KATALOG VZP - ZP'!L91),IF(LEN(TRIM('ÚHRADOVÝ KATALOG VZP - ZP'!L91))=0,"",'ÚHRADOVÝ KATALOG VZP - ZP'!L91))</f>
        <v/>
      </c>
      <c r="M91" s="83" t="str">
        <f>IF(S91="NOVÝ",IF(LEN(TRIM('ÚHRADOVÝ KATALOG VZP - ZP'!M91))=0,"Chybí DPH",
IF(OR('ÚHRADOVÝ KATALOG VZP - ZP'!M91=15,'ÚHRADOVÝ KATALOG VZP - ZP'!M91=21),
'ÚHRADOVÝ KATALOG VZP - ZP'!M91,"CHYBA")),
IF(LEN(TRIM('ÚHRADOVÝ KATALOG VZP - ZP'!M91))=0,"",
IF(OR('ÚHRADOVÝ KATALOG VZP - ZP'!M91=15,'ÚHRADOVÝ KATALOG VZP - ZP'!M91=21),
'ÚHRADOVÝ KATALOG VZP - ZP'!M91,"CHYBA"))
)</f>
        <v/>
      </c>
      <c r="N91" s="25" t="str">
        <f>IF(R91="NE",IF(AND(T91&lt;&gt;"X",LEN('ÚHRADOVÝ KATALOG VZP - ZP'!N91)&gt;0),IF(ROUND(J91*L91*(1+(M91/100))*T91,2)&lt;'ÚHRADOVÝ KATALOG VZP - ZP'!N91,TEXT('ÚHRADOVÝ KATALOG VZP - ZP'!N91,"# ##0,00 Kč") &amp; CHAR(10) &amp; "&gt; " &amp; TEXT('ÚHRADOVÝ KATALOG VZP - ZP'!N91-(J91*L91*(1+(M91/100))*T91),"# ##0,00 Kč"),TEXT('ÚHRADOVÝ KATALOG VZP - ZP'!N91,"# ##0,00 Kč") &amp; CHAR(10) &amp; "OK"),"Chybí data pro výpočet"),"")</f>
        <v/>
      </c>
      <c r="O91" s="26" t="str">
        <f>IF(AND(R91="NE",LEN('ÚHRADOVÝ KATALOG VZP - ZP'!O91)&gt;0),'ÚHRADOVÝ KATALOG VZP - ZP'!O91,"")</f>
        <v/>
      </c>
      <c r="P91" s="26" t="str">
        <f>IF(AND(R91="NE",LEN('ÚHRADOVÝ KATALOG VZP - ZP'!P91)&gt;0),'ÚHRADOVÝ KATALOG VZP - ZP'!P91,"")</f>
        <v/>
      </c>
      <c r="Q91" s="79" t="str">
        <f>IF(LEN(TRIM('ÚHRADOVÝ KATALOG VZP - ZP'!Q91))=0,"",IF(IFERROR(SEARCH("""",UPPER('ÚHRADOVÝ KATALOG VZP - ZP'!Q91)),0)=0,UPPER('ÚHRADOVÝ KATALOG VZP - ZP'!Q91),"("&amp;""""&amp;")"))</f>
        <v/>
      </c>
      <c r="R91" s="31" t="str">
        <f>IF(LEN(TRIM('ÚHRADOVÝ KATALOG VZP - ZP'!B91)&amp;TRIM('ÚHRADOVÝ KATALOG VZP - ZP'!C91)&amp;TRIM('ÚHRADOVÝ KATALOG VZP - ZP'!D91)&amp;TRIM('ÚHRADOVÝ KATALOG VZP - ZP'!E91)&amp;TRIM('ÚHRADOVÝ KATALOG VZP - ZP'!F91)&amp;TRIM('ÚHRADOVÝ KATALOG VZP - ZP'!G91)&amp;TRIM('ÚHRADOVÝ KATALOG VZP - ZP'!H91)&amp;TRIM('ÚHRADOVÝ KATALOG VZP - ZP'!I91)&amp;TRIM('ÚHRADOVÝ KATALOG VZP - ZP'!J91)&amp;TRIM('ÚHRADOVÝ KATALOG VZP - ZP'!K91)&amp;TRIM('ÚHRADOVÝ KATALOG VZP - ZP'!L91)&amp;TRIM('ÚHRADOVÝ KATALOG VZP - ZP'!M91)&amp;TRIM('ÚHRADOVÝ KATALOG VZP - ZP'!N91)&amp;TRIM('ÚHRADOVÝ KATALOG VZP - ZP'!O91)&amp;TRIM('ÚHRADOVÝ KATALOG VZP - ZP'!P91)&amp;TRIM('ÚHRADOVÝ KATALOG VZP - ZP'!Q91))=0,"ANO","NE")</f>
        <v>ANO</v>
      </c>
      <c r="S91" s="31" t="str">
        <f>IF(R91="NE",IF(LEN(TRIM('ÚHRADOVÝ KATALOG VZP - ZP'!B91))=0,"NOVÝ","OPRAVA"),"")</f>
        <v/>
      </c>
      <c r="T91" s="32" t="str">
        <f t="shared" si="8"/>
        <v>X</v>
      </c>
      <c r="U91" s="11"/>
      <c r="V91" s="11">
        <f>LEN(TRIM('ÚHRADOVÝ KATALOG VZP - ZP'!C91))</f>
        <v>0</v>
      </c>
      <c r="W91" s="11" t="str">
        <f>IF(IFERROR(SEARCH("""",UPPER('ÚHRADOVÝ KATALOG VZP - ZP'!C91)),0)&gt;0," "&amp;CHAR(34),"")</f>
        <v/>
      </c>
      <c r="X91" s="11" t="str">
        <f>IF(IFERROR(SEARCH("~?",UPPER('ÚHRADOVÝ KATALOG VZP - ZP'!C91)),0)&gt;0," ?","")</f>
        <v/>
      </c>
      <c r="Y91" s="11" t="str">
        <f>IF(IFERROR(SEARCH("!",UPPER('ÚHRADOVÝ KATALOG VZP - ZP'!C91)),0)&gt;0," !","")</f>
        <v/>
      </c>
      <c r="Z91" s="11" t="str">
        <f>IF(IFERROR(SEARCH("_",UPPER('ÚHRADOVÝ KATALOG VZP - ZP'!C91)),0)&gt;0," _","")</f>
        <v/>
      </c>
      <c r="AA91" s="11" t="str">
        <f>IF(IFERROR(SEARCH("§",UPPER('ÚHRADOVÝ KATALOG VZP - ZP'!C91)),0)&gt;0," §","")</f>
        <v/>
      </c>
      <c r="AB91" s="11" t="str">
        <f>IF(IFERROR(SEARCH("#",UPPER('ÚHRADOVÝ KATALOG VZP - ZP'!C91)),0)&gt;0," #","")</f>
        <v/>
      </c>
      <c r="AC91" s="11" t="str">
        <f>IF(IFERROR(SEARCH(CHAR(10),UPPER('ÚHRADOVÝ KATALOG VZP - ZP'!C91)),0)&gt;0," ALT+ENTER","")</f>
        <v/>
      </c>
      <c r="AD91" s="96" t="str">
        <f>IF(AND(V91=0, R91="NE"),"Chybí NAZ",IF(LEN(TRIM(W91&amp;X91&amp;Y91&amp;Z91&amp;AA91&amp;AB91&amp;AC91))&gt;0,"Nepovolený(é) znak(y):   "&amp;W91&amp;X91&amp;Y91&amp;Z91&amp;AA91&amp;AB91&amp;AC91,TRIM('ÚHRADOVÝ KATALOG VZP - ZP'!C91)))</f>
        <v/>
      </c>
      <c r="AE91" s="11">
        <f>LEN(TRIM('ÚHRADOVÝ KATALOG VZP - ZP'!D91))</f>
        <v>0</v>
      </c>
      <c r="AF91" s="11" t="str">
        <f>IF(IFERROR(SEARCH("""",UPPER('ÚHRADOVÝ KATALOG VZP - ZP'!D91)),0)&gt;0," "&amp;CHAR(34),"")</f>
        <v/>
      </c>
      <c r="AG91" s="11" t="str">
        <f>IF(IFERROR(SEARCH("~?",UPPER('ÚHRADOVÝ KATALOG VZP - ZP'!D91)),0)&gt;0," ?","")</f>
        <v/>
      </c>
      <c r="AH91" s="11" t="str">
        <f>IF(IFERROR(SEARCH("!",UPPER('ÚHRADOVÝ KATALOG VZP - ZP'!D91)),0)&gt;0," !","")</f>
        <v/>
      </c>
      <c r="AI91" s="11" t="str">
        <f>IF(IFERROR(SEARCH("_",UPPER('ÚHRADOVÝ KATALOG VZP - ZP'!D91)),0)&gt;0," _","")</f>
        <v/>
      </c>
      <c r="AJ91" s="11" t="str">
        <f>IF(IFERROR(SEARCH("§",UPPER('ÚHRADOVÝ KATALOG VZP - ZP'!D91)),0)&gt;0," §","")</f>
        <v/>
      </c>
      <c r="AK91" s="11" t="str">
        <f>IF(IFERROR(SEARCH("#",UPPER('ÚHRADOVÝ KATALOG VZP - ZP'!D91)),0)&gt;0," #","")</f>
        <v/>
      </c>
      <c r="AL91" s="11" t="str">
        <f>IF(IFERROR(SEARCH(CHAR(10),UPPER('ÚHRADOVÝ KATALOG VZP - ZP'!D91)),0)&gt;0," ALT+ENTER","")</f>
        <v/>
      </c>
      <c r="AM91" s="96" t="str">
        <f>IF(AND(AE91=0, R91="NE"),"Chybí DOP",IF(LEN(TRIM(AF91&amp;AG91&amp;AH91&amp;AI91&amp;AJ91&amp;AK91&amp;AL91))&gt;0,"Nepovolený(é) znak(y):   "&amp;AF91&amp;AG91&amp;AH91&amp;AI91&amp;AJ91&amp;AK91&amp;AL91,TRIM('ÚHRADOVÝ KATALOG VZP - ZP'!D91)))</f>
        <v/>
      </c>
    </row>
    <row r="92" spans="1:39" ht="30" hidden="1" customHeight="1" x14ac:dyDescent="0.2">
      <c r="A92" s="1">
        <v>87</v>
      </c>
      <c r="B92" s="20" t="str">
        <f>IF(ISBLANK('ÚHRADOVÝ KATALOG VZP - ZP'!B92),"",'ÚHRADOVÝ KATALOG VZP - ZP'!B92)</f>
        <v/>
      </c>
      <c r="C92" s="21" t="str">
        <f t="shared" si="5"/>
        <v/>
      </c>
      <c r="D92" s="21" t="str">
        <f t="shared" si="6"/>
        <v/>
      </c>
      <c r="E92" s="22" t="str">
        <f>IF(S92="NOVÝ",IF(LEN(TRIM('ÚHRADOVÝ KATALOG VZP - ZP'!E92))=0,"Chybí TYP",'ÚHRADOVÝ KATALOG VZP - ZP'!E92),IF(LEN(TRIM('ÚHRADOVÝ KATALOG VZP - ZP'!E92))=0,"",'ÚHRADOVÝ KATALOG VZP - ZP'!E92))</f>
        <v/>
      </c>
      <c r="F92" s="22" t="str">
        <f t="shared" si="7"/>
        <v/>
      </c>
      <c r="G92" s="22" t="str">
        <f>IF(S92="NOVÝ",IF(LEN(TRIM('ÚHRADOVÝ KATALOG VZP - ZP'!G92))=0,"???",IF(IFERROR(SEARCH("""",UPPER('ÚHRADOVÝ KATALOG VZP - ZP'!G92)),0)=0,UPPER('ÚHRADOVÝ KATALOG VZP - ZP'!G92),"("&amp;""""&amp;")")),IF(LEN(TRIM('ÚHRADOVÝ KATALOG VZP - ZP'!G92))=0,"",IF(IFERROR(SEARCH("""",UPPER('ÚHRADOVÝ KATALOG VZP - ZP'!G92)),0)=0,UPPER('ÚHRADOVÝ KATALOG VZP - ZP'!G92),"("&amp;""""&amp;")")))</f>
        <v/>
      </c>
      <c r="H92" s="22" t="str">
        <f>IF(IFERROR(SEARCH("""",UPPER('ÚHRADOVÝ KATALOG VZP - ZP'!H92)),0)=0,UPPER('ÚHRADOVÝ KATALOG VZP - ZP'!H92),"("&amp;""""&amp;")")</f>
        <v/>
      </c>
      <c r="I92" s="22" t="str">
        <f>IF(IFERROR(SEARCH("""",UPPER('ÚHRADOVÝ KATALOG VZP - ZP'!I92)),0)=0,UPPER('ÚHRADOVÝ KATALOG VZP - ZP'!I92),"("&amp;""""&amp;")")</f>
        <v/>
      </c>
      <c r="J92" s="23" t="str">
        <f>IF(S92="NOVÝ",IF(LEN(TRIM('ÚHRADOVÝ KATALOG VZP - ZP'!J92))=0,"Chybí VYC",'ÚHRADOVÝ KATALOG VZP - ZP'!J92),IF(LEN(TRIM('ÚHRADOVÝ KATALOG VZP - ZP'!J92))=0,"",'ÚHRADOVÝ KATALOG VZP - ZP'!J92))</f>
        <v/>
      </c>
      <c r="K92" s="22" t="str">
        <f>IF(S92="NOVÝ",IF(LEN(TRIM('ÚHRADOVÝ KATALOG VZP - ZP'!K92))=0,"Chybí MENA",IF(IFERROR(SEARCH("""",UPPER('ÚHRADOVÝ KATALOG VZP - ZP'!K92)),0)=0,UPPER('ÚHRADOVÝ KATALOG VZP - ZP'!K92),"("&amp;""""&amp;")")),IF(LEN(TRIM('ÚHRADOVÝ KATALOG VZP - ZP'!K92))=0,"",IF(IFERROR(SEARCH("""",UPPER('ÚHRADOVÝ KATALOG VZP - ZP'!K92)),0)=0,UPPER('ÚHRADOVÝ KATALOG VZP - ZP'!K92),"("&amp;""""&amp;")")))</f>
        <v/>
      </c>
      <c r="L92" s="24" t="str">
        <f>IF(S92="NOVÝ",IF(LEN(TRIM('ÚHRADOVÝ KATALOG VZP - ZP'!L92))=0,"Chybí KURZ",'ÚHRADOVÝ KATALOG VZP - ZP'!L92),IF(LEN(TRIM('ÚHRADOVÝ KATALOG VZP - ZP'!L92))=0,"",'ÚHRADOVÝ KATALOG VZP - ZP'!L92))</f>
        <v/>
      </c>
      <c r="M92" s="83" t="str">
        <f>IF(S92="NOVÝ",IF(LEN(TRIM('ÚHRADOVÝ KATALOG VZP - ZP'!M92))=0,"Chybí DPH",
IF(OR('ÚHRADOVÝ KATALOG VZP - ZP'!M92=15,'ÚHRADOVÝ KATALOG VZP - ZP'!M92=21),
'ÚHRADOVÝ KATALOG VZP - ZP'!M92,"CHYBA")),
IF(LEN(TRIM('ÚHRADOVÝ KATALOG VZP - ZP'!M92))=0,"",
IF(OR('ÚHRADOVÝ KATALOG VZP - ZP'!M92=15,'ÚHRADOVÝ KATALOG VZP - ZP'!M92=21),
'ÚHRADOVÝ KATALOG VZP - ZP'!M92,"CHYBA"))
)</f>
        <v/>
      </c>
      <c r="N92" s="25" t="str">
        <f>IF(R92="NE",IF(AND(T92&lt;&gt;"X",LEN('ÚHRADOVÝ KATALOG VZP - ZP'!N92)&gt;0),IF(ROUND(J92*L92*(1+(M92/100))*T92,2)&lt;'ÚHRADOVÝ KATALOG VZP - ZP'!N92,TEXT('ÚHRADOVÝ KATALOG VZP - ZP'!N92,"# ##0,00 Kč") &amp; CHAR(10) &amp; "&gt; " &amp; TEXT('ÚHRADOVÝ KATALOG VZP - ZP'!N92-(J92*L92*(1+(M92/100))*T92),"# ##0,00 Kč"),TEXT('ÚHRADOVÝ KATALOG VZP - ZP'!N92,"# ##0,00 Kč") &amp; CHAR(10) &amp; "OK"),"Chybí data pro výpočet"),"")</f>
        <v/>
      </c>
      <c r="O92" s="26" t="str">
        <f>IF(AND(R92="NE",LEN('ÚHRADOVÝ KATALOG VZP - ZP'!O92)&gt;0),'ÚHRADOVÝ KATALOG VZP - ZP'!O92,"")</f>
        <v/>
      </c>
      <c r="P92" s="26" t="str">
        <f>IF(AND(R92="NE",LEN('ÚHRADOVÝ KATALOG VZP - ZP'!P92)&gt;0),'ÚHRADOVÝ KATALOG VZP - ZP'!P92,"")</f>
        <v/>
      </c>
      <c r="Q92" s="79" t="str">
        <f>IF(LEN(TRIM('ÚHRADOVÝ KATALOG VZP - ZP'!Q92))=0,"",IF(IFERROR(SEARCH("""",UPPER('ÚHRADOVÝ KATALOG VZP - ZP'!Q92)),0)=0,UPPER('ÚHRADOVÝ KATALOG VZP - ZP'!Q92),"("&amp;""""&amp;")"))</f>
        <v/>
      </c>
      <c r="R92" s="31" t="str">
        <f>IF(LEN(TRIM('ÚHRADOVÝ KATALOG VZP - ZP'!B92)&amp;TRIM('ÚHRADOVÝ KATALOG VZP - ZP'!C92)&amp;TRIM('ÚHRADOVÝ KATALOG VZP - ZP'!D92)&amp;TRIM('ÚHRADOVÝ KATALOG VZP - ZP'!E92)&amp;TRIM('ÚHRADOVÝ KATALOG VZP - ZP'!F92)&amp;TRIM('ÚHRADOVÝ KATALOG VZP - ZP'!G92)&amp;TRIM('ÚHRADOVÝ KATALOG VZP - ZP'!H92)&amp;TRIM('ÚHRADOVÝ KATALOG VZP - ZP'!I92)&amp;TRIM('ÚHRADOVÝ KATALOG VZP - ZP'!J92)&amp;TRIM('ÚHRADOVÝ KATALOG VZP - ZP'!K92)&amp;TRIM('ÚHRADOVÝ KATALOG VZP - ZP'!L92)&amp;TRIM('ÚHRADOVÝ KATALOG VZP - ZP'!M92)&amp;TRIM('ÚHRADOVÝ KATALOG VZP - ZP'!N92)&amp;TRIM('ÚHRADOVÝ KATALOG VZP - ZP'!O92)&amp;TRIM('ÚHRADOVÝ KATALOG VZP - ZP'!P92)&amp;TRIM('ÚHRADOVÝ KATALOG VZP - ZP'!Q92))=0,"ANO","NE")</f>
        <v>ANO</v>
      </c>
      <c r="S92" s="31" t="str">
        <f>IF(R92="NE",IF(LEN(TRIM('ÚHRADOVÝ KATALOG VZP - ZP'!B92))=0,"NOVÝ","OPRAVA"),"")</f>
        <v/>
      </c>
      <c r="T92" s="32" t="str">
        <f t="shared" si="8"/>
        <v>X</v>
      </c>
      <c r="U92" s="11"/>
      <c r="V92" s="11">
        <f>LEN(TRIM('ÚHRADOVÝ KATALOG VZP - ZP'!C92))</f>
        <v>0</v>
      </c>
      <c r="W92" s="11" t="str">
        <f>IF(IFERROR(SEARCH("""",UPPER('ÚHRADOVÝ KATALOG VZP - ZP'!C92)),0)&gt;0," "&amp;CHAR(34),"")</f>
        <v/>
      </c>
      <c r="X92" s="11" t="str">
        <f>IF(IFERROR(SEARCH("~?",UPPER('ÚHRADOVÝ KATALOG VZP - ZP'!C92)),0)&gt;0," ?","")</f>
        <v/>
      </c>
      <c r="Y92" s="11" t="str">
        <f>IF(IFERROR(SEARCH("!",UPPER('ÚHRADOVÝ KATALOG VZP - ZP'!C92)),0)&gt;0," !","")</f>
        <v/>
      </c>
      <c r="Z92" s="11" t="str">
        <f>IF(IFERROR(SEARCH("_",UPPER('ÚHRADOVÝ KATALOG VZP - ZP'!C92)),0)&gt;0," _","")</f>
        <v/>
      </c>
      <c r="AA92" s="11" t="str">
        <f>IF(IFERROR(SEARCH("§",UPPER('ÚHRADOVÝ KATALOG VZP - ZP'!C92)),0)&gt;0," §","")</f>
        <v/>
      </c>
      <c r="AB92" s="11" t="str">
        <f>IF(IFERROR(SEARCH("#",UPPER('ÚHRADOVÝ KATALOG VZP - ZP'!C92)),0)&gt;0," #","")</f>
        <v/>
      </c>
      <c r="AC92" s="11" t="str">
        <f>IF(IFERROR(SEARCH(CHAR(10),UPPER('ÚHRADOVÝ KATALOG VZP - ZP'!C92)),0)&gt;0," ALT+ENTER","")</f>
        <v/>
      </c>
      <c r="AD92" s="96" t="str">
        <f>IF(AND(V92=0, R92="NE"),"Chybí NAZ",IF(LEN(TRIM(W92&amp;X92&amp;Y92&amp;Z92&amp;AA92&amp;AB92&amp;AC92))&gt;0,"Nepovolený(é) znak(y):   "&amp;W92&amp;X92&amp;Y92&amp;Z92&amp;AA92&amp;AB92&amp;AC92,TRIM('ÚHRADOVÝ KATALOG VZP - ZP'!C92)))</f>
        <v/>
      </c>
      <c r="AE92" s="11">
        <f>LEN(TRIM('ÚHRADOVÝ KATALOG VZP - ZP'!D92))</f>
        <v>0</v>
      </c>
      <c r="AF92" s="11" t="str">
        <f>IF(IFERROR(SEARCH("""",UPPER('ÚHRADOVÝ KATALOG VZP - ZP'!D92)),0)&gt;0," "&amp;CHAR(34),"")</f>
        <v/>
      </c>
      <c r="AG92" s="11" t="str">
        <f>IF(IFERROR(SEARCH("~?",UPPER('ÚHRADOVÝ KATALOG VZP - ZP'!D92)),0)&gt;0," ?","")</f>
        <v/>
      </c>
      <c r="AH92" s="11" t="str">
        <f>IF(IFERROR(SEARCH("!",UPPER('ÚHRADOVÝ KATALOG VZP - ZP'!D92)),0)&gt;0," !","")</f>
        <v/>
      </c>
      <c r="AI92" s="11" t="str">
        <f>IF(IFERROR(SEARCH("_",UPPER('ÚHRADOVÝ KATALOG VZP - ZP'!D92)),0)&gt;0," _","")</f>
        <v/>
      </c>
      <c r="AJ92" s="11" t="str">
        <f>IF(IFERROR(SEARCH("§",UPPER('ÚHRADOVÝ KATALOG VZP - ZP'!D92)),0)&gt;0," §","")</f>
        <v/>
      </c>
      <c r="AK92" s="11" t="str">
        <f>IF(IFERROR(SEARCH("#",UPPER('ÚHRADOVÝ KATALOG VZP - ZP'!D92)),0)&gt;0," #","")</f>
        <v/>
      </c>
      <c r="AL92" s="11" t="str">
        <f>IF(IFERROR(SEARCH(CHAR(10),UPPER('ÚHRADOVÝ KATALOG VZP - ZP'!D92)),0)&gt;0," ALT+ENTER","")</f>
        <v/>
      </c>
      <c r="AM92" s="96" t="str">
        <f>IF(AND(AE92=0, R92="NE"),"Chybí DOP",IF(LEN(TRIM(AF92&amp;AG92&amp;AH92&amp;AI92&amp;AJ92&amp;AK92&amp;AL92))&gt;0,"Nepovolený(é) znak(y):   "&amp;AF92&amp;AG92&amp;AH92&amp;AI92&amp;AJ92&amp;AK92&amp;AL92,TRIM('ÚHRADOVÝ KATALOG VZP - ZP'!D92)))</f>
        <v/>
      </c>
    </row>
    <row r="93" spans="1:39" ht="30" hidden="1" customHeight="1" x14ac:dyDescent="0.2">
      <c r="A93" s="1">
        <v>88</v>
      </c>
      <c r="B93" s="20" t="str">
        <f>IF(ISBLANK('ÚHRADOVÝ KATALOG VZP - ZP'!B93),"",'ÚHRADOVÝ KATALOG VZP - ZP'!B93)</f>
        <v/>
      </c>
      <c r="C93" s="21" t="str">
        <f t="shared" si="5"/>
        <v/>
      </c>
      <c r="D93" s="21" t="str">
        <f t="shared" si="6"/>
        <v/>
      </c>
      <c r="E93" s="22" t="str">
        <f>IF(S93="NOVÝ",IF(LEN(TRIM('ÚHRADOVÝ KATALOG VZP - ZP'!E93))=0,"Chybí TYP",'ÚHRADOVÝ KATALOG VZP - ZP'!E93),IF(LEN(TRIM('ÚHRADOVÝ KATALOG VZP - ZP'!E93))=0,"",'ÚHRADOVÝ KATALOG VZP - ZP'!E93))</f>
        <v/>
      </c>
      <c r="F93" s="22" t="str">
        <f t="shared" si="7"/>
        <v/>
      </c>
      <c r="G93" s="22" t="str">
        <f>IF(S93="NOVÝ",IF(LEN(TRIM('ÚHRADOVÝ KATALOG VZP - ZP'!G93))=0,"???",IF(IFERROR(SEARCH("""",UPPER('ÚHRADOVÝ KATALOG VZP - ZP'!G93)),0)=0,UPPER('ÚHRADOVÝ KATALOG VZP - ZP'!G93),"("&amp;""""&amp;")")),IF(LEN(TRIM('ÚHRADOVÝ KATALOG VZP - ZP'!G93))=0,"",IF(IFERROR(SEARCH("""",UPPER('ÚHRADOVÝ KATALOG VZP - ZP'!G93)),0)=0,UPPER('ÚHRADOVÝ KATALOG VZP - ZP'!G93),"("&amp;""""&amp;")")))</f>
        <v/>
      </c>
      <c r="H93" s="22" t="str">
        <f>IF(IFERROR(SEARCH("""",UPPER('ÚHRADOVÝ KATALOG VZP - ZP'!H93)),0)=0,UPPER('ÚHRADOVÝ KATALOG VZP - ZP'!H93),"("&amp;""""&amp;")")</f>
        <v/>
      </c>
      <c r="I93" s="22" t="str">
        <f>IF(IFERROR(SEARCH("""",UPPER('ÚHRADOVÝ KATALOG VZP - ZP'!I93)),0)=0,UPPER('ÚHRADOVÝ KATALOG VZP - ZP'!I93),"("&amp;""""&amp;")")</f>
        <v/>
      </c>
      <c r="J93" s="23" t="str">
        <f>IF(S93="NOVÝ",IF(LEN(TRIM('ÚHRADOVÝ KATALOG VZP - ZP'!J93))=0,"Chybí VYC",'ÚHRADOVÝ KATALOG VZP - ZP'!J93),IF(LEN(TRIM('ÚHRADOVÝ KATALOG VZP - ZP'!J93))=0,"",'ÚHRADOVÝ KATALOG VZP - ZP'!J93))</f>
        <v/>
      </c>
      <c r="K93" s="22" t="str">
        <f>IF(S93="NOVÝ",IF(LEN(TRIM('ÚHRADOVÝ KATALOG VZP - ZP'!K93))=0,"Chybí MENA",IF(IFERROR(SEARCH("""",UPPER('ÚHRADOVÝ KATALOG VZP - ZP'!K93)),0)=0,UPPER('ÚHRADOVÝ KATALOG VZP - ZP'!K93),"("&amp;""""&amp;")")),IF(LEN(TRIM('ÚHRADOVÝ KATALOG VZP - ZP'!K93))=0,"",IF(IFERROR(SEARCH("""",UPPER('ÚHRADOVÝ KATALOG VZP - ZP'!K93)),0)=0,UPPER('ÚHRADOVÝ KATALOG VZP - ZP'!K93),"("&amp;""""&amp;")")))</f>
        <v/>
      </c>
      <c r="L93" s="24" t="str">
        <f>IF(S93="NOVÝ",IF(LEN(TRIM('ÚHRADOVÝ KATALOG VZP - ZP'!L93))=0,"Chybí KURZ",'ÚHRADOVÝ KATALOG VZP - ZP'!L93),IF(LEN(TRIM('ÚHRADOVÝ KATALOG VZP - ZP'!L93))=0,"",'ÚHRADOVÝ KATALOG VZP - ZP'!L93))</f>
        <v/>
      </c>
      <c r="M93" s="83" t="str">
        <f>IF(S93="NOVÝ",IF(LEN(TRIM('ÚHRADOVÝ KATALOG VZP - ZP'!M93))=0,"Chybí DPH",
IF(OR('ÚHRADOVÝ KATALOG VZP - ZP'!M93=15,'ÚHRADOVÝ KATALOG VZP - ZP'!M93=21),
'ÚHRADOVÝ KATALOG VZP - ZP'!M93,"CHYBA")),
IF(LEN(TRIM('ÚHRADOVÝ KATALOG VZP - ZP'!M93))=0,"",
IF(OR('ÚHRADOVÝ KATALOG VZP - ZP'!M93=15,'ÚHRADOVÝ KATALOG VZP - ZP'!M93=21),
'ÚHRADOVÝ KATALOG VZP - ZP'!M93,"CHYBA"))
)</f>
        <v/>
      </c>
      <c r="N93" s="25" t="str">
        <f>IF(R93="NE",IF(AND(T93&lt;&gt;"X",LEN('ÚHRADOVÝ KATALOG VZP - ZP'!N93)&gt;0),IF(ROUND(J93*L93*(1+(M93/100))*T93,2)&lt;'ÚHRADOVÝ KATALOG VZP - ZP'!N93,TEXT('ÚHRADOVÝ KATALOG VZP - ZP'!N93,"# ##0,00 Kč") &amp; CHAR(10) &amp; "&gt; " &amp; TEXT('ÚHRADOVÝ KATALOG VZP - ZP'!N93-(J93*L93*(1+(M93/100))*T93),"# ##0,00 Kč"),TEXT('ÚHRADOVÝ KATALOG VZP - ZP'!N93,"# ##0,00 Kč") &amp; CHAR(10) &amp; "OK"),"Chybí data pro výpočet"),"")</f>
        <v/>
      </c>
      <c r="O93" s="26" t="str">
        <f>IF(AND(R93="NE",LEN('ÚHRADOVÝ KATALOG VZP - ZP'!O93)&gt;0),'ÚHRADOVÝ KATALOG VZP - ZP'!O93,"")</f>
        <v/>
      </c>
      <c r="P93" s="26" t="str">
        <f>IF(AND(R93="NE",LEN('ÚHRADOVÝ KATALOG VZP - ZP'!P93)&gt;0),'ÚHRADOVÝ KATALOG VZP - ZP'!P93,"")</f>
        <v/>
      </c>
      <c r="Q93" s="79" t="str">
        <f>IF(LEN(TRIM('ÚHRADOVÝ KATALOG VZP - ZP'!Q93))=0,"",IF(IFERROR(SEARCH("""",UPPER('ÚHRADOVÝ KATALOG VZP - ZP'!Q93)),0)=0,UPPER('ÚHRADOVÝ KATALOG VZP - ZP'!Q93),"("&amp;""""&amp;")"))</f>
        <v/>
      </c>
      <c r="R93" s="31" t="str">
        <f>IF(LEN(TRIM('ÚHRADOVÝ KATALOG VZP - ZP'!B93)&amp;TRIM('ÚHRADOVÝ KATALOG VZP - ZP'!C93)&amp;TRIM('ÚHRADOVÝ KATALOG VZP - ZP'!D93)&amp;TRIM('ÚHRADOVÝ KATALOG VZP - ZP'!E93)&amp;TRIM('ÚHRADOVÝ KATALOG VZP - ZP'!F93)&amp;TRIM('ÚHRADOVÝ KATALOG VZP - ZP'!G93)&amp;TRIM('ÚHRADOVÝ KATALOG VZP - ZP'!H93)&amp;TRIM('ÚHRADOVÝ KATALOG VZP - ZP'!I93)&amp;TRIM('ÚHRADOVÝ KATALOG VZP - ZP'!J93)&amp;TRIM('ÚHRADOVÝ KATALOG VZP - ZP'!K93)&amp;TRIM('ÚHRADOVÝ KATALOG VZP - ZP'!L93)&amp;TRIM('ÚHRADOVÝ KATALOG VZP - ZP'!M93)&amp;TRIM('ÚHRADOVÝ KATALOG VZP - ZP'!N93)&amp;TRIM('ÚHRADOVÝ KATALOG VZP - ZP'!O93)&amp;TRIM('ÚHRADOVÝ KATALOG VZP - ZP'!P93)&amp;TRIM('ÚHRADOVÝ KATALOG VZP - ZP'!Q93))=0,"ANO","NE")</f>
        <v>ANO</v>
      </c>
      <c r="S93" s="31" t="str">
        <f>IF(R93="NE",IF(LEN(TRIM('ÚHRADOVÝ KATALOG VZP - ZP'!B93))=0,"NOVÝ","OPRAVA"),"")</f>
        <v/>
      </c>
      <c r="T93" s="32" t="str">
        <f t="shared" si="8"/>
        <v>X</v>
      </c>
      <c r="U93" s="11"/>
      <c r="V93" s="11">
        <f>LEN(TRIM('ÚHRADOVÝ KATALOG VZP - ZP'!C93))</f>
        <v>0</v>
      </c>
      <c r="W93" s="11" t="str">
        <f>IF(IFERROR(SEARCH("""",UPPER('ÚHRADOVÝ KATALOG VZP - ZP'!C93)),0)&gt;0," "&amp;CHAR(34),"")</f>
        <v/>
      </c>
      <c r="X93" s="11" t="str">
        <f>IF(IFERROR(SEARCH("~?",UPPER('ÚHRADOVÝ KATALOG VZP - ZP'!C93)),0)&gt;0," ?","")</f>
        <v/>
      </c>
      <c r="Y93" s="11" t="str">
        <f>IF(IFERROR(SEARCH("!",UPPER('ÚHRADOVÝ KATALOG VZP - ZP'!C93)),0)&gt;0," !","")</f>
        <v/>
      </c>
      <c r="Z93" s="11" t="str">
        <f>IF(IFERROR(SEARCH("_",UPPER('ÚHRADOVÝ KATALOG VZP - ZP'!C93)),0)&gt;0," _","")</f>
        <v/>
      </c>
      <c r="AA93" s="11" t="str">
        <f>IF(IFERROR(SEARCH("§",UPPER('ÚHRADOVÝ KATALOG VZP - ZP'!C93)),0)&gt;0," §","")</f>
        <v/>
      </c>
      <c r="AB93" s="11" t="str">
        <f>IF(IFERROR(SEARCH("#",UPPER('ÚHRADOVÝ KATALOG VZP - ZP'!C93)),0)&gt;0," #","")</f>
        <v/>
      </c>
      <c r="AC93" s="11" t="str">
        <f>IF(IFERROR(SEARCH(CHAR(10),UPPER('ÚHRADOVÝ KATALOG VZP - ZP'!C93)),0)&gt;0," ALT+ENTER","")</f>
        <v/>
      </c>
      <c r="AD93" s="96" t="str">
        <f>IF(AND(V93=0, R93="NE"),"Chybí NAZ",IF(LEN(TRIM(W93&amp;X93&amp;Y93&amp;Z93&amp;AA93&amp;AB93&amp;AC93))&gt;0,"Nepovolený(é) znak(y):   "&amp;W93&amp;X93&amp;Y93&amp;Z93&amp;AA93&amp;AB93&amp;AC93,TRIM('ÚHRADOVÝ KATALOG VZP - ZP'!C93)))</f>
        <v/>
      </c>
      <c r="AE93" s="11">
        <f>LEN(TRIM('ÚHRADOVÝ KATALOG VZP - ZP'!D93))</f>
        <v>0</v>
      </c>
      <c r="AF93" s="11" t="str">
        <f>IF(IFERROR(SEARCH("""",UPPER('ÚHRADOVÝ KATALOG VZP - ZP'!D93)),0)&gt;0," "&amp;CHAR(34),"")</f>
        <v/>
      </c>
      <c r="AG93" s="11" t="str">
        <f>IF(IFERROR(SEARCH("~?",UPPER('ÚHRADOVÝ KATALOG VZP - ZP'!D93)),0)&gt;0," ?","")</f>
        <v/>
      </c>
      <c r="AH93" s="11" t="str">
        <f>IF(IFERROR(SEARCH("!",UPPER('ÚHRADOVÝ KATALOG VZP - ZP'!D93)),0)&gt;0," !","")</f>
        <v/>
      </c>
      <c r="AI93" s="11" t="str">
        <f>IF(IFERROR(SEARCH("_",UPPER('ÚHRADOVÝ KATALOG VZP - ZP'!D93)),0)&gt;0," _","")</f>
        <v/>
      </c>
      <c r="AJ93" s="11" t="str">
        <f>IF(IFERROR(SEARCH("§",UPPER('ÚHRADOVÝ KATALOG VZP - ZP'!D93)),0)&gt;0," §","")</f>
        <v/>
      </c>
      <c r="AK93" s="11" t="str">
        <f>IF(IFERROR(SEARCH("#",UPPER('ÚHRADOVÝ KATALOG VZP - ZP'!D93)),0)&gt;0," #","")</f>
        <v/>
      </c>
      <c r="AL93" s="11" t="str">
        <f>IF(IFERROR(SEARCH(CHAR(10),UPPER('ÚHRADOVÝ KATALOG VZP - ZP'!D93)),0)&gt;0," ALT+ENTER","")</f>
        <v/>
      </c>
      <c r="AM93" s="96" t="str">
        <f>IF(AND(AE93=0, R93="NE"),"Chybí DOP",IF(LEN(TRIM(AF93&amp;AG93&amp;AH93&amp;AI93&amp;AJ93&amp;AK93&amp;AL93))&gt;0,"Nepovolený(é) znak(y):   "&amp;AF93&amp;AG93&amp;AH93&amp;AI93&amp;AJ93&amp;AK93&amp;AL93,TRIM('ÚHRADOVÝ KATALOG VZP - ZP'!D93)))</f>
        <v/>
      </c>
    </row>
    <row r="94" spans="1:39" ht="30" hidden="1" customHeight="1" x14ac:dyDescent="0.2">
      <c r="A94" s="1">
        <v>89</v>
      </c>
      <c r="B94" s="20" t="str">
        <f>IF(ISBLANK('ÚHRADOVÝ KATALOG VZP - ZP'!B94),"",'ÚHRADOVÝ KATALOG VZP - ZP'!B94)</f>
        <v/>
      </c>
      <c r="C94" s="21" t="str">
        <f t="shared" si="5"/>
        <v/>
      </c>
      <c r="D94" s="21" t="str">
        <f t="shared" si="6"/>
        <v/>
      </c>
      <c r="E94" s="22" t="str">
        <f>IF(S94="NOVÝ",IF(LEN(TRIM('ÚHRADOVÝ KATALOG VZP - ZP'!E94))=0,"Chybí TYP",'ÚHRADOVÝ KATALOG VZP - ZP'!E94),IF(LEN(TRIM('ÚHRADOVÝ KATALOG VZP - ZP'!E94))=0,"",'ÚHRADOVÝ KATALOG VZP - ZP'!E94))</f>
        <v/>
      </c>
      <c r="F94" s="22" t="str">
        <f t="shared" si="7"/>
        <v/>
      </c>
      <c r="G94" s="22" t="str">
        <f>IF(S94="NOVÝ",IF(LEN(TRIM('ÚHRADOVÝ KATALOG VZP - ZP'!G94))=0,"???",IF(IFERROR(SEARCH("""",UPPER('ÚHRADOVÝ KATALOG VZP - ZP'!G94)),0)=0,UPPER('ÚHRADOVÝ KATALOG VZP - ZP'!G94),"("&amp;""""&amp;")")),IF(LEN(TRIM('ÚHRADOVÝ KATALOG VZP - ZP'!G94))=0,"",IF(IFERROR(SEARCH("""",UPPER('ÚHRADOVÝ KATALOG VZP - ZP'!G94)),0)=0,UPPER('ÚHRADOVÝ KATALOG VZP - ZP'!G94),"("&amp;""""&amp;")")))</f>
        <v/>
      </c>
      <c r="H94" s="22" t="str">
        <f>IF(IFERROR(SEARCH("""",UPPER('ÚHRADOVÝ KATALOG VZP - ZP'!H94)),0)=0,UPPER('ÚHRADOVÝ KATALOG VZP - ZP'!H94),"("&amp;""""&amp;")")</f>
        <v/>
      </c>
      <c r="I94" s="22" t="str">
        <f>IF(IFERROR(SEARCH("""",UPPER('ÚHRADOVÝ KATALOG VZP - ZP'!I94)),0)=0,UPPER('ÚHRADOVÝ KATALOG VZP - ZP'!I94),"("&amp;""""&amp;")")</f>
        <v/>
      </c>
      <c r="J94" s="23" t="str">
        <f>IF(S94="NOVÝ",IF(LEN(TRIM('ÚHRADOVÝ KATALOG VZP - ZP'!J94))=0,"Chybí VYC",'ÚHRADOVÝ KATALOG VZP - ZP'!J94),IF(LEN(TRIM('ÚHRADOVÝ KATALOG VZP - ZP'!J94))=0,"",'ÚHRADOVÝ KATALOG VZP - ZP'!J94))</f>
        <v/>
      </c>
      <c r="K94" s="22" t="str">
        <f>IF(S94="NOVÝ",IF(LEN(TRIM('ÚHRADOVÝ KATALOG VZP - ZP'!K94))=0,"Chybí MENA",IF(IFERROR(SEARCH("""",UPPER('ÚHRADOVÝ KATALOG VZP - ZP'!K94)),0)=0,UPPER('ÚHRADOVÝ KATALOG VZP - ZP'!K94),"("&amp;""""&amp;")")),IF(LEN(TRIM('ÚHRADOVÝ KATALOG VZP - ZP'!K94))=0,"",IF(IFERROR(SEARCH("""",UPPER('ÚHRADOVÝ KATALOG VZP - ZP'!K94)),0)=0,UPPER('ÚHRADOVÝ KATALOG VZP - ZP'!K94),"("&amp;""""&amp;")")))</f>
        <v/>
      </c>
      <c r="L94" s="24" t="str">
        <f>IF(S94="NOVÝ",IF(LEN(TRIM('ÚHRADOVÝ KATALOG VZP - ZP'!L94))=0,"Chybí KURZ",'ÚHRADOVÝ KATALOG VZP - ZP'!L94),IF(LEN(TRIM('ÚHRADOVÝ KATALOG VZP - ZP'!L94))=0,"",'ÚHRADOVÝ KATALOG VZP - ZP'!L94))</f>
        <v/>
      </c>
      <c r="M94" s="83" t="str">
        <f>IF(S94="NOVÝ",IF(LEN(TRIM('ÚHRADOVÝ KATALOG VZP - ZP'!M94))=0,"Chybí DPH",
IF(OR('ÚHRADOVÝ KATALOG VZP - ZP'!M94=15,'ÚHRADOVÝ KATALOG VZP - ZP'!M94=21),
'ÚHRADOVÝ KATALOG VZP - ZP'!M94,"CHYBA")),
IF(LEN(TRIM('ÚHRADOVÝ KATALOG VZP - ZP'!M94))=0,"",
IF(OR('ÚHRADOVÝ KATALOG VZP - ZP'!M94=15,'ÚHRADOVÝ KATALOG VZP - ZP'!M94=21),
'ÚHRADOVÝ KATALOG VZP - ZP'!M94,"CHYBA"))
)</f>
        <v/>
      </c>
      <c r="N94" s="25" t="str">
        <f>IF(R94="NE",IF(AND(T94&lt;&gt;"X",LEN('ÚHRADOVÝ KATALOG VZP - ZP'!N94)&gt;0),IF(ROUND(J94*L94*(1+(M94/100))*T94,2)&lt;'ÚHRADOVÝ KATALOG VZP - ZP'!N94,TEXT('ÚHRADOVÝ KATALOG VZP - ZP'!N94,"# ##0,00 Kč") &amp; CHAR(10) &amp; "&gt; " &amp; TEXT('ÚHRADOVÝ KATALOG VZP - ZP'!N94-(J94*L94*(1+(M94/100))*T94),"# ##0,00 Kč"),TEXT('ÚHRADOVÝ KATALOG VZP - ZP'!N94,"# ##0,00 Kč") &amp; CHAR(10) &amp; "OK"),"Chybí data pro výpočet"),"")</f>
        <v/>
      </c>
      <c r="O94" s="26" t="str">
        <f>IF(AND(R94="NE",LEN('ÚHRADOVÝ KATALOG VZP - ZP'!O94)&gt;0),'ÚHRADOVÝ KATALOG VZP - ZP'!O94,"")</f>
        <v/>
      </c>
      <c r="P94" s="26" t="str">
        <f>IF(AND(R94="NE",LEN('ÚHRADOVÝ KATALOG VZP - ZP'!P94)&gt;0),'ÚHRADOVÝ KATALOG VZP - ZP'!P94,"")</f>
        <v/>
      </c>
      <c r="Q94" s="79" t="str">
        <f>IF(LEN(TRIM('ÚHRADOVÝ KATALOG VZP - ZP'!Q94))=0,"",IF(IFERROR(SEARCH("""",UPPER('ÚHRADOVÝ KATALOG VZP - ZP'!Q94)),0)=0,UPPER('ÚHRADOVÝ KATALOG VZP - ZP'!Q94),"("&amp;""""&amp;")"))</f>
        <v/>
      </c>
      <c r="R94" s="31" t="str">
        <f>IF(LEN(TRIM('ÚHRADOVÝ KATALOG VZP - ZP'!B94)&amp;TRIM('ÚHRADOVÝ KATALOG VZP - ZP'!C94)&amp;TRIM('ÚHRADOVÝ KATALOG VZP - ZP'!D94)&amp;TRIM('ÚHRADOVÝ KATALOG VZP - ZP'!E94)&amp;TRIM('ÚHRADOVÝ KATALOG VZP - ZP'!F94)&amp;TRIM('ÚHRADOVÝ KATALOG VZP - ZP'!G94)&amp;TRIM('ÚHRADOVÝ KATALOG VZP - ZP'!H94)&amp;TRIM('ÚHRADOVÝ KATALOG VZP - ZP'!I94)&amp;TRIM('ÚHRADOVÝ KATALOG VZP - ZP'!J94)&amp;TRIM('ÚHRADOVÝ KATALOG VZP - ZP'!K94)&amp;TRIM('ÚHRADOVÝ KATALOG VZP - ZP'!L94)&amp;TRIM('ÚHRADOVÝ KATALOG VZP - ZP'!M94)&amp;TRIM('ÚHRADOVÝ KATALOG VZP - ZP'!N94)&amp;TRIM('ÚHRADOVÝ KATALOG VZP - ZP'!O94)&amp;TRIM('ÚHRADOVÝ KATALOG VZP - ZP'!P94)&amp;TRIM('ÚHRADOVÝ KATALOG VZP - ZP'!Q94))=0,"ANO","NE")</f>
        <v>ANO</v>
      </c>
      <c r="S94" s="31" t="str">
        <f>IF(R94="NE",IF(LEN(TRIM('ÚHRADOVÝ KATALOG VZP - ZP'!B94))=0,"NOVÝ","OPRAVA"),"")</f>
        <v/>
      </c>
      <c r="T94" s="32" t="str">
        <f t="shared" si="8"/>
        <v>X</v>
      </c>
      <c r="U94" s="11"/>
      <c r="V94" s="11">
        <f>LEN(TRIM('ÚHRADOVÝ KATALOG VZP - ZP'!C94))</f>
        <v>0</v>
      </c>
      <c r="W94" s="11" t="str">
        <f>IF(IFERROR(SEARCH("""",UPPER('ÚHRADOVÝ KATALOG VZP - ZP'!C94)),0)&gt;0," "&amp;CHAR(34),"")</f>
        <v/>
      </c>
      <c r="X94" s="11" t="str">
        <f>IF(IFERROR(SEARCH("~?",UPPER('ÚHRADOVÝ KATALOG VZP - ZP'!C94)),0)&gt;0," ?","")</f>
        <v/>
      </c>
      <c r="Y94" s="11" t="str">
        <f>IF(IFERROR(SEARCH("!",UPPER('ÚHRADOVÝ KATALOG VZP - ZP'!C94)),0)&gt;0," !","")</f>
        <v/>
      </c>
      <c r="Z94" s="11" t="str">
        <f>IF(IFERROR(SEARCH("_",UPPER('ÚHRADOVÝ KATALOG VZP - ZP'!C94)),0)&gt;0," _","")</f>
        <v/>
      </c>
      <c r="AA94" s="11" t="str">
        <f>IF(IFERROR(SEARCH("§",UPPER('ÚHRADOVÝ KATALOG VZP - ZP'!C94)),0)&gt;0," §","")</f>
        <v/>
      </c>
      <c r="AB94" s="11" t="str">
        <f>IF(IFERROR(SEARCH("#",UPPER('ÚHRADOVÝ KATALOG VZP - ZP'!C94)),0)&gt;0," #","")</f>
        <v/>
      </c>
      <c r="AC94" s="11" t="str">
        <f>IF(IFERROR(SEARCH(CHAR(10),UPPER('ÚHRADOVÝ KATALOG VZP - ZP'!C94)),0)&gt;0," ALT+ENTER","")</f>
        <v/>
      </c>
      <c r="AD94" s="96" t="str">
        <f>IF(AND(V94=0, R94="NE"),"Chybí NAZ",IF(LEN(TRIM(W94&amp;X94&amp;Y94&amp;Z94&amp;AA94&amp;AB94&amp;AC94))&gt;0,"Nepovolený(é) znak(y):   "&amp;W94&amp;X94&amp;Y94&amp;Z94&amp;AA94&amp;AB94&amp;AC94,TRIM('ÚHRADOVÝ KATALOG VZP - ZP'!C94)))</f>
        <v/>
      </c>
      <c r="AE94" s="11">
        <f>LEN(TRIM('ÚHRADOVÝ KATALOG VZP - ZP'!D94))</f>
        <v>0</v>
      </c>
      <c r="AF94" s="11" t="str">
        <f>IF(IFERROR(SEARCH("""",UPPER('ÚHRADOVÝ KATALOG VZP - ZP'!D94)),0)&gt;0," "&amp;CHAR(34),"")</f>
        <v/>
      </c>
      <c r="AG94" s="11" t="str">
        <f>IF(IFERROR(SEARCH("~?",UPPER('ÚHRADOVÝ KATALOG VZP - ZP'!D94)),0)&gt;0," ?","")</f>
        <v/>
      </c>
      <c r="AH94" s="11" t="str">
        <f>IF(IFERROR(SEARCH("!",UPPER('ÚHRADOVÝ KATALOG VZP - ZP'!D94)),0)&gt;0," !","")</f>
        <v/>
      </c>
      <c r="AI94" s="11" t="str">
        <f>IF(IFERROR(SEARCH("_",UPPER('ÚHRADOVÝ KATALOG VZP - ZP'!D94)),0)&gt;0," _","")</f>
        <v/>
      </c>
      <c r="AJ94" s="11" t="str">
        <f>IF(IFERROR(SEARCH("§",UPPER('ÚHRADOVÝ KATALOG VZP - ZP'!D94)),0)&gt;0," §","")</f>
        <v/>
      </c>
      <c r="AK94" s="11" t="str">
        <f>IF(IFERROR(SEARCH("#",UPPER('ÚHRADOVÝ KATALOG VZP - ZP'!D94)),0)&gt;0," #","")</f>
        <v/>
      </c>
      <c r="AL94" s="11" t="str">
        <f>IF(IFERROR(SEARCH(CHAR(10),UPPER('ÚHRADOVÝ KATALOG VZP - ZP'!D94)),0)&gt;0," ALT+ENTER","")</f>
        <v/>
      </c>
      <c r="AM94" s="96" t="str">
        <f>IF(AND(AE94=0, R94="NE"),"Chybí DOP",IF(LEN(TRIM(AF94&amp;AG94&amp;AH94&amp;AI94&amp;AJ94&amp;AK94&amp;AL94))&gt;0,"Nepovolený(é) znak(y):   "&amp;AF94&amp;AG94&amp;AH94&amp;AI94&amp;AJ94&amp;AK94&amp;AL94,TRIM('ÚHRADOVÝ KATALOG VZP - ZP'!D94)))</f>
        <v/>
      </c>
    </row>
    <row r="95" spans="1:39" ht="30" hidden="1" customHeight="1" x14ac:dyDescent="0.2">
      <c r="A95" s="1">
        <v>90</v>
      </c>
      <c r="B95" s="20" t="str">
        <f>IF(ISBLANK('ÚHRADOVÝ KATALOG VZP - ZP'!B95),"",'ÚHRADOVÝ KATALOG VZP - ZP'!B95)</f>
        <v/>
      </c>
      <c r="C95" s="21" t="str">
        <f t="shared" si="5"/>
        <v/>
      </c>
      <c r="D95" s="21" t="str">
        <f t="shared" si="6"/>
        <v/>
      </c>
      <c r="E95" s="22" t="str">
        <f>IF(S95="NOVÝ",IF(LEN(TRIM('ÚHRADOVÝ KATALOG VZP - ZP'!E95))=0,"Chybí TYP",'ÚHRADOVÝ KATALOG VZP - ZP'!E95),IF(LEN(TRIM('ÚHRADOVÝ KATALOG VZP - ZP'!E95))=0,"",'ÚHRADOVÝ KATALOG VZP - ZP'!E95))</f>
        <v/>
      </c>
      <c r="F95" s="22" t="str">
        <f t="shared" si="7"/>
        <v/>
      </c>
      <c r="G95" s="22" t="str">
        <f>IF(S95="NOVÝ",IF(LEN(TRIM('ÚHRADOVÝ KATALOG VZP - ZP'!G95))=0,"???",IF(IFERROR(SEARCH("""",UPPER('ÚHRADOVÝ KATALOG VZP - ZP'!G95)),0)=0,UPPER('ÚHRADOVÝ KATALOG VZP - ZP'!G95),"("&amp;""""&amp;")")),IF(LEN(TRIM('ÚHRADOVÝ KATALOG VZP - ZP'!G95))=0,"",IF(IFERROR(SEARCH("""",UPPER('ÚHRADOVÝ KATALOG VZP - ZP'!G95)),0)=0,UPPER('ÚHRADOVÝ KATALOG VZP - ZP'!G95),"("&amp;""""&amp;")")))</f>
        <v/>
      </c>
      <c r="H95" s="22" t="str">
        <f>IF(IFERROR(SEARCH("""",UPPER('ÚHRADOVÝ KATALOG VZP - ZP'!H95)),0)=0,UPPER('ÚHRADOVÝ KATALOG VZP - ZP'!H95),"("&amp;""""&amp;")")</f>
        <v/>
      </c>
      <c r="I95" s="22" t="str">
        <f>IF(IFERROR(SEARCH("""",UPPER('ÚHRADOVÝ KATALOG VZP - ZP'!I95)),0)=0,UPPER('ÚHRADOVÝ KATALOG VZP - ZP'!I95),"("&amp;""""&amp;")")</f>
        <v/>
      </c>
      <c r="J95" s="23" t="str">
        <f>IF(S95="NOVÝ",IF(LEN(TRIM('ÚHRADOVÝ KATALOG VZP - ZP'!J95))=0,"Chybí VYC",'ÚHRADOVÝ KATALOG VZP - ZP'!J95),IF(LEN(TRIM('ÚHRADOVÝ KATALOG VZP - ZP'!J95))=0,"",'ÚHRADOVÝ KATALOG VZP - ZP'!J95))</f>
        <v/>
      </c>
      <c r="K95" s="22" t="str">
        <f>IF(S95="NOVÝ",IF(LEN(TRIM('ÚHRADOVÝ KATALOG VZP - ZP'!K95))=0,"Chybí MENA",IF(IFERROR(SEARCH("""",UPPER('ÚHRADOVÝ KATALOG VZP - ZP'!K95)),0)=0,UPPER('ÚHRADOVÝ KATALOG VZP - ZP'!K95),"("&amp;""""&amp;")")),IF(LEN(TRIM('ÚHRADOVÝ KATALOG VZP - ZP'!K95))=0,"",IF(IFERROR(SEARCH("""",UPPER('ÚHRADOVÝ KATALOG VZP - ZP'!K95)),0)=0,UPPER('ÚHRADOVÝ KATALOG VZP - ZP'!K95),"("&amp;""""&amp;")")))</f>
        <v/>
      </c>
      <c r="L95" s="24" t="str">
        <f>IF(S95="NOVÝ",IF(LEN(TRIM('ÚHRADOVÝ KATALOG VZP - ZP'!L95))=0,"Chybí KURZ",'ÚHRADOVÝ KATALOG VZP - ZP'!L95),IF(LEN(TRIM('ÚHRADOVÝ KATALOG VZP - ZP'!L95))=0,"",'ÚHRADOVÝ KATALOG VZP - ZP'!L95))</f>
        <v/>
      </c>
      <c r="M95" s="83" t="str">
        <f>IF(S95="NOVÝ",IF(LEN(TRIM('ÚHRADOVÝ KATALOG VZP - ZP'!M95))=0,"Chybí DPH",
IF(OR('ÚHRADOVÝ KATALOG VZP - ZP'!M95=15,'ÚHRADOVÝ KATALOG VZP - ZP'!M95=21),
'ÚHRADOVÝ KATALOG VZP - ZP'!M95,"CHYBA")),
IF(LEN(TRIM('ÚHRADOVÝ KATALOG VZP - ZP'!M95))=0,"",
IF(OR('ÚHRADOVÝ KATALOG VZP - ZP'!M95=15,'ÚHRADOVÝ KATALOG VZP - ZP'!M95=21),
'ÚHRADOVÝ KATALOG VZP - ZP'!M95,"CHYBA"))
)</f>
        <v/>
      </c>
      <c r="N95" s="25" t="str">
        <f>IF(R95="NE",IF(AND(T95&lt;&gt;"X",LEN('ÚHRADOVÝ KATALOG VZP - ZP'!N95)&gt;0),IF(ROUND(J95*L95*(1+(M95/100))*T95,2)&lt;'ÚHRADOVÝ KATALOG VZP - ZP'!N95,TEXT('ÚHRADOVÝ KATALOG VZP - ZP'!N95,"# ##0,00 Kč") &amp; CHAR(10) &amp; "&gt; " &amp; TEXT('ÚHRADOVÝ KATALOG VZP - ZP'!N95-(J95*L95*(1+(M95/100))*T95),"# ##0,00 Kč"),TEXT('ÚHRADOVÝ KATALOG VZP - ZP'!N95,"# ##0,00 Kč") &amp; CHAR(10) &amp; "OK"),"Chybí data pro výpočet"),"")</f>
        <v/>
      </c>
      <c r="O95" s="26" t="str">
        <f>IF(AND(R95="NE",LEN('ÚHRADOVÝ KATALOG VZP - ZP'!O95)&gt;0),'ÚHRADOVÝ KATALOG VZP - ZP'!O95,"")</f>
        <v/>
      </c>
      <c r="P95" s="26" t="str">
        <f>IF(AND(R95="NE",LEN('ÚHRADOVÝ KATALOG VZP - ZP'!P95)&gt;0),'ÚHRADOVÝ KATALOG VZP - ZP'!P95,"")</f>
        <v/>
      </c>
      <c r="Q95" s="79" t="str">
        <f>IF(LEN(TRIM('ÚHRADOVÝ KATALOG VZP - ZP'!Q95))=0,"",IF(IFERROR(SEARCH("""",UPPER('ÚHRADOVÝ KATALOG VZP - ZP'!Q95)),0)=0,UPPER('ÚHRADOVÝ KATALOG VZP - ZP'!Q95),"("&amp;""""&amp;")"))</f>
        <v/>
      </c>
      <c r="R95" s="31" t="str">
        <f>IF(LEN(TRIM('ÚHRADOVÝ KATALOG VZP - ZP'!B95)&amp;TRIM('ÚHRADOVÝ KATALOG VZP - ZP'!C95)&amp;TRIM('ÚHRADOVÝ KATALOG VZP - ZP'!D95)&amp;TRIM('ÚHRADOVÝ KATALOG VZP - ZP'!E95)&amp;TRIM('ÚHRADOVÝ KATALOG VZP - ZP'!F95)&amp;TRIM('ÚHRADOVÝ KATALOG VZP - ZP'!G95)&amp;TRIM('ÚHRADOVÝ KATALOG VZP - ZP'!H95)&amp;TRIM('ÚHRADOVÝ KATALOG VZP - ZP'!I95)&amp;TRIM('ÚHRADOVÝ KATALOG VZP - ZP'!J95)&amp;TRIM('ÚHRADOVÝ KATALOG VZP - ZP'!K95)&amp;TRIM('ÚHRADOVÝ KATALOG VZP - ZP'!L95)&amp;TRIM('ÚHRADOVÝ KATALOG VZP - ZP'!M95)&amp;TRIM('ÚHRADOVÝ KATALOG VZP - ZP'!N95)&amp;TRIM('ÚHRADOVÝ KATALOG VZP - ZP'!O95)&amp;TRIM('ÚHRADOVÝ KATALOG VZP - ZP'!P95)&amp;TRIM('ÚHRADOVÝ KATALOG VZP - ZP'!Q95))=0,"ANO","NE")</f>
        <v>ANO</v>
      </c>
      <c r="S95" s="31" t="str">
        <f>IF(R95="NE",IF(LEN(TRIM('ÚHRADOVÝ KATALOG VZP - ZP'!B95))=0,"NOVÝ","OPRAVA"),"")</f>
        <v/>
      </c>
      <c r="T95" s="32" t="str">
        <f t="shared" si="8"/>
        <v>X</v>
      </c>
      <c r="U95" s="11"/>
      <c r="V95" s="11">
        <f>LEN(TRIM('ÚHRADOVÝ KATALOG VZP - ZP'!C95))</f>
        <v>0</v>
      </c>
      <c r="W95" s="11" t="str">
        <f>IF(IFERROR(SEARCH("""",UPPER('ÚHRADOVÝ KATALOG VZP - ZP'!C95)),0)&gt;0," "&amp;CHAR(34),"")</f>
        <v/>
      </c>
      <c r="X95" s="11" t="str">
        <f>IF(IFERROR(SEARCH("~?",UPPER('ÚHRADOVÝ KATALOG VZP - ZP'!C95)),0)&gt;0," ?","")</f>
        <v/>
      </c>
      <c r="Y95" s="11" t="str">
        <f>IF(IFERROR(SEARCH("!",UPPER('ÚHRADOVÝ KATALOG VZP - ZP'!C95)),0)&gt;0," !","")</f>
        <v/>
      </c>
      <c r="Z95" s="11" t="str">
        <f>IF(IFERROR(SEARCH("_",UPPER('ÚHRADOVÝ KATALOG VZP - ZP'!C95)),0)&gt;0," _","")</f>
        <v/>
      </c>
      <c r="AA95" s="11" t="str">
        <f>IF(IFERROR(SEARCH("§",UPPER('ÚHRADOVÝ KATALOG VZP - ZP'!C95)),0)&gt;0," §","")</f>
        <v/>
      </c>
      <c r="AB95" s="11" t="str">
        <f>IF(IFERROR(SEARCH("#",UPPER('ÚHRADOVÝ KATALOG VZP - ZP'!C95)),0)&gt;0," #","")</f>
        <v/>
      </c>
      <c r="AC95" s="11" t="str">
        <f>IF(IFERROR(SEARCH(CHAR(10),UPPER('ÚHRADOVÝ KATALOG VZP - ZP'!C95)),0)&gt;0," ALT+ENTER","")</f>
        <v/>
      </c>
      <c r="AD95" s="96" t="str">
        <f>IF(AND(V95=0, R95="NE"),"Chybí NAZ",IF(LEN(TRIM(W95&amp;X95&amp;Y95&amp;Z95&amp;AA95&amp;AB95&amp;AC95))&gt;0,"Nepovolený(é) znak(y):   "&amp;W95&amp;X95&amp;Y95&amp;Z95&amp;AA95&amp;AB95&amp;AC95,TRIM('ÚHRADOVÝ KATALOG VZP - ZP'!C95)))</f>
        <v/>
      </c>
      <c r="AE95" s="11">
        <f>LEN(TRIM('ÚHRADOVÝ KATALOG VZP - ZP'!D95))</f>
        <v>0</v>
      </c>
      <c r="AF95" s="11" t="str">
        <f>IF(IFERROR(SEARCH("""",UPPER('ÚHRADOVÝ KATALOG VZP - ZP'!D95)),0)&gt;0," "&amp;CHAR(34),"")</f>
        <v/>
      </c>
      <c r="AG95" s="11" t="str">
        <f>IF(IFERROR(SEARCH("~?",UPPER('ÚHRADOVÝ KATALOG VZP - ZP'!D95)),0)&gt;0," ?","")</f>
        <v/>
      </c>
      <c r="AH95" s="11" t="str">
        <f>IF(IFERROR(SEARCH("!",UPPER('ÚHRADOVÝ KATALOG VZP - ZP'!D95)),0)&gt;0," !","")</f>
        <v/>
      </c>
      <c r="AI95" s="11" t="str">
        <f>IF(IFERROR(SEARCH("_",UPPER('ÚHRADOVÝ KATALOG VZP - ZP'!D95)),0)&gt;0," _","")</f>
        <v/>
      </c>
      <c r="AJ95" s="11" t="str">
        <f>IF(IFERROR(SEARCH("§",UPPER('ÚHRADOVÝ KATALOG VZP - ZP'!D95)),0)&gt;0," §","")</f>
        <v/>
      </c>
      <c r="AK95" s="11" t="str">
        <f>IF(IFERROR(SEARCH("#",UPPER('ÚHRADOVÝ KATALOG VZP - ZP'!D95)),0)&gt;0," #","")</f>
        <v/>
      </c>
      <c r="AL95" s="11" t="str">
        <f>IF(IFERROR(SEARCH(CHAR(10),UPPER('ÚHRADOVÝ KATALOG VZP - ZP'!D95)),0)&gt;0," ALT+ENTER","")</f>
        <v/>
      </c>
      <c r="AM95" s="96" t="str">
        <f>IF(AND(AE95=0, R95="NE"),"Chybí DOP",IF(LEN(TRIM(AF95&amp;AG95&amp;AH95&amp;AI95&amp;AJ95&amp;AK95&amp;AL95))&gt;0,"Nepovolený(é) znak(y):   "&amp;AF95&amp;AG95&amp;AH95&amp;AI95&amp;AJ95&amp;AK95&amp;AL95,TRIM('ÚHRADOVÝ KATALOG VZP - ZP'!D95)))</f>
        <v/>
      </c>
    </row>
    <row r="96" spans="1:39" ht="30" hidden="1" customHeight="1" x14ac:dyDescent="0.2">
      <c r="A96" s="1">
        <v>91</v>
      </c>
      <c r="B96" s="20" t="str">
        <f>IF(ISBLANK('ÚHRADOVÝ KATALOG VZP - ZP'!B96),"",'ÚHRADOVÝ KATALOG VZP - ZP'!B96)</f>
        <v/>
      </c>
      <c r="C96" s="21" t="str">
        <f t="shared" si="5"/>
        <v/>
      </c>
      <c r="D96" s="21" t="str">
        <f t="shared" si="6"/>
        <v/>
      </c>
      <c r="E96" s="22" t="str">
        <f>IF(S96="NOVÝ",IF(LEN(TRIM('ÚHRADOVÝ KATALOG VZP - ZP'!E96))=0,"Chybí TYP",'ÚHRADOVÝ KATALOG VZP - ZP'!E96),IF(LEN(TRIM('ÚHRADOVÝ KATALOG VZP - ZP'!E96))=0,"",'ÚHRADOVÝ KATALOG VZP - ZP'!E96))</f>
        <v/>
      </c>
      <c r="F96" s="22" t="str">
        <f t="shared" si="7"/>
        <v/>
      </c>
      <c r="G96" s="22" t="str">
        <f>IF(S96="NOVÝ",IF(LEN(TRIM('ÚHRADOVÝ KATALOG VZP - ZP'!G96))=0,"???",IF(IFERROR(SEARCH("""",UPPER('ÚHRADOVÝ KATALOG VZP - ZP'!G96)),0)=0,UPPER('ÚHRADOVÝ KATALOG VZP - ZP'!G96),"("&amp;""""&amp;")")),IF(LEN(TRIM('ÚHRADOVÝ KATALOG VZP - ZP'!G96))=0,"",IF(IFERROR(SEARCH("""",UPPER('ÚHRADOVÝ KATALOG VZP - ZP'!G96)),0)=0,UPPER('ÚHRADOVÝ KATALOG VZP - ZP'!G96),"("&amp;""""&amp;")")))</f>
        <v/>
      </c>
      <c r="H96" s="22" t="str">
        <f>IF(IFERROR(SEARCH("""",UPPER('ÚHRADOVÝ KATALOG VZP - ZP'!H96)),0)=0,UPPER('ÚHRADOVÝ KATALOG VZP - ZP'!H96),"("&amp;""""&amp;")")</f>
        <v/>
      </c>
      <c r="I96" s="22" t="str">
        <f>IF(IFERROR(SEARCH("""",UPPER('ÚHRADOVÝ KATALOG VZP - ZP'!I96)),0)=0,UPPER('ÚHRADOVÝ KATALOG VZP - ZP'!I96),"("&amp;""""&amp;")")</f>
        <v/>
      </c>
      <c r="J96" s="23" t="str">
        <f>IF(S96="NOVÝ",IF(LEN(TRIM('ÚHRADOVÝ KATALOG VZP - ZP'!J96))=0,"Chybí VYC",'ÚHRADOVÝ KATALOG VZP - ZP'!J96),IF(LEN(TRIM('ÚHRADOVÝ KATALOG VZP - ZP'!J96))=0,"",'ÚHRADOVÝ KATALOG VZP - ZP'!J96))</f>
        <v/>
      </c>
      <c r="K96" s="22" t="str">
        <f>IF(S96="NOVÝ",IF(LEN(TRIM('ÚHRADOVÝ KATALOG VZP - ZP'!K96))=0,"Chybí MENA",IF(IFERROR(SEARCH("""",UPPER('ÚHRADOVÝ KATALOG VZP - ZP'!K96)),0)=0,UPPER('ÚHRADOVÝ KATALOG VZP - ZP'!K96),"("&amp;""""&amp;")")),IF(LEN(TRIM('ÚHRADOVÝ KATALOG VZP - ZP'!K96))=0,"",IF(IFERROR(SEARCH("""",UPPER('ÚHRADOVÝ KATALOG VZP - ZP'!K96)),0)=0,UPPER('ÚHRADOVÝ KATALOG VZP - ZP'!K96),"("&amp;""""&amp;")")))</f>
        <v/>
      </c>
      <c r="L96" s="24" t="str">
        <f>IF(S96="NOVÝ",IF(LEN(TRIM('ÚHRADOVÝ KATALOG VZP - ZP'!L96))=0,"Chybí KURZ",'ÚHRADOVÝ KATALOG VZP - ZP'!L96),IF(LEN(TRIM('ÚHRADOVÝ KATALOG VZP - ZP'!L96))=0,"",'ÚHRADOVÝ KATALOG VZP - ZP'!L96))</f>
        <v/>
      </c>
      <c r="M96" s="83" t="str">
        <f>IF(S96="NOVÝ",IF(LEN(TRIM('ÚHRADOVÝ KATALOG VZP - ZP'!M96))=0,"Chybí DPH",
IF(OR('ÚHRADOVÝ KATALOG VZP - ZP'!M96=15,'ÚHRADOVÝ KATALOG VZP - ZP'!M96=21),
'ÚHRADOVÝ KATALOG VZP - ZP'!M96,"CHYBA")),
IF(LEN(TRIM('ÚHRADOVÝ KATALOG VZP - ZP'!M96))=0,"",
IF(OR('ÚHRADOVÝ KATALOG VZP - ZP'!M96=15,'ÚHRADOVÝ KATALOG VZP - ZP'!M96=21),
'ÚHRADOVÝ KATALOG VZP - ZP'!M96,"CHYBA"))
)</f>
        <v/>
      </c>
      <c r="N96" s="25" t="str">
        <f>IF(R96="NE",IF(AND(T96&lt;&gt;"X",LEN('ÚHRADOVÝ KATALOG VZP - ZP'!N96)&gt;0),IF(ROUND(J96*L96*(1+(M96/100))*T96,2)&lt;'ÚHRADOVÝ KATALOG VZP - ZP'!N96,TEXT('ÚHRADOVÝ KATALOG VZP - ZP'!N96,"# ##0,00 Kč") &amp; CHAR(10) &amp; "&gt; " &amp; TEXT('ÚHRADOVÝ KATALOG VZP - ZP'!N96-(J96*L96*(1+(M96/100))*T96),"# ##0,00 Kč"),TEXT('ÚHRADOVÝ KATALOG VZP - ZP'!N96,"# ##0,00 Kč") &amp; CHAR(10) &amp; "OK"),"Chybí data pro výpočet"),"")</f>
        <v/>
      </c>
      <c r="O96" s="26" t="str">
        <f>IF(AND(R96="NE",LEN('ÚHRADOVÝ KATALOG VZP - ZP'!O96)&gt;0),'ÚHRADOVÝ KATALOG VZP - ZP'!O96,"")</f>
        <v/>
      </c>
      <c r="P96" s="26" t="str">
        <f>IF(AND(R96="NE",LEN('ÚHRADOVÝ KATALOG VZP - ZP'!P96)&gt;0),'ÚHRADOVÝ KATALOG VZP - ZP'!P96,"")</f>
        <v/>
      </c>
      <c r="Q96" s="79" t="str">
        <f>IF(LEN(TRIM('ÚHRADOVÝ KATALOG VZP - ZP'!Q96))=0,"",IF(IFERROR(SEARCH("""",UPPER('ÚHRADOVÝ KATALOG VZP - ZP'!Q96)),0)=0,UPPER('ÚHRADOVÝ KATALOG VZP - ZP'!Q96),"("&amp;""""&amp;")"))</f>
        <v/>
      </c>
      <c r="R96" s="31" t="str">
        <f>IF(LEN(TRIM('ÚHRADOVÝ KATALOG VZP - ZP'!B96)&amp;TRIM('ÚHRADOVÝ KATALOG VZP - ZP'!C96)&amp;TRIM('ÚHRADOVÝ KATALOG VZP - ZP'!D96)&amp;TRIM('ÚHRADOVÝ KATALOG VZP - ZP'!E96)&amp;TRIM('ÚHRADOVÝ KATALOG VZP - ZP'!F96)&amp;TRIM('ÚHRADOVÝ KATALOG VZP - ZP'!G96)&amp;TRIM('ÚHRADOVÝ KATALOG VZP - ZP'!H96)&amp;TRIM('ÚHRADOVÝ KATALOG VZP - ZP'!I96)&amp;TRIM('ÚHRADOVÝ KATALOG VZP - ZP'!J96)&amp;TRIM('ÚHRADOVÝ KATALOG VZP - ZP'!K96)&amp;TRIM('ÚHRADOVÝ KATALOG VZP - ZP'!L96)&amp;TRIM('ÚHRADOVÝ KATALOG VZP - ZP'!M96)&amp;TRIM('ÚHRADOVÝ KATALOG VZP - ZP'!N96)&amp;TRIM('ÚHRADOVÝ KATALOG VZP - ZP'!O96)&amp;TRIM('ÚHRADOVÝ KATALOG VZP - ZP'!P96)&amp;TRIM('ÚHRADOVÝ KATALOG VZP - ZP'!Q96))=0,"ANO","NE")</f>
        <v>ANO</v>
      </c>
      <c r="S96" s="31" t="str">
        <f>IF(R96="NE",IF(LEN(TRIM('ÚHRADOVÝ KATALOG VZP - ZP'!B96))=0,"NOVÝ","OPRAVA"),"")</f>
        <v/>
      </c>
      <c r="T96" s="32" t="str">
        <f t="shared" si="8"/>
        <v>X</v>
      </c>
      <c r="U96" s="11"/>
      <c r="V96" s="11">
        <f>LEN(TRIM('ÚHRADOVÝ KATALOG VZP - ZP'!C96))</f>
        <v>0</v>
      </c>
      <c r="W96" s="11" t="str">
        <f>IF(IFERROR(SEARCH("""",UPPER('ÚHRADOVÝ KATALOG VZP - ZP'!C96)),0)&gt;0," "&amp;CHAR(34),"")</f>
        <v/>
      </c>
      <c r="X96" s="11" t="str">
        <f>IF(IFERROR(SEARCH("~?",UPPER('ÚHRADOVÝ KATALOG VZP - ZP'!C96)),0)&gt;0," ?","")</f>
        <v/>
      </c>
      <c r="Y96" s="11" t="str">
        <f>IF(IFERROR(SEARCH("!",UPPER('ÚHRADOVÝ KATALOG VZP - ZP'!C96)),0)&gt;0," !","")</f>
        <v/>
      </c>
      <c r="Z96" s="11" t="str">
        <f>IF(IFERROR(SEARCH("_",UPPER('ÚHRADOVÝ KATALOG VZP - ZP'!C96)),0)&gt;0," _","")</f>
        <v/>
      </c>
      <c r="AA96" s="11" t="str">
        <f>IF(IFERROR(SEARCH("§",UPPER('ÚHRADOVÝ KATALOG VZP - ZP'!C96)),0)&gt;0," §","")</f>
        <v/>
      </c>
      <c r="AB96" s="11" t="str">
        <f>IF(IFERROR(SEARCH("#",UPPER('ÚHRADOVÝ KATALOG VZP - ZP'!C96)),0)&gt;0," #","")</f>
        <v/>
      </c>
      <c r="AC96" s="11" t="str">
        <f>IF(IFERROR(SEARCH(CHAR(10),UPPER('ÚHRADOVÝ KATALOG VZP - ZP'!C96)),0)&gt;0," ALT+ENTER","")</f>
        <v/>
      </c>
      <c r="AD96" s="96" t="str">
        <f>IF(AND(V96=0, R96="NE"),"Chybí NAZ",IF(LEN(TRIM(W96&amp;X96&amp;Y96&amp;Z96&amp;AA96&amp;AB96&amp;AC96))&gt;0,"Nepovolený(é) znak(y):   "&amp;W96&amp;X96&amp;Y96&amp;Z96&amp;AA96&amp;AB96&amp;AC96,TRIM('ÚHRADOVÝ KATALOG VZP - ZP'!C96)))</f>
        <v/>
      </c>
      <c r="AE96" s="11">
        <f>LEN(TRIM('ÚHRADOVÝ KATALOG VZP - ZP'!D96))</f>
        <v>0</v>
      </c>
      <c r="AF96" s="11" t="str">
        <f>IF(IFERROR(SEARCH("""",UPPER('ÚHRADOVÝ KATALOG VZP - ZP'!D96)),0)&gt;0," "&amp;CHAR(34),"")</f>
        <v/>
      </c>
      <c r="AG96" s="11" t="str">
        <f>IF(IFERROR(SEARCH("~?",UPPER('ÚHRADOVÝ KATALOG VZP - ZP'!D96)),0)&gt;0," ?","")</f>
        <v/>
      </c>
      <c r="AH96" s="11" t="str">
        <f>IF(IFERROR(SEARCH("!",UPPER('ÚHRADOVÝ KATALOG VZP - ZP'!D96)),0)&gt;0," !","")</f>
        <v/>
      </c>
      <c r="AI96" s="11" t="str">
        <f>IF(IFERROR(SEARCH("_",UPPER('ÚHRADOVÝ KATALOG VZP - ZP'!D96)),0)&gt;0," _","")</f>
        <v/>
      </c>
      <c r="AJ96" s="11" t="str">
        <f>IF(IFERROR(SEARCH("§",UPPER('ÚHRADOVÝ KATALOG VZP - ZP'!D96)),0)&gt;0," §","")</f>
        <v/>
      </c>
      <c r="AK96" s="11" t="str">
        <f>IF(IFERROR(SEARCH("#",UPPER('ÚHRADOVÝ KATALOG VZP - ZP'!D96)),0)&gt;0," #","")</f>
        <v/>
      </c>
      <c r="AL96" s="11" t="str">
        <f>IF(IFERROR(SEARCH(CHAR(10),UPPER('ÚHRADOVÝ KATALOG VZP - ZP'!D96)),0)&gt;0," ALT+ENTER","")</f>
        <v/>
      </c>
      <c r="AM96" s="96" t="str">
        <f>IF(AND(AE96=0, R96="NE"),"Chybí DOP",IF(LEN(TRIM(AF96&amp;AG96&amp;AH96&amp;AI96&amp;AJ96&amp;AK96&amp;AL96))&gt;0,"Nepovolený(é) znak(y):   "&amp;AF96&amp;AG96&amp;AH96&amp;AI96&amp;AJ96&amp;AK96&amp;AL96,TRIM('ÚHRADOVÝ KATALOG VZP - ZP'!D96)))</f>
        <v/>
      </c>
    </row>
    <row r="97" spans="1:39" ht="30" hidden="1" customHeight="1" x14ac:dyDescent="0.2">
      <c r="A97" s="1">
        <v>92</v>
      </c>
      <c r="B97" s="20" t="str">
        <f>IF(ISBLANK('ÚHRADOVÝ KATALOG VZP - ZP'!B97),"",'ÚHRADOVÝ KATALOG VZP - ZP'!B97)</f>
        <v/>
      </c>
      <c r="C97" s="21" t="str">
        <f t="shared" si="5"/>
        <v/>
      </c>
      <c r="D97" s="21" t="str">
        <f t="shared" si="6"/>
        <v/>
      </c>
      <c r="E97" s="22" t="str">
        <f>IF(S97="NOVÝ",IF(LEN(TRIM('ÚHRADOVÝ KATALOG VZP - ZP'!E97))=0,"Chybí TYP",'ÚHRADOVÝ KATALOG VZP - ZP'!E97),IF(LEN(TRIM('ÚHRADOVÝ KATALOG VZP - ZP'!E97))=0,"",'ÚHRADOVÝ KATALOG VZP - ZP'!E97))</f>
        <v/>
      </c>
      <c r="F97" s="22" t="str">
        <f t="shared" si="7"/>
        <v/>
      </c>
      <c r="G97" s="22" t="str">
        <f>IF(S97="NOVÝ",IF(LEN(TRIM('ÚHRADOVÝ KATALOG VZP - ZP'!G97))=0,"???",IF(IFERROR(SEARCH("""",UPPER('ÚHRADOVÝ KATALOG VZP - ZP'!G97)),0)=0,UPPER('ÚHRADOVÝ KATALOG VZP - ZP'!G97),"("&amp;""""&amp;")")),IF(LEN(TRIM('ÚHRADOVÝ KATALOG VZP - ZP'!G97))=0,"",IF(IFERROR(SEARCH("""",UPPER('ÚHRADOVÝ KATALOG VZP - ZP'!G97)),0)=0,UPPER('ÚHRADOVÝ KATALOG VZP - ZP'!G97),"("&amp;""""&amp;")")))</f>
        <v/>
      </c>
      <c r="H97" s="22" t="str">
        <f>IF(IFERROR(SEARCH("""",UPPER('ÚHRADOVÝ KATALOG VZP - ZP'!H97)),0)=0,UPPER('ÚHRADOVÝ KATALOG VZP - ZP'!H97),"("&amp;""""&amp;")")</f>
        <v/>
      </c>
      <c r="I97" s="22" t="str">
        <f>IF(IFERROR(SEARCH("""",UPPER('ÚHRADOVÝ KATALOG VZP - ZP'!I97)),0)=0,UPPER('ÚHRADOVÝ KATALOG VZP - ZP'!I97),"("&amp;""""&amp;")")</f>
        <v/>
      </c>
      <c r="J97" s="23" t="str">
        <f>IF(S97="NOVÝ",IF(LEN(TRIM('ÚHRADOVÝ KATALOG VZP - ZP'!J97))=0,"Chybí VYC",'ÚHRADOVÝ KATALOG VZP - ZP'!J97),IF(LEN(TRIM('ÚHRADOVÝ KATALOG VZP - ZP'!J97))=0,"",'ÚHRADOVÝ KATALOG VZP - ZP'!J97))</f>
        <v/>
      </c>
      <c r="K97" s="22" t="str">
        <f>IF(S97="NOVÝ",IF(LEN(TRIM('ÚHRADOVÝ KATALOG VZP - ZP'!K97))=0,"Chybí MENA",IF(IFERROR(SEARCH("""",UPPER('ÚHRADOVÝ KATALOG VZP - ZP'!K97)),0)=0,UPPER('ÚHRADOVÝ KATALOG VZP - ZP'!K97),"("&amp;""""&amp;")")),IF(LEN(TRIM('ÚHRADOVÝ KATALOG VZP - ZP'!K97))=0,"",IF(IFERROR(SEARCH("""",UPPER('ÚHRADOVÝ KATALOG VZP - ZP'!K97)),0)=0,UPPER('ÚHRADOVÝ KATALOG VZP - ZP'!K97),"("&amp;""""&amp;")")))</f>
        <v/>
      </c>
      <c r="L97" s="24" t="str">
        <f>IF(S97="NOVÝ",IF(LEN(TRIM('ÚHRADOVÝ KATALOG VZP - ZP'!L97))=0,"Chybí KURZ",'ÚHRADOVÝ KATALOG VZP - ZP'!L97),IF(LEN(TRIM('ÚHRADOVÝ KATALOG VZP - ZP'!L97))=0,"",'ÚHRADOVÝ KATALOG VZP - ZP'!L97))</f>
        <v/>
      </c>
      <c r="M97" s="83" t="str">
        <f>IF(S97="NOVÝ",IF(LEN(TRIM('ÚHRADOVÝ KATALOG VZP - ZP'!M97))=0,"Chybí DPH",
IF(OR('ÚHRADOVÝ KATALOG VZP - ZP'!M97=15,'ÚHRADOVÝ KATALOG VZP - ZP'!M97=21),
'ÚHRADOVÝ KATALOG VZP - ZP'!M97,"CHYBA")),
IF(LEN(TRIM('ÚHRADOVÝ KATALOG VZP - ZP'!M97))=0,"",
IF(OR('ÚHRADOVÝ KATALOG VZP - ZP'!M97=15,'ÚHRADOVÝ KATALOG VZP - ZP'!M97=21),
'ÚHRADOVÝ KATALOG VZP - ZP'!M97,"CHYBA"))
)</f>
        <v/>
      </c>
      <c r="N97" s="25" t="str">
        <f>IF(R97="NE",IF(AND(T97&lt;&gt;"X",LEN('ÚHRADOVÝ KATALOG VZP - ZP'!N97)&gt;0),IF(ROUND(J97*L97*(1+(M97/100))*T97,2)&lt;'ÚHRADOVÝ KATALOG VZP - ZP'!N97,TEXT('ÚHRADOVÝ KATALOG VZP - ZP'!N97,"# ##0,00 Kč") &amp; CHAR(10) &amp; "&gt; " &amp; TEXT('ÚHRADOVÝ KATALOG VZP - ZP'!N97-(J97*L97*(1+(M97/100))*T97),"# ##0,00 Kč"),TEXT('ÚHRADOVÝ KATALOG VZP - ZP'!N97,"# ##0,00 Kč") &amp; CHAR(10) &amp; "OK"),"Chybí data pro výpočet"),"")</f>
        <v/>
      </c>
      <c r="O97" s="26" t="str">
        <f>IF(AND(R97="NE",LEN('ÚHRADOVÝ KATALOG VZP - ZP'!O97)&gt;0),'ÚHRADOVÝ KATALOG VZP - ZP'!O97,"")</f>
        <v/>
      </c>
      <c r="P97" s="26" t="str">
        <f>IF(AND(R97="NE",LEN('ÚHRADOVÝ KATALOG VZP - ZP'!P97)&gt;0),'ÚHRADOVÝ KATALOG VZP - ZP'!P97,"")</f>
        <v/>
      </c>
      <c r="Q97" s="79" t="str">
        <f>IF(LEN(TRIM('ÚHRADOVÝ KATALOG VZP - ZP'!Q97))=0,"",IF(IFERROR(SEARCH("""",UPPER('ÚHRADOVÝ KATALOG VZP - ZP'!Q97)),0)=0,UPPER('ÚHRADOVÝ KATALOG VZP - ZP'!Q97),"("&amp;""""&amp;")"))</f>
        <v/>
      </c>
      <c r="R97" s="31" t="str">
        <f>IF(LEN(TRIM('ÚHRADOVÝ KATALOG VZP - ZP'!B97)&amp;TRIM('ÚHRADOVÝ KATALOG VZP - ZP'!C97)&amp;TRIM('ÚHRADOVÝ KATALOG VZP - ZP'!D97)&amp;TRIM('ÚHRADOVÝ KATALOG VZP - ZP'!E97)&amp;TRIM('ÚHRADOVÝ KATALOG VZP - ZP'!F97)&amp;TRIM('ÚHRADOVÝ KATALOG VZP - ZP'!G97)&amp;TRIM('ÚHRADOVÝ KATALOG VZP - ZP'!H97)&amp;TRIM('ÚHRADOVÝ KATALOG VZP - ZP'!I97)&amp;TRIM('ÚHRADOVÝ KATALOG VZP - ZP'!J97)&amp;TRIM('ÚHRADOVÝ KATALOG VZP - ZP'!K97)&amp;TRIM('ÚHRADOVÝ KATALOG VZP - ZP'!L97)&amp;TRIM('ÚHRADOVÝ KATALOG VZP - ZP'!M97)&amp;TRIM('ÚHRADOVÝ KATALOG VZP - ZP'!N97)&amp;TRIM('ÚHRADOVÝ KATALOG VZP - ZP'!O97)&amp;TRIM('ÚHRADOVÝ KATALOG VZP - ZP'!P97)&amp;TRIM('ÚHRADOVÝ KATALOG VZP - ZP'!Q97))=0,"ANO","NE")</f>
        <v>ANO</v>
      </c>
      <c r="S97" s="31" t="str">
        <f>IF(R97="NE",IF(LEN(TRIM('ÚHRADOVÝ KATALOG VZP - ZP'!B97))=0,"NOVÝ","OPRAVA"),"")</f>
        <v/>
      </c>
      <c r="T97" s="32" t="str">
        <f t="shared" si="8"/>
        <v>X</v>
      </c>
      <c r="U97" s="11"/>
      <c r="V97" s="11">
        <f>LEN(TRIM('ÚHRADOVÝ KATALOG VZP - ZP'!C97))</f>
        <v>0</v>
      </c>
      <c r="W97" s="11" t="str">
        <f>IF(IFERROR(SEARCH("""",UPPER('ÚHRADOVÝ KATALOG VZP - ZP'!C97)),0)&gt;0," "&amp;CHAR(34),"")</f>
        <v/>
      </c>
      <c r="X97" s="11" t="str">
        <f>IF(IFERROR(SEARCH("~?",UPPER('ÚHRADOVÝ KATALOG VZP - ZP'!C97)),0)&gt;0," ?","")</f>
        <v/>
      </c>
      <c r="Y97" s="11" t="str">
        <f>IF(IFERROR(SEARCH("!",UPPER('ÚHRADOVÝ KATALOG VZP - ZP'!C97)),0)&gt;0," !","")</f>
        <v/>
      </c>
      <c r="Z97" s="11" t="str">
        <f>IF(IFERROR(SEARCH("_",UPPER('ÚHRADOVÝ KATALOG VZP - ZP'!C97)),0)&gt;0," _","")</f>
        <v/>
      </c>
      <c r="AA97" s="11" t="str">
        <f>IF(IFERROR(SEARCH("§",UPPER('ÚHRADOVÝ KATALOG VZP - ZP'!C97)),0)&gt;0," §","")</f>
        <v/>
      </c>
      <c r="AB97" s="11" t="str">
        <f>IF(IFERROR(SEARCH("#",UPPER('ÚHRADOVÝ KATALOG VZP - ZP'!C97)),0)&gt;0," #","")</f>
        <v/>
      </c>
      <c r="AC97" s="11" t="str">
        <f>IF(IFERROR(SEARCH(CHAR(10),UPPER('ÚHRADOVÝ KATALOG VZP - ZP'!C97)),0)&gt;0," ALT+ENTER","")</f>
        <v/>
      </c>
      <c r="AD97" s="96" t="str">
        <f>IF(AND(V97=0, R97="NE"),"Chybí NAZ",IF(LEN(TRIM(W97&amp;X97&amp;Y97&amp;Z97&amp;AA97&amp;AB97&amp;AC97))&gt;0,"Nepovolený(é) znak(y):   "&amp;W97&amp;X97&amp;Y97&amp;Z97&amp;AA97&amp;AB97&amp;AC97,TRIM('ÚHRADOVÝ KATALOG VZP - ZP'!C97)))</f>
        <v/>
      </c>
      <c r="AE97" s="11">
        <f>LEN(TRIM('ÚHRADOVÝ KATALOG VZP - ZP'!D97))</f>
        <v>0</v>
      </c>
      <c r="AF97" s="11" t="str">
        <f>IF(IFERROR(SEARCH("""",UPPER('ÚHRADOVÝ KATALOG VZP - ZP'!D97)),0)&gt;0," "&amp;CHAR(34),"")</f>
        <v/>
      </c>
      <c r="AG97" s="11" t="str">
        <f>IF(IFERROR(SEARCH("~?",UPPER('ÚHRADOVÝ KATALOG VZP - ZP'!D97)),0)&gt;0," ?","")</f>
        <v/>
      </c>
      <c r="AH97" s="11" t="str">
        <f>IF(IFERROR(SEARCH("!",UPPER('ÚHRADOVÝ KATALOG VZP - ZP'!D97)),0)&gt;0," !","")</f>
        <v/>
      </c>
      <c r="AI97" s="11" t="str">
        <f>IF(IFERROR(SEARCH("_",UPPER('ÚHRADOVÝ KATALOG VZP - ZP'!D97)),0)&gt;0," _","")</f>
        <v/>
      </c>
      <c r="AJ97" s="11" t="str">
        <f>IF(IFERROR(SEARCH("§",UPPER('ÚHRADOVÝ KATALOG VZP - ZP'!D97)),0)&gt;0," §","")</f>
        <v/>
      </c>
      <c r="AK97" s="11" t="str">
        <f>IF(IFERROR(SEARCH("#",UPPER('ÚHRADOVÝ KATALOG VZP - ZP'!D97)),0)&gt;0," #","")</f>
        <v/>
      </c>
      <c r="AL97" s="11" t="str">
        <f>IF(IFERROR(SEARCH(CHAR(10),UPPER('ÚHRADOVÝ KATALOG VZP - ZP'!D97)),0)&gt;0," ALT+ENTER","")</f>
        <v/>
      </c>
      <c r="AM97" s="96" t="str">
        <f>IF(AND(AE97=0, R97="NE"),"Chybí DOP",IF(LEN(TRIM(AF97&amp;AG97&amp;AH97&amp;AI97&amp;AJ97&amp;AK97&amp;AL97))&gt;0,"Nepovolený(é) znak(y):   "&amp;AF97&amp;AG97&amp;AH97&amp;AI97&amp;AJ97&amp;AK97&amp;AL97,TRIM('ÚHRADOVÝ KATALOG VZP - ZP'!D97)))</f>
        <v/>
      </c>
    </row>
    <row r="98" spans="1:39" ht="30" hidden="1" customHeight="1" x14ac:dyDescent="0.2">
      <c r="A98" s="1">
        <v>93</v>
      </c>
      <c r="B98" s="20" t="str">
        <f>IF(ISBLANK('ÚHRADOVÝ KATALOG VZP - ZP'!B98),"",'ÚHRADOVÝ KATALOG VZP - ZP'!B98)</f>
        <v/>
      </c>
      <c r="C98" s="21" t="str">
        <f t="shared" si="5"/>
        <v/>
      </c>
      <c r="D98" s="21" t="str">
        <f t="shared" si="6"/>
        <v/>
      </c>
      <c r="E98" s="22" t="str">
        <f>IF(S98="NOVÝ",IF(LEN(TRIM('ÚHRADOVÝ KATALOG VZP - ZP'!E98))=0,"Chybí TYP",'ÚHRADOVÝ KATALOG VZP - ZP'!E98),IF(LEN(TRIM('ÚHRADOVÝ KATALOG VZP - ZP'!E98))=0,"",'ÚHRADOVÝ KATALOG VZP - ZP'!E98))</f>
        <v/>
      </c>
      <c r="F98" s="22" t="str">
        <f t="shared" si="7"/>
        <v/>
      </c>
      <c r="G98" s="22" t="str">
        <f>IF(S98="NOVÝ",IF(LEN(TRIM('ÚHRADOVÝ KATALOG VZP - ZP'!G98))=0,"???",IF(IFERROR(SEARCH("""",UPPER('ÚHRADOVÝ KATALOG VZP - ZP'!G98)),0)=0,UPPER('ÚHRADOVÝ KATALOG VZP - ZP'!G98),"("&amp;""""&amp;")")),IF(LEN(TRIM('ÚHRADOVÝ KATALOG VZP - ZP'!G98))=0,"",IF(IFERROR(SEARCH("""",UPPER('ÚHRADOVÝ KATALOG VZP - ZP'!G98)),0)=0,UPPER('ÚHRADOVÝ KATALOG VZP - ZP'!G98),"("&amp;""""&amp;")")))</f>
        <v/>
      </c>
      <c r="H98" s="22" t="str">
        <f>IF(IFERROR(SEARCH("""",UPPER('ÚHRADOVÝ KATALOG VZP - ZP'!H98)),0)=0,UPPER('ÚHRADOVÝ KATALOG VZP - ZP'!H98),"("&amp;""""&amp;")")</f>
        <v/>
      </c>
      <c r="I98" s="22" t="str">
        <f>IF(IFERROR(SEARCH("""",UPPER('ÚHRADOVÝ KATALOG VZP - ZP'!I98)),0)=0,UPPER('ÚHRADOVÝ KATALOG VZP - ZP'!I98),"("&amp;""""&amp;")")</f>
        <v/>
      </c>
      <c r="J98" s="23" t="str">
        <f>IF(S98="NOVÝ",IF(LEN(TRIM('ÚHRADOVÝ KATALOG VZP - ZP'!J98))=0,"Chybí VYC",'ÚHRADOVÝ KATALOG VZP - ZP'!J98),IF(LEN(TRIM('ÚHRADOVÝ KATALOG VZP - ZP'!J98))=0,"",'ÚHRADOVÝ KATALOG VZP - ZP'!J98))</f>
        <v/>
      </c>
      <c r="K98" s="22" t="str">
        <f>IF(S98="NOVÝ",IF(LEN(TRIM('ÚHRADOVÝ KATALOG VZP - ZP'!K98))=0,"Chybí MENA",IF(IFERROR(SEARCH("""",UPPER('ÚHRADOVÝ KATALOG VZP - ZP'!K98)),0)=0,UPPER('ÚHRADOVÝ KATALOG VZP - ZP'!K98),"("&amp;""""&amp;")")),IF(LEN(TRIM('ÚHRADOVÝ KATALOG VZP - ZP'!K98))=0,"",IF(IFERROR(SEARCH("""",UPPER('ÚHRADOVÝ KATALOG VZP - ZP'!K98)),0)=0,UPPER('ÚHRADOVÝ KATALOG VZP - ZP'!K98),"("&amp;""""&amp;")")))</f>
        <v/>
      </c>
      <c r="L98" s="24" t="str">
        <f>IF(S98="NOVÝ",IF(LEN(TRIM('ÚHRADOVÝ KATALOG VZP - ZP'!L98))=0,"Chybí KURZ",'ÚHRADOVÝ KATALOG VZP - ZP'!L98),IF(LEN(TRIM('ÚHRADOVÝ KATALOG VZP - ZP'!L98))=0,"",'ÚHRADOVÝ KATALOG VZP - ZP'!L98))</f>
        <v/>
      </c>
      <c r="M98" s="83" t="str">
        <f>IF(S98="NOVÝ",IF(LEN(TRIM('ÚHRADOVÝ KATALOG VZP - ZP'!M98))=0,"Chybí DPH",
IF(OR('ÚHRADOVÝ KATALOG VZP - ZP'!M98=15,'ÚHRADOVÝ KATALOG VZP - ZP'!M98=21),
'ÚHRADOVÝ KATALOG VZP - ZP'!M98,"CHYBA")),
IF(LEN(TRIM('ÚHRADOVÝ KATALOG VZP - ZP'!M98))=0,"",
IF(OR('ÚHRADOVÝ KATALOG VZP - ZP'!M98=15,'ÚHRADOVÝ KATALOG VZP - ZP'!M98=21),
'ÚHRADOVÝ KATALOG VZP - ZP'!M98,"CHYBA"))
)</f>
        <v/>
      </c>
      <c r="N98" s="25" t="str">
        <f>IF(R98="NE",IF(AND(T98&lt;&gt;"X",LEN('ÚHRADOVÝ KATALOG VZP - ZP'!N98)&gt;0),IF(ROUND(J98*L98*(1+(M98/100))*T98,2)&lt;'ÚHRADOVÝ KATALOG VZP - ZP'!N98,TEXT('ÚHRADOVÝ KATALOG VZP - ZP'!N98,"# ##0,00 Kč") &amp; CHAR(10) &amp; "&gt; " &amp; TEXT('ÚHRADOVÝ KATALOG VZP - ZP'!N98-(J98*L98*(1+(M98/100))*T98),"# ##0,00 Kč"),TEXT('ÚHRADOVÝ KATALOG VZP - ZP'!N98,"# ##0,00 Kč") &amp; CHAR(10) &amp; "OK"),"Chybí data pro výpočet"),"")</f>
        <v/>
      </c>
      <c r="O98" s="26" t="str">
        <f>IF(AND(R98="NE",LEN('ÚHRADOVÝ KATALOG VZP - ZP'!O98)&gt;0),'ÚHRADOVÝ KATALOG VZP - ZP'!O98,"")</f>
        <v/>
      </c>
      <c r="P98" s="26" t="str">
        <f>IF(AND(R98="NE",LEN('ÚHRADOVÝ KATALOG VZP - ZP'!P98)&gt;0),'ÚHRADOVÝ KATALOG VZP - ZP'!P98,"")</f>
        <v/>
      </c>
      <c r="Q98" s="79" t="str">
        <f>IF(LEN(TRIM('ÚHRADOVÝ KATALOG VZP - ZP'!Q98))=0,"",IF(IFERROR(SEARCH("""",UPPER('ÚHRADOVÝ KATALOG VZP - ZP'!Q98)),0)=0,UPPER('ÚHRADOVÝ KATALOG VZP - ZP'!Q98),"("&amp;""""&amp;")"))</f>
        <v/>
      </c>
      <c r="R98" s="31" t="str">
        <f>IF(LEN(TRIM('ÚHRADOVÝ KATALOG VZP - ZP'!B98)&amp;TRIM('ÚHRADOVÝ KATALOG VZP - ZP'!C98)&amp;TRIM('ÚHRADOVÝ KATALOG VZP - ZP'!D98)&amp;TRIM('ÚHRADOVÝ KATALOG VZP - ZP'!E98)&amp;TRIM('ÚHRADOVÝ KATALOG VZP - ZP'!F98)&amp;TRIM('ÚHRADOVÝ KATALOG VZP - ZP'!G98)&amp;TRIM('ÚHRADOVÝ KATALOG VZP - ZP'!H98)&amp;TRIM('ÚHRADOVÝ KATALOG VZP - ZP'!I98)&amp;TRIM('ÚHRADOVÝ KATALOG VZP - ZP'!J98)&amp;TRIM('ÚHRADOVÝ KATALOG VZP - ZP'!K98)&amp;TRIM('ÚHRADOVÝ KATALOG VZP - ZP'!L98)&amp;TRIM('ÚHRADOVÝ KATALOG VZP - ZP'!M98)&amp;TRIM('ÚHRADOVÝ KATALOG VZP - ZP'!N98)&amp;TRIM('ÚHRADOVÝ KATALOG VZP - ZP'!O98)&amp;TRIM('ÚHRADOVÝ KATALOG VZP - ZP'!P98)&amp;TRIM('ÚHRADOVÝ KATALOG VZP - ZP'!Q98))=0,"ANO","NE")</f>
        <v>ANO</v>
      </c>
      <c r="S98" s="31" t="str">
        <f>IF(R98="NE",IF(LEN(TRIM('ÚHRADOVÝ KATALOG VZP - ZP'!B98))=0,"NOVÝ","OPRAVA"),"")</f>
        <v/>
      </c>
      <c r="T98" s="32" t="str">
        <f t="shared" si="8"/>
        <v>X</v>
      </c>
      <c r="U98" s="11"/>
      <c r="V98" s="11">
        <f>LEN(TRIM('ÚHRADOVÝ KATALOG VZP - ZP'!C98))</f>
        <v>0</v>
      </c>
      <c r="W98" s="11" t="str">
        <f>IF(IFERROR(SEARCH("""",UPPER('ÚHRADOVÝ KATALOG VZP - ZP'!C98)),0)&gt;0," "&amp;CHAR(34),"")</f>
        <v/>
      </c>
      <c r="X98" s="11" t="str">
        <f>IF(IFERROR(SEARCH("~?",UPPER('ÚHRADOVÝ KATALOG VZP - ZP'!C98)),0)&gt;0," ?","")</f>
        <v/>
      </c>
      <c r="Y98" s="11" t="str">
        <f>IF(IFERROR(SEARCH("!",UPPER('ÚHRADOVÝ KATALOG VZP - ZP'!C98)),0)&gt;0," !","")</f>
        <v/>
      </c>
      <c r="Z98" s="11" t="str">
        <f>IF(IFERROR(SEARCH("_",UPPER('ÚHRADOVÝ KATALOG VZP - ZP'!C98)),0)&gt;0," _","")</f>
        <v/>
      </c>
      <c r="AA98" s="11" t="str">
        <f>IF(IFERROR(SEARCH("§",UPPER('ÚHRADOVÝ KATALOG VZP - ZP'!C98)),0)&gt;0," §","")</f>
        <v/>
      </c>
      <c r="AB98" s="11" t="str">
        <f>IF(IFERROR(SEARCH("#",UPPER('ÚHRADOVÝ KATALOG VZP - ZP'!C98)),0)&gt;0," #","")</f>
        <v/>
      </c>
      <c r="AC98" s="11" t="str">
        <f>IF(IFERROR(SEARCH(CHAR(10),UPPER('ÚHRADOVÝ KATALOG VZP - ZP'!C98)),0)&gt;0," ALT+ENTER","")</f>
        <v/>
      </c>
      <c r="AD98" s="96" t="str">
        <f>IF(AND(V98=0, R98="NE"),"Chybí NAZ",IF(LEN(TRIM(W98&amp;X98&amp;Y98&amp;Z98&amp;AA98&amp;AB98&amp;AC98))&gt;0,"Nepovolený(é) znak(y):   "&amp;W98&amp;X98&amp;Y98&amp;Z98&amp;AA98&amp;AB98&amp;AC98,TRIM('ÚHRADOVÝ KATALOG VZP - ZP'!C98)))</f>
        <v/>
      </c>
      <c r="AE98" s="11">
        <f>LEN(TRIM('ÚHRADOVÝ KATALOG VZP - ZP'!D98))</f>
        <v>0</v>
      </c>
      <c r="AF98" s="11" t="str">
        <f>IF(IFERROR(SEARCH("""",UPPER('ÚHRADOVÝ KATALOG VZP - ZP'!D98)),0)&gt;0," "&amp;CHAR(34),"")</f>
        <v/>
      </c>
      <c r="AG98" s="11" t="str">
        <f>IF(IFERROR(SEARCH("~?",UPPER('ÚHRADOVÝ KATALOG VZP - ZP'!D98)),0)&gt;0," ?","")</f>
        <v/>
      </c>
      <c r="AH98" s="11" t="str">
        <f>IF(IFERROR(SEARCH("!",UPPER('ÚHRADOVÝ KATALOG VZP - ZP'!D98)),0)&gt;0," !","")</f>
        <v/>
      </c>
      <c r="AI98" s="11" t="str">
        <f>IF(IFERROR(SEARCH("_",UPPER('ÚHRADOVÝ KATALOG VZP - ZP'!D98)),0)&gt;0," _","")</f>
        <v/>
      </c>
      <c r="AJ98" s="11" t="str">
        <f>IF(IFERROR(SEARCH("§",UPPER('ÚHRADOVÝ KATALOG VZP - ZP'!D98)),0)&gt;0," §","")</f>
        <v/>
      </c>
      <c r="AK98" s="11" t="str">
        <f>IF(IFERROR(SEARCH("#",UPPER('ÚHRADOVÝ KATALOG VZP - ZP'!D98)),0)&gt;0," #","")</f>
        <v/>
      </c>
      <c r="AL98" s="11" t="str">
        <f>IF(IFERROR(SEARCH(CHAR(10),UPPER('ÚHRADOVÝ KATALOG VZP - ZP'!D98)),0)&gt;0," ALT+ENTER","")</f>
        <v/>
      </c>
      <c r="AM98" s="96" t="str">
        <f>IF(AND(AE98=0, R98="NE"),"Chybí DOP",IF(LEN(TRIM(AF98&amp;AG98&amp;AH98&amp;AI98&amp;AJ98&amp;AK98&amp;AL98))&gt;0,"Nepovolený(é) znak(y):   "&amp;AF98&amp;AG98&amp;AH98&amp;AI98&amp;AJ98&amp;AK98&amp;AL98,TRIM('ÚHRADOVÝ KATALOG VZP - ZP'!D98)))</f>
        <v/>
      </c>
    </row>
    <row r="99" spans="1:39" ht="30" hidden="1" customHeight="1" x14ac:dyDescent="0.2">
      <c r="A99" s="1">
        <v>94</v>
      </c>
      <c r="B99" s="20" t="str">
        <f>IF(ISBLANK('ÚHRADOVÝ KATALOG VZP - ZP'!B99),"",'ÚHRADOVÝ KATALOG VZP - ZP'!B99)</f>
        <v/>
      </c>
      <c r="C99" s="21" t="str">
        <f t="shared" si="5"/>
        <v/>
      </c>
      <c r="D99" s="21" t="str">
        <f t="shared" si="6"/>
        <v/>
      </c>
      <c r="E99" s="22" t="str">
        <f>IF(S99="NOVÝ",IF(LEN(TRIM('ÚHRADOVÝ KATALOG VZP - ZP'!E99))=0,"Chybí TYP",'ÚHRADOVÝ KATALOG VZP - ZP'!E99),IF(LEN(TRIM('ÚHRADOVÝ KATALOG VZP - ZP'!E99))=0,"",'ÚHRADOVÝ KATALOG VZP - ZP'!E99))</f>
        <v/>
      </c>
      <c r="F99" s="22" t="str">
        <f t="shared" si="7"/>
        <v/>
      </c>
      <c r="G99" s="22" t="str">
        <f>IF(S99="NOVÝ",IF(LEN(TRIM('ÚHRADOVÝ KATALOG VZP - ZP'!G99))=0,"???",IF(IFERROR(SEARCH("""",UPPER('ÚHRADOVÝ KATALOG VZP - ZP'!G99)),0)=0,UPPER('ÚHRADOVÝ KATALOG VZP - ZP'!G99),"("&amp;""""&amp;")")),IF(LEN(TRIM('ÚHRADOVÝ KATALOG VZP - ZP'!G99))=0,"",IF(IFERROR(SEARCH("""",UPPER('ÚHRADOVÝ KATALOG VZP - ZP'!G99)),0)=0,UPPER('ÚHRADOVÝ KATALOG VZP - ZP'!G99),"("&amp;""""&amp;")")))</f>
        <v/>
      </c>
      <c r="H99" s="22" t="str">
        <f>IF(IFERROR(SEARCH("""",UPPER('ÚHRADOVÝ KATALOG VZP - ZP'!H99)),0)=0,UPPER('ÚHRADOVÝ KATALOG VZP - ZP'!H99),"("&amp;""""&amp;")")</f>
        <v/>
      </c>
      <c r="I99" s="22" t="str">
        <f>IF(IFERROR(SEARCH("""",UPPER('ÚHRADOVÝ KATALOG VZP - ZP'!I99)),0)=0,UPPER('ÚHRADOVÝ KATALOG VZP - ZP'!I99),"("&amp;""""&amp;")")</f>
        <v/>
      </c>
      <c r="J99" s="23" t="str">
        <f>IF(S99="NOVÝ",IF(LEN(TRIM('ÚHRADOVÝ KATALOG VZP - ZP'!J99))=0,"Chybí VYC",'ÚHRADOVÝ KATALOG VZP - ZP'!J99),IF(LEN(TRIM('ÚHRADOVÝ KATALOG VZP - ZP'!J99))=0,"",'ÚHRADOVÝ KATALOG VZP - ZP'!J99))</f>
        <v/>
      </c>
      <c r="K99" s="22" t="str">
        <f>IF(S99="NOVÝ",IF(LEN(TRIM('ÚHRADOVÝ KATALOG VZP - ZP'!K99))=0,"Chybí MENA",IF(IFERROR(SEARCH("""",UPPER('ÚHRADOVÝ KATALOG VZP - ZP'!K99)),0)=0,UPPER('ÚHRADOVÝ KATALOG VZP - ZP'!K99),"("&amp;""""&amp;")")),IF(LEN(TRIM('ÚHRADOVÝ KATALOG VZP - ZP'!K99))=0,"",IF(IFERROR(SEARCH("""",UPPER('ÚHRADOVÝ KATALOG VZP - ZP'!K99)),0)=0,UPPER('ÚHRADOVÝ KATALOG VZP - ZP'!K99),"("&amp;""""&amp;")")))</f>
        <v/>
      </c>
      <c r="L99" s="24" t="str">
        <f>IF(S99="NOVÝ",IF(LEN(TRIM('ÚHRADOVÝ KATALOG VZP - ZP'!L99))=0,"Chybí KURZ",'ÚHRADOVÝ KATALOG VZP - ZP'!L99),IF(LEN(TRIM('ÚHRADOVÝ KATALOG VZP - ZP'!L99))=0,"",'ÚHRADOVÝ KATALOG VZP - ZP'!L99))</f>
        <v/>
      </c>
      <c r="M99" s="83" t="str">
        <f>IF(S99="NOVÝ",IF(LEN(TRIM('ÚHRADOVÝ KATALOG VZP - ZP'!M99))=0,"Chybí DPH",
IF(OR('ÚHRADOVÝ KATALOG VZP - ZP'!M99=15,'ÚHRADOVÝ KATALOG VZP - ZP'!M99=21),
'ÚHRADOVÝ KATALOG VZP - ZP'!M99,"CHYBA")),
IF(LEN(TRIM('ÚHRADOVÝ KATALOG VZP - ZP'!M99))=0,"",
IF(OR('ÚHRADOVÝ KATALOG VZP - ZP'!M99=15,'ÚHRADOVÝ KATALOG VZP - ZP'!M99=21),
'ÚHRADOVÝ KATALOG VZP - ZP'!M99,"CHYBA"))
)</f>
        <v/>
      </c>
      <c r="N99" s="25" t="str">
        <f>IF(R99="NE",IF(AND(T99&lt;&gt;"X",LEN('ÚHRADOVÝ KATALOG VZP - ZP'!N99)&gt;0),IF(ROUND(J99*L99*(1+(M99/100))*T99,2)&lt;'ÚHRADOVÝ KATALOG VZP - ZP'!N99,TEXT('ÚHRADOVÝ KATALOG VZP - ZP'!N99,"# ##0,00 Kč") &amp; CHAR(10) &amp; "&gt; " &amp; TEXT('ÚHRADOVÝ KATALOG VZP - ZP'!N99-(J99*L99*(1+(M99/100))*T99),"# ##0,00 Kč"),TEXT('ÚHRADOVÝ KATALOG VZP - ZP'!N99,"# ##0,00 Kč") &amp; CHAR(10) &amp; "OK"),"Chybí data pro výpočet"),"")</f>
        <v/>
      </c>
      <c r="O99" s="26" t="str">
        <f>IF(AND(R99="NE",LEN('ÚHRADOVÝ KATALOG VZP - ZP'!O99)&gt;0),'ÚHRADOVÝ KATALOG VZP - ZP'!O99,"")</f>
        <v/>
      </c>
      <c r="P99" s="26" t="str">
        <f>IF(AND(R99="NE",LEN('ÚHRADOVÝ KATALOG VZP - ZP'!P99)&gt;0),'ÚHRADOVÝ KATALOG VZP - ZP'!P99,"")</f>
        <v/>
      </c>
      <c r="Q99" s="79" t="str">
        <f>IF(LEN(TRIM('ÚHRADOVÝ KATALOG VZP - ZP'!Q99))=0,"",IF(IFERROR(SEARCH("""",UPPER('ÚHRADOVÝ KATALOG VZP - ZP'!Q99)),0)=0,UPPER('ÚHRADOVÝ KATALOG VZP - ZP'!Q99),"("&amp;""""&amp;")"))</f>
        <v/>
      </c>
      <c r="R99" s="31" t="str">
        <f>IF(LEN(TRIM('ÚHRADOVÝ KATALOG VZP - ZP'!B99)&amp;TRIM('ÚHRADOVÝ KATALOG VZP - ZP'!C99)&amp;TRIM('ÚHRADOVÝ KATALOG VZP - ZP'!D99)&amp;TRIM('ÚHRADOVÝ KATALOG VZP - ZP'!E99)&amp;TRIM('ÚHRADOVÝ KATALOG VZP - ZP'!F99)&amp;TRIM('ÚHRADOVÝ KATALOG VZP - ZP'!G99)&amp;TRIM('ÚHRADOVÝ KATALOG VZP - ZP'!H99)&amp;TRIM('ÚHRADOVÝ KATALOG VZP - ZP'!I99)&amp;TRIM('ÚHRADOVÝ KATALOG VZP - ZP'!J99)&amp;TRIM('ÚHRADOVÝ KATALOG VZP - ZP'!K99)&amp;TRIM('ÚHRADOVÝ KATALOG VZP - ZP'!L99)&amp;TRIM('ÚHRADOVÝ KATALOG VZP - ZP'!M99)&amp;TRIM('ÚHRADOVÝ KATALOG VZP - ZP'!N99)&amp;TRIM('ÚHRADOVÝ KATALOG VZP - ZP'!O99)&amp;TRIM('ÚHRADOVÝ KATALOG VZP - ZP'!P99)&amp;TRIM('ÚHRADOVÝ KATALOG VZP - ZP'!Q99))=0,"ANO","NE")</f>
        <v>ANO</v>
      </c>
      <c r="S99" s="31" t="str">
        <f>IF(R99="NE",IF(LEN(TRIM('ÚHRADOVÝ KATALOG VZP - ZP'!B99))=0,"NOVÝ","OPRAVA"),"")</f>
        <v/>
      </c>
      <c r="T99" s="32" t="str">
        <f t="shared" si="8"/>
        <v>X</v>
      </c>
      <c r="U99" s="11"/>
      <c r="V99" s="11">
        <f>LEN(TRIM('ÚHRADOVÝ KATALOG VZP - ZP'!C99))</f>
        <v>0</v>
      </c>
      <c r="W99" s="11" t="str">
        <f>IF(IFERROR(SEARCH("""",UPPER('ÚHRADOVÝ KATALOG VZP - ZP'!C99)),0)&gt;0," "&amp;CHAR(34),"")</f>
        <v/>
      </c>
      <c r="X99" s="11" t="str">
        <f>IF(IFERROR(SEARCH("~?",UPPER('ÚHRADOVÝ KATALOG VZP - ZP'!C99)),0)&gt;0," ?","")</f>
        <v/>
      </c>
      <c r="Y99" s="11" t="str">
        <f>IF(IFERROR(SEARCH("!",UPPER('ÚHRADOVÝ KATALOG VZP - ZP'!C99)),0)&gt;0," !","")</f>
        <v/>
      </c>
      <c r="Z99" s="11" t="str">
        <f>IF(IFERROR(SEARCH("_",UPPER('ÚHRADOVÝ KATALOG VZP - ZP'!C99)),0)&gt;0," _","")</f>
        <v/>
      </c>
      <c r="AA99" s="11" t="str">
        <f>IF(IFERROR(SEARCH("§",UPPER('ÚHRADOVÝ KATALOG VZP - ZP'!C99)),0)&gt;0," §","")</f>
        <v/>
      </c>
      <c r="AB99" s="11" t="str">
        <f>IF(IFERROR(SEARCH("#",UPPER('ÚHRADOVÝ KATALOG VZP - ZP'!C99)),0)&gt;0," #","")</f>
        <v/>
      </c>
      <c r="AC99" s="11" t="str">
        <f>IF(IFERROR(SEARCH(CHAR(10),UPPER('ÚHRADOVÝ KATALOG VZP - ZP'!C99)),0)&gt;0," ALT+ENTER","")</f>
        <v/>
      </c>
      <c r="AD99" s="96" t="str">
        <f>IF(AND(V99=0, R99="NE"),"Chybí NAZ",IF(LEN(TRIM(W99&amp;X99&amp;Y99&amp;Z99&amp;AA99&amp;AB99&amp;AC99))&gt;0,"Nepovolený(é) znak(y):   "&amp;W99&amp;X99&amp;Y99&amp;Z99&amp;AA99&amp;AB99&amp;AC99,TRIM('ÚHRADOVÝ KATALOG VZP - ZP'!C99)))</f>
        <v/>
      </c>
      <c r="AE99" s="11">
        <f>LEN(TRIM('ÚHRADOVÝ KATALOG VZP - ZP'!D99))</f>
        <v>0</v>
      </c>
      <c r="AF99" s="11" t="str">
        <f>IF(IFERROR(SEARCH("""",UPPER('ÚHRADOVÝ KATALOG VZP - ZP'!D99)),0)&gt;0," "&amp;CHAR(34),"")</f>
        <v/>
      </c>
      <c r="AG99" s="11" t="str">
        <f>IF(IFERROR(SEARCH("~?",UPPER('ÚHRADOVÝ KATALOG VZP - ZP'!D99)),0)&gt;0," ?","")</f>
        <v/>
      </c>
      <c r="AH99" s="11" t="str">
        <f>IF(IFERROR(SEARCH("!",UPPER('ÚHRADOVÝ KATALOG VZP - ZP'!D99)),0)&gt;0," !","")</f>
        <v/>
      </c>
      <c r="AI99" s="11" t="str">
        <f>IF(IFERROR(SEARCH("_",UPPER('ÚHRADOVÝ KATALOG VZP - ZP'!D99)),0)&gt;0," _","")</f>
        <v/>
      </c>
      <c r="AJ99" s="11" t="str">
        <f>IF(IFERROR(SEARCH("§",UPPER('ÚHRADOVÝ KATALOG VZP - ZP'!D99)),0)&gt;0," §","")</f>
        <v/>
      </c>
      <c r="AK99" s="11" t="str">
        <f>IF(IFERROR(SEARCH("#",UPPER('ÚHRADOVÝ KATALOG VZP - ZP'!D99)),0)&gt;0," #","")</f>
        <v/>
      </c>
      <c r="AL99" s="11" t="str">
        <f>IF(IFERROR(SEARCH(CHAR(10),UPPER('ÚHRADOVÝ KATALOG VZP - ZP'!D99)),0)&gt;0," ALT+ENTER","")</f>
        <v/>
      </c>
      <c r="AM99" s="96" t="str">
        <f>IF(AND(AE99=0, R99="NE"),"Chybí DOP",IF(LEN(TRIM(AF99&amp;AG99&amp;AH99&amp;AI99&amp;AJ99&amp;AK99&amp;AL99))&gt;0,"Nepovolený(é) znak(y):   "&amp;AF99&amp;AG99&amp;AH99&amp;AI99&amp;AJ99&amp;AK99&amp;AL99,TRIM('ÚHRADOVÝ KATALOG VZP - ZP'!D99)))</f>
        <v/>
      </c>
    </row>
    <row r="100" spans="1:39" ht="30" hidden="1" customHeight="1" x14ac:dyDescent="0.2">
      <c r="A100" s="1">
        <v>95</v>
      </c>
      <c r="B100" s="20" t="str">
        <f>IF(ISBLANK('ÚHRADOVÝ KATALOG VZP - ZP'!B100),"",'ÚHRADOVÝ KATALOG VZP - ZP'!B100)</f>
        <v/>
      </c>
      <c r="C100" s="21" t="str">
        <f t="shared" si="5"/>
        <v/>
      </c>
      <c r="D100" s="21" t="str">
        <f t="shared" si="6"/>
        <v/>
      </c>
      <c r="E100" s="22" t="str">
        <f>IF(S100="NOVÝ",IF(LEN(TRIM('ÚHRADOVÝ KATALOG VZP - ZP'!E100))=0,"Chybí TYP",'ÚHRADOVÝ KATALOG VZP - ZP'!E100),IF(LEN(TRIM('ÚHRADOVÝ KATALOG VZP - ZP'!E100))=0,"",'ÚHRADOVÝ KATALOG VZP - ZP'!E100))</f>
        <v/>
      </c>
      <c r="F100" s="22" t="str">
        <f t="shared" si="7"/>
        <v/>
      </c>
      <c r="G100" s="22" t="str">
        <f>IF(S100="NOVÝ",IF(LEN(TRIM('ÚHRADOVÝ KATALOG VZP - ZP'!G100))=0,"???",IF(IFERROR(SEARCH("""",UPPER('ÚHRADOVÝ KATALOG VZP - ZP'!G100)),0)=0,UPPER('ÚHRADOVÝ KATALOG VZP - ZP'!G100),"("&amp;""""&amp;")")),IF(LEN(TRIM('ÚHRADOVÝ KATALOG VZP - ZP'!G100))=0,"",IF(IFERROR(SEARCH("""",UPPER('ÚHRADOVÝ KATALOG VZP - ZP'!G100)),0)=0,UPPER('ÚHRADOVÝ KATALOG VZP - ZP'!G100),"("&amp;""""&amp;")")))</f>
        <v/>
      </c>
      <c r="H100" s="22" t="str">
        <f>IF(IFERROR(SEARCH("""",UPPER('ÚHRADOVÝ KATALOG VZP - ZP'!H100)),0)=0,UPPER('ÚHRADOVÝ KATALOG VZP - ZP'!H100),"("&amp;""""&amp;")")</f>
        <v/>
      </c>
      <c r="I100" s="22" t="str">
        <f>IF(IFERROR(SEARCH("""",UPPER('ÚHRADOVÝ KATALOG VZP - ZP'!I100)),0)=0,UPPER('ÚHRADOVÝ KATALOG VZP - ZP'!I100),"("&amp;""""&amp;")")</f>
        <v/>
      </c>
      <c r="J100" s="23" t="str">
        <f>IF(S100="NOVÝ",IF(LEN(TRIM('ÚHRADOVÝ KATALOG VZP - ZP'!J100))=0,"Chybí VYC",'ÚHRADOVÝ KATALOG VZP - ZP'!J100),IF(LEN(TRIM('ÚHRADOVÝ KATALOG VZP - ZP'!J100))=0,"",'ÚHRADOVÝ KATALOG VZP - ZP'!J100))</f>
        <v/>
      </c>
      <c r="K100" s="22" t="str">
        <f>IF(S100="NOVÝ",IF(LEN(TRIM('ÚHRADOVÝ KATALOG VZP - ZP'!K100))=0,"Chybí MENA",IF(IFERROR(SEARCH("""",UPPER('ÚHRADOVÝ KATALOG VZP - ZP'!K100)),0)=0,UPPER('ÚHRADOVÝ KATALOG VZP - ZP'!K100),"("&amp;""""&amp;")")),IF(LEN(TRIM('ÚHRADOVÝ KATALOG VZP - ZP'!K100))=0,"",IF(IFERROR(SEARCH("""",UPPER('ÚHRADOVÝ KATALOG VZP - ZP'!K100)),0)=0,UPPER('ÚHRADOVÝ KATALOG VZP - ZP'!K100),"("&amp;""""&amp;")")))</f>
        <v/>
      </c>
      <c r="L100" s="24" t="str">
        <f>IF(S100="NOVÝ",IF(LEN(TRIM('ÚHRADOVÝ KATALOG VZP - ZP'!L100))=0,"Chybí KURZ",'ÚHRADOVÝ KATALOG VZP - ZP'!L100),IF(LEN(TRIM('ÚHRADOVÝ KATALOG VZP - ZP'!L100))=0,"",'ÚHRADOVÝ KATALOG VZP - ZP'!L100))</f>
        <v/>
      </c>
      <c r="M100" s="83" t="str">
        <f>IF(S100="NOVÝ",IF(LEN(TRIM('ÚHRADOVÝ KATALOG VZP - ZP'!M100))=0,"Chybí DPH",
IF(OR('ÚHRADOVÝ KATALOG VZP - ZP'!M100=15,'ÚHRADOVÝ KATALOG VZP - ZP'!M100=21),
'ÚHRADOVÝ KATALOG VZP - ZP'!M100,"CHYBA")),
IF(LEN(TRIM('ÚHRADOVÝ KATALOG VZP - ZP'!M100))=0,"",
IF(OR('ÚHRADOVÝ KATALOG VZP - ZP'!M100=15,'ÚHRADOVÝ KATALOG VZP - ZP'!M100=21),
'ÚHRADOVÝ KATALOG VZP - ZP'!M100,"CHYBA"))
)</f>
        <v/>
      </c>
      <c r="N100" s="25" t="str">
        <f>IF(R100="NE",IF(AND(T100&lt;&gt;"X",LEN('ÚHRADOVÝ KATALOG VZP - ZP'!N100)&gt;0),IF(ROUND(J100*L100*(1+(M100/100))*T100,2)&lt;'ÚHRADOVÝ KATALOG VZP - ZP'!N100,TEXT('ÚHRADOVÝ KATALOG VZP - ZP'!N100,"# ##0,00 Kč") &amp; CHAR(10) &amp; "&gt; " &amp; TEXT('ÚHRADOVÝ KATALOG VZP - ZP'!N100-(J100*L100*(1+(M100/100))*T100),"# ##0,00 Kč"),TEXT('ÚHRADOVÝ KATALOG VZP - ZP'!N100,"# ##0,00 Kč") &amp; CHAR(10) &amp; "OK"),"Chybí data pro výpočet"),"")</f>
        <v/>
      </c>
      <c r="O100" s="26" t="str">
        <f>IF(AND(R100="NE",LEN('ÚHRADOVÝ KATALOG VZP - ZP'!O100)&gt;0),'ÚHRADOVÝ KATALOG VZP - ZP'!O100,"")</f>
        <v/>
      </c>
      <c r="P100" s="26" t="str">
        <f>IF(AND(R100="NE",LEN('ÚHRADOVÝ KATALOG VZP - ZP'!P100)&gt;0),'ÚHRADOVÝ KATALOG VZP - ZP'!P100,"")</f>
        <v/>
      </c>
      <c r="Q100" s="79" t="str">
        <f>IF(LEN(TRIM('ÚHRADOVÝ KATALOG VZP - ZP'!Q100))=0,"",IF(IFERROR(SEARCH("""",UPPER('ÚHRADOVÝ KATALOG VZP - ZP'!Q100)),0)=0,UPPER('ÚHRADOVÝ KATALOG VZP - ZP'!Q100),"("&amp;""""&amp;")"))</f>
        <v/>
      </c>
      <c r="R100" s="31" t="str">
        <f>IF(LEN(TRIM('ÚHRADOVÝ KATALOG VZP - ZP'!B100)&amp;TRIM('ÚHRADOVÝ KATALOG VZP - ZP'!C100)&amp;TRIM('ÚHRADOVÝ KATALOG VZP - ZP'!D100)&amp;TRIM('ÚHRADOVÝ KATALOG VZP - ZP'!E100)&amp;TRIM('ÚHRADOVÝ KATALOG VZP - ZP'!F100)&amp;TRIM('ÚHRADOVÝ KATALOG VZP - ZP'!G100)&amp;TRIM('ÚHRADOVÝ KATALOG VZP - ZP'!H100)&amp;TRIM('ÚHRADOVÝ KATALOG VZP - ZP'!I100)&amp;TRIM('ÚHRADOVÝ KATALOG VZP - ZP'!J100)&amp;TRIM('ÚHRADOVÝ KATALOG VZP - ZP'!K100)&amp;TRIM('ÚHRADOVÝ KATALOG VZP - ZP'!L100)&amp;TRIM('ÚHRADOVÝ KATALOG VZP - ZP'!M100)&amp;TRIM('ÚHRADOVÝ KATALOG VZP - ZP'!N100)&amp;TRIM('ÚHRADOVÝ KATALOG VZP - ZP'!O100)&amp;TRIM('ÚHRADOVÝ KATALOG VZP - ZP'!P100)&amp;TRIM('ÚHRADOVÝ KATALOG VZP - ZP'!Q100))=0,"ANO","NE")</f>
        <v>ANO</v>
      </c>
      <c r="S100" s="31" t="str">
        <f>IF(R100="NE",IF(LEN(TRIM('ÚHRADOVÝ KATALOG VZP - ZP'!B100))=0,"NOVÝ","OPRAVA"),"")</f>
        <v/>
      </c>
      <c r="T100" s="32" t="str">
        <f t="shared" si="8"/>
        <v>X</v>
      </c>
      <c r="U100" s="11"/>
      <c r="V100" s="11">
        <f>LEN(TRIM('ÚHRADOVÝ KATALOG VZP - ZP'!C100))</f>
        <v>0</v>
      </c>
      <c r="W100" s="11" t="str">
        <f>IF(IFERROR(SEARCH("""",UPPER('ÚHRADOVÝ KATALOG VZP - ZP'!C100)),0)&gt;0," "&amp;CHAR(34),"")</f>
        <v/>
      </c>
      <c r="X100" s="11" t="str">
        <f>IF(IFERROR(SEARCH("~?",UPPER('ÚHRADOVÝ KATALOG VZP - ZP'!C100)),0)&gt;0," ?","")</f>
        <v/>
      </c>
      <c r="Y100" s="11" t="str">
        <f>IF(IFERROR(SEARCH("!",UPPER('ÚHRADOVÝ KATALOG VZP - ZP'!C100)),0)&gt;0," !","")</f>
        <v/>
      </c>
      <c r="Z100" s="11" t="str">
        <f>IF(IFERROR(SEARCH("_",UPPER('ÚHRADOVÝ KATALOG VZP - ZP'!C100)),0)&gt;0," _","")</f>
        <v/>
      </c>
      <c r="AA100" s="11" t="str">
        <f>IF(IFERROR(SEARCH("§",UPPER('ÚHRADOVÝ KATALOG VZP - ZP'!C100)),0)&gt;0," §","")</f>
        <v/>
      </c>
      <c r="AB100" s="11" t="str">
        <f>IF(IFERROR(SEARCH("#",UPPER('ÚHRADOVÝ KATALOG VZP - ZP'!C100)),0)&gt;0," #","")</f>
        <v/>
      </c>
      <c r="AC100" s="11" t="str">
        <f>IF(IFERROR(SEARCH(CHAR(10),UPPER('ÚHRADOVÝ KATALOG VZP - ZP'!C100)),0)&gt;0," ALT+ENTER","")</f>
        <v/>
      </c>
      <c r="AD100" s="96" t="str">
        <f>IF(AND(V100=0, R100="NE"),"Chybí NAZ",IF(LEN(TRIM(W100&amp;X100&amp;Y100&amp;Z100&amp;AA100&amp;AB100&amp;AC100))&gt;0,"Nepovolený(é) znak(y):   "&amp;W100&amp;X100&amp;Y100&amp;Z100&amp;AA100&amp;AB100&amp;AC100,TRIM('ÚHRADOVÝ KATALOG VZP - ZP'!C100)))</f>
        <v/>
      </c>
      <c r="AE100" s="11">
        <f>LEN(TRIM('ÚHRADOVÝ KATALOG VZP - ZP'!D100))</f>
        <v>0</v>
      </c>
      <c r="AF100" s="11" t="str">
        <f>IF(IFERROR(SEARCH("""",UPPER('ÚHRADOVÝ KATALOG VZP - ZP'!D100)),0)&gt;0," "&amp;CHAR(34),"")</f>
        <v/>
      </c>
      <c r="AG100" s="11" t="str">
        <f>IF(IFERROR(SEARCH("~?",UPPER('ÚHRADOVÝ KATALOG VZP - ZP'!D100)),0)&gt;0," ?","")</f>
        <v/>
      </c>
      <c r="AH100" s="11" t="str">
        <f>IF(IFERROR(SEARCH("!",UPPER('ÚHRADOVÝ KATALOG VZP - ZP'!D100)),0)&gt;0," !","")</f>
        <v/>
      </c>
      <c r="AI100" s="11" t="str">
        <f>IF(IFERROR(SEARCH("_",UPPER('ÚHRADOVÝ KATALOG VZP - ZP'!D100)),0)&gt;0," _","")</f>
        <v/>
      </c>
      <c r="AJ100" s="11" t="str">
        <f>IF(IFERROR(SEARCH("§",UPPER('ÚHRADOVÝ KATALOG VZP - ZP'!D100)),0)&gt;0," §","")</f>
        <v/>
      </c>
      <c r="AK100" s="11" t="str">
        <f>IF(IFERROR(SEARCH("#",UPPER('ÚHRADOVÝ KATALOG VZP - ZP'!D100)),0)&gt;0," #","")</f>
        <v/>
      </c>
      <c r="AL100" s="11" t="str">
        <f>IF(IFERROR(SEARCH(CHAR(10),UPPER('ÚHRADOVÝ KATALOG VZP - ZP'!D100)),0)&gt;0," ALT+ENTER","")</f>
        <v/>
      </c>
      <c r="AM100" s="96" t="str">
        <f>IF(AND(AE100=0, R100="NE"),"Chybí DOP",IF(LEN(TRIM(AF100&amp;AG100&amp;AH100&amp;AI100&amp;AJ100&amp;AK100&amp;AL100))&gt;0,"Nepovolený(é) znak(y):   "&amp;AF100&amp;AG100&amp;AH100&amp;AI100&amp;AJ100&amp;AK100&amp;AL100,TRIM('ÚHRADOVÝ KATALOG VZP - ZP'!D100)))</f>
        <v/>
      </c>
    </row>
    <row r="101" spans="1:39" ht="30" hidden="1" customHeight="1" x14ac:dyDescent="0.2">
      <c r="A101" s="1">
        <v>96</v>
      </c>
      <c r="B101" s="20" t="str">
        <f>IF(ISBLANK('ÚHRADOVÝ KATALOG VZP - ZP'!B101),"",'ÚHRADOVÝ KATALOG VZP - ZP'!B101)</f>
        <v/>
      </c>
      <c r="C101" s="21" t="str">
        <f t="shared" si="5"/>
        <v/>
      </c>
      <c r="D101" s="21" t="str">
        <f t="shared" si="6"/>
        <v/>
      </c>
      <c r="E101" s="22" t="str">
        <f>IF(S101="NOVÝ",IF(LEN(TRIM('ÚHRADOVÝ KATALOG VZP - ZP'!E101))=0,"Chybí TYP",'ÚHRADOVÝ KATALOG VZP - ZP'!E101),IF(LEN(TRIM('ÚHRADOVÝ KATALOG VZP - ZP'!E101))=0,"",'ÚHRADOVÝ KATALOG VZP - ZP'!E101))</f>
        <v/>
      </c>
      <c r="F101" s="22" t="str">
        <f t="shared" si="7"/>
        <v/>
      </c>
      <c r="G101" s="22" t="str">
        <f>IF(S101="NOVÝ",IF(LEN(TRIM('ÚHRADOVÝ KATALOG VZP - ZP'!G101))=0,"???",IF(IFERROR(SEARCH("""",UPPER('ÚHRADOVÝ KATALOG VZP - ZP'!G101)),0)=0,UPPER('ÚHRADOVÝ KATALOG VZP - ZP'!G101),"("&amp;""""&amp;")")),IF(LEN(TRIM('ÚHRADOVÝ KATALOG VZP - ZP'!G101))=0,"",IF(IFERROR(SEARCH("""",UPPER('ÚHRADOVÝ KATALOG VZP - ZP'!G101)),0)=0,UPPER('ÚHRADOVÝ KATALOG VZP - ZP'!G101),"("&amp;""""&amp;")")))</f>
        <v/>
      </c>
      <c r="H101" s="22" t="str">
        <f>IF(IFERROR(SEARCH("""",UPPER('ÚHRADOVÝ KATALOG VZP - ZP'!H101)),0)=0,UPPER('ÚHRADOVÝ KATALOG VZP - ZP'!H101),"("&amp;""""&amp;")")</f>
        <v/>
      </c>
      <c r="I101" s="22" t="str">
        <f>IF(IFERROR(SEARCH("""",UPPER('ÚHRADOVÝ KATALOG VZP - ZP'!I101)),0)=0,UPPER('ÚHRADOVÝ KATALOG VZP - ZP'!I101),"("&amp;""""&amp;")")</f>
        <v/>
      </c>
      <c r="J101" s="23" t="str">
        <f>IF(S101="NOVÝ",IF(LEN(TRIM('ÚHRADOVÝ KATALOG VZP - ZP'!J101))=0,"Chybí VYC",'ÚHRADOVÝ KATALOG VZP - ZP'!J101),IF(LEN(TRIM('ÚHRADOVÝ KATALOG VZP - ZP'!J101))=0,"",'ÚHRADOVÝ KATALOG VZP - ZP'!J101))</f>
        <v/>
      </c>
      <c r="K101" s="22" t="str">
        <f>IF(S101="NOVÝ",IF(LEN(TRIM('ÚHRADOVÝ KATALOG VZP - ZP'!K101))=0,"Chybí MENA",IF(IFERROR(SEARCH("""",UPPER('ÚHRADOVÝ KATALOG VZP - ZP'!K101)),0)=0,UPPER('ÚHRADOVÝ KATALOG VZP - ZP'!K101),"("&amp;""""&amp;")")),IF(LEN(TRIM('ÚHRADOVÝ KATALOG VZP - ZP'!K101))=0,"",IF(IFERROR(SEARCH("""",UPPER('ÚHRADOVÝ KATALOG VZP - ZP'!K101)),0)=0,UPPER('ÚHRADOVÝ KATALOG VZP - ZP'!K101),"("&amp;""""&amp;")")))</f>
        <v/>
      </c>
      <c r="L101" s="24" t="str">
        <f>IF(S101="NOVÝ",IF(LEN(TRIM('ÚHRADOVÝ KATALOG VZP - ZP'!L101))=0,"Chybí KURZ",'ÚHRADOVÝ KATALOG VZP - ZP'!L101),IF(LEN(TRIM('ÚHRADOVÝ KATALOG VZP - ZP'!L101))=0,"",'ÚHRADOVÝ KATALOG VZP - ZP'!L101))</f>
        <v/>
      </c>
      <c r="M101" s="83" t="str">
        <f>IF(S101="NOVÝ",IF(LEN(TRIM('ÚHRADOVÝ KATALOG VZP - ZP'!M101))=0,"Chybí DPH",
IF(OR('ÚHRADOVÝ KATALOG VZP - ZP'!M101=15,'ÚHRADOVÝ KATALOG VZP - ZP'!M101=21),
'ÚHRADOVÝ KATALOG VZP - ZP'!M101,"CHYBA")),
IF(LEN(TRIM('ÚHRADOVÝ KATALOG VZP - ZP'!M101))=0,"",
IF(OR('ÚHRADOVÝ KATALOG VZP - ZP'!M101=15,'ÚHRADOVÝ KATALOG VZP - ZP'!M101=21),
'ÚHRADOVÝ KATALOG VZP - ZP'!M101,"CHYBA"))
)</f>
        <v/>
      </c>
      <c r="N101" s="25" t="str">
        <f>IF(R101="NE",IF(AND(T101&lt;&gt;"X",LEN('ÚHRADOVÝ KATALOG VZP - ZP'!N101)&gt;0),IF(ROUND(J101*L101*(1+(M101/100))*T101,2)&lt;'ÚHRADOVÝ KATALOG VZP - ZP'!N101,TEXT('ÚHRADOVÝ KATALOG VZP - ZP'!N101,"# ##0,00 Kč") &amp; CHAR(10) &amp; "&gt; " &amp; TEXT('ÚHRADOVÝ KATALOG VZP - ZP'!N101-(J101*L101*(1+(M101/100))*T101),"# ##0,00 Kč"),TEXT('ÚHRADOVÝ KATALOG VZP - ZP'!N101,"# ##0,00 Kč") &amp; CHAR(10) &amp; "OK"),"Chybí data pro výpočet"),"")</f>
        <v/>
      </c>
      <c r="O101" s="26" t="str">
        <f>IF(AND(R101="NE",LEN('ÚHRADOVÝ KATALOG VZP - ZP'!O101)&gt;0),'ÚHRADOVÝ KATALOG VZP - ZP'!O101,"")</f>
        <v/>
      </c>
      <c r="P101" s="26" t="str">
        <f>IF(AND(R101="NE",LEN('ÚHRADOVÝ KATALOG VZP - ZP'!P101)&gt;0),'ÚHRADOVÝ KATALOG VZP - ZP'!P101,"")</f>
        <v/>
      </c>
      <c r="Q101" s="79" t="str">
        <f>IF(LEN(TRIM('ÚHRADOVÝ KATALOG VZP - ZP'!Q101))=0,"",IF(IFERROR(SEARCH("""",UPPER('ÚHRADOVÝ KATALOG VZP - ZP'!Q101)),0)=0,UPPER('ÚHRADOVÝ KATALOG VZP - ZP'!Q101),"("&amp;""""&amp;")"))</f>
        <v/>
      </c>
      <c r="R101" s="31" t="str">
        <f>IF(LEN(TRIM('ÚHRADOVÝ KATALOG VZP - ZP'!B101)&amp;TRIM('ÚHRADOVÝ KATALOG VZP - ZP'!C101)&amp;TRIM('ÚHRADOVÝ KATALOG VZP - ZP'!D101)&amp;TRIM('ÚHRADOVÝ KATALOG VZP - ZP'!E101)&amp;TRIM('ÚHRADOVÝ KATALOG VZP - ZP'!F101)&amp;TRIM('ÚHRADOVÝ KATALOG VZP - ZP'!G101)&amp;TRIM('ÚHRADOVÝ KATALOG VZP - ZP'!H101)&amp;TRIM('ÚHRADOVÝ KATALOG VZP - ZP'!I101)&amp;TRIM('ÚHRADOVÝ KATALOG VZP - ZP'!J101)&amp;TRIM('ÚHRADOVÝ KATALOG VZP - ZP'!K101)&amp;TRIM('ÚHRADOVÝ KATALOG VZP - ZP'!L101)&amp;TRIM('ÚHRADOVÝ KATALOG VZP - ZP'!M101)&amp;TRIM('ÚHRADOVÝ KATALOG VZP - ZP'!N101)&amp;TRIM('ÚHRADOVÝ KATALOG VZP - ZP'!O101)&amp;TRIM('ÚHRADOVÝ KATALOG VZP - ZP'!P101)&amp;TRIM('ÚHRADOVÝ KATALOG VZP - ZP'!Q101))=0,"ANO","NE")</f>
        <v>ANO</v>
      </c>
      <c r="S101" s="31" t="str">
        <f>IF(R101="NE",IF(LEN(TRIM('ÚHRADOVÝ KATALOG VZP - ZP'!B101))=0,"NOVÝ","OPRAVA"),"")</f>
        <v/>
      </c>
      <c r="T101" s="32" t="str">
        <f t="shared" si="8"/>
        <v>X</v>
      </c>
      <c r="U101" s="11"/>
      <c r="V101" s="11">
        <f>LEN(TRIM('ÚHRADOVÝ KATALOG VZP - ZP'!C101))</f>
        <v>0</v>
      </c>
      <c r="W101" s="11" t="str">
        <f>IF(IFERROR(SEARCH("""",UPPER('ÚHRADOVÝ KATALOG VZP - ZP'!C101)),0)&gt;0," "&amp;CHAR(34),"")</f>
        <v/>
      </c>
      <c r="X101" s="11" t="str">
        <f>IF(IFERROR(SEARCH("~?",UPPER('ÚHRADOVÝ KATALOG VZP - ZP'!C101)),0)&gt;0," ?","")</f>
        <v/>
      </c>
      <c r="Y101" s="11" t="str">
        <f>IF(IFERROR(SEARCH("!",UPPER('ÚHRADOVÝ KATALOG VZP - ZP'!C101)),0)&gt;0," !","")</f>
        <v/>
      </c>
      <c r="Z101" s="11" t="str">
        <f>IF(IFERROR(SEARCH("_",UPPER('ÚHRADOVÝ KATALOG VZP - ZP'!C101)),0)&gt;0," _","")</f>
        <v/>
      </c>
      <c r="AA101" s="11" t="str">
        <f>IF(IFERROR(SEARCH("§",UPPER('ÚHRADOVÝ KATALOG VZP - ZP'!C101)),0)&gt;0," §","")</f>
        <v/>
      </c>
      <c r="AB101" s="11" t="str">
        <f>IF(IFERROR(SEARCH("#",UPPER('ÚHRADOVÝ KATALOG VZP - ZP'!C101)),0)&gt;0," #","")</f>
        <v/>
      </c>
      <c r="AC101" s="11" t="str">
        <f>IF(IFERROR(SEARCH(CHAR(10),UPPER('ÚHRADOVÝ KATALOG VZP - ZP'!C101)),0)&gt;0," ALT+ENTER","")</f>
        <v/>
      </c>
      <c r="AD101" s="96" t="str">
        <f>IF(AND(V101=0, R101="NE"),"Chybí NAZ",IF(LEN(TRIM(W101&amp;X101&amp;Y101&amp;Z101&amp;AA101&amp;AB101&amp;AC101))&gt;0,"Nepovolený(é) znak(y):   "&amp;W101&amp;X101&amp;Y101&amp;Z101&amp;AA101&amp;AB101&amp;AC101,TRIM('ÚHRADOVÝ KATALOG VZP - ZP'!C101)))</f>
        <v/>
      </c>
      <c r="AE101" s="11">
        <f>LEN(TRIM('ÚHRADOVÝ KATALOG VZP - ZP'!D101))</f>
        <v>0</v>
      </c>
      <c r="AF101" s="11" t="str">
        <f>IF(IFERROR(SEARCH("""",UPPER('ÚHRADOVÝ KATALOG VZP - ZP'!D101)),0)&gt;0," "&amp;CHAR(34),"")</f>
        <v/>
      </c>
      <c r="AG101" s="11" t="str">
        <f>IF(IFERROR(SEARCH("~?",UPPER('ÚHRADOVÝ KATALOG VZP - ZP'!D101)),0)&gt;0," ?","")</f>
        <v/>
      </c>
      <c r="AH101" s="11" t="str">
        <f>IF(IFERROR(SEARCH("!",UPPER('ÚHRADOVÝ KATALOG VZP - ZP'!D101)),0)&gt;0," !","")</f>
        <v/>
      </c>
      <c r="AI101" s="11" t="str">
        <f>IF(IFERROR(SEARCH("_",UPPER('ÚHRADOVÝ KATALOG VZP - ZP'!D101)),0)&gt;0," _","")</f>
        <v/>
      </c>
      <c r="AJ101" s="11" t="str">
        <f>IF(IFERROR(SEARCH("§",UPPER('ÚHRADOVÝ KATALOG VZP - ZP'!D101)),0)&gt;0," §","")</f>
        <v/>
      </c>
      <c r="AK101" s="11" t="str">
        <f>IF(IFERROR(SEARCH("#",UPPER('ÚHRADOVÝ KATALOG VZP - ZP'!D101)),0)&gt;0," #","")</f>
        <v/>
      </c>
      <c r="AL101" s="11" t="str">
        <f>IF(IFERROR(SEARCH(CHAR(10),UPPER('ÚHRADOVÝ KATALOG VZP - ZP'!D101)),0)&gt;0," ALT+ENTER","")</f>
        <v/>
      </c>
      <c r="AM101" s="96" t="str">
        <f>IF(AND(AE101=0, R101="NE"),"Chybí DOP",IF(LEN(TRIM(AF101&amp;AG101&amp;AH101&amp;AI101&amp;AJ101&amp;AK101&amp;AL101))&gt;0,"Nepovolený(é) znak(y):   "&amp;AF101&amp;AG101&amp;AH101&amp;AI101&amp;AJ101&amp;AK101&amp;AL101,TRIM('ÚHRADOVÝ KATALOG VZP - ZP'!D101)))</f>
        <v/>
      </c>
    </row>
    <row r="102" spans="1:39" ht="30" hidden="1" customHeight="1" x14ac:dyDescent="0.2">
      <c r="A102" s="1">
        <v>97</v>
      </c>
      <c r="B102" s="20" t="str">
        <f>IF(ISBLANK('ÚHRADOVÝ KATALOG VZP - ZP'!B102),"",'ÚHRADOVÝ KATALOG VZP - ZP'!B102)</f>
        <v/>
      </c>
      <c r="C102" s="21" t="str">
        <f t="shared" si="5"/>
        <v/>
      </c>
      <c r="D102" s="21" t="str">
        <f t="shared" si="6"/>
        <v/>
      </c>
      <c r="E102" s="22" t="str">
        <f>IF(S102="NOVÝ",IF(LEN(TRIM('ÚHRADOVÝ KATALOG VZP - ZP'!E102))=0,"Chybí TYP",'ÚHRADOVÝ KATALOG VZP - ZP'!E102),IF(LEN(TRIM('ÚHRADOVÝ KATALOG VZP - ZP'!E102))=0,"",'ÚHRADOVÝ KATALOG VZP - ZP'!E102))</f>
        <v/>
      </c>
      <c r="F102" s="22" t="str">
        <f t="shared" si="7"/>
        <v/>
      </c>
      <c r="G102" s="22" t="str">
        <f>IF(S102="NOVÝ",IF(LEN(TRIM('ÚHRADOVÝ KATALOG VZP - ZP'!G102))=0,"???",IF(IFERROR(SEARCH("""",UPPER('ÚHRADOVÝ KATALOG VZP - ZP'!G102)),0)=0,UPPER('ÚHRADOVÝ KATALOG VZP - ZP'!G102),"("&amp;""""&amp;")")),IF(LEN(TRIM('ÚHRADOVÝ KATALOG VZP - ZP'!G102))=0,"",IF(IFERROR(SEARCH("""",UPPER('ÚHRADOVÝ KATALOG VZP - ZP'!G102)),0)=0,UPPER('ÚHRADOVÝ KATALOG VZP - ZP'!G102),"("&amp;""""&amp;")")))</f>
        <v/>
      </c>
      <c r="H102" s="22" t="str">
        <f>IF(IFERROR(SEARCH("""",UPPER('ÚHRADOVÝ KATALOG VZP - ZP'!H102)),0)=0,UPPER('ÚHRADOVÝ KATALOG VZP - ZP'!H102),"("&amp;""""&amp;")")</f>
        <v/>
      </c>
      <c r="I102" s="22" t="str">
        <f>IF(IFERROR(SEARCH("""",UPPER('ÚHRADOVÝ KATALOG VZP - ZP'!I102)),0)=0,UPPER('ÚHRADOVÝ KATALOG VZP - ZP'!I102),"("&amp;""""&amp;")")</f>
        <v/>
      </c>
      <c r="J102" s="23" t="str">
        <f>IF(S102="NOVÝ",IF(LEN(TRIM('ÚHRADOVÝ KATALOG VZP - ZP'!J102))=0,"Chybí VYC",'ÚHRADOVÝ KATALOG VZP - ZP'!J102),IF(LEN(TRIM('ÚHRADOVÝ KATALOG VZP - ZP'!J102))=0,"",'ÚHRADOVÝ KATALOG VZP - ZP'!J102))</f>
        <v/>
      </c>
      <c r="K102" s="22" t="str">
        <f>IF(S102="NOVÝ",IF(LEN(TRIM('ÚHRADOVÝ KATALOG VZP - ZP'!K102))=0,"Chybí MENA",IF(IFERROR(SEARCH("""",UPPER('ÚHRADOVÝ KATALOG VZP - ZP'!K102)),0)=0,UPPER('ÚHRADOVÝ KATALOG VZP - ZP'!K102),"("&amp;""""&amp;")")),IF(LEN(TRIM('ÚHRADOVÝ KATALOG VZP - ZP'!K102))=0,"",IF(IFERROR(SEARCH("""",UPPER('ÚHRADOVÝ KATALOG VZP - ZP'!K102)),0)=0,UPPER('ÚHRADOVÝ KATALOG VZP - ZP'!K102),"("&amp;""""&amp;")")))</f>
        <v/>
      </c>
      <c r="L102" s="24" t="str">
        <f>IF(S102="NOVÝ",IF(LEN(TRIM('ÚHRADOVÝ KATALOG VZP - ZP'!L102))=0,"Chybí KURZ",'ÚHRADOVÝ KATALOG VZP - ZP'!L102),IF(LEN(TRIM('ÚHRADOVÝ KATALOG VZP - ZP'!L102))=0,"",'ÚHRADOVÝ KATALOG VZP - ZP'!L102))</f>
        <v/>
      </c>
      <c r="M102" s="83" t="str">
        <f>IF(S102="NOVÝ",IF(LEN(TRIM('ÚHRADOVÝ KATALOG VZP - ZP'!M102))=0,"Chybí DPH",
IF(OR('ÚHRADOVÝ KATALOG VZP - ZP'!M102=15,'ÚHRADOVÝ KATALOG VZP - ZP'!M102=21),
'ÚHRADOVÝ KATALOG VZP - ZP'!M102,"CHYBA")),
IF(LEN(TRIM('ÚHRADOVÝ KATALOG VZP - ZP'!M102))=0,"",
IF(OR('ÚHRADOVÝ KATALOG VZP - ZP'!M102=15,'ÚHRADOVÝ KATALOG VZP - ZP'!M102=21),
'ÚHRADOVÝ KATALOG VZP - ZP'!M102,"CHYBA"))
)</f>
        <v/>
      </c>
      <c r="N102" s="25" t="str">
        <f>IF(R102="NE",IF(AND(T102&lt;&gt;"X",LEN('ÚHRADOVÝ KATALOG VZP - ZP'!N102)&gt;0),IF(ROUND(J102*L102*(1+(M102/100))*T102,2)&lt;'ÚHRADOVÝ KATALOG VZP - ZP'!N102,TEXT('ÚHRADOVÝ KATALOG VZP - ZP'!N102,"# ##0,00 Kč") &amp; CHAR(10) &amp; "&gt; " &amp; TEXT('ÚHRADOVÝ KATALOG VZP - ZP'!N102-(J102*L102*(1+(M102/100))*T102),"# ##0,00 Kč"),TEXT('ÚHRADOVÝ KATALOG VZP - ZP'!N102,"# ##0,00 Kč") &amp; CHAR(10) &amp; "OK"),"Chybí data pro výpočet"),"")</f>
        <v/>
      </c>
      <c r="O102" s="26" t="str">
        <f>IF(AND(R102="NE",LEN('ÚHRADOVÝ KATALOG VZP - ZP'!O102)&gt;0),'ÚHRADOVÝ KATALOG VZP - ZP'!O102,"")</f>
        <v/>
      </c>
      <c r="P102" s="26" t="str">
        <f>IF(AND(R102="NE",LEN('ÚHRADOVÝ KATALOG VZP - ZP'!P102)&gt;0),'ÚHRADOVÝ KATALOG VZP - ZP'!P102,"")</f>
        <v/>
      </c>
      <c r="Q102" s="79" t="str">
        <f>IF(LEN(TRIM('ÚHRADOVÝ KATALOG VZP - ZP'!Q102))=0,"",IF(IFERROR(SEARCH("""",UPPER('ÚHRADOVÝ KATALOG VZP - ZP'!Q102)),0)=0,UPPER('ÚHRADOVÝ KATALOG VZP - ZP'!Q102),"("&amp;""""&amp;")"))</f>
        <v/>
      </c>
      <c r="R102" s="31" t="str">
        <f>IF(LEN(TRIM('ÚHRADOVÝ KATALOG VZP - ZP'!B102)&amp;TRIM('ÚHRADOVÝ KATALOG VZP - ZP'!C102)&amp;TRIM('ÚHRADOVÝ KATALOG VZP - ZP'!D102)&amp;TRIM('ÚHRADOVÝ KATALOG VZP - ZP'!E102)&amp;TRIM('ÚHRADOVÝ KATALOG VZP - ZP'!F102)&amp;TRIM('ÚHRADOVÝ KATALOG VZP - ZP'!G102)&amp;TRIM('ÚHRADOVÝ KATALOG VZP - ZP'!H102)&amp;TRIM('ÚHRADOVÝ KATALOG VZP - ZP'!I102)&amp;TRIM('ÚHRADOVÝ KATALOG VZP - ZP'!J102)&amp;TRIM('ÚHRADOVÝ KATALOG VZP - ZP'!K102)&amp;TRIM('ÚHRADOVÝ KATALOG VZP - ZP'!L102)&amp;TRIM('ÚHRADOVÝ KATALOG VZP - ZP'!M102)&amp;TRIM('ÚHRADOVÝ KATALOG VZP - ZP'!N102)&amp;TRIM('ÚHRADOVÝ KATALOG VZP - ZP'!O102)&amp;TRIM('ÚHRADOVÝ KATALOG VZP - ZP'!P102)&amp;TRIM('ÚHRADOVÝ KATALOG VZP - ZP'!Q102))=0,"ANO","NE")</f>
        <v>ANO</v>
      </c>
      <c r="S102" s="31" t="str">
        <f>IF(R102="NE",IF(LEN(TRIM('ÚHRADOVÝ KATALOG VZP - ZP'!B102))=0,"NOVÝ","OPRAVA"),"")</f>
        <v/>
      </c>
      <c r="T102" s="32" t="str">
        <f t="shared" si="8"/>
        <v>X</v>
      </c>
      <c r="U102" s="11"/>
      <c r="V102" s="11">
        <f>LEN(TRIM('ÚHRADOVÝ KATALOG VZP - ZP'!C102))</f>
        <v>0</v>
      </c>
      <c r="W102" s="11" t="str">
        <f>IF(IFERROR(SEARCH("""",UPPER('ÚHRADOVÝ KATALOG VZP - ZP'!C102)),0)&gt;0," "&amp;CHAR(34),"")</f>
        <v/>
      </c>
      <c r="X102" s="11" t="str">
        <f>IF(IFERROR(SEARCH("~?",UPPER('ÚHRADOVÝ KATALOG VZP - ZP'!C102)),0)&gt;0," ?","")</f>
        <v/>
      </c>
      <c r="Y102" s="11" t="str">
        <f>IF(IFERROR(SEARCH("!",UPPER('ÚHRADOVÝ KATALOG VZP - ZP'!C102)),0)&gt;0," !","")</f>
        <v/>
      </c>
      <c r="Z102" s="11" t="str">
        <f>IF(IFERROR(SEARCH("_",UPPER('ÚHRADOVÝ KATALOG VZP - ZP'!C102)),0)&gt;0," _","")</f>
        <v/>
      </c>
      <c r="AA102" s="11" t="str">
        <f>IF(IFERROR(SEARCH("§",UPPER('ÚHRADOVÝ KATALOG VZP - ZP'!C102)),0)&gt;0," §","")</f>
        <v/>
      </c>
      <c r="AB102" s="11" t="str">
        <f>IF(IFERROR(SEARCH("#",UPPER('ÚHRADOVÝ KATALOG VZP - ZP'!C102)),0)&gt;0," #","")</f>
        <v/>
      </c>
      <c r="AC102" s="11" t="str">
        <f>IF(IFERROR(SEARCH(CHAR(10),UPPER('ÚHRADOVÝ KATALOG VZP - ZP'!C102)),0)&gt;0," ALT+ENTER","")</f>
        <v/>
      </c>
      <c r="AD102" s="96" t="str">
        <f>IF(AND(V102=0, R102="NE"),"Chybí NAZ",IF(LEN(TRIM(W102&amp;X102&amp;Y102&amp;Z102&amp;AA102&amp;AB102&amp;AC102))&gt;0,"Nepovolený(é) znak(y):   "&amp;W102&amp;X102&amp;Y102&amp;Z102&amp;AA102&amp;AB102&amp;AC102,TRIM('ÚHRADOVÝ KATALOG VZP - ZP'!C102)))</f>
        <v/>
      </c>
      <c r="AE102" s="11">
        <f>LEN(TRIM('ÚHRADOVÝ KATALOG VZP - ZP'!D102))</f>
        <v>0</v>
      </c>
      <c r="AF102" s="11" t="str">
        <f>IF(IFERROR(SEARCH("""",UPPER('ÚHRADOVÝ KATALOG VZP - ZP'!D102)),0)&gt;0," "&amp;CHAR(34),"")</f>
        <v/>
      </c>
      <c r="AG102" s="11" t="str">
        <f>IF(IFERROR(SEARCH("~?",UPPER('ÚHRADOVÝ KATALOG VZP - ZP'!D102)),0)&gt;0," ?","")</f>
        <v/>
      </c>
      <c r="AH102" s="11" t="str">
        <f>IF(IFERROR(SEARCH("!",UPPER('ÚHRADOVÝ KATALOG VZP - ZP'!D102)),0)&gt;0," !","")</f>
        <v/>
      </c>
      <c r="AI102" s="11" t="str">
        <f>IF(IFERROR(SEARCH("_",UPPER('ÚHRADOVÝ KATALOG VZP - ZP'!D102)),0)&gt;0," _","")</f>
        <v/>
      </c>
      <c r="AJ102" s="11" t="str">
        <f>IF(IFERROR(SEARCH("§",UPPER('ÚHRADOVÝ KATALOG VZP - ZP'!D102)),0)&gt;0," §","")</f>
        <v/>
      </c>
      <c r="AK102" s="11" t="str">
        <f>IF(IFERROR(SEARCH("#",UPPER('ÚHRADOVÝ KATALOG VZP - ZP'!D102)),0)&gt;0," #","")</f>
        <v/>
      </c>
      <c r="AL102" s="11" t="str">
        <f>IF(IFERROR(SEARCH(CHAR(10),UPPER('ÚHRADOVÝ KATALOG VZP - ZP'!D102)),0)&gt;0," ALT+ENTER","")</f>
        <v/>
      </c>
      <c r="AM102" s="96" t="str">
        <f>IF(AND(AE102=0, R102="NE"),"Chybí DOP",IF(LEN(TRIM(AF102&amp;AG102&amp;AH102&amp;AI102&amp;AJ102&amp;AK102&amp;AL102))&gt;0,"Nepovolený(é) znak(y):   "&amp;AF102&amp;AG102&amp;AH102&amp;AI102&amp;AJ102&amp;AK102&amp;AL102,TRIM('ÚHRADOVÝ KATALOG VZP - ZP'!D102)))</f>
        <v/>
      </c>
    </row>
    <row r="103" spans="1:39" ht="30" hidden="1" customHeight="1" x14ac:dyDescent="0.2">
      <c r="A103" s="1">
        <v>98</v>
      </c>
      <c r="B103" s="20" t="str">
        <f>IF(ISBLANK('ÚHRADOVÝ KATALOG VZP - ZP'!B103),"",'ÚHRADOVÝ KATALOG VZP - ZP'!B103)</f>
        <v/>
      </c>
      <c r="C103" s="21" t="str">
        <f t="shared" si="5"/>
        <v/>
      </c>
      <c r="D103" s="21" t="str">
        <f t="shared" si="6"/>
        <v/>
      </c>
      <c r="E103" s="22" t="str">
        <f>IF(S103="NOVÝ",IF(LEN(TRIM('ÚHRADOVÝ KATALOG VZP - ZP'!E103))=0,"Chybí TYP",'ÚHRADOVÝ KATALOG VZP - ZP'!E103),IF(LEN(TRIM('ÚHRADOVÝ KATALOG VZP - ZP'!E103))=0,"",'ÚHRADOVÝ KATALOG VZP - ZP'!E103))</f>
        <v/>
      </c>
      <c r="F103" s="22" t="str">
        <f t="shared" si="7"/>
        <v/>
      </c>
      <c r="G103" s="22" t="str">
        <f>IF(S103="NOVÝ",IF(LEN(TRIM('ÚHRADOVÝ KATALOG VZP - ZP'!G103))=0,"???",IF(IFERROR(SEARCH("""",UPPER('ÚHRADOVÝ KATALOG VZP - ZP'!G103)),0)=0,UPPER('ÚHRADOVÝ KATALOG VZP - ZP'!G103),"("&amp;""""&amp;")")),IF(LEN(TRIM('ÚHRADOVÝ KATALOG VZP - ZP'!G103))=0,"",IF(IFERROR(SEARCH("""",UPPER('ÚHRADOVÝ KATALOG VZP - ZP'!G103)),0)=0,UPPER('ÚHRADOVÝ KATALOG VZP - ZP'!G103),"("&amp;""""&amp;")")))</f>
        <v/>
      </c>
      <c r="H103" s="22" t="str">
        <f>IF(IFERROR(SEARCH("""",UPPER('ÚHRADOVÝ KATALOG VZP - ZP'!H103)),0)=0,UPPER('ÚHRADOVÝ KATALOG VZP - ZP'!H103),"("&amp;""""&amp;")")</f>
        <v/>
      </c>
      <c r="I103" s="22" t="str">
        <f>IF(IFERROR(SEARCH("""",UPPER('ÚHRADOVÝ KATALOG VZP - ZP'!I103)),0)=0,UPPER('ÚHRADOVÝ KATALOG VZP - ZP'!I103),"("&amp;""""&amp;")")</f>
        <v/>
      </c>
      <c r="J103" s="23" t="str">
        <f>IF(S103="NOVÝ",IF(LEN(TRIM('ÚHRADOVÝ KATALOG VZP - ZP'!J103))=0,"Chybí VYC",'ÚHRADOVÝ KATALOG VZP - ZP'!J103),IF(LEN(TRIM('ÚHRADOVÝ KATALOG VZP - ZP'!J103))=0,"",'ÚHRADOVÝ KATALOG VZP - ZP'!J103))</f>
        <v/>
      </c>
      <c r="K103" s="22" t="str">
        <f>IF(S103="NOVÝ",IF(LEN(TRIM('ÚHRADOVÝ KATALOG VZP - ZP'!K103))=0,"Chybí MENA",IF(IFERROR(SEARCH("""",UPPER('ÚHRADOVÝ KATALOG VZP - ZP'!K103)),0)=0,UPPER('ÚHRADOVÝ KATALOG VZP - ZP'!K103),"("&amp;""""&amp;")")),IF(LEN(TRIM('ÚHRADOVÝ KATALOG VZP - ZP'!K103))=0,"",IF(IFERROR(SEARCH("""",UPPER('ÚHRADOVÝ KATALOG VZP - ZP'!K103)),0)=0,UPPER('ÚHRADOVÝ KATALOG VZP - ZP'!K103),"("&amp;""""&amp;")")))</f>
        <v/>
      </c>
      <c r="L103" s="24" t="str">
        <f>IF(S103="NOVÝ",IF(LEN(TRIM('ÚHRADOVÝ KATALOG VZP - ZP'!L103))=0,"Chybí KURZ",'ÚHRADOVÝ KATALOG VZP - ZP'!L103),IF(LEN(TRIM('ÚHRADOVÝ KATALOG VZP - ZP'!L103))=0,"",'ÚHRADOVÝ KATALOG VZP - ZP'!L103))</f>
        <v/>
      </c>
      <c r="M103" s="83" t="str">
        <f>IF(S103="NOVÝ",IF(LEN(TRIM('ÚHRADOVÝ KATALOG VZP - ZP'!M103))=0,"Chybí DPH",
IF(OR('ÚHRADOVÝ KATALOG VZP - ZP'!M103=15,'ÚHRADOVÝ KATALOG VZP - ZP'!M103=21),
'ÚHRADOVÝ KATALOG VZP - ZP'!M103,"CHYBA")),
IF(LEN(TRIM('ÚHRADOVÝ KATALOG VZP - ZP'!M103))=0,"",
IF(OR('ÚHRADOVÝ KATALOG VZP - ZP'!M103=15,'ÚHRADOVÝ KATALOG VZP - ZP'!M103=21),
'ÚHRADOVÝ KATALOG VZP - ZP'!M103,"CHYBA"))
)</f>
        <v/>
      </c>
      <c r="N103" s="25" t="str">
        <f>IF(R103="NE",IF(AND(T103&lt;&gt;"X",LEN('ÚHRADOVÝ KATALOG VZP - ZP'!N103)&gt;0),IF(ROUND(J103*L103*(1+(M103/100))*T103,2)&lt;'ÚHRADOVÝ KATALOG VZP - ZP'!N103,TEXT('ÚHRADOVÝ KATALOG VZP - ZP'!N103,"# ##0,00 Kč") &amp; CHAR(10) &amp; "&gt; " &amp; TEXT('ÚHRADOVÝ KATALOG VZP - ZP'!N103-(J103*L103*(1+(M103/100))*T103),"# ##0,00 Kč"),TEXT('ÚHRADOVÝ KATALOG VZP - ZP'!N103,"# ##0,00 Kč") &amp; CHAR(10) &amp; "OK"),"Chybí data pro výpočet"),"")</f>
        <v/>
      </c>
      <c r="O103" s="26" t="str">
        <f>IF(AND(R103="NE",LEN('ÚHRADOVÝ KATALOG VZP - ZP'!O103)&gt;0),'ÚHRADOVÝ KATALOG VZP - ZP'!O103,"")</f>
        <v/>
      </c>
      <c r="P103" s="26" t="str">
        <f>IF(AND(R103="NE",LEN('ÚHRADOVÝ KATALOG VZP - ZP'!P103)&gt;0),'ÚHRADOVÝ KATALOG VZP - ZP'!P103,"")</f>
        <v/>
      </c>
      <c r="Q103" s="79" t="str">
        <f>IF(LEN(TRIM('ÚHRADOVÝ KATALOG VZP - ZP'!Q103))=0,"",IF(IFERROR(SEARCH("""",UPPER('ÚHRADOVÝ KATALOG VZP - ZP'!Q103)),0)=0,UPPER('ÚHRADOVÝ KATALOG VZP - ZP'!Q103),"("&amp;""""&amp;")"))</f>
        <v/>
      </c>
      <c r="R103" s="31" t="str">
        <f>IF(LEN(TRIM('ÚHRADOVÝ KATALOG VZP - ZP'!B103)&amp;TRIM('ÚHRADOVÝ KATALOG VZP - ZP'!C103)&amp;TRIM('ÚHRADOVÝ KATALOG VZP - ZP'!D103)&amp;TRIM('ÚHRADOVÝ KATALOG VZP - ZP'!E103)&amp;TRIM('ÚHRADOVÝ KATALOG VZP - ZP'!F103)&amp;TRIM('ÚHRADOVÝ KATALOG VZP - ZP'!G103)&amp;TRIM('ÚHRADOVÝ KATALOG VZP - ZP'!H103)&amp;TRIM('ÚHRADOVÝ KATALOG VZP - ZP'!I103)&amp;TRIM('ÚHRADOVÝ KATALOG VZP - ZP'!J103)&amp;TRIM('ÚHRADOVÝ KATALOG VZP - ZP'!K103)&amp;TRIM('ÚHRADOVÝ KATALOG VZP - ZP'!L103)&amp;TRIM('ÚHRADOVÝ KATALOG VZP - ZP'!M103)&amp;TRIM('ÚHRADOVÝ KATALOG VZP - ZP'!N103)&amp;TRIM('ÚHRADOVÝ KATALOG VZP - ZP'!O103)&amp;TRIM('ÚHRADOVÝ KATALOG VZP - ZP'!P103)&amp;TRIM('ÚHRADOVÝ KATALOG VZP - ZP'!Q103))=0,"ANO","NE")</f>
        <v>ANO</v>
      </c>
      <c r="S103" s="31" t="str">
        <f>IF(R103="NE",IF(LEN(TRIM('ÚHRADOVÝ KATALOG VZP - ZP'!B103))=0,"NOVÝ","OPRAVA"),"")</f>
        <v/>
      </c>
      <c r="T103" s="32" t="str">
        <f t="shared" si="8"/>
        <v>X</v>
      </c>
      <c r="U103" s="11"/>
      <c r="V103" s="11">
        <f>LEN(TRIM('ÚHRADOVÝ KATALOG VZP - ZP'!C103))</f>
        <v>0</v>
      </c>
      <c r="W103" s="11" t="str">
        <f>IF(IFERROR(SEARCH("""",UPPER('ÚHRADOVÝ KATALOG VZP - ZP'!C103)),0)&gt;0," "&amp;CHAR(34),"")</f>
        <v/>
      </c>
      <c r="X103" s="11" t="str">
        <f>IF(IFERROR(SEARCH("~?",UPPER('ÚHRADOVÝ KATALOG VZP - ZP'!C103)),0)&gt;0," ?","")</f>
        <v/>
      </c>
      <c r="Y103" s="11" t="str">
        <f>IF(IFERROR(SEARCH("!",UPPER('ÚHRADOVÝ KATALOG VZP - ZP'!C103)),0)&gt;0," !","")</f>
        <v/>
      </c>
      <c r="Z103" s="11" t="str">
        <f>IF(IFERROR(SEARCH("_",UPPER('ÚHRADOVÝ KATALOG VZP - ZP'!C103)),0)&gt;0," _","")</f>
        <v/>
      </c>
      <c r="AA103" s="11" t="str">
        <f>IF(IFERROR(SEARCH("§",UPPER('ÚHRADOVÝ KATALOG VZP - ZP'!C103)),0)&gt;0," §","")</f>
        <v/>
      </c>
      <c r="AB103" s="11" t="str">
        <f>IF(IFERROR(SEARCH("#",UPPER('ÚHRADOVÝ KATALOG VZP - ZP'!C103)),0)&gt;0," #","")</f>
        <v/>
      </c>
      <c r="AC103" s="11" t="str">
        <f>IF(IFERROR(SEARCH(CHAR(10),UPPER('ÚHRADOVÝ KATALOG VZP - ZP'!C103)),0)&gt;0," ALT+ENTER","")</f>
        <v/>
      </c>
      <c r="AD103" s="96" t="str">
        <f>IF(AND(V103=0, R103="NE"),"Chybí NAZ",IF(LEN(TRIM(W103&amp;X103&amp;Y103&amp;Z103&amp;AA103&amp;AB103&amp;AC103))&gt;0,"Nepovolený(é) znak(y):   "&amp;W103&amp;X103&amp;Y103&amp;Z103&amp;AA103&amp;AB103&amp;AC103,TRIM('ÚHRADOVÝ KATALOG VZP - ZP'!C103)))</f>
        <v/>
      </c>
      <c r="AE103" s="11">
        <f>LEN(TRIM('ÚHRADOVÝ KATALOG VZP - ZP'!D103))</f>
        <v>0</v>
      </c>
      <c r="AF103" s="11" t="str">
        <f>IF(IFERROR(SEARCH("""",UPPER('ÚHRADOVÝ KATALOG VZP - ZP'!D103)),0)&gt;0," "&amp;CHAR(34),"")</f>
        <v/>
      </c>
      <c r="AG103" s="11" t="str">
        <f>IF(IFERROR(SEARCH("~?",UPPER('ÚHRADOVÝ KATALOG VZP - ZP'!D103)),0)&gt;0," ?","")</f>
        <v/>
      </c>
      <c r="AH103" s="11" t="str">
        <f>IF(IFERROR(SEARCH("!",UPPER('ÚHRADOVÝ KATALOG VZP - ZP'!D103)),0)&gt;0," !","")</f>
        <v/>
      </c>
      <c r="AI103" s="11" t="str">
        <f>IF(IFERROR(SEARCH("_",UPPER('ÚHRADOVÝ KATALOG VZP - ZP'!D103)),0)&gt;0," _","")</f>
        <v/>
      </c>
      <c r="AJ103" s="11" t="str">
        <f>IF(IFERROR(SEARCH("§",UPPER('ÚHRADOVÝ KATALOG VZP - ZP'!D103)),0)&gt;0," §","")</f>
        <v/>
      </c>
      <c r="AK103" s="11" t="str">
        <f>IF(IFERROR(SEARCH("#",UPPER('ÚHRADOVÝ KATALOG VZP - ZP'!D103)),0)&gt;0," #","")</f>
        <v/>
      </c>
      <c r="AL103" s="11" t="str">
        <f>IF(IFERROR(SEARCH(CHAR(10),UPPER('ÚHRADOVÝ KATALOG VZP - ZP'!D103)),0)&gt;0," ALT+ENTER","")</f>
        <v/>
      </c>
      <c r="AM103" s="96" t="str">
        <f>IF(AND(AE103=0, R103="NE"),"Chybí DOP",IF(LEN(TRIM(AF103&amp;AG103&amp;AH103&amp;AI103&amp;AJ103&amp;AK103&amp;AL103))&gt;0,"Nepovolený(é) znak(y):   "&amp;AF103&amp;AG103&amp;AH103&amp;AI103&amp;AJ103&amp;AK103&amp;AL103,TRIM('ÚHRADOVÝ KATALOG VZP - ZP'!D103)))</f>
        <v/>
      </c>
    </row>
    <row r="104" spans="1:39" ht="30" hidden="1" customHeight="1" x14ac:dyDescent="0.2">
      <c r="A104" s="1">
        <v>99</v>
      </c>
      <c r="B104" s="20" t="str">
        <f>IF(ISBLANK('ÚHRADOVÝ KATALOG VZP - ZP'!B104),"",'ÚHRADOVÝ KATALOG VZP - ZP'!B104)</f>
        <v/>
      </c>
      <c r="C104" s="21" t="str">
        <f t="shared" si="5"/>
        <v/>
      </c>
      <c r="D104" s="21" t="str">
        <f t="shared" si="6"/>
        <v/>
      </c>
      <c r="E104" s="22" t="str">
        <f>IF(S104="NOVÝ",IF(LEN(TRIM('ÚHRADOVÝ KATALOG VZP - ZP'!E104))=0,"Chybí TYP",'ÚHRADOVÝ KATALOG VZP - ZP'!E104),IF(LEN(TRIM('ÚHRADOVÝ KATALOG VZP - ZP'!E104))=0,"",'ÚHRADOVÝ KATALOG VZP - ZP'!E104))</f>
        <v/>
      </c>
      <c r="F104" s="22" t="str">
        <f t="shared" si="7"/>
        <v/>
      </c>
      <c r="G104" s="22" t="str">
        <f>IF(S104="NOVÝ",IF(LEN(TRIM('ÚHRADOVÝ KATALOG VZP - ZP'!G104))=0,"???",IF(IFERROR(SEARCH("""",UPPER('ÚHRADOVÝ KATALOG VZP - ZP'!G104)),0)=0,UPPER('ÚHRADOVÝ KATALOG VZP - ZP'!G104),"("&amp;""""&amp;")")),IF(LEN(TRIM('ÚHRADOVÝ KATALOG VZP - ZP'!G104))=0,"",IF(IFERROR(SEARCH("""",UPPER('ÚHRADOVÝ KATALOG VZP - ZP'!G104)),0)=0,UPPER('ÚHRADOVÝ KATALOG VZP - ZP'!G104),"("&amp;""""&amp;")")))</f>
        <v/>
      </c>
      <c r="H104" s="22" t="str">
        <f>IF(IFERROR(SEARCH("""",UPPER('ÚHRADOVÝ KATALOG VZP - ZP'!H104)),0)=0,UPPER('ÚHRADOVÝ KATALOG VZP - ZP'!H104),"("&amp;""""&amp;")")</f>
        <v/>
      </c>
      <c r="I104" s="22" t="str">
        <f>IF(IFERROR(SEARCH("""",UPPER('ÚHRADOVÝ KATALOG VZP - ZP'!I104)),0)=0,UPPER('ÚHRADOVÝ KATALOG VZP - ZP'!I104),"("&amp;""""&amp;")")</f>
        <v/>
      </c>
      <c r="J104" s="23" t="str">
        <f>IF(S104="NOVÝ",IF(LEN(TRIM('ÚHRADOVÝ KATALOG VZP - ZP'!J104))=0,"Chybí VYC",'ÚHRADOVÝ KATALOG VZP - ZP'!J104),IF(LEN(TRIM('ÚHRADOVÝ KATALOG VZP - ZP'!J104))=0,"",'ÚHRADOVÝ KATALOG VZP - ZP'!J104))</f>
        <v/>
      </c>
      <c r="K104" s="22" t="str">
        <f>IF(S104="NOVÝ",IF(LEN(TRIM('ÚHRADOVÝ KATALOG VZP - ZP'!K104))=0,"Chybí MENA",IF(IFERROR(SEARCH("""",UPPER('ÚHRADOVÝ KATALOG VZP - ZP'!K104)),0)=0,UPPER('ÚHRADOVÝ KATALOG VZP - ZP'!K104),"("&amp;""""&amp;")")),IF(LEN(TRIM('ÚHRADOVÝ KATALOG VZP - ZP'!K104))=0,"",IF(IFERROR(SEARCH("""",UPPER('ÚHRADOVÝ KATALOG VZP - ZP'!K104)),0)=0,UPPER('ÚHRADOVÝ KATALOG VZP - ZP'!K104),"("&amp;""""&amp;")")))</f>
        <v/>
      </c>
      <c r="L104" s="24" t="str">
        <f>IF(S104="NOVÝ",IF(LEN(TRIM('ÚHRADOVÝ KATALOG VZP - ZP'!L104))=0,"Chybí KURZ",'ÚHRADOVÝ KATALOG VZP - ZP'!L104),IF(LEN(TRIM('ÚHRADOVÝ KATALOG VZP - ZP'!L104))=0,"",'ÚHRADOVÝ KATALOG VZP - ZP'!L104))</f>
        <v/>
      </c>
      <c r="M104" s="83" t="str">
        <f>IF(S104="NOVÝ",IF(LEN(TRIM('ÚHRADOVÝ KATALOG VZP - ZP'!M104))=0,"Chybí DPH",
IF(OR('ÚHRADOVÝ KATALOG VZP - ZP'!M104=15,'ÚHRADOVÝ KATALOG VZP - ZP'!M104=21),
'ÚHRADOVÝ KATALOG VZP - ZP'!M104,"CHYBA")),
IF(LEN(TRIM('ÚHRADOVÝ KATALOG VZP - ZP'!M104))=0,"",
IF(OR('ÚHRADOVÝ KATALOG VZP - ZP'!M104=15,'ÚHRADOVÝ KATALOG VZP - ZP'!M104=21),
'ÚHRADOVÝ KATALOG VZP - ZP'!M104,"CHYBA"))
)</f>
        <v/>
      </c>
      <c r="N104" s="25" t="str">
        <f>IF(R104="NE",IF(AND(T104&lt;&gt;"X",LEN('ÚHRADOVÝ KATALOG VZP - ZP'!N104)&gt;0),IF(ROUND(J104*L104*(1+(M104/100))*T104,2)&lt;'ÚHRADOVÝ KATALOG VZP - ZP'!N104,TEXT('ÚHRADOVÝ KATALOG VZP - ZP'!N104,"# ##0,00 Kč") &amp; CHAR(10) &amp; "&gt; " &amp; TEXT('ÚHRADOVÝ KATALOG VZP - ZP'!N104-(J104*L104*(1+(M104/100))*T104),"# ##0,00 Kč"),TEXT('ÚHRADOVÝ KATALOG VZP - ZP'!N104,"# ##0,00 Kč") &amp; CHAR(10) &amp; "OK"),"Chybí data pro výpočet"),"")</f>
        <v/>
      </c>
      <c r="O104" s="26" t="str">
        <f>IF(AND(R104="NE",LEN('ÚHRADOVÝ KATALOG VZP - ZP'!O104)&gt;0),'ÚHRADOVÝ KATALOG VZP - ZP'!O104,"")</f>
        <v/>
      </c>
      <c r="P104" s="26" t="str">
        <f>IF(AND(R104="NE",LEN('ÚHRADOVÝ KATALOG VZP - ZP'!P104)&gt;0),'ÚHRADOVÝ KATALOG VZP - ZP'!P104,"")</f>
        <v/>
      </c>
      <c r="Q104" s="79" t="str">
        <f>IF(LEN(TRIM('ÚHRADOVÝ KATALOG VZP - ZP'!Q104))=0,"",IF(IFERROR(SEARCH("""",UPPER('ÚHRADOVÝ KATALOG VZP - ZP'!Q104)),0)=0,UPPER('ÚHRADOVÝ KATALOG VZP - ZP'!Q104),"("&amp;""""&amp;")"))</f>
        <v/>
      </c>
      <c r="R104" s="31" t="str">
        <f>IF(LEN(TRIM('ÚHRADOVÝ KATALOG VZP - ZP'!B104)&amp;TRIM('ÚHRADOVÝ KATALOG VZP - ZP'!C104)&amp;TRIM('ÚHRADOVÝ KATALOG VZP - ZP'!D104)&amp;TRIM('ÚHRADOVÝ KATALOG VZP - ZP'!E104)&amp;TRIM('ÚHRADOVÝ KATALOG VZP - ZP'!F104)&amp;TRIM('ÚHRADOVÝ KATALOG VZP - ZP'!G104)&amp;TRIM('ÚHRADOVÝ KATALOG VZP - ZP'!H104)&amp;TRIM('ÚHRADOVÝ KATALOG VZP - ZP'!I104)&amp;TRIM('ÚHRADOVÝ KATALOG VZP - ZP'!J104)&amp;TRIM('ÚHRADOVÝ KATALOG VZP - ZP'!K104)&amp;TRIM('ÚHRADOVÝ KATALOG VZP - ZP'!L104)&amp;TRIM('ÚHRADOVÝ KATALOG VZP - ZP'!M104)&amp;TRIM('ÚHRADOVÝ KATALOG VZP - ZP'!N104)&amp;TRIM('ÚHRADOVÝ KATALOG VZP - ZP'!O104)&amp;TRIM('ÚHRADOVÝ KATALOG VZP - ZP'!P104)&amp;TRIM('ÚHRADOVÝ KATALOG VZP - ZP'!Q104))=0,"ANO","NE")</f>
        <v>ANO</v>
      </c>
      <c r="S104" s="31" t="str">
        <f>IF(R104="NE",IF(LEN(TRIM('ÚHRADOVÝ KATALOG VZP - ZP'!B104))=0,"NOVÝ","OPRAVA"),"")</f>
        <v/>
      </c>
      <c r="T104" s="32" t="str">
        <f t="shared" si="8"/>
        <v>X</v>
      </c>
      <c r="U104" s="11"/>
      <c r="V104" s="11">
        <f>LEN(TRIM('ÚHRADOVÝ KATALOG VZP - ZP'!C104))</f>
        <v>0</v>
      </c>
      <c r="W104" s="11" t="str">
        <f>IF(IFERROR(SEARCH("""",UPPER('ÚHRADOVÝ KATALOG VZP - ZP'!C104)),0)&gt;0," "&amp;CHAR(34),"")</f>
        <v/>
      </c>
      <c r="X104" s="11" t="str">
        <f>IF(IFERROR(SEARCH("~?",UPPER('ÚHRADOVÝ KATALOG VZP - ZP'!C104)),0)&gt;0," ?","")</f>
        <v/>
      </c>
      <c r="Y104" s="11" t="str">
        <f>IF(IFERROR(SEARCH("!",UPPER('ÚHRADOVÝ KATALOG VZP - ZP'!C104)),0)&gt;0," !","")</f>
        <v/>
      </c>
      <c r="Z104" s="11" t="str">
        <f>IF(IFERROR(SEARCH("_",UPPER('ÚHRADOVÝ KATALOG VZP - ZP'!C104)),0)&gt;0," _","")</f>
        <v/>
      </c>
      <c r="AA104" s="11" t="str">
        <f>IF(IFERROR(SEARCH("§",UPPER('ÚHRADOVÝ KATALOG VZP - ZP'!C104)),0)&gt;0," §","")</f>
        <v/>
      </c>
      <c r="AB104" s="11" t="str">
        <f>IF(IFERROR(SEARCH("#",UPPER('ÚHRADOVÝ KATALOG VZP - ZP'!C104)),0)&gt;0," #","")</f>
        <v/>
      </c>
      <c r="AC104" s="11" t="str">
        <f>IF(IFERROR(SEARCH(CHAR(10),UPPER('ÚHRADOVÝ KATALOG VZP - ZP'!C104)),0)&gt;0," ALT+ENTER","")</f>
        <v/>
      </c>
      <c r="AD104" s="96" t="str">
        <f>IF(AND(V104=0, R104="NE"),"Chybí NAZ",IF(LEN(TRIM(W104&amp;X104&amp;Y104&amp;Z104&amp;AA104&amp;AB104&amp;AC104))&gt;0,"Nepovolený(é) znak(y):   "&amp;W104&amp;X104&amp;Y104&amp;Z104&amp;AA104&amp;AB104&amp;AC104,TRIM('ÚHRADOVÝ KATALOG VZP - ZP'!C104)))</f>
        <v/>
      </c>
      <c r="AE104" s="11">
        <f>LEN(TRIM('ÚHRADOVÝ KATALOG VZP - ZP'!D104))</f>
        <v>0</v>
      </c>
      <c r="AF104" s="11" t="str">
        <f>IF(IFERROR(SEARCH("""",UPPER('ÚHRADOVÝ KATALOG VZP - ZP'!D104)),0)&gt;0," "&amp;CHAR(34),"")</f>
        <v/>
      </c>
      <c r="AG104" s="11" t="str">
        <f>IF(IFERROR(SEARCH("~?",UPPER('ÚHRADOVÝ KATALOG VZP - ZP'!D104)),0)&gt;0," ?","")</f>
        <v/>
      </c>
      <c r="AH104" s="11" t="str">
        <f>IF(IFERROR(SEARCH("!",UPPER('ÚHRADOVÝ KATALOG VZP - ZP'!D104)),0)&gt;0," !","")</f>
        <v/>
      </c>
      <c r="AI104" s="11" t="str">
        <f>IF(IFERROR(SEARCH("_",UPPER('ÚHRADOVÝ KATALOG VZP - ZP'!D104)),0)&gt;0," _","")</f>
        <v/>
      </c>
      <c r="AJ104" s="11" t="str">
        <f>IF(IFERROR(SEARCH("§",UPPER('ÚHRADOVÝ KATALOG VZP - ZP'!D104)),0)&gt;0," §","")</f>
        <v/>
      </c>
      <c r="AK104" s="11" t="str">
        <f>IF(IFERROR(SEARCH("#",UPPER('ÚHRADOVÝ KATALOG VZP - ZP'!D104)),0)&gt;0," #","")</f>
        <v/>
      </c>
      <c r="AL104" s="11" t="str">
        <f>IF(IFERROR(SEARCH(CHAR(10),UPPER('ÚHRADOVÝ KATALOG VZP - ZP'!D104)),0)&gt;0," ALT+ENTER","")</f>
        <v/>
      </c>
      <c r="AM104" s="96" t="str">
        <f>IF(AND(AE104=0, R104="NE"),"Chybí DOP",IF(LEN(TRIM(AF104&amp;AG104&amp;AH104&amp;AI104&amp;AJ104&amp;AK104&amp;AL104))&gt;0,"Nepovolený(é) znak(y):   "&amp;AF104&amp;AG104&amp;AH104&amp;AI104&amp;AJ104&amp;AK104&amp;AL104,TRIM('ÚHRADOVÝ KATALOG VZP - ZP'!D104)))</f>
        <v/>
      </c>
    </row>
    <row r="105" spans="1:39" ht="30" hidden="1" customHeight="1" x14ac:dyDescent="0.2">
      <c r="A105" s="1">
        <v>100</v>
      </c>
      <c r="B105" s="20" t="str">
        <f>IF(ISBLANK('ÚHRADOVÝ KATALOG VZP - ZP'!B105),"",'ÚHRADOVÝ KATALOG VZP - ZP'!B105)</f>
        <v/>
      </c>
      <c r="C105" s="21" t="str">
        <f t="shared" si="5"/>
        <v/>
      </c>
      <c r="D105" s="21" t="str">
        <f t="shared" si="6"/>
        <v/>
      </c>
      <c r="E105" s="22" t="str">
        <f>IF(S105="NOVÝ",IF(LEN(TRIM('ÚHRADOVÝ KATALOG VZP - ZP'!E105))=0,"Chybí TYP",'ÚHRADOVÝ KATALOG VZP - ZP'!E105),IF(LEN(TRIM('ÚHRADOVÝ KATALOG VZP - ZP'!E105))=0,"",'ÚHRADOVÝ KATALOG VZP - ZP'!E105))</f>
        <v/>
      </c>
      <c r="F105" s="22" t="str">
        <f t="shared" si="7"/>
        <v/>
      </c>
      <c r="G105" s="22" t="str">
        <f>IF(S105="NOVÝ",IF(LEN(TRIM('ÚHRADOVÝ KATALOG VZP - ZP'!G105))=0,"???",IF(IFERROR(SEARCH("""",UPPER('ÚHRADOVÝ KATALOG VZP - ZP'!G105)),0)=0,UPPER('ÚHRADOVÝ KATALOG VZP - ZP'!G105),"("&amp;""""&amp;")")),IF(LEN(TRIM('ÚHRADOVÝ KATALOG VZP - ZP'!G105))=0,"",IF(IFERROR(SEARCH("""",UPPER('ÚHRADOVÝ KATALOG VZP - ZP'!G105)),0)=0,UPPER('ÚHRADOVÝ KATALOG VZP - ZP'!G105),"("&amp;""""&amp;")")))</f>
        <v/>
      </c>
      <c r="H105" s="22" t="str">
        <f>IF(IFERROR(SEARCH("""",UPPER('ÚHRADOVÝ KATALOG VZP - ZP'!H105)),0)=0,UPPER('ÚHRADOVÝ KATALOG VZP - ZP'!H105),"("&amp;""""&amp;")")</f>
        <v/>
      </c>
      <c r="I105" s="22" t="str">
        <f>IF(IFERROR(SEARCH("""",UPPER('ÚHRADOVÝ KATALOG VZP - ZP'!I105)),0)=0,UPPER('ÚHRADOVÝ KATALOG VZP - ZP'!I105),"("&amp;""""&amp;")")</f>
        <v/>
      </c>
      <c r="J105" s="23" t="str">
        <f>IF(S105="NOVÝ",IF(LEN(TRIM('ÚHRADOVÝ KATALOG VZP - ZP'!J105))=0,"Chybí VYC",'ÚHRADOVÝ KATALOG VZP - ZP'!J105),IF(LEN(TRIM('ÚHRADOVÝ KATALOG VZP - ZP'!J105))=0,"",'ÚHRADOVÝ KATALOG VZP - ZP'!J105))</f>
        <v/>
      </c>
      <c r="K105" s="22" t="str">
        <f>IF(S105="NOVÝ",IF(LEN(TRIM('ÚHRADOVÝ KATALOG VZP - ZP'!K105))=0,"Chybí MENA",IF(IFERROR(SEARCH("""",UPPER('ÚHRADOVÝ KATALOG VZP - ZP'!K105)),0)=0,UPPER('ÚHRADOVÝ KATALOG VZP - ZP'!K105),"("&amp;""""&amp;")")),IF(LEN(TRIM('ÚHRADOVÝ KATALOG VZP - ZP'!K105))=0,"",IF(IFERROR(SEARCH("""",UPPER('ÚHRADOVÝ KATALOG VZP - ZP'!K105)),0)=0,UPPER('ÚHRADOVÝ KATALOG VZP - ZP'!K105),"("&amp;""""&amp;")")))</f>
        <v/>
      </c>
      <c r="L105" s="24" t="str">
        <f>IF(S105="NOVÝ",IF(LEN(TRIM('ÚHRADOVÝ KATALOG VZP - ZP'!L105))=0,"Chybí KURZ",'ÚHRADOVÝ KATALOG VZP - ZP'!L105),IF(LEN(TRIM('ÚHRADOVÝ KATALOG VZP - ZP'!L105))=0,"",'ÚHRADOVÝ KATALOG VZP - ZP'!L105))</f>
        <v/>
      </c>
      <c r="M105" s="83" t="str">
        <f>IF(S105="NOVÝ",IF(LEN(TRIM('ÚHRADOVÝ KATALOG VZP - ZP'!M105))=0,"Chybí DPH",
IF(OR('ÚHRADOVÝ KATALOG VZP - ZP'!M105=15,'ÚHRADOVÝ KATALOG VZP - ZP'!M105=21),
'ÚHRADOVÝ KATALOG VZP - ZP'!M105,"CHYBA")),
IF(LEN(TRIM('ÚHRADOVÝ KATALOG VZP - ZP'!M105))=0,"",
IF(OR('ÚHRADOVÝ KATALOG VZP - ZP'!M105=15,'ÚHRADOVÝ KATALOG VZP - ZP'!M105=21),
'ÚHRADOVÝ KATALOG VZP - ZP'!M105,"CHYBA"))
)</f>
        <v/>
      </c>
      <c r="N105" s="25" t="str">
        <f>IF(R105="NE",IF(AND(T105&lt;&gt;"X",LEN('ÚHRADOVÝ KATALOG VZP - ZP'!N105)&gt;0),IF(ROUND(J105*L105*(1+(M105/100))*T105,2)&lt;'ÚHRADOVÝ KATALOG VZP - ZP'!N105,TEXT('ÚHRADOVÝ KATALOG VZP - ZP'!N105,"# ##0,00 Kč") &amp; CHAR(10) &amp; "&gt; " &amp; TEXT('ÚHRADOVÝ KATALOG VZP - ZP'!N105-(J105*L105*(1+(M105/100))*T105),"# ##0,00 Kč"),TEXT('ÚHRADOVÝ KATALOG VZP - ZP'!N105,"# ##0,00 Kč") &amp; CHAR(10) &amp; "OK"),"Chybí data pro výpočet"),"")</f>
        <v/>
      </c>
      <c r="O105" s="26" t="str">
        <f>IF(AND(R105="NE",LEN('ÚHRADOVÝ KATALOG VZP - ZP'!O105)&gt;0),'ÚHRADOVÝ KATALOG VZP - ZP'!O105,"")</f>
        <v/>
      </c>
      <c r="P105" s="26" t="str">
        <f>IF(AND(R105="NE",LEN('ÚHRADOVÝ KATALOG VZP - ZP'!P105)&gt;0),'ÚHRADOVÝ KATALOG VZP - ZP'!P105,"")</f>
        <v/>
      </c>
      <c r="Q105" s="79" t="str">
        <f>IF(LEN(TRIM('ÚHRADOVÝ KATALOG VZP - ZP'!Q105))=0,"",IF(IFERROR(SEARCH("""",UPPER('ÚHRADOVÝ KATALOG VZP - ZP'!Q105)),0)=0,UPPER('ÚHRADOVÝ KATALOG VZP - ZP'!Q105),"("&amp;""""&amp;")"))</f>
        <v/>
      </c>
      <c r="R105" s="31" t="str">
        <f>IF(LEN(TRIM('ÚHRADOVÝ KATALOG VZP - ZP'!B105)&amp;TRIM('ÚHRADOVÝ KATALOG VZP - ZP'!C105)&amp;TRIM('ÚHRADOVÝ KATALOG VZP - ZP'!D105)&amp;TRIM('ÚHRADOVÝ KATALOG VZP - ZP'!E105)&amp;TRIM('ÚHRADOVÝ KATALOG VZP - ZP'!F105)&amp;TRIM('ÚHRADOVÝ KATALOG VZP - ZP'!G105)&amp;TRIM('ÚHRADOVÝ KATALOG VZP - ZP'!H105)&amp;TRIM('ÚHRADOVÝ KATALOG VZP - ZP'!I105)&amp;TRIM('ÚHRADOVÝ KATALOG VZP - ZP'!J105)&amp;TRIM('ÚHRADOVÝ KATALOG VZP - ZP'!K105)&amp;TRIM('ÚHRADOVÝ KATALOG VZP - ZP'!L105)&amp;TRIM('ÚHRADOVÝ KATALOG VZP - ZP'!M105)&amp;TRIM('ÚHRADOVÝ KATALOG VZP - ZP'!N105)&amp;TRIM('ÚHRADOVÝ KATALOG VZP - ZP'!O105)&amp;TRIM('ÚHRADOVÝ KATALOG VZP - ZP'!P105)&amp;TRIM('ÚHRADOVÝ KATALOG VZP - ZP'!Q105))=0,"ANO","NE")</f>
        <v>ANO</v>
      </c>
      <c r="S105" s="31" t="str">
        <f>IF(R105="NE",IF(LEN(TRIM('ÚHRADOVÝ KATALOG VZP - ZP'!B105))=0,"NOVÝ","OPRAVA"),"")</f>
        <v/>
      </c>
      <c r="T105" s="32" t="str">
        <f t="shared" si="8"/>
        <v>X</v>
      </c>
      <c r="U105" s="11"/>
      <c r="V105" s="11">
        <f>LEN(TRIM('ÚHRADOVÝ KATALOG VZP - ZP'!C105))</f>
        <v>0</v>
      </c>
      <c r="W105" s="11" t="str">
        <f>IF(IFERROR(SEARCH("""",UPPER('ÚHRADOVÝ KATALOG VZP - ZP'!C105)),0)&gt;0," "&amp;CHAR(34),"")</f>
        <v/>
      </c>
      <c r="X105" s="11" t="str">
        <f>IF(IFERROR(SEARCH("~?",UPPER('ÚHRADOVÝ KATALOG VZP - ZP'!C105)),0)&gt;0," ?","")</f>
        <v/>
      </c>
      <c r="Y105" s="11" t="str">
        <f>IF(IFERROR(SEARCH("!",UPPER('ÚHRADOVÝ KATALOG VZP - ZP'!C105)),0)&gt;0," !","")</f>
        <v/>
      </c>
      <c r="Z105" s="11" t="str">
        <f>IF(IFERROR(SEARCH("_",UPPER('ÚHRADOVÝ KATALOG VZP - ZP'!C105)),0)&gt;0," _","")</f>
        <v/>
      </c>
      <c r="AA105" s="11" t="str">
        <f>IF(IFERROR(SEARCH("§",UPPER('ÚHRADOVÝ KATALOG VZP - ZP'!C105)),0)&gt;0," §","")</f>
        <v/>
      </c>
      <c r="AB105" s="11" t="str">
        <f>IF(IFERROR(SEARCH("#",UPPER('ÚHRADOVÝ KATALOG VZP - ZP'!C105)),0)&gt;0," #","")</f>
        <v/>
      </c>
      <c r="AC105" s="11" t="str">
        <f>IF(IFERROR(SEARCH(CHAR(10),UPPER('ÚHRADOVÝ KATALOG VZP - ZP'!C105)),0)&gt;0," ALT+ENTER","")</f>
        <v/>
      </c>
      <c r="AD105" s="96" t="str">
        <f>IF(AND(V105=0, R105="NE"),"Chybí NAZ",IF(LEN(TRIM(W105&amp;X105&amp;Y105&amp;Z105&amp;AA105&amp;AB105&amp;AC105))&gt;0,"Nepovolený(é) znak(y):   "&amp;W105&amp;X105&amp;Y105&amp;Z105&amp;AA105&amp;AB105&amp;AC105,TRIM('ÚHRADOVÝ KATALOG VZP - ZP'!C105)))</f>
        <v/>
      </c>
      <c r="AE105" s="11">
        <f>LEN(TRIM('ÚHRADOVÝ KATALOG VZP - ZP'!D105))</f>
        <v>0</v>
      </c>
      <c r="AF105" s="11" t="str">
        <f>IF(IFERROR(SEARCH("""",UPPER('ÚHRADOVÝ KATALOG VZP - ZP'!D105)),0)&gt;0," "&amp;CHAR(34),"")</f>
        <v/>
      </c>
      <c r="AG105" s="11" t="str">
        <f>IF(IFERROR(SEARCH("~?",UPPER('ÚHRADOVÝ KATALOG VZP - ZP'!D105)),0)&gt;0," ?","")</f>
        <v/>
      </c>
      <c r="AH105" s="11" t="str">
        <f>IF(IFERROR(SEARCH("!",UPPER('ÚHRADOVÝ KATALOG VZP - ZP'!D105)),0)&gt;0," !","")</f>
        <v/>
      </c>
      <c r="AI105" s="11" t="str">
        <f>IF(IFERROR(SEARCH("_",UPPER('ÚHRADOVÝ KATALOG VZP - ZP'!D105)),0)&gt;0," _","")</f>
        <v/>
      </c>
      <c r="AJ105" s="11" t="str">
        <f>IF(IFERROR(SEARCH("§",UPPER('ÚHRADOVÝ KATALOG VZP - ZP'!D105)),0)&gt;0," §","")</f>
        <v/>
      </c>
      <c r="AK105" s="11" t="str">
        <f>IF(IFERROR(SEARCH("#",UPPER('ÚHRADOVÝ KATALOG VZP - ZP'!D105)),0)&gt;0," #","")</f>
        <v/>
      </c>
      <c r="AL105" s="11" t="str">
        <f>IF(IFERROR(SEARCH(CHAR(10),UPPER('ÚHRADOVÝ KATALOG VZP - ZP'!D105)),0)&gt;0," ALT+ENTER","")</f>
        <v/>
      </c>
      <c r="AM105" s="96" t="str">
        <f>IF(AND(AE105=0, R105="NE"),"Chybí DOP",IF(LEN(TRIM(AF105&amp;AG105&amp;AH105&amp;AI105&amp;AJ105&amp;AK105&amp;AL105))&gt;0,"Nepovolený(é) znak(y):   "&amp;AF105&amp;AG105&amp;AH105&amp;AI105&amp;AJ105&amp;AK105&amp;AL105,TRIM('ÚHRADOVÝ KATALOG VZP - ZP'!D105)))</f>
        <v/>
      </c>
    </row>
    <row r="106" spans="1:39" ht="30" hidden="1" customHeight="1" x14ac:dyDescent="0.2">
      <c r="A106" s="1">
        <v>101</v>
      </c>
      <c r="B106" s="20" t="str">
        <f>IF(ISBLANK('ÚHRADOVÝ KATALOG VZP - ZP'!B106),"",'ÚHRADOVÝ KATALOG VZP - ZP'!B106)</f>
        <v/>
      </c>
      <c r="C106" s="21" t="str">
        <f t="shared" si="5"/>
        <v/>
      </c>
      <c r="D106" s="21" t="str">
        <f t="shared" si="6"/>
        <v/>
      </c>
      <c r="E106" s="22" t="str">
        <f>IF(S106="NOVÝ",IF(LEN(TRIM('ÚHRADOVÝ KATALOG VZP - ZP'!E106))=0,"Chybí TYP",'ÚHRADOVÝ KATALOG VZP - ZP'!E106),IF(LEN(TRIM('ÚHRADOVÝ KATALOG VZP - ZP'!E106))=0,"",'ÚHRADOVÝ KATALOG VZP - ZP'!E106))</f>
        <v/>
      </c>
      <c r="F106" s="22" t="str">
        <f t="shared" si="7"/>
        <v/>
      </c>
      <c r="G106" s="22" t="str">
        <f>IF(S106="NOVÝ",IF(LEN(TRIM('ÚHRADOVÝ KATALOG VZP - ZP'!G106))=0,"???",IF(IFERROR(SEARCH("""",UPPER('ÚHRADOVÝ KATALOG VZP - ZP'!G106)),0)=0,UPPER('ÚHRADOVÝ KATALOG VZP - ZP'!G106),"("&amp;""""&amp;")")),IF(LEN(TRIM('ÚHRADOVÝ KATALOG VZP - ZP'!G106))=0,"",IF(IFERROR(SEARCH("""",UPPER('ÚHRADOVÝ KATALOG VZP - ZP'!G106)),0)=0,UPPER('ÚHRADOVÝ KATALOG VZP - ZP'!G106),"("&amp;""""&amp;")")))</f>
        <v/>
      </c>
      <c r="H106" s="22" t="str">
        <f>IF(IFERROR(SEARCH("""",UPPER('ÚHRADOVÝ KATALOG VZP - ZP'!H106)),0)=0,UPPER('ÚHRADOVÝ KATALOG VZP - ZP'!H106),"("&amp;""""&amp;")")</f>
        <v/>
      </c>
      <c r="I106" s="22" t="str">
        <f>IF(IFERROR(SEARCH("""",UPPER('ÚHRADOVÝ KATALOG VZP - ZP'!I106)),0)=0,UPPER('ÚHRADOVÝ KATALOG VZP - ZP'!I106),"("&amp;""""&amp;")")</f>
        <v/>
      </c>
      <c r="J106" s="23" t="str">
        <f>IF(S106="NOVÝ",IF(LEN(TRIM('ÚHRADOVÝ KATALOG VZP - ZP'!J106))=0,"Chybí VYC",'ÚHRADOVÝ KATALOG VZP - ZP'!J106),IF(LEN(TRIM('ÚHRADOVÝ KATALOG VZP - ZP'!J106))=0,"",'ÚHRADOVÝ KATALOG VZP - ZP'!J106))</f>
        <v/>
      </c>
      <c r="K106" s="22" t="str">
        <f>IF(S106="NOVÝ",IF(LEN(TRIM('ÚHRADOVÝ KATALOG VZP - ZP'!K106))=0,"Chybí MENA",IF(IFERROR(SEARCH("""",UPPER('ÚHRADOVÝ KATALOG VZP - ZP'!K106)),0)=0,UPPER('ÚHRADOVÝ KATALOG VZP - ZP'!K106),"("&amp;""""&amp;")")),IF(LEN(TRIM('ÚHRADOVÝ KATALOG VZP - ZP'!K106))=0,"",IF(IFERROR(SEARCH("""",UPPER('ÚHRADOVÝ KATALOG VZP - ZP'!K106)),0)=0,UPPER('ÚHRADOVÝ KATALOG VZP - ZP'!K106),"("&amp;""""&amp;")")))</f>
        <v/>
      </c>
      <c r="L106" s="24" t="str">
        <f>IF(S106="NOVÝ",IF(LEN(TRIM('ÚHRADOVÝ KATALOG VZP - ZP'!L106))=0,"Chybí KURZ",'ÚHRADOVÝ KATALOG VZP - ZP'!L106),IF(LEN(TRIM('ÚHRADOVÝ KATALOG VZP - ZP'!L106))=0,"",'ÚHRADOVÝ KATALOG VZP - ZP'!L106))</f>
        <v/>
      </c>
      <c r="M106" s="83" t="str">
        <f>IF(S106="NOVÝ",IF(LEN(TRIM('ÚHRADOVÝ KATALOG VZP - ZP'!M106))=0,"Chybí DPH",
IF(OR('ÚHRADOVÝ KATALOG VZP - ZP'!M106=15,'ÚHRADOVÝ KATALOG VZP - ZP'!M106=21),
'ÚHRADOVÝ KATALOG VZP - ZP'!M106,"CHYBA")),
IF(LEN(TRIM('ÚHRADOVÝ KATALOG VZP - ZP'!M106))=0,"",
IF(OR('ÚHRADOVÝ KATALOG VZP - ZP'!M106=15,'ÚHRADOVÝ KATALOG VZP - ZP'!M106=21),
'ÚHRADOVÝ KATALOG VZP - ZP'!M106,"CHYBA"))
)</f>
        <v/>
      </c>
      <c r="N106" s="25" t="str">
        <f>IF(R106="NE",IF(AND(T106&lt;&gt;"X",LEN('ÚHRADOVÝ KATALOG VZP - ZP'!N106)&gt;0),IF(ROUND(J106*L106*(1+(M106/100))*T106,2)&lt;'ÚHRADOVÝ KATALOG VZP - ZP'!N106,TEXT('ÚHRADOVÝ KATALOG VZP - ZP'!N106,"# ##0,00 Kč") &amp; CHAR(10) &amp; "&gt; " &amp; TEXT('ÚHRADOVÝ KATALOG VZP - ZP'!N106-(J106*L106*(1+(M106/100))*T106),"# ##0,00 Kč"),TEXT('ÚHRADOVÝ KATALOG VZP - ZP'!N106,"# ##0,00 Kč") &amp; CHAR(10) &amp; "OK"),"Chybí data pro výpočet"),"")</f>
        <v/>
      </c>
      <c r="O106" s="26" t="str">
        <f>IF(AND(R106="NE",LEN('ÚHRADOVÝ KATALOG VZP - ZP'!O106)&gt;0),'ÚHRADOVÝ KATALOG VZP - ZP'!O106,"")</f>
        <v/>
      </c>
      <c r="P106" s="26" t="str">
        <f>IF(AND(R106="NE",LEN('ÚHRADOVÝ KATALOG VZP - ZP'!P106)&gt;0),'ÚHRADOVÝ KATALOG VZP - ZP'!P106,"")</f>
        <v/>
      </c>
      <c r="Q106" s="79" t="str">
        <f>IF(LEN(TRIM('ÚHRADOVÝ KATALOG VZP - ZP'!Q106))=0,"",IF(IFERROR(SEARCH("""",UPPER('ÚHRADOVÝ KATALOG VZP - ZP'!Q106)),0)=0,UPPER('ÚHRADOVÝ KATALOG VZP - ZP'!Q106),"("&amp;""""&amp;")"))</f>
        <v/>
      </c>
      <c r="R106" s="31" t="str">
        <f>IF(LEN(TRIM('ÚHRADOVÝ KATALOG VZP - ZP'!B106)&amp;TRIM('ÚHRADOVÝ KATALOG VZP - ZP'!C106)&amp;TRIM('ÚHRADOVÝ KATALOG VZP - ZP'!D106)&amp;TRIM('ÚHRADOVÝ KATALOG VZP - ZP'!E106)&amp;TRIM('ÚHRADOVÝ KATALOG VZP - ZP'!F106)&amp;TRIM('ÚHRADOVÝ KATALOG VZP - ZP'!G106)&amp;TRIM('ÚHRADOVÝ KATALOG VZP - ZP'!H106)&amp;TRIM('ÚHRADOVÝ KATALOG VZP - ZP'!I106)&amp;TRIM('ÚHRADOVÝ KATALOG VZP - ZP'!J106)&amp;TRIM('ÚHRADOVÝ KATALOG VZP - ZP'!K106)&amp;TRIM('ÚHRADOVÝ KATALOG VZP - ZP'!L106)&amp;TRIM('ÚHRADOVÝ KATALOG VZP - ZP'!M106)&amp;TRIM('ÚHRADOVÝ KATALOG VZP - ZP'!N106)&amp;TRIM('ÚHRADOVÝ KATALOG VZP - ZP'!O106)&amp;TRIM('ÚHRADOVÝ KATALOG VZP - ZP'!P106)&amp;TRIM('ÚHRADOVÝ KATALOG VZP - ZP'!Q106))=0,"ANO","NE")</f>
        <v>ANO</v>
      </c>
      <c r="S106" s="31" t="str">
        <f>IF(R106="NE",IF(LEN(TRIM('ÚHRADOVÝ KATALOG VZP - ZP'!B106))=0,"NOVÝ","OPRAVA"),"")</f>
        <v/>
      </c>
      <c r="T106" s="32" t="str">
        <f t="shared" si="8"/>
        <v>X</v>
      </c>
      <c r="U106" s="11"/>
      <c r="V106" s="11">
        <f>LEN(TRIM('ÚHRADOVÝ KATALOG VZP - ZP'!C106))</f>
        <v>0</v>
      </c>
      <c r="W106" s="11" t="str">
        <f>IF(IFERROR(SEARCH("""",UPPER('ÚHRADOVÝ KATALOG VZP - ZP'!C106)),0)&gt;0," "&amp;CHAR(34),"")</f>
        <v/>
      </c>
      <c r="X106" s="11" t="str">
        <f>IF(IFERROR(SEARCH("~?",UPPER('ÚHRADOVÝ KATALOG VZP - ZP'!C106)),0)&gt;0," ?","")</f>
        <v/>
      </c>
      <c r="Y106" s="11" t="str">
        <f>IF(IFERROR(SEARCH("!",UPPER('ÚHRADOVÝ KATALOG VZP - ZP'!C106)),0)&gt;0," !","")</f>
        <v/>
      </c>
      <c r="Z106" s="11" t="str">
        <f>IF(IFERROR(SEARCH("_",UPPER('ÚHRADOVÝ KATALOG VZP - ZP'!C106)),0)&gt;0," _","")</f>
        <v/>
      </c>
      <c r="AA106" s="11" t="str">
        <f>IF(IFERROR(SEARCH("§",UPPER('ÚHRADOVÝ KATALOG VZP - ZP'!C106)),0)&gt;0," §","")</f>
        <v/>
      </c>
      <c r="AB106" s="11" t="str">
        <f>IF(IFERROR(SEARCH("#",UPPER('ÚHRADOVÝ KATALOG VZP - ZP'!C106)),0)&gt;0," #","")</f>
        <v/>
      </c>
      <c r="AC106" s="11" t="str">
        <f>IF(IFERROR(SEARCH(CHAR(10),UPPER('ÚHRADOVÝ KATALOG VZP - ZP'!C106)),0)&gt;0," ALT+ENTER","")</f>
        <v/>
      </c>
      <c r="AD106" s="96" t="str">
        <f>IF(AND(V106=0, R106="NE"),"Chybí NAZ",IF(LEN(TRIM(W106&amp;X106&amp;Y106&amp;Z106&amp;AA106&amp;AB106&amp;AC106))&gt;0,"Nepovolený(é) znak(y):   "&amp;W106&amp;X106&amp;Y106&amp;Z106&amp;AA106&amp;AB106&amp;AC106,TRIM('ÚHRADOVÝ KATALOG VZP - ZP'!C106)))</f>
        <v/>
      </c>
      <c r="AE106" s="11">
        <f>LEN(TRIM('ÚHRADOVÝ KATALOG VZP - ZP'!D106))</f>
        <v>0</v>
      </c>
      <c r="AF106" s="11" t="str">
        <f>IF(IFERROR(SEARCH("""",UPPER('ÚHRADOVÝ KATALOG VZP - ZP'!D106)),0)&gt;0," "&amp;CHAR(34),"")</f>
        <v/>
      </c>
      <c r="AG106" s="11" t="str">
        <f>IF(IFERROR(SEARCH("~?",UPPER('ÚHRADOVÝ KATALOG VZP - ZP'!D106)),0)&gt;0," ?","")</f>
        <v/>
      </c>
      <c r="AH106" s="11" t="str">
        <f>IF(IFERROR(SEARCH("!",UPPER('ÚHRADOVÝ KATALOG VZP - ZP'!D106)),0)&gt;0," !","")</f>
        <v/>
      </c>
      <c r="AI106" s="11" t="str">
        <f>IF(IFERROR(SEARCH("_",UPPER('ÚHRADOVÝ KATALOG VZP - ZP'!D106)),0)&gt;0," _","")</f>
        <v/>
      </c>
      <c r="AJ106" s="11" t="str">
        <f>IF(IFERROR(SEARCH("§",UPPER('ÚHRADOVÝ KATALOG VZP - ZP'!D106)),0)&gt;0," §","")</f>
        <v/>
      </c>
      <c r="AK106" s="11" t="str">
        <f>IF(IFERROR(SEARCH("#",UPPER('ÚHRADOVÝ KATALOG VZP - ZP'!D106)),0)&gt;0," #","")</f>
        <v/>
      </c>
      <c r="AL106" s="11" t="str">
        <f>IF(IFERROR(SEARCH(CHAR(10),UPPER('ÚHRADOVÝ KATALOG VZP - ZP'!D106)),0)&gt;0," ALT+ENTER","")</f>
        <v/>
      </c>
      <c r="AM106" s="96" t="str">
        <f>IF(AND(AE106=0, R106="NE"),"Chybí DOP",IF(LEN(TRIM(AF106&amp;AG106&amp;AH106&amp;AI106&amp;AJ106&amp;AK106&amp;AL106))&gt;0,"Nepovolený(é) znak(y):   "&amp;AF106&amp;AG106&amp;AH106&amp;AI106&amp;AJ106&amp;AK106&amp;AL106,TRIM('ÚHRADOVÝ KATALOG VZP - ZP'!D106)))</f>
        <v/>
      </c>
    </row>
    <row r="107" spans="1:39" ht="30" hidden="1" customHeight="1" x14ac:dyDescent="0.2">
      <c r="A107" s="1">
        <v>102</v>
      </c>
      <c r="B107" s="20" t="str">
        <f>IF(ISBLANK('ÚHRADOVÝ KATALOG VZP - ZP'!B107),"",'ÚHRADOVÝ KATALOG VZP - ZP'!B107)</f>
        <v/>
      </c>
      <c r="C107" s="21" t="str">
        <f t="shared" si="5"/>
        <v/>
      </c>
      <c r="D107" s="21" t="str">
        <f t="shared" si="6"/>
        <v/>
      </c>
      <c r="E107" s="22" t="str">
        <f>IF(S107="NOVÝ",IF(LEN(TRIM('ÚHRADOVÝ KATALOG VZP - ZP'!E107))=0,"Chybí TYP",'ÚHRADOVÝ KATALOG VZP - ZP'!E107),IF(LEN(TRIM('ÚHRADOVÝ KATALOG VZP - ZP'!E107))=0,"",'ÚHRADOVÝ KATALOG VZP - ZP'!E107))</f>
        <v/>
      </c>
      <c r="F107" s="22" t="str">
        <f t="shared" si="7"/>
        <v/>
      </c>
      <c r="G107" s="22" t="str">
        <f>IF(S107="NOVÝ",IF(LEN(TRIM('ÚHRADOVÝ KATALOG VZP - ZP'!G107))=0,"???",IF(IFERROR(SEARCH("""",UPPER('ÚHRADOVÝ KATALOG VZP - ZP'!G107)),0)=0,UPPER('ÚHRADOVÝ KATALOG VZP - ZP'!G107),"("&amp;""""&amp;")")),IF(LEN(TRIM('ÚHRADOVÝ KATALOG VZP - ZP'!G107))=0,"",IF(IFERROR(SEARCH("""",UPPER('ÚHRADOVÝ KATALOG VZP - ZP'!G107)),0)=0,UPPER('ÚHRADOVÝ KATALOG VZP - ZP'!G107),"("&amp;""""&amp;")")))</f>
        <v/>
      </c>
      <c r="H107" s="22" t="str">
        <f>IF(IFERROR(SEARCH("""",UPPER('ÚHRADOVÝ KATALOG VZP - ZP'!H107)),0)=0,UPPER('ÚHRADOVÝ KATALOG VZP - ZP'!H107),"("&amp;""""&amp;")")</f>
        <v/>
      </c>
      <c r="I107" s="22" t="str">
        <f>IF(IFERROR(SEARCH("""",UPPER('ÚHRADOVÝ KATALOG VZP - ZP'!I107)),0)=0,UPPER('ÚHRADOVÝ KATALOG VZP - ZP'!I107),"("&amp;""""&amp;")")</f>
        <v/>
      </c>
      <c r="J107" s="23" t="str">
        <f>IF(S107="NOVÝ",IF(LEN(TRIM('ÚHRADOVÝ KATALOG VZP - ZP'!J107))=0,"Chybí VYC",'ÚHRADOVÝ KATALOG VZP - ZP'!J107),IF(LEN(TRIM('ÚHRADOVÝ KATALOG VZP - ZP'!J107))=0,"",'ÚHRADOVÝ KATALOG VZP - ZP'!J107))</f>
        <v/>
      </c>
      <c r="K107" s="22" t="str">
        <f>IF(S107="NOVÝ",IF(LEN(TRIM('ÚHRADOVÝ KATALOG VZP - ZP'!K107))=0,"Chybí MENA",IF(IFERROR(SEARCH("""",UPPER('ÚHRADOVÝ KATALOG VZP - ZP'!K107)),0)=0,UPPER('ÚHRADOVÝ KATALOG VZP - ZP'!K107),"("&amp;""""&amp;")")),IF(LEN(TRIM('ÚHRADOVÝ KATALOG VZP - ZP'!K107))=0,"",IF(IFERROR(SEARCH("""",UPPER('ÚHRADOVÝ KATALOG VZP - ZP'!K107)),0)=0,UPPER('ÚHRADOVÝ KATALOG VZP - ZP'!K107),"("&amp;""""&amp;")")))</f>
        <v/>
      </c>
      <c r="L107" s="24" t="str">
        <f>IF(S107="NOVÝ",IF(LEN(TRIM('ÚHRADOVÝ KATALOG VZP - ZP'!L107))=0,"Chybí KURZ",'ÚHRADOVÝ KATALOG VZP - ZP'!L107),IF(LEN(TRIM('ÚHRADOVÝ KATALOG VZP - ZP'!L107))=0,"",'ÚHRADOVÝ KATALOG VZP - ZP'!L107))</f>
        <v/>
      </c>
      <c r="M107" s="83" t="str">
        <f>IF(S107="NOVÝ",IF(LEN(TRIM('ÚHRADOVÝ KATALOG VZP - ZP'!M107))=0,"Chybí DPH",
IF(OR('ÚHRADOVÝ KATALOG VZP - ZP'!M107=15,'ÚHRADOVÝ KATALOG VZP - ZP'!M107=21),
'ÚHRADOVÝ KATALOG VZP - ZP'!M107,"CHYBA")),
IF(LEN(TRIM('ÚHRADOVÝ KATALOG VZP - ZP'!M107))=0,"",
IF(OR('ÚHRADOVÝ KATALOG VZP - ZP'!M107=15,'ÚHRADOVÝ KATALOG VZP - ZP'!M107=21),
'ÚHRADOVÝ KATALOG VZP - ZP'!M107,"CHYBA"))
)</f>
        <v/>
      </c>
      <c r="N107" s="25" t="str">
        <f>IF(R107="NE",IF(AND(T107&lt;&gt;"X",LEN('ÚHRADOVÝ KATALOG VZP - ZP'!N107)&gt;0),IF(ROUND(J107*L107*(1+(M107/100))*T107,2)&lt;'ÚHRADOVÝ KATALOG VZP - ZP'!N107,TEXT('ÚHRADOVÝ KATALOG VZP - ZP'!N107,"# ##0,00 Kč") &amp; CHAR(10) &amp; "&gt; " &amp; TEXT('ÚHRADOVÝ KATALOG VZP - ZP'!N107-(J107*L107*(1+(M107/100))*T107),"# ##0,00 Kč"),TEXT('ÚHRADOVÝ KATALOG VZP - ZP'!N107,"# ##0,00 Kč") &amp; CHAR(10) &amp; "OK"),"Chybí data pro výpočet"),"")</f>
        <v/>
      </c>
      <c r="O107" s="26" t="str">
        <f>IF(AND(R107="NE",LEN('ÚHRADOVÝ KATALOG VZP - ZP'!O107)&gt;0),'ÚHRADOVÝ KATALOG VZP - ZP'!O107,"")</f>
        <v/>
      </c>
      <c r="P107" s="26" t="str">
        <f>IF(AND(R107="NE",LEN('ÚHRADOVÝ KATALOG VZP - ZP'!P107)&gt;0),'ÚHRADOVÝ KATALOG VZP - ZP'!P107,"")</f>
        <v/>
      </c>
      <c r="Q107" s="79" t="str">
        <f>IF(LEN(TRIM('ÚHRADOVÝ KATALOG VZP - ZP'!Q107))=0,"",IF(IFERROR(SEARCH("""",UPPER('ÚHRADOVÝ KATALOG VZP - ZP'!Q107)),0)=0,UPPER('ÚHRADOVÝ KATALOG VZP - ZP'!Q107),"("&amp;""""&amp;")"))</f>
        <v/>
      </c>
      <c r="R107" s="31" t="str">
        <f>IF(LEN(TRIM('ÚHRADOVÝ KATALOG VZP - ZP'!B107)&amp;TRIM('ÚHRADOVÝ KATALOG VZP - ZP'!C107)&amp;TRIM('ÚHRADOVÝ KATALOG VZP - ZP'!D107)&amp;TRIM('ÚHRADOVÝ KATALOG VZP - ZP'!E107)&amp;TRIM('ÚHRADOVÝ KATALOG VZP - ZP'!F107)&amp;TRIM('ÚHRADOVÝ KATALOG VZP - ZP'!G107)&amp;TRIM('ÚHRADOVÝ KATALOG VZP - ZP'!H107)&amp;TRIM('ÚHRADOVÝ KATALOG VZP - ZP'!I107)&amp;TRIM('ÚHRADOVÝ KATALOG VZP - ZP'!J107)&amp;TRIM('ÚHRADOVÝ KATALOG VZP - ZP'!K107)&amp;TRIM('ÚHRADOVÝ KATALOG VZP - ZP'!L107)&amp;TRIM('ÚHRADOVÝ KATALOG VZP - ZP'!M107)&amp;TRIM('ÚHRADOVÝ KATALOG VZP - ZP'!N107)&amp;TRIM('ÚHRADOVÝ KATALOG VZP - ZP'!O107)&amp;TRIM('ÚHRADOVÝ KATALOG VZP - ZP'!P107)&amp;TRIM('ÚHRADOVÝ KATALOG VZP - ZP'!Q107))=0,"ANO","NE")</f>
        <v>ANO</v>
      </c>
      <c r="S107" s="31" t="str">
        <f>IF(R107="NE",IF(LEN(TRIM('ÚHRADOVÝ KATALOG VZP - ZP'!B107))=0,"NOVÝ","OPRAVA"),"")</f>
        <v/>
      </c>
      <c r="T107" s="32" t="str">
        <f t="shared" si="8"/>
        <v>X</v>
      </c>
      <c r="U107" s="11"/>
      <c r="V107" s="11">
        <f>LEN(TRIM('ÚHRADOVÝ KATALOG VZP - ZP'!C107))</f>
        <v>0</v>
      </c>
      <c r="W107" s="11" t="str">
        <f>IF(IFERROR(SEARCH("""",UPPER('ÚHRADOVÝ KATALOG VZP - ZP'!C107)),0)&gt;0," "&amp;CHAR(34),"")</f>
        <v/>
      </c>
      <c r="X107" s="11" t="str">
        <f>IF(IFERROR(SEARCH("~?",UPPER('ÚHRADOVÝ KATALOG VZP - ZP'!C107)),0)&gt;0," ?","")</f>
        <v/>
      </c>
      <c r="Y107" s="11" t="str">
        <f>IF(IFERROR(SEARCH("!",UPPER('ÚHRADOVÝ KATALOG VZP - ZP'!C107)),0)&gt;0," !","")</f>
        <v/>
      </c>
      <c r="Z107" s="11" t="str">
        <f>IF(IFERROR(SEARCH("_",UPPER('ÚHRADOVÝ KATALOG VZP - ZP'!C107)),0)&gt;0," _","")</f>
        <v/>
      </c>
      <c r="AA107" s="11" t="str">
        <f>IF(IFERROR(SEARCH("§",UPPER('ÚHRADOVÝ KATALOG VZP - ZP'!C107)),0)&gt;0," §","")</f>
        <v/>
      </c>
      <c r="AB107" s="11" t="str">
        <f>IF(IFERROR(SEARCH("#",UPPER('ÚHRADOVÝ KATALOG VZP - ZP'!C107)),0)&gt;0," #","")</f>
        <v/>
      </c>
      <c r="AC107" s="11" t="str">
        <f>IF(IFERROR(SEARCH(CHAR(10),UPPER('ÚHRADOVÝ KATALOG VZP - ZP'!C107)),0)&gt;0," ALT+ENTER","")</f>
        <v/>
      </c>
      <c r="AD107" s="96" t="str">
        <f>IF(AND(V107=0, R107="NE"),"Chybí NAZ",IF(LEN(TRIM(W107&amp;X107&amp;Y107&amp;Z107&amp;AA107&amp;AB107&amp;AC107))&gt;0,"Nepovolený(é) znak(y):   "&amp;W107&amp;X107&amp;Y107&amp;Z107&amp;AA107&amp;AB107&amp;AC107,TRIM('ÚHRADOVÝ KATALOG VZP - ZP'!C107)))</f>
        <v/>
      </c>
      <c r="AE107" s="11">
        <f>LEN(TRIM('ÚHRADOVÝ KATALOG VZP - ZP'!D107))</f>
        <v>0</v>
      </c>
      <c r="AF107" s="11" t="str">
        <f>IF(IFERROR(SEARCH("""",UPPER('ÚHRADOVÝ KATALOG VZP - ZP'!D107)),0)&gt;0," "&amp;CHAR(34),"")</f>
        <v/>
      </c>
      <c r="AG107" s="11" t="str">
        <f>IF(IFERROR(SEARCH("~?",UPPER('ÚHRADOVÝ KATALOG VZP - ZP'!D107)),0)&gt;0," ?","")</f>
        <v/>
      </c>
      <c r="AH107" s="11" t="str">
        <f>IF(IFERROR(SEARCH("!",UPPER('ÚHRADOVÝ KATALOG VZP - ZP'!D107)),0)&gt;0," !","")</f>
        <v/>
      </c>
      <c r="AI107" s="11" t="str">
        <f>IF(IFERROR(SEARCH("_",UPPER('ÚHRADOVÝ KATALOG VZP - ZP'!D107)),0)&gt;0," _","")</f>
        <v/>
      </c>
      <c r="AJ107" s="11" t="str">
        <f>IF(IFERROR(SEARCH("§",UPPER('ÚHRADOVÝ KATALOG VZP - ZP'!D107)),0)&gt;0," §","")</f>
        <v/>
      </c>
      <c r="AK107" s="11" t="str">
        <f>IF(IFERROR(SEARCH("#",UPPER('ÚHRADOVÝ KATALOG VZP - ZP'!D107)),0)&gt;0," #","")</f>
        <v/>
      </c>
      <c r="AL107" s="11" t="str">
        <f>IF(IFERROR(SEARCH(CHAR(10),UPPER('ÚHRADOVÝ KATALOG VZP - ZP'!D107)),0)&gt;0," ALT+ENTER","")</f>
        <v/>
      </c>
      <c r="AM107" s="96" t="str">
        <f>IF(AND(AE107=0, R107="NE"),"Chybí DOP",IF(LEN(TRIM(AF107&amp;AG107&amp;AH107&amp;AI107&amp;AJ107&amp;AK107&amp;AL107))&gt;0,"Nepovolený(é) znak(y):   "&amp;AF107&amp;AG107&amp;AH107&amp;AI107&amp;AJ107&amp;AK107&amp;AL107,TRIM('ÚHRADOVÝ KATALOG VZP - ZP'!D107)))</f>
        <v/>
      </c>
    </row>
    <row r="108" spans="1:39" ht="30" hidden="1" customHeight="1" x14ac:dyDescent="0.2">
      <c r="A108" s="1">
        <v>103</v>
      </c>
      <c r="B108" s="20" t="str">
        <f>IF(ISBLANK('ÚHRADOVÝ KATALOG VZP - ZP'!B108),"",'ÚHRADOVÝ KATALOG VZP - ZP'!B108)</f>
        <v/>
      </c>
      <c r="C108" s="21" t="str">
        <f t="shared" si="5"/>
        <v/>
      </c>
      <c r="D108" s="21" t="str">
        <f t="shared" si="6"/>
        <v/>
      </c>
      <c r="E108" s="22" t="str">
        <f>IF(S108="NOVÝ",IF(LEN(TRIM('ÚHRADOVÝ KATALOG VZP - ZP'!E108))=0,"Chybí TYP",'ÚHRADOVÝ KATALOG VZP - ZP'!E108),IF(LEN(TRIM('ÚHRADOVÝ KATALOG VZP - ZP'!E108))=0,"",'ÚHRADOVÝ KATALOG VZP - ZP'!E108))</f>
        <v/>
      </c>
      <c r="F108" s="22" t="str">
        <f t="shared" si="7"/>
        <v/>
      </c>
      <c r="G108" s="22" t="str">
        <f>IF(S108="NOVÝ",IF(LEN(TRIM('ÚHRADOVÝ KATALOG VZP - ZP'!G108))=0,"???",IF(IFERROR(SEARCH("""",UPPER('ÚHRADOVÝ KATALOG VZP - ZP'!G108)),0)=0,UPPER('ÚHRADOVÝ KATALOG VZP - ZP'!G108),"("&amp;""""&amp;")")),IF(LEN(TRIM('ÚHRADOVÝ KATALOG VZP - ZP'!G108))=0,"",IF(IFERROR(SEARCH("""",UPPER('ÚHRADOVÝ KATALOG VZP - ZP'!G108)),0)=0,UPPER('ÚHRADOVÝ KATALOG VZP - ZP'!G108),"("&amp;""""&amp;")")))</f>
        <v/>
      </c>
      <c r="H108" s="22" t="str">
        <f>IF(IFERROR(SEARCH("""",UPPER('ÚHRADOVÝ KATALOG VZP - ZP'!H108)),0)=0,UPPER('ÚHRADOVÝ KATALOG VZP - ZP'!H108),"("&amp;""""&amp;")")</f>
        <v/>
      </c>
      <c r="I108" s="22" t="str">
        <f>IF(IFERROR(SEARCH("""",UPPER('ÚHRADOVÝ KATALOG VZP - ZP'!I108)),0)=0,UPPER('ÚHRADOVÝ KATALOG VZP - ZP'!I108),"("&amp;""""&amp;")")</f>
        <v/>
      </c>
      <c r="J108" s="23" t="str">
        <f>IF(S108="NOVÝ",IF(LEN(TRIM('ÚHRADOVÝ KATALOG VZP - ZP'!J108))=0,"Chybí VYC",'ÚHRADOVÝ KATALOG VZP - ZP'!J108),IF(LEN(TRIM('ÚHRADOVÝ KATALOG VZP - ZP'!J108))=0,"",'ÚHRADOVÝ KATALOG VZP - ZP'!J108))</f>
        <v/>
      </c>
      <c r="K108" s="22" t="str">
        <f>IF(S108="NOVÝ",IF(LEN(TRIM('ÚHRADOVÝ KATALOG VZP - ZP'!K108))=0,"Chybí MENA",IF(IFERROR(SEARCH("""",UPPER('ÚHRADOVÝ KATALOG VZP - ZP'!K108)),0)=0,UPPER('ÚHRADOVÝ KATALOG VZP - ZP'!K108),"("&amp;""""&amp;")")),IF(LEN(TRIM('ÚHRADOVÝ KATALOG VZP - ZP'!K108))=0,"",IF(IFERROR(SEARCH("""",UPPER('ÚHRADOVÝ KATALOG VZP - ZP'!K108)),0)=0,UPPER('ÚHRADOVÝ KATALOG VZP - ZP'!K108),"("&amp;""""&amp;")")))</f>
        <v/>
      </c>
      <c r="L108" s="24" t="str">
        <f>IF(S108="NOVÝ",IF(LEN(TRIM('ÚHRADOVÝ KATALOG VZP - ZP'!L108))=0,"Chybí KURZ",'ÚHRADOVÝ KATALOG VZP - ZP'!L108),IF(LEN(TRIM('ÚHRADOVÝ KATALOG VZP - ZP'!L108))=0,"",'ÚHRADOVÝ KATALOG VZP - ZP'!L108))</f>
        <v/>
      </c>
      <c r="M108" s="83" t="str">
        <f>IF(S108="NOVÝ",IF(LEN(TRIM('ÚHRADOVÝ KATALOG VZP - ZP'!M108))=0,"Chybí DPH",
IF(OR('ÚHRADOVÝ KATALOG VZP - ZP'!M108=15,'ÚHRADOVÝ KATALOG VZP - ZP'!M108=21),
'ÚHRADOVÝ KATALOG VZP - ZP'!M108,"CHYBA")),
IF(LEN(TRIM('ÚHRADOVÝ KATALOG VZP - ZP'!M108))=0,"",
IF(OR('ÚHRADOVÝ KATALOG VZP - ZP'!M108=15,'ÚHRADOVÝ KATALOG VZP - ZP'!M108=21),
'ÚHRADOVÝ KATALOG VZP - ZP'!M108,"CHYBA"))
)</f>
        <v/>
      </c>
      <c r="N108" s="25" t="str">
        <f>IF(R108="NE",IF(AND(T108&lt;&gt;"X",LEN('ÚHRADOVÝ KATALOG VZP - ZP'!N108)&gt;0),IF(ROUND(J108*L108*(1+(M108/100))*T108,2)&lt;'ÚHRADOVÝ KATALOG VZP - ZP'!N108,TEXT('ÚHRADOVÝ KATALOG VZP - ZP'!N108,"# ##0,00 Kč") &amp; CHAR(10) &amp; "&gt; " &amp; TEXT('ÚHRADOVÝ KATALOG VZP - ZP'!N108-(J108*L108*(1+(M108/100))*T108),"# ##0,00 Kč"),TEXT('ÚHRADOVÝ KATALOG VZP - ZP'!N108,"# ##0,00 Kč") &amp; CHAR(10) &amp; "OK"),"Chybí data pro výpočet"),"")</f>
        <v/>
      </c>
      <c r="O108" s="26" t="str">
        <f>IF(AND(R108="NE",LEN('ÚHRADOVÝ KATALOG VZP - ZP'!O108)&gt;0),'ÚHRADOVÝ KATALOG VZP - ZP'!O108,"")</f>
        <v/>
      </c>
      <c r="P108" s="26" t="str">
        <f>IF(AND(R108="NE",LEN('ÚHRADOVÝ KATALOG VZP - ZP'!P108)&gt;0),'ÚHRADOVÝ KATALOG VZP - ZP'!P108,"")</f>
        <v/>
      </c>
      <c r="Q108" s="79" t="str">
        <f>IF(LEN(TRIM('ÚHRADOVÝ KATALOG VZP - ZP'!Q108))=0,"",IF(IFERROR(SEARCH("""",UPPER('ÚHRADOVÝ KATALOG VZP - ZP'!Q108)),0)=0,UPPER('ÚHRADOVÝ KATALOG VZP - ZP'!Q108),"("&amp;""""&amp;")"))</f>
        <v/>
      </c>
      <c r="R108" s="31" t="str">
        <f>IF(LEN(TRIM('ÚHRADOVÝ KATALOG VZP - ZP'!B108)&amp;TRIM('ÚHRADOVÝ KATALOG VZP - ZP'!C108)&amp;TRIM('ÚHRADOVÝ KATALOG VZP - ZP'!D108)&amp;TRIM('ÚHRADOVÝ KATALOG VZP - ZP'!E108)&amp;TRIM('ÚHRADOVÝ KATALOG VZP - ZP'!F108)&amp;TRIM('ÚHRADOVÝ KATALOG VZP - ZP'!G108)&amp;TRIM('ÚHRADOVÝ KATALOG VZP - ZP'!H108)&amp;TRIM('ÚHRADOVÝ KATALOG VZP - ZP'!I108)&amp;TRIM('ÚHRADOVÝ KATALOG VZP - ZP'!J108)&amp;TRIM('ÚHRADOVÝ KATALOG VZP - ZP'!K108)&amp;TRIM('ÚHRADOVÝ KATALOG VZP - ZP'!L108)&amp;TRIM('ÚHRADOVÝ KATALOG VZP - ZP'!M108)&amp;TRIM('ÚHRADOVÝ KATALOG VZP - ZP'!N108)&amp;TRIM('ÚHRADOVÝ KATALOG VZP - ZP'!O108)&amp;TRIM('ÚHRADOVÝ KATALOG VZP - ZP'!P108)&amp;TRIM('ÚHRADOVÝ KATALOG VZP - ZP'!Q108))=0,"ANO","NE")</f>
        <v>ANO</v>
      </c>
      <c r="S108" s="31" t="str">
        <f>IF(R108="NE",IF(LEN(TRIM('ÚHRADOVÝ KATALOG VZP - ZP'!B108))=0,"NOVÝ","OPRAVA"),"")</f>
        <v/>
      </c>
      <c r="T108" s="32" t="str">
        <f t="shared" si="8"/>
        <v>X</v>
      </c>
      <c r="U108" s="11"/>
      <c r="V108" s="11">
        <f>LEN(TRIM('ÚHRADOVÝ KATALOG VZP - ZP'!C108))</f>
        <v>0</v>
      </c>
      <c r="W108" s="11" t="str">
        <f>IF(IFERROR(SEARCH("""",UPPER('ÚHRADOVÝ KATALOG VZP - ZP'!C108)),0)&gt;0," "&amp;CHAR(34),"")</f>
        <v/>
      </c>
      <c r="X108" s="11" t="str">
        <f>IF(IFERROR(SEARCH("~?",UPPER('ÚHRADOVÝ KATALOG VZP - ZP'!C108)),0)&gt;0," ?","")</f>
        <v/>
      </c>
      <c r="Y108" s="11" t="str">
        <f>IF(IFERROR(SEARCH("!",UPPER('ÚHRADOVÝ KATALOG VZP - ZP'!C108)),0)&gt;0," !","")</f>
        <v/>
      </c>
      <c r="Z108" s="11" t="str">
        <f>IF(IFERROR(SEARCH("_",UPPER('ÚHRADOVÝ KATALOG VZP - ZP'!C108)),0)&gt;0," _","")</f>
        <v/>
      </c>
      <c r="AA108" s="11" t="str">
        <f>IF(IFERROR(SEARCH("§",UPPER('ÚHRADOVÝ KATALOG VZP - ZP'!C108)),0)&gt;0," §","")</f>
        <v/>
      </c>
      <c r="AB108" s="11" t="str">
        <f>IF(IFERROR(SEARCH("#",UPPER('ÚHRADOVÝ KATALOG VZP - ZP'!C108)),0)&gt;0," #","")</f>
        <v/>
      </c>
      <c r="AC108" s="11" t="str">
        <f>IF(IFERROR(SEARCH(CHAR(10),UPPER('ÚHRADOVÝ KATALOG VZP - ZP'!C108)),0)&gt;0," ALT+ENTER","")</f>
        <v/>
      </c>
      <c r="AD108" s="96" t="str">
        <f>IF(AND(V108=0, R108="NE"),"Chybí NAZ",IF(LEN(TRIM(W108&amp;X108&amp;Y108&amp;Z108&amp;AA108&amp;AB108&amp;AC108))&gt;0,"Nepovolený(é) znak(y):   "&amp;W108&amp;X108&amp;Y108&amp;Z108&amp;AA108&amp;AB108&amp;AC108,TRIM('ÚHRADOVÝ KATALOG VZP - ZP'!C108)))</f>
        <v/>
      </c>
      <c r="AE108" s="11">
        <f>LEN(TRIM('ÚHRADOVÝ KATALOG VZP - ZP'!D108))</f>
        <v>0</v>
      </c>
      <c r="AF108" s="11" t="str">
        <f>IF(IFERROR(SEARCH("""",UPPER('ÚHRADOVÝ KATALOG VZP - ZP'!D108)),0)&gt;0," "&amp;CHAR(34),"")</f>
        <v/>
      </c>
      <c r="AG108" s="11" t="str">
        <f>IF(IFERROR(SEARCH("~?",UPPER('ÚHRADOVÝ KATALOG VZP - ZP'!D108)),0)&gt;0," ?","")</f>
        <v/>
      </c>
      <c r="AH108" s="11" t="str">
        <f>IF(IFERROR(SEARCH("!",UPPER('ÚHRADOVÝ KATALOG VZP - ZP'!D108)),0)&gt;0," !","")</f>
        <v/>
      </c>
      <c r="AI108" s="11" t="str">
        <f>IF(IFERROR(SEARCH("_",UPPER('ÚHRADOVÝ KATALOG VZP - ZP'!D108)),0)&gt;0," _","")</f>
        <v/>
      </c>
      <c r="AJ108" s="11" t="str">
        <f>IF(IFERROR(SEARCH("§",UPPER('ÚHRADOVÝ KATALOG VZP - ZP'!D108)),0)&gt;0," §","")</f>
        <v/>
      </c>
      <c r="AK108" s="11" t="str">
        <f>IF(IFERROR(SEARCH("#",UPPER('ÚHRADOVÝ KATALOG VZP - ZP'!D108)),0)&gt;0," #","")</f>
        <v/>
      </c>
      <c r="AL108" s="11" t="str">
        <f>IF(IFERROR(SEARCH(CHAR(10),UPPER('ÚHRADOVÝ KATALOG VZP - ZP'!D108)),0)&gt;0," ALT+ENTER","")</f>
        <v/>
      </c>
      <c r="AM108" s="96" t="str">
        <f>IF(AND(AE108=0, R108="NE"),"Chybí DOP",IF(LEN(TRIM(AF108&amp;AG108&amp;AH108&amp;AI108&amp;AJ108&amp;AK108&amp;AL108))&gt;0,"Nepovolený(é) znak(y):   "&amp;AF108&amp;AG108&amp;AH108&amp;AI108&amp;AJ108&amp;AK108&amp;AL108,TRIM('ÚHRADOVÝ KATALOG VZP - ZP'!D108)))</f>
        <v/>
      </c>
    </row>
    <row r="109" spans="1:39" ht="30" hidden="1" customHeight="1" x14ac:dyDescent="0.2">
      <c r="A109" s="1">
        <v>104</v>
      </c>
      <c r="B109" s="20" t="str">
        <f>IF(ISBLANK('ÚHRADOVÝ KATALOG VZP - ZP'!B109),"",'ÚHRADOVÝ KATALOG VZP - ZP'!B109)</f>
        <v/>
      </c>
      <c r="C109" s="21" t="str">
        <f t="shared" si="5"/>
        <v/>
      </c>
      <c r="D109" s="21" t="str">
        <f t="shared" si="6"/>
        <v/>
      </c>
      <c r="E109" s="22" t="str">
        <f>IF(S109="NOVÝ",IF(LEN(TRIM('ÚHRADOVÝ KATALOG VZP - ZP'!E109))=0,"Chybí TYP",'ÚHRADOVÝ KATALOG VZP - ZP'!E109),IF(LEN(TRIM('ÚHRADOVÝ KATALOG VZP - ZP'!E109))=0,"",'ÚHRADOVÝ KATALOG VZP - ZP'!E109))</f>
        <v/>
      </c>
      <c r="F109" s="22" t="str">
        <f t="shared" si="7"/>
        <v/>
      </c>
      <c r="G109" s="22" t="str">
        <f>IF(S109="NOVÝ",IF(LEN(TRIM('ÚHRADOVÝ KATALOG VZP - ZP'!G109))=0,"???",IF(IFERROR(SEARCH("""",UPPER('ÚHRADOVÝ KATALOG VZP - ZP'!G109)),0)=0,UPPER('ÚHRADOVÝ KATALOG VZP - ZP'!G109),"("&amp;""""&amp;")")),IF(LEN(TRIM('ÚHRADOVÝ KATALOG VZP - ZP'!G109))=0,"",IF(IFERROR(SEARCH("""",UPPER('ÚHRADOVÝ KATALOG VZP - ZP'!G109)),0)=0,UPPER('ÚHRADOVÝ KATALOG VZP - ZP'!G109),"("&amp;""""&amp;")")))</f>
        <v/>
      </c>
      <c r="H109" s="22" t="str">
        <f>IF(IFERROR(SEARCH("""",UPPER('ÚHRADOVÝ KATALOG VZP - ZP'!H109)),0)=0,UPPER('ÚHRADOVÝ KATALOG VZP - ZP'!H109),"("&amp;""""&amp;")")</f>
        <v/>
      </c>
      <c r="I109" s="22" t="str">
        <f>IF(IFERROR(SEARCH("""",UPPER('ÚHRADOVÝ KATALOG VZP - ZP'!I109)),0)=0,UPPER('ÚHRADOVÝ KATALOG VZP - ZP'!I109),"("&amp;""""&amp;")")</f>
        <v/>
      </c>
      <c r="J109" s="23" t="str">
        <f>IF(S109="NOVÝ",IF(LEN(TRIM('ÚHRADOVÝ KATALOG VZP - ZP'!J109))=0,"Chybí VYC",'ÚHRADOVÝ KATALOG VZP - ZP'!J109),IF(LEN(TRIM('ÚHRADOVÝ KATALOG VZP - ZP'!J109))=0,"",'ÚHRADOVÝ KATALOG VZP - ZP'!J109))</f>
        <v/>
      </c>
      <c r="K109" s="22" t="str">
        <f>IF(S109="NOVÝ",IF(LEN(TRIM('ÚHRADOVÝ KATALOG VZP - ZP'!K109))=0,"Chybí MENA",IF(IFERROR(SEARCH("""",UPPER('ÚHRADOVÝ KATALOG VZP - ZP'!K109)),0)=0,UPPER('ÚHRADOVÝ KATALOG VZP - ZP'!K109),"("&amp;""""&amp;")")),IF(LEN(TRIM('ÚHRADOVÝ KATALOG VZP - ZP'!K109))=0,"",IF(IFERROR(SEARCH("""",UPPER('ÚHRADOVÝ KATALOG VZP - ZP'!K109)),0)=0,UPPER('ÚHRADOVÝ KATALOG VZP - ZP'!K109),"("&amp;""""&amp;")")))</f>
        <v/>
      </c>
      <c r="L109" s="24" t="str">
        <f>IF(S109="NOVÝ",IF(LEN(TRIM('ÚHRADOVÝ KATALOG VZP - ZP'!L109))=0,"Chybí KURZ",'ÚHRADOVÝ KATALOG VZP - ZP'!L109),IF(LEN(TRIM('ÚHRADOVÝ KATALOG VZP - ZP'!L109))=0,"",'ÚHRADOVÝ KATALOG VZP - ZP'!L109))</f>
        <v/>
      </c>
      <c r="M109" s="83" t="str">
        <f>IF(S109="NOVÝ",IF(LEN(TRIM('ÚHRADOVÝ KATALOG VZP - ZP'!M109))=0,"Chybí DPH",
IF(OR('ÚHRADOVÝ KATALOG VZP - ZP'!M109=15,'ÚHRADOVÝ KATALOG VZP - ZP'!M109=21),
'ÚHRADOVÝ KATALOG VZP - ZP'!M109,"CHYBA")),
IF(LEN(TRIM('ÚHRADOVÝ KATALOG VZP - ZP'!M109))=0,"",
IF(OR('ÚHRADOVÝ KATALOG VZP - ZP'!M109=15,'ÚHRADOVÝ KATALOG VZP - ZP'!M109=21),
'ÚHRADOVÝ KATALOG VZP - ZP'!M109,"CHYBA"))
)</f>
        <v/>
      </c>
      <c r="N109" s="25" t="str">
        <f>IF(R109="NE",IF(AND(T109&lt;&gt;"X",LEN('ÚHRADOVÝ KATALOG VZP - ZP'!N109)&gt;0),IF(ROUND(J109*L109*(1+(M109/100))*T109,2)&lt;'ÚHRADOVÝ KATALOG VZP - ZP'!N109,TEXT('ÚHRADOVÝ KATALOG VZP - ZP'!N109,"# ##0,00 Kč") &amp; CHAR(10) &amp; "&gt; " &amp; TEXT('ÚHRADOVÝ KATALOG VZP - ZP'!N109-(J109*L109*(1+(M109/100))*T109),"# ##0,00 Kč"),TEXT('ÚHRADOVÝ KATALOG VZP - ZP'!N109,"# ##0,00 Kč") &amp; CHAR(10) &amp; "OK"),"Chybí data pro výpočet"),"")</f>
        <v/>
      </c>
      <c r="O109" s="26" t="str">
        <f>IF(AND(R109="NE",LEN('ÚHRADOVÝ KATALOG VZP - ZP'!O109)&gt;0),'ÚHRADOVÝ KATALOG VZP - ZP'!O109,"")</f>
        <v/>
      </c>
      <c r="P109" s="26" t="str">
        <f>IF(AND(R109="NE",LEN('ÚHRADOVÝ KATALOG VZP - ZP'!P109)&gt;0),'ÚHRADOVÝ KATALOG VZP - ZP'!P109,"")</f>
        <v/>
      </c>
      <c r="Q109" s="79" t="str">
        <f>IF(LEN(TRIM('ÚHRADOVÝ KATALOG VZP - ZP'!Q109))=0,"",IF(IFERROR(SEARCH("""",UPPER('ÚHRADOVÝ KATALOG VZP - ZP'!Q109)),0)=0,UPPER('ÚHRADOVÝ KATALOG VZP - ZP'!Q109),"("&amp;""""&amp;")"))</f>
        <v/>
      </c>
      <c r="R109" s="31" t="str">
        <f>IF(LEN(TRIM('ÚHRADOVÝ KATALOG VZP - ZP'!B109)&amp;TRIM('ÚHRADOVÝ KATALOG VZP - ZP'!C109)&amp;TRIM('ÚHRADOVÝ KATALOG VZP - ZP'!D109)&amp;TRIM('ÚHRADOVÝ KATALOG VZP - ZP'!E109)&amp;TRIM('ÚHRADOVÝ KATALOG VZP - ZP'!F109)&amp;TRIM('ÚHRADOVÝ KATALOG VZP - ZP'!G109)&amp;TRIM('ÚHRADOVÝ KATALOG VZP - ZP'!H109)&amp;TRIM('ÚHRADOVÝ KATALOG VZP - ZP'!I109)&amp;TRIM('ÚHRADOVÝ KATALOG VZP - ZP'!J109)&amp;TRIM('ÚHRADOVÝ KATALOG VZP - ZP'!K109)&amp;TRIM('ÚHRADOVÝ KATALOG VZP - ZP'!L109)&amp;TRIM('ÚHRADOVÝ KATALOG VZP - ZP'!M109)&amp;TRIM('ÚHRADOVÝ KATALOG VZP - ZP'!N109)&amp;TRIM('ÚHRADOVÝ KATALOG VZP - ZP'!O109)&amp;TRIM('ÚHRADOVÝ KATALOG VZP - ZP'!P109)&amp;TRIM('ÚHRADOVÝ KATALOG VZP - ZP'!Q109))=0,"ANO","NE")</f>
        <v>ANO</v>
      </c>
      <c r="S109" s="31" t="str">
        <f>IF(R109="NE",IF(LEN(TRIM('ÚHRADOVÝ KATALOG VZP - ZP'!B109))=0,"NOVÝ","OPRAVA"),"")</f>
        <v/>
      </c>
      <c r="T109" s="32" t="str">
        <f t="shared" si="8"/>
        <v>X</v>
      </c>
      <c r="U109" s="11"/>
      <c r="V109" s="11">
        <f>LEN(TRIM('ÚHRADOVÝ KATALOG VZP - ZP'!C109))</f>
        <v>0</v>
      </c>
      <c r="W109" s="11" t="str">
        <f>IF(IFERROR(SEARCH("""",UPPER('ÚHRADOVÝ KATALOG VZP - ZP'!C109)),0)&gt;0," "&amp;CHAR(34),"")</f>
        <v/>
      </c>
      <c r="X109" s="11" t="str">
        <f>IF(IFERROR(SEARCH("~?",UPPER('ÚHRADOVÝ KATALOG VZP - ZP'!C109)),0)&gt;0," ?","")</f>
        <v/>
      </c>
      <c r="Y109" s="11" t="str">
        <f>IF(IFERROR(SEARCH("!",UPPER('ÚHRADOVÝ KATALOG VZP - ZP'!C109)),0)&gt;0," !","")</f>
        <v/>
      </c>
      <c r="Z109" s="11" t="str">
        <f>IF(IFERROR(SEARCH("_",UPPER('ÚHRADOVÝ KATALOG VZP - ZP'!C109)),0)&gt;0," _","")</f>
        <v/>
      </c>
      <c r="AA109" s="11" t="str">
        <f>IF(IFERROR(SEARCH("§",UPPER('ÚHRADOVÝ KATALOG VZP - ZP'!C109)),0)&gt;0," §","")</f>
        <v/>
      </c>
      <c r="AB109" s="11" t="str">
        <f>IF(IFERROR(SEARCH("#",UPPER('ÚHRADOVÝ KATALOG VZP - ZP'!C109)),0)&gt;0," #","")</f>
        <v/>
      </c>
      <c r="AC109" s="11" t="str">
        <f>IF(IFERROR(SEARCH(CHAR(10),UPPER('ÚHRADOVÝ KATALOG VZP - ZP'!C109)),0)&gt;0," ALT+ENTER","")</f>
        <v/>
      </c>
      <c r="AD109" s="96" t="str">
        <f>IF(AND(V109=0, R109="NE"),"Chybí NAZ",IF(LEN(TRIM(W109&amp;X109&amp;Y109&amp;Z109&amp;AA109&amp;AB109&amp;AC109))&gt;0,"Nepovolený(é) znak(y):   "&amp;W109&amp;X109&amp;Y109&amp;Z109&amp;AA109&amp;AB109&amp;AC109,TRIM('ÚHRADOVÝ KATALOG VZP - ZP'!C109)))</f>
        <v/>
      </c>
      <c r="AE109" s="11">
        <f>LEN(TRIM('ÚHRADOVÝ KATALOG VZP - ZP'!D109))</f>
        <v>0</v>
      </c>
      <c r="AF109" s="11" t="str">
        <f>IF(IFERROR(SEARCH("""",UPPER('ÚHRADOVÝ KATALOG VZP - ZP'!D109)),0)&gt;0," "&amp;CHAR(34),"")</f>
        <v/>
      </c>
      <c r="AG109" s="11" t="str">
        <f>IF(IFERROR(SEARCH("~?",UPPER('ÚHRADOVÝ KATALOG VZP - ZP'!D109)),0)&gt;0," ?","")</f>
        <v/>
      </c>
      <c r="AH109" s="11" t="str">
        <f>IF(IFERROR(SEARCH("!",UPPER('ÚHRADOVÝ KATALOG VZP - ZP'!D109)),0)&gt;0," !","")</f>
        <v/>
      </c>
      <c r="AI109" s="11" t="str">
        <f>IF(IFERROR(SEARCH("_",UPPER('ÚHRADOVÝ KATALOG VZP - ZP'!D109)),0)&gt;0," _","")</f>
        <v/>
      </c>
      <c r="AJ109" s="11" t="str">
        <f>IF(IFERROR(SEARCH("§",UPPER('ÚHRADOVÝ KATALOG VZP - ZP'!D109)),0)&gt;0," §","")</f>
        <v/>
      </c>
      <c r="AK109" s="11" t="str">
        <f>IF(IFERROR(SEARCH("#",UPPER('ÚHRADOVÝ KATALOG VZP - ZP'!D109)),0)&gt;0," #","")</f>
        <v/>
      </c>
      <c r="AL109" s="11" t="str">
        <f>IF(IFERROR(SEARCH(CHAR(10),UPPER('ÚHRADOVÝ KATALOG VZP - ZP'!D109)),0)&gt;0," ALT+ENTER","")</f>
        <v/>
      </c>
      <c r="AM109" s="96" t="str">
        <f>IF(AND(AE109=0, R109="NE"),"Chybí DOP",IF(LEN(TRIM(AF109&amp;AG109&amp;AH109&amp;AI109&amp;AJ109&amp;AK109&amp;AL109))&gt;0,"Nepovolený(é) znak(y):   "&amp;AF109&amp;AG109&amp;AH109&amp;AI109&amp;AJ109&amp;AK109&amp;AL109,TRIM('ÚHRADOVÝ KATALOG VZP - ZP'!D109)))</f>
        <v/>
      </c>
    </row>
    <row r="110" spans="1:39" ht="30" hidden="1" customHeight="1" x14ac:dyDescent="0.2">
      <c r="A110" s="1">
        <v>105</v>
      </c>
      <c r="B110" s="20" t="str">
        <f>IF(ISBLANK('ÚHRADOVÝ KATALOG VZP - ZP'!B110),"",'ÚHRADOVÝ KATALOG VZP - ZP'!B110)</f>
        <v/>
      </c>
      <c r="C110" s="21" t="str">
        <f t="shared" si="5"/>
        <v/>
      </c>
      <c r="D110" s="21" t="str">
        <f t="shared" si="6"/>
        <v/>
      </c>
      <c r="E110" s="22" t="str">
        <f>IF(S110="NOVÝ",IF(LEN(TRIM('ÚHRADOVÝ KATALOG VZP - ZP'!E110))=0,"Chybí TYP",'ÚHRADOVÝ KATALOG VZP - ZP'!E110),IF(LEN(TRIM('ÚHRADOVÝ KATALOG VZP - ZP'!E110))=0,"",'ÚHRADOVÝ KATALOG VZP - ZP'!E110))</f>
        <v/>
      </c>
      <c r="F110" s="22" t="str">
        <f t="shared" si="7"/>
        <v/>
      </c>
      <c r="G110" s="22" t="str">
        <f>IF(S110="NOVÝ",IF(LEN(TRIM('ÚHRADOVÝ KATALOG VZP - ZP'!G110))=0,"???",IF(IFERROR(SEARCH("""",UPPER('ÚHRADOVÝ KATALOG VZP - ZP'!G110)),0)=0,UPPER('ÚHRADOVÝ KATALOG VZP - ZP'!G110),"("&amp;""""&amp;")")),IF(LEN(TRIM('ÚHRADOVÝ KATALOG VZP - ZP'!G110))=0,"",IF(IFERROR(SEARCH("""",UPPER('ÚHRADOVÝ KATALOG VZP - ZP'!G110)),0)=0,UPPER('ÚHRADOVÝ KATALOG VZP - ZP'!G110),"("&amp;""""&amp;")")))</f>
        <v/>
      </c>
      <c r="H110" s="22" t="str">
        <f>IF(IFERROR(SEARCH("""",UPPER('ÚHRADOVÝ KATALOG VZP - ZP'!H110)),0)=0,UPPER('ÚHRADOVÝ KATALOG VZP - ZP'!H110),"("&amp;""""&amp;")")</f>
        <v/>
      </c>
      <c r="I110" s="22" t="str">
        <f>IF(IFERROR(SEARCH("""",UPPER('ÚHRADOVÝ KATALOG VZP - ZP'!I110)),0)=0,UPPER('ÚHRADOVÝ KATALOG VZP - ZP'!I110),"("&amp;""""&amp;")")</f>
        <v/>
      </c>
      <c r="J110" s="23" t="str">
        <f>IF(S110="NOVÝ",IF(LEN(TRIM('ÚHRADOVÝ KATALOG VZP - ZP'!J110))=0,"Chybí VYC",'ÚHRADOVÝ KATALOG VZP - ZP'!J110),IF(LEN(TRIM('ÚHRADOVÝ KATALOG VZP - ZP'!J110))=0,"",'ÚHRADOVÝ KATALOG VZP - ZP'!J110))</f>
        <v/>
      </c>
      <c r="K110" s="22" t="str">
        <f>IF(S110="NOVÝ",IF(LEN(TRIM('ÚHRADOVÝ KATALOG VZP - ZP'!K110))=0,"Chybí MENA",IF(IFERROR(SEARCH("""",UPPER('ÚHRADOVÝ KATALOG VZP - ZP'!K110)),0)=0,UPPER('ÚHRADOVÝ KATALOG VZP - ZP'!K110),"("&amp;""""&amp;")")),IF(LEN(TRIM('ÚHRADOVÝ KATALOG VZP - ZP'!K110))=0,"",IF(IFERROR(SEARCH("""",UPPER('ÚHRADOVÝ KATALOG VZP - ZP'!K110)),0)=0,UPPER('ÚHRADOVÝ KATALOG VZP - ZP'!K110),"("&amp;""""&amp;")")))</f>
        <v/>
      </c>
      <c r="L110" s="24" t="str">
        <f>IF(S110="NOVÝ",IF(LEN(TRIM('ÚHRADOVÝ KATALOG VZP - ZP'!L110))=0,"Chybí KURZ",'ÚHRADOVÝ KATALOG VZP - ZP'!L110),IF(LEN(TRIM('ÚHRADOVÝ KATALOG VZP - ZP'!L110))=0,"",'ÚHRADOVÝ KATALOG VZP - ZP'!L110))</f>
        <v/>
      </c>
      <c r="M110" s="83" t="str">
        <f>IF(S110="NOVÝ",IF(LEN(TRIM('ÚHRADOVÝ KATALOG VZP - ZP'!M110))=0,"Chybí DPH",
IF(OR('ÚHRADOVÝ KATALOG VZP - ZP'!M110=15,'ÚHRADOVÝ KATALOG VZP - ZP'!M110=21),
'ÚHRADOVÝ KATALOG VZP - ZP'!M110,"CHYBA")),
IF(LEN(TRIM('ÚHRADOVÝ KATALOG VZP - ZP'!M110))=0,"",
IF(OR('ÚHRADOVÝ KATALOG VZP - ZP'!M110=15,'ÚHRADOVÝ KATALOG VZP - ZP'!M110=21),
'ÚHRADOVÝ KATALOG VZP - ZP'!M110,"CHYBA"))
)</f>
        <v/>
      </c>
      <c r="N110" s="25" t="str">
        <f>IF(R110="NE",IF(AND(T110&lt;&gt;"X",LEN('ÚHRADOVÝ KATALOG VZP - ZP'!N110)&gt;0),IF(ROUND(J110*L110*(1+(M110/100))*T110,2)&lt;'ÚHRADOVÝ KATALOG VZP - ZP'!N110,TEXT('ÚHRADOVÝ KATALOG VZP - ZP'!N110,"# ##0,00 Kč") &amp; CHAR(10) &amp; "&gt; " &amp; TEXT('ÚHRADOVÝ KATALOG VZP - ZP'!N110-(J110*L110*(1+(M110/100))*T110),"# ##0,00 Kč"),TEXT('ÚHRADOVÝ KATALOG VZP - ZP'!N110,"# ##0,00 Kč") &amp; CHAR(10) &amp; "OK"),"Chybí data pro výpočet"),"")</f>
        <v/>
      </c>
      <c r="O110" s="26" t="str">
        <f>IF(AND(R110="NE",LEN('ÚHRADOVÝ KATALOG VZP - ZP'!O110)&gt;0),'ÚHRADOVÝ KATALOG VZP - ZP'!O110,"")</f>
        <v/>
      </c>
      <c r="P110" s="26" t="str">
        <f>IF(AND(R110="NE",LEN('ÚHRADOVÝ KATALOG VZP - ZP'!P110)&gt;0),'ÚHRADOVÝ KATALOG VZP - ZP'!P110,"")</f>
        <v/>
      </c>
      <c r="Q110" s="79" t="str">
        <f>IF(LEN(TRIM('ÚHRADOVÝ KATALOG VZP - ZP'!Q110))=0,"",IF(IFERROR(SEARCH("""",UPPER('ÚHRADOVÝ KATALOG VZP - ZP'!Q110)),0)=0,UPPER('ÚHRADOVÝ KATALOG VZP - ZP'!Q110),"("&amp;""""&amp;")"))</f>
        <v/>
      </c>
      <c r="R110" s="31" t="str">
        <f>IF(LEN(TRIM('ÚHRADOVÝ KATALOG VZP - ZP'!B110)&amp;TRIM('ÚHRADOVÝ KATALOG VZP - ZP'!C110)&amp;TRIM('ÚHRADOVÝ KATALOG VZP - ZP'!D110)&amp;TRIM('ÚHRADOVÝ KATALOG VZP - ZP'!E110)&amp;TRIM('ÚHRADOVÝ KATALOG VZP - ZP'!F110)&amp;TRIM('ÚHRADOVÝ KATALOG VZP - ZP'!G110)&amp;TRIM('ÚHRADOVÝ KATALOG VZP - ZP'!H110)&amp;TRIM('ÚHRADOVÝ KATALOG VZP - ZP'!I110)&amp;TRIM('ÚHRADOVÝ KATALOG VZP - ZP'!J110)&amp;TRIM('ÚHRADOVÝ KATALOG VZP - ZP'!K110)&amp;TRIM('ÚHRADOVÝ KATALOG VZP - ZP'!L110)&amp;TRIM('ÚHRADOVÝ KATALOG VZP - ZP'!M110)&amp;TRIM('ÚHRADOVÝ KATALOG VZP - ZP'!N110)&amp;TRIM('ÚHRADOVÝ KATALOG VZP - ZP'!O110)&amp;TRIM('ÚHRADOVÝ KATALOG VZP - ZP'!P110)&amp;TRIM('ÚHRADOVÝ KATALOG VZP - ZP'!Q110))=0,"ANO","NE")</f>
        <v>ANO</v>
      </c>
      <c r="S110" s="31" t="str">
        <f>IF(R110="NE",IF(LEN(TRIM('ÚHRADOVÝ KATALOG VZP - ZP'!B110))=0,"NOVÝ","OPRAVA"),"")</f>
        <v/>
      </c>
      <c r="T110" s="32" t="str">
        <f t="shared" si="8"/>
        <v>X</v>
      </c>
      <c r="U110" s="11"/>
      <c r="V110" s="11">
        <f>LEN(TRIM('ÚHRADOVÝ KATALOG VZP - ZP'!C110))</f>
        <v>0</v>
      </c>
      <c r="W110" s="11" t="str">
        <f>IF(IFERROR(SEARCH("""",UPPER('ÚHRADOVÝ KATALOG VZP - ZP'!C110)),0)&gt;0," "&amp;CHAR(34),"")</f>
        <v/>
      </c>
      <c r="X110" s="11" t="str">
        <f>IF(IFERROR(SEARCH("~?",UPPER('ÚHRADOVÝ KATALOG VZP - ZP'!C110)),0)&gt;0," ?","")</f>
        <v/>
      </c>
      <c r="Y110" s="11" t="str">
        <f>IF(IFERROR(SEARCH("!",UPPER('ÚHRADOVÝ KATALOG VZP - ZP'!C110)),0)&gt;0," !","")</f>
        <v/>
      </c>
      <c r="Z110" s="11" t="str">
        <f>IF(IFERROR(SEARCH("_",UPPER('ÚHRADOVÝ KATALOG VZP - ZP'!C110)),0)&gt;0," _","")</f>
        <v/>
      </c>
      <c r="AA110" s="11" t="str">
        <f>IF(IFERROR(SEARCH("§",UPPER('ÚHRADOVÝ KATALOG VZP - ZP'!C110)),0)&gt;0," §","")</f>
        <v/>
      </c>
      <c r="AB110" s="11" t="str">
        <f>IF(IFERROR(SEARCH("#",UPPER('ÚHRADOVÝ KATALOG VZP - ZP'!C110)),0)&gt;0," #","")</f>
        <v/>
      </c>
      <c r="AC110" s="11" t="str">
        <f>IF(IFERROR(SEARCH(CHAR(10),UPPER('ÚHRADOVÝ KATALOG VZP - ZP'!C110)),0)&gt;0," ALT+ENTER","")</f>
        <v/>
      </c>
      <c r="AD110" s="96" t="str">
        <f>IF(AND(V110=0, R110="NE"),"Chybí NAZ",IF(LEN(TRIM(W110&amp;X110&amp;Y110&amp;Z110&amp;AA110&amp;AB110&amp;AC110))&gt;0,"Nepovolený(é) znak(y):   "&amp;W110&amp;X110&amp;Y110&amp;Z110&amp;AA110&amp;AB110&amp;AC110,TRIM('ÚHRADOVÝ KATALOG VZP - ZP'!C110)))</f>
        <v/>
      </c>
      <c r="AE110" s="11">
        <f>LEN(TRIM('ÚHRADOVÝ KATALOG VZP - ZP'!D110))</f>
        <v>0</v>
      </c>
      <c r="AF110" s="11" t="str">
        <f>IF(IFERROR(SEARCH("""",UPPER('ÚHRADOVÝ KATALOG VZP - ZP'!D110)),0)&gt;0," "&amp;CHAR(34),"")</f>
        <v/>
      </c>
      <c r="AG110" s="11" t="str">
        <f>IF(IFERROR(SEARCH("~?",UPPER('ÚHRADOVÝ KATALOG VZP - ZP'!D110)),0)&gt;0," ?","")</f>
        <v/>
      </c>
      <c r="AH110" s="11" t="str">
        <f>IF(IFERROR(SEARCH("!",UPPER('ÚHRADOVÝ KATALOG VZP - ZP'!D110)),0)&gt;0," !","")</f>
        <v/>
      </c>
      <c r="AI110" s="11" t="str">
        <f>IF(IFERROR(SEARCH("_",UPPER('ÚHRADOVÝ KATALOG VZP - ZP'!D110)),0)&gt;0," _","")</f>
        <v/>
      </c>
      <c r="AJ110" s="11" t="str">
        <f>IF(IFERROR(SEARCH("§",UPPER('ÚHRADOVÝ KATALOG VZP - ZP'!D110)),0)&gt;0," §","")</f>
        <v/>
      </c>
      <c r="AK110" s="11" t="str">
        <f>IF(IFERROR(SEARCH("#",UPPER('ÚHRADOVÝ KATALOG VZP - ZP'!D110)),0)&gt;0," #","")</f>
        <v/>
      </c>
      <c r="AL110" s="11" t="str">
        <f>IF(IFERROR(SEARCH(CHAR(10),UPPER('ÚHRADOVÝ KATALOG VZP - ZP'!D110)),0)&gt;0," ALT+ENTER","")</f>
        <v/>
      </c>
      <c r="AM110" s="96" t="str">
        <f>IF(AND(AE110=0, R110="NE"),"Chybí DOP",IF(LEN(TRIM(AF110&amp;AG110&amp;AH110&amp;AI110&amp;AJ110&amp;AK110&amp;AL110))&gt;0,"Nepovolený(é) znak(y):   "&amp;AF110&amp;AG110&amp;AH110&amp;AI110&amp;AJ110&amp;AK110&amp;AL110,TRIM('ÚHRADOVÝ KATALOG VZP - ZP'!D110)))</f>
        <v/>
      </c>
    </row>
    <row r="111" spans="1:39" ht="30" hidden="1" customHeight="1" x14ac:dyDescent="0.2">
      <c r="A111" s="1">
        <v>106</v>
      </c>
      <c r="B111" s="20" t="str">
        <f>IF(ISBLANK('ÚHRADOVÝ KATALOG VZP - ZP'!B111),"",'ÚHRADOVÝ KATALOG VZP - ZP'!B111)</f>
        <v/>
      </c>
      <c r="C111" s="21" t="str">
        <f t="shared" si="5"/>
        <v/>
      </c>
      <c r="D111" s="21" t="str">
        <f t="shared" si="6"/>
        <v/>
      </c>
      <c r="E111" s="22" t="str">
        <f>IF(S111="NOVÝ",IF(LEN(TRIM('ÚHRADOVÝ KATALOG VZP - ZP'!E111))=0,"Chybí TYP",'ÚHRADOVÝ KATALOG VZP - ZP'!E111),IF(LEN(TRIM('ÚHRADOVÝ KATALOG VZP - ZP'!E111))=0,"",'ÚHRADOVÝ KATALOG VZP - ZP'!E111))</f>
        <v/>
      </c>
      <c r="F111" s="22" t="str">
        <f t="shared" si="7"/>
        <v/>
      </c>
      <c r="G111" s="22" t="str">
        <f>IF(S111="NOVÝ",IF(LEN(TRIM('ÚHRADOVÝ KATALOG VZP - ZP'!G111))=0,"???",IF(IFERROR(SEARCH("""",UPPER('ÚHRADOVÝ KATALOG VZP - ZP'!G111)),0)=0,UPPER('ÚHRADOVÝ KATALOG VZP - ZP'!G111),"("&amp;""""&amp;")")),IF(LEN(TRIM('ÚHRADOVÝ KATALOG VZP - ZP'!G111))=0,"",IF(IFERROR(SEARCH("""",UPPER('ÚHRADOVÝ KATALOG VZP - ZP'!G111)),0)=0,UPPER('ÚHRADOVÝ KATALOG VZP - ZP'!G111),"("&amp;""""&amp;")")))</f>
        <v/>
      </c>
      <c r="H111" s="22" t="str">
        <f>IF(IFERROR(SEARCH("""",UPPER('ÚHRADOVÝ KATALOG VZP - ZP'!H111)),0)=0,UPPER('ÚHRADOVÝ KATALOG VZP - ZP'!H111),"("&amp;""""&amp;")")</f>
        <v/>
      </c>
      <c r="I111" s="22" t="str">
        <f>IF(IFERROR(SEARCH("""",UPPER('ÚHRADOVÝ KATALOG VZP - ZP'!I111)),0)=0,UPPER('ÚHRADOVÝ KATALOG VZP - ZP'!I111),"("&amp;""""&amp;")")</f>
        <v/>
      </c>
      <c r="J111" s="23" t="str">
        <f>IF(S111="NOVÝ",IF(LEN(TRIM('ÚHRADOVÝ KATALOG VZP - ZP'!J111))=0,"Chybí VYC",'ÚHRADOVÝ KATALOG VZP - ZP'!J111),IF(LEN(TRIM('ÚHRADOVÝ KATALOG VZP - ZP'!J111))=0,"",'ÚHRADOVÝ KATALOG VZP - ZP'!J111))</f>
        <v/>
      </c>
      <c r="K111" s="22" t="str">
        <f>IF(S111="NOVÝ",IF(LEN(TRIM('ÚHRADOVÝ KATALOG VZP - ZP'!K111))=0,"Chybí MENA",IF(IFERROR(SEARCH("""",UPPER('ÚHRADOVÝ KATALOG VZP - ZP'!K111)),0)=0,UPPER('ÚHRADOVÝ KATALOG VZP - ZP'!K111),"("&amp;""""&amp;")")),IF(LEN(TRIM('ÚHRADOVÝ KATALOG VZP - ZP'!K111))=0,"",IF(IFERROR(SEARCH("""",UPPER('ÚHRADOVÝ KATALOG VZP - ZP'!K111)),0)=0,UPPER('ÚHRADOVÝ KATALOG VZP - ZP'!K111),"("&amp;""""&amp;")")))</f>
        <v/>
      </c>
      <c r="L111" s="24" t="str">
        <f>IF(S111="NOVÝ",IF(LEN(TRIM('ÚHRADOVÝ KATALOG VZP - ZP'!L111))=0,"Chybí KURZ",'ÚHRADOVÝ KATALOG VZP - ZP'!L111),IF(LEN(TRIM('ÚHRADOVÝ KATALOG VZP - ZP'!L111))=0,"",'ÚHRADOVÝ KATALOG VZP - ZP'!L111))</f>
        <v/>
      </c>
      <c r="M111" s="83" t="str">
        <f>IF(S111="NOVÝ",IF(LEN(TRIM('ÚHRADOVÝ KATALOG VZP - ZP'!M111))=0,"Chybí DPH",
IF(OR('ÚHRADOVÝ KATALOG VZP - ZP'!M111=15,'ÚHRADOVÝ KATALOG VZP - ZP'!M111=21),
'ÚHRADOVÝ KATALOG VZP - ZP'!M111,"CHYBA")),
IF(LEN(TRIM('ÚHRADOVÝ KATALOG VZP - ZP'!M111))=0,"",
IF(OR('ÚHRADOVÝ KATALOG VZP - ZP'!M111=15,'ÚHRADOVÝ KATALOG VZP - ZP'!M111=21),
'ÚHRADOVÝ KATALOG VZP - ZP'!M111,"CHYBA"))
)</f>
        <v/>
      </c>
      <c r="N111" s="25" t="str">
        <f>IF(R111="NE",IF(AND(T111&lt;&gt;"X",LEN('ÚHRADOVÝ KATALOG VZP - ZP'!N111)&gt;0),IF(ROUND(J111*L111*(1+(M111/100))*T111,2)&lt;'ÚHRADOVÝ KATALOG VZP - ZP'!N111,TEXT('ÚHRADOVÝ KATALOG VZP - ZP'!N111,"# ##0,00 Kč") &amp; CHAR(10) &amp; "&gt; " &amp; TEXT('ÚHRADOVÝ KATALOG VZP - ZP'!N111-(J111*L111*(1+(M111/100))*T111),"# ##0,00 Kč"),TEXT('ÚHRADOVÝ KATALOG VZP - ZP'!N111,"# ##0,00 Kč") &amp; CHAR(10) &amp; "OK"),"Chybí data pro výpočet"),"")</f>
        <v/>
      </c>
      <c r="O111" s="26" t="str">
        <f>IF(AND(R111="NE",LEN('ÚHRADOVÝ KATALOG VZP - ZP'!O111)&gt;0),'ÚHRADOVÝ KATALOG VZP - ZP'!O111,"")</f>
        <v/>
      </c>
      <c r="P111" s="26" t="str">
        <f>IF(AND(R111="NE",LEN('ÚHRADOVÝ KATALOG VZP - ZP'!P111)&gt;0),'ÚHRADOVÝ KATALOG VZP - ZP'!P111,"")</f>
        <v/>
      </c>
      <c r="Q111" s="79" t="str">
        <f>IF(LEN(TRIM('ÚHRADOVÝ KATALOG VZP - ZP'!Q111))=0,"",IF(IFERROR(SEARCH("""",UPPER('ÚHRADOVÝ KATALOG VZP - ZP'!Q111)),0)=0,UPPER('ÚHRADOVÝ KATALOG VZP - ZP'!Q111),"("&amp;""""&amp;")"))</f>
        <v/>
      </c>
      <c r="R111" s="31" t="str">
        <f>IF(LEN(TRIM('ÚHRADOVÝ KATALOG VZP - ZP'!B111)&amp;TRIM('ÚHRADOVÝ KATALOG VZP - ZP'!C111)&amp;TRIM('ÚHRADOVÝ KATALOG VZP - ZP'!D111)&amp;TRIM('ÚHRADOVÝ KATALOG VZP - ZP'!E111)&amp;TRIM('ÚHRADOVÝ KATALOG VZP - ZP'!F111)&amp;TRIM('ÚHRADOVÝ KATALOG VZP - ZP'!G111)&amp;TRIM('ÚHRADOVÝ KATALOG VZP - ZP'!H111)&amp;TRIM('ÚHRADOVÝ KATALOG VZP - ZP'!I111)&amp;TRIM('ÚHRADOVÝ KATALOG VZP - ZP'!J111)&amp;TRIM('ÚHRADOVÝ KATALOG VZP - ZP'!K111)&amp;TRIM('ÚHRADOVÝ KATALOG VZP - ZP'!L111)&amp;TRIM('ÚHRADOVÝ KATALOG VZP - ZP'!M111)&amp;TRIM('ÚHRADOVÝ KATALOG VZP - ZP'!N111)&amp;TRIM('ÚHRADOVÝ KATALOG VZP - ZP'!O111)&amp;TRIM('ÚHRADOVÝ KATALOG VZP - ZP'!P111)&amp;TRIM('ÚHRADOVÝ KATALOG VZP - ZP'!Q111))=0,"ANO","NE")</f>
        <v>ANO</v>
      </c>
      <c r="S111" s="31" t="str">
        <f>IF(R111="NE",IF(LEN(TRIM('ÚHRADOVÝ KATALOG VZP - ZP'!B111))=0,"NOVÝ","OPRAVA"),"")</f>
        <v/>
      </c>
      <c r="T111" s="32" t="str">
        <f t="shared" si="8"/>
        <v>X</v>
      </c>
      <c r="U111" s="11"/>
      <c r="V111" s="11">
        <f>LEN(TRIM('ÚHRADOVÝ KATALOG VZP - ZP'!C111))</f>
        <v>0</v>
      </c>
      <c r="W111" s="11" t="str">
        <f>IF(IFERROR(SEARCH("""",UPPER('ÚHRADOVÝ KATALOG VZP - ZP'!C111)),0)&gt;0," "&amp;CHAR(34),"")</f>
        <v/>
      </c>
      <c r="X111" s="11" t="str">
        <f>IF(IFERROR(SEARCH("~?",UPPER('ÚHRADOVÝ KATALOG VZP - ZP'!C111)),0)&gt;0," ?","")</f>
        <v/>
      </c>
      <c r="Y111" s="11" t="str">
        <f>IF(IFERROR(SEARCH("!",UPPER('ÚHRADOVÝ KATALOG VZP - ZP'!C111)),0)&gt;0," !","")</f>
        <v/>
      </c>
      <c r="Z111" s="11" t="str">
        <f>IF(IFERROR(SEARCH("_",UPPER('ÚHRADOVÝ KATALOG VZP - ZP'!C111)),0)&gt;0," _","")</f>
        <v/>
      </c>
      <c r="AA111" s="11" t="str">
        <f>IF(IFERROR(SEARCH("§",UPPER('ÚHRADOVÝ KATALOG VZP - ZP'!C111)),0)&gt;0," §","")</f>
        <v/>
      </c>
      <c r="AB111" s="11" t="str">
        <f>IF(IFERROR(SEARCH("#",UPPER('ÚHRADOVÝ KATALOG VZP - ZP'!C111)),0)&gt;0," #","")</f>
        <v/>
      </c>
      <c r="AC111" s="11" t="str">
        <f>IF(IFERROR(SEARCH(CHAR(10),UPPER('ÚHRADOVÝ KATALOG VZP - ZP'!C111)),0)&gt;0," ALT+ENTER","")</f>
        <v/>
      </c>
      <c r="AD111" s="96" t="str">
        <f>IF(AND(V111=0, R111="NE"),"Chybí NAZ",IF(LEN(TRIM(W111&amp;X111&amp;Y111&amp;Z111&amp;AA111&amp;AB111&amp;AC111))&gt;0,"Nepovolený(é) znak(y):   "&amp;W111&amp;X111&amp;Y111&amp;Z111&amp;AA111&amp;AB111&amp;AC111,TRIM('ÚHRADOVÝ KATALOG VZP - ZP'!C111)))</f>
        <v/>
      </c>
      <c r="AE111" s="11">
        <f>LEN(TRIM('ÚHRADOVÝ KATALOG VZP - ZP'!D111))</f>
        <v>0</v>
      </c>
      <c r="AF111" s="11" t="str">
        <f>IF(IFERROR(SEARCH("""",UPPER('ÚHRADOVÝ KATALOG VZP - ZP'!D111)),0)&gt;0," "&amp;CHAR(34),"")</f>
        <v/>
      </c>
      <c r="AG111" s="11" t="str">
        <f>IF(IFERROR(SEARCH("~?",UPPER('ÚHRADOVÝ KATALOG VZP - ZP'!D111)),0)&gt;0," ?","")</f>
        <v/>
      </c>
      <c r="AH111" s="11" t="str">
        <f>IF(IFERROR(SEARCH("!",UPPER('ÚHRADOVÝ KATALOG VZP - ZP'!D111)),0)&gt;0," !","")</f>
        <v/>
      </c>
      <c r="AI111" s="11" t="str">
        <f>IF(IFERROR(SEARCH("_",UPPER('ÚHRADOVÝ KATALOG VZP - ZP'!D111)),0)&gt;0," _","")</f>
        <v/>
      </c>
      <c r="AJ111" s="11" t="str">
        <f>IF(IFERROR(SEARCH("§",UPPER('ÚHRADOVÝ KATALOG VZP - ZP'!D111)),0)&gt;0," §","")</f>
        <v/>
      </c>
      <c r="AK111" s="11" t="str">
        <f>IF(IFERROR(SEARCH("#",UPPER('ÚHRADOVÝ KATALOG VZP - ZP'!D111)),0)&gt;0," #","")</f>
        <v/>
      </c>
      <c r="AL111" s="11" t="str">
        <f>IF(IFERROR(SEARCH(CHAR(10),UPPER('ÚHRADOVÝ KATALOG VZP - ZP'!D111)),0)&gt;0," ALT+ENTER","")</f>
        <v/>
      </c>
      <c r="AM111" s="96" t="str">
        <f>IF(AND(AE111=0, R111="NE"),"Chybí DOP",IF(LEN(TRIM(AF111&amp;AG111&amp;AH111&amp;AI111&amp;AJ111&amp;AK111&amp;AL111))&gt;0,"Nepovolený(é) znak(y):   "&amp;AF111&amp;AG111&amp;AH111&amp;AI111&amp;AJ111&amp;AK111&amp;AL111,TRIM('ÚHRADOVÝ KATALOG VZP - ZP'!D111)))</f>
        <v/>
      </c>
    </row>
    <row r="112" spans="1:39" ht="30" hidden="1" customHeight="1" x14ac:dyDescent="0.2">
      <c r="A112" s="1">
        <v>107</v>
      </c>
      <c r="B112" s="20" t="str">
        <f>IF(ISBLANK('ÚHRADOVÝ KATALOG VZP - ZP'!B112),"",'ÚHRADOVÝ KATALOG VZP - ZP'!B112)</f>
        <v/>
      </c>
      <c r="C112" s="21" t="str">
        <f t="shared" si="5"/>
        <v/>
      </c>
      <c r="D112" s="21" t="str">
        <f t="shared" si="6"/>
        <v/>
      </c>
      <c r="E112" s="22" t="str">
        <f>IF(S112="NOVÝ",IF(LEN(TRIM('ÚHRADOVÝ KATALOG VZP - ZP'!E112))=0,"Chybí TYP",'ÚHRADOVÝ KATALOG VZP - ZP'!E112),IF(LEN(TRIM('ÚHRADOVÝ KATALOG VZP - ZP'!E112))=0,"",'ÚHRADOVÝ KATALOG VZP - ZP'!E112))</f>
        <v/>
      </c>
      <c r="F112" s="22" t="str">
        <f t="shared" si="7"/>
        <v/>
      </c>
      <c r="G112" s="22" t="str">
        <f>IF(S112="NOVÝ",IF(LEN(TRIM('ÚHRADOVÝ KATALOG VZP - ZP'!G112))=0,"???",IF(IFERROR(SEARCH("""",UPPER('ÚHRADOVÝ KATALOG VZP - ZP'!G112)),0)=0,UPPER('ÚHRADOVÝ KATALOG VZP - ZP'!G112),"("&amp;""""&amp;")")),IF(LEN(TRIM('ÚHRADOVÝ KATALOG VZP - ZP'!G112))=0,"",IF(IFERROR(SEARCH("""",UPPER('ÚHRADOVÝ KATALOG VZP - ZP'!G112)),0)=0,UPPER('ÚHRADOVÝ KATALOG VZP - ZP'!G112),"("&amp;""""&amp;")")))</f>
        <v/>
      </c>
      <c r="H112" s="22" t="str">
        <f>IF(IFERROR(SEARCH("""",UPPER('ÚHRADOVÝ KATALOG VZP - ZP'!H112)),0)=0,UPPER('ÚHRADOVÝ KATALOG VZP - ZP'!H112),"("&amp;""""&amp;")")</f>
        <v/>
      </c>
      <c r="I112" s="22" t="str">
        <f>IF(IFERROR(SEARCH("""",UPPER('ÚHRADOVÝ KATALOG VZP - ZP'!I112)),0)=0,UPPER('ÚHRADOVÝ KATALOG VZP - ZP'!I112),"("&amp;""""&amp;")")</f>
        <v/>
      </c>
      <c r="J112" s="23" t="str">
        <f>IF(S112="NOVÝ",IF(LEN(TRIM('ÚHRADOVÝ KATALOG VZP - ZP'!J112))=0,"Chybí VYC",'ÚHRADOVÝ KATALOG VZP - ZP'!J112),IF(LEN(TRIM('ÚHRADOVÝ KATALOG VZP - ZP'!J112))=0,"",'ÚHRADOVÝ KATALOG VZP - ZP'!J112))</f>
        <v/>
      </c>
      <c r="K112" s="22" t="str">
        <f>IF(S112="NOVÝ",IF(LEN(TRIM('ÚHRADOVÝ KATALOG VZP - ZP'!K112))=0,"Chybí MENA",IF(IFERROR(SEARCH("""",UPPER('ÚHRADOVÝ KATALOG VZP - ZP'!K112)),0)=0,UPPER('ÚHRADOVÝ KATALOG VZP - ZP'!K112),"("&amp;""""&amp;")")),IF(LEN(TRIM('ÚHRADOVÝ KATALOG VZP - ZP'!K112))=0,"",IF(IFERROR(SEARCH("""",UPPER('ÚHRADOVÝ KATALOG VZP - ZP'!K112)),0)=0,UPPER('ÚHRADOVÝ KATALOG VZP - ZP'!K112),"("&amp;""""&amp;")")))</f>
        <v/>
      </c>
      <c r="L112" s="24" t="str">
        <f>IF(S112="NOVÝ",IF(LEN(TRIM('ÚHRADOVÝ KATALOG VZP - ZP'!L112))=0,"Chybí KURZ",'ÚHRADOVÝ KATALOG VZP - ZP'!L112),IF(LEN(TRIM('ÚHRADOVÝ KATALOG VZP - ZP'!L112))=0,"",'ÚHRADOVÝ KATALOG VZP - ZP'!L112))</f>
        <v/>
      </c>
      <c r="M112" s="83" t="str">
        <f>IF(S112="NOVÝ",IF(LEN(TRIM('ÚHRADOVÝ KATALOG VZP - ZP'!M112))=0,"Chybí DPH",
IF(OR('ÚHRADOVÝ KATALOG VZP - ZP'!M112=15,'ÚHRADOVÝ KATALOG VZP - ZP'!M112=21),
'ÚHRADOVÝ KATALOG VZP - ZP'!M112,"CHYBA")),
IF(LEN(TRIM('ÚHRADOVÝ KATALOG VZP - ZP'!M112))=0,"",
IF(OR('ÚHRADOVÝ KATALOG VZP - ZP'!M112=15,'ÚHRADOVÝ KATALOG VZP - ZP'!M112=21),
'ÚHRADOVÝ KATALOG VZP - ZP'!M112,"CHYBA"))
)</f>
        <v/>
      </c>
      <c r="N112" s="25" t="str">
        <f>IF(R112="NE",IF(AND(T112&lt;&gt;"X",LEN('ÚHRADOVÝ KATALOG VZP - ZP'!N112)&gt;0),IF(ROUND(J112*L112*(1+(M112/100))*T112,2)&lt;'ÚHRADOVÝ KATALOG VZP - ZP'!N112,TEXT('ÚHRADOVÝ KATALOG VZP - ZP'!N112,"# ##0,00 Kč") &amp; CHAR(10) &amp; "&gt; " &amp; TEXT('ÚHRADOVÝ KATALOG VZP - ZP'!N112-(J112*L112*(1+(M112/100))*T112),"# ##0,00 Kč"),TEXT('ÚHRADOVÝ KATALOG VZP - ZP'!N112,"# ##0,00 Kč") &amp; CHAR(10) &amp; "OK"),"Chybí data pro výpočet"),"")</f>
        <v/>
      </c>
      <c r="O112" s="26" t="str">
        <f>IF(AND(R112="NE",LEN('ÚHRADOVÝ KATALOG VZP - ZP'!O112)&gt;0),'ÚHRADOVÝ KATALOG VZP - ZP'!O112,"")</f>
        <v/>
      </c>
      <c r="P112" s="26" t="str">
        <f>IF(AND(R112="NE",LEN('ÚHRADOVÝ KATALOG VZP - ZP'!P112)&gt;0),'ÚHRADOVÝ KATALOG VZP - ZP'!P112,"")</f>
        <v/>
      </c>
      <c r="Q112" s="79" t="str">
        <f>IF(LEN(TRIM('ÚHRADOVÝ KATALOG VZP - ZP'!Q112))=0,"",IF(IFERROR(SEARCH("""",UPPER('ÚHRADOVÝ KATALOG VZP - ZP'!Q112)),0)=0,UPPER('ÚHRADOVÝ KATALOG VZP - ZP'!Q112),"("&amp;""""&amp;")"))</f>
        <v/>
      </c>
      <c r="R112" s="31" t="str">
        <f>IF(LEN(TRIM('ÚHRADOVÝ KATALOG VZP - ZP'!B112)&amp;TRIM('ÚHRADOVÝ KATALOG VZP - ZP'!C112)&amp;TRIM('ÚHRADOVÝ KATALOG VZP - ZP'!D112)&amp;TRIM('ÚHRADOVÝ KATALOG VZP - ZP'!E112)&amp;TRIM('ÚHRADOVÝ KATALOG VZP - ZP'!F112)&amp;TRIM('ÚHRADOVÝ KATALOG VZP - ZP'!G112)&amp;TRIM('ÚHRADOVÝ KATALOG VZP - ZP'!H112)&amp;TRIM('ÚHRADOVÝ KATALOG VZP - ZP'!I112)&amp;TRIM('ÚHRADOVÝ KATALOG VZP - ZP'!J112)&amp;TRIM('ÚHRADOVÝ KATALOG VZP - ZP'!K112)&amp;TRIM('ÚHRADOVÝ KATALOG VZP - ZP'!L112)&amp;TRIM('ÚHRADOVÝ KATALOG VZP - ZP'!M112)&amp;TRIM('ÚHRADOVÝ KATALOG VZP - ZP'!N112)&amp;TRIM('ÚHRADOVÝ KATALOG VZP - ZP'!O112)&amp;TRIM('ÚHRADOVÝ KATALOG VZP - ZP'!P112)&amp;TRIM('ÚHRADOVÝ KATALOG VZP - ZP'!Q112))=0,"ANO","NE")</f>
        <v>ANO</v>
      </c>
      <c r="S112" s="31" t="str">
        <f>IF(R112="NE",IF(LEN(TRIM('ÚHRADOVÝ KATALOG VZP - ZP'!B112))=0,"NOVÝ","OPRAVA"),"")</f>
        <v/>
      </c>
      <c r="T112" s="32" t="str">
        <f t="shared" si="8"/>
        <v>X</v>
      </c>
      <c r="U112" s="11"/>
      <c r="V112" s="11">
        <f>LEN(TRIM('ÚHRADOVÝ KATALOG VZP - ZP'!C112))</f>
        <v>0</v>
      </c>
      <c r="W112" s="11" t="str">
        <f>IF(IFERROR(SEARCH("""",UPPER('ÚHRADOVÝ KATALOG VZP - ZP'!C112)),0)&gt;0," "&amp;CHAR(34),"")</f>
        <v/>
      </c>
      <c r="X112" s="11" t="str">
        <f>IF(IFERROR(SEARCH("~?",UPPER('ÚHRADOVÝ KATALOG VZP - ZP'!C112)),0)&gt;0," ?","")</f>
        <v/>
      </c>
      <c r="Y112" s="11" t="str">
        <f>IF(IFERROR(SEARCH("!",UPPER('ÚHRADOVÝ KATALOG VZP - ZP'!C112)),0)&gt;0," !","")</f>
        <v/>
      </c>
      <c r="Z112" s="11" t="str">
        <f>IF(IFERROR(SEARCH("_",UPPER('ÚHRADOVÝ KATALOG VZP - ZP'!C112)),0)&gt;0," _","")</f>
        <v/>
      </c>
      <c r="AA112" s="11" t="str">
        <f>IF(IFERROR(SEARCH("§",UPPER('ÚHRADOVÝ KATALOG VZP - ZP'!C112)),0)&gt;0," §","")</f>
        <v/>
      </c>
      <c r="AB112" s="11" t="str">
        <f>IF(IFERROR(SEARCH("#",UPPER('ÚHRADOVÝ KATALOG VZP - ZP'!C112)),0)&gt;0," #","")</f>
        <v/>
      </c>
      <c r="AC112" s="11" t="str">
        <f>IF(IFERROR(SEARCH(CHAR(10),UPPER('ÚHRADOVÝ KATALOG VZP - ZP'!C112)),0)&gt;0," ALT+ENTER","")</f>
        <v/>
      </c>
      <c r="AD112" s="96" t="str">
        <f>IF(AND(V112=0, R112="NE"),"Chybí NAZ",IF(LEN(TRIM(W112&amp;X112&amp;Y112&amp;Z112&amp;AA112&amp;AB112&amp;AC112))&gt;0,"Nepovolený(é) znak(y):   "&amp;W112&amp;X112&amp;Y112&amp;Z112&amp;AA112&amp;AB112&amp;AC112,TRIM('ÚHRADOVÝ KATALOG VZP - ZP'!C112)))</f>
        <v/>
      </c>
      <c r="AE112" s="11">
        <f>LEN(TRIM('ÚHRADOVÝ KATALOG VZP - ZP'!D112))</f>
        <v>0</v>
      </c>
      <c r="AF112" s="11" t="str">
        <f>IF(IFERROR(SEARCH("""",UPPER('ÚHRADOVÝ KATALOG VZP - ZP'!D112)),0)&gt;0," "&amp;CHAR(34),"")</f>
        <v/>
      </c>
      <c r="AG112" s="11" t="str">
        <f>IF(IFERROR(SEARCH("~?",UPPER('ÚHRADOVÝ KATALOG VZP - ZP'!D112)),0)&gt;0," ?","")</f>
        <v/>
      </c>
      <c r="AH112" s="11" t="str">
        <f>IF(IFERROR(SEARCH("!",UPPER('ÚHRADOVÝ KATALOG VZP - ZP'!D112)),0)&gt;0," !","")</f>
        <v/>
      </c>
      <c r="AI112" s="11" t="str">
        <f>IF(IFERROR(SEARCH("_",UPPER('ÚHRADOVÝ KATALOG VZP - ZP'!D112)),0)&gt;0," _","")</f>
        <v/>
      </c>
      <c r="AJ112" s="11" t="str">
        <f>IF(IFERROR(SEARCH("§",UPPER('ÚHRADOVÝ KATALOG VZP - ZP'!D112)),0)&gt;0," §","")</f>
        <v/>
      </c>
      <c r="AK112" s="11" t="str">
        <f>IF(IFERROR(SEARCH("#",UPPER('ÚHRADOVÝ KATALOG VZP - ZP'!D112)),0)&gt;0," #","")</f>
        <v/>
      </c>
      <c r="AL112" s="11" t="str">
        <f>IF(IFERROR(SEARCH(CHAR(10),UPPER('ÚHRADOVÝ KATALOG VZP - ZP'!D112)),0)&gt;0," ALT+ENTER","")</f>
        <v/>
      </c>
      <c r="AM112" s="96" t="str">
        <f>IF(AND(AE112=0, R112="NE"),"Chybí DOP",IF(LEN(TRIM(AF112&amp;AG112&amp;AH112&amp;AI112&amp;AJ112&amp;AK112&amp;AL112))&gt;0,"Nepovolený(é) znak(y):   "&amp;AF112&amp;AG112&amp;AH112&amp;AI112&amp;AJ112&amp;AK112&amp;AL112,TRIM('ÚHRADOVÝ KATALOG VZP - ZP'!D112)))</f>
        <v/>
      </c>
    </row>
    <row r="113" spans="1:39" ht="30" hidden="1" customHeight="1" x14ac:dyDescent="0.2">
      <c r="A113" s="1">
        <v>108</v>
      </c>
      <c r="B113" s="20" t="str">
        <f>IF(ISBLANK('ÚHRADOVÝ KATALOG VZP - ZP'!B113),"",'ÚHRADOVÝ KATALOG VZP - ZP'!B113)</f>
        <v/>
      </c>
      <c r="C113" s="21" t="str">
        <f t="shared" si="5"/>
        <v/>
      </c>
      <c r="D113" s="21" t="str">
        <f t="shared" si="6"/>
        <v/>
      </c>
      <c r="E113" s="22" t="str">
        <f>IF(S113="NOVÝ",IF(LEN(TRIM('ÚHRADOVÝ KATALOG VZP - ZP'!E113))=0,"Chybí TYP",'ÚHRADOVÝ KATALOG VZP - ZP'!E113),IF(LEN(TRIM('ÚHRADOVÝ KATALOG VZP - ZP'!E113))=0,"",'ÚHRADOVÝ KATALOG VZP - ZP'!E113))</f>
        <v/>
      </c>
      <c r="F113" s="22" t="str">
        <f t="shared" si="7"/>
        <v/>
      </c>
      <c r="G113" s="22" t="str">
        <f>IF(S113="NOVÝ",IF(LEN(TRIM('ÚHRADOVÝ KATALOG VZP - ZP'!G113))=0,"???",IF(IFERROR(SEARCH("""",UPPER('ÚHRADOVÝ KATALOG VZP - ZP'!G113)),0)=0,UPPER('ÚHRADOVÝ KATALOG VZP - ZP'!G113),"("&amp;""""&amp;")")),IF(LEN(TRIM('ÚHRADOVÝ KATALOG VZP - ZP'!G113))=0,"",IF(IFERROR(SEARCH("""",UPPER('ÚHRADOVÝ KATALOG VZP - ZP'!G113)),0)=0,UPPER('ÚHRADOVÝ KATALOG VZP - ZP'!G113),"("&amp;""""&amp;")")))</f>
        <v/>
      </c>
      <c r="H113" s="22" t="str">
        <f>IF(IFERROR(SEARCH("""",UPPER('ÚHRADOVÝ KATALOG VZP - ZP'!H113)),0)=0,UPPER('ÚHRADOVÝ KATALOG VZP - ZP'!H113),"("&amp;""""&amp;")")</f>
        <v/>
      </c>
      <c r="I113" s="22" t="str">
        <f>IF(IFERROR(SEARCH("""",UPPER('ÚHRADOVÝ KATALOG VZP - ZP'!I113)),0)=0,UPPER('ÚHRADOVÝ KATALOG VZP - ZP'!I113),"("&amp;""""&amp;")")</f>
        <v/>
      </c>
      <c r="J113" s="23" t="str">
        <f>IF(S113="NOVÝ",IF(LEN(TRIM('ÚHRADOVÝ KATALOG VZP - ZP'!J113))=0,"Chybí VYC",'ÚHRADOVÝ KATALOG VZP - ZP'!J113),IF(LEN(TRIM('ÚHRADOVÝ KATALOG VZP - ZP'!J113))=0,"",'ÚHRADOVÝ KATALOG VZP - ZP'!J113))</f>
        <v/>
      </c>
      <c r="K113" s="22" t="str">
        <f>IF(S113="NOVÝ",IF(LEN(TRIM('ÚHRADOVÝ KATALOG VZP - ZP'!K113))=0,"Chybí MENA",IF(IFERROR(SEARCH("""",UPPER('ÚHRADOVÝ KATALOG VZP - ZP'!K113)),0)=0,UPPER('ÚHRADOVÝ KATALOG VZP - ZP'!K113),"("&amp;""""&amp;")")),IF(LEN(TRIM('ÚHRADOVÝ KATALOG VZP - ZP'!K113))=0,"",IF(IFERROR(SEARCH("""",UPPER('ÚHRADOVÝ KATALOG VZP - ZP'!K113)),0)=0,UPPER('ÚHRADOVÝ KATALOG VZP - ZP'!K113),"("&amp;""""&amp;")")))</f>
        <v/>
      </c>
      <c r="L113" s="24" t="str">
        <f>IF(S113="NOVÝ",IF(LEN(TRIM('ÚHRADOVÝ KATALOG VZP - ZP'!L113))=0,"Chybí KURZ",'ÚHRADOVÝ KATALOG VZP - ZP'!L113),IF(LEN(TRIM('ÚHRADOVÝ KATALOG VZP - ZP'!L113))=0,"",'ÚHRADOVÝ KATALOG VZP - ZP'!L113))</f>
        <v/>
      </c>
      <c r="M113" s="83" t="str">
        <f>IF(S113="NOVÝ",IF(LEN(TRIM('ÚHRADOVÝ KATALOG VZP - ZP'!M113))=0,"Chybí DPH",
IF(OR('ÚHRADOVÝ KATALOG VZP - ZP'!M113=15,'ÚHRADOVÝ KATALOG VZP - ZP'!M113=21),
'ÚHRADOVÝ KATALOG VZP - ZP'!M113,"CHYBA")),
IF(LEN(TRIM('ÚHRADOVÝ KATALOG VZP - ZP'!M113))=0,"",
IF(OR('ÚHRADOVÝ KATALOG VZP - ZP'!M113=15,'ÚHRADOVÝ KATALOG VZP - ZP'!M113=21),
'ÚHRADOVÝ KATALOG VZP - ZP'!M113,"CHYBA"))
)</f>
        <v/>
      </c>
      <c r="N113" s="25" t="str">
        <f>IF(R113="NE",IF(AND(T113&lt;&gt;"X",LEN('ÚHRADOVÝ KATALOG VZP - ZP'!N113)&gt;0),IF(ROUND(J113*L113*(1+(M113/100))*T113,2)&lt;'ÚHRADOVÝ KATALOG VZP - ZP'!N113,TEXT('ÚHRADOVÝ KATALOG VZP - ZP'!N113,"# ##0,00 Kč") &amp; CHAR(10) &amp; "&gt; " &amp; TEXT('ÚHRADOVÝ KATALOG VZP - ZP'!N113-(J113*L113*(1+(M113/100))*T113),"# ##0,00 Kč"),TEXT('ÚHRADOVÝ KATALOG VZP - ZP'!N113,"# ##0,00 Kč") &amp; CHAR(10) &amp; "OK"),"Chybí data pro výpočet"),"")</f>
        <v/>
      </c>
      <c r="O113" s="26" t="str">
        <f>IF(AND(R113="NE",LEN('ÚHRADOVÝ KATALOG VZP - ZP'!O113)&gt;0),'ÚHRADOVÝ KATALOG VZP - ZP'!O113,"")</f>
        <v/>
      </c>
      <c r="P113" s="26" t="str">
        <f>IF(AND(R113="NE",LEN('ÚHRADOVÝ KATALOG VZP - ZP'!P113)&gt;0),'ÚHRADOVÝ KATALOG VZP - ZP'!P113,"")</f>
        <v/>
      </c>
      <c r="Q113" s="79" t="str">
        <f>IF(LEN(TRIM('ÚHRADOVÝ KATALOG VZP - ZP'!Q113))=0,"",IF(IFERROR(SEARCH("""",UPPER('ÚHRADOVÝ KATALOG VZP - ZP'!Q113)),0)=0,UPPER('ÚHRADOVÝ KATALOG VZP - ZP'!Q113),"("&amp;""""&amp;")"))</f>
        <v/>
      </c>
      <c r="R113" s="31" t="str">
        <f>IF(LEN(TRIM('ÚHRADOVÝ KATALOG VZP - ZP'!B113)&amp;TRIM('ÚHRADOVÝ KATALOG VZP - ZP'!C113)&amp;TRIM('ÚHRADOVÝ KATALOG VZP - ZP'!D113)&amp;TRIM('ÚHRADOVÝ KATALOG VZP - ZP'!E113)&amp;TRIM('ÚHRADOVÝ KATALOG VZP - ZP'!F113)&amp;TRIM('ÚHRADOVÝ KATALOG VZP - ZP'!G113)&amp;TRIM('ÚHRADOVÝ KATALOG VZP - ZP'!H113)&amp;TRIM('ÚHRADOVÝ KATALOG VZP - ZP'!I113)&amp;TRIM('ÚHRADOVÝ KATALOG VZP - ZP'!J113)&amp;TRIM('ÚHRADOVÝ KATALOG VZP - ZP'!K113)&amp;TRIM('ÚHRADOVÝ KATALOG VZP - ZP'!L113)&amp;TRIM('ÚHRADOVÝ KATALOG VZP - ZP'!M113)&amp;TRIM('ÚHRADOVÝ KATALOG VZP - ZP'!N113)&amp;TRIM('ÚHRADOVÝ KATALOG VZP - ZP'!O113)&amp;TRIM('ÚHRADOVÝ KATALOG VZP - ZP'!P113)&amp;TRIM('ÚHRADOVÝ KATALOG VZP - ZP'!Q113))=0,"ANO","NE")</f>
        <v>ANO</v>
      </c>
      <c r="S113" s="31" t="str">
        <f>IF(R113="NE",IF(LEN(TRIM('ÚHRADOVÝ KATALOG VZP - ZP'!B113))=0,"NOVÝ","OPRAVA"),"")</f>
        <v/>
      </c>
      <c r="T113" s="32" t="str">
        <f t="shared" si="8"/>
        <v>X</v>
      </c>
      <c r="U113" s="11"/>
      <c r="V113" s="11">
        <f>LEN(TRIM('ÚHRADOVÝ KATALOG VZP - ZP'!C113))</f>
        <v>0</v>
      </c>
      <c r="W113" s="11" t="str">
        <f>IF(IFERROR(SEARCH("""",UPPER('ÚHRADOVÝ KATALOG VZP - ZP'!C113)),0)&gt;0," "&amp;CHAR(34),"")</f>
        <v/>
      </c>
      <c r="X113" s="11" t="str">
        <f>IF(IFERROR(SEARCH("~?",UPPER('ÚHRADOVÝ KATALOG VZP - ZP'!C113)),0)&gt;0," ?","")</f>
        <v/>
      </c>
      <c r="Y113" s="11" t="str">
        <f>IF(IFERROR(SEARCH("!",UPPER('ÚHRADOVÝ KATALOG VZP - ZP'!C113)),0)&gt;0," !","")</f>
        <v/>
      </c>
      <c r="Z113" s="11" t="str">
        <f>IF(IFERROR(SEARCH("_",UPPER('ÚHRADOVÝ KATALOG VZP - ZP'!C113)),0)&gt;0," _","")</f>
        <v/>
      </c>
      <c r="AA113" s="11" t="str">
        <f>IF(IFERROR(SEARCH("§",UPPER('ÚHRADOVÝ KATALOG VZP - ZP'!C113)),0)&gt;0," §","")</f>
        <v/>
      </c>
      <c r="AB113" s="11" t="str">
        <f>IF(IFERROR(SEARCH("#",UPPER('ÚHRADOVÝ KATALOG VZP - ZP'!C113)),0)&gt;0," #","")</f>
        <v/>
      </c>
      <c r="AC113" s="11" t="str">
        <f>IF(IFERROR(SEARCH(CHAR(10),UPPER('ÚHRADOVÝ KATALOG VZP - ZP'!C113)),0)&gt;0," ALT+ENTER","")</f>
        <v/>
      </c>
      <c r="AD113" s="96" t="str">
        <f>IF(AND(V113=0, R113="NE"),"Chybí NAZ",IF(LEN(TRIM(W113&amp;X113&amp;Y113&amp;Z113&amp;AA113&amp;AB113&amp;AC113))&gt;0,"Nepovolený(é) znak(y):   "&amp;W113&amp;X113&amp;Y113&amp;Z113&amp;AA113&amp;AB113&amp;AC113,TRIM('ÚHRADOVÝ KATALOG VZP - ZP'!C113)))</f>
        <v/>
      </c>
      <c r="AE113" s="11">
        <f>LEN(TRIM('ÚHRADOVÝ KATALOG VZP - ZP'!D113))</f>
        <v>0</v>
      </c>
      <c r="AF113" s="11" t="str">
        <f>IF(IFERROR(SEARCH("""",UPPER('ÚHRADOVÝ KATALOG VZP - ZP'!D113)),0)&gt;0," "&amp;CHAR(34),"")</f>
        <v/>
      </c>
      <c r="AG113" s="11" t="str">
        <f>IF(IFERROR(SEARCH("~?",UPPER('ÚHRADOVÝ KATALOG VZP - ZP'!D113)),0)&gt;0," ?","")</f>
        <v/>
      </c>
      <c r="AH113" s="11" t="str">
        <f>IF(IFERROR(SEARCH("!",UPPER('ÚHRADOVÝ KATALOG VZP - ZP'!D113)),0)&gt;0," !","")</f>
        <v/>
      </c>
      <c r="AI113" s="11" t="str">
        <f>IF(IFERROR(SEARCH("_",UPPER('ÚHRADOVÝ KATALOG VZP - ZP'!D113)),0)&gt;0," _","")</f>
        <v/>
      </c>
      <c r="AJ113" s="11" t="str">
        <f>IF(IFERROR(SEARCH("§",UPPER('ÚHRADOVÝ KATALOG VZP - ZP'!D113)),0)&gt;0," §","")</f>
        <v/>
      </c>
      <c r="AK113" s="11" t="str">
        <f>IF(IFERROR(SEARCH("#",UPPER('ÚHRADOVÝ KATALOG VZP - ZP'!D113)),0)&gt;0," #","")</f>
        <v/>
      </c>
      <c r="AL113" s="11" t="str">
        <f>IF(IFERROR(SEARCH(CHAR(10),UPPER('ÚHRADOVÝ KATALOG VZP - ZP'!D113)),0)&gt;0," ALT+ENTER","")</f>
        <v/>
      </c>
      <c r="AM113" s="96" t="str">
        <f>IF(AND(AE113=0, R113="NE"),"Chybí DOP",IF(LEN(TRIM(AF113&amp;AG113&amp;AH113&amp;AI113&amp;AJ113&amp;AK113&amp;AL113))&gt;0,"Nepovolený(é) znak(y):   "&amp;AF113&amp;AG113&amp;AH113&amp;AI113&amp;AJ113&amp;AK113&amp;AL113,TRIM('ÚHRADOVÝ KATALOG VZP - ZP'!D113)))</f>
        <v/>
      </c>
    </row>
    <row r="114" spans="1:39" ht="30" hidden="1" customHeight="1" x14ac:dyDescent="0.2">
      <c r="A114" s="1">
        <v>109</v>
      </c>
      <c r="B114" s="20" t="str">
        <f>IF(ISBLANK('ÚHRADOVÝ KATALOG VZP - ZP'!B114),"",'ÚHRADOVÝ KATALOG VZP - ZP'!B114)</f>
        <v/>
      </c>
      <c r="C114" s="21" t="str">
        <f t="shared" si="5"/>
        <v/>
      </c>
      <c r="D114" s="21" t="str">
        <f t="shared" si="6"/>
        <v/>
      </c>
      <c r="E114" s="22" t="str">
        <f>IF(S114="NOVÝ",IF(LEN(TRIM('ÚHRADOVÝ KATALOG VZP - ZP'!E114))=0,"Chybí TYP",'ÚHRADOVÝ KATALOG VZP - ZP'!E114),IF(LEN(TRIM('ÚHRADOVÝ KATALOG VZP - ZP'!E114))=0,"",'ÚHRADOVÝ KATALOG VZP - ZP'!E114))</f>
        <v/>
      </c>
      <c r="F114" s="22" t="str">
        <f t="shared" si="7"/>
        <v/>
      </c>
      <c r="G114" s="22" t="str">
        <f>IF(S114="NOVÝ",IF(LEN(TRIM('ÚHRADOVÝ KATALOG VZP - ZP'!G114))=0,"???",IF(IFERROR(SEARCH("""",UPPER('ÚHRADOVÝ KATALOG VZP - ZP'!G114)),0)=0,UPPER('ÚHRADOVÝ KATALOG VZP - ZP'!G114),"("&amp;""""&amp;")")),IF(LEN(TRIM('ÚHRADOVÝ KATALOG VZP - ZP'!G114))=0,"",IF(IFERROR(SEARCH("""",UPPER('ÚHRADOVÝ KATALOG VZP - ZP'!G114)),0)=0,UPPER('ÚHRADOVÝ KATALOG VZP - ZP'!G114),"("&amp;""""&amp;")")))</f>
        <v/>
      </c>
      <c r="H114" s="22" t="str">
        <f>IF(IFERROR(SEARCH("""",UPPER('ÚHRADOVÝ KATALOG VZP - ZP'!H114)),0)=0,UPPER('ÚHRADOVÝ KATALOG VZP - ZP'!H114),"("&amp;""""&amp;")")</f>
        <v/>
      </c>
      <c r="I114" s="22" t="str">
        <f>IF(IFERROR(SEARCH("""",UPPER('ÚHRADOVÝ KATALOG VZP - ZP'!I114)),0)=0,UPPER('ÚHRADOVÝ KATALOG VZP - ZP'!I114),"("&amp;""""&amp;")")</f>
        <v/>
      </c>
      <c r="J114" s="23" t="str">
        <f>IF(S114="NOVÝ",IF(LEN(TRIM('ÚHRADOVÝ KATALOG VZP - ZP'!J114))=0,"Chybí VYC",'ÚHRADOVÝ KATALOG VZP - ZP'!J114),IF(LEN(TRIM('ÚHRADOVÝ KATALOG VZP - ZP'!J114))=0,"",'ÚHRADOVÝ KATALOG VZP - ZP'!J114))</f>
        <v/>
      </c>
      <c r="K114" s="22" t="str">
        <f>IF(S114="NOVÝ",IF(LEN(TRIM('ÚHRADOVÝ KATALOG VZP - ZP'!K114))=0,"Chybí MENA",IF(IFERROR(SEARCH("""",UPPER('ÚHRADOVÝ KATALOG VZP - ZP'!K114)),0)=0,UPPER('ÚHRADOVÝ KATALOG VZP - ZP'!K114),"("&amp;""""&amp;")")),IF(LEN(TRIM('ÚHRADOVÝ KATALOG VZP - ZP'!K114))=0,"",IF(IFERROR(SEARCH("""",UPPER('ÚHRADOVÝ KATALOG VZP - ZP'!K114)),0)=0,UPPER('ÚHRADOVÝ KATALOG VZP - ZP'!K114),"("&amp;""""&amp;")")))</f>
        <v/>
      </c>
      <c r="L114" s="24" t="str">
        <f>IF(S114="NOVÝ",IF(LEN(TRIM('ÚHRADOVÝ KATALOG VZP - ZP'!L114))=0,"Chybí KURZ",'ÚHRADOVÝ KATALOG VZP - ZP'!L114),IF(LEN(TRIM('ÚHRADOVÝ KATALOG VZP - ZP'!L114))=0,"",'ÚHRADOVÝ KATALOG VZP - ZP'!L114))</f>
        <v/>
      </c>
      <c r="M114" s="83" t="str">
        <f>IF(S114="NOVÝ",IF(LEN(TRIM('ÚHRADOVÝ KATALOG VZP - ZP'!M114))=0,"Chybí DPH",
IF(OR('ÚHRADOVÝ KATALOG VZP - ZP'!M114=15,'ÚHRADOVÝ KATALOG VZP - ZP'!M114=21),
'ÚHRADOVÝ KATALOG VZP - ZP'!M114,"CHYBA")),
IF(LEN(TRIM('ÚHRADOVÝ KATALOG VZP - ZP'!M114))=0,"",
IF(OR('ÚHRADOVÝ KATALOG VZP - ZP'!M114=15,'ÚHRADOVÝ KATALOG VZP - ZP'!M114=21),
'ÚHRADOVÝ KATALOG VZP - ZP'!M114,"CHYBA"))
)</f>
        <v/>
      </c>
      <c r="N114" s="25" t="str">
        <f>IF(R114="NE",IF(AND(T114&lt;&gt;"X",LEN('ÚHRADOVÝ KATALOG VZP - ZP'!N114)&gt;0),IF(ROUND(J114*L114*(1+(M114/100))*T114,2)&lt;'ÚHRADOVÝ KATALOG VZP - ZP'!N114,TEXT('ÚHRADOVÝ KATALOG VZP - ZP'!N114,"# ##0,00 Kč") &amp; CHAR(10) &amp; "&gt; " &amp; TEXT('ÚHRADOVÝ KATALOG VZP - ZP'!N114-(J114*L114*(1+(M114/100))*T114),"# ##0,00 Kč"),TEXT('ÚHRADOVÝ KATALOG VZP - ZP'!N114,"# ##0,00 Kč") &amp; CHAR(10) &amp; "OK"),"Chybí data pro výpočet"),"")</f>
        <v/>
      </c>
      <c r="O114" s="26" t="str">
        <f>IF(AND(R114="NE",LEN('ÚHRADOVÝ KATALOG VZP - ZP'!O114)&gt;0),'ÚHRADOVÝ KATALOG VZP - ZP'!O114,"")</f>
        <v/>
      </c>
      <c r="P114" s="26" t="str">
        <f>IF(AND(R114="NE",LEN('ÚHRADOVÝ KATALOG VZP - ZP'!P114)&gt;0),'ÚHRADOVÝ KATALOG VZP - ZP'!P114,"")</f>
        <v/>
      </c>
      <c r="Q114" s="79" t="str">
        <f>IF(LEN(TRIM('ÚHRADOVÝ KATALOG VZP - ZP'!Q114))=0,"",IF(IFERROR(SEARCH("""",UPPER('ÚHRADOVÝ KATALOG VZP - ZP'!Q114)),0)=0,UPPER('ÚHRADOVÝ KATALOG VZP - ZP'!Q114),"("&amp;""""&amp;")"))</f>
        <v/>
      </c>
      <c r="R114" s="31" t="str">
        <f>IF(LEN(TRIM('ÚHRADOVÝ KATALOG VZP - ZP'!B114)&amp;TRIM('ÚHRADOVÝ KATALOG VZP - ZP'!C114)&amp;TRIM('ÚHRADOVÝ KATALOG VZP - ZP'!D114)&amp;TRIM('ÚHRADOVÝ KATALOG VZP - ZP'!E114)&amp;TRIM('ÚHRADOVÝ KATALOG VZP - ZP'!F114)&amp;TRIM('ÚHRADOVÝ KATALOG VZP - ZP'!G114)&amp;TRIM('ÚHRADOVÝ KATALOG VZP - ZP'!H114)&amp;TRIM('ÚHRADOVÝ KATALOG VZP - ZP'!I114)&amp;TRIM('ÚHRADOVÝ KATALOG VZP - ZP'!J114)&amp;TRIM('ÚHRADOVÝ KATALOG VZP - ZP'!K114)&amp;TRIM('ÚHRADOVÝ KATALOG VZP - ZP'!L114)&amp;TRIM('ÚHRADOVÝ KATALOG VZP - ZP'!M114)&amp;TRIM('ÚHRADOVÝ KATALOG VZP - ZP'!N114)&amp;TRIM('ÚHRADOVÝ KATALOG VZP - ZP'!O114)&amp;TRIM('ÚHRADOVÝ KATALOG VZP - ZP'!P114)&amp;TRIM('ÚHRADOVÝ KATALOG VZP - ZP'!Q114))=0,"ANO","NE")</f>
        <v>ANO</v>
      </c>
      <c r="S114" s="31" t="str">
        <f>IF(R114="NE",IF(LEN(TRIM('ÚHRADOVÝ KATALOG VZP - ZP'!B114))=0,"NOVÝ","OPRAVA"),"")</f>
        <v/>
      </c>
      <c r="T114" s="32" t="str">
        <f t="shared" si="8"/>
        <v>X</v>
      </c>
      <c r="U114" s="11"/>
      <c r="V114" s="11">
        <f>LEN(TRIM('ÚHRADOVÝ KATALOG VZP - ZP'!C114))</f>
        <v>0</v>
      </c>
      <c r="W114" s="11" t="str">
        <f>IF(IFERROR(SEARCH("""",UPPER('ÚHRADOVÝ KATALOG VZP - ZP'!C114)),0)&gt;0," "&amp;CHAR(34),"")</f>
        <v/>
      </c>
      <c r="X114" s="11" t="str">
        <f>IF(IFERROR(SEARCH("~?",UPPER('ÚHRADOVÝ KATALOG VZP - ZP'!C114)),0)&gt;0," ?","")</f>
        <v/>
      </c>
      <c r="Y114" s="11" t="str">
        <f>IF(IFERROR(SEARCH("!",UPPER('ÚHRADOVÝ KATALOG VZP - ZP'!C114)),0)&gt;0," !","")</f>
        <v/>
      </c>
      <c r="Z114" s="11" t="str">
        <f>IF(IFERROR(SEARCH("_",UPPER('ÚHRADOVÝ KATALOG VZP - ZP'!C114)),0)&gt;0," _","")</f>
        <v/>
      </c>
      <c r="AA114" s="11" t="str">
        <f>IF(IFERROR(SEARCH("§",UPPER('ÚHRADOVÝ KATALOG VZP - ZP'!C114)),0)&gt;0," §","")</f>
        <v/>
      </c>
      <c r="AB114" s="11" t="str">
        <f>IF(IFERROR(SEARCH("#",UPPER('ÚHRADOVÝ KATALOG VZP - ZP'!C114)),0)&gt;0," #","")</f>
        <v/>
      </c>
      <c r="AC114" s="11" t="str">
        <f>IF(IFERROR(SEARCH(CHAR(10),UPPER('ÚHRADOVÝ KATALOG VZP - ZP'!C114)),0)&gt;0," ALT+ENTER","")</f>
        <v/>
      </c>
      <c r="AD114" s="96" t="str">
        <f>IF(AND(V114=0, R114="NE"),"Chybí NAZ",IF(LEN(TRIM(W114&amp;X114&amp;Y114&amp;Z114&amp;AA114&amp;AB114&amp;AC114))&gt;0,"Nepovolený(é) znak(y):   "&amp;W114&amp;X114&amp;Y114&amp;Z114&amp;AA114&amp;AB114&amp;AC114,TRIM('ÚHRADOVÝ KATALOG VZP - ZP'!C114)))</f>
        <v/>
      </c>
      <c r="AE114" s="11">
        <f>LEN(TRIM('ÚHRADOVÝ KATALOG VZP - ZP'!D114))</f>
        <v>0</v>
      </c>
      <c r="AF114" s="11" t="str">
        <f>IF(IFERROR(SEARCH("""",UPPER('ÚHRADOVÝ KATALOG VZP - ZP'!D114)),0)&gt;0," "&amp;CHAR(34),"")</f>
        <v/>
      </c>
      <c r="AG114" s="11" t="str">
        <f>IF(IFERROR(SEARCH("~?",UPPER('ÚHRADOVÝ KATALOG VZP - ZP'!D114)),0)&gt;0," ?","")</f>
        <v/>
      </c>
      <c r="AH114" s="11" t="str">
        <f>IF(IFERROR(SEARCH("!",UPPER('ÚHRADOVÝ KATALOG VZP - ZP'!D114)),0)&gt;0," !","")</f>
        <v/>
      </c>
      <c r="AI114" s="11" t="str">
        <f>IF(IFERROR(SEARCH("_",UPPER('ÚHRADOVÝ KATALOG VZP - ZP'!D114)),0)&gt;0," _","")</f>
        <v/>
      </c>
      <c r="AJ114" s="11" t="str">
        <f>IF(IFERROR(SEARCH("§",UPPER('ÚHRADOVÝ KATALOG VZP - ZP'!D114)),0)&gt;0," §","")</f>
        <v/>
      </c>
      <c r="AK114" s="11" t="str">
        <f>IF(IFERROR(SEARCH("#",UPPER('ÚHRADOVÝ KATALOG VZP - ZP'!D114)),0)&gt;0," #","")</f>
        <v/>
      </c>
      <c r="AL114" s="11" t="str">
        <f>IF(IFERROR(SEARCH(CHAR(10),UPPER('ÚHRADOVÝ KATALOG VZP - ZP'!D114)),0)&gt;0," ALT+ENTER","")</f>
        <v/>
      </c>
      <c r="AM114" s="96" t="str">
        <f>IF(AND(AE114=0, R114="NE"),"Chybí DOP",IF(LEN(TRIM(AF114&amp;AG114&amp;AH114&amp;AI114&amp;AJ114&amp;AK114&amp;AL114))&gt;0,"Nepovolený(é) znak(y):   "&amp;AF114&amp;AG114&amp;AH114&amp;AI114&amp;AJ114&amp;AK114&amp;AL114,TRIM('ÚHRADOVÝ KATALOG VZP - ZP'!D114)))</f>
        <v/>
      </c>
    </row>
    <row r="115" spans="1:39" ht="30" hidden="1" customHeight="1" x14ac:dyDescent="0.2">
      <c r="A115" s="1">
        <v>110</v>
      </c>
      <c r="B115" s="20" t="str">
        <f>IF(ISBLANK('ÚHRADOVÝ KATALOG VZP - ZP'!B115),"",'ÚHRADOVÝ KATALOG VZP - ZP'!B115)</f>
        <v/>
      </c>
      <c r="C115" s="21" t="str">
        <f t="shared" si="5"/>
        <v/>
      </c>
      <c r="D115" s="21" t="str">
        <f t="shared" si="6"/>
        <v/>
      </c>
      <c r="E115" s="22" t="str">
        <f>IF(S115="NOVÝ",IF(LEN(TRIM('ÚHRADOVÝ KATALOG VZP - ZP'!E115))=0,"Chybí TYP",'ÚHRADOVÝ KATALOG VZP - ZP'!E115),IF(LEN(TRIM('ÚHRADOVÝ KATALOG VZP - ZP'!E115))=0,"",'ÚHRADOVÝ KATALOG VZP - ZP'!E115))</f>
        <v/>
      </c>
      <c r="F115" s="22" t="str">
        <f t="shared" si="7"/>
        <v/>
      </c>
      <c r="G115" s="22" t="str">
        <f>IF(S115="NOVÝ",IF(LEN(TRIM('ÚHRADOVÝ KATALOG VZP - ZP'!G115))=0,"???",IF(IFERROR(SEARCH("""",UPPER('ÚHRADOVÝ KATALOG VZP - ZP'!G115)),0)=0,UPPER('ÚHRADOVÝ KATALOG VZP - ZP'!G115),"("&amp;""""&amp;")")),IF(LEN(TRIM('ÚHRADOVÝ KATALOG VZP - ZP'!G115))=0,"",IF(IFERROR(SEARCH("""",UPPER('ÚHRADOVÝ KATALOG VZP - ZP'!G115)),0)=0,UPPER('ÚHRADOVÝ KATALOG VZP - ZP'!G115),"("&amp;""""&amp;")")))</f>
        <v/>
      </c>
      <c r="H115" s="22" t="str">
        <f>IF(IFERROR(SEARCH("""",UPPER('ÚHRADOVÝ KATALOG VZP - ZP'!H115)),0)=0,UPPER('ÚHRADOVÝ KATALOG VZP - ZP'!H115),"("&amp;""""&amp;")")</f>
        <v/>
      </c>
      <c r="I115" s="22" t="str">
        <f>IF(IFERROR(SEARCH("""",UPPER('ÚHRADOVÝ KATALOG VZP - ZP'!I115)),0)=0,UPPER('ÚHRADOVÝ KATALOG VZP - ZP'!I115),"("&amp;""""&amp;")")</f>
        <v/>
      </c>
      <c r="J115" s="23" t="str">
        <f>IF(S115="NOVÝ",IF(LEN(TRIM('ÚHRADOVÝ KATALOG VZP - ZP'!J115))=0,"Chybí VYC",'ÚHRADOVÝ KATALOG VZP - ZP'!J115),IF(LEN(TRIM('ÚHRADOVÝ KATALOG VZP - ZP'!J115))=0,"",'ÚHRADOVÝ KATALOG VZP - ZP'!J115))</f>
        <v/>
      </c>
      <c r="K115" s="22" t="str">
        <f>IF(S115="NOVÝ",IF(LEN(TRIM('ÚHRADOVÝ KATALOG VZP - ZP'!K115))=0,"Chybí MENA",IF(IFERROR(SEARCH("""",UPPER('ÚHRADOVÝ KATALOG VZP - ZP'!K115)),0)=0,UPPER('ÚHRADOVÝ KATALOG VZP - ZP'!K115),"("&amp;""""&amp;")")),IF(LEN(TRIM('ÚHRADOVÝ KATALOG VZP - ZP'!K115))=0,"",IF(IFERROR(SEARCH("""",UPPER('ÚHRADOVÝ KATALOG VZP - ZP'!K115)),0)=0,UPPER('ÚHRADOVÝ KATALOG VZP - ZP'!K115),"("&amp;""""&amp;")")))</f>
        <v/>
      </c>
      <c r="L115" s="24" t="str">
        <f>IF(S115="NOVÝ",IF(LEN(TRIM('ÚHRADOVÝ KATALOG VZP - ZP'!L115))=0,"Chybí KURZ",'ÚHRADOVÝ KATALOG VZP - ZP'!L115),IF(LEN(TRIM('ÚHRADOVÝ KATALOG VZP - ZP'!L115))=0,"",'ÚHRADOVÝ KATALOG VZP - ZP'!L115))</f>
        <v/>
      </c>
      <c r="M115" s="83" t="str">
        <f>IF(S115="NOVÝ",IF(LEN(TRIM('ÚHRADOVÝ KATALOG VZP - ZP'!M115))=0,"Chybí DPH",
IF(OR('ÚHRADOVÝ KATALOG VZP - ZP'!M115=15,'ÚHRADOVÝ KATALOG VZP - ZP'!M115=21),
'ÚHRADOVÝ KATALOG VZP - ZP'!M115,"CHYBA")),
IF(LEN(TRIM('ÚHRADOVÝ KATALOG VZP - ZP'!M115))=0,"",
IF(OR('ÚHRADOVÝ KATALOG VZP - ZP'!M115=15,'ÚHRADOVÝ KATALOG VZP - ZP'!M115=21),
'ÚHRADOVÝ KATALOG VZP - ZP'!M115,"CHYBA"))
)</f>
        <v/>
      </c>
      <c r="N115" s="25" t="str">
        <f>IF(R115="NE",IF(AND(T115&lt;&gt;"X",LEN('ÚHRADOVÝ KATALOG VZP - ZP'!N115)&gt;0),IF(ROUND(J115*L115*(1+(M115/100))*T115,2)&lt;'ÚHRADOVÝ KATALOG VZP - ZP'!N115,TEXT('ÚHRADOVÝ KATALOG VZP - ZP'!N115,"# ##0,00 Kč") &amp; CHAR(10) &amp; "&gt; " &amp; TEXT('ÚHRADOVÝ KATALOG VZP - ZP'!N115-(J115*L115*(1+(M115/100))*T115),"# ##0,00 Kč"),TEXT('ÚHRADOVÝ KATALOG VZP - ZP'!N115,"# ##0,00 Kč") &amp; CHAR(10) &amp; "OK"),"Chybí data pro výpočet"),"")</f>
        <v/>
      </c>
      <c r="O115" s="26" t="str">
        <f>IF(AND(R115="NE",LEN('ÚHRADOVÝ KATALOG VZP - ZP'!O115)&gt;0),'ÚHRADOVÝ KATALOG VZP - ZP'!O115,"")</f>
        <v/>
      </c>
      <c r="P115" s="26" t="str">
        <f>IF(AND(R115="NE",LEN('ÚHRADOVÝ KATALOG VZP - ZP'!P115)&gt;0),'ÚHRADOVÝ KATALOG VZP - ZP'!P115,"")</f>
        <v/>
      </c>
      <c r="Q115" s="79" t="str">
        <f>IF(LEN(TRIM('ÚHRADOVÝ KATALOG VZP - ZP'!Q115))=0,"",IF(IFERROR(SEARCH("""",UPPER('ÚHRADOVÝ KATALOG VZP - ZP'!Q115)),0)=0,UPPER('ÚHRADOVÝ KATALOG VZP - ZP'!Q115),"("&amp;""""&amp;")"))</f>
        <v/>
      </c>
      <c r="R115" s="31" t="str">
        <f>IF(LEN(TRIM('ÚHRADOVÝ KATALOG VZP - ZP'!B115)&amp;TRIM('ÚHRADOVÝ KATALOG VZP - ZP'!C115)&amp;TRIM('ÚHRADOVÝ KATALOG VZP - ZP'!D115)&amp;TRIM('ÚHRADOVÝ KATALOG VZP - ZP'!E115)&amp;TRIM('ÚHRADOVÝ KATALOG VZP - ZP'!F115)&amp;TRIM('ÚHRADOVÝ KATALOG VZP - ZP'!G115)&amp;TRIM('ÚHRADOVÝ KATALOG VZP - ZP'!H115)&amp;TRIM('ÚHRADOVÝ KATALOG VZP - ZP'!I115)&amp;TRIM('ÚHRADOVÝ KATALOG VZP - ZP'!J115)&amp;TRIM('ÚHRADOVÝ KATALOG VZP - ZP'!K115)&amp;TRIM('ÚHRADOVÝ KATALOG VZP - ZP'!L115)&amp;TRIM('ÚHRADOVÝ KATALOG VZP - ZP'!M115)&amp;TRIM('ÚHRADOVÝ KATALOG VZP - ZP'!N115)&amp;TRIM('ÚHRADOVÝ KATALOG VZP - ZP'!O115)&amp;TRIM('ÚHRADOVÝ KATALOG VZP - ZP'!P115)&amp;TRIM('ÚHRADOVÝ KATALOG VZP - ZP'!Q115))=0,"ANO","NE")</f>
        <v>ANO</v>
      </c>
      <c r="S115" s="31" t="str">
        <f>IF(R115="NE",IF(LEN(TRIM('ÚHRADOVÝ KATALOG VZP - ZP'!B115))=0,"NOVÝ","OPRAVA"),"")</f>
        <v/>
      </c>
      <c r="T115" s="32" t="str">
        <f t="shared" si="8"/>
        <v>X</v>
      </c>
      <c r="U115" s="11"/>
      <c r="V115" s="11">
        <f>LEN(TRIM('ÚHRADOVÝ KATALOG VZP - ZP'!C115))</f>
        <v>0</v>
      </c>
      <c r="W115" s="11" t="str">
        <f>IF(IFERROR(SEARCH("""",UPPER('ÚHRADOVÝ KATALOG VZP - ZP'!C115)),0)&gt;0," "&amp;CHAR(34),"")</f>
        <v/>
      </c>
      <c r="X115" s="11" t="str">
        <f>IF(IFERROR(SEARCH("~?",UPPER('ÚHRADOVÝ KATALOG VZP - ZP'!C115)),0)&gt;0," ?","")</f>
        <v/>
      </c>
      <c r="Y115" s="11" t="str">
        <f>IF(IFERROR(SEARCH("!",UPPER('ÚHRADOVÝ KATALOG VZP - ZP'!C115)),0)&gt;0," !","")</f>
        <v/>
      </c>
      <c r="Z115" s="11" t="str">
        <f>IF(IFERROR(SEARCH("_",UPPER('ÚHRADOVÝ KATALOG VZP - ZP'!C115)),0)&gt;0," _","")</f>
        <v/>
      </c>
      <c r="AA115" s="11" t="str">
        <f>IF(IFERROR(SEARCH("§",UPPER('ÚHRADOVÝ KATALOG VZP - ZP'!C115)),0)&gt;0," §","")</f>
        <v/>
      </c>
      <c r="AB115" s="11" t="str">
        <f>IF(IFERROR(SEARCH("#",UPPER('ÚHRADOVÝ KATALOG VZP - ZP'!C115)),0)&gt;0," #","")</f>
        <v/>
      </c>
      <c r="AC115" s="11" t="str">
        <f>IF(IFERROR(SEARCH(CHAR(10),UPPER('ÚHRADOVÝ KATALOG VZP - ZP'!C115)),0)&gt;0," ALT+ENTER","")</f>
        <v/>
      </c>
      <c r="AD115" s="96" t="str">
        <f>IF(AND(V115=0, R115="NE"),"Chybí NAZ",IF(LEN(TRIM(W115&amp;X115&amp;Y115&amp;Z115&amp;AA115&amp;AB115&amp;AC115))&gt;0,"Nepovolený(é) znak(y):   "&amp;W115&amp;X115&amp;Y115&amp;Z115&amp;AA115&amp;AB115&amp;AC115,TRIM('ÚHRADOVÝ KATALOG VZP - ZP'!C115)))</f>
        <v/>
      </c>
      <c r="AE115" s="11">
        <f>LEN(TRIM('ÚHRADOVÝ KATALOG VZP - ZP'!D115))</f>
        <v>0</v>
      </c>
      <c r="AF115" s="11" t="str">
        <f>IF(IFERROR(SEARCH("""",UPPER('ÚHRADOVÝ KATALOG VZP - ZP'!D115)),0)&gt;0," "&amp;CHAR(34),"")</f>
        <v/>
      </c>
      <c r="AG115" s="11" t="str">
        <f>IF(IFERROR(SEARCH("~?",UPPER('ÚHRADOVÝ KATALOG VZP - ZP'!D115)),0)&gt;0," ?","")</f>
        <v/>
      </c>
      <c r="AH115" s="11" t="str">
        <f>IF(IFERROR(SEARCH("!",UPPER('ÚHRADOVÝ KATALOG VZP - ZP'!D115)),0)&gt;0," !","")</f>
        <v/>
      </c>
      <c r="AI115" s="11" t="str">
        <f>IF(IFERROR(SEARCH("_",UPPER('ÚHRADOVÝ KATALOG VZP - ZP'!D115)),0)&gt;0," _","")</f>
        <v/>
      </c>
      <c r="AJ115" s="11" t="str">
        <f>IF(IFERROR(SEARCH("§",UPPER('ÚHRADOVÝ KATALOG VZP - ZP'!D115)),0)&gt;0," §","")</f>
        <v/>
      </c>
      <c r="AK115" s="11" t="str">
        <f>IF(IFERROR(SEARCH("#",UPPER('ÚHRADOVÝ KATALOG VZP - ZP'!D115)),0)&gt;0," #","")</f>
        <v/>
      </c>
      <c r="AL115" s="11" t="str">
        <f>IF(IFERROR(SEARCH(CHAR(10),UPPER('ÚHRADOVÝ KATALOG VZP - ZP'!D115)),0)&gt;0," ALT+ENTER","")</f>
        <v/>
      </c>
      <c r="AM115" s="96" t="str">
        <f>IF(AND(AE115=0, R115="NE"),"Chybí DOP",IF(LEN(TRIM(AF115&amp;AG115&amp;AH115&amp;AI115&amp;AJ115&amp;AK115&amp;AL115))&gt;0,"Nepovolený(é) znak(y):   "&amp;AF115&amp;AG115&amp;AH115&amp;AI115&amp;AJ115&amp;AK115&amp;AL115,TRIM('ÚHRADOVÝ KATALOG VZP - ZP'!D115)))</f>
        <v/>
      </c>
    </row>
    <row r="116" spans="1:39" ht="30" hidden="1" customHeight="1" x14ac:dyDescent="0.2">
      <c r="A116" s="1">
        <v>111</v>
      </c>
      <c r="B116" s="20" t="str">
        <f>IF(ISBLANK('ÚHRADOVÝ KATALOG VZP - ZP'!B116),"",'ÚHRADOVÝ KATALOG VZP - ZP'!B116)</f>
        <v/>
      </c>
      <c r="C116" s="21" t="str">
        <f t="shared" si="5"/>
        <v/>
      </c>
      <c r="D116" s="21" t="str">
        <f t="shared" si="6"/>
        <v/>
      </c>
      <c r="E116" s="22" t="str">
        <f>IF(S116="NOVÝ",IF(LEN(TRIM('ÚHRADOVÝ KATALOG VZP - ZP'!E116))=0,"Chybí TYP",'ÚHRADOVÝ KATALOG VZP - ZP'!E116),IF(LEN(TRIM('ÚHRADOVÝ KATALOG VZP - ZP'!E116))=0,"",'ÚHRADOVÝ KATALOG VZP - ZP'!E116))</f>
        <v/>
      </c>
      <c r="F116" s="22" t="str">
        <f t="shared" si="7"/>
        <v/>
      </c>
      <c r="G116" s="22" t="str">
        <f>IF(S116="NOVÝ",IF(LEN(TRIM('ÚHRADOVÝ KATALOG VZP - ZP'!G116))=0,"???",IF(IFERROR(SEARCH("""",UPPER('ÚHRADOVÝ KATALOG VZP - ZP'!G116)),0)=0,UPPER('ÚHRADOVÝ KATALOG VZP - ZP'!G116),"("&amp;""""&amp;")")),IF(LEN(TRIM('ÚHRADOVÝ KATALOG VZP - ZP'!G116))=0,"",IF(IFERROR(SEARCH("""",UPPER('ÚHRADOVÝ KATALOG VZP - ZP'!G116)),0)=0,UPPER('ÚHRADOVÝ KATALOG VZP - ZP'!G116),"("&amp;""""&amp;")")))</f>
        <v/>
      </c>
      <c r="H116" s="22" t="str">
        <f>IF(IFERROR(SEARCH("""",UPPER('ÚHRADOVÝ KATALOG VZP - ZP'!H116)),0)=0,UPPER('ÚHRADOVÝ KATALOG VZP - ZP'!H116),"("&amp;""""&amp;")")</f>
        <v/>
      </c>
      <c r="I116" s="22" t="str">
        <f>IF(IFERROR(SEARCH("""",UPPER('ÚHRADOVÝ KATALOG VZP - ZP'!I116)),0)=0,UPPER('ÚHRADOVÝ KATALOG VZP - ZP'!I116),"("&amp;""""&amp;")")</f>
        <v/>
      </c>
      <c r="J116" s="23" t="str">
        <f>IF(S116="NOVÝ",IF(LEN(TRIM('ÚHRADOVÝ KATALOG VZP - ZP'!J116))=0,"Chybí VYC",'ÚHRADOVÝ KATALOG VZP - ZP'!J116),IF(LEN(TRIM('ÚHRADOVÝ KATALOG VZP - ZP'!J116))=0,"",'ÚHRADOVÝ KATALOG VZP - ZP'!J116))</f>
        <v/>
      </c>
      <c r="K116" s="22" t="str">
        <f>IF(S116="NOVÝ",IF(LEN(TRIM('ÚHRADOVÝ KATALOG VZP - ZP'!K116))=0,"Chybí MENA",IF(IFERROR(SEARCH("""",UPPER('ÚHRADOVÝ KATALOG VZP - ZP'!K116)),0)=0,UPPER('ÚHRADOVÝ KATALOG VZP - ZP'!K116),"("&amp;""""&amp;")")),IF(LEN(TRIM('ÚHRADOVÝ KATALOG VZP - ZP'!K116))=0,"",IF(IFERROR(SEARCH("""",UPPER('ÚHRADOVÝ KATALOG VZP - ZP'!K116)),0)=0,UPPER('ÚHRADOVÝ KATALOG VZP - ZP'!K116),"("&amp;""""&amp;")")))</f>
        <v/>
      </c>
      <c r="L116" s="24" t="str">
        <f>IF(S116="NOVÝ",IF(LEN(TRIM('ÚHRADOVÝ KATALOG VZP - ZP'!L116))=0,"Chybí KURZ",'ÚHRADOVÝ KATALOG VZP - ZP'!L116),IF(LEN(TRIM('ÚHRADOVÝ KATALOG VZP - ZP'!L116))=0,"",'ÚHRADOVÝ KATALOG VZP - ZP'!L116))</f>
        <v/>
      </c>
      <c r="M116" s="83" t="str">
        <f>IF(S116="NOVÝ",IF(LEN(TRIM('ÚHRADOVÝ KATALOG VZP - ZP'!M116))=0,"Chybí DPH",
IF(OR('ÚHRADOVÝ KATALOG VZP - ZP'!M116=15,'ÚHRADOVÝ KATALOG VZP - ZP'!M116=21),
'ÚHRADOVÝ KATALOG VZP - ZP'!M116,"CHYBA")),
IF(LEN(TRIM('ÚHRADOVÝ KATALOG VZP - ZP'!M116))=0,"",
IF(OR('ÚHRADOVÝ KATALOG VZP - ZP'!M116=15,'ÚHRADOVÝ KATALOG VZP - ZP'!M116=21),
'ÚHRADOVÝ KATALOG VZP - ZP'!M116,"CHYBA"))
)</f>
        <v/>
      </c>
      <c r="N116" s="25" t="str">
        <f>IF(R116="NE",IF(AND(T116&lt;&gt;"X",LEN('ÚHRADOVÝ KATALOG VZP - ZP'!N116)&gt;0),IF(ROUND(J116*L116*(1+(M116/100))*T116,2)&lt;'ÚHRADOVÝ KATALOG VZP - ZP'!N116,TEXT('ÚHRADOVÝ KATALOG VZP - ZP'!N116,"# ##0,00 Kč") &amp; CHAR(10) &amp; "&gt; " &amp; TEXT('ÚHRADOVÝ KATALOG VZP - ZP'!N116-(J116*L116*(1+(M116/100))*T116),"# ##0,00 Kč"),TEXT('ÚHRADOVÝ KATALOG VZP - ZP'!N116,"# ##0,00 Kč") &amp; CHAR(10) &amp; "OK"),"Chybí data pro výpočet"),"")</f>
        <v/>
      </c>
      <c r="O116" s="26" t="str">
        <f>IF(AND(R116="NE",LEN('ÚHRADOVÝ KATALOG VZP - ZP'!O116)&gt;0),'ÚHRADOVÝ KATALOG VZP - ZP'!O116,"")</f>
        <v/>
      </c>
      <c r="P116" s="26" t="str">
        <f>IF(AND(R116="NE",LEN('ÚHRADOVÝ KATALOG VZP - ZP'!P116)&gt;0),'ÚHRADOVÝ KATALOG VZP - ZP'!P116,"")</f>
        <v/>
      </c>
      <c r="Q116" s="79" t="str">
        <f>IF(LEN(TRIM('ÚHRADOVÝ KATALOG VZP - ZP'!Q116))=0,"",IF(IFERROR(SEARCH("""",UPPER('ÚHRADOVÝ KATALOG VZP - ZP'!Q116)),0)=0,UPPER('ÚHRADOVÝ KATALOG VZP - ZP'!Q116),"("&amp;""""&amp;")"))</f>
        <v/>
      </c>
      <c r="R116" s="31" t="str">
        <f>IF(LEN(TRIM('ÚHRADOVÝ KATALOG VZP - ZP'!B116)&amp;TRIM('ÚHRADOVÝ KATALOG VZP - ZP'!C116)&amp;TRIM('ÚHRADOVÝ KATALOG VZP - ZP'!D116)&amp;TRIM('ÚHRADOVÝ KATALOG VZP - ZP'!E116)&amp;TRIM('ÚHRADOVÝ KATALOG VZP - ZP'!F116)&amp;TRIM('ÚHRADOVÝ KATALOG VZP - ZP'!G116)&amp;TRIM('ÚHRADOVÝ KATALOG VZP - ZP'!H116)&amp;TRIM('ÚHRADOVÝ KATALOG VZP - ZP'!I116)&amp;TRIM('ÚHRADOVÝ KATALOG VZP - ZP'!J116)&amp;TRIM('ÚHRADOVÝ KATALOG VZP - ZP'!K116)&amp;TRIM('ÚHRADOVÝ KATALOG VZP - ZP'!L116)&amp;TRIM('ÚHRADOVÝ KATALOG VZP - ZP'!M116)&amp;TRIM('ÚHRADOVÝ KATALOG VZP - ZP'!N116)&amp;TRIM('ÚHRADOVÝ KATALOG VZP - ZP'!O116)&amp;TRIM('ÚHRADOVÝ KATALOG VZP - ZP'!P116)&amp;TRIM('ÚHRADOVÝ KATALOG VZP - ZP'!Q116))=0,"ANO","NE")</f>
        <v>ANO</v>
      </c>
      <c r="S116" s="31" t="str">
        <f>IF(R116="NE",IF(LEN(TRIM('ÚHRADOVÝ KATALOG VZP - ZP'!B116))=0,"NOVÝ","OPRAVA"),"")</f>
        <v/>
      </c>
      <c r="T116" s="32" t="str">
        <f t="shared" si="8"/>
        <v>X</v>
      </c>
      <c r="U116" s="11"/>
      <c r="V116" s="11">
        <f>LEN(TRIM('ÚHRADOVÝ KATALOG VZP - ZP'!C116))</f>
        <v>0</v>
      </c>
      <c r="W116" s="11" t="str">
        <f>IF(IFERROR(SEARCH("""",UPPER('ÚHRADOVÝ KATALOG VZP - ZP'!C116)),0)&gt;0," "&amp;CHAR(34),"")</f>
        <v/>
      </c>
      <c r="X116" s="11" t="str">
        <f>IF(IFERROR(SEARCH("~?",UPPER('ÚHRADOVÝ KATALOG VZP - ZP'!C116)),0)&gt;0," ?","")</f>
        <v/>
      </c>
      <c r="Y116" s="11" t="str">
        <f>IF(IFERROR(SEARCH("!",UPPER('ÚHRADOVÝ KATALOG VZP - ZP'!C116)),0)&gt;0," !","")</f>
        <v/>
      </c>
      <c r="Z116" s="11" t="str">
        <f>IF(IFERROR(SEARCH("_",UPPER('ÚHRADOVÝ KATALOG VZP - ZP'!C116)),0)&gt;0," _","")</f>
        <v/>
      </c>
      <c r="AA116" s="11" t="str">
        <f>IF(IFERROR(SEARCH("§",UPPER('ÚHRADOVÝ KATALOG VZP - ZP'!C116)),0)&gt;0," §","")</f>
        <v/>
      </c>
      <c r="AB116" s="11" t="str">
        <f>IF(IFERROR(SEARCH("#",UPPER('ÚHRADOVÝ KATALOG VZP - ZP'!C116)),0)&gt;0," #","")</f>
        <v/>
      </c>
      <c r="AC116" s="11" t="str">
        <f>IF(IFERROR(SEARCH(CHAR(10),UPPER('ÚHRADOVÝ KATALOG VZP - ZP'!C116)),0)&gt;0," ALT+ENTER","")</f>
        <v/>
      </c>
      <c r="AD116" s="96" t="str">
        <f>IF(AND(V116=0, R116="NE"),"Chybí NAZ",IF(LEN(TRIM(W116&amp;X116&amp;Y116&amp;Z116&amp;AA116&amp;AB116&amp;AC116))&gt;0,"Nepovolený(é) znak(y):   "&amp;W116&amp;X116&amp;Y116&amp;Z116&amp;AA116&amp;AB116&amp;AC116,TRIM('ÚHRADOVÝ KATALOG VZP - ZP'!C116)))</f>
        <v/>
      </c>
      <c r="AE116" s="11">
        <f>LEN(TRIM('ÚHRADOVÝ KATALOG VZP - ZP'!D116))</f>
        <v>0</v>
      </c>
      <c r="AF116" s="11" t="str">
        <f>IF(IFERROR(SEARCH("""",UPPER('ÚHRADOVÝ KATALOG VZP - ZP'!D116)),0)&gt;0," "&amp;CHAR(34),"")</f>
        <v/>
      </c>
      <c r="AG116" s="11" t="str">
        <f>IF(IFERROR(SEARCH("~?",UPPER('ÚHRADOVÝ KATALOG VZP - ZP'!D116)),0)&gt;0," ?","")</f>
        <v/>
      </c>
      <c r="AH116" s="11" t="str">
        <f>IF(IFERROR(SEARCH("!",UPPER('ÚHRADOVÝ KATALOG VZP - ZP'!D116)),0)&gt;0," !","")</f>
        <v/>
      </c>
      <c r="AI116" s="11" t="str">
        <f>IF(IFERROR(SEARCH("_",UPPER('ÚHRADOVÝ KATALOG VZP - ZP'!D116)),0)&gt;0," _","")</f>
        <v/>
      </c>
      <c r="AJ116" s="11" t="str">
        <f>IF(IFERROR(SEARCH("§",UPPER('ÚHRADOVÝ KATALOG VZP - ZP'!D116)),0)&gt;0," §","")</f>
        <v/>
      </c>
      <c r="AK116" s="11" t="str">
        <f>IF(IFERROR(SEARCH("#",UPPER('ÚHRADOVÝ KATALOG VZP - ZP'!D116)),0)&gt;0," #","")</f>
        <v/>
      </c>
      <c r="AL116" s="11" t="str">
        <f>IF(IFERROR(SEARCH(CHAR(10),UPPER('ÚHRADOVÝ KATALOG VZP - ZP'!D116)),0)&gt;0," ALT+ENTER","")</f>
        <v/>
      </c>
      <c r="AM116" s="96" t="str">
        <f>IF(AND(AE116=0, R116="NE"),"Chybí DOP",IF(LEN(TRIM(AF116&amp;AG116&amp;AH116&amp;AI116&amp;AJ116&amp;AK116&amp;AL116))&gt;0,"Nepovolený(é) znak(y):   "&amp;AF116&amp;AG116&amp;AH116&amp;AI116&amp;AJ116&amp;AK116&amp;AL116,TRIM('ÚHRADOVÝ KATALOG VZP - ZP'!D116)))</f>
        <v/>
      </c>
    </row>
    <row r="117" spans="1:39" ht="30" hidden="1" customHeight="1" x14ac:dyDescent="0.2">
      <c r="A117" s="1">
        <v>112</v>
      </c>
      <c r="B117" s="20" t="str">
        <f>IF(ISBLANK('ÚHRADOVÝ KATALOG VZP - ZP'!B117),"",'ÚHRADOVÝ KATALOG VZP - ZP'!B117)</f>
        <v/>
      </c>
      <c r="C117" s="21" t="str">
        <f t="shared" si="5"/>
        <v/>
      </c>
      <c r="D117" s="21" t="str">
        <f t="shared" si="6"/>
        <v/>
      </c>
      <c r="E117" s="22" t="str">
        <f>IF(S117="NOVÝ",IF(LEN(TRIM('ÚHRADOVÝ KATALOG VZP - ZP'!E117))=0,"Chybí TYP",'ÚHRADOVÝ KATALOG VZP - ZP'!E117),IF(LEN(TRIM('ÚHRADOVÝ KATALOG VZP - ZP'!E117))=0,"",'ÚHRADOVÝ KATALOG VZP - ZP'!E117))</f>
        <v/>
      </c>
      <c r="F117" s="22" t="str">
        <f t="shared" si="7"/>
        <v/>
      </c>
      <c r="G117" s="22" t="str">
        <f>IF(S117="NOVÝ",IF(LEN(TRIM('ÚHRADOVÝ KATALOG VZP - ZP'!G117))=0,"???",IF(IFERROR(SEARCH("""",UPPER('ÚHRADOVÝ KATALOG VZP - ZP'!G117)),0)=0,UPPER('ÚHRADOVÝ KATALOG VZP - ZP'!G117),"("&amp;""""&amp;")")),IF(LEN(TRIM('ÚHRADOVÝ KATALOG VZP - ZP'!G117))=0,"",IF(IFERROR(SEARCH("""",UPPER('ÚHRADOVÝ KATALOG VZP - ZP'!G117)),0)=0,UPPER('ÚHRADOVÝ KATALOG VZP - ZP'!G117),"("&amp;""""&amp;")")))</f>
        <v/>
      </c>
      <c r="H117" s="22" t="str">
        <f>IF(IFERROR(SEARCH("""",UPPER('ÚHRADOVÝ KATALOG VZP - ZP'!H117)),0)=0,UPPER('ÚHRADOVÝ KATALOG VZP - ZP'!H117),"("&amp;""""&amp;")")</f>
        <v/>
      </c>
      <c r="I117" s="22" t="str">
        <f>IF(IFERROR(SEARCH("""",UPPER('ÚHRADOVÝ KATALOG VZP - ZP'!I117)),0)=0,UPPER('ÚHRADOVÝ KATALOG VZP - ZP'!I117),"("&amp;""""&amp;")")</f>
        <v/>
      </c>
      <c r="J117" s="23" t="str">
        <f>IF(S117="NOVÝ",IF(LEN(TRIM('ÚHRADOVÝ KATALOG VZP - ZP'!J117))=0,"Chybí VYC",'ÚHRADOVÝ KATALOG VZP - ZP'!J117),IF(LEN(TRIM('ÚHRADOVÝ KATALOG VZP - ZP'!J117))=0,"",'ÚHRADOVÝ KATALOG VZP - ZP'!J117))</f>
        <v/>
      </c>
      <c r="K117" s="22" t="str">
        <f>IF(S117="NOVÝ",IF(LEN(TRIM('ÚHRADOVÝ KATALOG VZP - ZP'!K117))=0,"Chybí MENA",IF(IFERROR(SEARCH("""",UPPER('ÚHRADOVÝ KATALOG VZP - ZP'!K117)),0)=0,UPPER('ÚHRADOVÝ KATALOG VZP - ZP'!K117),"("&amp;""""&amp;")")),IF(LEN(TRIM('ÚHRADOVÝ KATALOG VZP - ZP'!K117))=0,"",IF(IFERROR(SEARCH("""",UPPER('ÚHRADOVÝ KATALOG VZP - ZP'!K117)),0)=0,UPPER('ÚHRADOVÝ KATALOG VZP - ZP'!K117),"("&amp;""""&amp;")")))</f>
        <v/>
      </c>
      <c r="L117" s="24" t="str">
        <f>IF(S117="NOVÝ",IF(LEN(TRIM('ÚHRADOVÝ KATALOG VZP - ZP'!L117))=0,"Chybí KURZ",'ÚHRADOVÝ KATALOG VZP - ZP'!L117),IF(LEN(TRIM('ÚHRADOVÝ KATALOG VZP - ZP'!L117))=0,"",'ÚHRADOVÝ KATALOG VZP - ZP'!L117))</f>
        <v/>
      </c>
      <c r="M117" s="83" t="str">
        <f>IF(S117="NOVÝ",IF(LEN(TRIM('ÚHRADOVÝ KATALOG VZP - ZP'!M117))=0,"Chybí DPH",
IF(OR('ÚHRADOVÝ KATALOG VZP - ZP'!M117=15,'ÚHRADOVÝ KATALOG VZP - ZP'!M117=21),
'ÚHRADOVÝ KATALOG VZP - ZP'!M117,"CHYBA")),
IF(LEN(TRIM('ÚHRADOVÝ KATALOG VZP - ZP'!M117))=0,"",
IF(OR('ÚHRADOVÝ KATALOG VZP - ZP'!M117=15,'ÚHRADOVÝ KATALOG VZP - ZP'!M117=21),
'ÚHRADOVÝ KATALOG VZP - ZP'!M117,"CHYBA"))
)</f>
        <v/>
      </c>
      <c r="N117" s="25" t="str">
        <f>IF(R117="NE",IF(AND(T117&lt;&gt;"X",LEN('ÚHRADOVÝ KATALOG VZP - ZP'!N117)&gt;0),IF(ROUND(J117*L117*(1+(M117/100))*T117,2)&lt;'ÚHRADOVÝ KATALOG VZP - ZP'!N117,TEXT('ÚHRADOVÝ KATALOG VZP - ZP'!N117,"# ##0,00 Kč") &amp; CHAR(10) &amp; "&gt; " &amp; TEXT('ÚHRADOVÝ KATALOG VZP - ZP'!N117-(J117*L117*(1+(M117/100))*T117),"# ##0,00 Kč"),TEXT('ÚHRADOVÝ KATALOG VZP - ZP'!N117,"# ##0,00 Kč") &amp; CHAR(10) &amp; "OK"),"Chybí data pro výpočet"),"")</f>
        <v/>
      </c>
      <c r="O117" s="26" t="str">
        <f>IF(AND(R117="NE",LEN('ÚHRADOVÝ KATALOG VZP - ZP'!O117)&gt;0),'ÚHRADOVÝ KATALOG VZP - ZP'!O117,"")</f>
        <v/>
      </c>
      <c r="P117" s="26" t="str">
        <f>IF(AND(R117="NE",LEN('ÚHRADOVÝ KATALOG VZP - ZP'!P117)&gt;0),'ÚHRADOVÝ KATALOG VZP - ZP'!P117,"")</f>
        <v/>
      </c>
      <c r="Q117" s="79" t="str">
        <f>IF(LEN(TRIM('ÚHRADOVÝ KATALOG VZP - ZP'!Q117))=0,"",IF(IFERROR(SEARCH("""",UPPER('ÚHRADOVÝ KATALOG VZP - ZP'!Q117)),0)=0,UPPER('ÚHRADOVÝ KATALOG VZP - ZP'!Q117),"("&amp;""""&amp;")"))</f>
        <v/>
      </c>
      <c r="R117" s="31" t="str">
        <f>IF(LEN(TRIM('ÚHRADOVÝ KATALOG VZP - ZP'!B117)&amp;TRIM('ÚHRADOVÝ KATALOG VZP - ZP'!C117)&amp;TRIM('ÚHRADOVÝ KATALOG VZP - ZP'!D117)&amp;TRIM('ÚHRADOVÝ KATALOG VZP - ZP'!E117)&amp;TRIM('ÚHRADOVÝ KATALOG VZP - ZP'!F117)&amp;TRIM('ÚHRADOVÝ KATALOG VZP - ZP'!G117)&amp;TRIM('ÚHRADOVÝ KATALOG VZP - ZP'!H117)&amp;TRIM('ÚHRADOVÝ KATALOG VZP - ZP'!I117)&amp;TRIM('ÚHRADOVÝ KATALOG VZP - ZP'!J117)&amp;TRIM('ÚHRADOVÝ KATALOG VZP - ZP'!K117)&amp;TRIM('ÚHRADOVÝ KATALOG VZP - ZP'!L117)&amp;TRIM('ÚHRADOVÝ KATALOG VZP - ZP'!M117)&amp;TRIM('ÚHRADOVÝ KATALOG VZP - ZP'!N117)&amp;TRIM('ÚHRADOVÝ KATALOG VZP - ZP'!O117)&amp;TRIM('ÚHRADOVÝ KATALOG VZP - ZP'!P117)&amp;TRIM('ÚHRADOVÝ KATALOG VZP - ZP'!Q117))=0,"ANO","NE")</f>
        <v>ANO</v>
      </c>
      <c r="S117" s="31" t="str">
        <f>IF(R117="NE",IF(LEN(TRIM('ÚHRADOVÝ KATALOG VZP - ZP'!B117))=0,"NOVÝ","OPRAVA"),"")</f>
        <v/>
      </c>
      <c r="T117" s="32" t="str">
        <f t="shared" si="8"/>
        <v>X</v>
      </c>
      <c r="U117" s="11"/>
      <c r="V117" s="11">
        <f>LEN(TRIM('ÚHRADOVÝ KATALOG VZP - ZP'!C117))</f>
        <v>0</v>
      </c>
      <c r="W117" s="11" t="str">
        <f>IF(IFERROR(SEARCH("""",UPPER('ÚHRADOVÝ KATALOG VZP - ZP'!C117)),0)&gt;0," "&amp;CHAR(34),"")</f>
        <v/>
      </c>
      <c r="X117" s="11" t="str">
        <f>IF(IFERROR(SEARCH("~?",UPPER('ÚHRADOVÝ KATALOG VZP - ZP'!C117)),0)&gt;0," ?","")</f>
        <v/>
      </c>
      <c r="Y117" s="11" t="str">
        <f>IF(IFERROR(SEARCH("!",UPPER('ÚHRADOVÝ KATALOG VZP - ZP'!C117)),0)&gt;0," !","")</f>
        <v/>
      </c>
      <c r="Z117" s="11" t="str">
        <f>IF(IFERROR(SEARCH("_",UPPER('ÚHRADOVÝ KATALOG VZP - ZP'!C117)),0)&gt;0," _","")</f>
        <v/>
      </c>
      <c r="AA117" s="11" t="str">
        <f>IF(IFERROR(SEARCH("§",UPPER('ÚHRADOVÝ KATALOG VZP - ZP'!C117)),0)&gt;0," §","")</f>
        <v/>
      </c>
      <c r="AB117" s="11" t="str">
        <f>IF(IFERROR(SEARCH("#",UPPER('ÚHRADOVÝ KATALOG VZP - ZP'!C117)),0)&gt;0," #","")</f>
        <v/>
      </c>
      <c r="AC117" s="11" t="str">
        <f>IF(IFERROR(SEARCH(CHAR(10),UPPER('ÚHRADOVÝ KATALOG VZP - ZP'!C117)),0)&gt;0," ALT+ENTER","")</f>
        <v/>
      </c>
      <c r="AD117" s="96" t="str">
        <f>IF(AND(V117=0, R117="NE"),"Chybí NAZ",IF(LEN(TRIM(W117&amp;X117&amp;Y117&amp;Z117&amp;AA117&amp;AB117&amp;AC117))&gt;0,"Nepovolený(é) znak(y):   "&amp;W117&amp;X117&amp;Y117&amp;Z117&amp;AA117&amp;AB117&amp;AC117,TRIM('ÚHRADOVÝ KATALOG VZP - ZP'!C117)))</f>
        <v/>
      </c>
      <c r="AE117" s="11">
        <f>LEN(TRIM('ÚHRADOVÝ KATALOG VZP - ZP'!D117))</f>
        <v>0</v>
      </c>
      <c r="AF117" s="11" t="str">
        <f>IF(IFERROR(SEARCH("""",UPPER('ÚHRADOVÝ KATALOG VZP - ZP'!D117)),0)&gt;0," "&amp;CHAR(34),"")</f>
        <v/>
      </c>
      <c r="AG117" s="11" t="str">
        <f>IF(IFERROR(SEARCH("~?",UPPER('ÚHRADOVÝ KATALOG VZP - ZP'!D117)),0)&gt;0," ?","")</f>
        <v/>
      </c>
      <c r="AH117" s="11" t="str">
        <f>IF(IFERROR(SEARCH("!",UPPER('ÚHRADOVÝ KATALOG VZP - ZP'!D117)),0)&gt;0," !","")</f>
        <v/>
      </c>
      <c r="AI117" s="11" t="str">
        <f>IF(IFERROR(SEARCH("_",UPPER('ÚHRADOVÝ KATALOG VZP - ZP'!D117)),0)&gt;0," _","")</f>
        <v/>
      </c>
      <c r="AJ117" s="11" t="str">
        <f>IF(IFERROR(SEARCH("§",UPPER('ÚHRADOVÝ KATALOG VZP - ZP'!D117)),0)&gt;0," §","")</f>
        <v/>
      </c>
      <c r="AK117" s="11" t="str">
        <f>IF(IFERROR(SEARCH("#",UPPER('ÚHRADOVÝ KATALOG VZP - ZP'!D117)),0)&gt;0," #","")</f>
        <v/>
      </c>
      <c r="AL117" s="11" t="str">
        <f>IF(IFERROR(SEARCH(CHAR(10),UPPER('ÚHRADOVÝ KATALOG VZP - ZP'!D117)),0)&gt;0," ALT+ENTER","")</f>
        <v/>
      </c>
      <c r="AM117" s="96" t="str">
        <f>IF(AND(AE117=0, R117="NE"),"Chybí DOP",IF(LEN(TRIM(AF117&amp;AG117&amp;AH117&amp;AI117&amp;AJ117&amp;AK117&amp;AL117))&gt;0,"Nepovolený(é) znak(y):   "&amp;AF117&amp;AG117&amp;AH117&amp;AI117&amp;AJ117&amp;AK117&amp;AL117,TRIM('ÚHRADOVÝ KATALOG VZP - ZP'!D117)))</f>
        <v/>
      </c>
    </row>
    <row r="118" spans="1:39" ht="30" hidden="1" customHeight="1" x14ac:dyDescent="0.2">
      <c r="A118" s="1">
        <v>113</v>
      </c>
      <c r="B118" s="20" t="str">
        <f>IF(ISBLANK('ÚHRADOVÝ KATALOG VZP - ZP'!B118),"",'ÚHRADOVÝ KATALOG VZP - ZP'!B118)</f>
        <v/>
      </c>
      <c r="C118" s="21" t="str">
        <f t="shared" si="5"/>
        <v/>
      </c>
      <c r="D118" s="21" t="str">
        <f t="shared" si="6"/>
        <v/>
      </c>
      <c r="E118" s="22" t="str">
        <f>IF(S118="NOVÝ",IF(LEN(TRIM('ÚHRADOVÝ KATALOG VZP - ZP'!E118))=0,"Chybí TYP",'ÚHRADOVÝ KATALOG VZP - ZP'!E118),IF(LEN(TRIM('ÚHRADOVÝ KATALOG VZP - ZP'!E118))=0,"",'ÚHRADOVÝ KATALOG VZP - ZP'!E118))</f>
        <v/>
      </c>
      <c r="F118" s="22" t="str">
        <f t="shared" si="7"/>
        <v/>
      </c>
      <c r="G118" s="22" t="str">
        <f>IF(S118="NOVÝ",IF(LEN(TRIM('ÚHRADOVÝ KATALOG VZP - ZP'!G118))=0,"???",IF(IFERROR(SEARCH("""",UPPER('ÚHRADOVÝ KATALOG VZP - ZP'!G118)),0)=0,UPPER('ÚHRADOVÝ KATALOG VZP - ZP'!G118),"("&amp;""""&amp;")")),IF(LEN(TRIM('ÚHRADOVÝ KATALOG VZP - ZP'!G118))=0,"",IF(IFERROR(SEARCH("""",UPPER('ÚHRADOVÝ KATALOG VZP - ZP'!G118)),0)=0,UPPER('ÚHRADOVÝ KATALOG VZP - ZP'!G118),"("&amp;""""&amp;")")))</f>
        <v/>
      </c>
      <c r="H118" s="22" t="str">
        <f>IF(IFERROR(SEARCH("""",UPPER('ÚHRADOVÝ KATALOG VZP - ZP'!H118)),0)=0,UPPER('ÚHRADOVÝ KATALOG VZP - ZP'!H118),"("&amp;""""&amp;")")</f>
        <v/>
      </c>
      <c r="I118" s="22" t="str">
        <f>IF(IFERROR(SEARCH("""",UPPER('ÚHRADOVÝ KATALOG VZP - ZP'!I118)),0)=0,UPPER('ÚHRADOVÝ KATALOG VZP - ZP'!I118),"("&amp;""""&amp;")")</f>
        <v/>
      </c>
      <c r="J118" s="23" t="str">
        <f>IF(S118="NOVÝ",IF(LEN(TRIM('ÚHRADOVÝ KATALOG VZP - ZP'!J118))=0,"Chybí VYC",'ÚHRADOVÝ KATALOG VZP - ZP'!J118),IF(LEN(TRIM('ÚHRADOVÝ KATALOG VZP - ZP'!J118))=0,"",'ÚHRADOVÝ KATALOG VZP - ZP'!J118))</f>
        <v/>
      </c>
      <c r="K118" s="22" t="str">
        <f>IF(S118="NOVÝ",IF(LEN(TRIM('ÚHRADOVÝ KATALOG VZP - ZP'!K118))=0,"Chybí MENA",IF(IFERROR(SEARCH("""",UPPER('ÚHRADOVÝ KATALOG VZP - ZP'!K118)),0)=0,UPPER('ÚHRADOVÝ KATALOG VZP - ZP'!K118),"("&amp;""""&amp;")")),IF(LEN(TRIM('ÚHRADOVÝ KATALOG VZP - ZP'!K118))=0,"",IF(IFERROR(SEARCH("""",UPPER('ÚHRADOVÝ KATALOG VZP - ZP'!K118)),0)=0,UPPER('ÚHRADOVÝ KATALOG VZP - ZP'!K118),"("&amp;""""&amp;")")))</f>
        <v/>
      </c>
      <c r="L118" s="24" t="str">
        <f>IF(S118="NOVÝ",IF(LEN(TRIM('ÚHRADOVÝ KATALOG VZP - ZP'!L118))=0,"Chybí KURZ",'ÚHRADOVÝ KATALOG VZP - ZP'!L118),IF(LEN(TRIM('ÚHRADOVÝ KATALOG VZP - ZP'!L118))=0,"",'ÚHRADOVÝ KATALOG VZP - ZP'!L118))</f>
        <v/>
      </c>
      <c r="M118" s="83" t="str">
        <f>IF(S118="NOVÝ",IF(LEN(TRIM('ÚHRADOVÝ KATALOG VZP - ZP'!M118))=0,"Chybí DPH",
IF(OR('ÚHRADOVÝ KATALOG VZP - ZP'!M118=15,'ÚHRADOVÝ KATALOG VZP - ZP'!M118=21),
'ÚHRADOVÝ KATALOG VZP - ZP'!M118,"CHYBA")),
IF(LEN(TRIM('ÚHRADOVÝ KATALOG VZP - ZP'!M118))=0,"",
IF(OR('ÚHRADOVÝ KATALOG VZP - ZP'!M118=15,'ÚHRADOVÝ KATALOG VZP - ZP'!M118=21),
'ÚHRADOVÝ KATALOG VZP - ZP'!M118,"CHYBA"))
)</f>
        <v/>
      </c>
      <c r="N118" s="25" t="str">
        <f>IF(R118="NE",IF(AND(T118&lt;&gt;"X",LEN('ÚHRADOVÝ KATALOG VZP - ZP'!N118)&gt;0),IF(ROUND(J118*L118*(1+(M118/100))*T118,2)&lt;'ÚHRADOVÝ KATALOG VZP - ZP'!N118,TEXT('ÚHRADOVÝ KATALOG VZP - ZP'!N118,"# ##0,00 Kč") &amp; CHAR(10) &amp; "&gt; " &amp; TEXT('ÚHRADOVÝ KATALOG VZP - ZP'!N118-(J118*L118*(1+(M118/100))*T118),"# ##0,00 Kč"),TEXT('ÚHRADOVÝ KATALOG VZP - ZP'!N118,"# ##0,00 Kč") &amp; CHAR(10) &amp; "OK"),"Chybí data pro výpočet"),"")</f>
        <v/>
      </c>
      <c r="O118" s="26" t="str">
        <f>IF(AND(R118="NE",LEN('ÚHRADOVÝ KATALOG VZP - ZP'!O118)&gt;0),'ÚHRADOVÝ KATALOG VZP - ZP'!O118,"")</f>
        <v/>
      </c>
      <c r="P118" s="26" t="str">
        <f>IF(AND(R118="NE",LEN('ÚHRADOVÝ KATALOG VZP - ZP'!P118)&gt;0),'ÚHRADOVÝ KATALOG VZP - ZP'!P118,"")</f>
        <v/>
      </c>
      <c r="Q118" s="79" t="str">
        <f>IF(LEN(TRIM('ÚHRADOVÝ KATALOG VZP - ZP'!Q118))=0,"",IF(IFERROR(SEARCH("""",UPPER('ÚHRADOVÝ KATALOG VZP - ZP'!Q118)),0)=0,UPPER('ÚHRADOVÝ KATALOG VZP - ZP'!Q118),"("&amp;""""&amp;")"))</f>
        <v/>
      </c>
      <c r="R118" s="31" t="str">
        <f>IF(LEN(TRIM('ÚHRADOVÝ KATALOG VZP - ZP'!B118)&amp;TRIM('ÚHRADOVÝ KATALOG VZP - ZP'!C118)&amp;TRIM('ÚHRADOVÝ KATALOG VZP - ZP'!D118)&amp;TRIM('ÚHRADOVÝ KATALOG VZP - ZP'!E118)&amp;TRIM('ÚHRADOVÝ KATALOG VZP - ZP'!F118)&amp;TRIM('ÚHRADOVÝ KATALOG VZP - ZP'!G118)&amp;TRIM('ÚHRADOVÝ KATALOG VZP - ZP'!H118)&amp;TRIM('ÚHRADOVÝ KATALOG VZP - ZP'!I118)&amp;TRIM('ÚHRADOVÝ KATALOG VZP - ZP'!J118)&amp;TRIM('ÚHRADOVÝ KATALOG VZP - ZP'!K118)&amp;TRIM('ÚHRADOVÝ KATALOG VZP - ZP'!L118)&amp;TRIM('ÚHRADOVÝ KATALOG VZP - ZP'!M118)&amp;TRIM('ÚHRADOVÝ KATALOG VZP - ZP'!N118)&amp;TRIM('ÚHRADOVÝ KATALOG VZP - ZP'!O118)&amp;TRIM('ÚHRADOVÝ KATALOG VZP - ZP'!P118)&amp;TRIM('ÚHRADOVÝ KATALOG VZP - ZP'!Q118))=0,"ANO","NE")</f>
        <v>ANO</v>
      </c>
      <c r="S118" s="31" t="str">
        <f>IF(R118="NE",IF(LEN(TRIM('ÚHRADOVÝ KATALOG VZP - ZP'!B118))=0,"NOVÝ","OPRAVA"),"")</f>
        <v/>
      </c>
      <c r="T118" s="32" t="str">
        <f t="shared" si="8"/>
        <v>X</v>
      </c>
      <c r="U118" s="11"/>
      <c r="V118" s="11">
        <f>LEN(TRIM('ÚHRADOVÝ KATALOG VZP - ZP'!C118))</f>
        <v>0</v>
      </c>
      <c r="W118" s="11" t="str">
        <f>IF(IFERROR(SEARCH("""",UPPER('ÚHRADOVÝ KATALOG VZP - ZP'!C118)),0)&gt;0," "&amp;CHAR(34),"")</f>
        <v/>
      </c>
      <c r="X118" s="11" t="str">
        <f>IF(IFERROR(SEARCH("~?",UPPER('ÚHRADOVÝ KATALOG VZP - ZP'!C118)),0)&gt;0," ?","")</f>
        <v/>
      </c>
      <c r="Y118" s="11" t="str">
        <f>IF(IFERROR(SEARCH("!",UPPER('ÚHRADOVÝ KATALOG VZP - ZP'!C118)),0)&gt;0," !","")</f>
        <v/>
      </c>
      <c r="Z118" s="11" t="str">
        <f>IF(IFERROR(SEARCH("_",UPPER('ÚHRADOVÝ KATALOG VZP - ZP'!C118)),0)&gt;0," _","")</f>
        <v/>
      </c>
      <c r="AA118" s="11" t="str">
        <f>IF(IFERROR(SEARCH("§",UPPER('ÚHRADOVÝ KATALOG VZP - ZP'!C118)),0)&gt;0," §","")</f>
        <v/>
      </c>
      <c r="AB118" s="11" t="str">
        <f>IF(IFERROR(SEARCH("#",UPPER('ÚHRADOVÝ KATALOG VZP - ZP'!C118)),0)&gt;0," #","")</f>
        <v/>
      </c>
      <c r="AC118" s="11" t="str">
        <f>IF(IFERROR(SEARCH(CHAR(10),UPPER('ÚHRADOVÝ KATALOG VZP - ZP'!C118)),0)&gt;0," ALT+ENTER","")</f>
        <v/>
      </c>
      <c r="AD118" s="96" t="str">
        <f>IF(AND(V118=0, R118="NE"),"Chybí NAZ",IF(LEN(TRIM(W118&amp;X118&amp;Y118&amp;Z118&amp;AA118&amp;AB118&amp;AC118))&gt;0,"Nepovolený(é) znak(y):   "&amp;W118&amp;X118&amp;Y118&amp;Z118&amp;AA118&amp;AB118&amp;AC118,TRIM('ÚHRADOVÝ KATALOG VZP - ZP'!C118)))</f>
        <v/>
      </c>
      <c r="AE118" s="11">
        <f>LEN(TRIM('ÚHRADOVÝ KATALOG VZP - ZP'!D118))</f>
        <v>0</v>
      </c>
      <c r="AF118" s="11" t="str">
        <f>IF(IFERROR(SEARCH("""",UPPER('ÚHRADOVÝ KATALOG VZP - ZP'!D118)),0)&gt;0," "&amp;CHAR(34),"")</f>
        <v/>
      </c>
      <c r="AG118" s="11" t="str">
        <f>IF(IFERROR(SEARCH("~?",UPPER('ÚHRADOVÝ KATALOG VZP - ZP'!D118)),0)&gt;0," ?","")</f>
        <v/>
      </c>
      <c r="AH118" s="11" t="str">
        <f>IF(IFERROR(SEARCH("!",UPPER('ÚHRADOVÝ KATALOG VZP - ZP'!D118)),0)&gt;0," !","")</f>
        <v/>
      </c>
      <c r="AI118" s="11" t="str">
        <f>IF(IFERROR(SEARCH("_",UPPER('ÚHRADOVÝ KATALOG VZP - ZP'!D118)),0)&gt;0," _","")</f>
        <v/>
      </c>
      <c r="AJ118" s="11" t="str">
        <f>IF(IFERROR(SEARCH("§",UPPER('ÚHRADOVÝ KATALOG VZP - ZP'!D118)),0)&gt;0," §","")</f>
        <v/>
      </c>
      <c r="AK118" s="11" t="str">
        <f>IF(IFERROR(SEARCH("#",UPPER('ÚHRADOVÝ KATALOG VZP - ZP'!D118)),0)&gt;0," #","")</f>
        <v/>
      </c>
      <c r="AL118" s="11" t="str">
        <f>IF(IFERROR(SEARCH(CHAR(10),UPPER('ÚHRADOVÝ KATALOG VZP - ZP'!D118)),0)&gt;0," ALT+ENTER","")</f>
        <v/>
      </c>
      <c r="AM118" s="96" t="str">
        <f>IF(AND(AE118=0, R118="NE"),"Chybí DOP",IF(LEN(TRIM(AF118&amp;AG118&amp;AH118&amp;AI118&amp;AJ118&amp;AK118&amp;AL118))&gt;0,"Nepovolený(é) znak(y):   "&amp;AF118&amp;AG118&amp;AH118&amp;AI118&amp;AJ118&amp;AK118&amp;AL118,TRIM('ÚHRADOVÝ KATALOG VZP - ZP'!D118)))</f>
        <v/>
      </c>
    </row>
    <row r="119" spans="1:39" ht="30" hidden="1" customHeight="1" x14ac:dyDescent="0.2">
      <c r="A119" s="1">
        <v>114</v>
      </c>
      <c r="B119" s="20" t="str">
        <f>IF(ISBLANK('ÚHRADOVÝ KATALOG VZP - ZP'!B119),"",'ÚHRADOVÝ KATALOG VZP - ZP'!B119)</f>
        <v/>
      </c>
      <c r="C119" s="21" t="str">
        <f t="shared" si="5"/>
        <v/>
      </c>
      <c r="D119" s="21" t="str">
        <f t="shared" si="6"/>
        <v/>
      </c>
      <c r="E119" s="22" t="str">
        <f>IF(S119="NOVÝ",IF(LEN(TRIM('ÚHRADOVÝ KATALOG VZP - ZP'!E119))=0,"Chybí TYP",'ÚHRADOVÝ KATALOG VZP - ZP'!E119),IF(LEN(TRIM('ÚHRADOVÝ KATALOG VZP - ZP'!E119))=0,"",'ÚHRADOVÝ KATALOG VZP - ZP'!E119))</f>
        <v/>
      </c>
      <c r="F119" s="22" t="str">
        <f t="shared" si="7"/>
        <v/>
      </c>
      <c r="G119" s="22" t="str">
        <f>IF(S119="NOVÝ",IF(LEN(TRIM('ÚHRADOVÝ KATALOG VZP - ZP'!G119))=0,"???",IF(IFERROR(SEARCH("""",UPPER('ÚHRADOVÝ KATALOG VZP - ZP'!G119)),0)=0,UPPER('ÚHRADOVÝ KATALOG VZP - ZP'!G119),"("&amp;""""&amp;")")),IF(LEN(TRIM('ÚHRADOVÝ KATALOG VZP - ZP'!G119))=0,"",IF(IFERROR(SEARCH("""",UPPER('ÚHRADOVÝ KATALOG VZP - ZP'!G119)),0)=0,UPPER('ÚHRADOVÝ KATALOG VZP - ZP'!G119),"("&amp;""""&amp;")")))</f>
        <v/>
      </c>
      <c r="H119" s="22" t="str">
        <f>IF(IFERROR(SEARCH("""",UPPER('ÚHRADOVÝ KATALOG VZP - ZP'!H119)),0)=0,UPPER('ÚHRADOVÝ KATALOG VZP - ZP'!H119),"("&amp;""""&amp;")")</f>
        <v/>
      </c>
      <c r="I119" s="22" t="str">
        <f>IF(IFERROR(SEARCH("""",UPPER('ÚHRADOVÝ KATALOG VZP - ZP'!I119)),0)=0,UPPER('ÚHRADOVÝ KATALOG VZP - ZP'!I119),"("&amp;""""&amp;")")</f>
        <v/>
      </c>
      <c r="J119" s="23" t="str">
        <f>IF(S119="NOVÝ",IF(LEN(TRIM('ÚHRADOVÝ KATALOG VZP - ZP'!J119))=0,"Chybí VYC",'ÚHRADOVÝ KATALOG VZP - ZP'!J119),IF(LEN(TRIM('ÚHRADOVÝ KATALOG VZP - ZP'!J119))=0,"",'ÚHRADOVÝ KATALOG VZP - ZP'!J119))</f>
        <v/>
      </c>
      <c r="K119" s="22" t="str">
        <f>IF(S119="NOVÝ",IF(LEN(TRIM('ÚHRADOVÝ KATALOG VZP - ZP'!K119))=0,"Chybí MENA",IF(IFERROR(SEARCH("""",UPPER('ÚHRADOVÝ KATALOG VZP - ZP'!K119)),0)=0,UPPER('ÚHRADOVÝ KATALOG VZP - ZP'!K119),"("&amp;""""&amp;")")),IF(LEN(TRIM('ÚHRADOVÝ KATALOG VZP - ZP'!K119))=0,"",IF(IFERROR(SEARCH("""",UPPER('ÚHRADOVÝ KATALOG VZP - ZP'!K119)),0)=0,UPPER('ÚHRADOVÝ KATALOG VZP - ZP'!K119),"("&amp;""""&amp;")")))</f>
        <v/>
      </c>
      <c r="L119" s="24" t="str">
        <f>IF(S119="NOVÝ",IF(LEN(TRIM('ÚHRADOVÝ KATALOG VZP - ZP'!L119))=0,"Chybí KURZ",'ÚHRADOVÝ KATALOG VZP - ZP'!L119),IF(LEN(TRIM('ÚHRADOVÝ KATALOG VZP - ZP'!L119))=0,"",'ÚHRADOVÝ KATALOG VZP - ZP'!L119))</f>
        <v/>
      </c>
      <c r="M119" s="83" t="str">
        <f>IF(S119="NOVÝ",IF(LEN(TRIM('ÚHRADOVÝ KATALOG VZP - ZP'!M119))=0,"Chybí DPH",
IF(OR('ÚHRADOVÝ KATALOG VZP - ZP'!M119=15,'ÚHRADOVÝ KATALOG VZP - ZP'!M119=21),
'ÚHRADOVÝ KATALOG VZP - ZP'!M119,"CHYBA")),
IF(LEN(TRIM('ÚHRADOVÝ KATALOG VZP - ZP'!M119))=0,"",
IF(OR('ÚHRADOVÝ KATALOG VZP - ZP'!M119=15,'ÚHRADOVÝ KATALOG VZP - ZP'!M119=21),
'ÚHRADOVÝ KATALOG VZP - ZP'!M119,"CHYBA"))
)</f>
        <v/>
      </c>
      <c r="N119" s="25" t="str">
        <f>IF(R119="NE",IF(AND(T119&lt;&gt;"X",LEN('ÚHRADOVÝ KATALOG VZP - ZP'!N119)&gt;0),IF(ROUND(J119*L119*(1+(M119/100))*T119,2)&lt;'ÚHRADOVÝ KATALOG VZP - ZP'!N119,TEXT('ÚHRADOVÝ KATALOG VZP - ZP'!N119,"# ##0,00 Kč") &amp; CHAR(10) &amp; "&gt; " &amp; TEXT('ÚHRADOVÝ KATALOG VZP - ZP'!N119-(J119*L119*(1+(M119/100))*T119),"# ##0,00 Kč"),TEXT('ÚHRADOVÝ KATALOG VZP - ZP'!N119,"# ##0,00 Kč") &amp; CHAR(10) &amp; "OK"),"Chybí data pro výpočet"),"")</f>
        <v/>
      </c>
      <c r="O119" s="26" t="str">
        <f>IF(AND(R119="NE",LEN('ÚHRADOVÝ KATALOG VZP - ZP'!O119)&gt;0),'ÚHRADOVÝ KATALOG VZP - ZP'!O119,"")</f>
        <v/>
      </c>
      <c r="P119" s="26" t="str">
        <f>IF(AND(R119="NE",LEN('ÚHRADOVÝ KATALOG VZP - ZP'!P119)&gt;0),'ÚHRADOVÝ KATALOG VZP - ZP'!P119,"")</f>
        <v/>
      </c>
      <c r="Q119" s="79" t="str">
        <f>IF(LEN(TRIM('ÚHRADOVÝ KATALOG VZP - ZP'!Q119))=0,"",IF(IFERROR(SEARCH("""",UPPER('ÚHRADOVÝ KATALOG VZP - ZP'!Q119)),0)=0,UPPER('ÚHRADOVÝ KATALOG VZP - ZP'!Q119),"("&amp;""""&amp;")"))</f>
        <v/>
      </c>
      <c r="R119" s="31" t="str">
        <f>IF(LEN(TRIM('ÚHRADOVÝ KATALOG VZP - ZP'!B119)&amp;TRIM('ÚHRADOVÝ KATALOG VZP - ZP'!C119)&amp;TRIM('ÚHRADOVÝ KATALOG VZP - ZP'!D119)&amp;TRIM('ÚHRADOVÝ KATALOG VZP - ZP'!E119)&amp;TRIM('ÚHRADOVÝ KATALOG VZP - ZP'!F119)&amp;TRIM('ÚHRADOVÝ KATALOG VZP - ZP'!G119)&amp;TRIM('ÚHRADOVÝ KATALOG VZP - ZP'!H119)&amp;TRIM('ÚHRADOVÝ KATALOG VZP - ZP'!I119)&amp;TRIM('ÚHRADOVÝ KATALOG VZP - ZP'!J119)&amp;TRIM('ÚHRADOVÝ KATALOG VZP - ZP'!K119)&amp;TRIM('ÚHRADOVÝ KATALOG VZP - ZP'!L119)&amp;TRIM('ÚHRADOVÝ KATALOG VZP - ZP'!M119)&amp;TRIM('ÚHRADOVÝ KATALOG VZP - ZP'!N119)&amp;TRIM('ÚHRADOVÝ KATALOG VZP - ZP'!O119)&amp;TRIM('ÚHRADOVÝ KATALOG VZP - ZP'!P119)&amp;TRIM('ÚHRADOVÝ KATALOG VZP - ZP'!Q119))=0,"ANO","NE")</f>
        <v>ANO</v>
      </c>
      <c r="S119" s="31" t="str">
        <f>IF(R119="NE",IF(LEN(TRIM('ÚHRADOVÝ KATALOG VZP - ZP'!B119))=0,"NOVÝ","OPRAVA"),"")</f>
        <v/>
      </c>
      <c r="T119" s="32" t="str">
        <f t="shared" si="8"/>
        <v>X</v>
      </c>
      <c r="U119" s="11"/>
      <c r="V119" s="11">
        <f>LEN(TRIM('ÚHRADOVÝ KATALOG VZP - ZP'!C119))</f>
        <v>0</v>
      </c>
      <c r="W119" s="11" t="str">
        <f>IF(IFERROR(SEARCH("""",UPPER('ÚHRADOVÝ KATALOG VZP - ZP'!C119)),0)&gt;0," "&amp;CHAR(34),"")</f>
        <v/>
      </c>
      <c r="X119" s="11" t="str">
        <f>IF(IFERROR(SEARCH("~?",UPPER('ÚHRADOVÝ KATALOG VZP - ZP'!C119)),0)&gt;0," ?","")</f>
        <v/>
      </c>
      <c r="Y119" s="11" t="str">
        <f>IF(IFERROR(SEARCH("!",UPPER('ÚHRADOVÝ KATALOG VZP - ZP'!C119)),0)&gt;0," !","")</f>
        <v/>
      </c>
      <c r="Z119" s="11" t="str">
        <f>IF(IFERROR(SEARCH("_",UPPER('ÚHRADOVÝ KATALOG VZP - ZP'!C119)),0)&gt;0," _","")</f>
        <v/>
      </c>
      <c r="AA119" s="11" t="str">
        <f>IF(IFERROR(SEARCH("§",UPPER('ÚHRADOVÝ KATALOG VZP - ZP'!C119)),0)&gt;0," §","")</f>
        <v/>
      </c>
      <c r="AB119" s="11" t="str">
        <f>IF(IFERROR(SEARCH("#",UPPER('ÚHRADOVÝ KATALOG VZP - ZP'!C119)),0)&gt;0," #","")</f>
        <v/>
      </c>
      <c r="AC119" s="11" t="str">
        <f>IF(IFERROR(SEARCH(CHAR(10),UPPER('ÚHRADOVÝ KATALOG VZP - ZP'!C119)),0)&gt;0," ALT+ENTER","")</f>
        <v/>
      </c>
      <c r="AD119" s="96" t="str">
        <f>IF(AND(V119=0, R119="NE"),"Chybí NAZ",IF(LEN(TRIM(W119&amp;X119&amp;Y119&amp;Z119&amp;AA119&amp;AB119&amp;AC119))&gt;0,"Nepovolený(é) znak(y):   "&amp;W119&amp;X119&amp;Y119&amp;Z119&amp;AA119&amp;AB119&amp;AC119,TRIM('ÚHRADOVÝ KATALOG VZP - ZP'!C119)))</f>
        <v/>
      </c>
      <c r="AE119" s="11">
        <f>LEN(TRIM('ÚHRADOVÝ KATALOG VZP - ZP'!D119))</f>
        <v>0</v>
      </c>
      <c r="AF119" s="11" t="str">
        <f>IF(IFERROR(SEARCH("""",UPPER('ÚHRADOVÝ KATALOG VZP - ZP'!D119)),0)&gt;0," "&amp;CHAR(34),"")</f>
        <v/>
      </c>
      <c r="AG119" s="11" t="str">
        <f>IF(IFERROR(SEARCH("~?",UPPER('ÚHRADOVÝ KATALOG VZP - ZP'!D119)),0)&gt;0," ?","")</f>
        <v/>
      </c>
      <c r="AH119" s="11" t="str">
        <f>IF(IFERROR(SEARCH("!",UPPER('ÚHRADOVÝ KATALOG VZP - ZP'!D119)),0)&gt;0," !","")</f>
        <v/>
      </c>
      <c r="AI119" s="11" t="str">
        <f>IF(IFERROR(SEARCH("_",UPPER('ÚHRADOVÝ KATALOG VZP - ZP'!D119)),0)&gt;0," _","")</f>
        <v/>
      </c>
      <c r="AJ119" s="11" t="str">
        <f>IF(IFERROR(SEARCH("§",UPPER('ÚHRADOVÝ KATALOG VZP - ZP'!D119)),0)&gt;0," §","")</f>
        <v/>
      </c>
      <c r="AK119" s="11" t="str">
        <f>IF(IFERROR(SEARCH("#",UPPER('ÚHRADOVÝ KATALOG VZP - ZP'!D119)),0)&gt;0," #","")</f>
        <v/>
      </c>
      <c r="AL119" s="11" t="str">
        <f>IF(IFERROR(SEARCH(CHAR(10),UPPER('ÚHRADOVÝ KATALOG VZP - ZP'!D119)),0)&gt;0," ALT+ENTER","")</f>
        <v/>
      </c>
      <c r="AM119" s="96" t="str">
        <f>IF(AND(AE119=0, R119="NE"),"Chybí DOP",IF(LEN(TRIM(AF119&amp;AG119&amp;AH119&amp;AI119&amp;AJ119&amp;AK119&amp;AL119))&gt;0,"Nepovolený(é) znak(y):   "&amp;AF119&amp;AG119&amp;AH119&amp;AI119&amp;AJ119&amp;AK119&amp;AL119,TRIM('ÚHRADOVÝ KATALOG VZP - ZP'!D119)))</f>
        <v/>
      </c>
    </row>
    <row r="120" spans="1:39" ht="30" hidden="1" customHeight="1" x14ac:dyDescent="0.2">
      <c r="A120" s="1">
        <v>115</v>
      </c>
      <c r="B120" s="20" t="str">
        <f>IF(ISBLANK('ÚHRADOVÝ KATALOG VZP - ZP'!B120),"",'ÚHRADOVÝ KATALOG VZP - ZP'!B120)</f>
        <v/>
      </c>
      <c r="C120" s="21" t="str">
        <f t="shared" si="5"/>
        <v/>
      </c>
      <c r="D120" s="21" t="str">
        <f t="shared" si="6"/>
        <v/>
      </c>
      <c r="E120" s="22" t="str">
        <f>IF(S120="NOVÝ",IF(LEN(TRIM('ÚHRADOVÝ KATALOG VZP - ZP'!E120))=0,"Chybí TYP",'ÚHRADOVÝ KATALOG VZP - ZP'!E120),IF(LEN(TRIM('ÚHRADOVÝ KATALOG VZP - ZP'!E120))=0,"",'ÚHRADOVÝ KATALOG VZP - ZP'!E120))</f>
        <v/>
      </c>
      <c r="F120" s="22" t="str">
        <f t="shared" si="7"/>
        <v/>
      </c>
      <c r="G120" s="22" t="str">
        <f>IF(S120="NOVÝ",IF(LEN(TRIM('ÚHRADOVÝ KATALOG VZP - ZP'!G120))=0,"???",IF(IFERROR(SEARCH("""",UPPER('ÚHRADOVÝ KATALOG VZP - ZP'!G120)),0)=0,UPPER('ÚHRADOVÝ KATALOG VZP - ZP'!G120),"("&amp;""""&amp;")")),IF(LEN(TRIM('ÚHRADOVÝ KATALOG VZP - ZP'!G120))=0,"",IF(IFERROR(SEARCH("""",UPPER('ÚHRADOVÝ KATALOG VZP - ZP'!G120)),0)=0,UPPER('ÚHRADOVÝ KATALOG VZP - ZP'!G120),"("&amp;""""&amp;")")))</f>
        <v/>
      </c>
      <c r="H120" s="22" t="str">
        <f>IF(IFERROR(SEARCH("""",UPPER('ÚHRADOVÝ KATALOG VZP - ZP'!H120)),0)=0,UPPER('ÚHRADOVÝ KATALOG VZP - ZP'!H120),"("&amp;""""&amp;")")</f>
        <v/>
      </c>
      <c r="I120" s="22" t="str">
        <f>IF(IFERROR(SEARCH("""",UPPER('ÚHRADOVÝ KATALOG VZP - ZP'!I120)),0)=0,UPPER('ÚHRADOVÝ KATALOG VZP - ZP'!I120),"("&amp;""""&amp;")")</f>
        <v/>
      </c>
      <c r="J120" s="23" t="str">
        <f>IF(S120="NOVÝ",IF(LEN(TRIM('ÚHRADOVÝ KATALOG VZP - ZP'!J120))=0,"Chybí VYC",'ÚHRADOVÝ KATALOG VZP - ZP'!J120),IF(LEN(TRIM('ÚHRADOVÝ KATALOG VZP - ZP'!J120))=0,"",'ÚHRADOVÝ KATALOG VZP - ZP'!J120))</f>
        <v/>
      </c>
      <c r="K120" s="22" t="str">
        <f>IF(S120="NOVÝ",IF(LEN(TRIM('ÚHRADOVÝ KATALOG VZP - ZP'!K120))=0,"Chybí MENA",IF(IFERROR(SEARCH("""",UPPER('ÚHRADOVÝ KATALOG VZP - ZP'!K120)),0)=0,UPPER('ÚHRADOVÝ KATALOG VZP - ZP'!K120),"("&amp;""""&amp;")")),IF(LEN(TRIM('ÚHRADOVÝ KATALOG VZP - ZP'!K120))=0,"",IF(IFERROR(SEARCH("""",UPPER('ÚHRADOVÝ KATALOG VZP - ZP'!K120)),0)=0,UPPER('ÚHRADOVÝ KATALOG VZP - ZP'!K120),"("&amp;""""&amp;")")))</f>
        <v/>
      </c>
      <c r="L120" s="24" t="str">
        <f>IF(S120="NOVÝ",IF(LEN(TRIM('ÚHRADOVÝ KATALOG VZP - ZP'!L120))=0,"Chybí KURZ",'ÚHRADOVÝ KATALOG VZP - ZP'!L120),IF(LEN(TRIM('ÚHRADOVÝ KATALOG VZP - ZP'!L120))=0,"",'ÚHRADOVÝ KATALOG VZP - ZP'!L120))</f>
        <v/>
      </c>
      <c r="M120" s="83" t="str">
        <f>IF(S120="NOVÝ",IF(LEN(TRIM('ÚHRADOVÝ KATALOG VZP - ZP'!M120))=0,"Chybí DPH",
IF(OR('ÚHRADOVÝ KATALOG VZP - ZP'!M120=15,'ÚHRADOVÝ KATALOG VZP - ZP'!M120=21),
'ÚHRADOVÝ KATALOG VZP - ZP'!M120,"CHYBA")),
IF(LEN(TRIM('ÚHRADOVÝ KATALOG VZP - ZP'!M120))=0,"",
IF(OR('ÚHRADOVÝ KATALOG VZP - ZP'!M120=15,'ÚHRADOVÝ KATALOG VZP - ZP'!M120=21),
'ÚHRADOVÝ KATALOG VZP - ZP'!M120,"CHYBA"))
)</f>
        <v/>
      </c>
      <c r="N120" s="25" t="str">
        <f>IF(R120="NE",IF(AND(T120&lt;&gt;"X",LEN('ÚHRADOVÝ KATALOG VZP - ZP'!N120)&gt;0),IF(ROUND(J120*L120*(1+(M120/100))*T120,2)&lt;'ÚHRADOVÝ KATALOG VZP - ZP'!N120,TEXT('ÚHRADOVÝ KATALOG VZP - ZP'!N120,"# ##0,00 Kč") &amp; CHAR(10) &amp; "&gt; " &amp; TEXT('ÚHRADOVÝ KATALOG VZP - ZP'!N120-(J120*L120*(1+(M120/100))*T120),"# ##0,00 Kč"),TEXT('ÚHRADOVÝ KATALOG VZP - ZP'!N120,"# ##0,00 Kč") &amp; CHAR(10) &amp; "OK"),"Chybí data pro výpočet"),"")</f>
        <v/>
      </c>
      <c r="O120" s="26" t="str">
        <f>IF(AND(R120="NE",LEN('ÚHRADOVÝ KATALOG VZP - ZP'!O120)&gt;0),'ÚHRADOVÝ KATALOG VZP - ZP'!O120,"")</f>
        <v/>
      </c>
      <c r="P120" s="26" t="str">
        <f>IF(AND(R120="NE",LEN('ÚHRADOVÝ KATALOG VZP - ZP'!P120)&gt;0),'ÚHRADOVÝ KATALOG VZP - ZP'!P120,"")</f>
        <v/>
      </c>
      <c r="Q120" s="79" t="str">
        <f>IF(LEN(TRIM('ÚHRADOVÝ KATALOG VZP - ZP'!Q120))=0,"",IF(IFERROR(SEARCH("""",UPPER('ÚHRADOVÝ KATALOG VZP - ZP'!Q120)),0)=0,UPPER('ÚHRADOVÝ KATALOG VZP - ZP'!Q120),"("&amp;""""&amp;")"))</f>
        <v/>
      </c>
      <c r="R120" s="31" t="str">
        <f>IF(LEN(TRIM('ÚHRADOVÝ KATALOG VZP - ZP'!B120)&amp;TRIM('ÚHRADOVÝ KATALOG VZP - ZP'!C120)&amp;TRIM('ÚHRADOVÝ KATALOG VZP - ZP'!D120)&amp;TRIM('ÚHRADOVÝ KATALOG VZP - ZP'!E120)&amp;TRIM('ÚHRADOVÝ KATALOG VZP - ZP'!F120)&amp;TRIM('ÚHRADOVÝ KATALOG VZP - ZP'!G120)&amp;TRIM('ÚHRADOVÝ KATALOG VZP - ZP'!H120)&amp;TRIM('ÚHRADOVÝ KATALOG VZP - ZP'!I120)&amp;TRIM('ÚHRADOVÝ KATALOG VZP - ZP'!J120)&amp;TRIM('ÚHRADOVÝ KATALOG VZP - ZP'!K120)&amp;TRIM('ÚHRADOVÝ KATALOG VZP - ZP'!L120)&amp;TRIM('ÚHRADOVÝ KATALOG VZP - ZP'!M120)&amp;TRIM('ÚHRADOVÝ KATALOG VZP - ZP'!N120)&amp;TRIM('ÚHRADOVÝ KATALOG VZP - ZP'!O120)&amp;TRIM('ÚHRADOVÝ KATALOG VZP - ZP'!P120)&amp;TRIM('ÚHRADOVÝ KATALOG VZP - ZP'!Q120))=0,"ANO","NE")</f>
        <v>ANO</v>
      </c>
      <c r="S120" s="31" t="str">
        <f>IF(R120="NE",IF(LEN(TRIM('ÚHRADOVÝ KATALOG VZP - ZP'!B120))=0,"NOVÝ","OPRAVA"),"")</f>
        <v/>
      </c>
      <c r="T120" s="32" t="str">
        <f t="shared" si="8"/>
        <v>X</v>
      </c>
      <c r="U120" s="11"/>
      <c r="V120" s="11">
        <f>LEN(TRIM('ÚHRADOVÝ KATALOG VZP - ZP'!C120))</f>
        <v>0</v>
      </c>
      <c r="W120" s="11" t="str">
        <f>IF(IFERROR(SEARCH("""",UPPER('ÚHRADOVÝ KATALOG VZP - ZP'!C120)),0)&gt;0," "&amp;CHAR(34),"")</f>
        <v/>
      </c>
      <c r="X120" s="11" t="str">
        <f>IF(IFERROR(SEARCH("~?",UPPER('ÚHRADOVÝ KATALOG VZP - ZP'!C120)),0)&gt;0," ?","")</f>
        <v/>
      </c>
      <c r="Y120" s="11" t="str">
        <f>IF(IFERROR(SEARCH("!",UPPER('ÚHRADOVÝ KATALOG VZP - ZP'!C120)),0)&gt;0," !","")</f>
        <v/>
      </c>
      <c r="Z120" s="11" t="str">
        <f>IF(IFERROR(SEARCH("_",UPPER('ÚHRADOVÝ KATALOG VZP - ZP'!C120)),0)&gt;0," _","")</f>
        <v/>
      </c>
      <c r="AA120" s="11" t="str">
        <f>IF(IFERROR(SEARCH("§",UPPER('ÚHRADOVÝ KATALOG VZP - ZP'!C120)),0)&gt;0," §","")</f>
        <v/>
      </c>
      <c r="AB120" s="11" t="str">
        <f>IF(IFERROR(SEARCH("#",UPPER('ÚHRADOVÝ KATALOG VZP - ZP'!C120)),0)&gt;0," #","")</f>
        <v/>
      </c>
      <c r="AC120" s="11" t="str">
        <f>IF(IFERROR(SEARCH(CHAR(10),UPPER('ÚHRADOVÝ KATALOG VZP - ZP'!C120)),0)&gt;0," ALT+ENTER","")</f>
        <v/>
      </c>
      <c r="AD120" s="96" t="str">
        <f>IF(AND(V120=0, R120="NE"),"Chybí NAZ",IF(LEN(TRIM(W120&amp;X120&amp;Y120&amp;Z120&amp;AA120&amp;AB120&amp;AC120))&gt;0,"Nepovolený(é) znak(y):   "&amp;W120&amp;X120&amp;Y120&amp;Z120&amp;AA120&amp;AB120&amp;AC120,TRIM('ÚHRADOVÝ KATALOG VZP - ZP'!C120)))</f>
        <v/>
      </c>
      <c r="AE120" s="11">
        <f>LEN(TRIM('ÚHRADOVÝ KATALOG VZP - ZP'!D120))</f>
        <v>0</v>
      </c>
      <c r="AF120" s="11" t="str">
        <f>IF(IFERROR(SEARCH("""",UPPER('ÚHRADOVÝ KATALOG VZP - ZP'!D120)),0)&gt;0," "&amp;CHAR(34),"")</f>
        <v/>
      </c>
      <c r="AG120" s="11" t="str">
        <f>IF(IFERROR(SEARCH("~?",UPPER('ÚHRADOVÝ KATALOG VZP - ZP'!D120)),0)&gt;0," ?","")</f>
        <v/>
      </c>
      <c r="AH120" s="11" t="str">
        <f>IF(IFERROR(SEARCH("!",UPPER('ÚHRADOVÝ KATALOG VZP - ZP'!D120)),0)&gt;0," !","")</f>
        <v/>
      </c>
      <c r="AI120" s="11" t="str">
        <f>IF(IFERROR(SEARCH("_",UPPER('ÚHRADOVÝ KATALOG VZP - ZP'!D120)),0)&gt;0," _","")</f>
        <v/>
      </c>
      <c r="AJ120" s="11" t="str">
        <f>IF(IFERROR(SEARCH("§",UPPER('ÚHRADOVÝ KATALOG VZP - ZP'!D120)),0)&gt;0," §","")</f>
        <v/>
      </c>
      <c r="AK120" s="11" t="str">
        <f>IF(IFERROR(SEARCH("#",UPPER('ÚHRADOVÝ KATALOG VZP - ZP'!D120)),0)&gt;0," #","")</f>
        <v/>
      </c>
      <c r="AL120" s="11" t="str">
        <f>IF(IFERROR(SEARCH(CHAR(10),UPPER('ÚHRADOVÝ KATALOG VZP - ZP'!D120)),0)&gt;0," ALT+ENTER","")</f>
        <v/>
      </c>
      <c r="AM120" s="96" t="str">
        <f>IF(AND(AE120=0, R120="NE"),"Chybí DOP",IF(LEN(TRIM(AF120&amp;AG120&amp;AH120&amp;AI120&amp;AJ120&amp;AK120&amp;AL120))&gt;0,"Nepovolený(é) znak(y):   "&amp;AF120&amp;AG120&amp;AH120&amp;AI120&amp;AJ120&amp;AK120&amp;AL120,TRIM('ÚHRADOVÝ KATALOG VZP - ZP'!D120)))</f>
        <v/>
      </c>
    </row>
    <row r="121" spans="1:39" ht="30" hidden="1" customHeight="1" x14ac:dyDescent="0.2">
      <c r="A121" s="1">
        <v>116</v>
      </c>
      <c r="B121" s="20" t="str">
        <f>IF(ISBLANK('ÚHRADOVÝ KATALOG VZP - ZP'!B121),"",'ÚHRADOVÝ KATALOG VZP - ZP'!B121)</f>
        <v/>
      </c>
      <c r="C121" s="21" t="str">
        <f t="shared" si="5"/>
        <v/>
      </c>
      <c r="D121" s="21" t="str">
        <f t="shared" si="6"/>
        <v/>
      </c>
      <c r="E121" s="22" t="str">
        <f>IF(S121="NOVÝ",IF(LEN(TRIM('ÚHRADOVÝ KATALOG VZP - ZP'!E121))=0,"Chybí TYP",'ÚHRADOVÝ KATALOG VZP - ZP'!E121),IF(LEN(TRIM('ÚHRADOVÝ KATALOG VZP - ZP'!E121))=0,"",'ÚHRADOVÝ KATALOG VZP - ZP'!E121))</f>
        <v/>
      </c>
      <c r="F121" s="22" t="str">
        <f t="shared" si="7"/>
        <v/>
      </c>
      <c r="G121" s="22" t="str">
        <f>IF(S121="NOVÝ",IF(LEN(TRIM('ÚHRADOVÝ KATALOG VZP - ZP'!G121))=0,"???",IF(IFERROR(SEARCH("""",UPPER('ÚHRADOVÝ KATALOG VZP - ZP'!G121)),0)=0,UPPER('ÚHRADOVÝ KATALOG VZP - ZP'!G121),"("&amp;""""&amp;")")),IF(LEN(TRIM('ÚHRADOVÝ KATALOG VZP - ZP'!G121))=0,"",IF(IFERROR(SEARCH("""",UPPER('ÚHRADOVÝ KATALOG VZP - ZP'!G121)),0)=0,UPPER('ÚHRADOVÝ KATALOG VZP - ZP'!G121),"("&amp;""""&amp;")")))</f>
        <v/>
      </c>
      <c r="H121" s="22" t="str">
        <f>IF(IFERROR(SEARCH("""",UPPER('ÚHRADOVÝ KATALOG VZP - ZP'!H121)),0)=0,UPPER('ÚHRADOVÝ KATALOG VZP - ZP'!H121),"("&amp;""""&amp;")")</f>
        <v/>
      </c>
      <c r="I121" s="22" t="str">
        <f>IF(IFERROR(SEARCH("""",UPPER('ÚHRADOVÝ KATALOG VZP - ZP'!I121)),0)=0,UPPER('ÚHRADOVÝ KATALOG VZP - ZP'!I121),"("&amp;""""&amp;")")</f>
        <v/>
      </c>
      <c r="J121" s="23" t="str">
        <f>IF(S121="NOVÝ",IF(LEN(TRIM('ÚHRADOVÝ KATALOG VZP - ZP'!J121))=0,"Chybí VYC",'ÚHRADOVÝ KATALOG VZP - ZP'!J121),IF(LEN(TRIM('ÚHRADOVÝ KATALOG VZP - ZP'!J121))=0,"",'ÚHRADOVÝ KATALOG VZP - ZP'!J121))</f>
        <v/>
      </c>
      <c r="K121" s="22" t="str">
        <f>IF(S121="NOVÝ",IF(LEN(TRIM('ÚHRADOVÝ KATALOG VZP - ZP'!K121))=0,"Chybí MENA",IF(IFERROR(SEARCH("""",UPPER('ÚHRADOVÝ KATALOG VZP - ZP'!K121)),0)=0,UPPER('ÚHRADOVÝ KATALOG VZP - ZP'!K121),"("&amp;""""&amp;")")),IF(LEN(TRIM('ÚHRADOVÝ KATALOG VZP - ZP'!K121))=0,"",IF(IFERROR(SEARCH("""",UPPER('ÚHRADOVÝ KATALOG VZP - ZP'!K121)),0)=0,UPPER('ÚHRADOVÝ KATALOG VZP - ZP'!K121),"("&amp;""""&amp;")")))</f>
        <v/>
      </c>
      <c r="L121" s="24" t="str">
        <f>IF(S121="NOVÝ",IF(LEN(TRIM('ÚHRADOVÝ KATALOG VZP - ZP'!L121))=0,"Chybí KURZ",'ÚHRADOVÝ KATALOG VZP - ZP'!L121),IF(LEN(TRIM('ÚHRADOVÝ KATALOG VZP - ZP'!L121))=0,"",'ÚHRADOVÝ KATALOG VZP - ZP'!L121))</f>
        <v/>
      </c>
      <c r="M121" s="83" t="str">
        <f>IF(S121="NOVÝ",IF(LEN(TRIM('ÚHRADOVÝ KATALOG VZP - ZP'!M121))=0,"Chybí DPH",
IF(OR('ÚHRADOVÝ KATALOG VZP - ZP'!M121=15,'ÚHRADOVÝ KATALOG VZP - ZP'!M121=21),
'ÚHRADOVÝ KATALOG VZP - ZP'!M121,"CHYBA")),
IF(LEN(TRIM('ÚHRADOVÝ KATALOG VZP - ZP'!M121))=0,"",
IF(OR('ÚHRADOVÝ KATALOG VZP - ZP'!M121=15,'ÚHRADOVÝ KATALOG VZP - ZP'!M121=21),
'ÚHRADOVÝ KATALOG VZP - ZP'!M121,"CHYBA"))
)</f>
        <v/>
      </c>
      <c r="N121" s="25" t="str">
        <f>IF(R121="NE",IF(AND(T121&lt;&gt;"X",LEN('ÚHRADOVÝ KATALOG VZP - ZP'!N121)&gt;0),IF(ROUND(J121*L121*(1+(M121/100))*T121,2)&lt;'ÚHRADOVÝ KATALOG VZP - ZP'!N121,TEXT('ÚHRADOVÝ KATALOG VZP - ZP'!N121,"# ##0,00 Kč") &amp; CHAR(10) &amp; "&gt; " &amp; TEXT('ÚHRADOVÝ KATALOG VZP - ZP'!N121-(J121*L121*(1+(M121/100))*T121),"# ##0,00 Kč"),TEXT('ÚHRADOVÝ KATALOG VZP - ZP'!N121,"# ##0,00 Kč") &amp; CHAR(10) &amp; "OK"),"Chybí data pro výpočet"),"")</f>
        <v/>
      </c>
      <c r="O121" s="26" t="str">
        <f>IF(AND(R121="NE",LEN('ÚHRADOVÝ KATALOG VZP - ZP'!O121)&gt;0),'ÚHRADOVÝ KATALOG VZP - ZP'!O121,"")</f>
        <v/>
      </c>
      <c r="P121" s="26" t="str">
        <f>IF(AND(R121="NE",LEN('ÚHRADOVÝ KATALOG VZP - ZP'!P121)&gt;0),'ÚHRADOVÝ KATALOG VZP - ZP'!P121,"")</f>
        <v/>
      </c>
      <c r="Q121" s="79" t="str">
        <f>IF(LEN(TRIM('ÚHRADOVÝ KATALOG VZP - ZP'!Q121))=0,"",IF(IFERROR(SEARCH("""",UPPER('ÚHRADOVÝ KATALOG VZP - ZP'!Q121)),0)=0,UPPER('ÚHRADOVÝ KATALOG VZP - ZP'!Q121),"("&amp;""""&amp;")"))</f>
        <v/>
      </c>
      <c r="R121" s="31" t="str">
        <f>IF(LEN(TRIM('ÚHRADOVÝ KATALOG VZP - ZP'!B121)&amp;TRIM('ÚHRADOVÝ KATALOG VZP - ZP'!C121)&amp;TRIM('ÚHRADOVÝ KATALOG VZP - ZP'!D121)&amp;TRIM('ÚHRADOVÝ KATALOG VZP - ZP'!E121)&amp;TRIM('ÚHRADOVÝ KATALOG VZP - ZP'!F121)&amp;TRIM('ÚHRADOVÝ KATALOG VZP - ZP'!G121)&amp;TRIM('ÚHRADOVÝ KATALOG VZP - ZP'!H121)&amp;TRIM('ÚHRADOVÝ KATALOG VZP - ZP'!I121)&amp;TRIM('ÚHRADOVÝ KATALOG VZP - ZP'!J121)&amp;TRIM('ÚHRADOVÝ KATALOG VZP - ZP'!K121)&amp;TRIM('ÚHRADOVÝ KATALOG VZP - ZP'!L121)&amp;TRIM('ÚHRADOVÝ KATALOG VZP - ZP'!M121)&amp;TRIM('ÚHRADOVÝ KATALOG VZP - ZP'!N121)&amp;TRIM('ÚHRADOVÝ KATALOG VZP - ZP'!O121)&amp;TRIM('ÚHRADOVÝ KATALOG VZP - ZP'!P121)&amp;TRIM('ÚHRADOVÝ KATALOG VZP - ZP'!Q121))=0,"ANO","NE")</f>
        <v>ANO</v>
      </c>
      <c r="S121" s="31" t="str">
        <f>IF(R121="NE",IF(LEN(TRIM('ÚHRADOVÝ KATALOG VZP - ZP'!B121))=0,"NOVÝ","OPRAVA"),"")</f>
        <v/>
      </c>
      <c r="T121" s="32" t="str">
        <f t="shared" si="8"/>
        <v>X</v>
      </c>
      <c r="U121" s="11"/>
      <c r="V121" s="11">
        <f>LEN(TRIM('ÚHRADOVÝ KATALOG VZP - ZP'!C121))</f>
        <v>0</v>
      </c>
      <c r="W121" s="11" t="str">
        <f>IF(IFERROR(SEARCH("""",UPPER('ÚHRADOVÝ KATALOG VZP - ZP'!C121)),0)&gt;0," "&amp;CHAR(34),"")</f>
        <v/>
      </c>
      <c r="X121" s="11" t="str">
        <f>IF(IFERROR(SEARCH("~?",UPPER('ÚHRADOVÝ KATALOG VZP - ZP'!C121)),0)&gt;0," ?","")</f>
        <v/>
      </c>
      <c r="Y121" s="11" t="str">
        <f>IF(IFERROR(SEARCH("!",UPPER('ÚHRADOVÝ KATALOG VZP - ZP'!C121)),0)&gt;0," !","")</f>
        <v/>
      </c>
      <c r="Z121" s="11" t="str">
        <f>IF(IFERROR(SEARCH("_",UPPER('ÚHRADOVÝ KATALOG VZP - ZP'!C121)),0)&gt;0," _","")</f>
        <v/>
      </c>
      <c r="AA121" s="11" t="str">
        <f>IF(IFERROR(SEARCH("§",UPPER('ÚHRADOVÝ KATALOG VZP - ZP'!C121)),0)&gt;0," §","")</f>
        <v/>
      </c>
      <c r="AB121" s="11" t="str">
        <f>IF(IFERROR(SEARCH("#",UPPER('ÚHRADOVÝ KATALOG VZP - ZP'!C121)),0)&gt;0," #","")</f>
        <v/>
      </c>
      <c r="AC121" s="11" t="str">
        <f>IF(IFERROR(SEARCH(CHAR(10),UPPER('ÚHRADOVÝ KATALOG VZP - ZP'!C121)),0)&gt;0," ALT+ENTER","")</f>
        <v/>
      </c>
      <c r="AD121" s="96" t="str">
        <f>IF(AND(V121=0, R121="NE"),"Chybí NAZ",IF(LEN(TRIM(W121&amp;X121&amp;Y121&amp;Z121&amp;AA121&amp;AB121&amp;AC121))&gt;0,"Nepovolený(é) znak(y):   "&amp;W121&amp;X121&amp;Y121&amp;Z121&amp;AA121&amp;AB121&amp;AC121,TRIM('ÚHRADOVÝ KATALOG VZP - ZP'!C121)))</f>
        <v/>
      </c>
      <c r="AE121" s="11">
        <f>LEN(TRIM('ÚHRADOVÝ KATALOG VZP - ZP'!D121))</f>
        <v>0</v>
      </c>
      <c r="AF121" s="11" t="str">
        <f>IF(IFERROR(SEARCH("""",UPPER('ÚHRADOVÝ KATALOG VZP - ZP'!D121)),0)&gt;0," "&amp;CHAR(34),"")</f>
        <v/>
      </c>
      <c r="AG121" s="11" t="str">
        <f>IF(IFERROR(SEARCH("~?",UPPER('ÚHRADOVÝ KATALOG VZP - ZP'!D121)),0)&gt;0," ?","")</f>
        <v/>
      </c>
      <c r="AH121" s="11" t="str">
        <f>IF(IFERROR(SEARCH("!",UPPER('ÚHRADOVÝ KATALOG VZP - ZP'!D121)),0)&gt;0," !","")</f>
        <v/>
      </c>
      <c r="AI121" s="11" t="str">
        <f>IF(IFERROR(SEARCH("_",UPPER('ÚHRADOVÝ KATALOG VZP - ZP'!D121)),0)&gt;0," _","")</f>
        <v/>
      </c>
      <c r="AJ121" s="11" t="str">
        <f>IF(IFERROR(SEARCH("§",UPPER('ÚHRADOVÝ KATALOG VZP - ZP'!D121)),0)&gt;0," §","")</f>
        <v/>
      </c>
      <c r="AK121" s="11" t="str">
        <f>IF(IFERROR(SEARCH("#",UPPER('ÚHRADOVÝ KATALOG VZP - ZP'!D121)),0)&gt;0," #","")</f>
        <v/>
      </c>
      <c r="AL121" s="11" t="str">
        <f>IF(IFERROR(SEARCH(CHAR(10),UPPER('ÚHRADOVÝ KATALOG VZP - ZP'!D121)),0)&gt;0," ALT+ENTER","")</f>
        <v/>
      </c>
      <c r="AM121" s="96" t="str">
        <f>IF(AND(AE121=0, R121="NE"),"Chybí DOP",IF(LEN(TRIM(AF121&amp;AG121&amp;AH121&amp;AI121&amp;AJ121&amp;AK121&amp;AL121))&gt;0,"Nepovolený(é) znak(y):   "&amp;AF121&amp;AG121&amp;AH121&amp;AI121&amp;AJ121&amp;AK121&amp;AL121,TRIM('ÚHRADOVÝ KATALOG VZP - ZP'!D121)))</f>
        <v/>
      </c>
    </row>
    <row r="122" spans="1:39" ht="30" hidden="1" customHeight="1" x14ac:dyDescent="0.2">
      <c r="A122" s="1">
        <v>117</v>
      </c>
      <c r="B122" s="20" t="str">
        <f>IF(ISBLANK('ÚHRADOVÝ KATALOG VZP - ZP'!B122),"",'ÚHRADOVÝ KATALOG VZP - ZP'!B122)</f>
        <v/>
      </c>
      <c r="C122" s="21" t="str">
        <f t="shared" si="5"/>
        <v/>
      </c>
      <c r="D122" s="21" t="str">
        <f t="shared" si="6"/>
        <v/>
      </c>
      <c r="E122" s="22" t="str">
        <f>IF(S122="NOVÝ",IF(LEN(TRIM('ÚHRADOVÝ KATALOG VZP - ZP'!E122))=0,"Chybí TYP",'ÚHRADOVÝ KATALOG VZP - ZP'!E122),IF(LEN(TRIM('ÚHRADOVÝ KATALOG VZP - ZP'!E122))=0,"",'ÚHRADOVÝ KATALOG VZP - ZP'!E122))</f>
        <v/>
      </c>
      <c r="F122" s="22" t="str">
        <f t="shared" si="7"/>
        <v/>
      </c>
      <c r="G122" s="22" t="str">
        <f>IF(S122="NOVÝ",IF(LEN(TRIM('ÚHRADOVÝ KATALOG VZP - ZP'!G122))=0,"???",IF(IFERROR(SEARCH("""",UPPER('ÚHRADOVÝ KATALOG VZP - ZP'!G122)),0)=0,UPPER('ÚHRADOVÝ KATALOG VZP - ZP'!G122),"("&amp;""""&amp;")")),IF(LEN(TRIM('ÚHRADOVÝ KATALOG VZP - ZP'!G122))=0,"",IF(IFERROR(SEARCH("""",UPPER('ÚHRADOVÝ KATALOG VZP - ZP'!G122)),0)=0,UPPER('ÚHRADOVÝ KATALOG VZP - ZP'!G122),"("&amp;""""&amp;")")))</f>
        <v/>
      </c>
      <c r="H122" s="22" t="str">
        <f>IF(IFERROR(SEARCH("""",UPPER('ÚHRADOVÝ KATALOG VZP - ZP'!H122)),0)=0,UPPER('ÚHRADOVÝ KATALOG VZP - ZP'!H122),"("&amp;""""&amp;")")</f>
        <v/>
      </c>
      <c r="I122" s="22" t="str">
        <f>IF(IFERROR(SEARCH("""",UPPER('ÚHRADOVÝ KATALOG VZP - ZP'!I122)),0)=0,UPPER('ÚHRADOVÝ KATALOG VZP - ZP'!I122),"("&amp;""""&amp;")")</f>
        <v/>
      </c>
      <c r="J122" s="23" t="str">
        <f>IF(S122="NOVÝ",IF(LEN(TRIM('ÚHRADOVÝ KATALOG VZP - ZP'!J122))=0,"Chybí VYC",'ÚHRADOVÝ KATALOG VZP - ZP'!J122),IF(LEN(TRIM('ÚHRADOVÝ KATALOG VZP - ZP'!J122))=0,"",'ÚHRADOVÝ KATALOG VZP - ZP'!J122))</f>
        <v/>
      </c>
      <c r="K122" s="22" t="str">
        <f>IF(S122="NOVÝ",IF(LEN(TRIM('ÚHRADOVÝ KATALOG VZP - ZP'!K122))=0,"Chybí MENA",IF(IFERROR(SEARCH("""",UPPER('ÚHRADOVÝ KATALOG VZP - ZP'!K122)),0)=0,UPPER('ÚHRADOVÝ KATALOG VZP - ZP'!K122),"("&amp;""""&amp;")")),IF(LEN(TRIM('ÚHRADOVÝ KATALOG VZP - ZP'!K122))=0,"",IF(IFERROR(SEARCH("""",UPPER('ÚHRADOVÝ KATALOG VZP - ZP'!K122)),0)=0,UPPER('ÚHRADOVÝ KATALOG VZP - ZP'!K122),"("&amp;""""&amp;")")))</f>
        <v/>
      </c>
      <c r="L122" s="24" t="str">
        <f>IF(S122="NOVÝ",IF(LEN(TRIM('ÚHRADOVÝ KATALOG VZP - ZP'!L122))=0,"Chybí KURZ",'ÚHRADOVÝ KATALOG VZP - ZP'!L122),IF(LEN(TRIM('ÚHRADOVÝ KATALOG VZP - ZP'!L122))=0,"",'ÚHRADOVÝ KATALOG VZP - ZP'!L122))</f>
        <v/>
      </c>
      <c r="M122" s="83" t="str">
        <f>IF(S122="NOVÝ",IF(LEN(TRIM('ÚHRADOVÝ KATALOG VZP - ZP'!M122))=0,"Chybí DPH",
IF(OR('ÚHRADOVÝ KATALOG VZP - ZP'!M122=15,'ÚHRADOVÝ KATALOG VZP - ZP'!M122=21),
'ÚHRADOVÝ KATALOG VZP - ZP'!M122,"CHYBA")),
IF(LEN(TRIM('ÚHRADOVÝ KATALOG VZP - ZP'!M122))=0,"",
IF(OR('ÚHRADOVÝ KATALOG VZP - ZP'!M122=15,'ÚHRADOVÝ KATALOG VZP - ZP'!M122=21),
'ÚHRADOVÝ KATALOG VZP - ZP'!M122,"CHYBA"))
)</f>
        <v/>
      </c>
      <c r="N122" s="25" t="str">
        <f>IF(R122="NE",IF(AND(T122&lt;&gt;"X",LEN('ÚHRADOVÝ KATALOG VZP - ZP'!N122)&gt;0),IF(ROUND(J122*L122*(1+(M122/100))*T122,2)&lt;'ÚHRADOVÝ KATALOG VZP - ZP'!N122,TEXT('ÚHRADOVÝ KATALOG VZP - ZP'!N122,"# ##0,00 Kč") &amp; CHAR(10) &amp; "&gt; " &amp; TEXT('ÚHRADOVÝ KATALOG VZP - ZP'!N122-(J122*L122*(1+(M122/100))*T122),"# ##0,00 Kč"),TEXT('ÚHRADOVÝ KATALOG VZP - ZP'!N122,"# ##0,00 Kč") &amp; CHAR(10) &amp; "OK"),"Chybí data pro výpočet"),"")</f>
        <v/>
      </c>
      <c r="O122" s="26" t="str">
        <f>IF(AND(R122="NE",LEN('ÚHRADOVÝ KATALOG VZP - ZP'!O122)&gt;0),'ÚHRADOVÝ KATALOG VZP - ZP'!O122,"")</f>
        <v/>
      </c>
      <c r="P122" s="26" t="str">
        <f>IF(AND(R122="NE",LEN('ÚHRADOVÝ KATALOG VZP - ZP'!P122)&gt;0),'ÚHRADOVÝ KATALOG VZP - ZP'!P122,"")</f>
        <v/>
      </c>
      <c r="Q122" s="79" t="str">
        <f>IF(LEN(TRIM('ÚHRADOVÝ KATALOG VZP - ZP'!Q122))=0,"",IF(IFERROR(SEARCH("""",UPPER('ÚHRADOVÝ KATALOG VZP - ZP'!Q122)),0)=0,UPPER('ÚHRADOVÝ KATALOG VZP - ZP'!Q122),"("&amp;""""&amp;")"))</f>
        <v/>
      </c>
      <c r="R122" s="31" t="str">
        <f>IF(LEN(TRIM('ÚHRADOVÝ KATALOG VZP - ZP'!B122)&amp;TRIM('ÚHRADOVÝ KATALOG VZP - ZP'!C122)&amp;TRIM('ÚHRADOVÝ KATALOG VZP - ZP'!D122)&amp;TRIM('ÚHRADOVÝ KATALOG VZP - ZP'!E122)&amp;TRIM('ÚHRADOVÝ KATALOG VZP - ZP'!F122)&amp;TRIM('ÚHRADOVÝ KATALOG VZP - ZP'!G122)&amp;TRIM('ÚHRADOVÝ KATALOG VZP - ZP'!H122)&amp;TRIM('ÚHRADOVÝ KATALOG VZP - ZP'!I122)&amp;TRIM('ÚHRADOVÝ KATALOG VZP - ZP'!J122)&amp;TRIM('ÚHRADOVÝ KATALOG VZP - ZP'!K122)&amp;TRIM('ÚHRADOVÝ KATALOG VZP - ZP'!L122)&amp;TRIM('ÚHRADOVÝ KATALOG VZP - ZP'!M122)&amp;TRIM('ÚHRADOVÝ KATALOG VZP - ZP'!N122)&amp;TRIM('ÚHRADOVÝ KATALOG VZP - ZP'!O122)&amp;TRIM('ÚHRADOVÝ KATALOG VZP - ZP'!P122)&amp;TRIM('ÚHRADOVÝ KATALOG VZP - ZP'!Q122))=0,"ANO","NE")</f>
        <v>ANO</v>
      </c>
      <c r="S122" s="31" t="str">
        <f>IF(R122="NE",IF(LEN(TRIM('ÚHRADOVÝ KATALOG VZP - ZP'!B122))=0,"NOVÝ","OPRAVA"),"")</f>
        <v/>
      </c>
      <c r="T122" s="32" t="str">
        <f t="shared" si="8"/>
        <v>X</v>
      </c>
      <c r="U122" s="11"/>
      <c r="V122" s="11">
        <f>LEN(TRIM('ÚHRADOVÝ KATALOG VZP - ZP'!C122))</f>
        <v>0</v>
      </c>
      <c r="W122" s="11" t="str">
        <f>IF(IFERROR(SEARCH("""",UPPER('ÚHRADOVÝ KATALOG VZP - ZP'!C122)),0)&gt;0," "&amp;CHAR(34),"")</f>
        <v/>
      </c>
      <c r="X122" s="11" t="str">
        <f>IF(IFERROR(SEARCH("~?",UPPER('ÚHRADOVÝ KATALOG VZP - ZP'!C122)),0)&gt;0," ?","")</f>
        <v/>
      </c>
      <c r="Y122" s="11" t="str">
        <f>IF(IFERROR(SEARCH("!",UPPER('ÚHRADOVÝ KATALOG VZP - ZP'!C122)),0)&gt;0," !","")</f>
        <v/>
      </c>
      <c r="Z122" s="11" t="str">
        <f>IF(IFERROR(SEARCH("_",UPPER('ÚHRADOVÝ KATALOG VZP - ZP'!C122)),0)&gt;0," _","")</f>
        <v/>
      </c>
      <c r="AA122" s="11" t="str">
        <f>IF(IFERROR(SEARCH("§",UPPER('ÚHRADOVÝ KATALOG VZP - ZP'!C122)),0)&gt;0," §","")</f>
        <v/>
      </c>
      <c r="AB122" s="11" t="str">
        <f>IF(IFERROR(SEARCH("#",UPPER('ÚHRADOVÝ KATALOG VZP - ZP'!C122)),0)&gt;0," #","")</f>
        <v/>
      </c>
      <c r="AC122" s="11" t="str">
        <f>IF(IFERROR(SEARCH(CHAR(10),UPPER('ÚHRADOVÝ KATALOG VZP - ZP'!C122)),0)&gt;0," ALT+ENTER","")</f>
        <v/>
      </c>
      <c r="AD122" s="96" t="str">
        <f>IF(AND(V122=0, R122="NE"),"Chybí NAZ",IF(LEN(TRIM(W122&amp;X122&amp;Y122&amp;Z122&amp;AA122&amp;AB122&amp;AC122))&gt;0,"Nepovolený(é) znak(y):   "&amp;W122&amp;X122&amp;Y122&amp;Z122&amp;AA122&amp;AB122&amp;AC122,TRIM('ÚHRADOVÝ KATALOG VZP - ZP'!C122)))</f>
        <v/>
      </c>
      <c r="AE122" s="11">
        <f>LEN(TRIM('ÚHRADOVÝ KATALOG VZP - ZP'!D122))</f>
        <v>0</v>
      </c>
      <c r="AF122" s="11" t="str">
        <f>IF(IFERROR(SEARCH("""",UPPER('ÚHRADOVÝ KATALOG VZP - ZP'!D122)),0)&gt;0," "&amp;CHAR(34),"")</f>
        <v/>
      </c>
      <c r="AG122" s="11" t="str">
        <f>IF(IFERROR(SEARCH("~?",UPPER('ÚHRADOVÝ KATALOG VZP - ZP'!D122)),0)&gt;0," ?","")</f>
        <v/>
      </c>
      <c r="AH122" s="11" t="str">
        <f>IF(IFERROR(SEARCH("!",UPPER('ÚHRADOVÝ KATALOG VZP - ZP'!D122)),0)&gt;0," !","")</f>
        <v/>
      </c>
      <c r="AI122" s="11" t="str">
        <f>IF(IFERROR(SEARCH("_",UPPER('ÚHRADOVÝ KATALOG VZP - ZP'!D122)),0)&gt;0," _","")</f>
        <v/>
      </c>
      <c r="AJ122" s="11" t="str">
        <f>IF(IFERROR(SEARCH("§",UPPER('ÚHRADOVÝ KATALOG VZP - ZP'!D122)),0)&gt;0," §","")</f>
        <v/>
      </c>
      <c r="AK122" s="11" t="str">
        <f>IF(IFERROR(SEARCH("#",UPPER('ÚHRADOVÝ KATALOG VZP - ZP'!D122)),0)&gt;0," #","")</f>
        <v/>
      </c>
      <c r="AL122" s="11" t="str">
        <f>IF(IFERROR(SEARCH(CHAR(10),UPPER('ÚHRADOVÝ KATALOG VZP - ZP'!D122)),0)&gt;0," ALT+ENTER","")</f>
        <v/>
      </c>
      <c r="AM122" s="96" t="str">
        <f>IF(AND(AE122=0, R122="NE"),"Chybí DOP",IF(LEN(TRIM(AF122&amp;AG122&amp;AH122&amp;AI122&amp;AJ122&amp;AK122&amp;AL122))&gt;0,"Nepovolený(é) znak(y):   "&amp;AF122&amp;AG122&amp;AH122&amp;AI122&amp;AJ122&amp;AK122&amp;AL122,TRIM('ÚHRADOVÝ KATALOG VZP - ZP'!D122)))</f>
        <v/>
      </c>
    </row>
    <row r="123" spans="1:39" ht="30" hidden="1" customHeight="1" x14ac:dyDescent="0.2">
      <c r="A123" s="1">
        <v>118</v>
      </c>
      <c r="B123" s="20" t="str">
        <f>IF(ISBLANK('ÚHRADOVÝ KATALOG VZP - ZP'!B123),"",'ÚHRADOVÝ KATALOG VZP - ZP'!B123)</f>
        <v/>
      </c>
      <c r="C123" s="21" t="str">
        <f t="shared" si="5"/>
        <v/>
      </c>
      <c r="D123" s="21" t="str">
        <f t="shared" si="6"/>
        <v/>
      </c>
      <c r="E123" s="22" t="str">
        <f>IF(S123="NOVÝ",IF(LEN(TRIM('ÚHRADOVÝ KATALOG VZP - ZP'!E123))=0,"Chybí TYP",'ÚHRADOVÝ KATALOG VZP - ZP'!E123),IF(LEN(TRIM('ÚHRADOVÝ KATALOG VZP - ZP'!E123))=0,"",'ÚHRADOVÝ KATALOG VZP - ZP'!E123))</f>
        <v/>
      </c>
      <c r="F123" s="22" t="str">
        <f t="shared" si="7"/>
        <v/>
      </c>
      <c r="G123" s="22" t="str">
        <f>IF(S123="NOVÝ",IF(LEN(TRIM('ÚHRADOVÝ KATALOG VZP - ZP'!G123))=0,"???",IF(IFERROR(SEARCH("""",UPPER('ÚHRADOVÝ KATALOG VZP - ZP'!G123)),0)=0,UPPER('ÚHRADOVÝ KATALOG VZP - ZP'!G123),"("&amp;""""&amp;")")),IF(LEN(TRIM('ÚHRADOVÝ KATALOG VZP - ZP'!G123))=0,"",IF(IFERROR(SEARCH("""",UPPER('ÚHRADOVÝ KATALOG VZP - ZP'!G123)),0)=0,UPPER('ÚHRADOVÝ KATALOG VZP - ZP'!G123),"("&amp;""""&amp;")")))</f>
        <v/>
      </c>
      <c r="H123" s="22" t="str">
        <f>IF(IFERROR(SEARCH("""",UPPER('ÚHRADOVÝ KATALOG VZP - ZP'!H123)),0)=0,UPPER('ÚHRADOVÝ KATALOG VZP - ZP'!H123),"("&amp;""""&amp;")")</f>
        <v/>
      </c>
      <c r="I123" s="22" t="str">
        <f>IF(IFERROR(SEARCH("""",UPPER('ÚHRADOVÝ KATALOG VZP - ZP'!I123)),0)=0,UPPER('ÚHRADOVÝ KATALOG VZP - ZP'!I123),"("&amp;""""&amp;")")</f>
        <v/>
      </c>
      <c r="J123" s="23" t="str">
        <f>IF(S123="NOVÝ",IF(LEN(TRIM('ÚHRADOVÝ KATALOG VZP - ZP'!J123))=0,"Chybí VYC",'ÚHRADOVÝ KATALOG VZP - ZP'!J123),IF(LEN(TRIM('ÚHRADOVÝ KATALOG VZP - ZP'!J123))=0,"",'ÚHRADOVÝ KATALOG VZP - ZP'!J123))</f>
        <v/>
      </c>
      <c r="K123" s="22" t="str">
        <f>IF(S123="NOVÝ",IF(LEN(TRIM('ÚHRADOVÝ KATALOG VZP - ZP'!K123))=0,"Chybí MENA",IF(IFERROR(SEARCH("""",UPPER('ÚHRADOVÝ KATALOG VZP - ZP'!K123)),0)=0,UPPER('ÚHRADOVÝ KATALOG VZP - ZP'!K123),"("&amp;""""&amp;")")),IF(LEN(TRIM('ÚHRADOVÝ KATALOG VZP - ZP'!K123))=0,"",IF(IFERROR(SEARCH("""",UPPER('ÚHRADOVÝ KATALOG VZP - ZP'!K123)),0)=0,UPPER('ÚHRADOVÝ KATALOG VZP - ZP'!K123),"("&amp;""""&amp;")")))</f>
        <v/>
      </c>
      <c r="L123" s="24" t="str">
        <f>IF(S123="NOVÝ",IF(LEN(TRIM('ÚHRADOVÝ KATALOG VZP - ZP'!L123))=0,"Chybí KURZ",'ÚHRADOVÝ KATALOG VZP - ZP'!L123),IF(LEN(TRIM('ÚHRADOVÝ KATALOG VZP - ZP'!L123))=0,"",'ÚHRADOVÝ KATALOG VZP - ZP'!L123))</f>
        <v/>
      </c>
      <c r="M123" s="83" t="str">
        <f>IF(S123="NOVÝ",IF(LEN(TRIM('ÚHRADOVÝ KATALOG VZP - ZP'!M123))=0,"Chybí DPH",
IF(OR('ÚHRADOVÝ KATALOG VZP - ZP'!M123=15,'ÚHRADOVÝ KATALOG VZP - ZP'!M123=21),
'ÚHRADOVÝ KATALOG VZP - ZP'!M123,"CHYBA")),
IF(LEN(TRIM('ÚHRADOVÝ KATALOG VZP - ZP'!M123))=0,"",
IF(OR('ÚHRADOVÝ KATALOG VZP - ZP'!M123=15,'ÚHRADOVÝ KATALOG VZP - ZP'!M123=21),
'ÚHRADOVÝ KATALOG VZP - ZP'!M123,"CHYBA"))
)</f>
        <v/>
      </c>
      <c r="N123" s="25" t="str">
        <f>IF(R123="NE",IF(AND(T123&lt;&gt;"X",LEN('ÚHRADOVÝ KATALOG VZP - ZP'!N123)&gt;0),IF(ROUND(J123*L123*(1+(M123/100))*T123,2)&lt;'ÚHRADOVÝ KATALOG VZP - ZP'!N123,TEXT('ÚHRADOVÝ KATALOG VZP - ZP'!N123,"# ##0,00 Kč") &amp; CHAR(10) &amp; "&gt; " &amp; TEXT('ÚHRADOVÝ KATALOG VZP - ZP'!N123-(J123*L123*(1+(M123/100))*T123),"# ##0,00 Kč"),TEXT('ÚHRADOVÝ KATALOG VZP - ZP'!N123,"# ##0,00 Kč") &amp; CHAR(10) &amp; "OK"),"Chybí data pro výpočet"),"")</f>
        <v/>
      </c>
      <c r="O123" s="26" t="str">
        <f>IF(AND(R123="NE",LEN('ÚHRADOVÝ KATALOG VZP - ZP'!O123)&gt;0),'ÚHRADOVÝ KATALOG VZP - ZP'!O123,"")</f>
        <v/>
      </c>
      <c r="P123" s="26" t="str">
        <f>IF(AND(R123="NE",LEN('ÚHRADOVÝ KATALOG VZP - ZP'!P123)&gt;0),'ÚHRADOVÝ KATALOG VZP - ZP'!P123,"")</f>
        <v/>
      </c>
      <c r="Q123" s="79" t="str">
        <f>IF(LEN(TRIM('ÚHRADOVÝ KATALOG VZP - ZP'!Q123))=0,"",IF(IFERROR(SEARCH("""",UPPER('ÚHRADOVÝ KATALOG VZP - ZP'!Q123)),0)=0,UPPER('ÚHRADOVÝ KATALOG VZP - ZP'!Q123),"("&amp;""""&amp;")"))</f>
        <v/>
      </c>
      <c r="R123" s="31" t="str">
        <f>IF(LEN(TRIM('ÚHRADOVÝ KATALOG VZP - ZP'!B123)&amp;TRIM('ÚHRADOVÝ KATALOG VZP - ZP'!C123)&amp;TRIM('ÚHRADOVÝ KATALOG VZP - ZP'!D123)&amp;TRIM('ÚHRADOVÝ KATALOG VZP - ZP'!E123)&amp;TRIM('ÚHRADOVÝ KATALOG VZP - ZP'!F123)&amp;TRIM('ÚHRADOVÝ KATALOG VZP - ZP'!G123)&amp;TRIM('ÚHRADOVÝ KATALOG VZP - ZP'!H123)&amp;TRIM('ÚHRADOVÝ KATALOG VZP - ZP'!I123)&amp;TRIM('ÚHRADOVÝ KATALOG VZP - ZP'!J123)&amp;TRIM('ÚHRADOVÝ KATALOG VZP - ZP'!K123)&amp;TRIM('ÚHRADOVÝ KATALOG VZP - ZP'!L123)&amp;TRIM('ÚHRADOVÝ KATALOG VZP - ZP'!M123)&amp;TRIM('ÚHRADOVÝ KATALOG VZP - ZP'!N123)&amp;TRIM('ÚHRADOVÝ KATALOG VZP - ZP'!O123)&amp;TRIM('ÚHRADOVÝ KATALOG VZP - ZP'!P123)&amp;TRIM('ÚHRADOVÝ KATALOG VZP - ZP'!Q123))=0,"ANO","NE")</f>
        <v>ANO</v>
      </c>
      <c r="S123" s="31" t="str">
        <f>IF(R123="NE",IF(LEN(TRIM('ÚHRADOVÝ KATALOG VZP - ZP'!B123))=0,"NOVÝ","OPRAVA"),"")</f>
        <v/>
      </c>
      <c r="T123" s="32" t="str">
        <f t="shared" si="8"/>
        <v>X</v>
      </c>
      <c r="U123" s="11"/>
      <c r="V123" s="11">
        <f>LEN(TRIM('ÚHRADOVÝ KATALOG VZP - ZP'!C123))</f>
        <v>0</v>
      </c>
      <c r="W123" s="11" t="str">
        <f>IF(IFERROR(SEARCH("""",UPPER('ÚHRADOVÝ KATALOG VZP - ZP'!C123)),0)&gt;0," "&amp;CHAR(34),"")</f>
        <v/>
      </c>
      <c r="X123" s="11" t="str">
        <f>IF(IFERROR(SEARCH("~?",UPPER('ÚHRADOVÝ KATALOG VZP - ZP'!C123)),0)&gt;0," ?","")</f>
        <v/>
      </c>
      <c r="Y123" s="11" t="str">
        <f>IF(IFERROR(SEARCH("!",UPPER('ÚHRADOVÝ KATALOG VZP - ZP'!C123)),0)&gt;0," !","")</f>
        <v/>
      </c>
      <c r="Z123" s="11" t="str">
        <f>IF(IFERROR(SEARCH("_",UPPER('ÚHRADOVÝ KATALOG VZP - ZP'!C123)),0)&gt;0," _","")</f>
        <v/>
      </c>
      <c r="AA123" s="11" t="str">
        <f>IF(IFERROR(SEARCH("§",UPPER('ÚHRADOVÝ KATALOG VZP - ZP'!C123)),0)&gt;0," §","")</f>
        <v/>
      </c>
      <c r="AB123" s="11" t="str">
        <f>IF(IFERROR(SEARCH("#",UPPER('ÚHRADOVÝ KATALOG VZP - ZP'!C123)),0)&gt;0," #","")</f>
        <v/>
      </c>
      <c r="AC123" s="11" t="str">
        <f>IF(IFERROR(SEARCH(CHAR(10),UPPER('ÚHRADOVÝ KATALOG VZP - ZP'!C123)),0)&gt;0," ALT+ENTER","")</f>
        <v/>
      </c>
      <c r="AD123" s="96" t="str">
        <f>IF(AND(V123=0, R123="NE"),"Chybí NAZ",IF(LEN(TRIM(W123&amp;X123&amp;Y123&amp;Z123&amp;AA123&amp;AB123&amp;AC123))&gt;0,"Nepovolený(é) znak(y):   "&amp;W123&amp;X123&amp;Y123&amp;Z123&amp;AA123&amp;AB123&amp;AC123,TRIM('ÚHRADOVÝ KATALOG VZP - ZP'!C123)))</f>
        <v/>
      </c>
      <c r="AE123" s="11">
        <f>LEN(TRIM('ÚHRADOVÝ KATALOG VZP - ZP'!D123))</f>
        <v>0</v>
      </c>
      <c r="AF123" s="11" t="str">
        <f>IF(IFERROR(SEARCH("""",UPPER('ÚHRADOVÝ KATALOG VZP - ZP'!D123)),0)&gt;0," "&amp;CHAR(34),"")</f>
        <v/>
      </c>
      <c r="AG123" s="11" t="str">
        <f>IF(IFERROR(SEARCH("~?",UPPER('ÚHRADOVÝ KATALOG VZP - ZP'!D123)),0)&gt;0," ?","")</f>
        <v/>
      </c>
      <c r="AH123" s="11" t="str">
        <f>IF(IFERROR(SEARCH("!",UPPER('ÚHRADOVÝ KATALOG VZP - ZP'!D123)),0)&gt;0," !","")</f>
        <v/>
      </c>
      <c r="AI123" s="11" t="str">
        <f>IF(IFERROR(SEARCH("_",UPPER('ÚHRADOVÝ KATALOG VZP - ZP'!D123)),0)&gt;0," _","")</f>
        <v/>
      </c>
      <c r="AJ123" s="11" t="str">
        <f>IF(IFERROR(SEARCH("§",UPPER('ÚHRADOVÝ KATALOG VZP - ZP'!D123)),0)&gt;0," §","")</f>
        <v/>
      </c>
      <c r="AK123" s="11" t="str">
        <f>IF(IFERROR(SEARCH("#",UPPER('ÚHRADOVÝ KATALOG VZP - ZP'!D123)),0)&gt;0," #","")</f>
        <v/>
      </c>
      <c r="AL123" s="11" t="str">
        <f>IF(IFERROR(SEARCH(CHAR(10),UPPER('ÚHRADOVÝ KATALOG VZP - ZP'!D123)),0)&gt;0," ALT+ENTER","")</f>
        <v/>
      </c>
      <c r="AM123" s="96" t="str">
        <f>IF(AND(AE123=0, R123="NE"),"Chybí DOP",IF(LEN(TRIM(AF123&amp;AG123&amp;AH123&amp;AI123&amp;AJ123&amp;AK123&amp;AL123))&gt;0,"Nepovolený(é) znak(y):   "&amp;AF123&amp;AG123&amp;AH123&amp;AI123&amp;AJ123&amp;AK123&amp;AL123,TRIM('ÚHRADOVÝ KATALOG VZP - ZP'!D123)))</f>
        <v/>
      </c>
    </row>
    <row r="124" spans="1:39" ht="30" hidden="1" customHeight="1" x14ac:dyDescent="0.2">
      <c r="A124" s="1">
        <v>119</v>
      </c>
      <c r="B124" s="20" t="str">
        <f>IF(ISBLANK('ÚHRADOVÝ KATALOG VZP - ZP'!B124),"",'ÚHRADOVÝ KATALOG VZP - ZP'!B124)</f>
        <v/>
      </c>
      <c r="C124" s="21" t="str">
        <f t="shared" si="5"/>
        <v/>
      </c>
      <c r="D124" s="21" t="str">
        <f t="shared" si="6"/>
        <v/>
      </c>
      <c r="E124" s="22" t="str">
        <f>IF(S124="NOVÝ",IF(LEN(TRIM('ÚHRADOVÝ KATALOG VZP - ZP'!E124))=0,"Chybí TYP",'ÚHRADOVÝ KATALOG VZP - ZP'!E124),IF(LEN(TRIM('ÚHRADOVÝ KATALOG VZP - ZP'!E124))=0,"",'ÚHRADOVÝ KATALOG VZP - ZP'!E124))</f>
        <v/>
      </c>
      <c r="F124" s="22" t="str">
        <f t="shared" si="7"/>
        <v/>
      </c>
      <c r="G124" s="22" t="str">
        <f>IF(S124="NOVÝ",IF(LEN(TRIM('ÚHRADOVÝ KATALOG VZP - ZP'!G124))=0,"???",IF(IFERROR(SEARCH("""",UPPER('ÚHRADOVÝ KATALOG VZP - ZP'!G124)),0)=0,UPPER('ÚHRADOVÝ KATALOG VZP - ZP'!G124),"("&amp;""""&amp;")")),IF(LEN(TRIM('ÚHRADOVÝ KATALOG VZP - ZP'!G124))=0,"",IF(IFERROR(SEARCH("""",UPPER('ÚHRADOVÝ KATALOG VZP - ZP'!G124)),0)=0,UPPER('ÚHRADOVÝ KATALOG VZP - ZP'!G124),"("&amp;""""&amp;")")))</f>
        <v/>
      </c>
      <c r="H124" s="22" t="str">
        <f>IF(IFERROR(SEARCH("""",UPPER('ÚHRADOVÝ KATALOG VZP - ZP'!H124)),0)=0,UPPER('ÚHRADOVÝ KATALOG VZP - ZP'!H124),"("&amp;""""&amp;")")</f>
        <v/>
      </c>
      <c r="I124" s="22" t="str">
        <f>IF(IFERROR(SEARCH("""",UPPER('ÚHRADOVÝ KATALOG VZP - ZP'!I124)),0)=0,UPPER('ÚHRADOVÝ KATALOG VZP - ZP'!I124),"("&amp;""""&amp;")")</f>
        <v/>
      </c>
      <c r="J124" s="23" t="str">
        <f>IF(S124="NOVÝ",IF(LEN(TRIM('ÚHRADOVÝ KATALOG VZP - ZP'!J124))=0,"Chybí VYC",'ÚHRADOVÝ KATALOG VZP - ZP'!J124),IF(LEN(TRIM('ÚHRADOVÝ KATALOG VZP - ZP'!J124))=0,"",'ÚHRADOVÝ KATALOG VZP - ZP'!J124))</f>
        <v/>
      </c>
      <c r="K124" s="22" t="str">
        <f>IF(S124="NOVÝ",IF(LEN(TRIM('ÚHRADOVÝ KATALOG VZP - ZP'!K124))=0,"Chybí MENA",IF(IFERROR(SEARCH("""",UPPER('ÚHRADOVÝ KATALOG VZP - ZP'!K124)),0)=0,UPPER('ÚHRADOVÝ KATALOG VZP - ZP'!K124),"("&amp;""""&amp;")")),IF(LEN(TRIM('ÚHRADOVÝ KATALOG VZP - ZP'!K124))=0,"",IF(IFERROR(SEARCH("""",UPPER('ÚHRADOVÝ KATALOG VZP - ZP'!K124)),0)=0,UPPER('ÚHRADOVÝ KATALOG VZP - ZP'!K124),"("&amp;""""&amp;")")))</f>
        <v/>
      </c>
      <c r="L124" s="24" t="str">
        <f>IF(S124="NOVÝ",IF(LEN(TRIM('ÚHRADOVÝ KATALOG VZP - ZP'!L124))=0,"Chybí KURZ",'ÚHRADOVÝ KATALOG VZP - ZP'!L124),IF(LEN(TRIM('ÚHRADOVÝ KATALOG VZP - ZP'!L124))=0,"",'ÚHRADOVÝ KATALOG VZP - ZP'!L124))</f>
        <v/>
      </c>
      <c r="M124" s="83" t="str">
        <f>IF(S124="NOVÝ",IF(LEN(TRIM('ÚHRADOVÝ KATALOG VZP - ZP'!M124))=0,"Chybí DPH",
IF(OR('ÚHRADOVÝ KATALOG VZP - ZP'!M124=15,'ÚHRADOVÝ KATALOG VZP - ZP'!M124=21),
'ÚHRADOVÝ KATALOG VZP - ZP'!M124,"CHYBA")),
IF(LEN(TRIM('ÚHRADOVÝ KATALOG VZP - ZP'!M124))=0,"",
IF(OR('ÚHRADOVÝ KATALOG VZP - ZP'!M124=15,'ÚHRADOVÝ KATALOG VZP - ZP'!M124=21),
'ÚHRADOVÝ KATALOG VZP - ZP'!M124,"CHYBA"))
)</f>
        <v/>
      </c>
      <c r="N124" s="25" t="str">
        <f>IF(R124="NE",IF(AND(T124&lt;&gt;"X",LEN('ÚHRADOVÝ KATALOG VZP - ZP'!N124)&gt;0),IF(ROUND(J124*L124*(1+(M124/100))*T124,2)&lt;'ÚHRADOVÝ KATALOG VZP - ZP'!N124,TEXT('ÚHRADOVÝ KATALOG VZP - ZP'!N124,"# ##0,00 Kč") &amp; CHAR(10) &amp; "&gt; " &amp; TEXT('ÚHRADOVÝ KATALOG VZP - ZP'!N124-(J124*L124*(1+(M124/100))*T124),"# ##0,00 Kč"),TEXT('ÚHRADOVÝ KATALOG VZP - ZP'!N124,"# ##0,00 Kč") &amp; CHAR(10) &amp; "OK"),"Chybí data pro výpočet"),"")</f>
        <v/>
      </c>
      <c r="O124" s="26" t="str">
        <f>IF(AND(R124="NE",LEN('ÚHRADOVÝ KATALOG VZP - ZP'!O124)&gt;0),'ÚHRADOVÝ KATALOG VZP - ZP'!O124,"")</f>
        <v/>
      </c>
      <c r="P124" s="26" t="str">
        <f>IF(AND(R124="NE",LEN('ÚHRADOVÝ KATALOG VZP - ZP'!P124)&gt;0),'ÚHRADOVÝ KATALOG VZP - ZP'!P124,"")</f>
        <v/>
      </c>
      <c r="Q124" s="79" t="str">
        <f>IF(LEN(TRIM('ÚHRADOVÝ KATALOG VZP - ZP'!Q124))=0,"",IF(IFERROR(SEARCH("""",UPPER('ÚHRADOVÝ KATALOG VZP - ZP'!Q124)),0)=0,UPPER('ÚHRADOVÝ KATALOG VZP - ZP'!Q124),"("&amp;""""&amp;")"))</f>
        <v/>
      </c>
      <c r="R124" s="31" t="str">
        <f>IF(LEN(TRIM('ÚHRADOVÝ KATALOG VZP - ZP'!B124)&amp;TRIM('ÚHRADOVÝ KATALOG VZP - ZP'!C124)&amp;TRIM('ÚHRADOVÝ KATALOG VZP - ZP'!D124)&amp;TRIM('ÚHRADOVÝ KATALOG VZP - ZP'!E124)&amp;TRIM('ÚHRADOVÝ KATALOG VZP - ZP'!F124)&amp;TRIM('ÚHRADOVÝ KATALOG VZP - ZP'!G124)&amp;TRIM('ÚHRADOVÝ KATALOG VZP - ZP'!H124)&amp;TRIM('ÚHRADOVÝ KATALOG VZP - ZP'!I124)&amp;TRIM('ÚHRADOVÝ KATALOG VZP - ZP'!J124)&amp;TRIM('ÚHRADOVÝ KATALOG VZP - ZP'!K124)&amp;TRIM('ÚHRADOVÝ KATALOG VZP - ZP'!L124)&amp;TRIM('ÚHRADOVÝ KATALOG VZP - ZP'!M124)&amp;TRIM('ÚHRADOVÝ KATALOG VZP - ZP'!N124)&amp;TRIM('ÚHRADOVÝ KATALOG VZP - ZP'!O124)&amp;TRIM('ÚHRADOVÝ KATALOG VZP - ZP'!P124)&amp;TRIM('ÚHRADOVÝ KATALOG VZP - ZP'!Q124))=0,"ANO","NE")</f>
        <v>ANO</v>
      </c>
      <c r="S124" s="31" t="str">
        <f>IF(R124="NE",IF(LEN(TRIM('ÚHRADOVÝ KATALOG VZP - ZP'!B124))=0,"NOVÝ","OPRAVA"),"")</f>
        <v/>
      </c>
      <c r="T124" s="32" t="str">
        <f t="shared" si="8"/>
        <v>X</v>
      </c>
      <c r="U124" s="11"/>
      <c r="V124" s="11">
        <f>LEN(TRIM('ÚHRADOVÝ KATALOG VZP - ZP'!C124))</f>
        <v>0</v>
      </c>
      <c r="W124" s="11" t="str">
        <f>IF(IFERROR(SEARCH("""",UPPER('ÚHRADOVÝ KATALOG VZP - ZP'!C124)),0)&gt;0," "&amp;CHAR(34),"")</f>
        <v/>
      </c>
      <c r="X124" s="11" t="str">
        <f>IF(IFERROR(SEARCH("~?",UPPER('ÚHRADOVÝ KATALOG VZP - ZP'!C124)),0)&gt;0," ?","")</f>
        <v/>
      </c>
      <c r="Y124" s="11" t="str">
        <f>IF(IFERROR(SEARCH("!",UPPER('ÚHRADOVÝ KATALOG VZP - ZP'!C124)),0)&gt;0," !","")</f>
        <v/>
      </c>
      <c r="Z124" s="11" t="str">
        <f>IF(IFERROR(SEARCH("_",UPPER('ÚHRADOVÝ KATALOG VZP - ZP'!C124)),0)&gt;0," _","")</f>
        <v/>
      </c>
      <c r="AA124" s="11" t="str">
        <f>IF(IFERROR(SEARCH("§",UPPER('ÚHRADOVÝ KATALOG VZP - ZP'!C124)),0)&gt;0," §","")</f>
        <v/>
      </c>
      <c r="AB124" s="11" t="str">
        <f>IF(IFERROR(SEARCH("#",UPPER('ÚHRADOVÝ KATALOG VZP - ZP'!C124)),0)&gt;0," #","")</f>
        <v/>
      </c>
      <c r="AC124" s="11" t="str">
        <f>IF(IFERROR(SEARCH(CHAR(10),UPPER('ÚHRADOVÝ KATALOG VZP - ZP'!C124)),0)&gt;0," ALT+ENTER","")</f>
        <v/>
      </c>
      <c r="AD124" s="96" t="str">
        <f>IF(AND(V124=0, R124="NE"),"Chybí NAZ",IF(LEN(TRIM(W124&amp;X124&amp;Y124&amp;Z124&amp;AA124&amp;AB124&amp;AC124))&gt;0,"Nepovolený(é) znak(y):   "&amp;W124&amp;X124&amp;Y124&amp;Z124&amp;AA124&amp;AB124&amp;AC124,TRIM('ÚHRADOVÝ KATALOG VZP - ZP'!C124)))</f>
        <v/>
      </c>
      <c r="AE124" s="11">
        <f>LEN(TRIM('ÚHRADOVÝ KATALOG VZP - ZP'!D124))</f>
        <v>0</v>
      </c>
      <c r="AF124" s="11" t="str">
        <f>IF(IFERROR(SEARCH("""",UPPER('ÚHRADOVÝ KATALOG VZP - ZP'!D124)),0)&gt;0," "&amp;CHAR(34),"")</f>
        <v/>
      </c>
      <c r="AG124" s="11" t="str">
        <f>IF(IFERROR(SEARCH("~?",UPPER('ÚHRADOVÝ KATALOG VZP - ZP'!D124)),0)&gt;0," ?","")</f>
        <v/>
      </c>
      <c r="AH124" s="11" t="str">
        <f>IF(IFERROR(SEARCH("!",UPPER('ÚHRADOVÝ KATALOG VZP - ZP'!D124)),0)&gt;0," !","")</f>
        <v/>
      </c>
      <c r="AI124" s="11" t="str">
        <f>IF(IFERROR(SEARCH("_",UPPER('ÚHRADOVÝ KATALOG VZP - ZP'!D124)),0)&gt;0," _","")</f>
        <v/>
      </c>
      <c r="AJ124" s="11" t="str">
        <f>IF(IFERROR(SEARCH("§",UPPER('ÚHRADOVÝ KATALOG VZP - ZP'!D124)),0)&gt;0," §","")</f>
        <v/>
      </c>
      <c r="AK124" s="11" t="str">
        <f>IF(IFERROR(SEARCH("#",UPPER('ÚHRADOVÝ KATALOG VZP - ZP'!D124)),0)&gt;0," #","")</f>
        <v/>
      </c>
      <c r="AL124" s="11" t="str">
        <f>IF(IFERROR(SEARCH(CHAR(10),UPPER('ÚHRADOVÝ KATALOG VZP - ZP'!D124)),0)&gt;0," ALT+ENTER","")</f>
        <v/>
      </c>
      <c r="AM124" s="96" t="str">
        <f>IF(AND(AE124=0, R124="NE"),"Chybí DOP",IF(LEN(TRIM(AF124&amp;AG124&amp;AH124&amp;AI124&amp;AJ124&amp;AK124&amp;AL124))&gt;0,"Nepovolený(é) znak(y):   "&amp;AF124&amp;AG124&amp;AH124&amp;AI124&amp;AJ124&amp;AK124&amp;AL124,TRIM('ÚHRADOVÝ KATALOG VZP - ZP'!D124)))</f>
        <v/>
      </c>
    </row>
    <row r="125" spans="1:39" ht="30" hidden="1" customHeight="1" x14ac:dyDescent="0.2">
      <c r="A125" s="1">
        <v>120</v>
      </c>
      <c r="B125" s="20" t="str">
        <f>IF(ISBLANK('ÚHRADOVÝ KATALOG VZP - ZP'!B125),"",'ÚHRADOVÝ KATALOG VZP - ZP'!B125)</f>
        <v/>
      </c>
      <c r="C125" s="21" t="str">
        <f t="shared" si="5"/>
        <v/>
      </c>
      <c r="D125" s="21" t="str">
        <f t="shared" si="6"/>
        <v/>
      </c>
      <c r="E125" s="22" t="str">
        <f>IF(S125="NOVÝ",IF(LEN(TRIM('ÚHRADOVÝ KATALOG VZP - ZP'!E125))=0,"Chybí TYP",'ÚHRADOVÝ KATALOG VZP - ZP'!E125),IF(LEN(TRIM('ÚHRADOVÝ KATALOG VZP - ZP'!E125))=0,"",'ÚHRADOVÝ KATALOG VZP - ZP'!E125))</f>
        <v/>
      </c>
      <c r="F125" s="22" t="str">
        <f t="shared" si="7"/>
        <v/>
      </c>
      <c r="G125" s="22" t="str">
        <f>IF(S125="NOVÝ",IF(LEN(TRIM('ÚHRADOVÝ KATALOG VZP - ZP'!G125))=0,"???",IF(IFERROR(SEARCH("""",UPPER('ÚHRADOVÝ KATALOG VZP - ZP'!G125)),0)=0,UPPER('ÚHRADOVÝ KATALOG VZP - ZP'!G125),"("&amp;""""&amp;")")),IF(LEN(TRIM('ÚHRADOVÝ KATALOG VZP - ZP'!G125))=0,"",IF(IFERROR(SEARCH("""",UPPER('ÚHRADOVÝ KATALOG VZP - ZP'!G125)),0)=0,UPPER('ÚHRADOVÝ KATALOG VZP - ZP'!G125),"("&amp;""""&amp;")")))</f>
        <v/>
      </c>
      <c r="H125" s="22" t="str">
        <f>IF(IFERROR(SEARCH("""",UPPER('ÚHRADOVÝ KATALOG VZP - ZP'!H125)),0)=0,UPPER('ÚHRADOVÝ KATALOG VZP - ZP'!H125),"("&amp;""""&amp;")")</f>
        <v/>
      </c>
      <c r="I125" s="22" t="str">
        <f>IF(IFERROR(SEARCH("""",UPPER('ÚHRADOVÝ KATALOG VZP - ZP'!I125)),0)=0,UPPER('ÚHRADOVÝ KATALOG VZP - ZP'!I125),"("&amp;""""&amp;")")</f>
        <v/>
      </c>
      <c r="J125" s="23" t="str">
        <f>IF(S125="NOVÝ",IF(LEN(TRIM('ÚHRADOVÝ KATALOG VZP - ZP'!J125))=0,"Chybí VYC",'ÚHRADOVÝ KATALOG VZP - ZP'!J125),IF(LEN(TRIM('ÚHRADOVÝ KATALOG VZP - ZP'!J125))=0,"",'ÚHRADOVÝ KATALOG VZP - ZP'!J125))</f>
        <v/>
      </c>
      <c r="K125" s="22" t="str">
        <f>IF(S125="NOVÝ",IF(LEN(TRIM('ÚHRADOVÝ KATALOG VZP - ZP'!K125))=0,"Chybí MENA",IF(IFERROR(SEARCH("""",UPPER('ÚHRADOVÝ KATALOG VZP - ZP'!K125)),0)=0,UPPER('ÚHRADOVÝ KATALOG VZP - ZP'!K125),"("&amp;""""&amp;")")),IF(LEN(TRIM('ÚHRADOVÝ KATALOG VZP - ZP'!K125))=0,"",IF(IFERROR(SEARCH("""",UPPER('ÚHRADOVÝ KATALOG VZP - ZP'!K125)),0)=0,UPPER('ÚHRADOVÝ KATALOG VZP - ZP'!K125),"("&amp;""""&amp;")")))</f>
        <v/>
      </c>
      <c r="L125" s="24" t="str">
        <f>IF(S125="NOVÝ",IF(LEN(TRIM('ÚHRADOVÝ KATALOG VZP - ZP'!L125))=0,"Chybí KURZ",'ÚHRADOVÝ KATALOG VZP - ZP'!L125),IF(LEN(TRIM('ÚHRADOVÝ KATALOG VZP - ZP'!L125))=0,"",'ÚHRADOVÝ KATALOG VZP - ZP'!L125))</f>
        <v/>
      </c>
      <c r="M125" s="83" t="str">
        <f>IF(S125="NOVÝ",IF(LEN(TRIM('ÚHRADOVÝ KATALOG VZP - ZP'!M125))=0,"Chybí DPH",
IF(OR('ÚHRADOVÝ KATALOG VZP - ZP'!M125=15,'ÚHRADOVÝ KATALOG VZP - ZP'!M125=21),
'ÚHRADOVÝ KATALOG VZP - ZP'!M125,"CHYBA")),
IF(LEN(TRIM('ÚHRADOVÝ KATALOG VZP - ZP'!M125))=0,"",
IF(OR('ÚHRADOVÝ KATALOG VZP - ZP'!M125=15,'ÚHRADOVÝ KATALOG VZP - ZP'!M125=21),
'ÚHRADOVÝ KATALOG VZP - ZP'!M125,"CHYBA"))
)</f>
        <v/>
      </c>
      <c r="N125" s="25" t="str">
        <f>IF(R125="NE",IF(AND(T125&lt;&gt;"X",LEN('ÚHRADOVÝ KATALOG VZP - ZP'!N125)&gt;0),IF(ROUND(J125*L125*(1+(M125/100))*T125,2)&lt;'ÚHRADOVÝ KATALOG VZP - ZP'!N125,TEXT('ÚHRADOVÝ KATALOG VZP - ZP'!N125,"# ##0,00 Kč") &amp; CHAR(10) &amp; "&gt; " &amp; TEXT('ÚHRADOVÝ KATALOG VZP - ZP'!N125-(J125*L125*(1+(M125/100))*T125),"# ##0,00 Kč"),TEXT('ÚHRADOVÝ KATALOG VZP - ZP'!N125,"# ##0,00 Kč") &amp; CHAR(10) &amp; "OK"),"Chybí data pro výpočet"),"")</f>
        <v/>
      </c>
      <c r="O125" s="26" t="str">
        <f>IF(AND(R125="NE",LEN('ÚHRADOVÝ KATALOG VZP - ZP'!O125)&gt;0),'ÚHRADOVÝ KATALOG VZP - ZP'!O125,"")</f>
        <v/>
      </c>
      <c r="P125" s="26" t="str">
        <f>IF(AND(R125="NE",LEN('ÚHRADOVÝ KATALOG VZP - ZP'!P125)&gt;0),'ÚHRADOVÝ KATALOG VZP - ZP'!P125,"")</f>
        <v/>
      </c>
      <c r="Q125" s="79" t="str">
        <f>IF(LEN(TRIM('ÚHRADOVÝ KATALOG VZP - ZP'!Q125))=0,"",IF(IFERROR(SEARCH("""",UPPER('ÚHRADOVÝ KATALOG VZP - ZP'!Q125)),0)=0,UPPER('ÚHRADOVÝ KATALOG VZP - ZP'!Q125),"("&amp;""""&amp;")"))</f>
        <v/>
      </c>
      <c r="R125" s="31" t="str">
        <f>IF(LEN(TRIM('ÚHRADOVÝ KATALOG VZP - ZP'!B125)&amp;TRIM('ÚHRADOVÝ KATALOG VZP - ZP'!C125)&amp;TRIM('ÚHRADOVÝ KATALOG VZP - ZP'!D125)&amp;TRIM('ÚHRADOVÝ KATALOG VZP - ZP'!E125)&amp;TRIM('ÚHRADOVÝ KATALOG VZP - ZP'!F125)&amp;TRIM('ÚHRADOVÝ KATALOG VZP - ZP'!G125)&amp;TRIM('ÚHRADOVÝ KATALOG VZP - ZP'!H125)&amp;TRIM('ÚHRADOVÝ KATALOG VZP - ZP'!I125)&amp;TRIM('ÚHRADOVÝ KATALOG VZP - ZP'!J125)&amp;TRIM('ÚHRADOVÝ KATALOG VZP - ZP'!K125)&amp;TRIM('ÚHRADOVÝ KATALOG VZP - ZP'!L125)&amp;TRIM('ÚHRADOVÝ KATALOG VZP - ZP'!M125)&amp;TRIM('ÚHRADOVÝ KATALOG VZP - ZP'!N125)&amp;TRIM('ÚHRADOVÝ KATALOG VZP - ZP'!O125)&amp;TRIM('ÚHRADOVÝ KATALOG VZP - ZP'!P125)&amp;TRIM('ÚHRADOVÝ KATALOG VZP - ZP'!Q125))=0,"ANO","NE")</f>
        <v>ANO</v>
      </c>
      <c r="S125" s="31" t="str">
        <f>IF(R125="NE",IF(LEN(TRIM('ÚHRADOVÝ KATALOG VZP - ZP'!B125))=0,"NOVÝ","OPRAVA"),"")</f>
        <v/>
      </c>
      <c r="T125" s="32" t="str">
        <f t="shared" si="8"/>
        <v>X</v>
      </c>
      <c r="U125" s="11"/>
      <c r="V125" s="11">
        <f>LEN(TRIM('ÚHRADOVÝ KATALOG VZP - ZP'!C125))</f>
        <v>0</v>
      </c>
      <c r="W125" s="11" t="str">
        <f>IF(IFERROR(SEARCH("""",UPPER('ÚHRADOVÝ KATALOG VZP - ZP'!C125)),0)&gt;0," "&amp;CHAR(34),"")</f>
        <v/>
      </c>
      <c r="X125" s="11" t="str">
        <f>IF(IFERROR(SEARCH("~?",UPPER('ÚHRADOVÝ KATALOG VZP - ZP'!C125)),0)&gt;0," ?","")</f>
        <v/>
      </c>
      <c r="Y125" s="11" t="str">
        <f>IF(IFERROR(SEARCH("!",UPPER('ÚHRADOVÝ KATALOG VZP - ZP'!C125)),0)&gt;0," !","")</f>
        <v/>
      </c>
      <c r="Z125" s="11" t="str">
        <f>IF(IFERROR(SEARCH("_",UPPER('ÚHRADOVÝ KATALOG VZP - ZP'!C125)),0)&gt;0," _","")</f>
        <v/>
      </c>
      <c r="AA125" s="11" t="str">
        <f>IF(IFERROR(SEARCH("§",UPPER('ÚHRADOVÝ KATALOG VZP - ZP'!C125)),0)&gt;0," §","")</f>
        <v/>
      </c>
      <c r="AB125" s="11" t="str">
        <f>IF(IFERROR(SEARCH("#",UPPER('ÚHRADOVÝ KATALOG VZP - ZP'!C125)),0)&gt;0," #","")</f>
        <v/>
      </c>
      <c r="AC125" s="11" t="str">
        <f>IF(IFERROR(SEARCH(CHAR(10),UPPER('ÚHRADOVÝ KATALOG VZP - ZP'!C125)),0)&gt;0," ALT+ENTER","")</f>
        <v/>
      </c>
      <c r="AD125" s="96" t="str">
        <f>IF(AND(V125=0, R125="NE"),"Chybí NAZ",IF(LEN(TRIM(W125&amp;X125&amp;Y125&amp;Z125&amp;AA125&amp;AB125&amp;AC125))&gt;0,"Nepovolený(é) znak(y):   "&amp;W125&amp;X125&amp;Y125&amp;Z125&amp;AA125&amp;AB125&amp;AC125,TRIM('ÚHRADOVÝ KATALOG VZP - ZP'!C125)))</f>
        <v/>
      </c>
      <c r="AE125" s="11">
        <f>LEN(TRIM('ÚHRADOVÝ KATALOG VZP - ZP'!D125))</f>
        <v>0</v>
      </c>
      <c r="AF125" s="11" t="str">
        <f>IF(IFERROR(SEARCH("""",UPPER('ÚHRADOVÝ KATALOG VZP - ZP'!D125)),0)&gt;0," "&amp;CHAR(34),"")</f>
        <v/>
      </c>
      <c r="AG125" s="11" t="str">
        <f>IF(IFERROR(SEARCH("~?",UPPER('ÚHRADOVÝ KATALOG VZP - ZP'!D125)),0)&gt;0," ?","")</f>
        <v/>
      </c>
      <c r="AH125" s="11" t="str">
        <f>IF(IFERROR(SEARCH("!",UPPER('ÚHRADOVÝ KATALOG VZP - ZP'!D125)),0)&gt;0," !","")</f>
        <v/>
      </c>
      <c r="AI125" s="11" t="str">
        <f>IF(IFERROR(SEARCH("_",UPPER('ÚHRADOVÝ KATALOG VZP - ZP'!D125)),0)&gt;0," _","")</f>
        <v/>
      </c>
      <c r="AJ125" s="11" t="str">
        <f>IF(IFERROR(SEARCH("§",UPPER('ÚHRADOVÝ KATALOG VZP - ZP'!D125)),0)&gt;0," §","")</f>
        <v/>
      </c>
      <c r="AK125" s="11" t="str">
        <f>IF(IFERROR(SEARCH("#",UPPER('ÚHRADOVÝ KATALOG VZP - ZP'!D125)),0)&gt;0," #","")</f>
        <v/>
      </c>
      <c r="AL125" s="11" t="str">
        <f>IF(IFERROR(SEARCH(CHAR(10),UPPER('ÚHRADOVÝ KATALOG VZP - ZP'!D125)),0)&gt;0," ALT+ENTER","")</f>
        <v/>
      </c>
      <c r="AM125" s="96" t="str">
        <f>IF(AND(AE125=0, R125="NE"),"Chybí DOP",IF(LEN(TRIM(AF125&amp;AG125&amp;AH125&amp;AI125&amp;AJ125&amp;AK125&amp;AL125))&gt;0,"Nepovolený(é) znak(y):   "&amp;AF125&amp;AG125&amp;AH125&amp;AI125&amp;AJ125&amp;AK125&amp;AL125,TRIM('ÚHRADOVÝ KATALOG VZP - ZP'!D125)))</f>
        <v/>
      </c>
    </row>
    <row r="126" spans="1:39" ht="30" hidden="1" customHeight="1" x14ac:dyDescent="0.2">
      <c r="A126" s="1">
        <v>121</v>
      </c>
      <c r="B126" s="20" t="str">
        <f>IF(ISBLANK('ÚHRADOVÝ KATALOG VZP - ZP'!B126),"",'ÚHRADOVÝ KATALOG VZP - ZP'!B126)</f>
        <v/>
      </c>
      <c r="C126" s="21" t="str">
        <f t="shared" si="5"/>
        <v/>
      </c>
      <c r="D126" s="21" t="str">
        <f t="shared" si="6"/>
        <v/>
      </c>
      <c r="E126" s="22" t="str">
        <f>IF(S126="NOVÝ",IF(LEN(TRIM('ÚHRADOVÝ KATALOG VZP - ZP'!E126))=0,"Chybí TYP",'ÚHRADOVÝ KATALOG VZP - ZP'!E126),IF(LEN(TRIM('ÚHRADOVÝ KATALOG VZP - ZP'!E126))=0,"",'ÚHRADOVÝ KATALOG VZP - ZP'!E126))</f>
        <v/>
      </c>
      <c r="F126" s="22" t="str">
        <f t="shared" si="7"/>
        <v/>
      </c>
      <c r="G126" s="22" t="str">
        <f>IF(S126="NOVÝ",IF(LEN(TRIM('ÚHRADOVÝ KATALOG VZP - ZP'!G126))=0,"???",IF(IFERROR(SEARCH("""",UPPER('ÚHRADOVÝ KATALOG VZP - ZP'!G126)),0)=0,UPPER('ÚHRADOVÝ KATALOG VZP - ZP'!G126),"("&amp;""""&amp;")")),IF(LEN(TRIM('ÚHRADOVÝ KATALOG VZP - ZP'!G126))=0,"",IF(IFERROR(SEARCH("""",UPPER('ÚHRADOVÝ KATALOG VZP - ZP'!G126)),0)=0,UPPER('ÚHRADOVÝ KATALOG VZP - ZP'!G126),"("&amp;""""&amp;")")))</f>
        <v/>
      </c>
      <c r="H126" s="22" t="str">
        <f>IF(IFERROR(SEARCH("""",UPPER('ÚHRADOVÝ KATALOG VZP - ZP'!H126)),0)=0,UPPER('ÚHRADOVÝ KATALOG VZP - ZP'!H126),"("&amp;""""&amp;")")</f>
        <v/>
      </c>
      <c r="I126" s="22" t="str">
        <f>IF(IFERROR(SEARCH("""",UPPER('ÚHRADOVÝ KATALOG VZP - ZP'!I126)),0)=0,UPPER('ÚHRADOVÝ KATALOG VZP - ZP'!I126),"("&amp;""""&amp;")")</f>
        <v/>
      </c>
      <c r="J126" s="23" t="str">
        <f>IF(S126="NOVÝ",IF(LEN(TRIM('ÚHRADOVÝ KATALOG VZP - ZP'!J126))=0,"Chybí VYC",'ÚHRADOVÝ KATALOG VZP - ZP'!J126),IF(LEN(TRIM('ÚHRADOVÝ KATALOG VZP - ZP'!J126))=0,"",'ÚHRADOVÝ KATALOG VZP - ZP'!J126))</f>
        <v/>
      </c>
      <c r="K126" s="22" t="str">
        <f>IF(S126="NOVÝ",IF(LEN(TRIM('ÚHRADOVÝ KATALOG VZP - ZP'!K126))=0,"Chybí MENA",IF(IFERROR(SEARCH("""",UPPER('ÚHRADOVÝ KATALOG VZP - ZP'!K126)),0)=0,UPPER('ÚHRADOVÝ KATALOG VZP - ZP'!K126),"("&amp;""""&amp;")")),IF(LEN(TRIM('ÚHRADOVÝ KATALOG VZP - ZP'!K126))=0,"",IF(IFERROR(SEARCH("""",UPPER('ÚHRADOVÝ KATALOG VZP - ZP'!K126)),0)=0,UPPER('ÚHRADOVÝ KATALOG VZP - ZP'!K126),"("&amp;""""&amp;")")))</f>
        <v/>
      </c>
      <c r="L126" s="24" t="str">
        <f>IF(S126="NOVÝ",IF(LEN(TRIM('ÚHRADOVÝ KATALOG VZP - ZP'!L126))=0,"Chybí KURZ",'ÚHRADOVÝ KATALOG VZP - ZP'!L126),IF(LEN(TRIM('ÚHRADOVÝ KATALOG VZP - ZP'!L126))=0,"",'ÚHRADOVÝ KATALOG VZP - ZP'!L126))</f>
        <v/>
      </c>
      <c r="M126" s="83" t="str">
        <f>IF(S126="NOVÝ",IF(LEN(TRIM('ÚHRADOVÝ KATALOG VZP - ZP'!M126))=0,"Chybí DPH",
IF(OR('ÚHRADOVÝ KATALOG VZP - ZP'!M126=15,'ÚHRADOVÝ KATALOG VZP - ZP'!M126=21),
'ÚHRADOVÝ KATALOG VZP - ZP'!M126,"CHYBA")),
IF(LEN(TRIM('ÚHRADOVÝ KATALOG VZP - ZP'!M126))=0,"",
IF(OR('ÚHRADOVÝ KATALOG VZP - ZP'!M126=15,'ÚHRADOVÝ KATALOG VZP - ZP'!M126=21),
'ÚHRADOVÝ KATALOG VZP - ZP'!M126,"CHYBA"))
)</f>
        <v/>
      </c>
      <c r="N126" s="25" t="str">
        <f>IF(R126="NE",IF(AND(T126&lt;&gt;"X",LEN('ÚHRADOVÝ KATALOG VZP - ZP'!N126)&gt;0),IF(ROUND(J126*L126*(1+(M126/100))*T126,2)&lt;'ÚHRADOVÝ KATALOG VZP - ZP'!N126,TEXT('ÚHRADOVÝ KATALOG VZP - ZP'!N126,"# ##0,00 Kč") &amp; CHAR(10) &amp; "&gt; " &amp; TEXT('ÚHRADOVÝ KATALOG VZP - ZP'!N126-(J126*L126*(1+(M126/100))*T126),"# ##0,00 Kč"),TEXT('ÚHRADOVÝ KATALOG VZP - ZP'!N126,"# ##0,00 Kč") &amp; CHAR(10) &amp; "OK"),"Chybí data pro výpočet"),"")</f>
        <v/>
      </c>
      <c r="O126" s="26" t="str">
        <f>IF(AND(R126="NE",LEN('ÚHRADOVÝ KATALOG VZP - ZP'!O126)&gt;0),'ÚHRADOVÝ KATALOG VZP - ZP'!O126,"")</f>
        <v/>
      </c>
      <c r="P126" s="26" t="str">
        <f>IF(AND(R126="NE",LEN('ÚHRADOVÝ KATALOG VZP - ZP'!P126)&gt;0),'ÚHRADOVÝ KATALOG VZP - ZP'!P126,"")</f>
        <v/>
      </c>
      <c r="Q126" s="79" t="str">
        <f>IF(LEN(TRIM('ÚHRADOVÝ KATALOG VZP - ZP'!Q126))=0,"",IF(IFERROR(SEARCH("""",UPPER('ÚHRADOVÝ KATALOG VZP - ZP'!Q126)),0)=0,UPPER('ÚHRADOVÝ KATALOG VZP - ZP'!Q126),"("&amp;""""&amp;")"))</f>
        <v/>
      </c>
      <c r="R126" s="31" t="str">
        <f>IF(LEN(TRIM('ÚHRADOVÝ KATALOG VZP - ZP'!B126)&amp;TRIM('ÚHRADOVÝ KATALOG VZP - ZP'!C126)&amp;TRIM('ÚHRADOVÝ KATALOG VZP - ZP'!D126)&amp;TRIM('ÚHRADOVÝ KATALOG VZP - ZP'!E126)&amp;TRIM('ÚHRADOVÝ KATALOG VZP - ZP'!F126)&amp;TRIM('ÚHRADOVÝ KATALOG VZP - ZP'!G126)&amp;TRIM('ÚHRADOVÝ KATALOG VZP - ZP'!H126)&amp;TRIM('ÚHRADOVÝ KATALOG VZP - ZP'!I126)&amp;TRIM('ÚHRADOVÝ KATALOG VZP - ZP'!J126)&amp;TRIM('ÚHRADOVÝ KATALOG VZP - ZP'!K126)&amp;TRIM('ÚHRADOVÝ KATALOG VZP - ZP'!L126)&amp;TRIM('ÚHRADOVÝ KATALOG VZP - ZP'!M126)&amp;TRIM('ÚHRADOVÝ KATALOG VZP - ZP'!N126)&amp;TRIM('ÚHRADOVÝ KATALOG VZP - ZP'!O126)&amp;TRIM('ÚHRADOVÝ KATALOG VZP - ZP'!P126)&amp;TRIM('ÚHRADOVÝ KATALOG VZP - ZP'!Q126))=0,"ANO","NE")</f>
        <v>ANO</v>
      </c>
      <c r="S126" s="31" t="str">
        <f>IF(R126="NE",IF(LEN(TRIM('ÚHRADOVÝ KATALOG VZP - ZP'!B126))=0,"NOVÝ","OPRAVA"),"")</f>
        <v/>
      </c>
      <c r="T126" s="32" t="str">
        <f t="shared" si="8"/>
        <v>X</v>
      </c>
      <c r="U126" s="11"/>
      <c r="V126" s="11">
        <f>LEN(TRIM('ÚHRADOVÝ KATALOG VZP - ZP'!C126))</f>
        <v>0</v>
      </c>
      <c r="W126" s="11" t="str">
        <f>IF(IFERROR(SEARCH("""",UPPER('ÚHRADOVÝ KATALOG VZP - ZP'!C126)),0)&gt;0," "&amp;CHAR(34),"")</f>
        <v/>
      </c>
      <c r="X126" s="11" t="str">
        <f>IF(IFERROR(SEARCH("~?",UPPER('ÚHRADOVÝ KATALOG VZP - ZP'!C126)),0)&gt;0," ?","")</f>
        <v/>
      </c>
      <c r="Y126" s="11" t="str">
        <f>IF(IFERROR(SEARCH("!",UPPER('ÚHRADOVÝ KATALOG VZP - ZP'!C126)),0)&gt;0," !","")</f>
        <v/>
      </c>
      <c r="Z126" s="11" t="str">
        <f>IF(IFERROR(SEARCH("_",UPPER('ÚHRADOVÝ KATALOG VZP - ZP'!C126)),0)&gt;0," _","")</f>
        <v/>
      </c>
      <c r="AA126" s="11" t="str">
        <f>IF(IFERROR(SEARCH("§",UPPER('ÚHRADOVÝ KATALOG VZP - ZP'!C126)),0)&gt;0," §","")</f>
        <v/>
      </c>
      <c r="AB126" s="11" t="str">
        <f>IF(IFERROR(SEARCH("#",UPPER('ÚHRADOVÝ KATALOG VZP - ZP'!C126)),0)&gt;0," #","")</f>
        <v/>
      </c>
      <c r="AC126" s="11" t="str">
        <f>IF(IFERROR(SEARCH(CHAR(10),UPPER('ÚHRADOVÝ KATALOG VZP - ZP'!C126)),0)&gt;0," ALT+ENTER","")</f>
        <v/>
      </c>
      <c r="AD126" s="96" t="str">
        <f>IF(AND(V126=0, R126="NE"),"Chybí NAZ",IF(LEN(TRIM(W126&amp;X126&amp;Y126&amp;Z126&amp;AA126&amp;AB126&amp;AC126))&gt;0,"Nepovolený(é) znak(y):   "&amp;W126&amp;X126&amp;Y126&amp;Z126&amp;AA126&amp;AB126&amp;AC126,TRIM('ÚHRADOVÝ KATALOG VZP - ZP'!C126)))</f>
        <v/>
      </c>
      <c r="AE126" s="11">
        <f>LEN(TRIM('ÚHRADOVÝ KATALOG VZP - ZP'!D126))</f>
        <v>0</v>
      </c>
      <c r="AF126" s="11" t="str">
        <f>IF(IFERROR(SEARCH("""",UPPER('ÚHRADOVÝ KATALOG VZP - ZP'!D126)),0)&gt;0," "&amp;CHAR(34),"")</f>
        <v/>
      </c>
      <c r="AG126" s="11" t="str">
        <f>IF(IFERROR(SEARCH("~?",UPPER('ÚHRADOVÝ KATALOG VZP - ZP'!D126)),0)&gt;0," ?","")</f>
        <v/>
      </c>
      <c r="AH126" s="11" t="str">
        <f>IF(IFERROR(SEARCH("!",UPPER('ÚHRADOVÝ KATALOG VZP - ZP'!D126)),0)&gt;0," !","")</f>
        <v/>
      </c>
      <c r="AI126" s="11" t="str">
        <f>IF(IFERROR(SEARCH("_",UPPER('ÚHRADOVÝ KATALOG VZP - ZP'!D126)),0)&gt;0," _","")</f>
        <v/>
      </c>
      <c r="AJ126" s="11" t="str">
        <f>IF(IFERROR(SEARCH("§",UPPER('ÚHRADOVÝ KATALOG VZP - ZP'!D126)),0)&gt;0," §","")</f>
        <v/>
      </c>
      <c r="AK126" s="11" t="str">
        <f>IF(IFERROR(SEARCH("#",UPPER('ÚHRADOVÝ KATALOG VZP - ZP'!D126)),0)&gt;0," #","")</f>
        <v/>
      </c>
      <c r="AL126" s="11" t="str">
        <f>IF(IFERROR(SEARCH(CHAR(10),UPPER('ÚHRADOVÝ KATALOG VZP - ZP'!D126)),0)&gt;0," ALT+ENTER","")</f>
        <v/>
      </c>
      <c r="AM126" s="96" t="str">
        <f>IF(AND(AE126=0, R126="NE"),"Chybí DOP",IF(LEN(TRIM(AF126&amp;AG126&amp;AH126&amp;AI126&amp;AJ126&amp;AK126&amp;AL126))&gt;0,"Nepovolený(é) znak(y):   "&amp;AF126&amp;AG126&amp;AH126&amp;AI126&amp;AJ126&amp;AK126&amp;AL126,TRIM('ÚHRADOVÝ KATALOG VZP - ZP'!D126)))</f>
        <v/>
      </c>
    </row>
    <row r="127" spans="1:39" ht="30" hidden="1" customHeight="1" x14ac:dyDescent="0.2">
      <c r="A127" s="1">
        <v>122</v>
      </c>
      <c r="B127" s="20" t="str">
        <f>IF(ISBLANK('ÚHRADOVÝ KATALOG VZP - ZP'!B127),"",'ÚHRADOVÝ KATALOG VZP - ZP'!B127)</f>
        <v/>
      </c>
      <c r="C127" s="21" t="str">
        <f t="shared" si="5"/>
        <v/>
      </c>
      <c r="D127" s="21" t="str">
        <f t="shared" si="6"/>
        <v/>
      </c>
      <c r="E127" s="22" t="str">
        <f>IF(S127="NOVÝ",IF(LEN(TRIM('ÚHRADOVÝ KATALOG VZP - ZP'!E127))=0,"Chybí TYP",'ÚHRADOVÝ KATALOG VZP - ZP'!E127),IF(LEN(TRIM('ÚHRADOVÝ KATALOG VZP - ZP'!E127))=0,"",'ÚHRADOVÝ KATALOG VZP - ZP'!E127))</f>
        <v/>
      </c>
      <c r="F127" s="22" t="str">
        <f t="shared" si="7"/>
        <v/>
      </c>
      <c r="G127" s="22" t="str">
        <f>IF(S127="NOVÝ",IF(LEN(TRIM('ÚHRADOVÝ KATALOG VZP - ZP'!G127))=0,"???",IF(IFERROR(SEARCH("""",UPPER('ÚHRADOVÝ KATALOG VZP - ZP'!G127)),0)=0,UPPER('ÚHRADOVÝ KATALOG VZP - ZP'!G127),"("&amp;""""&amp;")")),IF(LEN(TRIM('ÚHRADOVÝ KATALOG VZP - ZP'!G127))=0,"",IF(IFERROR(SEARCH("""",UPPER('ÚHRADOVÝ KATALOG VZP - ZP'!G127)),0)=0,UPPER('ÚHRADOVÝ KATALOG VZP - ZP'!G127),"("&amp;""""&amp;")")))</f>
        <v/>
      </c>
      <c r="H127" s="22" t="str">
        <f>IF(IFERROR(SEARCH("""",UPPER('ÚHRADOVÝ KATALOG VZP - ZP'!H127)),0)=0,UPPER('ÚHRADOVÝ KATALOG VZP - ZP'!H127),"("&amp;""""&amp;")")</f>
        <v/>
      </c>
      <c r="I127" s="22" t="str">
        <f>IF(IFERROR(SEARCH("""",UPPER('ÚHRADOVÝ KATALOG VZP - ZP'!I127)),0)=0,UPPER('ÚHRADOVÝ KATALOG VZP - ZP'!I127),"("&amp;""""&amp;")")</f>
        <v/>
      </c>
      <c r="J127" s="23" t="str">
        <f>IF(S127="NOVÝ",IF(LEN(TRIM('ÚHRADOVÝ KATALOG VZP - ZP'!J127))=0,"Chybí VYC",'ÚHRADOVÝ KATALOG VZP - ZP'!J127),IF(LEN(TRIM('ÚHRADOVÝ KATALOG VZP - ZP'!J127))=0,"",'ÚHRADOVÝ KATALOG VZP - ZP'!J127))</f>
        <v/>
      </c>
      <c r="K127" s="22" t="str">
        <f>IF(S127="NOVÝ",IF(LEN(TRIM('ÚHRADOVÝ KATALOG VZP - ZP'!K127))=0,"Chybí MENA",IF(IFERROR(SEARCH("""",UPPER('ÚHRADOVÝ KATALOG VZP - ZP'!K127)),0)=0,UPPER('ÚHRADOVÝ KATALOG VZP - ZP'!K127),"("&amp;""""&amp;")")),IF(LEN(TRIM('ÚHRADOVÝ KATALOG VZP - ZP'!K127))=0,"",IF(IFERROR(SEARCH("""",UPPER('ÚHRADOVÝ KATALOG VZP - ZP'!K127)),0)=0,UPPER('ÚHRADOVÝ KATALOG VZP - ZP'!K127),"("&amp;""""&amp;")")))</f>
        <v/>
      </c>
      <c r="L127" s="24" t="str">
        <f>IF(S127="NOVÝ",IF(LEN(TRIM('ÚHRADOVÝ KATALOG VZP - ZP'!L127))=0,"Chybí KURZ",'ÚHRADOVÝ KATALOG VZP - ZP'!L127),IF(LEN(TRIM('ÚHRADOVÝ KATALOG VZP - ZP'!L127))=0,"",'ÚHRADOVÝ KATALOG VZP - ZP'!L127))</f>
        <v/>
      </c>
      <c r="M127" s="83" t="str">
        <f>IF(S127="NOVÝ",IF(LEN(TRIM('ÚHRADOVÝ KATALOG VZP - ZP'!M127))=0,"Chybí DPH",
IF(OR('ÚHRADOVÝ KATALOG VZP - ZP'!M127=15,'ÚHRADOVÝ KATALOG VZP - ZP'!M127=21),
'ÚHRADOVÝ KATALOG VZP - ZP'!M127,"CHYBA")),
IF(LEN(TRIM('ÚHRADOVÝ KATALOG VZP - ZP'!M127))=0,"",
IF(OR('ÚHRADOVÝ KATALOG VZP - ZP'!M127=15,'ÚHRADOVÝ KATALOG VZP - ZP'!M127=21),
'ÚHRADOVÝ KATALOG VZP - ZP'!M127,"CHYBA"))
)</f>
        <v/>
      </c>
      <c r="N127" s="25" t="str">
        <f>IF(R127="NE",IF(AND(T127&lt;&gt;"X",LEN('ÚHRADOVÝ KATALOG VZP - ZP'!N127)&gt;0),IF(ROUND(J127*L127*(1+(M127/100))*T127,2)&lt;'ÚHRADOVÝ KATALOG VZP - ZP'!N127,TEXT('ÚHRADOVÝ KATALOG VZP - ZP'!N127,"# ##0,00 Kč") &amp; CHAR(10) &amp; "&gt; " &amp; TEXT('ÚHRADOVÝ KATALOG VZP - ZP'!N127-(J127*L127*(1+(M127/100))*T127),"# ##0,00 Kč"),TEXT('ÚHRADOVÝ KATALOG VZP - ZP'!N127,"# ##0,00 Kč") &amp; CHAR(10) &amp; "OK"),"Chybí data pro výpočet"),"")</f>
        <v/>
      </c>
      <c r="O127" s="26" t="str">
        <f>IF(AND(R127="NE",LEN('ÚHRADOVÝ KATALOG VZP - ZP'!O127)&gt;0),'ÚHRADOVÝ KATALOG VZP - ZP'!O127,"")</f>
        <v/>
      </c>
      <c r="P127" s="26" t="str">
        <f>IF(AND(R127="NE",LEN('ÚHRADOVÝ KATALOG VZP - ZP'!P127)&gt;0),'ÚHRADOVÝ KATALOG VZP - ZP'!P127,"")</f>
        <v/>
      </c>
      <c r="Q127" s="79" t="str">
        <f>IF(LEN(TRIM('ÚHRADOVÝ KATALOG VZP - ZP'!Q127))=0,"",IF(IFERROR(SEARCH("""",UPPER('ÚHRADOVÝ KATALOG VZP - ZP'!Q127)),0)=0,UPPER('ÚHRADOVÝ KATALOG VZP - ZP'!Q127),"("&amp;""""&amp;")"))</f>
        <v/>
      </c>
      <c r="R127" s="31" t="str">
        <f>IF(LEN(TRIM('ÚHRADOVÝ KATALOG VZP - ZP'!B127)&amp;TRIM('ÚHRADOVÝ KATALOG VZP - ZP'!C127)&amp;TRIM('ÚHRADOVÝ KATALOG VZP - ZP'!D127)&amp;TRIM('ÚHRADOVÝ KATALOG VZP - ZP'!E127)&amp;TRIM('ÚHRADOVÝ KATALOG VZP - ZP'!F127)&amp;TRIM('ÚHRADOVÝ KATALOG VZP - ZP'!G127)&amp;TRIM('ÚHRADOVÝ KATALOG VZP - ZP'!H127)&amp;TRIM('ÚHRADOVÝ KATALOG VZP - ZP'!I127)&amp;TRIM('ÚHRADOVÝ KATALOG VZP - ZP'!J127)&amp;TRIM('ÚHRADOVÝ KATALOG VZP - ZP'!K127)&amp;TRIM('ÚHRADOVÝ KATALOG VZP - ZP'!L127)&amp;TRIM('ÚHRADOVÝ KATALOG VZP - ZP'!M127)&amp;TRIM('ÚHRADOVÝ KATALOG VZP - ZP'!N127)&amp;TRIM('ÚHRADOVÝ KATALOG VZP - ZP'!O127)&amp;TRIM('ÚHRADOVÝ KATALOG VZP - ZP'!P127)&amp;TRIM('ÚHRADOVÝ KATALOG VZP - ZP'!Q127))=0,"ANO","NE")</f>
        <v>ANO</v>
      </c>
      <c r="S127" s="31" t="str">
        <f>IF(R127="NE",IF(LEN(TRIM('ÚHRADOVÝ KATALOG VZP - ZP'!B127))=0,"NOVÝ","OPRAVA"),"")</f>
        <v/>
      </c>
      <c r="T127" s="32" t="str">
        <f t="shared" si="8"/>
        <v>X</v>
      </c>
      <c r="U127" s="11"/>
      <c r="V127" s="11">
        <f>LEN(TRIM('ÚHRADOVÝ KATALOG VZP - ZP'!C127))</f>
        <v>0</v>
      </c>
      <c r="W127" s="11" t="str">
        <f>IF(IFERROR(SEARCH("""",UPPER('ÚHRADOVÝ KATALOG VZP - ZP'!C127)),0)&gt;0," "&amp;CHAR(34),"")</f>
        <v/>
      </c>
      <c r="X127" s="11" t="str">
        <f>IF(IFERROR(SEARCH("~?",UPPER('ÚHRADOVÝ KATALOG VZP - ZP'!C127)),0)&gt;0," ?","")</f>
        <v/>
      </c>
      <c r="Y127" s="11" t="str">
        <f>IF(IFERROR(SEARCH("!",UPPER('ÚHRADOVÝ KATALOG VZP - ZP'!C127)),0)&gt;0," !","")</f>
        <v/>
      </c>
      <c r="Z127" s="11" t="str">
        <f>IF(IFERROR(SEARCH("_",UPPER('ÚHRADOVÝ KATALOG VZP - ZP'!C127)),0)&gt;0," _","")</f>
        <v/>
      </c>
      <c r="AA127" s="11" t="str">
        <f>IF(IFERROR(SEARCH("§",UPPER('ÚHRADOVÝ KATALOG VZP - ZP'!C127)),0)&gt;0," §","")</f>
        <v/>
      </c>
      <c r="AB127" s="11" t="str">
        <f>IF(IFERROR(SEARCH("#",UPPER('ÚHRADOVÝ KATALOG VZP - ZP'!C127)),0)&gt;0," #","")</f>
        <v/>
      </c>
      <c r="AC127" s="11" t="str">
        <f>IF(IFERROR(SEARCH(CHAR(10),UPPER('ÚHRADOVÝ KATALOG VZP - ZP'!C127)),0)&gt;0," ALT+ENTER","")</f>
        <v/>
      </c>
      <c r="AD127" s="96" t="str">
        <f>IF(AND(V127=0, R127="NE"),"Chybí NAZ",IF(LEN(TRIM(W127&amp;X127&amp;Y127&amp;Z127&amp;AA127&amp;AB127&amp;AC127))&gt;0,"Nepovolený(é) znak(y):   "&amp;W127&amp;X127&amp;Y127&amp;Z127&amp;AA127&amp;AB127&amp;AC127,TRIM('ÚHRADOVÝ KATALOG VZP - ZP'!C127)))</f>
        <v/>
      </c>
      <c r="AE127" s="11">
        <f>LEN(TRIM('ÚHRADOVÝ KATALOG VZP - ZP'!D127))</f>
        <v>0</v>
      </c>
      <c r="AF127" s="11" t="str">
        <f>IF(IFERROR(SEARCH("""",UPPER('ÚHRADOVÝ KATALOG VZP - ZP'!D127)),0)&gt;0," "&amp;CHAR(34),"")</f>
        <v/>
      </c>
      <c r="AG127" s="11" t="str">
        <f>IF(IFERROR(SEARCH("~?",UPPER('ÚHRADOVÝ KATALOG VZP - ZP'!D127)),0)&gt;0," ?","")</f>
        <v/>
      </c>
      <c r="AH127" s="11" t="str">
        <f>IF(IFERROR(SEARCH("!",UPPER('ÚHRADOVÝ KATALOG VZP - ZP'!D127)),0)&gt;0," !","")</f>
        <v/>
      </c>
      <c r="AI127" s="11" t="str">
        <f>IF(IFERROR(SEARCH("_",UPPER('ÚHRADOVÝ KATALOG VZP - ZP'!D127)),0)&gt;0," _","")</f>
        <v/>
      </c>
      <c r="AJ127" s="11" t="str">
        <f>IF(IFERROR(SEARCH("§",UPPER('ÚHRADOVÝ KATALOG VZP - ZP'!D127)),0)&gt;0," §","")</f>
        <v/>
      </c>
      <c r="AK127" s="11" t="str">
        <f>IF(IFERROR(SEARCH("#",UPPER('ÚHRADOVÝ KATALOG VZP - ZP'!D127)),0)&gt;0," #","")</f>
        <v/>
      </c>
      <c r="AL127" s="11" t="str">
        <f>IF(IFERROR(SEARCH(CHAR(10),UPPER('ÚHRADOVÝ KATALOG VZP - ZP'!D127)),0)&gt;0," ALT+ENTER","")</f>
        <v/>
      </c>
      <c r="AM127" s="96" t="str">
        <f>IF(AND(AE127=0, R127="NE"),"Chybí DOP",IF(LEN(TRIM(AF127&amp;AG127&amp;AH127&amp;AI127&amp;AJ127&amp;AK127&amp;AL127))&gt;0,"Nepovolený(é) znak(y):   "&amp;AF127&amp;AG127&amp;AH127&amp;AI127&amp;AJ127&amp;AK127&amp;AL127,TRIM('ÚHRADOVÝ KATALOG VZP - ZP'!D127)))</f>
        <v/>
      </c>
    </row>
    <row r="128" spans="1:39" ht="30" hidden="1" customHeight="1" x14ac:dyDescent="0.2">
      <c r="A128" s="1">
        <v>123</v>
      </c>
      <c r="B128" s="20" t="str">
        <f>IF(ISBLANK('ÚHRADOVÝ KATALOG VZP - ZP'!B128),"",'ÚHRADOVÝ KATALOG VZP - ZP'!B128)</f>
        <v/>
      </c>
      <c r="C128" s="21" t="str">
        <f t="shared" si="5"/>
        <v/>
      </c>
      <c r="D128" s="21" t="str">
        <f t="shared" si="6"/>
        <v/>
      </c>
      <c r="E128" s="22" t="str">
        <f>IF(S128="NOVÝ",IF(LEN(TRIM('ÚHRADOVÝ KATALOG VZP - ZP'!E128))=0,"Chybí TYP",'ÚHRADOVÝ KATALOG VZP - ZP'!E128),IF(LEN(TRIM('ÚHRADOVÝ KATALOG VZP - ZP'!E128))=0,"",'ÚHRADOVÝ KATALOG VZP - ZP'!E128))</f>
        <v/>
      </c>
      <c r="F128" s="22" t="str">
        <f t="shared" si="7"/>
        <v/>
      </c>
      <c r="G128" s="22" t="str">
        <f>IF(S128="NOVÝ",IF(LEN(TRIM('ÚHRADOVÝ KATALOG VZP - ZP'!G128))=0,"???",IF(IFERROR(SEARCH("""",UPPER('ÚHRADOVÝ KATALOG VZP - ZP'!G128)),0)=0,UPPER('ÚHRADOVÝ KATALOG VZP - ZP'!G128),"("&amp;""""&amp;")")),IF(LEN(TRIM('ÚHRADOVÝ KATALOG VZP - ZP'!G128))=0,"",IF(IFERROR(SEARCH("""",UPPER('ÚHRADOVÝ KATALOG VZP - ZP'!G128)),0)=0,UPPER('ÚHRADOVÝ KATALOG VZP - ZP'!G128),"("&amp;""""&amp;")")))</f>
        <v/>
      </c>
      <c r="H128" s="22" t="str">
        <f>IF(IFERROR(SEARCH("""",UPPER('ÚHRADOVÝ KATALOG VZP - ZP'!H128)),0)=0,UPPER('ÚHRADOVÝ KATALOG VZP - ZP'!H128),"("&amp;""""&amp;")")</f>
        <v/>
      </c>
      <c r="I128" s="22" t="str">
        <f>IF(IFERROR(SEARCH("""",UPPER('ÚHRADOVÝ KATALOG VZP - ZP'!I128)),0)=0,UPPER('ÚHRADOVÝ KATALOG VZP - ZP'!I128),"("&amp;""""&amp;")")</f>
        <v/>
      </c>
      <c r="J128" s="23" t="str">
        <f>IF(S128="NOVÝ",IF(LEN(TRIM('ÚHRADOVÝ KATALOG VZP - ZP'!J128))=0,"Chybí VYC",'ÚHRADOVÝ KATALOG VZP - ZP'!J128),IF(LEN(TRIM('ÚHRADOVÝ KATALOG VZP - ZP'!J128))=0,"",'ÚHRADOVÝ KATALOG VZP - ZP'!J128))</f>
        <v/>
      </c>
      <c r="K128" s="22" t="str">
        <f>IF(S128="NOVÝ",IF(LEN(TRIM('ÚHRADOVÝ KATALOG VZP - ZP'!K128))=0,"Chybí MENA",IF(IFERROR(SEARCH("""",UPPER('ÚHRADOVÝ KATALOG VZP - ZP'!K128)),0)=0,UPPER('ÚHRADOVÝ KATALOG VZP - ZP'!K128),"("&amp;""""&amp;")")),IF(LEN(TRIM('ÚHRADOVÝ KATALOG VZP - ZP'!K128))=0,"",IF(IFERROR(SEARCH("""",UPPER('ÚHRADOVÝ KATALOG VZP - ZP'!K128)),0)=0,UPPER('ÚHRADOVÝ KATALOG VZP - ZP'!K128),"("&amp;""""&amp;")")))</f>
        <v/>
      </c>
      <c r="L128" s="24" t="str">
        <f>IF(S128="NOVÝ",IF(LEN(TRIM('ÚHRADOVÝ KATALOG VZP - ZP'!L128))=0,"Chybí KURZ",'ÚHRADOVÝ KATALOG VZP - ZP'!L128),IF(LEN(TRIM('ÚHRADOVÝ KATALOG VZP - ZP'!L128))=0,"",'ÚHRADOVÝ KATALOG VZP - ZP'!L128))</f>
        <v/>
      </c>
      <c r="M128" s="83" t="str">
        <f>IF(S128="NOVÝ",IF(LEN(TRIM('ÚHRADOVÝ KATALOG VZP - ZP'!M128))=0,"Chybí DPH",
IF(OR('ÚHRADOVÝ KATALOG VZP - ZP'!M128=15,'ÚHRADOVÝ KATALOG VZP - ZP'!M128=21),
'ÚHRADOVÝ KATALOG VZP - ZP'!M128,"CHYBA")),
IF(LEN(TRIM('ÚHRADOVÝ KATALOG VZP - ZP'!M128))=0,"",
IF(OR('ÚHRADOVÝ KATALOG VZP - ZP'!M128=15,'ÚHRADOVÝ KATALOG VZP - ZP'!M128=21),
'ÚHRADOVÝ KATALOG VZP - ZP'!M128,"CHYBA"))
)</f>
        <v/>
      </c>
      <c r="N128" s="25" t="str">
        <f>IF(R128="NE",IF(AND(T128&lt;&gt;"X",LEN('ÚHRADOVÝ KATALOG VZP - ZP'!N128)&gt;0),IF(ROUND(J128*L128*(1+(M128/100))*T128,2)&lt;'ÚHRADOVÝ KATALOG VZP - ZP'!N128,TEXT('ÚHRADOVÝ KATALOG VZP - ZP'!N128,"# ##0,00 Kč") &amp; CHAR(10) &amp; "&gt; " &amp; TEXT('ÚHRADOVÝ KATALOG VZP - ZP'!N128-(J128*L128*(1+(M128/100))*T128),"# ##0,00 Kč"),TEXT('ÚHRADOVÝ KATALOG VZP - ZP'!N128,"# ##0,00 Kč") &amp; CHAR(10) &amp; "OK"),"Chybí data pro výpočet"),"")</f>
        <v/>
      </c>
      <c r="O128" s="26" t="str">
        <f>IF(AND(R128="NE",LEN('ÚHRADOVÝ KATALOG VZP - ZP'!O128)&gt;0),'ÚHRADOVÝ KATALOG VZP - ZP'!O128,"")</f>
        <v/>
      </c>
      <c r="P128" s="26" t="str">
        <f>IF(AND(R128="NE",LEN('ÚHRADOVÝ KATALOG VZP - ZP'!P128)&gt;0),'ÚHRADOVÝ KATALOG VZP - ZP'!P128,"")</f>
        <v/>
      </c>
      <c r="Q128" s="79" t="str">
        <f>IF(LEN(TRIM('ÚHRADOVÝ KATALOG VZP - ZP'!Q128))=0,"",IF(IFERROR(SEARCH("""",UPPER('ÚHRADOVÝ KATALOG VZP - ZP'!Q128)),0)=0,UPPER('ÚHRADOVÝ KATALOG VZP - ZP'!Q128),"("&amp;""""&amp;")"))</f>
        <v/>
      </c>
      <c r="R128" s="31" t="str">
        <f>IF(LEN(TRIM('ÚHRADOVÝ KATALOG VZP - ZP'!B128)&amp;TRIM('ÚHRADOVÝ KATALOG VZP - ZP'!C128)&amp;TRIM('ÚHRADOVÝ KATALOG VZP - ZP'!D128)&amp;TRIM('ÚHRADOVÝ KATALOG VZP - ZP'!E128)&amp;TRIM('ÚHRADOVÝ KATALOG VZP - ZP'!F128)&amp;TRIM('ÚHRADOVÝ KATALOG VZP - ZP'!G128)&amp;TRIM('ÚHRADOVÝ KATALOG VZP - ZP'!H128)&amp;TRIM('ÚHRADOVÝ KATALOG VZP - ZP'!I128)&amp;TRIM('ÚHRADOVÝ KATALOG VZP - ZP'!J128)&amp;TRIM('ÚHRADOVÝ KATALOG VZP - ZP'!K128)&amp;TRIM('ÚHRADOVÝ KATALOG VZP - ZP'!L128)&amp;TRIM('ÚHRADOVÝ KATALOG VZP - ZP'!M128)&amp;TRIM('ÚHRADOVÝ KATALOG VZP - ZP'!N128)&amp;TRIM('ÚHRADOVÝ KATALOG VZP - ZP'!O128)&amp;TRIM('ÚHRADOVÝ KATALOG VZP - ZP'!P128)&amp;TRIM('ÚHRADOVÝ KATALOG VZP - ZP'!Q128))=0,"ANO","NE")</f>
        <v>ANO</v>
      </c>
      <c r="S128" s="31" t="str">
        <f>IF(R128="NE",IF(LEN(TRIM('ÚHRADOVÝ KATALOG VZP - ZP'!B128))=0,"NOVÝ","OPRAVA"),"")</f>
        <v/>
      </c>
      <c r="T128" s="32" t="str">
        <f t="shared" si="8"/>
        <v>X</v>
      </c>
      <c r="U128" s="11"/>
      <c r="V128" s="11">
        <f>LEN(TRIM('ÚHRADOVÝ KATALOG VZP - ZP'!C128))</f>
        <v>0</v>
      </c>
      <c r="W128" s="11" t="str">
        <f>IF(IFERROR(SEARCH("""",UPPER('ÚHRADOVÝ KATALOG VZP - ZP'!C128)),0)&gt;0," "&amp;CHAR(34),"")</f>
        <v/>
      </c>
      <c r="X128" s="11" t="str">
        <f>IF(IFERROR(SEARCH("~?",UPPER('ÚHRADOVÝ KATALOG VZP - ZP'!C128)),0)&gt;0," ?","")</f>
        <v/>
      </c>
      <c r="Y128" s="11" t="str">
        <f>IF(IFERROR(SEARCH("!",UPPER('ÚHRADOVÝ KATALOG VZP - ZP'!C128)),0)&gt;0," !","")</f>
        <v/>
      </c>
      <c r="Z128" s="11" t="str">
        <f>IF(IFERROR(SEARCH("_",UPPER('ÚHRADOVÝ KATALOG VZP - ZP'!C128)),0)&gt;0," _","")</f>
        <v/>
      </c>
      <c r="AA128" s="11" t="str">
        <f>IF(IFERROR(SEARCH("§",UPPER('ÚHRADOVÝ KATALOG VZP - ZP'!C128)),0)&gt;0," §","")</f>
        <v/>
      </c>
      <c r="AB128" s="11" t="str">
        <f>IF(IFERROR(SEARCH("#",UPPER('ÚHRADOVÝ KATALOG VZP - ZP'!C128)),0)&gt;0," #","")</f>
        <v/>
      </c>
      <c r="AC128" s="11" t="str">
        <f>IF(IFERROR(SEARCH(CHAR(10),UPPER('ÚHRADOVÝ KATALOG VZP - ZP'!C128)),0)&gt;0," ALT+ENTER","")</f>
        <v/>
      </c>
      <c r="AD128" s="96" t="str">
        <f>IF(AND(V128=0, R128="NE"),"Chybí NAZ",IF(LEN(TRIM(W128&amp;X128&amp;Y128&amp;Z128&amp;AA128&amp;AB128&amp;AC128))&gt;0,"Nepovolený(é) znak(y):   "&amp;W128&amp;X128&amp;Y128&amp;Z128&amp;AA128&amp;AB128&amp;AC128,TRIM('ÚHRADOVÝ KATALOG VZP - ZP'!C128)))</f>
        <v/>
      </c>
      <c r="AE128" s="11">
        <f>LEN(TRIM('ÚHRADOVÝ KATALOG VZP - ZP'!D128))</f>
        <v>0</v>
      </c>
      <c r="AF128" s="11" t="str">
        <f>IF(IFERROR(SEARCH("""",UPPER('ÚHRADOVÝ KATALOG VZP - ZP'!D128)),0)&gt;0," "&amp;CHAR(34),"")</f>
        <v/>
      </c>
      <c r="AG128" s="11" t="str">
        <f>IF(IFERROR(SEARCH("~?",UPPER('ÚHRADOVÝ KATALOG VZP - ZP'!D128)),0)&gt;0," ?","")</f>
        <v/>
      </c>
      <c r="AH128" s="11" t="str">
        <f>IF(IFERROR(SEARCH("!",UPPER('ÚHRADOVÝ KATALOG VZP - ZP'!D128)),0)&gt;0," !","")</f>
        <v/>
      </c>
      <c r="AI128" s="11" t="str">
        <f>IF(IFERROR(SEARCH("_",UPPER('ÚHRADOVÝ KATALOG VZP - ZP'!D128)),0)&gt;0," _","")</f>
        <v/>
      </c>
      <c r="AJ128" s="11" t="str">
        <f>IF(IFERROR(SEARCH("§",UPPER('ÚHRADOVÝ KATALOG VZP - ZP'!D128)),0)&gt;0," §","")</f>
        <v/>
      </c>
      <c r="AK128" s="11" t="str">
        <f>IF(IFERROR(SEARCH("#",UPPER('ÚHRADOVÝ KATALOG VZP - ZP'!D128)),0)&gt;0," #","")</f>
        <v/>
      </c>
      <c r="AL128" s="11" t="str">
        <f>IF(IFERROR(SEARCH(CHAR(10),UPPER('ÚHRADOVÝ KATALOG VZP - ZP'!D128)),0)&gt;0," ALT+ENTER","")</f>
        <v/>
      </c>
      <c r="AM128" s="96" t="str">
        <f>IF(AND(AE128=0, R128="NE"),"Chybí DOP",IF(LEN(TRIM(AF128&amp;AG128&amp;AH128&amp;AI128&amp;AJ128&amp;AK128&amp;AL128))&gt;0,"Nepovolený(é) znak(y):   "&amp;AF128&amp;AG128&amp;AH128&amp;AI128&amp;AJ128&amp;AK128&amp;AL128,TRIM('ÚHRADOVÝ KATALOG VZP - ZP'!D128)))</f>
        <v/>
      </c>
    </row>
    <row r="129" spans="1:39" ht="30" hidden="1" customHeight="1" x14ac:dyDescent="0.2">
      <c r="A129" s="1">
        <v>124</v>
      </c>
      <c r="B129" s="20" t="str">
        <f>IF(ISBLANK('ÚHRADOVÝ KATALOG VZP - ZP'!B129),"",'ÚHRADOVÝ KATALOG VZP - ZP'!B129)</f>
        <v/>
      </c>
      <c r="C129" s="21" t="str">
        <f t="shared" si="5"/>
        <v/>
      </c>
      <c r="D129" s="21" t="str">
        <f t="shared" si="6"/>
        <v/>
      </c>
      <c r="E129" s="22" t="str">
        <f>IF(S129="NOVÝ",IF(LEN(TRIM('ÚHRADOVÝ KATALOG VZP - ZP'!E129))=0,"Chybí TYP",'ÚHRADOVÝ KATALOG VZP - ZP'!E129),IF(LEN(TRIM('ÚHRADOVÝ KATALOG VZP - ZP'!E129))=0,"",'ÚHRADOVÝ KATALOG VZP - ZP'!E129))</f>
        <v/>
      </c>
      <c r="F129" s="22" t="str">
        <f t="shared" si="7"/>
        <v/>
      </c>
      <c r="G129" s="22" t="str">
        <f>IF(S129="NOVÝ",IF(LEN(TRIM('ÚHRADOVÝ KATALOG VZP - ZP'!G129))=0,"???",IF(IFERROR(SEARCH("""",UPPER('ÚHRADOVÝ KATALOG VZP - ZP'!G129)),0)=0,UPPER('ÚHRADOVÝ KATALOG VZP - ZP'!G129),"("&amp;""""&amp;")")),IF(LEN(TRIM('ÚHRADOVÝ KATALOG VZP - ZP'!G129))=0,"",IF(IFERROR(SEARCH("""",UPPER('ÚHRADOVÝ KATALOG VZP - ZP'!G129)),0)=0,UPPER('ÚHRADOVÝ KATALOG VZP - ZP'!G129),"("&amp;""""&amp;")")))</f>
        <v/>
      </c>
      <c r="H129" s="22" t="str">
        <f>IF(IFERROR(SEARCH("""",UPPER('ÚHRADOVÝ KATALOG VZP - ZP'!H129)),0)=0,UPPER('ÚHRADOVÝ KATALOG VZP - ZP'!H129),"("&amp;""""&amp;")")</f>
        <v/>
      </c>
      <c r="I129" s="22" t="str">
        <f>IF(IFERROR(SEARCH("""",UPPER('ÚHRADOVÝ KATALOG VZP - ZP'!I129)),0)=0,UPPER('ÚHRADOVÝ KATALOG VZP - ZP'!I129),"("&amp;""""&amp;")")</f>
        <v/>
      </c>
      <c r="J129" s="23" t="str">
        <f>IF(S129="NOVÝ",IF(LEN(TRIM('ÚHRADOVÝ KATALOG VZP - ZP'!J129))=0,"Chybí VYC",'ÚHRADOVÝ KATALOG VZP - ZP'!J129),IF(LEN(TRIM('ÚHRADOVÝ KATALOG VZP - ZP'!J129))=0,"",'ÚHRADOVÝ KATALOG VZP - ZP'!J129))</f>
        <v/>
      </c>
      <c r="K129" s="22" t="str">
        <f>IF(S129="NOVÝ",IF(LEN(TRIM('ÚHRADOVÝ KATALOG VZP - ZP'!K129))=0,"Chybí MENA",IF(IFERROR(SEARCH("""",UPPER('ÚHRADOVÝ KATALOG VZP - ZP'!K129)),0)=0,UPPER('ÚHRADOVÝ KATALOG VZP - ZP'!K129),"("&amp;""""&amp;")")),IF(LEN(TRIM('ÚHRADOVÝ KATALOG VZP - ZP'!K129))=0,"",IF(IFERROR(SEARCH("""",UPPER('ÚHRADOVÝ KATALOG VZP - ZP'!K129)),0)=0,UPPER('ÚHRADOVÝ KATALOG VZP - ZP'!K129),"("&amp;""""&amp;")")))</f>
        <v/>
      </c>
      <c r="L129" s="24" t="str">
        <f>IF(S129="NOVÝ",IF(LEN(TRIM('ÚHRADOVÝ KATALOG VZP - ZP'!L129))=0,"Chybí KURZ",'ÚHRADOVÝ KATALOG VZP - ZP'!L129),IF(LEN(TRIM('ÚHRADOVÝ KATALOG VZP - ZP'!L129))=0,"",'ÚHRADOVÝ KATALOG VZP - ZP'!L129))</f>
        <v/>
      </c>
      <c r="M129" s="83" t="str">
        <f>IF(S129="NOVÝ",IF(LEN(TRIM('ÚHRADOVÝ KATALOG VZP - ZP'!M129))=0,"Chybí DPH",
IF(OR('ÚHRADOVÝ KATALOG VZP - ZP'!M129=15,'ÚHRADOVÝ KATALOG VZP - ZP'!M129=21),
'ÚHRADOVÝ KATALOG VZP - ZP'!M129,"CHYBA")),
IF(LEN(TRIM('ÚHRADOVÝ KATALOG VZP - ZP'!M129))=0,"",
IF(OR('ÚHRADOVÝ KATALOG VZP - ZP'!M129=15,'ÚHRADOVÝ KATALOG VZP - ZP'!M129=21),
'ÚHRADOVÝ KATALOG VZP - ZP'!M129,"CHYBA"))
)</f>
        <v/>
      </c>
      <c r="N129" s="25" t="str">
        <f>IF(R129="NE",IF(AND(T129&lt;&gt;"X",LEN('ÚHRADOVÝ KATALOG VZP - ZP'!N129)&gt;0),IF(ROUND(J129*L129*(1+(M129/100))*T129,2)&lt;'ÚHRADOVÝ KATALOG VZP - ZP'!N129,TEXT('ÚHRADOVÝ KATALOG VZP - ZP'!N129,"# ##0,00 Kč") &amp; CHAR(10) &amp; "&gt; " &amp; TEXT('ÚHRADOVÝ KATALOG VZP - ZP'!N129-(J129*L129*(1+(M129/100))*T129),"# ##0,00 Kč"),TEXT('ÚHRADOVÝ KATALOG VZP - ZP'!N129,"# ##0,00 Kč") &amp; CHAR(10) &amp; "OK"),"Chybí data pro výpočet"),"")</f>
        <v/>
      </c>
      <c r="O129" s="26" t="str">
        <f>IF(AND(R129="NE",LEN('ÚHRADOVÝ KATALOG VZP - ZP'!O129)&gt;0),'ÚHRADOVÝ KATALOG VZP - ZP'!O129,"")</f>
        <v/>
      </c>
      <c r="P129" s="26" t="str">
        <f>IF(AND(R129="NE",LEN('ÚHRADOVÝ KATALOG VZP - ZP'!P129)&gt;0),'ÚHRADOVÝ KATALOG VZP - ZP'!P129,"")</f>
        <v/>
      </c>
      <c r="Q129" s="79" t="str">
        <f>IF(LEN(TRIM('ÚHRADOVÝ KATALOG VZP - ZP'!Q129))=0,"",IF(IFERROR(SEARCH("""",UPPER('ÚHRADOVÝ KATALOG VZP - ZP'!Q129)),0)=0,UPPER('ÚHRADOVÝ KATALOG VZP - ZP'!Q129),"("&amp;""""&amp;")"))</f>
        <v/>
      </c>
      <c r="R129" s="31" t="str">
        <f>IF(LEN(TRIM('ÚHRADOVÝ KATALOG VZP - ZP'!B129)&amp;TRIM('ÚHRADOVÝ KATALOG VZP - ZP'!C129)&amp;TRIM('ÚHRADOVÝ KATALOG VZP - ZP'!D129)&amp;TRIM('ÚHRADOVÝ KATALOG VZP - ZP'!E129)&amp;TRIM('ÚHRADOVÝ KATALOG VZP - ZP'!F129)&amp;TRIM('ÚHRADOVÝ KATALOG VZP - ZP'!G129)&amp;TRIM('ÚHRADOVÝ KATALOG VZP - ZP'!H129)&amp;TRIM('ÚHRADOVÝ KATALOG VZP - ZP'!I129)&amp;TRIM('ÚHRADOVÝ KATALOG VZP - ZP'!J129)&amp;TRIM('ÚHRADOVÝ KATALOG VZP - ZP'!K129)&amp;TRIM('ÚHRADOVÝ KATALOG VZP - ZP'!L129)&amp;TRIM('ÚHRADOVÝ KATALOG VZP - ZP'!M129)&amp;TRIM('ÚHRADOVÝ KATALOG VZP - ZP'!N129)&amp;TRIM('ÚHRADOVÝ KATALOG VZP - ZP'!O129)&amp;TRIM('ÚHRADOVÝ KATALOG VZP - ZP'!P129)&amp;TRIM('ÚHRADOVÝ KATALOG VZP - ZP'!Q129))=0,"ANO","NE")</f>
        <v>ANO</v>
      </c>
      <c r="S129" s="31" t="str">
        <f>IF(R129="NE",IF(LEN(TRIM('ÚHRADOVÝ KATALOG VZP - ZP'!B129))=0,"NOVÝ","OPRAVA"),"")</f>
        <v/>
      </c>
      <c r="T129" s="32" t="str">
        <f t="shared" si="8"/>
        <v>X</v>
      </c>
      <c r="U129" s="11"/>
      <c r="V129" s="11">
        <f>LEN(TRIM('ÚHRADOVÝ KATALOG VZP - ZP'!C129))</f>
        <v>0</v>
      </c>
      <c r="W129" s="11" t="str">
        <f>IF(IFERROR(SEARCH("""",UPPER('ÚHRADOVÝ KATALOG VZP - ZP'!C129)),0)&gt;0," "&amp;CHAR(34),"")</f>
        <v/>
      </c>
      <c r="X129" s="11" t="str">
        <f>IF(IFERROR(SEARCH("~?",UPPER('ÚHRADOVÝ KATALOG VZP - ZP'!C129)),0)&gt;0," ?","")</f>
        <v/>
      </c>
      <c r="Y129" s="11" t="str">
        <f>IF(IFERROR(SEARCH("!",UPPER('ÚHRADOVÝ KATALOG VZP - ZP'!C129)),0)&gt;0," !","")</f>
        <v/>
      </c>
      <c r="Z129" s="11" t="str">
        <f>IF(IFERROR(SEARCH("_",UPPER('ÚHRADOVÝ KATALOG VZP - ZP'!C129)),0)&gt;0," _","")</f>
        <v/>
      </c>
      <c r="AA129" s="11" t="str">
        <f>IF(IFERROR(SEARCH("§",UPPER('ÚHRADOVÝ KATALOG VZP - ZP'!C129)),0)&gt;0," §","")</f>
        <v/>
      </c>
      <c r="AB129" s="11" t="str">
        <f>IF(IFERROR(SEARCH("#",UPPER('ÚHRADOVÝ KATALOG VZP - ZP'!C129)),0)&gt;0," #","")</f>
        <v/>
      </c>
      <c r="AC129" s="11" t="str">
        <f>IF(IFERROR(SEARCH(CHAR(10),UPPER('ÚHRADOVÝ KATALOG VZP - ZP'!C129)),0)&gt;0," ALT+ENTER","")</f>
        <v/>
      </c>
      <c r="AD129" s="96" t="str">
        <f>IF(AND(V129=0, R129="NE"),"Chybí NAZ",IF(LEN(TRIM(W129&amp;X129&amp;Y129&amp;Z129&amp;AA129&amp;AB129&amp;AC129))&gt;0,"Nepovolený(é) znak(y):   "&amp;W129&amp;X129&amp;Y129&amp;Z129&amp;AA129&amp;AB129&amp;AC129,TRIM('ÚHRADOVÝ KATALOG VZP - ZP'!C129)))</f>
        <v/>
      </c>
      <c r="AE129" s="11">
        <f>LEN(TRIM('ÚHRADOVÝ KATALOG VZP - ZP'!D129))</f>
        <v>0</v>
      </c>
      <c r="AF129" s="11" t="str">
        <f>IF(IFERROR(SEARCH("""",UPPER('ÚHRADOVÝ KATALOG VZP - ZP'!D129)),0)&gt;0," "&amp;CHAR(34),"")</f>
        <v/>
      </c>
      <c r="AG129" s="11" t="str">
        <f>IF(IFERROR(SEARCH("~?",UPPER('ÚHRADOVÝ KATALOG VZP - ZP'!D129)),0)&gt;0," ?","")</f>
        <v/>
      </c>
      <c r="AH129" s="11" t="str">
        <f>IF(IFERROR(SEARCH("!",UPPER('ÚHRADOVÝ KATALOG VZP - ZP'!D129)),0)&gt;0," !","")</f>
        <v/>
      </c>
      <c r="AI129" s="11" t="str">
        <f>IF(IFERROR(SEARCH("_",UPPER('ÚHRADOVÝ KATALOG VZP - ZP'!D129)),0)&gt;0," _","")</f>
        <v/>
      </c>
      <c r="AJ129" s="11" t="str">
        <f>IF(IFERROR(SEARCH("§",UPPER('ÚHRADOVÝ KATALOG VZP - ZP'!D129)),0)&gt;0," §","")</f>
        <v/>
      </c>
      <c r="AK129" s="11" t="str">
        <f>IF(IFERROR(SEARCH("#",UPPER('ÚHRADOVÝ KATALOG VZP - ZP'!D129)),0)&gt;0," #","")</f>
        <v/>
      </c>
      <c r="AL129" s="11" t="str">
        <f>IF(IFERROR(SEARCH(CHAR(10),UPPER('ÚHRADOVÝ KATALOG VZP - ZP'!D129)),0)&gt;0," ALT+ENTER","")</f>
        <v/>
      </c>
      <c r="AM129" s="96" t="str">
        <f>IF(AND(AE129=0, R129="NE"),"Chybí DOP",IF(LEN(TRIM(AF129&amp;AG129&amp;AH129&amp;AI129&amp;AJ129&amp;AK129&amp;AL129))&gt;0,"Nepovolený(é) znak(y):   "&amp;AF129&amp;AG129&amp;AH129&amp;AI129&amp;AJ129&amp;AK129&amp;AL129,TRIM('ÚHRADOVÝ KATALOG VZP - ZP'!D129)))</f>
        <v/>
      </c>
    </row>
    <row r="130" spans="1:39" ht="30" hidden="1" customHeight="1" x14ac:dyDescent="0.2">
      <c r="A130" s="1">
        <v>125</v>
      </c>
      <c r="B130" s="20" t="str">
        <f>IF(ISBLANK('ÚHRADOVÝ KATALOG VZP - ZP'!B130),"",'ÚHRADOVÝ KATALOG VZP - ZP'!B130)</f>
        <v/>
      </c>
      <c r="C130" s="21" t="str">
        <f t="shared" si="5"/>
        <v/>
      </c>
      <c r="D130" s="21" t="str">
        <f t="shared" si="6"/>
        <v/>
      </c>
      <c r="E130" s="22" t="str">
        <f>IF(S130="NOVÝ",IF(LEN(TRIM('ÚHRADOVÝ KATALOG VZP - ZP'!E130))=0,"Chybí TYP",'ÚHRADOVÝ KATALOG VZP - ZP'!E130),IF(LEN(TRIM('ÚHRADOVÝ KATALOG VZP - ZP'!E130))=0,"",'ÚHRADOVÝ KATALOG VZP - ZP'!E130))</f>
        <v/>
      </c>
      <c r="F130" s="22" t="str">
        <f t="shared" si="7"/>
        <v/>
      </c>
      <c r="G130" s="22" t="str">
        <f>IF(S130="NOVÝ",IF(LEN(TRIM('ÚHRADOVÝ KATALOG VZP - ZP'!G130))=0,"???",IF(IFERROR(SEARCH("""",UPPER('ÚHRADOVÝ KATALOG VZP - ZP'!G130)),0)=0,UPPER('ÚHRADOVÝ KATALOG VZP - ZP'!G130),"("&amp;""""&amp;")")),IF(LEN(TRIM('ÚHRADOVÝ KATALOG VZP - ZP'!G130))=0,"",IF(IFERROR(SEARCH("""",UPPER('ÚHRADOVÝ KATALOG VZP - ZP'!G130)),0)=0,UPPER('ÚHRADOVÝ KATALOG VZP - ZP'!G130),"("&amp;""""&amp;")")))</f>
        <v/>
      </c>
      <c r="H130" s="22" t="str">
        <f>IF(IFERROR(SEARCH("""",UPPER('ÚHRADOVÝ KATALOG VZP - ZP'!H130)),0)=0,UPPER('ÚHRADOVÝ KATALOG VZP - ZP'!H130),"("&amp;""""&amp;")")</f>
        <v/>
      </c>
      <c r="I130" s="22" t="str">
        <f>IF(IFERROR(SEARCH("""",UPPER('ÚHRADOVÝ KATALOG VZP - ZP'!I130)),0)=0,UPPER('ÚHRADOVÝ KATALOG VZP - ZP'!I130),"("&amp;""""&amp;")")</f>
        <v/>
      </c>
      <c r="J130" s="23" t="str">
        <f>IF(S130="NOVÝ",IF(LEN(TRIM('ÚHRADOVÝ KATALOG VZP - ZP'!J130))=0,"Chybí VYC",'ÚHRADOVÝ KATALOG VZP - ZP'!J130),IF(LEN(TRIM('ÚHRADOVÝ KATALOG VZP - ZP'!J130))=0,"",'ÚHRADOVÝ KATALOG VZP - ZP'!J130))</f>
        <v/>
      </c>
      <c r="K130" s="22" t="str">
        <f>IF(S130="NOVÝ",IF(LEN(TRIM('ÚHRADOVÝ KATALOG VZP - ZP'!K130))=0,"Chybí MENA",IF(IFERROR(SEARCH("""",UPPER('ÚHRADOVÝ KATALOG VZP - ZP'!K130)),0)=0,UPPER('ÚHRADOVÝ KATALOG VZP - ZP'!K130),"("&amp;""""&amp;")")),IF(LEN(TRIM('ÚHRADOVÝ KATALOG VZP - ZP'!K130))=0,"",IF(IFERROR(SEARCH("""",UPPER('ÚHRADOVÝ KATALOG VZP - ZP'!K130)),0)=0,UPPER('ÚHRADOVÝ KATALOG VZP - ZP'!K130),"("&amp;""""&amp;")")))</f>
        <v/>
      </c>
      <c r="L130" s="24" t="str">
        <f>IF(S130="NOVÝ",IF(LEN(TRIM('ÚHRADOVÝ KATALOG VZP - ZP'!L130))=0,"Chybí KURZ",'ÚHRADOVÝ KATALOG VZP - ZP'!L130),IF(LEN(TRIM('ÚHRADOVÝ KATALOG VZP - ZP'!L130))=0,"",'ÚHRADOVÝ KATALOG VZP - ZP'!L130))</f>
        <v/>
      </c>
      <c r="M130" s="83" t="str">
        <f>IF(S130="NOVÝ",IF(LEN(TRIM('ÚHRADOVÝ KATALOG VZP - ZP'!M130))=0,"Chybí DPH",
IF(OR('ÚHRADOVÝ KATALOG VZP - ZP'!M130=15,'ÚHRADOVÝ KATALOG VZP - ZP'!M130=21),
'ÚHRADOVÝ KATALOG VZP - ZP'!M130,"CHYBA")),
IF(LEN(TRIM('ÚHRADOVÝ KATALOG VZP - ZP'!M130))=0,"",
IF(OR('ÚHRADOVÝ KATALOG VZP - ZP'!M130=15,'ÚHRADOVÝ KATALOG VZP - ZP'!M130=21),
'ÚHRADOVÝ KATALOG VZP - ZP'!M130,"CHYBA"))
)</f>
        <v/>
      </c>
      <c r="N130" s="25" t="str">
        <f>IF(R130="NE",IF(AND(T130&lt;&gt;"X",LEN('ÚHRADOVÝ KATALOG VZP - ZP'!N130)&gt;0),IF(ROUND(J130*L130*(1+(M130/100))*T130,2)&lt;'ÚHRADOVÝ KATALOG VZP - ZP'!N130,TEXT('ÚHRADOVÝ KATALOG VZP - ZP'!N130,"# ##0,00 Kč") &amp; CHAR(10) &amp; "&gt; " &amp; TEXT('ÚHRADOVÝ KATALOG VZP - ZP'!N130-(J130*L130*(1+(M130/100))*T130),"# ##0,00 Kč"),TEXT('ÚHRADOVÝ KATALOG VZP - ZP'!N130,"# ##0,00 Kč") &amp; CHAR(10) &amp; "OK"),"Chybí data pro výpočet"),"")</f>
        <v/>
      </c>
      <c r="O130" s="26" t="str">
        <f>IF(AND(R130="NE",LEN('ÚHRADOVÝ KATALOG VZP - ZP'!O130)&gt;0),'ÚHRADOVÝ KATALOG VZP - ZP'!O130,"")</f>
        <v/>
      </c>
      <c r="P130" s="26" t="str">
        <f>IF(AND(R130="NE",LEN('ÚHRADOVÝ KATALOG VZP - ZP'!P130)&gt;0),'ÚHRADOVÝ KATALOG VZP - ZP'!P130,"")</f>
        <v/>
      </c>
      <c r="Q130" s="79" t="str">
        <f>IF(LEN(TRIM('ÚHRADOVÝ KATALOG VZP - ZP'!Q130))=0,"",IF(IFERROR(SEARCH("""",UPPER('ÚHRADOVÝ KATALOG VZP - ZP'!Q130)),0)=0,UPPER('ÚHRADOVÝ KATALOG VZP - ZP'!Q130),"("&amp;""""&amp;")"))</f>
        <v/>
      </c>
      <c r="R130" s="31" t="str">
        <f>IF(LEN(TRIM('ÚHRADOVÝ KATALOG VZP - ZP'!B130)&amp;TRIM('ÚHRADOVÝ KATALOG VZP - ZP'!C130)&amp;TRIM('ÚHRADOVÝ KATALOG VZP - ZP'!D130)&amp;TRIM('ÚHRADOVÝ KATALOG VZP - ZP'!E130)&amp;TRIM('ÚHRADOVÝ KATALOG VZP - ZP'!F130)&amp;TRIM('ÚHRADOVÝ KATALOG VZP - ZP'!G130)&amp;TRIM('ÚHRADOVÝ KATALOG VZP - ZP'!H130)&amp;TRIM('ÚHRADOVÝ KATALOG VZP - ZP'!I130)&amp;TRIM('ÚHRADOVÝ KATALOG VZP - ZP'!J130)&amp;TRIM('ÚHRADOVÝ KATALOG VZP - ZP'!K130)&amp;TRIM('ÚHRADOVÝ KATALOG VZP - ZP'!L130)&amp;TRIM('ÚHRADOVÝ KATALOG VZP - ZP'!M130)&amp;TRIM('ÚHRADOVÝ KATALOG VZP - ZP'!N130)&amp;TRIM('ÚHRADOVÝ KATALOG VZP - ZP'!O130)&amp;TRIM('ÚHRADOVÝ KATALOG VZP - ZP'!P130)&amp;TRIM('ÚHRADOVÝ KATALOG VZP - ZP'!Q130))=0,"ANO","NE")</f>
        <v>ANO</v>
      </c>
      <c r="S130" s="31" t="str">
        <f>IF(R130="NE",IF(LEN(TRIM('ÚHRADOVÝ KATALOG VZP - ZP'!B130))=0,"NOVÝ","OPRAVA"),"")</f>
        <v/>
      </c>
      <c r="T130" s="32" t="str">
        <f t="shared" si="8"/>
        <v>X</v>
      </c>
      <c r="U130" s="11"/>
      <c r="V130" s="11">
        <f>LEN(TRIM('ÚHRADOVÝ KATALOG VZP - ZP'!C130))</f>
        <v>0</v>
      </c>
      <c r="W130" s="11" t="str">
        <f>IF(IFERROR(SEARCH("""",UPPER('ÚHRADOVÝ KATALOG VZP - ZP'!C130)),0)&gt;0," "&amp;CHAR(34),"")</f>
        <v/>
      </c>
      <c r="X130" s="11" t="str">
        <f>IF(IFERROR(SEARCH("~?",UPPER('ÚHRADOVÝ KATALOG VZP - ZP'!C130)),0)&gt;0," ?","")</f>
        <v/>
      </c>
      <c r="Y130" s="11" t="str">
        <f>IF(IFERROR(SEARCH("!",UPPER('ÚHRADOVÝ KATALOG VZP - ZP'!C130)),0)&gt;0," !","")</f>
        <v/>
      </c>
      <c r="Z130" s="11" t="str">
        <f>IF(IFERROR(SEARCH("_",UPPER('ÚHRADOVÝ KATALOG VZP - ZP'!C130)),0)&gt;0," _","")</f>
        <v/>
      </c>
      <c r="AA130" s="11" t="str">
        <f>IF(IFERROR(SEARCH("§",UPPER('ÚHRADOVÝ KATALOG VZP - ZP'!C130)),0)&gt;0," §","")</f>
        <v/>
      </c>
      <c r="AB130" s="11" t="str">
        <f>IF(IFERROR(SEARCH("#",UPPER('ÚHRADOVÝ KATALOG VZP - ZP'!C130)),0)&gt;0," #","")</f>
        <v/>
      </c>
      <c r="AC130" s="11" t="str">
        <f>IF(IFERROR(SEARCH(CHAR(10),UPPER('ÚHRADOVÝ KATALOG VZP - ZP'!C130)),0)&gt;0," ALT+ENTER","")</f>
        <v/>
      </c>
      <c r="AD130" s="96" t="str">
        <f>IF(AND(V130=0, R130="NE"),"Chybí NAZ",IF(LEN(TRIM(W130&amp;X130&amp;Y130&amp;Z130&amp;AA130&amp;AB130&amp;AC130))&gt;0,"Nepovolený(é) znak(y):   "&amp;W130&amp;X130&amp;Y130&amp;Z130&amp;AA130&amp;AB130&amp;AC130,TRIM('ÚHRADOVÝ KATALOG VZP - ZP'!C130)))</f>
        <v/>
      </c>
      <c r="AE130" s="11">
        <f>LEN(TRIM('ÚHRADOVÝ KATALOG VZP - ZP'!D130))</f>
        <v>0</v>
      </c>
      <c r="AF130" s="11" t="str">
        <f>IF(IFERROR(SEARCH("""",UPPER('ÚHRADOVÝ KATALOG VZP - ZP'!D130)),0)&gt;0," "&amp;CHAR(34),"")</f>
        <v/>
      </c>
      <c r="AG130" s="11" t="str">
        <f>IF(IFERROR(SEARCH("~?",UPPER('ÚHRADOVÝ KATALOG VZP - ZP'!D130)),0)&gt;0," ?","")</f>
        <v/>
      </c>
      <c r="AH130" s="11" t="str">
        <f>IF(IFERROR(SEARCH("!",UPPER('ÚHRADOVÝ KATALOG VZP - ZP'!D130)),0)&gt;0," !","")</f>
        <v/>
      </c>
      <c r="AI130" s="11" t="str">
        <f>IF(IFERROR(SEARCH("_",UPPER('ÚHRADOVÝ KATALOG VZP - ZP'!D130)),0)&gt;0," _","")</f>
        <v/>
      </c>
      <c r="AJ130" s="11" t="str">
        <f>IF(IFERROR(SEARCH("§",UPPER('ÚHRADOVÝ KATALOG VZP - ZP'!D130)),0)&gt;0," §","")</f>
        <v/>
      </c>
      <c r="AK130" s="11" t="str">
        <f>IF(IFERROR(SEARCH("#",UPPER('ÚHRADOVÝ KATALOG VZP - ZP'!D130)),0)&gt;0," #","")</f>
        <v/>
      </c>
      <c r="AL130" s="11" t="str">
        <f>IF(IFERROR(SEARCH(CHAR(10),UPPER('ÚHRADOVÝ KATALOG VZP - ZP'!D130)),0)&gt;0," ALT+ENTER","")</f>
        <v/>
      </c>
      <c r="AM130" s="96" t="str">
        <f>IF(AND(AE130=0, R130="NE"),"Chybí DOP",IF(LEN(TRIM(AF130&amp;AG130&amp;AH130&amp;AI130&amp;AJ130&amp;AK130&amp;AL130))&gt;0,"Nepovolený(é) znak(y):   "&amp;AF130&amp;AG130&amp;AH130&amp;AI130&amp;AJ130&amp;AK130&amp;AL130,TRIM('ÚHRADOVÝ KATALOG VZP - ZP'!D130)))</f>
        <v/>
      </c>
    </row>
    <row r="131" spans="1:39" ht="30" hidden="1" customHeight="1" x14ac:dyDescent="0.2">
      <c r="A131" s="1">
        <v>126</v>
      </c>
      <c r="B131" s="20" t="str">
        <f>IF(ISBLANK('ÚHRADOVÝ KATALOG VZP - ZP'!B131),"",'ÚHRADOVÝ KATALOG VZP - ZP'!B131)</f>
        <v/>
      </c>
      <c r="C131" s="21" t="str">
        <f t="shared" si="5"/>
        <v/>
      </c>
      <c r="D131" s="21" t="str">
        <f t="shared" si="6"/>
        <v/>
      </c>
      <c r="E131" s="22" t="str">
        <f>IF(S131="NOVÝ",IF(LEN(TRIM('ÚHRADOVÝ KATALOG VZP - ZP'!E131))=0,"Chybí TYP",'ÚHRADOVÝ KATALOG VZP - ZP'!E131),IF(LEN(TRIM('ÚHRADOVÝ KATALOG VZP - ZP'!E131))=0,"",'ÚHRADOVÝ KATALOG VZP - ZP'!E131))</f>
        <v/>
      </c>
      <c r="F131" s="22" t="str">
        <f t="shared" si="7"/>
        <v/>
      </c>
      <c r="G131" s="22" t="str">
        <f>IF(S131="NOVÝ",IF(LEN(TRIM('ÚHRADOVÝ KATALOG VZP - ZP'!G131))=0,"???",IF(IFERROR(SEARCH("""",UPPER('ÚHRADOVÝ KATALOG VZP - ZP'!G131)),0)=0,UPPER('ÚHRADOVÝ KATALOG VZP - ZP'!G131),"("&amp;""""&amp;")")),IF(LEN(TRIM('ÚHRADOVÝ KATALOG VZP - ZP'!G131))=0,"",IF(IFERROR(SEARCH("""",UPPER('ÚHRADOVÝ KATALOG VZP - ZP'!G131)),0)=0,UPPER('ÚHRADOVÝ KATALOG VZP - ZP'!G131),"("&amp;""""&amp;")")))</f>
        <v/>
      </c>
      <c r="H131" s="22" t="str">
        <f>IF(IFERROR(SEARCH("""",UPPER('ÚHRADOVÝ KATALOG VZP - ZP'!H131)),0)=0,UPPER('ÚHRADOVÝ KATALOG VZP - ZP'!H131),"("&amp;""""&amp;")")</f>
        <v/>
      </c>
      <c r="I131" s="22" t="str">
        <f>IF(IFERROR(SEARCH("""",UPPER('ÚHRADOVÝ KATALOG VZP - ZP'!I131)),0)=0,UPPER('ÚHRADOVÝ KATALOG VZP - ZP'!I131),"("&amp;""""&amp;")")</f>
        <v/>
      </c>
      <c r="J131" s="23" t="str">
        <f>IF(S131="NOVÝ",IF(LEN(TRIM('ÚHRADOVÝ KATALOG VZP - ZP'!J131))=0,"Chybí VYC",'ÚHRADOVÝ KATALOG VZP - ZP'!J131),IF(LEN(TRIM('ÚHRADOVÝ KATALOG VZP - ZP'!J131))=0,"",'ÚHRADOVÝ KATALOG VZP - ZP'!J131))</f>
        <v/>
      </c>
      <c r="K131" s="22" t="str">
        <f>IF(S131="NOVÝ",IF(LEN(TRIM('ÚHRADOVÝ KATALOG VZP - ZP'!K131))=0,"Chybí MENA",IF(IFERROR(SEARCH("""",UPPER('ÚHRADOVÝ KATALOG VZP - ZP'!K131)),0)=0,UPPER('ÚHRADOVÝ KATALOG VZP - ZP'!K131),"("&amp;""""&amp;")")),IF(LEN(TRIM('ÚHRADOVÝ KATALOG VZP - ZP'!K131))=0,"",IF(IFERROR(SEARCH("""",UPPER('ÚHRADOVÝ KATALOG VZP - ZP'!K131)),0)=0,UPPER('ÚHRADOVÝ KATALOG VZP - ZP'!K131),"("&amp;""""&amp;")")))</f>
        <v/>
      </c>
      <c r="L131" s="24" t="str">
        <f>IF(S131="NOVÝ",IF(LEN(TRIM('ÚHRADOVÝ KATALOG VZP - ZP'!L131))=0,"Chybí KURZ",'ÚHRADOVÝ KATALOG VZP - ZP'!L131),IF(LEN(TRIM('ÚHRADOVÝ KATALOG VZP - ZP'!L131))=0,"",'ÚHRADOVÝ KATALOG VZP - ZP'!L131))</f>
        <v/>
      </c>
      <c r="M131" s="83" t="str">
        <f>IF(S131="NOVÝ",IF(LEN(TRIM('ÚHRADOVÝ KATALOG VZP - ZP'!M131))=0,"Chybí DPH",
IF(OR('ÚHRADOVÝ KATALOG VZP - ZP'!M131=15,'ÚHRADOVÝ KATALOG VZP - ZP'!M131=21),
'ÚHRADOVÝ KATALOG VZP - ZP'!M131,"CHYBA")),
IF(LEN(TRIM('ÚHRADOVÝ KATALOG VZP - ZP'!M131))=0,"",
IF(OR('ÚHRADOVÝ KATALOG VZP - ZP'!M131=15,'ÚHRADOVÝ KATALOG VZP - ZP'!M131=21),
'ÚHRADOVÝ KATALOG VZP - ZP'!M131,"CHYBA"))
)</f>
        <v/>
      </c>
      <c r="N131" s="25" t="str">
        <f>IF(R131="NE",IF(AND(T131&lt;&gt;"X",LEN('ÚHRADOVÝ KATALOG VZP - ZP'!N131)&gt;0),IF(ROUND(J131*L131*(1+(M131/100))*T131,2)&lt;'ÚHRADOVÝ KATALOG VZP - ZP'!N131,TEXT('ÚHRADOVÝ KATALOG VZP - ZP'!N131,"# ##0,00 Kč") &amp; CHAR(10) &amp; "&gt; " &amp; TEXT('ÚHRADOVÝ KATALOG VZP - ZP'!N131-(J131*L131*(1+(M131/100))*T131),"# ##0,00 Kč"),TEXT('ÚHRADOVÝ KATALOG VZP - ZP'!N131,"# ##0,00 Kč") &amp; CHAR(10) &amp; "OK"),"Chybí data pro výpočet"),"")</f>
        <v/>
      </c>
      <c r="O131" s="26" t="str">
        <f>IF(AND(R131="NE",LEN('ÚHRADOVÝ KATALOG VZP - ZP'!O131)&gt;0),'ÚHRADOVÝ KATALOG VZP - ZP'!O131,"")</f>
        <v/>
      </c>
      <c r="P131" s="26" t="str">
        <f>IF(AND(R131="NE",LEN('ÚHRADOVÝ KATALOG VZP - ZP'!P131)&gt;0),'ÚHRADOVÝ KATALOG VZP - ZP'!P131,"")</f>
        <v/>
      </c>
      <c r="Q131" s="79" t="str">
        <f>IF(LEN(TRIM('ÚHRADOVÝ KATALOG VZP - ZP'!Q131))=0,"",IF(IFERROR(SEARCH("""",UPPER('ÚHRADOVÝ KATALOG VZP - ZP'!Q131)),0)=0,UPPER('ÚHRADOVÝ KATALOG VZP - ZP'!Q131),"("&amp;""""&amp;")"))</f>
        <v/>
      </c>
      <c r="R131" s="31" t="str">
        <f>IF(LEN(TRIM('ÚHRADOVÝ KATALOG VZP - ZP'!B131)&amp;TRIM('ÚHRADOVÝ KATALOG VZP - ZP'!C131)&amp;TRIM('ÚHRADOVÝ KATALOG VZP - ZP'!D131)&amp;TRIM('ÚHRADOVÝ KATALOG VZP - ZP'!E131)&amp;TRIM('ÚHRADOVÝ KATALOG VZP - ZP'!F131)&amp;TRIM('ÚHRADOVÝ KATALOG VZP - ZP'!G131)&amp;TRIM('ÚHRADOVÝ KATALOG VZP - ZP'!H131)&amp;TRIM('ÚHRADOVÝ KATALOG VZP - ZP'!I131)&amp;TRIM('ÚHRADOVÝ KATALOG VZP - ZP'!J131)&amp;TRIM('ÚHRADOVÝ KATALOG VZP - ZP'!K131)&amp;TRIM('ÚHRADOVÝ KATALOG VZP - ZP'!L131)&amp;TRIM('ÚHRADOVÝ KATALOG VZP - ZP'!M131)&amp;TRIM('ÚHRADOVÝ KATALOG VZP - ZP'!N131)&amp;TRIM('ÚHRADOVÝ KATALOG VZP - ZP'!O131)&amp;TRIM('ÚHRADOVÝ KATALOG VZP - ZP'!P131)&amp;TRIM('ÚHRADOVÝ KATALOG VZP - ZP'!Q131))=0,"ANO","NE")</f>
        <v>ANO</v>
      </c>
      <c r="S131" s="31" t="str">
        <f>IF(R131="NE",IF(LEN(TRIM('ÚHRADOVÝ KATALOG VZP - ZP'!B131))=0,"NOVÝ","OPRAVA"),"")</f>
        <v/>
      </c>
      <c r="T131" s="32" t="str">
        <f t="shared" si="8"/>
        <v>X</v>
      </c>
      <c r="U131" s="11"/>
      <c r="V131" s="11">
        <f>LEN(TRIM('ÚHRADOVÝ KATALOG VZP - ZP'!C131))</f>
        <v>0</v>
      </c>
      <c r="W131" s="11" t="str">
        <f>IF(IFERROR(SEARCH("""",UPPER('ÚHRADOVÝ KATALOG VZP - ZP'!C131)),0)&gt;0," "&amp;CHAR(34),"")</f>
        <v/>
      </c>
      <c r="X131" s="11" t="str">
        <f>IF(IFERROR(SEARCH("~?",UPPER('ÚHRADOVÝ KATALOG VZP - ZP'!C131)),0)&gt;0," ?","")</f>
        <v/>
      </c>
      <c r="Y131" s="11" t="str">
        <f>IF(IFERROR(SEARCH("!",UPPER('ÚHRADOVÝ KATALOG VZP - ZP'!C131)),0)&gt;0," !","")</f>
        <v/>
      </c>
      <c r="Z131" s="11" t="str">
        <f>IF(IFERROR(SEARCH("_",UPPER('ÚHRADOVÝ KATALOG VZP - ZP'!C131)),0)&gt;0," _","")</f>
        <v/>
      </c>
      <c r="AA131" s="11" t="str">
        <f>IF(IFERROR(SEARCH("§",UPPER('ÚHRADOVÝ KATALOG VZP - ZP'!C131)),0)&gt;0," §","")</f>
        <v/>
      </c>
      <c r="AB131" s="11" t="str">
        <f>IF(IFERROR(SEARCH("#",UPPER('ÚHRADOVÝ KATALOG VZP - ZP'!C131)),0)&gt;0," #","")</f>
        <v/>
      </c>
      <c r="AC131" s="11" t="str">
        <f>IF(IFERROR(SEARCH(CHAR(10),UPPER('ÚHRADOVÝ KATALOG VZP - ZP'!C131)),0)&gt;0," ALT+ENTER","")</f>
        <v/>
      </c>
      <c r="AD131" s="96" t="str">
        <f>IF(AND(V131=0, R131="NE"),"Chybí NAZ",IF(LEN(TRIM(W131&amp;X131&amp;Y131&amp;Z131&amp;AA131&amp;AB131&amp;AC131))&gt;0,"Nepovolený(é) znak(y):   "&amp;W131&amp;X131&amp;Y131&amp;Z131&amp;AA131&amp;AB131&amp;AC131,TRIM('ÚHRADOVÝ KATALOG VZP - ZP'!C131)))</f>
        <v/>
      </c>
      <c r="AE131" s="11">
        <f>LEN(TRIM('ÚHRADOVÝ KATALOG VZP - ZP'!D131))</f>
        <v>0</v>
      </c>
      <c r="AF131" s="11" t="str">
        <f>IF(IFERROR(SEARCH("""",UPPER('ÚHRADOVÝ KATALOG VZP - ZP'!D131)),0)&gt;0," "&amp;CHAR(34),"")</f>
        <v/>
      </c>
      <c r="AG131" s="11" t="str">
        <f>IF(IFERROR(SEARCH("~?",UPPER('ÚHRADOVÝ KATALOG VZP - ZP'!D131)),0)&gt;0," ?","")</f>
        <v/>
      </c>
      <c r="AH131" s="11" t="str">
        <f>IF(IFERROR(SEARCH("!",UPPER('ÚHRADOVÝ KATALOG VZP - ZP'!D131)),0)&gt;0," !","")</f>
        <v/>
      </c>
      <c r="AI131" s="11" t="str">
        <f>IF(IFERROR(SEARCH("_",UPPER('ÚHRADOVÝ KATALOG VZP - ZP'!D131)),0)&gt;0," _","")</f>
        <v/>
      </c>
      <c r="AJ131" s="11" t="str">
        <f>IF(IFERROR(SEARCH("§",UPPER('ÚHRADOVÝ KATALOG VZP - ZP'!D131)),0)&gt;0," §","")</f>
        <v/>
      </c>
      <c r="AK131" s="11" t="str">
        <f>IF(IFERROR(SEARCH("#",UPPER('ÚHRADOVÝ KATALOG VZP - ZP'!D131)),0)&gt;0," #","")</f>
        <v/>
      </c>
      <c r="AL131" s="11" t="str">
        <f>IF(IFERROR(SEARCH(CHAR(10),UPPER('ÚHRADOVÝ KATALOG VZP - ZP'!D131)),0)&gt;0," ALT+ENTER","")</f>
        <v/>
      </c>
      <c r="AM131" s="96" t="str">
        <f>IF(AND(AE131=0, R131="NE"),"Chybí DOP",IF(LEN(TRIM(AF131&amp;AG131&amp;AH131&amp;AI131&amp;AJ131&amp;AK131&amp;AL131))&gt;0,"Nepovolený(é) znak(y):   "&amp;AF131&amp;AG131&amp;AH131&amp;AI131&amp;AJ131&amp;AK131&amp;AL131,TRIM('ÚHRADOVÝ KATALOG VZP - ZP'!D131)))</f>
        <v/>
      </c>
    </row>
    <row r="132" spans="1:39" ht="30" hidden="1" customHeight="1" x14ac:dyDescent="0.2">
      <c r="A132" s="1">
        <v>127</v>
      </c>
      <c r="B132" s="20" t="str">
        <f>IF(ISBLANK('ÚHRADOVÝ KATALOG VZP - ZP'!B132),"",'ÚHRADOVÝ KATALOG VZP - ZP'!B132)</f>
        <v/>
      </c>
      <c r="C132" s="21" t="str">
        <f t="shared" si="5"/>
        <v/>
      </c>
      <c r="D132" s="21" t="str">
        <f t="shared" si="6"/>
        <v/>
      </c>
      <c r="E132" s="22" t="str">
        <f>IF(S132="NOVÝ",IF(LEN(TRIM('ÚHRADOVÝ KATALOG VZP - ZP'!E132))=0,"Chybí TYP",'ÚHRADOVÝ KATALOG VZP - ZP'!E132),IF(LEN(TRIM('ÚHRADOVÝ KATALOG VZP - ZP'!E132))=0,"",'ÚHRADOVÝ KATALOG VZP - ZP'!E132))</f>
        <v/>
      </c>
      <c r="F132" s="22" t="str">
        <f t="shared" si="7"/>
        <v/>
      </c>
      <c r="G132" s="22" t="str">
        <f>IF(S132="NOVÝ",IF(LEN(TRIM('ÚHRADOVÝ KATALOG VZP - ZP'!G132))=0,"???",IF(IFERROR(SEARCH("""",UPPER('ÚHRADOVÝ KATALOG VZP - ZP'!G132)),0)=0,UPPER('ÚHRADOVÝ KATALOG VZP - ZP'!G132),"("&amp;""""&amp;")")),IF(LEN(TRIM('ÚHRADOVÝ KATALOG VZP - ZP'!G132))=0,"",IF(IFERROR(SEARCH("""",UPPER('ÚHRADOVÝ KATALOG VZP - ZP'!G132)),0)=0,UPPER('ÚHRADOVÝ KATALOG VZP - ZP'!G132),"("&amp;""""&amp;")")))</f>
        <v/>
      </c>
      <c r="H132" s="22" t="str">
        <f>IF(IFERROR(SEARCH("""",UPPER('ÚHRADOVÝ KATALOG VZP - ZP'!H132)),0)=0,UPPER('ÚHRADOVÝ KATALOG VZP - ZP'!H132),"("&amp;""""&amp;")")</f>
        <v/>
      </c>
      <c r="I132" s="22" t="str">
        <f>IF(IFERROR(SEARCH("""",UPPER('ÚHRADOVÝ KATALOG VZP - ZP'!I132)),0)=0,UPPER('ÚHRADOVÝ KATALOG VZP - ZP'!I132),"("&amp;""""&amp;")")</f>
        <v/>
      </c>
      <c r="J132" s="23" t="str">
        <f>IF(S132="NOVÝ",IF(LEN(TRIM('ÚHRADOVÝ KATALOG VZP - ZP'!J132))=0,"Chybí VYC",'ÚHRADOVÝ KATALOG VZP - ZP'!J132),IF(LEN(TRIM('ÚHRADOVÝ KATALOG VZP - ZP'!J132))=0,"",'ÚHRADOVÝ KATALOG VZP - ZP'!J132))</f>
        <v/>
      </c>
      <c r="K132" s="22" t="str">
        <f>IF(S132="NOVÝ",IF(LEN(TRIM('ÚHRADOVÝ KATALOG VZP - ZP'!K132))=0,"Chybí MENA",IF(IFERROR(SEARCH("""",UPPER('ÚHRADOVÝ KATALOG VZP - ZP'!K132)),0)=0,UPPER('ÚHRADOVÝ KATALOG VZP - ZP'!K132),"("&amp;""""&amp;")")),IF(LEN(TRIM('ÚHRADOVÝ KATALOG VZP - ZP'!K132))=0,"",IF(IFERROR(SEARCH("""",UPPER('ÚHRADOVÝ KATALOG VZP - ZP'!K132)),0)=0,UPPER('ÚHRADOVÝ KATALOG VZP - ZP'!K132),"("&amp;""""&amp;")")))</f>
        <v/>
      </c>
      <c r="L132" s="24" t="str">
        <f>IF(S132="NOVÝ",IF(LEN(TRIM('ÚHRADOVÝ KATALOG VZP - ZP'!L132))=0,"Chybí KURZ",'ÚHRADOVÝ KATALOG VZP - ZP'!L132),IF(LEN(TRIM('ÚHRADOVÝ KATALOG VZP - ZP'!L132))=0,"",'ÚHRADOVÝ KATALOG VZP - ZP'!L132))</f>
        <v/>
      </c>
      <c r="M132" s="83" t="str">
        <f>IF(S132="NOVÝ",IF(LEN(TRIM('ÚHRADOVÝ KATALOG VZP - ZP'!M132))=0,"Chybí DPH",
IF(OR('ÚHRADOVÝ KATALOG VZP - ZP'!M132=15,'ÚHRADOVÝ KATALOG VZP - ZP'!M132=21),
'ÚHRADOVÝ KATALOG VZP - ZP'!M132,"CHYBA")),
IF(LEN(TRIM('ÚHRADOVÝ KATALOG VZP - ZP'!M132))=0,"",
IF(OR('ÚHRADOVÝ KATALOG VZP - ZP'!M132=15,'ÚHRADOVÝ KATALOG VZP - ZP'!M132=21),
'ÚHRADOVÝ KATALOG VZP - ZP'!M132,"CHYBA"))
)</f>
        <v/>
      </c>
      <c r="N132" s="25" t="str">
        <f>IF(R132="NE",IF(AND(T132&lt;&gt;"X",LEN('ÚHRADOVÝ KATALOG VZP - ZP'!N132)&gt;0),IF(ROUND(J132*L132*(1+(M132/100))*T132,2)&lt;'ÚHRADOVÝ KATALOG VZP - ZP'!N132,TEXT('ÚHRADOVÝ KATALOG VZP - ZP'!N132,"# ##0,00 Kč") &amp; CHAR(10) &amp; "&gt; " &amp; TEXT('ÚHRADOVÝ KATALOG VZP - ZP'!N132-(J132*L132*(1+(M132/100))*T132),"# ##0,00 Kč"),TEXT('ÚHRADOVÝ KATALOG VZP - ZP'!N132,"# ##0,00 Kč") &amp; CHAR(10) &amp; "OK"),"Chybí data pro výpočet"),"")</f>
        <v/>
      </c>
      <c r="O132" s="26" t="str">
        <f>IF(AND(R132="NE",LEN('ÚHRADOVÝ KATALOG VZP - ZP'!O132)&gt;0),'ÚHRADOVÝ KATALOG VZP - ZP'!O132,"")</f>
        <v/>
      </c>
      <c r="P132" s="26" t="str">
        <f>IF(AND(R132="NE",LEN('ÚHRADOVÝ KATALOG VZP - ZP'!P132)&gt;0),'ÚHRADOVÝ KATALOG VZP - ZP'!P132,"")</f>
        <v/>
      </c>
      <c r="Q132" s="79" t="str">
        <f>IF(LEN(TRIM('ÚHRADOVÝ KATALOG VZP - ZP'!Q132))=0,"",IF(IFERROR(SEARCH("""",UPPER('ÚHRADOVÝ KATALOG VZP - ZP'!Q132)),0)=0,UPPER('ÚHRADOVÝ KATALOG VZP - ZP'!Q132),"("&amp;""""&amp;")"))</f>
        <v/>
      </c>
      <c r="R132" s="31" t="str">
        <f>IF(LEN(TRIM('ÚHRADOVÝ KATALOG VZP - ZP'!B132)&amp;TRIM('ÚHRADOVÝ KATALOG VZP - ZP'!C132)&amp;TRIM('ÚHRADOVÝ KATALOG VZP - ZP'!D132)&amp;TRIM('ÚHRADOVÝ KATALOG VZP - ZP'!E132)&amp;TRIM('ÚHRADOVÝ KATALOG VZP - ZP'!F132)&amp;TRIM('ÚHRADOVÝ KATALOG VZP - ZP'!G132)&amp;TRIM('ÚHRADOVÝ KATALOG VZP - ZP'!H132)&amp;TRIM('ÚHRADOVÝ KATALOG VZP - ZP'!I132)&amp;TRIM('ÚHRADOVÝ KATALOG VZP - ZP'!J132)&amp;TRIM('ÚHRADOVÝ KATALOG VZP - ZP'!K132)&amp;TRIM('ÚHRADOVÝ KATALOG VZP - ZP'!L132)&amp;TRIM('ÚHRADOVÝ KATALOG VZP - ZP'!M132)&amp;TRIM('ÚHRADOVÝ KATALOG VZP - ZP'!N132)&amp;TRIM('ÚHRADOVÝ KATALOG VZP - ZP'!O132)&amp;TRIM('ÚHRADOVÝ KATALOG VZP - ZP'!P132)&amp;TRIM('ÚHRADOVÝ KATALOG VZP - ZP'!Q132))=0,"ANO","NE")</f>
        <v>ANO</v>
      </c>
      <c r="S132" s="31" t="str">
        <f>IF(R132="NE",IF(LEN(TRIM('ÚHRADOVÝ KATALOG VZP - ZP'!B132))=0,"NOVÝ","OPRAVA"),"")</f>
        <v/>
      </c>
      <c r="T132" s="32" t="str">
        <f t="shared" si="8"/>
        <v>X</v>
      </c>
      <c r="U132" s="11"/>
      <c r="V132" s="11">
        <f>LEN(TRIM('ÚHRADOVÝ KATALOG VZP - ZP'!C132))</f>
        <v>0</v>
      </c>
      <c r="W132" s="11" t="str">
        <f>IF(IFERROR(SEARCH("""",UPPER('ÚHRADOVÝ KATALOG VZP - ZP'!C132)),0)&gt;0," "&amp;CHAR(34),"")</f>
        <v/>
      </c>
      <c r="X132" s="11" t="str">
        <f>IF(IFERROR(SEARCH("~?",UPPER('ÚHRADOVÝ KATALOG VZP - ZP'!C132)),0)&gt;0," ?","")</f>
        <v/>
      </c>
      <c r="Y132" s="11" t="str">
        <f>IF(IFERROR(SEARCH("!",UPPER('ÚHRADOVÝ KATALOG VZP - ZP'!C132)),0)&gt;0," !","")</f>
        <v/>
      </c>
      <c r="Z132" s="11" t="str">
        <f>IF(IFERROR(SEARCH("_",UPPER('ÚHRADOVÝ KATALOG VZP - ZP'!C132)),0)&gt;0," _","")</f>
        <v/>
      </c>
      <c r="AA132" s="11" t="str">
        <f>IF(IFERROR(SEARCH("§",UPPER('ÚHRADOVÝ KATALOG VZP - ZP'!C132)),0)&gt;0," §","")</f>
        <v/>
      </c>
      <c r="AB132" s="11" t="str">
        <f>IF(IFERROR(SEARCH("#",UPPER('ÚHRADOVÝ KATALOG VZP - ZP'!C132)),0)&gt;0," #","")</f>
        <v/>
      </c>
      <c r="AC132" s="11" t="str">
        <f>IF(IFERROR(SEARCH(CHAR(10),UPPER('ÚHRADOVÝ KATALOG VZP - ZP'!C132)),0)&gt;0," ALT+ENTER","")</f>
        <v/>
      </c>
      <c r="AD132" s="96" t="str">
        <f>IF(AND(V132=0, R132="NE"),"Chybí NAZ",IF(LEN(TRIM(W132&amp;X132&amp;Y132&amp;Z132&amp;AA132&amp;AB132&amp;AC132))&gt;0,"Nepovolený(é) znak(y):   "&amp;W132&amp;X132&amp;Y132&amp;Z132&amp;AA132&amp;AB132&amp;AC132,TRIM('ÚHRADOVÝ KATALOG VZP - ZP'!C132)))</f>
        <v/>
      </c>
      <c r="AE132" s="11">
        <f>LEN(TRIM('ÚHRADOVÝ KATALOG VZP - ZP'!D132))</f>
        <v>0</v>
      </c>
      <c r="AF132" s="11" t="str">
        <f>IF(IFERROR(SEARCH("""",UPPER('ÚHRADOVÝ KATALOG VZP - ZP'!D132)),0)&gt;0," "&amp;CHAR(34),"")</f>
        <v/>
      </c>
      <c r="AG132" s="11" t="str">
        <f>IF(IFERROR(SEARCH("~?",UPPER('ÚHRADOVÝ KATALOG VZP - ZP'!D132)),0)&gt;0," ?","")</f>
        <v/>
      </c>
      <c r="AH132" s="11" t="str">
        <f>IF(IFERROR(SEARCH("!",UPPER('ÚHRADOVÝ KATALOG VZP - ZP'!D132)),0)&gt;0," !","")</f>
        <v/>
      </c>
      <c r="AI132" s="11" t="str">
        <f>IF(IFERROR(SEARCH("_",UPPER('ÚHRADOVÝ KATALOG VZP - ZP'!D132)),0)&gt;0," _","")</f>
        <v/>
      </c>
      <c r="AJ132" s="11" t="str">
        <f>IF(IFERROR(SEARCH("§",UPPER('ÚHRADOVÝ KATALOG VZP - ZP'!D132)),0)&gt;0," §","")</f>
        <v/>
      </c>
      <c r="AK132" s="11" t="str">
        <f>IF(IFERROR(SEARCH("#",UPPER('ÚHRADOVÝ KATALOG VZP - ZP'!D132)),0)&gt;0," #","")</f>
        <v/>
      </c>
      <c r="AL132" s="11" t="str">
        <f>IF(IFERROR(SEARCH(CHAR(10),UPPER('ÚHRADOVÝ KATALOG VZP - ZP'!D132)),0)&gt;0," ALT+ENTER","")</f>
        <v/>
      </c>
      <c r="AM132" s="96" t="str">
        <f>IF(AND(AE132=0, R132="NE"),"Chybí DOP",IF(LEN(TRIM(AF132&amp;AG132&amp;AH132&amp;AI132&amp;AJ132&amp;AK132&amp;AL132))&gt;0,"Nepovolený(é) znak(y):   "&amp;AF132&amp;AG132&amp;AH132&amp;AI132&amp;AJ132&amp;AK132&amp;AL132,TRIM('ÚHRADOVÝ KATALOG VZP - ZP'!D132)))</f>
        <v/>
      </c>
    </row>
    <row r="133" spans="1:39" ht="30" hidden="1" customHeight="1" x14ac:dyDescent="0.2">
      <c r="A133" s="1">
        <v>128</v>
      </c>
      <c r="B133" s="20" t="str">
        <f>IF(ISBLANK('ÚHRADOVÝ KATALOG VZP - ZP'!B133),"",'ÚHRADOVÝ KATALOG VZP - ZP'!B133)</f>
        <v/>
      </c>
      <c r="C133" s="21" t="str">
        <f t="shared" si="5"/>
        <v/>
      </c>
      <c r="D133" s="21" t="str">
        <f t="shared" si="6"/>
        <v/>
      </c>
      <c r="E133" s="22" t="str">
        <f>IF(S133="NOVÝ",IF(LEN(TRIM('ÚHRADOVÝ KATALOG VZP - ZP'!E133))=0,"Chybí TYP",'ÚHRADOVÝ KATALOG VZP - ZP'!E133),IF(LEN(TRIM('ÚHRADOVÝ KATALOG VZP - ZP'!E133))=0,"",'ÚHRADOVÝ KATALOG VZP - ZP'!E133))</f>
        <v/>
      </c>
      <c r="F133" s="22" t="str">
        <f t="shared" si="7"/>
        <v/>
      </c>
      <c r="G133" s="22" t="str">
        <f>IF(S133="NOVÝ",IF(LEN(TRIM('ÚHRADOVÝ KATALOG VZP - ZP'!G133))=0,"???",IF(IFERROR(SEARCH("""",UPPER('ÚHRADOVÝ KATALOG VZP - ZP'!G133)),0)=0,UPPER('ÚHRADOVÝ KATALOG VZP - ZP'!G133),"("&amp;""""&amp;")")),IF(LEN(TRIM('ÚHRADOVÝ KATALOG VZP - ZP'!G133))=0,"",IF(IFERROR(SEARCH("""",UPPER('ÚHRADOVÝ KATALOG VZP - ZP'!G133)),0)=0,UPPER('ÚHRADOVÝ KATALOG VZP - ZP'!G133),"("&amp;""""&amp;")")))</f>
        <v/>
      </c>
      <c r="H133" s="22" t="str">
        <f>IF(IFERROR(SEARCH("""",UPPER('ÚHRADOVÝ KATALOG VZP - ZP'!H133)),0)=0,UPPER('ÚHRADOVÝ KATALOG VZP - ZP'!H133),"("&amp;""""&amp;")")</f>
        <v/>
      </c>
      <c r="I133" s="22" t="str">
        <f>IF(IFERROR(SEARCH("""",UPPER('ÚHRADOVÝ KATALOG VZP - ZP'!I133)),0)=0,UPPER('ÚHRADOVÝ KATALOG VZP - ZP'!I133),"("&amp;""""&amp;")")</f>
        <v/>
      </c>
      <c r="J133" s="23" t="str">
        <f>IF(S133="NOVÝ",IF(LEN(TRIM('ÚHRADOVÝ KATALOG VZP - ZP'!J133))=0,"Chybí VYC",'ÚHRADOVÝ KATALOG VZP - ZP'!J133),IF(LEN(TRIM('ÚHRADOVÝ KATALOG VZP - ZP'!J133))=0,"",'ÚHRADOVÝ KATALOG VZP - ZP'!J133))</f>
        <v/>
      </c>
      <c r="K133" s="22" t="str">
        <f>IF(S133="NOVÝ",IF(LEN(TRIM('ÚHRADOVÝ KATALOG VZP - ZP'!K133))=0,"Chybí MENA",IF(IFERROR(SEARCH("""",UPPER('ÚHRADOVÝ KATALOG VZP - ZP'!K133)),0)=0,UPPER('ÚHRADOVÝ KATALOG VZP - ZP'!K133),"("&amp;""""&amp;")")),IF(LEN(TRIM('ÚHRADOVÝ KATALOG VZP - ZP'!K133))=0,"",IF(IFERROR(SEARCH("""",UPPER('ÚHRADOVÝ KATALOG VZP - ZP'!K133)),0)=0,UPPER('ÚHRADOVÝ KATALOG VZP - ZP'!K133),"("&amp;""""&amp;")")))</f>
        <v/>
      </c>
      <c r="L133" s="24" t="str">
        <f>IF(S133="NOVÝ",IF(LEN(TRIM('ÚHRADOVÝ KATALOG VZP - ZP'!L133))=0,"Chybí KURZ",'ÚHRADOVÝ KATALOG VZP - ZP'!L133),IF(LEN(TRIM('ÚHRADOVÝ KATALOG VZP - ZP'!L133))=0,"",'ÚHRADOVÝ KATALOG VZP - ZP'!L133))</f>
        <v/>
      </c>
      <c r="M133" s="83" t="str">
        <f>IF(S133="NOVÝ",IF(LEN(TRIM('ÚHRADOVÝ KATALOG VZP - ZP'!M133))=0,"Chybí DPH",
IF(OR('ÚHRADOVÝ KATALOG VZP - ZP'!M133=15,'ÚHRADOVÝ KATALOG VZP - ZP'!M133=21),
'ÚHRADOVÝ KATALOG VZP - ZP'!M133,"CHYBA")),
IF(LEN(TRIM('ÚHRADOVÝ KATALOG VZP - ZP'!M133))=0,"",
IF(OR('ÚHRADOVÝ KATALOG VZP - ZP'!M133=15,'ÚHRADOVÝ KATALOG VZP - ZP'!M133=21),
'ÚHRADOVÝ KATALOG VZP - ZP'!M133,"CHYBA"))
)</f>
        <v/>
      </c>
      <c r="N133" s="25" t="str">
        <f>IF(R133="NE",IF(AND(T133&lt;&gt;"X",LEN('ÚHRADOVÝ KATALOG VZP - ZP'!N133)&gt;0),IF(ROUND(J133*L133*(1+(M133/100))*T133,2)&lt;'ÚHRADOVÝ KATALOG VZP - ZP'!N133,TEXT('ÚHRADOVÝ KATALOG VZP - ZP'!N133,"# ##0,00 Kč") &amp; CHAR(10) &amp; "&gt; " &amp; TEXT('ÚHRADOVÝ KATALOG VZP - ZP'!N133-(J133*L133*(1+(M133/100))*T133),"# ##0,00 Kč"),TEXT('ÚHRADOVÝ KATALOG VZP - ZP'!N133,"# ##0,00 Kč") &amp; CHAR(10) &amp; "OK"),"Chybí data pro výpočet"),"")</f>
        <v/>
      </c>
      <c r="O133" s="26" t="str">
        <f>IF(AND(R133="NE",LEN('ÚHRADOVÝ KATALOG VZP - ZP'!O133)&gt;0),'ÚHRADOVÝ KATALOG VZP - ZP'!O133,"")</f>
        <v/>
      </c>
      <c r="P133" s="26" t="str">
        <f>IF(AND(R133="NE",LEN('ÚHRADOVÝ KATALOG VZP - ZP'!P133)&gt;0),'ÚHRADOVÝ KATALOG VZP - ZP'!P133,"")</f>
        <v/>
      </c>
      <c r="Q133" s="79" t="str">
        <f>IF(LEN(TRIM('ÚHRADOVÝ KATALOG VZP - ZP'!Q133))=0,"",IF(IFERROR(SEARCH("""",UPPER('ÚHRADOVÝ KATALOG VZP - ZP'!Q133)),0)=0,UPPER('ÚHRADOVÝ KATALOG VZP - ZP'!Q133),"("&amp;""""&amp;")"))</f>
        <v/>
      </c>
      <c r="R133" s="31" t="str">
        <f>IF(LEN(TRIM('ÚHRADOVÝ KATALOG VZP - ZP'!B133)&amp;TRIM('ÚHRADOVÝ KATALOG VZP - ZP'!C133)&amp;TRIM('ÚHRADOVÝ KATALOG VZP - ZP'!D133)&amp;TRIM('ÚHRADOVÝ KATALOG VZP - ZP'!E133)&amp;TRIM('ÚHRADOVÝ KATALOG VZP - ZP'!F133)&amp;TRIM('ÚHRADOVÝ KATALOG VZP - ZP'!G133)&amp;TRIM('ÚHRADOVÝ KATALOG VZP - ZP'!H133)&amp;TRIM('ÚHRADOVÝ KATALOG VZP - ZP'!I133)&amp;TRIM('ÚHRADOVÝ KATALOG VZP - ZP'!J133)&amp;TRIM('ÚHRADOVÝ KATALOG VZP - ZP'!K133)&amp;TRIM('ÚHRADOVÝ KATALOG VZP - ZP'!L133)&amp;TRIM('ÚHRADOVÝ KATALOG VZP - ZP'!M133)&amp;TRIM('ÚHRADOVÝ KATALOG VZP - ZP'!N133)&amp;TRIM('ÚHRADOVÝ KATALOG VZP - ZP'!O133)&amp;TRIM('ÚHRADOVÝ KATALOG VZP - ZP'!P133)&amp;TRIM('ÚHRADOVÝ KATALOG VZP - ZP'!Q133))=0,"ANO","NE")</f>
        <v>ANO</v>
      </c>
      <c r="S133" s="31" t="str">
        <f>IF(R133="NE",IF(LEN(TRIM('ÚHRADOVÝ KATALOG VZP - ZP'!B133))=0,"NOVÝ","OPRAVA"),"")</f>
        <v/>
      </c>
      <c r="T133" s="32" t="str">
        <f t="shared" si="8"/>
        <v>X</v>
      </c>
      <c r="U133" s="11"/>
      <c r="V133" s="11">
        <f>LEN(TRIM('ÚHRADOVÝ KATALOG VZP - ZP'!C133))</f>
        <v>0</v>
      </c>
      <c r="W133" s="11" t="str">
        <f>IF(IFERROR(SEARCH("""",UPPER('ÚHRADOVÝ KATALOG VZP - ZP'!C133)),0)&gt;0," "&amp;CHAR(34),"")</f>
        <v/>
      </c>
      <c r="X133" s="11" t="str">
        <f>IF(IFERROR(SEARCH("~?",UPPER('ÚHRADOVÝ KATALOG VZP - ZP'!C133)),0)&gt;0," ?","")</f>
        <v/>
      </c>
      <c r="Y133" s="11" t="str">
        <f>IF(IFERROR(SEARCH("!",UPPER('ÚHRADOVÝ KATALOG VZP - ZP'!C133)),0)&gt;0," !","")</f>
        <v/>
      </c>
      <c r="Z133" s="11" t="str">
        <f>IF(IFERROR(SEARCH("_",UPPER('ÚHRADOVÝ KATALOG VZP - ZP'!C133)),0)&gt;0," _","")</f>
        <v/>
      </c>
      <c r="AA133" s="11" t="str">
        <f>IF(IFERROR(SEARCH("§",UPPER('ÚHRADOVÝ KATALOG VZP - ZP'!C133)),0)&gt;0," §","")</f>
        <v/>
      </c>
      <c r="AB133" s="11" t="str">
        <f>IF(IFERROR(SEARCH("#",UPPER('ÚHRADOVÝ KATALOG VZP - ZP'!C133)),0)&gt;0," #","")</f>
        <v/>
      </c>
      <c r="AC133" s="11" t="str">
        <f>IF(IFERROR(SEARCH(CHAR(10),UPPER('ÚHRADOVÝ KATALOG VZP - ZP'!C133)),0)&gt;0," ALT+ENTER","")</f>
        <v/>
      </c>
      <c r="AD133" s="96" t="str">
        <f>IF(AND(V133=0, R133="NE"),"Chybí NAZ",IF(LEN(TRIM(W133&amp;X133&amp;Y133&amp;Z133&amp;AA133&amp;AB133&amp;AC133))&gt;0,"Nepovolený(é) znak(y):   "&amp;W133&amp;X133&amp;Y133&amp;Z133&amp;AA133&amp;AB133&amp;AC133,TRIM('ÚHRADOVÝ KATALOG VZP - ZP'!C133)))</f>
        <v/>
      </c>
      <c r="AE133" s="11">
        <f>LEN(TRIM('ÚHRADOVÝ KATALOG VZP - ZP'!D133))</f>
        <v>0</v>
      </c>
      <c r="AF133" s="11" t="str">
        <f>IF(IFERROR(SEARCH("""",UPPER('ÚHRADOVÝ KATALOG VZP - ZP'!D133)),0)&gt;0," "&amp;CHAR(34),"")</f>
        <v/>
      </c>
      <c r="AG133" s="11" t="str">
        <f>IF(IFERROR(SEARCH("~?",UPPER('ÚHRADOVÝ KATALOG VZP - ZP'!D133)),0)&gt;0," ?","")</f>
        <v/>
      </c>
      <c r="AH133" s="11" t="str">
        <f>IF(IFERROR(SEARCH("!",UPPER('ÚHRADOVÝ KATALOG VZP - ZP'!D133)),0)&gt;0," !","")</f>
        <v/>
      </c>
      <c r="AI133" s="11" t="str">
        <f>IF(IFERROR(SEARCH("_",UPPER('ÚHRADOVÝ KATALOG VZP - ZP'!D133)),0)&gt;0," _","")</f>
        <v/>
      </c>
      <c r="AJ133" s="11" t="str">
        <f>IF(IFERROR(SEARCH("§",UPPER('ÚHRADOVÝ KATALOG VZP - ZP'!D133)),0)&gt;0," §","")</f>
        <v/>
      </c>
      <c r="AK133" s="11" t="str">
        <f>IF(IFERROR(SEARCH("#",UPPER('ÚHRADOVÝ KATALOG VZP - ZP'!D133)),0)&gt;0," #","")</f>
        <v/>
      </c>
      <c r="AL133" s="11" t="str">
        <f>IF(IFERROR(SEARCH(CHAR(10),UPPER('ÚHRADOVÝ KATALOG VZP - ZP'!D133)),0)&gt;0," ALT+ENTER","")</f>
        <v/>
      </c>
      <c r="AM133" s="96" t="str">
        <f>IF(AND(AE133=0, R133="NE"),"Chybí DOP",IF(LEN(TRIM(AF133&amp;AG133&amp;AH133&amp;AI133&amp;AJ133&amp;AK133&amp;AL133))&gt;0,"Nepovolený(é) znak(y):   "&amp;AF133&amp;AG133&amp;AH133&amp;AI133&amp;AJ133&amp;AK133&amp;AL133,TRIM('ÚHRADOVÝ KATALOG VZP - ZP'!D133)))</f>
        <v/>
      </c>
    </row>
    <row r="134" spans="1:39" ht="30" hidden="1" customHeight="1" x14ac:dyDescent="0.2">
      <c r="A134" s="1">
        <v>129</v>
      </c>
      <c r="B134" s="20" t="str">
        <f>IF(ISBLANK('ÚHRADOVÝ KATALOG VZP - ZP'!B134),"",'ÚHRADOVÝ KATALOG VZP - ZP'!B134)</f>
        <v/>
      </c>
      <c r="C134" s="21" t="str">
        <f t="shared" si="5"/>
        <v/>
      </c>
      <c r="D134" s="21" t="str">
        <f t="shared" si="6"/>
        <v/>
      </c>
      <c r="E134" s="22" t="str">
        <f>IF(S134="NOVÝ",IF(LEN(TRIM('ÚHRADOVÝ KATALOG VZP - ZP'!E134))=0,"Chybí TYP",'ÚHRADOVÝ KATALOG VZP - ZP'!E134),IF(LEN(TRIM('ÚHRADOVÝ KATALOG VZP - ZP'!E134))=0,"",'ÚHRADOVÝ KATALOG VZP - ZP'!E134))</f>
        <v/>
      </c>
      <c r="F134" s="22" t="str">
        <f t="shared" si="7"/>
        <v/>
      </c>
      <c r="G134" s="22" t="str">
        <f>IF(S134="NOVÝ",IF(LEN(TRIM('ÚHRADOVÝ KATALOG VZP - ZP'!G134))=0,"???",IF(IFERROR(SEARCH("""",UPPER('ÚHRADOVÝ KATALOG VZP - ZP'!G134)),0)=0,UPPER('ÚHRADOVÝ KATALOG VZP - ZP'!G134),"("&amp;""""&amp;")")),IF(LEN(TRIM('ÚHRADOVÝ KATALOG VZP - ZP'!G134))=0,"",IF(IFERROR(SEARCH("""",UPPER('ÚHRADOVÝ KATALOG VZP - ZP'!G134)),0)=0,UPPER('ÚHRADOVÝ KATALOG VZP - ZP'!G134),"("&amp;""""&amp;")")))</f>
        <v/>
      </c>
      <c r="H134" s="22" t="str">
        <f>IF(IFERROR(SEARCH("""",UPPER('ÚHRADOVÝ KATALOG VZP - ZP'!H134)),0)=0,UPPER('ÚHRADOVÝ KATALOG VZP - ZP'!H134),"("&amp;""""&amp;")")</f>
        <v/>
      </c>
      <c r="I134" s="22" t="str">
        <f>IF(IFERROR(SEARCH("""",UPPER('ÚHRADOVÝ KATALOG VZP - ZP'!I134)),0)=0,UPPER('ÚHRADOVÝ KATALOG VZP - ZP'!I134),"("&amp;""""&amp;")")</f>
        <v/>
      </c>
      <c r="J134" s="23" t="str">
        <f>IF(S134="NOVÝ",IF(LEN(TRIM('ÚHRADOVÝ KATALOG VZP - ZP'!J134))=0,"Chybí VYC",'ÚHRADOVÝ KATALOG VZP - ZP'!J134),IF(LEN(TRIM('ÚHRADOVÝ KATALOG VZP - ZP'!J134))=0,"",'ÚHRADOVÝ KATALOG VZP - ZP'!J134))</f>
        <v/>
      </c>
      <c r="K134" s="22" t="str">
        <f>IF(S134="NOVÝ",IF(LEN(TRIM('ÚHRADOVÝ KATALOG VZP - ZP'!K134))=0,"Chybí MENA",IF(IFERROR(SEARCH("""",UPPER('ÚHRADOVÝ KATALOG VZP - ZP'!K134)),0)=0,UPPER('ÚHRADOVÝ KATALOG VZP - ZP'!K134),"("&amp;""""&amp;")")),IF(LEN(TRIM('ÚHRADOVÝ KATALOG VZP - ZP'!K134))=0,"",IF(IFERROR(SEARCH("""",UPPER('ÚHRADOVÝ KATALOG VZP - ZP'!K134)),0)=0,UPPER('ÚHRADOVÝ KATALOG VZP - ZP'!K134),"("&amp;""""&amp;")")))</f>
        <v/>
      </c>
      <c r="L134" s="24" t="str">
        <f>IF(S134="NOVÝ",IF(LEN(TRIM('ÚHRADOVÝ KATALOG VZP - ZP'!L134))=0,"Chybí KURZ",'ÚHRADOVÝ KATALOG VZP - ZP'!L134),IF(LEN(TRIM('ÚHRADOVÝ KATALOG VZP - ZP'!L134))=0,"",'ÚHRADOVÝ KATALOG VZP - ZP'!L134))</f>
        <v/>
      </c>
      <c r="M134" s="83" t="str">
        <f>IF(S134="NOVÝ",IF(LEN(TRIM('ÚHRADOVÝ KATALOG VZP - ZP'!M134))=0,"Chybí DPH",
IF(OR('ÚHRADOVÝ KATALOG VZP - ZP'!M134=15,'ÚHRADOVÝ KATALOG VZP - ZP'!M134=21),
'ÚHRADOVÝ KATALOG VZP - ZP'!M134,"CHYBA")),
IF(LEN(TRIM('ÚHRADOVÝ KATALOG VZP - ZP'!M134))=0,"",
IF(OR('ÚHRADOVÝ KATALOG VZP - ZP'!M134=15,'ÚHRADOVÝ KATALOG VZP - ZP'!M134=21),
'ÚHRADOVÝ KATALOG VZP - ZP'!M134,"CHYBA"))
)</f>
        <v/>
      </c>
      <c r="N134" s="25" t="str">
        <f>IF(R134="NE",IF(AND(T134&lt;&gt;"X",LEN('ÚHRADOVÝ KATALOG VZP - ZP'!N134)&gt;0),IF(ROUND(J134*L134*(1+(M134/100))*T134,2)&lt;'ÚHRADOVÝ KATALOG VZP - ZP'!N134,TEXT('ÚHRADOVÝ KATALOG VZP - ZP'!N134,"# ##0,00 Kč") &amp; CHAR(10) &amp; "&gt; " &amp; TEXT('ÚHRADOVÝ KATALOG VZP - ZP'!N134-(J134*L134*(1+(M134/100))*T134),"# ##0,00 Kč"),TEXT('ÚHRADOVÝ KATALOG VZP - ZP'!N134,"# ##0,00 Kč") &amp; CHAR(10) &amp; "OK"),"Chybí data pro výpočet"),"")</f>
        <v/>
      </c>
      <c r="O134" s="26" t="str">
        <f>IF(AND(R134="NE",LEN('ÚHRADOVÝ KATALOG VZP - ZP'!O134)&gt;0),'ÚHRADOVÝ KATALOG VZP - ZP'!O134,"")</f>
        <v/>
      </c>
      <c r="P134" s="26" t="str">
        <f>IF(AND(R134="NE",LEN('ÚHRADOVÝ KATALOG VZP - ZP'!P134)&gt;0),'ÚHRADOVÝ KATALOG VZP - ZP'!P134,"")</f>
        <v/>
      </c>
      <c r="Q134" s="79" t="str">
        <f>IF(LEN(TRIM('ÚHRADOVÝ KATALOG VZP - ZP'!Q134))=0,"",IF(IFERROR(SEARCH("""",UPPER('ÚHRADOVÝ KATALOG VZP - ZP'!Q134)),0)=0,UPPER('ÚHRADOVÝ KATALOG VZP - ZP'!Q134),"("&amp;""""&amp;")"))</f>
        <v/>
      </c>
      <c r="R134" s="31" t="str">
        <f>IF(LEN(TRIM('ÚHRADOVÝ KATALOG VZP - ZP'!B134)&amp;TRIM('ÚHRADOVÝ KATALOG VZP - ZP'!C134)&amp;TRIM('ÚHRADOVÝ KATALOG VZP - ZP'!D134)&amp;TRIM('ÚHRADOVÝ KATALOG VZP - ZP'!E134)&amp;TRIM('ÚHRADOVÝ KATALOG VZP - ZP'!F134)&amp;TRIM('ÚHRADOVÝ KATALOG VZP - ZP'!G134)&amp;TRIM('ÚHRADOVÝ KATALOG VZP - ZP'!H134)&amp;TRIM('ÚHRADOVÝ KATALOG VZP - ZP'!I134)&amp;TRIM('ÚHRADOVÝ KATALOG VZP - ZP'!J134)&amp;TRIM('ÚHRADOVÝ KATALOG VZP - ZP'!K134)&amp;TRIM('ÚHRADOVÝ KATALOG VZP - ZP'!L134)&amp;TRIM('ÚHRADOVÝ KATALOG VZP - ZP'!M134)&amp;TRIM('ÚHRADOVÝ KATALOG VZP - ZP'!N134)&amp;TRIM('ÚHRADOVÝ KATALOG VZP - ZP'!O134)&amp;TRIM('ÚHRADOVÝ KATALOG VZP - ZP'!P134)&amp;TRIM('ÚHRADOVÝ KATALOG VZP - ZP'!Q134))=0,"ANO","NE")</f>
        <v>ANO</v>
      </c>
      <c r="S134" s="31" t="str">
        <f>IF(R134="NE",IF(LEN(TRIM('ÚHRADOVÝ KATALOG VZP - ZP'!B134))=0,"NOVÝ","OPRAVA"),"")</f>
        <v/>
      </c>
      <c r="T134" s="32" t="str">
        <f t="shared" si="8"/>
        <v>X</v>
      </c>
      <c r="U134" s="11"/>
      <c r="V134" s="11">
        <f>LEN(TRIM('ÚHRADOVÝ KATALOG VZP - ZP'!C134))</f>
        <v>0</v>
      </c>
      <c r="W134" s="11" t="str">
        <f>IF(IFERROR(SEARCH("""",UPPER('ÚHRADOVÝ KATALOG VZP - ZP'!C134)),0)&gt;0," "&amp;CHAR(34),"")</f>
        <v/>
      </c>
      <c r="X134" s="11" t="str">
        <f>IF(IFERROR(SEARCH("~?",UPPER('ÚHRADOVÝ KATALOG VZP - ZP'!C134)),0)&gt;0," ?","")</f>
        <v/>
      </c>
      <c r="Y134" s="11" t="str">
        <f>IF(IFERROR(SEARCH("!",UPPER('ÚHRADOVÝ KATALOG VZP - ZP'!C134)),0)&gt;0," !","")</f>
        <v/>
      </c>
      <c r="Z134" s="11" t="str">
        <f>IF(IFERROR(SEARCH("_",UPPER('ÚHRADOVÝ KATALOG VZP - ZP'!C134)),0)&gt;0," _","")</f>
        <v/>
      </c>
      <c r="AA134" s="11" t="str">
        <f>IF(IFERROR(SEARCH("§",UPPER('ÚHRADOVÝ KATALOG VZP - ZP'!C134)),0)&gt;0," §","")</f>
        <v/>
      </c>
      <c r="AB134" s="11" t="str">
        <f>IF(IFERROR(SEARCH("#",UPPER('ÚHRADOVÝ KATALOG VZP - ZP'!C134)),0)&gt;0," #","")</f>
        <v/>
      </c>
      <c r="AC134" s="11" t="str">
        <f>IF(IFERROR(SEARCH(CHAR(10),UPPER('ÚHRADOVÝ KATALOG VZP - ZP'!C134)),0)&gt;0," ALT+ENTER","")</f>
        <v/>
      </c>
      <c r="AD134" s="96" t="str">
        <f>IF(AND(V134=0, R134="NE"),"Chybí NAZ",IF(LEN(TRIM(W134&amp;X134&amp;Y134&amp;Z134&amp;AA134&amp;AB134&amp;AC134))&gt;0,"Nepovolený(é) znak(y):   "&amp;W134&amp;X134&amp;Y134&amp;Z134&amp;AA134&amp;AB134&amp;AC134,TRIM('ÚHRADOVÝ KATALOG VZP - ZP'!C134)))</f>
        <v/>
      </c>
      <c r="AE134" s="11">
        <f>LEN(TRIM('ÚHRADOVÝ KATALOG VZP - ZP'!D134))</f>
        <v>0</v>
      </c>
      <c r="AF134" s="11" t="str">
        <f>IF(IFERROR(SEARCH("""",UPPER('ÚHRADOVÝ KATALOG VZP - ZP'!D134)),0)&gt;0," "&amp;CHAR(34),"")</f>
        <v/>
      </c>
      <c r="AG134" s="11" t="str">
        <f>IF(IFERROR(SEARCH("~?",UPPER('ÚHRADOVÝ KATALOG VZP - ZP'!D134)),0)&gt;0," ?","")</f>
        <v/>
      </c>
      <c r="AH134" s="11" t="str">
        <f>IF(IFERROR(SEARCH("!",UPPER('ÚHRADOVÝ KATALOG VZP - ZP'!D134)),0)&gt;0," !","")</f>
        <v/>
      </c>
      <c r="AI134" s="11" t="str">
        <f>IF(IFERROR(SEARCH("_",UPPER('ÚHRADOVÝ KATALOG VZP - ZP'!D134)),0)&gt;0," _","")</f>
        <v/>
      </c>
      <c r="AJ134" s="11" t="str">
        <f>IF(IFERROR(SEARCH("§",UPPER('ÚHRADOVÝ KATALOG VZP - ZP'!D134)),0)&gt;0," §","")</f>
        <v/>
      </c>
      <c r="AK134" s="11" t="str">
        <f>IF(IFERROR(SEARCH("#",UPPER('ÚHRADOVÝ KATALOG VZP - ZP'!D134)),0)&gt;0," #","")</f>
        <v/>
      </c>
      <c r="AL134" s="11" t="str">
        <f>IF(IFERROR(SEARCH(CHAR(10),UPPER('ÚHRADOVÝ KATALOG VZP - ZP'!D134)),0)&gt;0," ALT+ENTER","")</f>
        <v/>
      </c>
      <c r="AM134" s="96" t="str">
        <f>IF(AND(AE134=0, R134="NE"),"Chybí DOP",IF(LEN(TRIM(AF134&amp;AG134&amp;AH134&amp;AI134&amp;AJ134&amp;AK134&amp;AL134))&gt;0,"Nepovolený(é) znak(y):   "&amp;AF134&amp;AG134&amp;AH134&amp;AI134&amp;AJ134&amp;AK134&amp;AL134,TRIM('ÚHRADOVÝ KATALOG VZP - ZP'!D134)))</f>
        <v/>
      </c>
    </row>
    <row r="135" spans="1:39" ht="30" hidden="1" customHeight="1" x14ac:dyDescent="0.2">
      <c r="A135" s="1">
        <v>130</v>
      </c>
      <c r="B135" s="20" t="str">
        <f>IF(ISBLANK('ÚHRADOVÝ KATALOG VZP - ZP'!B135),"",'ÚHRADOVÝ KATALOG VZP - ZP'!B135)</f>
        <v/>
      </c>
      <c r="C135" s="21" t="str">
        <f t="shared" ref="C135:C198" si="9">AD135</f>
        <v/>
      </c>
      <c r="D135" s="21" t="str">
        <f t="shared" ref="D135:D198" si="10">AM135</f>
        <v/>
      </c>
      <c r="E135" s="22" t="str">
        <f>IF(S135="NOVÝ",IF(LEN(TRIM('ÚHRADOVÝ KATALOG VZP - ZP'!E135))=0,"Chybí TYP",'ÚHRADOVÝ KATALOG VZP - ZP'!E135),IF(LEN(TRIM('ÚHRADOVÝ KATALOG VZP - ZP'!E135))=0,"",'ÚHRADOVÝ KATALOG VZP - ZP'!E135))</f>
        <v/>
      </c>
      <c r="F135" s="22" t="str">
        <f t="shared" ref="F135:F198" si="11">IF(S135="NOVÝ","M","")</f>
        <v/>
      </c>
      <c r="G135" s="22" t="str">
        <f>IF(S135="NOVÝ",IF(LEN(TRIM('ÚHRADOVÝ KATALOG VZP - ZP'!G135))=0,"???",IF(IFERROR(SEARCH("""",UPPER('ÚHRADOVÝ KATALOG VZP - ZP'!G135)),0)=0,UPPER('ÚHRADOVÝ KATALOG VZP - ZP'!G135),"("&amp;""""&amp;")")),IF(LEN(TRIM('ÚHRADOVÝ KATALOG VZP - ZP'!G135))=0,"",IF(IFERROR(SEARCH("""",UPPER('ÚHRADOVÝ KATALOG VZP - ZP'!G135)),0)=0,UPPER('ÚHRADOVÝ KATALOG VZP - ZP'!G135),"("&amp;""""&amp;")")))</f>
        <v/>
      </c>
      <c r="H135" s="22" t="str">
        <f>IF(IFERROR(SEARCH("""",UPPER('ÚHRADOVÝ KATALOG VZP - ZP'!H135)),0)=0,UPPER('ÚHRADOVÝ KATALOG VZP - ZP'!H135),"("&amp;""""&amp;")")</f>
        <v/>
      </c>
      <c r="I135" s="22" t="str">
        <f>IF(IFERROR(SEARCH("""",UPPER('ÚHRADOVÝ KATALOG VZP - ZP'!I135)),0)=0,UPPER('ÚHRADOVÝ KATALOG VZP - ZP'!I135),"("&amp;""""&amp;")")</f>
        <v/>
      </c>
      <c r="J135" s="23" t="str">
        <f>IF(S135="NOVÝ",IF(LEN(TRIM('ÚHRADOVÝ KATALOG VZP - ZP'!J135))=0,"Chybí VYC",'ÚHRADOVÝ KATALOG VZP - ZP'!J135),IF(LEN(TRIM('ÚHRADOVÝ KATALOG VZP - ZP'!J135))=0,"",'ÚHRADOVÝ KATALOG VZP - ZP'!J135))</f>
        <v/>
      </c>
      <c r="K135" s="22" t="str">
        <f>IF(S135="NOVÝ",IF(LEN(TRIM('ÚHRADOVÝ KATALOG VZP - ZP'!K135))=0,"Chybí MENA",IF(IFERROR(SEARCH("""",UPPER('ÚHRADOVÝ KATALOG VZP - ZP'!K135)),0)=0,UPPER('ÚHRADOVÝ KATALOG VZP - ZP'!K135),"("&amp;""""&amp;")")),IF(LEN(TRIM('ÚHRADOVÝ KATALOG VZP - ZP'!K135))=0,"",IF(IFERROR(SEARCH("""",UPPER('ÚHRADOVÝ KATALOG VZP - ZP'!K135)),0)=0,UPPER('ÚHRADOVÝ KATALOG VZP - ZP'!K135),"("&amp;""""&amp;")")))</f>
        <v/>
      </c>
      <c r="L135" s="24" t="str">
        <f>IF(S135="NOVÝ",IF(LEN(TRIM('ÚHRADOVÝ KATALOG VZP - ZP'!L135))=0,"Chybí KURZ",'ÚHRADOVÝ KATALOG VZP - ZP'!L135),IF(LEN(TRIM('ÚHRADOVÝ KATALOG VZP - ZP'!L135))=0,"",'ÚHRADOVÝ KATALOG VZP - ZP'!L135))</f>
        <v/>
      </c>
      <c r="M135" s="83" t="str">
        <f>IF(S135="NOVÝ",IF(LEN(TRIM('ÚHRADOVÝ KATALOG VZP - ZP'!M135))=0,"Chybí DPH",
IF(OR('ÚHRADOVÝ KATALOG VZP - ZP'!M135=15,'ÚHRADOVÝ KATALOG VZP - ZP'!M135=21),
'ÚHRADOVÝ KATALOG VZP - ZP'!M135,"CHYBA")),
IF(LEN(TRIM('ÚHRADOVÝ KATALOG VZP - ZP'!M135))=0,"",
IF(OR('ÚHRADOVÝ KATALOG VZP - ZP'!M135=15,'ÚHRADOVÝ KATALOG VZP - ZP'!M135=21),
'ÚHRADOVÝ KATALOG VZP - ZP'!M135,"CHYBA"))
)</f>
        <v/>
      </c>
      <c r="N135" s="25" t="str">
        <f>IF(R135="NE",IF(AND(T135&lt;&gt;"X",LEN('ÚHRADOVÝ KATALOG VZP - ZP'!N135)&gt;0),IF(ROUND(J135*L135*(1+(M135/100))*T135,2)&lt;'ÚHRADOVÝ KATALOG VZP - ZP'!N135,TEXT('ÚHRADOVÝ KATALOG VZP - ZP'!N135,"# ##0,00 Kč") &amp; CHAR(10) &amp; "&gt; " &amp; TEXT('ÚHRADOVÝ KATALOG VZP - ZP'!N135-(J135*L135*(1+(M135/100))*T135),"# ##0,00 Kč"),TEXT('ÚHRADOVÝ KATALOG VZP - ZP'!N135,"# ##0,00 Kč") &amp; CHAR(10) &amp; "OK"),"Chybí data pro výpočet"),"")</f>
        <v/>
      </c>
      <c r="O135" s="26" t="str">
        <f>IF(AND(R135="NE",LEN('ÚHRADOVÝ KATALOG VZP - ZP'!O135)&gt;0),'ÚHRADOVÝ KATALOG VZP - ZP'!O135,"")</f>
        <v/>
      </c>
      <c r="P135" s="26" t="str">
        <f>IF(AND(R135="NE",LEN('ÚHRADOVÝ KATALOG VZP - ZP'!P135)&gt;0),'ÚHRADOVÝ KATALOG VZP - ZP'!P135,"")</f>
        <v/>
      </c>
      <c r="Q135" s="79" t="str">
        <f>IF(LEN(TRIM('ÚHRADOVÝ KATALOG VZP - ZP'!Q135))=0,"",IF(IFERROR(SEARCH("""",UPPER('ÚHRADOVÝ KATALOG VZP - ZP'!Q135)),0)=0,UPPER('ÚHRADOVÝ KATALOG VZP - ZP'!Q135),"("&amp;""""&amp;")"))</f>
        <v/>
      </c>
      <c r="R135" s="31" t="str">
        <f>IF(LEN(TRIM('ÚHRADOVÝ KATALOG VZP - ZP'!B135)&amp;TRIM('ÚHRADOVÝ KATALOG VZP - ZP'!C135)&amp;TRIM('ÚHRADOVÝ KATALOG VZP - ZP'!D135)&amp;TRIM('ÚHRADOVÝ KATALOG VZP - ZP'!E135)&amp;TRIM('ÚHRADOVÝ KATALOG VZP - ZP'!F135)&amp;TRIM('ÚHRADOVÝ KATALOG VZP - ZP'!G135)&amp;TRIM('ÚHRADOVÝ KATALOG VZP - ZP'!H135)&amp;TRIM('ÚHRADOVÝ KATALOG VZP - ZP'!I135)&amp;TRIM('ÚHRADOVÝ KATALOG VZP - ZP'!J135)&amp;TRIM('ÚHRADOVÝ KATALOG VZP - ZP'!K135)&amp;TRIM('ÚHRADOVÝ KATALOG VZP - ZP'!L135)&amp;TRIM('ÚHRADOVÝ KATALOG VZP - ZP'!M135)&amp;TRIM('ÚHRADOVÝ KATALOG VZP - ZP'!N135)&amp;TRIM('ÚHRADOVÝ KATALOG VZP - ZP'!O135)&amp;TRIM('ÚHRADOVÝ KATALOG VZP - ZP'!P135)&amp;TRIM('ÚHRADOVÝ KATALOG VZP - ZP'!Q135))=0,"ANO","NE")</f>
        <v>ANO</v>
      </c>
      <c r="S135" s="31" t="str">
        <f>IF(R135="NE",IF(LEN(TRIM('ÚHRADOVÝ KATALOG VZP - ZP'!B135))=0,"NOVÝ","OPRAVA"),"")</f>
        <v/>
      </c>
      <c r="T135" s="32" t="str">
        <f t="shared" ref="T135:T198" si="12">IF(AND(LEN(TRIM(J135))&gt;0,LEN(TRIM(L135))&gt;0,LEN(TRIM(M135))&gt;0,F135&lt;&gt;"???"),IF(F135="M",1.1,1.25),"X")</f>
        <v>X</v>
      </c>
      <c r="U135" s="11"/>
      <c r="V135" s="11">
        <f>LEN(TRIM('ÚHRADOVÝ KATALOG VZP - ZP'!C135))</f>
        <v>0</v>
      </c>
      <c r="W135" s="11" t="str">
        <f>IF(IFERROR(SEARCH("""",UPPER('ÚHRADOVÝ KATALOG VZP - ZP'!C135)),0)&gt;0," "&amp;CHAR(34),"")</f>
        <v/>
      </c>
      <c r="X135" s="11" t="str">
        <f>IF(IFERROR(SEARCH("~?",UPPER('ÚHRADOVÝ KATALOG VZP - ZP'!C135)),0)&gt;0," ?","")</f>
        <v/>
      </c>
      <c r="Y135" s="11" t="str">
        <f>IF(IFERROR(SEARCH("!",UPPER('ÚHRADOVÝ KATALOG VZP - ZP'!C135)),0)&gt;0," !","")</f>
        <v/>
      </c>
      <c r="Z135" s="11" t="str">
        <f>IF(IFERROR(SEARCH("_",UPPER('ÚHRADOVÝ KATALOG VZP - ZP'!C135)),0)&gt;0," _","")</f>
        <v/>
      </c>
      <c r="AA135" s="11" t="str">
        <f>IF(IFERROR(SEARCH("§",UPPER('ÚHRADOVÝ KATALOG VZP - ZP'!C135)),0)&gt;0," §","")</f>
        <v/>
      </c>
      <c r="AB135" s="11" t="str">
        <f>IF(IFERROR(SEARCH("#",UPPER('ÚHRADOVÝ KATALOG VZP - ZP'!C135)),0)&gt;0," #","")</f>
        <v/>
      </c>
      <c r="AC135" s="11" t="str">
        <f>IF(IFERROR(SEARCH(CHAR(10),UPPER('ÚHRADOVÝ KATALOG VZP - ZP'!C135)),0)&gt;0," ALT+ENTER","")</f>
        <v/>
      </c>
      <c r="AD135" s="96" t="str">
        <f>IF(AND(V135=0, R135="NE"),"Chybí NAZ",IF(LEN(TRIM(W135&amp;X135&amp;Y135&amp;Z135&amp;AA135&amp;AB135&amp;AC135))&gt;0,"Nepovolený(é) znak(y):   "&amp;W135&amp;X135&amp;Y135&amp;Z135&amp;AA135&amp;AB135&amp;AC135,TRIM('ÚHRADOVÝ KATALOG VZP - ZP'!C135)))</f>
        <v/>
      </c>
      <c r="AE135" s="11">
        <f>LEN(TRIM('ÚHRADOVÝ KATALOG VZP - ZP'!D135))</f>
        <v>0</v>
      </c>
      <c r="AF135" s="11" t="str">
        <f>IF(IFERROR(SEARCH("""",UPPER('ÚHRADOVÝ KATALOG VZP - ZP'!D135)),0)&gt;0," "&amp;CHAR(34),"")</f>
        <v/>
      </c>
      <c r="AG135" s="11" t="str">
        <f>IF(IFERROR(SEARCH("~?",UPPER('ÚHRADOVÝ KATALOG VZP - ZP'!D135)),0)&gt;0," ?","")</f>
        <v/>
      </c>
      <c r="AH135" s="11" t="str">
        <f>IF(IFERROR(SEARCH("!",UPPER('ÚHRADOVÝ KATALOG VZP - ZP'!D135)),0)&gt;0," !","")</f>
        <v/>
      </c>
      <c r="AI135" s="11" t="str">
        <f>IF(IFERROR(SEARCH("_",UPPER('ÚHRADOVÝ KATALOG VZP - ZP'!D135)),0)&gt;0," _","")</f>
        <v/>
      </c>
      <c r="AJ135" s="11" t="str">
        <f>IF(IFERROR(SEARCH("§",UPPER('ÚHRADOVÝ KATALOG VZP - ZP'!D135)),0)&gt;0," §","")</f>
        <v/>
      </c>
      <c r="AK135" s="11" t="str">
        <f>IF(IFERROR(SEARCH("#",UPPER('ÚHRADOVÝ KATALOG VZP - ZP'!D135)),0)&gt;0," #","")</f>
        <v/>
      </c>
      <c r="AL135" s="11" t="str">
        <f>IF(IFERROR(SEARCH(CHAR(10),UPPER('ÚHRADOVÝ KATALOG VZP - ZP'!D135)),0)&gt;0," ALT+ENTER","")</f>
        <v/>
      </c>
      <c r="AM135" s="96" t="str">
        <f>IF(AND(AE135=0, R135="NE"),"Chybí DOP",IF(LEN(TRIM(AF135&amp;AG135&amp;AH135&amp;AI135&amp;AJ135&amp;AK135&amp;AL135))&gt;0,"Nepovolený(é) znak(y):   "&amp;AF135&amp;AG135&amp;AH135&amp;AI135&amp;AJ135&amp;AK135&amp;AL135,TRIM('ÚHRADOVÝ KATALOG VZP - ZP'!D135)))</f>
        <v/>
      </c>
    </row>
    <row r="136" spans="1:39" ht="30" hidden="1" customHeight="1" x14ac:dyDescent="0.2">
      <c r="A136" s="1">
        <v>131</v>
      </c>
      <c r="B136" s="20" t="str">
        <f>IF(ISBLANK('ÚHRADOVÝ KATALOG VZP - ZP'!B136),"",'ÚHRADOVÝ KATALOG VZP - ZP'!B136)</f>
        <v/>
      </c>
      <c r="C136" s="21" t="str">
        <f t="shared" si="9"/>
        <v/>
      </c>
      <c r="D136" s="21" t="str">
        <f t="shared" si="10"/>
        <v/>
      </c>
      <c r="E136" s="22" t="str">
        <f>IF(S136="NOVÝ",IF(LEN(TRIM('ÚHRADOVÝ KATALOG VZP - ZP'!E136))=0,"Chybí TYP",'ÚHRADOVÝ KATALOG VZP - ZP'!E136),IF(LEN(TRIM('ÚHRADOVÝ KATALOG VZP - ZP'!E136))=0,"",'ÚHRADOVÝ KATALOG VZP - ZP'!E136))</f>
        <v/>
      </c>
      <c r="F136" s="22" t="str">
        <f t="shared" si="11"/>
        <v/>
      </c>
      <c r="G136" s="22" t="str">
        <f>IF(S136="NOVÝ",IF(LEN(TRIM('ÚHRADOVÝ KATALOG VZP - ZP'!G136))=0,"???",IF(IFERROR(SEARCH("""",UPPER('ÚHRADOVÝ KATALOG VZP - ZP'!G136)),0)=0,UPPER('ÚHRADOVÝ KATALOG VZP - ZP'!G136),"("&amp;""""&amp;")")),IF(LEN(TRIM('ÚHRADOVÝ KATALOG VZP - ZP'!G136))=0,"",IF(IFERROR(SEARCH("""",UPPER('ÚHRADOVÝ KATALOG VZP - ZP'!G136)),0)=0,UPPER('ÚHRADOVÝ KATALOG VZP - ZP'!G136),"("&amp;""""&amp;")")))</f>
        <v/>
      </c>
      <c r="H136" s="22" t="str">
        <f>IF(IFERROR(SEARCH("""",UPPER('ÚHRADOVÝ KATALOG VZP - ZP'!H136)),0)=0,UPPER('ÚHRADOVÝ KATALOG VZP - ZP'!H136),"("&amp;""""&amp;")")</f>
        <v/>
      </c>
      <c r="I136" s="22" t="str">
        <f>IF(IFERROR(SEARCH("""",UPPER('ÚHRADOVÝ KATALOG VZP - ZP'!I136)),0)=0,UPPER('ÚHRADOVÝ KATALOG VZP - ZP'!I136),"("&amp;""""&amp;")")</f>
        <v/>
      </c>
      <c r="J136" s="23" t="str">
        <f>IF(S136="NOVÝ",IF(LEN(TRIM('ÚHRADOVÝ KATALOG VZP - ZP'!J136))=0,"Chybí VYC",'ÚHRADOVÝ KATALOG VZP - ZP'!J136),IF(LEN(TRIM('ÚHRADOVÝ KATALOG VZP - ZP'!J136))=0,"",'ÚHRADOVÝ KATALOG VZP - ZP'!J136))</f>
        <v/>
      </c>
      <c r="K136" s="22" t="str">
        <f>IF(S136="NOVÝ",IF(LEN(TRIM('ÚHRADOVÝ KATALOG VZP - ZP'!K136))=0,"Chybí MENA",IF(IFERROR(SEARCH("""",UPPER('ÚHRADOVÝ KATALOG VZP - ZP'!K136)),0)=0,UPPER('ÚHRADOVÝ KATALOG VZP - ZP'!K136),"("&amp;""""&amp;")")),IF(LEN(TRIM('ÚHRADOVÝ KATALOG VZP - ZP'!K136))=0,"",IF(IFERROR(SEARCH("""",UPPER('ÚHRADOVÝ KATALOG VZP - ZP'!K136)),0)=0,UPPER('ÚHRADOVÝ KATALOG VZP - ZP'!K136),"("&amp;""""&amp;")")))</f>
        <v/>
      </c>
      <c r="L136" s="24" t="str">
        <f>IF(S136="NOVÝ",IF(LEN(TRIM('ÚHRADOVÝ KATALOG VZP - ZP'!L136))=0,"Chybí KURZ",'ÚHRADOVÝ KATALOG VZP - ZP'!L136),IF(LEN(TRIM('ÚHRADOVÝ KATALOG VZP - ZP'!L136))=0,"",'ÚHRADOVÝ KATALOG VZP - ZP'!L136))</f>
        <v/>
      </c>
      <c r="M136" s="83" t="str">
        <f>IF(S136="NOVÝ",IF(LEN(TRIM('ÚHRADOVÝ KATALOG VZP - ZP'!M136))=0,"Chybí DPH",
IF(OR('ÚHRADOVÝ KATALOG VZP - ZP'!M136=15,'ÚHRADOVÝ KATALOG VZP - ZP'!M136=21),
'ÚHRADOVÝ KATALOG VZP - ZP'!M136,"CHYBA")),
IF(LEN(TRIM('ÚHRADOVÝ KATALOG VZP - ZP'!M136))=0,"",
IF(OR('ÚHRADOVÝ KATALOG VZP - ZP'!M136=15,'ÚHRADOVÝ KATALOG VZP - ZP'!M136=21),
'ÚHRADOVÝ KATALOG VZP - ZP'!M136,"CHYBA"))
)</f>
        <v/>
      </c>
      <c r="N136" s="25" t="str">
        <f>IF(R136="NE",IF(AND(T136&lt;&gt;"X",LEN('ÚHRADOVÝ KATALOG VZP - ZP'!N136)&gt;0),IF(ROUND(J136*L136*(1+(M136/100))*T136,2)&lt;'ÚHRADOVÝ KATALOG VZP - ZP'!N136,TEXT('ÚHRADOVÝ KATALOG VZP - ZP'!N136,"# ##0,00 Kč") &amp; CHAR(10) &amp; "&gt; " &amp; TEXT('ÚHRADOVÝ KATALOG VZP - ZP'!N136-(J136*L136*(1+(M136/100))*T136),"# ##0,00 Kč"),TEXT('ÚHRADOVÝ KATALOG VZP - ZP'!N136,"# ##0,00 Kč") &amp; CHAR(10) &amp; "OK"),"Chybí data pro výpočet"),"")</f>
        <v/>
      </c>
      <c r="O136" s="26" t="str">
        <f>IF(AND(R136="NE",LEN('ÚHRADOVÝ KATALOG VZP - ZP'!O136)&gt;0),'ÚHRADOVÝ KATALOG VZP - ZP'!O136,"")</f>
        <v/>
      </c>
      <c r="P136" s="26" t="str">
        <f>IF(AND(R136="NE",LEN('ÚHRADOVÝ KATALOG VZP - ZP'!P136)&gt;0),'ÚHRADOVÝ KATALOG VZP - ZP'!P136,"")</f>
        <v/>
      </c>
      <c r="Q136" s="79" t="str">
        <f>IF(LEN(TRIM('ÚHRADOVÝ KATALOG VZP - ZP'!Q136))=0,"",IF(IFERROR(SEARCH("""",UPPER('ÚHRADOVÝ KATALOG VZP - ZP'!Q136)),0)=0,UPPER('ÚHRADOVÝ KATALOG VZP - ZP'!Q136),"("&amp;""""&amp;")"))</f>
        <v/>
      </c>
      <c r="R136" s="31" t="str">
        <f>IF(LEN(TRIM('ÚHRADOVÝ KATALOG VZP - ZP'!B136)&amp;TRIM('ÚHRADOVÝ KATALOG VZP - ZP'!C136)&amp;TRIM('ÚHRADOVÝ KATALOG VZP - ZP'!D136)&amp;TRIM('ÚHRADOVÝ KATALOG VZP - ZP'!E136)&amp;TRIM('ÚHRADOVÝ KATALOG VZP - ZP'!F136)&amp;TRIM('ÚHRADOVÝ KATALOG VZP - ZP'!G136)&amp;TRIM('ÚHRADOVÝ KATALOG VZP - ZP'!H136)&amp;TRIM('ÚHRADOVÝ KATALOG VZP - ZP'!I136)&amp;TRIM('ÚHRADOVÝ KATALOG VZP - ZP'!J136)&amp;TRIM('ÚHRADOVÝ KATALOG VZP - ZP'!K136)&amp;TRIM('ÚHRADOVÝ KATALOG VZP - ZP'!L136)&amp;TRIM('ÚHRADOVÝ KATALOG VZP - ZP'!M136)&amp;TRIM('ÚHRADOVÝ KATALOG VZP - ZP'!N136)&amp;TRIM('ÚHRADOVÝ KATALOG VZP - ZP'!O136)&amp;TRIM('ÚHRADOVÝ KATALOG VZP - ZP'!P136)&amp;TRIM('ÚHRADOVÝ KATALOG VZP - ZP'!Q136))=0,"ANO","NE")</f>
        <v>ANO</v>
      </c>
      <c r="S136" s="31" t="str">
        <f>IF(R136="NE",IF(LEN(TRIM('ÚHRADOVÝ KATALOG VZP - ZP'!B136))=0,"NOVÝ","OPRAVA"),"")</f>
        <v/>
      </c>
      <c r="T136" s="32" t="str">
        <f t="shared" si="12"/>
        <v>X</v>
      </c>
      <c r="U136" s="11"/>
      <c r="V136" s="11">
        <f>LEN(TRIM('ÚHRADOVÝ KATALOG VZP - ZP'!C136))</f>
        <v>0</v>
      </c>
      <c r="W136" s="11" t="str">
        <f>IF(IFERROR(SEARCH("""",UPPER('ÚHRADOVÝ KATALOG VZP - ZP'!C136)),0)&gt;0," "&amp;CHAR(34),"")</f>
        <v/>
      </c>
      <c r="X136" s="11" t="str">
        <f>IF(IFERROR(SEARCH("~?",UPPER('ÚHRADOVÝ KATALOG VZP - ZP'!C136)),0)&gt;0," ?","")</f>
        <v/>
      </c>
      <c r="Y136" s="11" t="str">
        <f>IF(IFERROR(SEARCH("!",UPPER('ÚHRADOVÝ KATALOG VZP - ZP'!C136)),0)&gt;0," !","")</f>
        <v/>
      </c>
      <c r="Z136" s="11" t="str">
        <f>IF(IFERROR(SEARCH("_",UPPER('ÚHRADOVÝ KATALOG VZP - ZP'!C136)),0)&gt;0," _","")</f>
        <v/>
      </c>
      <c r="AA136" s="11" t="str">
        <f>IF(IFERROR(SEARCH("§",UPPER('ÚHRADOVÝ KATALOG VZP - ZP'!C136)),0)&gt;0," §","")</f>
        <v/>
      </c>
      <c r="AB136" s="11" t="str">
        <f>IF(IFERROR(SEARCH("#",UPPER('ÚHRADOVÝ KATALOG VZP - ZP'!C136)),0)&gt;0," #","")</f>
        <v/>
      </c>
      <c r="AC136" s="11" t="str">
        <f>IF(IFERROR(SEARCH(CHAR(10),UPPER('ÚHRADOVÝ KATALOG VZP - ZP'!C136)),0)&gt;0," ALT+ENTER","")</f>
        <v/>
      </c>
      <c r="AD136" s="96" t="str">
        <f>IF(AND(V136=0, R136="NE"),"Chybí NAZ",IF(LEN(TRIM(W136&amp;X136&amp;Y136&amp;Z136&amp;AA136&amp;AB136&amp;AC136))&gt;0,"Nepovolený(é) znak(y):   "&amp;W136&amp;X136&amp;Y136&amp;Z136&amp;AA136&amp;AB136&amp;AC136,TRIM('ÚHRADOVÝ KATALOG VZP - ZP'!C136)))</f>
        <v/>
      </c>
      <c r="AE136" s="11">
        <f>LEN(TRIM('ÚHRADOVÝ KATALOG VZP - ZP'!D136))</f>
        <v>0</v>
      </c>
      <c r="AF136" s="11" t="str">
        <f>IF(IFERROR(SEARCH("""",UPPER('ÚHRADOVÝ KATALOG VZP - ZP'!D136)),0)&gt;0," "&amp;CHAR(34),"")</f>
        <v/>
      </c>
      <c r="AG136" s="11" t="str">
        <f>IF(IFERROR(SEARCH("~?",UPPER('ÚHRADOVÝ KATALOG VZP - ZP'!D136)),0)&gt;0," ?","")</f>
        <v/>
      </c>
      <c r="AH136" s="11" t="str">
        <f>IF(IFERROR(SEARCH("!",UPPER('ÚHRADOVÝ KATALOG VZP - ZP'!D136)),0)&gt;0," !","")</f>
        <v/>
      </c>
      <c r="AI136" s="11" t="str">
        <f>IF(IFERROR(SEARCH("_",UPPER('ÚHRADOVÝ KATALOG VZP - ZP'!D136)),0)&gt;0," _","")</f>
        <v/>
      </c>
      <c r="AJ136" s="11" t="str">
        <f>IF(IFERROR(SEARCH("§",UPPER('ÚHRADOVÝ KATALOG VZP - ZP'!D136)),0)&gt;0," §","")</f>
        <v/>
      </c>
      <c r="AK136" s="11" t="str">
        <f>IF(IFERROR(SEARCH("#",UPPER('ÚHRADOVÝ KATALOG VZP - ZP'!D136)),0)&gt;0," #","")</f>
        <v/>
      </c>
      <c r="AL136" s="11" t="str">
        <f>IF(IFERROR(SEARCH(CHAR(10),UPPER('ÚHRADOVÝ KATALOG VZP - ZP'!D136)),0)&gt;0," ALT+ENTER","")</f>
        <v/>
      </c>
      <c r="AM136" s="96" t="str">
        <f>IF(AND(AE136=0, R136="NE"),"Chybí DOP",IF(LEN(TRIM(AF136&amp;AG136&amp;AH136&amp;AI136&amp;AJ136&amp;AK136&amp;AL136))&gt;0,"Nepovolený(é) znak(y):   "&amp;AF136&amp;AG136&amp;AH136&amp;AI136&amp;AJ136&amp;AK136&amp;AL136,TRIM('ÚHRADOVÝ KATALOG VZP - ZP'!D136)))</f>
        <v/>
      </c>
    </row>
    <row r="137" spans="1:39" ht="30" hidden="1" customHeight="1" x14ac:dyDescent="0.2">
      <c r="A137" s="1">
        <v>132</v>
      </c>
      <c r="B137" s="20" t="str">
        <f>IF(ISBLANK('ÚHRADOVÝ KATALOG VZP - ZP'!B137),"",'ÚHRADOVÝ KATALOG VZP - ZP'!B137)</f>
        <v/>
      </c>
      <c r="C137" s="21" t="str">
        <f t="shared" si="9"/>
        <v/>
      </c>
      <c r="D137" s="21" t="str">
        <f t="shared" si="10"/>
        <v/>
      </c>
      <c r="E137" s="22" t="str">
        <f>IF(S137="NOVÝ",IF(LEN(TRIM('ÚHRADOVÝ KATALOG VZP - ZP'!E137))=0,"Chybí TYP",'ÚHRADOVÝ KATALOG VZP - ZP'!E137),IF(LEN(TRIM('ÚHRADOVÝ KATALOG VZP - ZP'!E137))=0,"",'ÚHRADOVÝ KATALOG VZP - ZP'!E137))</f>
        <v/>
      </c>
      <c r="F137" s="22" t="str">
        <f t="shared" si="11"/>
        <v/>
      </c>
      <c r="G137" s="22" t="str">
        <f>IF(S137="NOVÝ",IF(LEN(TRIM('ÚHRADOVÝ KATALOG VZP - ZP'!G137))=0,"???",IF(IFERROR(SEARCH("""",UPPER('ÚHRADOVÝ KATALOG VZP - ZP'!G137)),0)=0,UPPER('ÚHRADOVÝ KATALOG VZP - ZP'!G137),"("&amp;""""&amp;")")),IF(LEN(TRIM('ÚHRADOVÝ KATALOG VZP - ZP'!G137))=0,"",IF(IFERROR(SEARCH("""",UPPER('ÚHRADOVÝ KATALOG VZP - ZP'!G137)),0)=0,UPPER('ÚHRADOVÝ KATALOG VZP - ZP'!G137),"("&amp;""""&amp;")")))</f>
        <v/>
      </c>
      <c r="H137" s="22" t="str">
        <f>IF(IFERROR(SEARCH("""",UPPER('ÚHRADOVÝ KATALOG VZP - ZP'!H137)),0)=0,UPPER('ÚHRADOVÝ KATALOG VZP - ZP'!H137),"("&amp;""""&amp;")")</f>
        <v/>
      </c>
      <c r="I137" s="22" t="str">
        <f>IF(IFERROR(SEARCH("""",UPPER('ÚHRADOVÝ KATALOG VZP - ZP'!I137)),0)=0,UPPER('ÚHRADOVÝ KATALOG VZP - ZP'!I137),"("&amp;""""&amp;")")</f>
        <v/>
      </c>
      <c r="J137" s="23" t="str">
        <f>IF(S137="NOVÝ",IF(LEN(TRIM('ÚHRADOVÝ KATALOG VZP - ZP'!J137))=0,"Chybí VYC",'ÚHRADOVÝ KATALOG VZP - ZP'!J137),IF(LEN(TRIM('ÚHRADOVÝ KATALOG VZP - ZP'!J137))=0,"",'ÚHRADOVÝ KATALOG VZP - ZP'!J137))</f>
        <v/>
      </c>
      <c r="K137" s="22" t="str">
        <f>IF(S137="NOVÝ",IF(LEN(TRIM('ÚHRADOVÝ KATALOG VZP - ZP'!K137))=0,"Chybí MENA",IF(IFERROR(SEARCH("""",UPPER('ÚHRADOVÝ KATALOG VZP - ZP'!K137)),0)=0,UPPER('ÚHRADOVÝ KATALOG VZP - ZP'!K137),"("&amp;""""&amp;")")),IF(LEN(TRIM('ÚHRADOVÝ KATALOG VZP - ZP'!K137))=0,"",IF(IFERROR(SEARCH("""",UPPER('ÚHRADOVÝ KATALOG VZP - ZP'!K137)),0)=0,UPPER('ÚHRADOVÝ KATALOG VZP - ZP'!K137),"("&amp;""""&amp;")")))</f>
        <v/>
      </c>
      <c r="L137" s="24" t="str">
        <f>IF(S137="NOVÝ",IF(LEN(TRIM('ÚHRADOVÝ KATALOG VZP - ZP'!L137))=0,"Chybí KURZ",'ÚHRADOVÝ KATALOG VZP - ZP'!L137),IF(LEN(TRIM('ÚHRADOVÝ KATALOG VZP - ZP'!L137))=0,"",'ÚHRADOVÝ KATALOG VZP - ZP'!L137))</f>
        <v/>
      </c>
      <c r="M137" s="83" t="str">
        <f>IF(S137="NOVÝ",IF(LEN(TRIM('ÚHRADOVÝ KATALOG VZP - ZP'!M137))=0,"Chybí DPH",
IF(OR('ÚHRADOVÝ KATALOG VZP - ZP'!M137=15,'ÚHRADOVÝ KATALOG VZP - ZP'!M137=21),
'ÚHRADOVÝ KATALOG VZP - ZP'!M137,"CHYBA")),
IF(LEN(TRIM('ÚHRADOVÝ KATALOG VZP - ZP'!M137))=0,"",
IF(OR('ÚHRADOVÝ KATALOG VZP - ZP'!M137=15,'ÚHRADOVÝ KATALOG VZP - ZP'!M137=21),
'ÚHRADOVÝ KATALOG VZP - ZP'!M137,"CHYBA"))
)</f>
        <v/>
      </c>
      <c r="N137" s="25" t="str">
        <f>IF(R137="NE",IF(AND(T137&lt;&gt;"X",LEN('ÚHRADOVÝ KATALOG VZP - ZP'!N137)&gt;0),IF(ROUND(J137*L137*(1+(M137/100))*T137,2)&lt;'ÚHRADOVÝ KATALOG VZP - ZP'!N137,TEXT('ÚHRADOVÝ KATALOG VZP - ZP'!N137,"# ##0,00 Kč") &amp; CHAR(10) &amp; "&gt; " &amp; TEXT('ÚHRADOVÝ KATALOG VZP - ZP'!N137-(J137*L137*(1+(M137/100))*T137),"# ##0,00 Kč"),TEXT('ÚHRADOVÝ KATALOG VZP - ZP'!N137,"# ##0,00 Kč") &amp; CHAR(10) &amp; "OK"),"Chybí data pro výpočet"),"")</f>
        <v/>
      </c>
      <c r="O137" s="26" t="str">
        <f>IF(AND(R137="NE",LEN('ÚHRADOVÝ KATALOG VZP - ZP'!O137)&gt;0),'ÚHRADOVÝ KATALOG VZP - ZP'!O137,"")</f>
        <v/>
      </c>
      <c r="P137" s="26" t="str">
        <f>IF(AND(R137="NE",LEN('ÚHRADOVÝ KATALOG VZP - ZP'!P137)&gt;0),'ÚHRADOVÝ KATALOG VZP - ZP'!P137,"")</f>
        <v/>
      </c>
      <c r="Q137" s="79" t="str">
        <f>IF(LEN(TRIM('ÚHRADOVÝ KATALOG VZP - ZP'!Q137))=0,"",IF(IFERROR(SEARCH("""",UPPER('ÚHRADOVÝ KATALOG VZP - ZP'!Q137)),0)=0,UPPER('ÚHRADOVÝ KATALOG VZP - ZP'!Q137),"("&amp;""""&amp;")"))</f>
        <v/>
      </c>
      <c r="R137" s="31" t="str">
        <f>IF(LEN(TRIM('ÚHRADOVÝ KATALOG VZP - ZP'!B137)&amp;TRIM('ÚHRADOVÝ KATALOG VZP - ZP'!C137)&amp;TRIM('ÚHRADOVÝ KATALOG VZP - ZP'!D137)&amp;TRIM('ÚHRADOVÝ KATALOG VZP - ZP'!E137)&amp;TRIM('ÚHRADOVÝ KATALOG VZP - ZP'!F137)&amp;TRIM('ÚHRADOVÝ KATALOG VZP - ZP'!G137)&amp;TRIM('ÚHRADOVÝ KATALOG VZP - ZP'!H137)&amp;TRIM('ÚHRADOVÝ KATALOG VZP - ZP'!I137)&amp;TRIM('ÚHRADOVÝ KATALOG VZP - ZP'!J137)&amp;TRIM('ÚHRADOVÝ KATALOG VZP - ZP'!K137)&amp;TRIM('ÚHRADOVÝ KATALOG VZP - ZP'!L137)&amp;TRIM('ÚHRADOVÝ KATALOG VZP - ZP'!M137)&amp;TRIM('ÚHRADOVÝ KATALOG VZP - ZP'!N137)&amp;TRIM('ÚHRADOVÝ KATALOG VZP - ZP'!O137)&amp;TRIM('ÚHRADOVÝ KATALOG VZP - ZP'!P137)&amp;TRIM('ÚHRADOVÝ KATALOG VZP - ZP'!Q137))=0,"ANO","NE")</f>
        <v>ANO</v>
      </c>
      <c r="S137" s="31" t="str">
        <f>IF(R137="NE",IF(LEN(TRIM('ÚHRADOVÝ KATALOG VZP - ZP'!B137))=0,"NOVÝ","OPRAVA"),"")</f>
        <v/>
      </c>
      <c r="T137" s="32" t="str">
        <f t="shared" si="12"/>
        <v>X</v>
      </c>
      <c r="U137" s="11"/>
      <c r="V137" s="11">
        <f>LEN(TRIM('ÚHRADOVÝ KATALOG VZP - ZP'!C137))</f>
        <v>0</v>
      </c>
      <c r="W137" s="11" t="str">
        <f>IF(IFERROR(SEARCH("""",UPPER('ÚHRADOVÝ KATALOG VZP - ZP'!C137)),0)&gt;0," "&amp;CHAR(34),"")</f>
        <v/>
      </c>
      <c r="X137" s="11" t="str">
        <f>IF(IFERROR(SEARCH("~?",UPPER('ÚHRADOVÝ KATALOG VZP - ZP'!C137)),0)&gt;0," ?","")</f>
        <v/>
      </c>
      <c r="Y137" s="11" t="str">
        <f>IF(IFERROR(SEARCH("!",UPPER('ÚHRADOVÝ KATALOG VZP - ZP'!C137)),0)&gt;0," !","")</f>
        <v/>
      </c>
      <c r="Z137" s="11" t="str">
        <f>IF(IFERROR(SEARCH("_",UPPER('ÚHRADOVÝ KATALOG VZP - ZP'!C137)),0)&gt;0," _","")</f>
        <v/>
      </c>
      <c r="AA137" s="11" t="str">
        <f>IF(IFERROR(SEARCH("§",UPPER('ÚHRADOVÝ KATALOG VZP - ZP'!C137)),0)&gt;0," §","")</f>
        <v/>
      </c>
      <c r="AB137" s="11" t="str">
        <f>IF(IFERROR(SEARCH("#",UPPER('ÚHRADOVÝ KATALOG VZP - ZP'!C137)),0)&gt;0," #","")</f>
        <v/>
      </c>
      <c r="AC137" s="11" t="str">
        <f>IF(IFERROR(SEARCH(CHAR(10),UPPER('ÚHRADOVÝ KATALOG VZP - ZP'!C137)),0)&gt;0," ALT+ENTER","")</f>
        <v/>
      </c>
      <c r="AD137" s="96" t="str">
        <f>IF(AND(V137=0, R137="NE"),"Chybí NAZ",IF(LEN(TRIM(W137&amp;X137&amp;Y137&amp;Z137&amp;AA137&amp;AB137&amp;AC137))&gt;0,"Nepovolený(é) znak(y):   "&amp;W137&amp;X137&amp;Y137&amp;Z137&amp;AA137&amp;AB137&amp;AC137,TRIM('ÚHRADOVÝ KATALOG VZP - ZP'!C137)))</f>
        <v/>
      </c>
      <c r="AE137" s="11">
        <f>LEN(TRIM('ÚHRADOVÝ KATALOG VZP - ZP'!D137))</f>
        <v>0</v>
      </c>
      <c r="AF137" s="11" t="str">
        <f>IF(IFERROR(SEARCH("""",UPPER('ÚHRADOVÝ KATALOG VZP - ZP'!D137)),0)&gt;0," "&amp;CHAR(34),"")</f>
        <v/>
      </c>
      <c r="AG137" s="11" t="str">
        <f>IF(IFERROR(SEARCH("~?",UPPER('ÚHRADOVÝ KATALOG VZP - ZP'!D137)),0)&gt;0," ?","")</f>
        <v/>
      </c>
      <c r="AH137" s="11" t="str">
        <f>IF(IFERROR(SEARCH("!",UPPER('ÚHRADOVÝ KATALOG VZP - ZP'!D137)),0)&gt;0," !","")</f>
        <v/>
      </c>
      <c r="AI137" s="11" t="str">
        <f>IF(IFERROR(SEARCH("_",UPPER('ÚHRADOVÝ KATALOG VZP - ZP'!D137)),0)&gt;0," _","")</f>
        <v/>
      </c>
      <c r="AJ137" s="11" t="str">
        <f>IF(IFERROR(SEARCH("§",UPPER('ÚHRADOVÝ KATALOG VZP - ZP'!D137)),0)&gt;0," §","")</f>
        <v/>
      </c>
      <c r="AK137" s="11" t="str">
        <f>IF(IFERROR(SEARCH("#",UPPER('ÚHRADOVÝ KATALOG VZP - ZP'!D137)),0)&gt;0," #","")</f>
        <v/>
      </c>
      <c r="AL137" s="11" t="str">
        <f>IF(IFERROR(SEARCH(CHAR(10),UPPER('ÚHRADOVÝ KATALOG VZP - ZP'!D137)),0)&gt;0," ALT+ENTER","")</f>
        <v/>
      </c>
      <c r="AM137" s="96" t="str">
        <f>IF(AND(AE137=0, R137="NE"),"Chybí DOP",IF(LEN(TRIM(AF137&amp;AG137&amp;AH137&amp;AI137&amp;AJ137&amp;AK137&amp;AL137))&gt;0,"Nepovolený(é) znak(y):   "&amp;AF137&amp;AG137&amp;AH137&amp;AI137&amp;AJ137&amp;AK137&amp;AL137,TRIM('ÚHRADOVÝ KATALOG VZP - ZP'!D137)))</f>
        <v/>
      </c>
    </row>
    <row r="138" spans="1:39" ht="30" hidden="1" customHeight="1" x14ac:dyDescent="0.2">
      <c r="A138" s="1">
        <v>133</v>
      </c>
      <c r="B138" s="20" t="str">
        <f>IF(ISBLANK('ÚHRADOVÝ KATALOG VZP - ZP'!B138),"",'ÚHRADOVÝ KATALOG VZP - ZP'!B138)</f>
        <v/>
      </c>
      <c r="C138" s="21" t="str">
        <f t="shared" si="9"/>
        <v/>
      </c>
      <c r="D138" s="21" t="str">
        <f t="shared" si="10"/>
        <v/>
      </c>
      <c r="E138" s="22" t="str">
        <f>IF(S138="NOVÝ",IF(LEN(TRIM('ÚHRADOVÝ KATALOG VZP - ZP'!E138))=0,"Chybí TYP",'ÚHRADOVÝ KATALOG VZP - ZP'!E138),IF(LEN(TRIM('ÚHRADOVÝ KATALOG VZP - ZP'!E138))=0,"",'ÚHRADOVÝ KATALOG VZP - ZP'!E138))</f>
        <v/>
      </c>
      <c r="F138" s="22" t="str">
        <f t="shared" si="11"/>
        <v/>
      </c>
      <c r="G138" s="22" t="str">
        <f>IF(S138="NOVÝ",IF(LEN(TRIM('ÚHRADOVÝ KATALOG VZP - ZP'!G138))=0,"???",IF(IFERROR(SEARCH("""",UPPER('ÚHRADOVÝ KATALOG VZP - ZP'!G138)),0)=0,UPPER('ÚHRADOVÝ KATALOG VZP - ZP'!G138),"("&amp;""""&amp;")")),IF(LEN(TRIM('ÚHRADOVÝ KATALOG VZP - ZP'!G138))=0,"",IF(IFERROR(SEARCH("""",UPPER('ÚHRADOVÝ KATALOG VZP - ZP'!G138)),0)=0,UPPER('ÚHRADOVÝ KATALOG VZP - ZP'!G138),"("&amp;""""&amp;")")))</f>
        <v/>
      </c>
      <c r="H138" s="22" t="str">
        <f>IF(IFERROR(SEARCH("""",UPPER('ÚHRADOVÝ KATALOG VZP - ZP'!H138)),0)=0,UPPER('ÚHRADOVÝ KATALOG VZP - ZP'!H138),"("&amp;""""&amp;")")</f>
        <v/>
      </c>
      <c r="I138" s="22" t="str">
        <f>IF(IFERROR(SEARCH("""",UPPER('ÚHRADOVÝ KATALOG VZP - ZP'!I138)),0)=0,UPPER('ÚHRADOVÝ KATALOG VZP - ZP'!I138),"("&amp;""""&amp;")")</f>
        <v/>
      </c>
      <c r="J138" s="23" t="str">
        <f>IF(S138="NOVÝ",IF(LEN(TRIM('ÚHRADOVÝ KATALOG VZP - ZP'!J138))=0,"Chybí VYC",'ÚHRADOVÝ KATALOG VZP - ZP'!J138),IF(LEN(TRIM('ÚHRADOVÝ KATALOG VZP - ZP'!J138))=0,"",'ÚHRADOVÝ KATALOG VZP - ZP'!J138))</f>
        <v/>
      </c>
      <c r="K138" s="22" t="str">
        <f>IF(S138="NOVÝ",IF(LEN(TRIM('ÚHRADOVÝ KATALOG VZP - ZP'!K138))=0,"Chybí MENA",IF(IFERROR(SEARCH("""",UPPER('ÚHRADOVÝ KATALOG VZP - ZP'!K138)),0)=0,UPPER('ÚHRADOVÝ KATALOG VZP - ZP'!K138),"("&amp;""""&amp;")")),IF(LEN(TRIM('ÚHRADOVÝ KATALOG VZP - ZP'!K138))=0,"",IF(IFERROR(SEARCH("""",UPPER('ÚHRADOVÝ KATALOG VZP - ZP'!K138)),0)=0,UPPER('ÚHRADOVÝ KATALOG VZP - ZP'!K138),"("&amp;""""&amp;")")))</f>
        <v/>
      </c>
      <c r="L138" s="24" t="str">
        <f>IF(S138="NOVÝ",IF(LEN(TRIM('ÚHRADOVÝ KATALOG VZP - ZP'!L138))=0,"Chybí KURZ",'ÚHRADOVÝ KATALOG VZP - ZP'!L138),IF(LEN(TRIM('ÚHRADOVÝ KATALOG VZP - ZP'!L138))=0,"",'ÚHRADOVÝ KATALOG VZP - ZP'!L138))</f>
        <v/>
      </c>
      <c r="M138" s="83" t="str">
        <f>IF(S138="NOVÝ",IF(LEN(TRIM('ÚHRADOVÝ KATALOG VZP - ZP'!M138))=0,"Chybí DPH",
IF(OR('ÚHRADOVÝ KATALOG VZP - ZP'!M138=15,'ÚHRADOVÝ KATALOG VZP - ZP'!M138=21),
'ÚHRADOVÝ KATALOG VZP - ZP'!M138,"CHYBA")),
IF(LEN(TRIM('ÚHRADOVÝ KATALOG VZP - ZP'!M138))=0,"",
IF(OR('ÚHRADOVÝ KATALOG VZP - ZP'!M138=15,'ÚHRADOVÝ KATALOG VZP - ZP'!M138=21),
'ÚHRADOVÝ KATALOG VZP - ZP'!M138,"CHYBA"))
)</f>
        <v/>
      </c>
      <c r="N138" s="25" t="str">
        <f>IF(R138="NE",IF(AND(T138&lt;&gt;"X",LEN('ÚHRADOVÝ KATALOG VZP - ZP'!N138)&gt;0),IF(ROUND(J138*L138*(1+(M138/100))*T138,2)&lt;'ÚHRADOVÝ KATALOG VZP - ZP'!N138,TEXT('ÚHRADOVÝ KATALOG VZP - ZP'!N138,"# ##0,00 Kč") &amp; CHAR(10) &amp; "&gt; " &amp; TEXT('ÚHRADOVÝ KATALOG VZP - ZP'!N138-(J138*L138*(1+(M138/100))*T138),"# ##0,00 Kč"),TEXT('ÚHRADOVÝ KATALOG VZP - ZP'!N138,"# ##0,00 Kč") &amp; CHAR(10) &amp; "OK"),"Chybí data pro výpočet"),"")</f>
        <v/>
      </c>
      <c r="O138" s="26" t="str">
        <f>IF(AND(R138="NE",LEN('ÚHRADOVÝ KATALOG VZP - ZP'!O138)&gt;0),'ÚHRADOVÝ KATALOG VZP - ZP'!O138,"")</f>
        <v/>
      </c>
      <c r="P138" s="26" t="str">
        <f>IF(AND(R138="NE",LEN('ÚHRADOVÝ KATALOG VZP - ZP'!P138)&gt;0),'ÚHRADOVÝ KATALOG VZP - ZP'!P138,"")</f>
        <v/>
      </c>
      <c r="Q138" s="79" t="str">
        <f>IF(LEN(TRIM('ÚHRADOVÝ KATALOG VZP - ZP'!Q138))=0,"",IF(IFERROR(SEARCH("""",UPPER('ÚHRADOVÝ KATALOG VZP - ZP'!Q138)),0)=0,UPPER('ÚHRADOVÝ KATALOG VZP - ZP'!Q138),"("&amp;""""&amp;")"))</f>
        <v/>
      </c>
      <c r="R138" s="31" t="str">
        <f>IF(LEN(TRIM('ÚHRADOVÝ KATALOG VZP - ZP'!B138)&amp;TRIM('ÚHRADOVÝ KATALOG VZP - ZP'!C138)&amp;TRIM('ÚHRADOVÝ KATALOG VZP - ZP'!D138)&amp;TRIM('ÚHRADOVÝ KATALOG VZP - ZP'!E138)&amp;TRIM('ÚHRADOVÝ KATALOG VZP - ZP'!F138)&amp;TRIM('ÚHRADOVÝ KATALOG VZP - ZP'!G138)&amp;TRIM('ÚHRADOVÝ KATALOG VZP - ZP'!H138)&amp;TRIM('ÚHRADOVÝ KATALOG VZP - ZP'!I138)&amp;TRIM('ÚHRADOVÝ KATALOG VZP - ZP'!J138)&amp;TRIM('ÚHRADOVÝ KATALOG VZP - ZP'!K138)&amp;TRIM('ÚHRADOVÝ KATALOG VZP - ZP'!L138)&amp;TRIM('ÚHRADOVÝ KATALOG VZP - ZP'!M138)&amp;TRIM('ÚHRADOVÝ KATALOG VZP - ZP'!N138)&amp;TRIM('ÚHRADOVÝ KATALOG VZP - ZP'!O138)&amp;TRIM('ÚHRADOVÝ KATALOG VZP - ZP'!P138)&amp;TRIM('ÚHRADOVÝ KATALOG VZP - ZP'!Q138))=0,"ANO","NE")</f>
        <v>ANO</v>
      </c>
      <c r="S138" s="31" t="str">
        <f>IF(R138="NE",IF(LEN(TRIM('ÚHRADOVÝ KATALOG VZP - ZP'!B138))=0,"NOVÝ","OPRAVA"),"")</f>
        <v/>
      </c>
      <c r="T138" s="32" t="str">
        <f t="shared" si="12"/>
        <v>X</v>
      </c>
      <c r="U138" s="11"/>
      <c r="V138" s="11">
        <f>LEN(TRIM('ÚHRADOVÝ KATALOG VZP - ZP'!C138))</f>
        <v>0</v>
      </c>
      <c r="W138" s="11" t="str">
        <f>IF(IFERROR(SEARCH("""",UPPER('ÚHRADOVÝ KATALOG VZP - ZP'!C138)),0)&gt;0," "&amp;CHAR(34),"")</f>
        <v/>
      </c>
      <c r="X138" s="11" t="str">
        <f>IF(IFERROR(SEARCH("~?",UPPER('ÚHRADOVÝ KATALOG VZP - ZP'!C138)),0)&gt;0," ?","")</f>
        <v/>
      </c>
      <c r="Y138" s="11" t="str">
        <f>IF(IFERROR(SEARCH("!",UPPER('ÚHRADOVÝ KATALOG VZP - ZP'!C138)),0)&gt;0," !","")</f>
        <v/>
      </c>
      <c r="Z138" s="11" t="str">
        <f>IF(IFERROR(SEARCH("_",UPPER('ÚHRADOVÝ KATALOG VZP - ZP'!C138)),0)&gt;0," _","")</f>
        <v/>
      </c>
      <c r="AA138" s="11" t="str">
        <f>IF(IFERROR(SEARCH("§",UPPER('ÚHRADOVÝ KATALOG VZP - ZP'!C138)),0)&gt;0," §","")</f>
        <v/>
      </c>
      <c r="AB138" s="11" t="str">
        <f>IF(IFERROR(SEARCH("#",UPPER('ÚHRADOVÝ KATALOG VZP - ZP'!C138)),0)&gt;0," #","")</f>
        <v/>
      </c>
      <c r="AC138" s="11" t="str">
        <f>IF(IFERROR(SEARCH(CHAR(10),UPPER('ÚHRADOVÝ KATALOG VZP - ZP'!C138)),0)&gt;0," ALT+ENTER","")</f>
        <v/>
      </c>
      <c r="AD138" s="96" t="str">
        <f>IF(AND(V138=0, R138="NE"),"Chybí NAZ",IF(LEN(TRIM(W138&amp;X138&amp;Y138&amp;Z138&amp;AA138&amp;AB138&amp;AC138))&gt;0,"Nepovolený(é) znak(y):   "&amp;W138&amp;X138&amp;Y138&amp;Z138&amp;AA138&amp;AB138&amp;AC138,TRIM('ÚHRADOVÝ KATALOG VZP - ZP'!C138)))</f>
        <v/>
      </c>
      <c r="AE138" s="11">
        <f>LEN(TRIM('ÚHRADOVÝ KATALOG VZP - ZP'!D138))</f>
        <v>0</v>
      </c>
      <c r="AF138" s="11" t="str">
        <f>IF(IFERROR(SEARCH("""",UPPER('ÚHRADOVÝ KATALOG VZP - ZP'!D138)),0)&gt;0," "&amp;CHAR(34),"")</f>
        <v/>
      </c>
      <c r="AG138" s="11" t="str">
        <f>IF(IFERROR(SEARCH("~?",UPPER('ÚHRADOVÝ KATALOG VZP - ZP'!D138)),0)&gt;0," ?","")</f>
        <v/>
      </c>
      <c r="AH138" s="11" t="str">
        <f>IF(IFERROR(SEARCH("!",UPPER('ÚHRADOVÝ KATALOG VZP - ZP'!D138)),0)&gt;0," !","")</f>
        <v/>
      </c>
      <c r="AI138" s="11" t="str">
        <f>IF(IFERROR(SEARCH("_",UPPER('ÚHRADOVÝ KATALOG VZP - ZP'!D138)),0)&gt;0," _","")</f>
        <v/>
      </c>
      <c r="AJ138" s="11" t="str">
        <f>IF(IFERROR(SEARCH("§",UPPER('ÚHRADOVÝ KATALOG VZP - ZP'!D138)),0)&gt;0," §","")</f>
        <v/>
      </c>
      <c r="AK138" s="11" t="str">
        <f>IF(IFERROR(SEARCH("#",UPPER('ÚHRADOVÝ KATALOG VZP - ZP'!D138)),0)&gt;0," #","")</f>
        <v/>
      </c>
      <c r="AL138" s="11" t="str">
        <f>IF(IFERROR(SEARCH(CHAR(10),UPPER('ÚHRADOVÝ KATALOG VZP - ZP'!D138)),0)&gt;0," ALT+ENTER","")</f>
        <v/>
      </c>
      <c r="AM138" s="96" t="str">
        <f>IF(AND(AE138=0, R138="NE"),"Chybí DOP",IF(LEN(TRIM(AF138&amp;AG138&amp;AH138&amp;AI138&amp;AJ138&amp;AK138&amp;AL138))&gt;0,"Nepovolený(é) znak(y):   "&amp;AF138&amp;AG138&amp;AH138&amp;AI138&amp;AJ138&amp;AK138&amp;AL138,TRIM('ÚHRADOVÝ KATALOG VZP - ZP'!D138)))</f>
        <v/>
      </c>
    </row>
    <row r="139" spans="1:39" ht="30" hidden="1" customHeight="1" x14ac:dyDescent="0.2">
      <c r="A139" s="1">
        <v>134</v>
      </c>
      <c r="B139" s="20" t="str">
        <f>IF(ISBLANK('ÚHRADOVÝ KATALOG VZP - ZP'!B139),"",'ÚHRADOVÝ KATALOG VZP - ZP'!B139)</f>
        <v/>
      </c>
      <c r="C139" s="21" t="str">
        <f t="shared" si="9"/>
        <v/>
      </c>
      <c r="D139" s="21" t="str">
        <f t="shared" si="10"/>
        <v/>
      </c>
      <c r="E139" s="22" t="str">
        <f>IF(S139="NOVÝ",IF(LEN(TRIM('ÚHRADOVÝ KATALOG VZP - ZP'!E139))=0,"Chybí TYP",'ÚHRADOVÝ KATALOG VZP - ZP'!E139),IF(LEN(TRIM('ÚHRADOVÝ KATALOG VZP - ZP'!E139))=0,"",'ÚHRADOVÝ KATALOG VZP - ZP'!E139))</f>
        <v/>
      </c>
      <c r="F139" s="22" t="str">
        <f t="shared" si="11"/>
        <v/>
      </c>
      <c r="G139" s="22" t="str">
        <f>IF(S139="NOVÝ",IF(LEN(TRIM('ÚHRADOVÝ KATALOG VZP - ZP'!G139))=0,"???",IF(IFERROR(SEARCH("""",UPPER('ÚHRADOVÝ KATALOG VZP - ZP'!G139)),0)=0,UPPER('ÚHRADOVÝ KATALOG VZP - ZP'!G139),"("&amp;""""&amp;")")),IF(LEN(TRIM('ÚHRADOVÝ KATALOG VZP - ZP'!G139))=0,"",IF(IFERROR(SEARCH("""",UPPER('ÚHRADOVÝ KATALOG VZP - ZP'!G139)),0)=0,UPPER('ÚHRADOVÝ KATALOG VZP - ZP'!G139),"("&amp;""""&amp;")")))</f>
        <v/>
      </c>
      <c r="H139" s="22" t="str">
        <f>IF(IFERROR(SEARCH("""",UPPER('ÚHRADOVÝ KATALOG VZP - ZP'!H139)),0)=0,UPPER('ÚHRADOVÝ KATALOG VZP - ZP'!H139),"("&amp;""""&amp;")")</f>
        <v/>
      </c>
      <c r="I139" s="22" t="str">
        <f>IF(IFERROR(SEARCH("""",UPPER('ÚHRADOVÝ KATALOG VZP - ZP'!I139)),0)=0,UPPER('ÚHRADOVÝ KATALOG VZP - ZP'!I139),"("&amp;""""&amp;")")</f>
        <v/>
      </c>
      <c r="J139" s="23" t="str">
        <f>IF(S139="NOVÝ",IF(LEN(TRIM('ÚHRADOVÝ KATALOG VZP - ZP'!J139))=0,"Chybí VYC",'ÚHRADOVÝ KATALOG VZP - ZP'!J139),IF(LEN(TRIM('ÚHRADOVÝ KATALOG VZP - ZP'!J139))=0,"",'ÚHRADOVÝ KATALOG VZP - ZP'!J139))</f>
        <v/>
      </c>
      <c r="K139" s="22" t="str">
        <f>IF(S139="NOVÝ",IF(LEN(TRIM('ÚHRADOVÝ KATALOG VZP - ZP'!K139))=0,"Chybí MENA",IF(IFERROR(SEARCH("""",UPPER('ÚHRADOVÝ KATALOG VZP - ZP'!K139)),0)=0,UPPER('ÚHRADOVÝ KATALOG VZP - ZP'!K139),"("&amp;""""&amp;")")),IF(LEN(TRIM('ÚHRADOVÝ KATALOG VZP - ZP'!K139))=0,"",IF(IFERROR(SEARCH("""",UPPER('ÚHRADOVÝ KATALOG VZP - ZP'!K139)),0)=0,UPPER('ÚHRADOVÝ KATALOG VZP - ZP'!K139),"("&amp;""""&amp;")")))</f>
        <v/>
      </c>
      <c r="L139" s="24" t="str">
        <f>IF(S139="NOVÝ",IF(LEN(TRIM('ÚHRADOVÝ KATALOG VZP - ZP'!L139))=0,"Chybí KURZ",'ÚHRADOVÝ KATALOG VZP - ZP'!L139),IF(LEN(TRIM('ÚHRADOVÝ KATALOG VZP - ZP'!L139))=0,"",'ÚHRADOVÝ KATALOG VZP - ZP'!L139))</f>
        <v/>
      </c>
      <c r="M139" s="83" t="str">
        <f>IF(S139="NOVÝ",IF(LEN(TRIM('ÚHRADOVÝ KATALOG VZP - ZP'!M139))=0,"Chybí DPH",
IF(OR('ÚHRADOVÝ KATALOG VZP - ZP'!M139=15,'ÚHRADOVÝ KATALOG VZP - ZP'!M139=21),
'ÚHRADOVÝ KATALOG VZP - ZP'!M139,"CHYBA")),
IF(LEN(TRIM('ÚHRADOVÝ KATALOG VZP - ZP'!M139))=0,"",
IF(OR('ÚHRADOVÝ KATALOG VZP - ZP'!M139=15,'ÚHRADOVÝ KATALOG VZP - ZP'!M139=21),
'ÚHRADOVÝ KATALOG VZP - ZP'!M139,"CHYBA"))
)</f>
        <v/>
      </c>
      <c r="N139" s="25" t="str">
        <f>IF(R139="NE",IF(AND(T139&lt;&gt;"X",LEN('ÚHRADOVÝ KATALOG VZP - ZP'!N139)&gt;0),IF(ROUND(J139*L139*(1+(M139/100))*T139,2)&lt;'ÚHRADOVÝ KATALOG VZP - ZP'!N139,TEXT('ÚHRADOVÝ KATALOG VZP - ZP'!N139,"# ##0,00 Kč") &amp; CHAR(10) &amp; "&gt; " &amp; TEXT('ÚHRADOVÝ KATALOG VZP - ZP'!N139-(J139*L139*(1+(M139/100))*T139),"# ##0,00 Kč"),TEXT('ÚHRADOVÝ KATALOG VZP - ZP'!N139,"# ##0,00 Kč") &amp; CHAR(10) &amp; "OK"),"Chybí data pro výpočet"),"")</f>
        <v/>
      </c>
      <c r="O139" s="26" t="str">
        <f>IF(AND(R139="NE",LEN('ÚHRADOVÝ KATALOG VZP - ZP'!O139)&gt;0),'ÚHRADOVÝ KATALOG VZP - ZP'!O139,"")</f>
        <v/>
      </c>
      <c r="P139" s="26" t="str">
        <f>IF(AND(R139="NE",LEN('ÚHRADOVÝ KATALOG VZP - ZP'!P139)&gt;0),'ÚHRADOVÝ KATALOG VZP - ZP'!P139,"")</f>
        <v/>
      </c>
      <c r="Q139" s="79" t="str">
        <f>IF(LEN(TRIM('ÚHRADOVÝ KATALOG VZP - ZP'!Q139))=0,"",IF(IFERROR(SEARCH("""",UPPER('ÚHRADOVÝ KATALOG VZP - ZP'!Q139)),0)=0,UPPER('ÚHRADOVÝ KATALOG VZP - ZP'!Q139),"("&amp;""""&amp;")"))</f>
        <v/>
      </c>
      <c r="R139" s="31" t="str">
        <f>IF(LEN(TRIM('ÚHRADOVÝ KATALOG VZP - ZP'!B139)&amp;TRIM('ÚHRADOVÝ KATALOG VZP - ZP'!C139)&amp;TRIM('ÚHRADOVÝ KATALOG VZP - ZP'!D139)&amp;TRIM('ÚHRADOVÝ KATALOG VZP - ZP'!E139)&amp;TRIM('ÚHRADOVÝ KATALOG VZP - ZP'!F139)&amp;TRIM('ÚHRADOVÝ KATALOG VZP - ZP'!G139)&amp;TRIM('ÚHRADOVÝ KATALOG VZP - ZP'!H139)&amp;TRIM('ÚHRADOVÝ KATALOG VZP - ZP'!I139)&amp;TRIM('ÚHRADOVÝ KATALOG VZP - ZP'!J139)&amp;TRIM('ÚHRADOVÝ KATALOG VZP - ZP'!K139)&amp;TRIM('ÚHRADOVÝ KATALOG VZP - ZP'!L139)&amp;TRIM('ÚHRADOVÝ KATALOG VZP - ZP'!M139)&amp;TRIM('ÚHRADOVÝ KATALOG VZP - ZP'!N139)&amp;TRIM('ÚHRADOVÝ KATALOG VZP - ZP'!O139)&amp;TRIM('ÚHRADOVÝ KATALOG VZP - ZP'!P139)&amp;TRIM('ÚHRADOVÝ KATALOG VZP - ZP'!Q139))=0,"ANO","NE")</f>
        <v>ANO</v>
      </c>
      <c r="S139" s="31" t="str">
        <f>IF(R139="NE",IF(LEN(TRIM('ÚHRADOVÝ KATALOG VZP - ZP'!B139))=0,"NOVÝ","OPRAVA"),"")</f>
        <v/>
      </c>
      <c r="T139" s="32" t="str">
        <f t="shared" si="12"/>
        <v>X</v>
      </c>
      <c r="U139" s="11"/>
      <c r="V139" s="11">
        <f>LEN(TRIM('ÚHRADOVÝ KATALOG VZP - ZP'!C139))</f>
        <v>0</v>
      </c>
      <c r="W139" s="11" t="str">
        <f>IF(IFERROR(SEARCH("""",UPPER('ÚHRADOVÝ KATALOG VZP - ZP'!C139)),0)&gt;0," "&amp;CHAR(34),"")</f>
        <v/>
      </c>
      <c r="X139" s="11" t="str">
        <f>IF(IFERROR(SEARCH("~?",UPPER('ÚHRADOVÝ KATALOG VZP - ZP'!C139)),0)&gt;0," ?","")</f>
        <v/>
      </c>
      <c r="Y139" s="11" t="str">
        <f>IF(IFERROR(SEARCH("!",UPPER('ÚHRADOVÝ KATALOG VZP - ZP'!C139)),0)&gt;0," !","")</f>
        <v/>
      </c>
      <c r="Z139" s="11" t="str">
        <f>IF(IFERROR(SEARCH("_",UPPER('ÚHRADOVÝ KATALOG VZP - ZP'!C139)),0)&gt;0," _","")</f>
        <v/>
      </c>
      <c r="AA139" s="11" t="str">
        <f>IF(IFERROR(SEARCH("§",UPPER('ÚHRADOVÝ KATALOG VZP - ZP'!C139)),0)&gt;0," §","")</f>
        <v/>
      </c>
      <c r="AB139" s="11" t="str">
        <f>IF(IFERROR(SEARCH("#",UPPER('ÚHRADOVÝ KATALOG VZP - ZP'!C139)),0)&gt;0," #","")</f>
        <v/>
      </c>
      <c r="AC139" s="11" t="str">
        <f>IF(IFERROR(SEARCH(CHAR(10),UPPER('ÚHRADOVÝ KATALOG VZP - ZP'!C139)),0)&gt;0," ALT+ENTER","")</f>
        <v/>
      </c>
      <c r="AD139" s="96" t="str">
        <f>IF(AND(V139=0, R139="NE"),"Chybí NAZ",IF(LEN(TRIM(W139&amp;X139&amp;Y139&amp;Z139&amp;AA139&amp;AB139&amp;AC139))&gt;0,"Nepovolený(é) znak(y):   "&amp;W139&amp;X139&amp;Y139&amp;Z139&amp;AA139&amp;AB139&amp;AC139,TRIM('ÚHRADOVÝ KATALOG VZP - ZP'!C139)))</f>
        <v/>
      </c>
      <c r="AE139" s="11">
        <f>LEN(TRIM('ÚHRADOVÝ KATALOG VZP - ZP'!D139))</f>
        <v>0</v>
      </c>
      <c r="AF139" s="11" t="str">
        <f>IF(IFERROR(SEARCH("""",UPPER('ÚHRADOVÝ KATALOG VZP - ZP'!D139)),0)&gt;0," "&amp;CHAR(34),"")</f>
        <v/>
      </c>
      <c r="AG139" s="11" t="str">
        <f>IF(IFERROR(SEARCH("~?",UPPER('ÚHRADOVÝ KATALOG VZP - ZP'!D139)),0)&gt;0," ?","")</f>
        <v/>
      </c>
      <c r="AH139" s="11" t="str">
        <f>IF(IFERROR(SEARCH("!",UPPER('ÚHRADOVÝ KATALOG VZP - ZP'!D139)),0)&gt;0," !","")</f>
        <v/>
      </c>
      <c r="AI139" s="11" t="str">
        <f>IF(IFERROR(SEARCH("_",UPPER('ÚHRADOVÝ KATALOG VZP - ZP'!D139)),0)&gt;0," _","")</f>
        <v/>
      </c>
      <c r="AJ139" s="11" t="str">
        <f>IF(IFERROR(SEARCH("§",UPPER('ÚHRADOVÝ KATALOG VZP - ZP'!D139)),0)&gt;0," §","")</f>
        <v/>
      </c>
      <c r="AK139" s="11" t="str">
        <f>IF(IFERROR(SEARCH("#",UPPER('ÚHRADOVÝ KATALOG VZP - ZP'!D139)),0)&gt;0," #","")</f>
        <v/>
      </c>
      <c r="AL139" s="11" t="str">
        <f>IF(IFERROR(SEARCH(CHAR(10),UPPER('ÚHRADOVÝ KATALOG VZP - ZP'!D139)),0)&gt;0," ALT+ENTER","")</f>
        <v/>
      </c>
      <c r="AM139" s="96" t="str">
        <f>IF(AND(AE139=0, R139="NE"),"Chybí DOP",IF(LEN(TRIM(AF139&amp;AG139&amp;AH139&amp;AI139&amp;AJ139&amp;AK139&amp;AL139))&gt;0,"Nepovolený(é) znak(y):   "&amp;AF139&amp;AG139&amp;AH139&amp;AI139&amp;AJ139&amp;AK139&amp;AL139,TRIM('ÚHRADOVÝ KATALOG VZP - ZP'!D139)))</f>
        <v/>
      </c>
    </row>
    <row r="140" spans="1:39" ht="30" hidden="1" customHeight="1" x14ac:dyDescent="0.2">
      <c r="A140" s="1">
        <v>135</v>
      </c>
      <c r="B140" s="20" t="str">
        <f>IF(ISBLANK('ÚHRADOVÝ KATALOG VZP - ZP'!B140),"",'ÚHRADOVÝ KATALOG VZP - ZP'!B140)</f>
        <v/>
      </c>
      <c r="C140" s="21" t="str">
        <f t="shared" si="9"/>
        <v/>
      </c>
      <c r="D140" s="21" t="str">
        <f t="shared" si="10"/>
        <v/>
      </c>
      <c r="E140" s="22" t="str">
        <f>IF(S140="NOVÝ",IF(LEN(TRIM('ÚHRADOVÝ KATALOG VZP - ZP'!E140))=0,"Chybí TYP",'ÚHRADOVÝ KATALOG VZP - ZP'!E140),IF(LEN(TRIM('ÚHRADOVÝ KATALOG VZP - ZP'!E140))=0,"",'ÚHRADOVÝ KATALOG VZP - ZP'!E140))</f>
        <v/>
      </c>
      <c r="F140" s="22" t="str">
        <f t="shared" si="11"/>
        <v/>
      </c>
      <c r="G140" s="22" t="str">
        <f>IF(S140="NOVÝ",IF(LEN(TRIM('ÚHRADOVÝ KATALOG VZP - ZP'!G140))=0,"???",IF(IFERROR(SEARCH("""",UPPER('ÚHRADOVÝ KATALOG VZP - ZP'!G140)),0)=0,UPPER('ÚHRADOVÝ KATALOG VZP - ZP'!G140),"("&amp;""""&amp;")")),IF(LEN(TRIM('ÚHRADOVÝ KATALOG VZP - ZP'!G140))=0,"",IF(IFERROR(SEARCH("""",UPPER('ÚHRADOVÝ KATALOG VZP - ZP'!G140)),0)=0,UPPER('ÚHRADOVÝ KATALOG VZP - ZP'!G140),"("&amp;""""&amp;")")))</f>
        <v/>
      </c>
      <c r="H140" s="22" t="str">
        <f>IF(IFERROR(SEARCH("""",UPPER('ÚHRADOVÝ KATALOG VZP - ZP'!H140)),0)=0,UPPER('ÚHRADOVÝ KATALOG VZP - ZP'!H140),"("&amp;""""&amp;")")</f>
        <v/>
      </c>
      <c r="I140" s="22" t="str">
        <f>IF(IFERROR(SEARCH("""",UPPER('ÚHRADOVÝ KATALOG VZP - ZP'!I140)),0)=0,UPPER('ÚHRADOVÝ KATALOG VZP - ZP'!I140),"("&amp;""""&amp;")")</f>
        <v/>
      </c>
      <c r="J140" s="23" t="str">
        <f>IF(S140="NOVÝ",IF(LEN(TRIM('ÚHRADOVÝ KATALOG VZP - ZP'!J140))=0,"Chybí VYC",'ÚHRADOVÝ KATALOG VZP - ZP'!J140),IF(LEN(TRIM('ÚHRADOVÝ KATALOG VZP - ZP'!J140))=0,"",'ÚHRADOVÝ KATALOG VZP - ZP'!J140))</f>
        <v/>
      </c>
      <c r="K140" s="22" t="str">
        <f>IF(S140="NOVÝ",IF(LEN(TRIM('ÚHRADOVÝ KATALOG VZP - ZP'!K140))=0,"Chybí MENA",IF(IFERROR(SEARCH("""",UPPER('ÚHRADOVÝ KATALOG VZP - ZP'!K140)),0)=0,UPPER('ÚHRADOVÝ KATALOG VZP - ZP'!K140),"("&amp;""""&amp;")")),IF(LEN(TRIM('ÚHRADOVÝ KATALOG VZP - ZP'!K140))=0,"",IF(IFERROR(SEARCH("""",UPPER('ÚHRADOVÝ KATALOG VZP - ZP'!K140)),0)=0,UPPER('ÚHRADOVÝ KATALOG VZP - ZP'!K140),"("&amp;""""&amp;")")))</f>
        <v/>
      </c>
      <c r="L140" s="24" t="str">
        <f>IF(S140="NOVÝ",IF(LEN(TRIM('ÚHRADOVÝ KATALOG VZP - ZP'!L140))=0,"Chybí KURZ",'ÚHRADOVÝ KATALOG VZP - ZP'!L140),IF(LEN(TRIM('ÚHRADOVÝ KATALOG VZP - ZP'!L140))=0,"",'ÚHRADOVÝ KATALOG VZP - ZP'!L140))</f>
        <v/>
      </c>
      <c r="M140" s="83" t="str">
        <f>IF(S140="NOVÝ",IF(LEN(TRIM('ÚHRADOVÝ KATALOG VZP - ZP'!M140))=0,"Chybí DPH",
IF(OR('ÚHRADOVÝ KATALOG VZP - ZP'!M140=15,'ÚHRADOVÝ KATALOG VZP - ZP'!M140=21),
'ÚHRADOVÝ KATALOG VZP - ZP'!M140,"CHYBA")),
IF(LEN(TRIM('ÚHRADOVÝ KATALOG VZP - ZP'!M140))=0,"",
IF(OR('ÚHRADOVÝ KATALOG VZP - ZP'!M140=15,'ÚHRADOVÝ KATALOG VZP - ZP'!M140=21),
'ÚHRADOVÝ KATALOG VZP - ZP'!M140,"CHYBA"))
)</f>
        <v/>
      </c>
      <c r="N140" s="25" t="str">
        <f>IF(R140="NE",IF(AND(T140&lt;&gt;"X",LEN('ÚHRADOVÝ KATALOG VZP - ZP'!N140)&gt;0),IF(ROUND(J140*L140*(1+(M140/100))*T140,2)&lt;'ÚHRADOVÝ KATALOG VZP - ZP'!N140,TEXT('ÚHRADOVÝ KATALOG VZP - ZP'!N140,"# ##0,00 Kč") &amp; CHAR(10) &amp; "&gt; " &amp; TEXT('ÚHRADOVÝ KATALOG VZP - ZP'!N140-(J140*L140*(1+(M140/100))*T140),"# ##0,00 Kč"),TEXT('ÚHRADOVÝ KATALOG VZP - ZP'!N140,"# ##0,00 Kč") &amp; CHAR(10) &amp; "OK"),"Chybí data pro výpočet"),"")</f>
        <v/>
      </c>
      <c r="O140" s="26" t="str">
        <f>IF(AND(R140="NE",LEN('ÚHRADOVÝ KATALOG VZP - ZP'!O140)&gt;0),'ÚHRADOVÝ KATALOG VZP - ZP'!O140,"")</f>
        <v/>
      </c>
      <c r="P140" s="26" t="str">
        <f>IF(AND(R140="NE",LEN('ÚHRADOVÝ KATALOG VZP - ZP'!P140)&gt;0),'ÚHRADOVÝ KATALOG VZP - ZP'!P140,"")</f>
        <v/>
      </c>
      <c r="Q140" s="79" t="str">
        <f>IF(LEN(TRIM('ÚHRADOVÝ KATALOG VZP - ZP'!Q140))=0,"",IF(IFERROR(SEARCH("""",UPPER('ÚHRADOVÝ KATALOG VZP - ZP'!Q140)),0)=0,UPPER('ÚHRADOVÝ KATALOG VZP - ZP'!Q140),"("&amp;""""&amp;")"))</f>
        <v/>
      </c>
      <c r="R140" s="31" t="str">
        <f>IF(LEN(TRIM('ÚHRADOVÝ KATALOG VZP - ZP'!B140)&amp;TRIM('ÚHRADOVÝ KATALOG VZP - ZP'!C140)&amp;TRIM('ÚHRADOVÝ KATALOG VZP - ZP'!D140)&amp;TRIM('ÚHRADOVÝ KATALOG VZP - ZP'!E140)&amp;TRIM('ÚHRADOVÝ KATALOG VZP - ZP'!F140)&amp;TRIM('ÚHRADOVÝ KATALOG VZP - ZP'!G140)&amp;TRIM('ÚHRADOVÝ KATALOG VZP - ZP'!H140)&amp;TRIM('ÚHRADOVÝ KATALOG VZP - ZP'!I140)&amp;TRIM('ÚHRADOVÝ KATALOG VZP - ZP'!J140)&amp;TRIM('ÚHRADOVÝ KATALOG VZP - ZP'!K140)&amp;TRIM('ÚHRADOVÝ KATALOG VZP - ZP'!L140)&amp;TRIM('ÚHRADOVÝ KATALOG VZP - ZP'!M140)&amp;TRIM('ÚHRADOVÝ KATALOG VZP - ZP'!N140)&amp;TRIM('ÚHRADOVÝ KATALOG VZP - ZP'!O140)&amp;TRIM('ÚHRADOVÝ KATALOG VZP - ZP'!P140)&amp;TRIM('ÚHRADOVÝ KATALOG VZP - ZP'!Q140))=0,"ANO","NE")</f>
        <v>ANO</v>
      </c>
      <c r="S140" s="31" t="str">
        <f>IF(R140="NE",IF(LEN(TRIM('ÚHRADOVÝ KATALOG VZP - ZP'!B140))=0,"NOVÝ","OPRAVA"),"")</f>
        <v/>
      </c>
      <c r="T140" s="32" t="str">
        <f t="shared" si="12"/>
        <v>X</v>
      </c>
      <c r="U140" s="11"/>
      <c r="V140" s="11">
        <f>LEN(TRIM('ÚHRADOVÝ KATALOG VZP - ZP'!C140))</f>
        <v>0</v>
      </c>
      <c r="W140" s="11" t="str">
        <f>IF(IFERROR(SEARCH("""",UPPER('ÚHRADOVÝ KATALOG VZP - ZP'!C140)),0)&gt;0," "&amp;CHAR(34),"")</f>
        <v/>
      </c>
      <c r="X140" s="11" t="str">
        <f>IF(IFERROR(SEARCH("~?",UPPER('ÚHRADOVÝ KATALOG VZP - ZP'!C140)),0)&gt;0," ?","")</f>
        <v/>
      </c>
      <c r="Y140" s="11" t="str">
        <f>IF(IFERROR(SEARCH("!",UPPER('ÚHRADOVÝ KATALOG VZP - ZP'!C140)),0)&gt;0," !","")</f>
        <v/>
      </c>
      <c r="Z140" s="11" t="str">
        <f>IF(IFERROR(SEARCH("_",UPPER('ÚHRADOVÝ KATALOG VZP - ZP'!C140)),0)&gt;0," _","")</f>
        <v/>
      </c>
      <c r="AA140" s="11" t="str">
        <f>IF(IFERROR(SEARCH("§",UPPER('ÚHRADOVÝ KATALOG VZP - ZP'!C140)),0)&gt;0," §","")</f>
        <v/>
      </c>
      <c r="AB140" s="11" t="str">
        <f>IF(IFERROR(SEARCH("#",UPPER('ÚHRADOVÝ KATALOG VZP - ZP'!C140)),0)&gt;0," #","")</f>
        <v/>
      </c>
      <c r="AC140" s="11" t="str">
        <f>IF(IFERROR(SEARCH(CHAR(10),UPPER('ÚHRADOVÝ KATALOG VZP - ZP'!C140)),0)&gt;0," ALT+ENTER","")</f>
        <v/>
      </c>
      <c r="AD140" s="96" t="str">
        <f>IF(AND(V140=0, R140="NE"),"Chybí NAZ",IF(LEN(TRIM(W140&amp;X140&amp;Y140&amp;Z140&amp;AA140&amp;AB140&amp;AC140))&gt;0,"Nepovolený(é) znak(y):   "&amp;W140&amp;X140&amp;Y140&amp;Z140&amp;AA140&amp;AB140&amp;AC140,TRIM('ÚHRADOVÝ KATALOG VZP - ZP'!C140)))</f>
        <v/>
      </c>
      <c r="AE140" s="11">
        <f>LEN(TRIM('ÚHRADOVÝ KATALOG VZP - ZP'!D140))</f>
        <v>0</v>
      </c>
      <c r="AF140" s="11" t="str">
        <f>IF(IFERROR(SEARCH("""",UPPER('ÚHRADOVÝ KATALOG VZP - ZP'!D140)),0)&gt;0," "&amp;CHAR(34),"")</f>
        <v/>
      </c>
      <c r="AG140" s="11" t="str">
        <f>IF(IFERROR(SEARCH("~?",UPPER('ÚHRADOVÝ KATALOG VZP - ZP'!D140)),0)&gt;0," ?","")</f>
        <v/>
      </c>
      <c r="AH140" s="11" t="str">
        <f>IF(IFERROR(SEARCH("!",UPPER('ÚHRADOVÝ KATALOG VZP - ZP'!D140)),0)&gt;0," !","")</f>
        <v/>
      </c>
      <c r="AI140" s="11" t="str">
        <f>IF(IFERROR(SEARCH("_",UPPER('ÚHRADOVÝ KATALOG VZP - ZP'!D140)),0)&gt;0," _","")</f>
        <v/>
      </c>
      <c r="AJ140" s="11" t="str">
        <f>IF(IFERROR(SEARCH("§",UPPER('ÚHRADOVÝ KATALOG VZP - ZP'!D140)),0)&gt;0," §","")</f>
        <v/>
      </c>
      <c r="AK140" s="11" t="str">
        <f>IF(IFERROR(SEARCH("#",UPPER('ÚHRADOVÝ KATALOG VZP - ZP'!D140)),0)&gt;0," #","")</f>
        <v/>
      </c>
      <c r="AL140" s="11" t="str">
        <f>IF(IFERROR(SEARCH(CHAR(10),UPPER('ÚHRADOVÝ KATALOG VZP - ZP'!D140)),0)&gt;0," ALT+ENTER","")</f>
        <v/>
      </c>
      <c r="AM140" s="96" t="str">
        <f>IF(AND(AE140=0, R140="NE"),"Chybí DOP",IF(LEN(TRIM(AF140&amp;AG140&amp;AH140&amp;AI140&amp;AJ140&amp;AK140&amp;AL140))&gt;0,"Nepovolený(é) znak(y):   "&amp;AF140&amp;AG140&amp;AH140&amp;AI140&amp;AJ140&amp;AK140&amp;AL140,TRIM('ÚHRADOVÝ KATALOG VZP - ZP'!D140)))</f>
        <v/>
      </c>
    </row>
    <row r="141" spans="1:39" ht="30" hidden="1" customHeight="1" x14ac:dyDescent="0.2">
      <c r="A141" s="1">
        <v>136</v>
      </c>
      <c r="B141" s="20" t="str">
        <f>IF(ISBLANK('ÚHRADOVÝ KATALOG VZP - ZP'!B141),"",'ÚHRADOVÝ KATALOG VZP - ZP'!B141)</f>
        <v/>
      </c>
      <c r="C141" s="21" t="str">
        <f t="shared" si="9"/>
        <v/>
      </c>
      <c r="D141" s="21" t="str">
        <f t="shared" si="10"/>
        <v/>
      </c>
      <c r="E141" s="22" t="str">
        <f>IF(S141="NOVÝ",IF(LEN(TRIM('ÚHRADOVÝ KATALOG VZP - ZP'!E141))=0,"Chybí TYP",'ÚHRADOVÝ KATALOG VZP - ZP'!E141),IF(LEN(TRIM('ÚHRADOVÝ KATALOG VZP - ZP'!E141))=0,"",'ÚHRADOVÝ KATALOG VZP - ZP'!E141))</f>
        <v/>
      </c>
      <c r="F141" s="22" t="str">
        <f t="shared" si="11"/>
        <v/>
      </c>
      <c r="G141" s="22" t="str">
        <f>IF(S141="NOVÝ",IF(LEN(TRIM('ÚHRADOVÝ KATALOG VZP - ZP'!G141))=0,"???",IF(IFERROR(SEARCH("""",UPPER('ÚHRADOVÝ KATALOG VZP - ZP'!G141)),0)=0,UPPER('ÚHRADOVÝ KATALOG VZP - ZP'!G141),"("&amp;""""&amp;")")),IF(LEN(TRIM('ÚHRADOVÝ KATALOG VZP - ZP'!G141))=0,"",IF(IFERROR(SEARCH("""",UPPER('ÚHRADOVÝ KATALOG VZP - ZP'!G141)),0)=0,UPPER('ÚHRADOVÝ KATALOG VZP - ZP'!G141),"("&amp;""""&amp;")")))</f>
        <v/>
      </c>
      <c r="H141" s="22" t="str">
        <f>IF(IFERROR(SEARCH("""",UPPER('ÚHRADOVÝ KATALOG VZP - ZP'!H141)),0)=0,UPPER('ÚHRADOVÝ KATALOG VZP - ZP'!H141),"("&amp;""""&amp;")")</f>
        <v/>
      </c>
      <c r="I141" s="22" t="str">
        <f>IF(IFERROR(SEARCH("""",UPPER('ÚHRADOVÝ KATALOG VZP - ZP'!I141)),0)=0,UPPER('ÚHRADOVÝ KATALOG VZP - ZP'!I141),"("&amp;""""&amp;")")</f>
        <v/>
      </c>
      <c r="J141" s="23" t="str">
        <f>IF(S141="NOVÝ",IF(LEN(TRIM('ÚHRADOVÝ KATALOG VZP - ZP'!J141))=0,"Chybí VYC",'ÚHRADOVÝ KATALOG VZP - ZP'!J141),IF(LEN(TRIM('ÚHRADOVÝ KATALOG VZP - ZP'!J141))=0,"",'ÚHRADOVÝ KATALOG VZP - ZP'!J141))</f>
        <v/>
      </c>
      <c r="K141" s="22" t="str">
        <f>IF(S141="NOVÝ",IF(LEN(TRIM('ÚHRADOVÝ KATALOG VZP - ZP'!K141))=0,"Chybí MENA",IF(IFERROR(SEARCH("""",UPPER('ÚHRADOVÝ KATALOG VZP - ZP'!K141)),0)=0,UPPER('ÚHRADOVÝ KATALOG VZP - ZP'!K141),"("&amp;""""&amp;")")),IF(LEN(TRIM('ÚHRADOVÝ KATALOG VZP - ZP'!K141))=0,"",IF(IFERROR(SEARCH("""",UPPER('ÚHRADOVÝ KATALOG VZP - ZP'!K141)),0)=0,UPPER('ÚHRADOVÝ KATALOG VZP - ZP'!K141),"("&amp;""""&amp;")")))</f>
        <v/>
      </c>
      <c r="L141" s="24" t="str">
        <f>IF(S141="NOVÝ",IF(LEN(TRIM('ÚHRADOVÝ KATALOG VZP - ZP'!L141))=0,"Chybí KURZ",'ÚHRADOVÝ KATALOG VZP - ZP'!L141),IF(LEN(TRIM('ÚHRADOVÝ KATALOG VZP - ZP'!L141))=0,"",'ÚHRADOVÝ KATALOG VZP - ZP'!L141))</f>
        <v/>
      </c>
      <c r="M141" s="83" t="str">
        <f>IF(S141="NOVÝ",IF(LEN(TRIM('ÚHRADOVÝ KATALOG VZP - ZP'!M141))=0,"Chybí DPH",
IF(OR('ÚHRADOVÝ KATALOG VZP - ZP'!M141=15,'ÚHRADOVÝ KATALOG VZP - ZP'!M141=21),
'ÚHRADOVÝ KATALOG VZP - ZP'!M141,"CHYBA")),
IF(LEN(TRIM('ÚHRADOVÝ KATALOG VZP - ZP'!M141))=0,"",
IF(OR('ÚHRADOVÝ KATALOG VZP - ZP'!M141=15,'ÚHRADOVÝ KATALOG VZP - ZP'!M141=21),
'ÚHRADOVÝ KATALOG VZP - ZP'!M141,"CHYBA"))
)</f>
        <v/>
      </c>
      <c r="N141" s="25" t="str">
        <f>IF(R141="NE",IF(AND(T141&lt;&gt;"X",LEN('ÚHRADOVÝ KATALOG VZP - ZP'!N141)&gt;0),IF(ROUND(J141*L141*(1+(M141/100))*T141,2)&lt;'ÚHRADOVÝ KATALOG VZP - ZP'!N141,TEXT('ÚHRADOVÝ KATALOG VZP - ZP'!N141,"# ##0,00 Kč") &amp; CHAR(10) &amp; "&gt; " &amp; TEXT('ÚHRADOVÝ KATALOG VZP - ZP'!N141-(J141*L141*(1+(M141/100))*T141),"# ##0,00 Kč"),TEXT('ÚHRADOVÝ KATALOG VZP - ZP'!N141,"# ##0,00 Kč") &amp; CHAR(10) &amp; "OK"),"Chybí data pro výpočet"),"")</f>
        <v/>
      </c>
      <c r="O141" s="26" t="str">
        <f>IF(AND(R141="NE",LEN('ÚHRADOVÝ KATALOG VZP - ZP'!O141)&gt;0),'ÚHRADOVÝ KATALOG VZP - ZP'!O141,"")</f>
        <v/>
      </c>
      <c r="P141" s="26" t="str">
        <f>IF(AND(R141="NE",LEN('ÚHRADOVÝ KATALOG VZP - ZP'!P141)&gt;0),'ÚHRADOVÝ KATALOG VZP - ZP'!P141,"")</f>
        <v/>
      </c>
      <c r="Q141" s="79" t="str">
        <f>IF(LEN(TRIM('ÚHRADOVÝ KATALOG VZP - ZP'!Q141))=0,"",IF(IFERROR(SEARCH("""",UPPER('ÚHRADOVÝ KATALOG VZP - ZP'!Q141)),0)=0,UPPER('ÚHRADOVÝ KATALOG VZP - ZP'!Q141),"("&amp;""""&amp;")"))</f>
        <v/>
      </c>
      <c r="R141" s="31" t="str">
        <f>IF(LEN(TRIM('ÚHRADOVÝ KATALOG VZP - ZP'!B141)&amp;TRIM('ÚHRADOVÝ KATALOG VZP - ZP'!C141)&amp;TRIM('ÚHRADOVÝ KATALOG VZP - ZP'!D141)&amp;TRIM('ÚHRADOVÝ KATALOG VZP - ZP'!E141)&amp;TRIM('ÚHRADOVÝ KATALOG VZP - ZP'!F141)&amp;TRIM('ÚHRADOVÝ KATALOG VZP - ZP'!G141)&amp;TRIM('ÚHRADOVÝ KATALOG VZP - ZP'!H141)&amp;TRIM('ÚHRADOVÝ KATALOG VZP - ZP'!I141)&amp;TRIM('ÚHRADOVÝ KATALOG VZP - ZP'!J141)&amp;TRIM('ÚHRADOVÝ KATALOG VZP - ZP'!K141)&amp;TRIM('ÚHRADOVÝ KATALOG VZP - ZP'!L141)&amp;TRIM('ÚHRADOVÝ KATALOG VZP - ZP'!M141)&amp;TRIM('ÚHRADOVÝ KATALOG VZP - ZP'!N141)&amp;TRIM('ÚHRADOVÝ KATALOG VZP - ZP'!O141)&amp;TRIM('ÚHRADOVÝ KATALOG VZP - ZP'!P141)&amp;TRIM('ÚHRADOVÝ KATALOG VZP - ZP'!Q141))=0,"ANO","NE")</f>
        <v>ANO</v>
      </c>
      <c r="S141" s="31" t="str">
        <f>IF(R141="NE",IF(LEN(TRIM('ÚHRADOVÝ KATALOG VZP - ZP'!B141))=0,"NOVÝ","OPRAVA"),"")</f>
        <v/>
      </c>
      <c r="T141" s="32" t="str">
        <f t="shared" si="12"/>
        <v>X</v>
      </c>
      <c r="U141" s="11"/>
      <c r="V141" s="11">
        <f>LEN(TRIM('ÚHRADOVÝ KATALOG VZP - ZP'!C141))</f>
        <v>0</v>
      </c>
      <c r="W141" s="11" t="str">
        <f>IF(IFERROR(SEARCH("""",UPPER('ÚHRADOVÝ KATALOG VZP - ZP'!C141)),0)&gt;0," "&amp;CHAR(34),"")</f>
        <v/>
      </c>
      <c r="X141" s="11" t="str">
        <f>IF(IFERROR(SEARCH("~?",UPPER('ÚHRADOVÝ KATALOG VZP - ZP'!C141)),0)&gt;0," ?","")</f>
        <v/>
      </c>
      <c r="Y141" s="11" t="str">
        <f>IF(IFERROR(SEARCH("!",UPPER('ÚHRADOVÝ KATALOG VZP - ZP'!C141)),0)&gt;0," !","")</f>
        <v/>
      </c>
      <c r="Z141" s="11" t="str">
        <f>IF(IFERROR(SEARCH("_",UPPER('ÚHRADOVÝ KATALOG VZP - ZP'!C141)),0)&gt;0," _","")</f>
        <v/>
      </c>
      <c r="AA141" s="11" t="str">
        <f>IF(IFERROR(SEARCH("§",UPPER('ÚHRADOVÝ KATALOG VZP - ZP'!C141)),0)&gt;0," §","")</f>
        <v/>
      </c>
      <c r="AB141" s="11" t="str">
        <f>IF(IFERROR(SEARCH("#",UPPER('ÚHRADOVÝ KATALOG VZP - ZP'!C141)),0)&gt;0," #","")</f>
        <v/>
      </c>
      <c r="AC141" s="11" t="str">
        <f>IF(IFERROR(SEARCH(CHAR(10),UPPER('ÚHRADOVÝ KATALOG VZP - ZP'!C141)),0)&gt;0," ALT+ENTER","")</f>
        <v/>
      </c>
      <c r="AD141" s="96" t="str">
        <f>IF(AND(V141=0, R141="NE"),"Chybí NAZ",IF(LEN(TRIM(W141&amp;X141&amp;Y141&amp;Z141&amp;AA141&amp;AB141&amp;AC141))&gt;0,"Nepovolený(é) znak(y):   "&amp;W141&amp;X141&amp;Y141&amp;Z141&amp;AA141&amp;AB141&amp;AC141,TRIM('ÚHRADOVÝ KATALOG VZP - ZP'!C141)))</f>
        <v/>
      </c>
      <c r="AE141" s="11">
        <f>LEN(TRIM('ÚHRADOVÝ KATALOG VZP - ZP'!D141))</f>
        <v>0</v>
      </c>
      <c r="AF141" s="11" t="str">
        <f>IF(IFERROR(SEARCH("""",UPPER('ÚHRADOVÝ KATALOG VZP - ZP'!D141)),0)&gt;0," "&amp;CHAR(34),"")</f>
        <v/>
      </c>
      <c r="AG141" s="11" t="str">
        <f>IF(IFERROR(SEARCH("~?",UPPER('ÚHRADOVÝ KATALOG VZP - ZP'!D141)),0)&gt;0," ?","")</f>
        <v/>
      </c>
      <c r="AH141" s="11" t="str">
        <f>IF(IFERROR(SEARCH("!",UPPER('ÚHRADOVÝ KATALOG VZP - ZP'!D141)),0)&gt;0," !","")</f>
        <v/>
      </c>
      <c r="AI141" s="11" t="str">
        <f>IF(IFERROR(SEARCH("_",UPPER('ÚHRADOVÝ KATALOG VZP - ZP'!D141)),0)&gt;0," _","")</f>
        <v/>
      </c>
      <c r="AJ141" s="11" t="str">
        <f>IF(IFERROR(SEARCH("§",UPPER('ÚHRADOVÝ KATALOG VZP - ZP'!D141)),0)&gt;0," §","")</f>
        <v/>
      </c>
      <c r="AK141" s="11" t="str">
        <f>IF(IFERROR(SEARCH("#",UPPER('ÚHRADOVÝ KATALOG VZP - ZP'!D141)),0)&gt;0," #","")</f>
        <v/>
      </c>
      <c r="AL141" s="11" t="str">
        <f>IF(IFERROR(SEARCH(CHAR(10),UPPER('ÚHRADOVÝ KATALOG VZP - ZP'!D141)),0)&gt;0," ALT+ENTER","")</f>
        <v/>
      </c>
      <c r="AM141" s="96" t="str">
        <f>IF(AND(AE141=0, R141="NE"),"Chybí DOP",IF(LEN(TRIM(AF141&amp;AG141&amp;AH141&amp;AI141&amp;AJ141&amp;AK141&amp;AL141))&gt;0,"Nepovolený(é) znak(y):   "&amp;AF141&amp;AG141&amp;AH141&amp;AI141&amp;AJ141&amp;AK141&amp;AL141,TRIM('ÚHRADOVÝ KATALOG VZP - ZP'!D141)))</f>
        <v/>
      </c>
    </row>
    <row r="142" spans="1:39" ht="30" hidden="1" customHeight="1" x14ac:dyDescent="0.2">
      <c r="A142" s="1">
        <v>137</v>
      </c>
      <c r="B142" s="20" t="str">
        <f>IF(ISBLANK('ÚHRADOVÝ KATALOG VZP - ZP'!B142),"",'ÚHRADOVÝ KATALOG VZP - ZP'!B142)</f>
        <v/>
      </c>
      <c r="C142" s="21" t="str">
        <f t="shared" si="9"/>
        <v/>
      </c>
      <c r="D142" s="21" t="str">
        <f t="shared" si="10"/>
        <v/>
      </c>
      <c r="E142" s="22" t="str">
        <f>IF(S142="NOVÝ",IF(LEN(TRIM('ÚHRADOVÝ KATALOG VZP - ZP'!E142))=0,"Chybí TYP",'ÚHRADOVÝ KATALOG VZP - ZP'!E142),IF(LEN(TRIM('ÚHRADOVÝ KATALOG VZP - ZP'!E142))=0,"",'ÚHRADOVÝ KATALOG VZP - ZP'!E142))</f>
        <v/>
      </c>
      <c r="F142" s="22" t="str">
        <f t="shared" si="11"/>
        <v/>
      </c>
      <c r="G142" s="22" t="str">
        <f>IF(S142="NOVÝ",IF(LEN(TRIM('ÚHRADOVÝ KATALOG VZP - ZP'!G142))=0,"???",IF(IFERROR(SEARCH("""",UPPER('ÚHRADOVÝ KATALOG VZP - ZP'!G142)),0)=0,UPPER('ÚHRADOVÝ KATALOG VZP - ZP'!G142),"("&amp;""""&amp;")")),IF(LEN(TRIM('ÚHRADOVÝ KATALOG VZP - ZP'!G142))=0,"",IF(IFERROR(SEARCH("""",UPPER('ÚHRADOVÝ KATALOG VZP - ZP'!G142)),0)=0,UPPER('ÚHRADOVÝ KATALOG VZP - ZP'!G142),"("&amp;""""&amp;")")))</f>
        <v/>
      </c>
      <c r="H142" s="22" t="str">
        <f>IF(IFERROR(SEARCH("""",UPPER('ÚHRADOVÝ KATALOG VZP - ZP'!H142)),0)=0,UPPER('ÚHRADOVÝ KATALOG VZP - ZP'!H142),"("&amp;""""&amp;")")</f>
        <v/>
      </c>
      <c r="I142" s="22" t="str">
        <f>IF(IFERROR(SEARCH("""",UPPER('ÚHRADOVÝ KATALOG VZP - ZP'!I142)),0)=0,UPPER('ÚHRADOVÝ KATALOG VZP - ZP'!I142),"("&amp;""""&amp;")")</f>
        <v/>
      </c>
      <c r="J142" s="23" t="str">
        <f>IF(S142="NOVÝ",IF(LEN(TRIM('ÚHRADOVÝ KATALOG VZP - ZP'!J142))=0,"Chybí VYC",'ÚHRADOVÝ KATALOG VZP - ZP'!J142),IF(LEN(TRIM('ÚHRADOVÝ KATALOG VZP - ZP'!J142))=0,"",'ÚHRADOVÝ KATALOG VZP - ZP'!J142))</f>
        <v/>
      </c>
      <c r="K142" s="22" t="str">
        <f>IF(S142="NOVÝ",IF(LEN(TRIM('ÚHRADOVÝ KATALOG VZP - ZP'!K142))=0,"Chybí MENA",IF(IFERROR(SEARCH("""",UPPER('ÚHRADOVÝ KATALOG VZP - ZP'!K142)),0)=0,UPPER('ÚHRADOVÝ KATALOG VZP - ZP'!K142),"("&amp;""""&amp;")")),IF(LEN(TRIM('ÚHRADOVÝ KATALOG VZP - ZP'!K142))=0,"",IF(IFERROR(SEARCH("""",UPPER('ÚHRADOVÝ KATALOG VZP - ZP'!K142)),0)=0,UPPER('ÚHRADOVÝ KATALOG VZP - ZP'!K142),"("&amp;""""&amp;")")))</f>
        <v/>
      </c>
      <c r="L142" s="24" t="str">
        <f>IF(S142="NOVÝ",IF(LEN(TRIM('ÚHRADOVÝ KATALOG VZP - ZP'!L142))=0,"Chybí KURZ",'ÚHRADOVÝ KATALOG VZP - ZP'!L142),IF(LEN(TRIM('ÚHRADOVÝ KATALOG VZP - ZP'!L142))=0,"",'ÚHRADOVÝ KATALOG VZP - ZP'!L142))</f>
        <v/>
      </c>
      <c r="M142" s="83" t="str">
        <f>IF(S142="NOVÝ",IF(LEN(TRIM('ÚHRADOVÝ KATALOG VZP - ZP'!M142))=0,"Chybí DPH",
IF(OR('ÚHRADOVÝ KATALOG VZP - ZP'!M142=15,'ÚHRADOVÝ KATALOG VZP - ZP'!M142=21),
'ÚHRADOVÝ KATALOG VZP - ZP'!M142,"CHYBA")),
IF(LEN(TRIM('ÚHRADOVÝ KATALOG VZP - ZP'!M142))=0,"",
IF(OR('ÚHRADOVÝ KATALOG VZP - ZP'!M142=15,'ÚHRADOVÝ KATALOG VZP - ZP'!M142=21),
'ÚHRADOVÝ KATALOG VZP - ZP'!M142,"CHYBA"))
)</f>
        <v/>
      </c>
      <c r="N142" s="25" t="str">
        <f>IF(R142="NE",IF(AND(T142&lt;&gt;"X",LEN('ÚHRADOVÝ KATALOG VZP - ZP'!N142)&gt;0),IF(ROUND(J142*L142*(1+(M142/100))*T142,2)&lt;'ÚHRADOVÝ KATALOG VZP - ZP'!N142,TEXT('ÚHRADOVÝ KATALOG VZP - ZP'!N142,"# ##0,00 Kč") &amp; CHAR(10) &amp; "&gt; " &amp; TEXT('ÚHRADOVÝ KATALOG VZP - ZP'!N142-(J142*L142*(1+(M142/100))*T142),"# ##0,00 Kč"),TEXT('ÚHRADOVÝ KATALOG VZP - ZP'!N142,"# ##0,00 Kč") &amp; CHAR(10) &amp; "OK"),"Chybí data pro výpočet"),"")</f>
        <v/>
      </c>
      <c r="O142" s="26" t="str">
        <f>IF(AND(R142="NE",LEN('ÚHRADOVÝ KATALOG VZP - ZP'!O142)&gt;0),'ÚHRADOVÝ KATALOG VZP - ZP'!O142,"")</f>
        <v/>
      </c>
      <c r="P142" s="26" t="str">
        <f>IF(AND(R142="NE",LEN('ÚHRADOVÝ KATALOG VZP - ZP'!P142)&gt;0),'ÚHRADOVÝ KATALOG VZP - ZP'!P142,"")</f>
        <v/>
      </c>
      <c r="Q142" s="79" t="str">
        <f>IF(LEN(TRIM('ÚHRADOVÝ KATALOG VZP - ZP'!Q142))=0,"",IF(IFERROR(SEARCH("""",UPPER('ÚHRADOVÝ KATALOG VZP - ZP'!Q142)),0)=0,UPPER('ÚHRADOVÝ KATALOG VZP - ZP'!Q142),"("&amp;""""&amp;")"))</f>
        <v/>
      </c>
      <c r="R142" s="31" t="str">
        <f>IF(LEN(TRIM('ÚHRADOVÝ KATALOG VZP - ZP'!B142)&amp;TRIM('ÚHRADOVÝ KATALOG VZP - ZP'!C142)&amp;TRIM('ÚHRADOVÝ KATALOG VZP - ZP'!D142)&amp;TRIM('ÚHRADOVÝ KATALOG VZP - ZP'!E142)&amp;TRIM('ÚHRADOVÝ KATALOG VZP - ZP'!F142)&amp;TRIM('ÚHRADOVÝ KATALOG VZP - ZP'!G142)&amp;TRIM('ÚHRADOVÝ KATALOG VZP - ZP'!H142)&amp;TRIM('ÚHRADOVÝ KATALOG VZP - ZP'!I142)&amp;TRIM('ÚHRADOVÝ KATALOG VZP - ZP'!J142)&amp;TRIM('ÚHRADOVÝ KATALOG VZP - ZP'!K142)&amp;TRIM('ÚHRADOVÝ KATALOG VZP - ZP'!L142)&amp;TRIM('ÚHRADOVÝ KATALOG VZP - ZP'!M142)&amp;TRIM('ÚHRADOVÝ KATALOG VZP - ZP'!N142)&amp;TRIM('ÚHRADOVÝ KATALOG VZP - ZP'!O142)&amp;TRIM('ÚHRADOVÝ KATALOG VZP - ZP'!P142)&amp;TRIM('ÚHRADOVÝ KATALOG VZP - ZP'!Q142))=0,"ANO","NE")</f>
        <v>ANO</v>
      </c>
      <c r="S142" s="31" t="str">
        <f>IF(R142="NE",IF(LEN(TRIM('ÚHRADOVÝ KATALOG VZP - ZP'!B142))=0,"NOVÝ","OPRAVA"),"")</f>
        <v/>
      </c>
      <c r="T142" s="32" t="str">
        <f t="shared" si="12"/>
        <v>X</v>
      </c>
      <c r="U142" s="11"/>
      <c r="V142" s="11">
        <f>LEN(TRIM('ÚHRADOVÝ KATALOG VZP - ZP'!C142))</f>
        <v>0</v>
      </c>
      <c r="W142" s="11" t="str">
        <f>IF(IFERROR(SEARCH("""",UPPER('ÚHRADOVÝ KATALOG VZP - ZP'!C142)),0)&gt;0," "&amp;CHAR(34),"")</f>
        <v/>
      </c>
      <c r="X142" s="11" t="str">
        <f>IF(IFERROR(SEARCH("~?",UPPER('ÚHRADOVÝ KATALOG VZP - ZP'!C142)),0)&gt;0," ?","")</f>
        <v/>
      </c>
      <c r="Y142" s="11" t="str">
        <f>IF(IFERROR(SEARCH("!",UPPER('ÚHRADOVÝ KATALOG VZP - ZP'!C142)),0)&gt;0," !","")</f>
        <v/>
      </c>
      <c r="Z142" s="11" t="str">
        <f>IF(IFERROR(SEARCH("_",UPPER('ÚHRADOVÝ KATALOG VZP - ZP'!C142)),0)&gt;0," _","")</f>
        <v/>
      </c>
      <c r="AA142" s="11" t="str">
        <f>IF(IFERROR(SEARCH("§",UPPER('ÚHRADOVÝ KATALOG VZP - ZP'!C142)),0)&gt;0," §","")</f>
        <v/>
      </c>
      <c r="AB142" s="11" t="str">
        <f>IF(IFERROR(SEARCH("#",UPPER('ÚHRADOVÝ KATALOG VZP - ZP'!C142)),0)&gt;0," #","")</f>
        <v/>
      </c>
      <c r="AC142" s="11" t="str">
        <f>IF(IFERROR(SEARCH(CHAR(10),UPPER('ÚHRADOVÝ KATALOG VZP - ZP'!C142)),0)&gt;0," ALT+ENTER","")</f>
        <v/>
      </c>
      <c r="AD142" s="96" t="str">
        <f>IF(AND(V142=0, R142="NE"),"Chybí NAZ",IF(LEN(TRIM(W142&amp;X142&amp;Y142&amp;Z142&amp;AA142&amp;AB142&amp;AC142))&gt;0,"Nepovolený(é) znak(y):   "&amp;W142&amp;X142&amp;Y142&amp;Z142&amp;AA142&amp;AB142&amp;AC142,TRIM('ÚHRADOVÝ KATALOG VZP - ZP'!C142)))</f>
        <v/>
      </c>
      <c r="AE142" s="11">
        <f>LEN(TRIM('ÚHRADOVÝ KATALOG VZP - ZP'!D142))</f>
        <v>0</v>
      </c>
      <c r="AF142" s="11" t="str">
        <f>IF(IFERROR(SEARCH("""",UPPER('ÚHRADOVÝ KATALOG VZP - ZP'!D142)),0)&gt;0," "&amp;CHAR(34),"")</f>
        <v/>
      </c>
      <c r="AG142" s="11" t="str">
        <f>IF(IFERROR(SEARCH("~?",UPPER('ÚHRADOVÝ KATALOG VZP - ZP'!D142)),0)&gt;0," ?","")</f>
        <v/>
      </c>
      <c r="AH142" s="11" t="str">
        <f>IF(IFERROR(SEARCH("!",UPPER('ÚHRADOVÝ KATALOG VZP - ZP'!D142)),0)&gt;0," !","")</f>
        <v/>
      </c>
      <c r="AI142" s="11" t="str">
        <f>IF(IFERROR(SEARCH("_",UPPER('ÚHRADOVÝ KATALOG VZP - ZP'!D142)),0)&gt;0," _","")</f>
        <v/>
      </c>
      <c r="AJ142" s="11" t="str">
        <f>IF(IFERROR(SEARCH("§",UPPER('ÚHRADOVÝ KATALOG VZP - ZP'!D142)),0)&gt;0," §","")</f>
        <v/>
      </c>
      <c r="AK142" s="11" t="str">
        <f>IF(IFERROR(SEARCH("#",UPPER('ÚHRADOVÝ KATALOG VZP - ZP'!D142)),0)&gt;0," #","")</f>
        <v/>
      </c>
      <c r="AL142" s="11" t="str">
        <f>IF(IFERROR(SEARCH(CHAR(10),UPPER('ÚHRADOVÝ KATALOG VZP - ZP'!D142)),0)&gt;0," ALT+ENTER","")</f>
        <v/>
      </c>
      <c r="AM142" s="96" t="str">
        <f>IF(AND(AE142=0, R142="NE"),"Chybí DOP",IF(LEN(TRIM(AF142&amp;AG142&amp;AH142&amp;AI142&amp;AJ142&amp;AK142&amp;AL142))&gt;0,"Nepovolený(é) znak(y):   "&amp;AF142&amp;AG142&amp;AH142&amp;AI142&amp;AJ142&amp;AK142&amp;AL142,TRIM('ÚHRADOVÝ KATALOG VZP - ZP'!D142)))</f>
        <v/>
      </c>
    </row>
    <row r="143" spans="1:39" ht="30" hidden="1" customHeight="1" x14ac:dyDescent="0.2">
      <c r="A143" s="1">
        <v>138</v>
      </c>
      <c r="B143" s="20" t="str">
        <f>IF(ISBLANK('ÚHRADOVÝ KATALOG VZP - ZP'!B143),"",'ÚHRADOVÝ KATALOG VZP - ZP'!B143)</f>
        <v/>
      </c>
      <c r="C143" s="21" t="str">
        <f t="shared" si="9"/>
        <v/>
      </c>
      <c r="D143" s="21" t="str">
        <f t="shared" si="10"/>
        <v/>
      </c>
      <c r="E143" s="22" t="str">
        <f>IF(S143="NOVÝ",IF(LEN(TRIM('ÚHRADOVÝ KATALOG VZP - ZP'!E143))=0,"Chybí TYP",'ÚHRADOVÝ KATALOG VZP - ZP'!E143),IF(LEN(TRIM('ÚHRADOVÝ KATALOG VZP - ZP'!E143))=0,"",'ÚHRADOVÝ KATALOG VZP - ZP'!E143))</f>
        <v/>
      </c>
      <c r="F143" s="22" t="str">
        <f t="shared" si="11"/>
        <v/>
      </c>
      <c r="G143" s="22" t="str">
        <f>IF(S143="NOVÝ",IF(LEN(TRIM('ÚHRADOVÝ KATALOG VZP - ZP'!G143))=0,"???",IF(IFERROR(SEARCH("""",UPPER('ÚHRADOVÝ KATALOG VZP - ZP'!G143)),0)=0,UPPER('ÚHRADOVÝ KATALOG VZP - ZP'!G143),"("&amp;""""&amp;")")),IF(LEN(TRIM('ÚHRADOVÝ KATALOG VZP - ZP'!G143))=0,"",IF(IFERROR(SEARCH("""",UPPER('ÚHRADOVÝ KATALOG VZP - ZP'!G143)),0)=0,UPPER('ÚHRADOVÝ KATALOG VZP - ZP'!G143),"("&amp;""""&amp;")")))</f>
        <v/>
      </c>
      <c r="H143" s="22" t="str">
        <f>IF(IFERROR(SEARCH("""",UPPER('ÚHRADOVÝ KATALOG VZP - ZP'!H143)),0)=0,UPPER('ÚHRADOVÝ KATALOG VZP - ZP'!H143),"("&amp;""""&amp;")")</f>
        <v/>
      </c>
      <c r="I143" s="22" t="str">
        <f>IF(IFERROR(SEARCH("""",UPPER('ÚHRADOVÝ KATALOG VZP - ZP'!I143)),0)=0,UPPER('ÚHRADOVÝ KATALOG VZP - ZP'!I143),"("&amp;""""&amp;")")</f>
        <v/>
      </c>
      <c r="J143" s="23" t="str">
        <f>IF(S143="NOVÝ",IF(LEN(TRIM('ÚHRADOVÝ KATALOG VZP - ZP'!J143))=0,"Chybí VYC",'ÚHRADOVÝ KATALOG VZP - ZP'!J143),IF(LEN(TRIM('ÚHRADOVÝ KATALOG VZP - ZP'!J143))=0,"",'ÚHRADOVÝ KATALOG VZP - ZP'!J143))</f>
        <v/>
      </c>
      <c r="K143" s="22" t="str">
        <f>IF(S143="NOVÝ",IF(LEN(TRIM('ÚHRADOVÝ KATALOG VZP - ZP'!K143))=0,"Chybí MENA",IF(IFERROR(SEARCH("""",UPPER('ÚHRADOVÝ KATALOG VZP - ZP'!K143)),0)=0,UPPER('ÚHRADOVÝ KATALOG VZP - ZP'!K143),"("&amp;""""&amp;")")),IF(LEN(TRIM('ÚHRADOVÝ KATALOG VZP - ZP'!K143))=0,"",IF(IFERROR(SEARCH("""",UPPER('ÚHRADOVÝ KATALOG VZP - ZP'!K143)),0)=0,UPPER('ÚHRADOVÝ KATALOG VZP - ZP'!K143),"("&amp;""""&amp;")")))</f>
        <v/>
      </c>
      <c r="L143" s="24" t="str">
        <f>IF(S143="NOVÝ",IF(LEN(TRIM('ÚHRADOVÝ KATALOG VZP - ZP'!L143))=0,"Chybí KURZ",'ÚHRADOVÝ KATALOG VZP - ZP'!L143),IF(LEN(TRIM('ÚHRADOVÝ KATALOG VZP - ZP'!L143))=0,"",'ÚHRADOVÝ KATALOG VZP - ZP'!L143))</f>
        <v/>
      </c>
      <c r="M143" s="83" t="str">
        <f>IF(S143="NOVÝ",IF(LEN(TRIM('ÚHRADOVÝ KATALOG VZP - ZP'!M143))=0,"Chybí DPH",
IF(OR('ÚHRADOVÝ KATALOG VZP - ZP'!M143=15,'ÚHRADOVÝ KATALOG VZP - ZP'!M143=21),
'ÚHRADOVÝ KATALOG VZP - ZP'!M143,"CHYBA")),
IF(LEN(TRIM('ÚHRADOVÝ KATALOG VZP - ZP'!M143))=0,"",
IF(OR('ÚHRADOVÝ KATALOG VZP - ZP'!M143=15,'ÚHRADOVÝ KATALOG VZP - ZP'!M143=21),
'ÚHRADOVÝ KATALOG VZP - ZP'!M143,"CHYBA"))
)</f>
        <v/>
      </c>
      <c r="N143" s="25" t="str">
        <f>IF(R143="NE",IF(AND(T143&lt;&gt;"X",LEN('ÚHRADOVÝ KATALOG VZP - ZP'!N143)&gt;0),IF(ROUND(J143*L143*(1+(M143/100))*T143,2)&lt;'ÚHRADOVÝ KATALOG VZP - ZP'!N143,TEXT('ÚHRADOVÝ KATALOG VZP - ZP'!N143,"# ##0,00 Kč") &amp; CHAR(10) &amp; "&gt; " &amp; TEXT('ÚHRADOVÝ KATALOG VZP - ZP'!N143-(J143*L143*(1+(M143/100))*T143),"# ##0,00 Kč"),TEXT('ÚHRADOVÝ KATALOG VZP - ZP'!N143,"# ##0,00 Kč") &amp; CHAR(10) &amp; "OK"),"Chybí data pro výpočet"),"")</f>
        <v/>
      </c>
      <c r="O143" s="26" t="str">
        <f>IF(AND(R143="NE",LEN('ÚHRADOVÝ KATALOG VZP - ZP'!O143)&gt;0),'ÚHRADOVÝ KATALOG VZP - ZP'!O143,"")</f>
        <v/>
      </c>
      <c r="P143" s="26" t="str">
        <f>IF(AND(R143="NE",LEN('ÚHRADOVÝ KATALOG VZP - ZP'!P143)&gt;0),'ÚHRADOVÝ KATALOG VZP - ZP'!P143,"")</f>
        <v/>
      </c>
      <c r="Q143" s="79" t="str">
        <f>IF(LEN(TRIM('ÚHRADOVÝ KATALOG VZP - ZP'!Q143))=0,"",IF(IFERROR(SEARCH("""",UPPER('ÚHRADOVÝ KATALOG VZP - ZP'!Q143)),0)=0,UPPER('ÚHRADOVÝ KATALOG VZP - ZP'!Q143),"("&amp;""""&amp;")"))</f>
        <v/>
      </c>
      <c r="R143" s="31" t="str">
        <f>IF(LEN(TRIM('ÚHRADOVÝ KATALOG VZP - ZP'!B143)&amp;TRIM('ÚHRADOVÝ KATALOG VZP - ZP'!C143)&amp;TRIM('ÚHRADOVÝ KATALOG VZP - ZP'!D143)&amp;TRIM('ÚHRADOVÝ KATALOG VZP - ZP'!E143)&amp;TRIM('ÚHRADOVÝ KATALOG VZP - ZP'!F143)&amp;TRIM('ÚHRADOVÝ KATALOG VZP - ZP'!G143)&amp;TRIM('ÚHRADOVÝ KATALOG VZP - ZP'!H143)&amp;TRIM('ÚHRADOVÝ KATALOG VZP - ZP'!I143)&amp;TRIM('ÚHRADOVÝ KATALOG VZP - ZP'!J143)&amp;TRIM('ÚHRADOVÝ KATALOG VZP - ZP'!K143)&amp;TRIM('ÚHRADOVÝ KATALOG VZP - ZP'!L143)&amp;TRIM('ÚHRADOVÝ KATALOG VZP - ZP'!M143)&amp;TRIM('ÚHRADOVÝ KATALOG VZP - ZP'!N143)&amp;TRIM('ÚHRADOVÝ KATALOG VZP - ZP'!O143)&amp;TRIM('ÚHRADOVÝ KATALOG VZP - ZP'!P143)&amp;TRIM('ÚHRADOVÝ KATALOG VZP - ZP'!Q143))=0,"ANO","NE")</f>
        <v>ANO</v>
      </c>
      <c r="S143" s="31" t="str">
        <f>IF(R143="NE",IF(LEN(TRIM('ÚHRADOVÝ KATALOG VZP - ZP'!B143))=0,"NOVÝ","OPRAVA"),"")</f>
        <v/>
      </c>
      <c r="T143" s="32" t="str">
        <f t="shared" si="12"/>
        <v>X</v>
      </c>
      <c r="U143" s="11"/>
      <c r="V143" s="11">
        <f>LEN(TRIM('ÚHRADOVÝ KATALOG VZP - ZP'!C143))</f>
        <v>0</v>
      </c>
      <c r="W143" s="11" t="str">
        <f>IF(IFERROR(SEARCH("""",UPPER('ÚHRADOVÝ KATALOG VZP - ZP'!C143)),0)&gt;0," "&amp;CHAR(34),"")</f>
        <v/>
      </c>
      <c r="X143" s="11" t="str">
        <f>IF(IFERROR(SEARCH("~?",UPPER('ÚHRADOVÝ KATALOG VZP - ZP'!C143)),0)&gt;0," ?","")</f>
        <v/>
      </c>
      <c r="Y143" s="11" t="str">
        <f>IF(IFERROR(SEARCH("!",UPPER('ÚHRADOVÝ KATALOG VZP - ZP'!C143)),0)&gt;0," !","")</f>
        <v/>
      </c>
      <c r="Z143" s="11" t="str">
        <f>IF(IFERROR(SEARCH("_",UPPER('ÚHRADOVÝ KATALOG VZP - ZP'!C143)),0)&gt;0," _","")</f>
        <v/>
      </c>
      <c r="AA143" s="11" t="str">
        <f>IF(IFERROR(SEARCH("§",UPPER('ÚHRADOVÝ KATALOG VZP - ZP'!C143)),0)&gt;0," §","")</f>
        <v/>
      </c>
      <c r="AB143" s="11" t="str">
        <f>IF(IFERROR(SEARCH("#",UPPER('ÚHRADOVÝ KATALOG VZP - ZP'!C143)),0)&gt;0," #","")</f>
        <v/>
      </c>
      <c r="AC143" s="11" t="str">
        <f>IF(IFERROR(SEARCH(CHAR(10),UPPER('ÚHRADOVÝ KATALOG VZP - ZP'!C143)),0)&gt;0," ALT+ENTER","")</f>
        <v/>
      </c>
      <c r="AD143" s="96" t="str">
        <f>IF(AND(V143=0, R143="NE"),"Chybí NAZ",IF(LEN(TRIM(W143&amp;X143&amp;Y143&amp;Z143&amp;AA143&amp;AB143&amp;AC143))&gt;0,"Nepovolený(é) znak(y):   "&amp;W143&amp;X143&amp;Y143&amp;Z143&amp;AA143&amp;AB143&amp;AC143,TRIM('ÚHRADOVÝ KATALOG VZP - ZP'!C143)))</f>
        <v/>
      </c>
      <c r="AE143" s="11">
        <f>LEN(TRIM('ÚHRADOVÝ KATALOG VZP - ZP'!D143))</f>
        <v>0</v>
      </c>
      <c r="AF143" s="11" t="str">
        <f>IF(IFERROR(SEARCH("""",UPPER('ÚHRADOVÝ KATALOG VZP - ZP'!D143)),0)&gt;0," "&amp;CHAR(34),"")</f>
        <v/>
      </c>
      <c r="AG143" s="11" t="str">
        <f>IF(IFERROR(SEARCH("~?",UPPER('ÚHRADOVÝ KATALOG VZP - ZP'!D143)),0)&gt;0," ?","")</f>
        <v/>
      </c>
      <c r="AH143" s="11" t="str">
        <f>IF(IFERROR(SEARCH("!",UPPER('ÚHRADOVÝ KATALOG VZP - ZP'!D143)),0)&gt;0," !","")</f>
        <v/>
      </c>
      <c r="AI143" s="11" t="str">
        <f>IF(IFERROR(SEARCH("_",UPPER('ÚHRADOVÝ KATALOG VZP - ZP'!D143)),0)&gt;0," _","")</f>
        <v/>
      </c>
      <c r="AJ143" s="11" t="str">
        <f>IF(IFERROR(SEARCH("§",UPPER('ÚHRADOVÝ KATALOG VZP - ZP'!D143)),0)&gt;0," §","")</f>
        <v/>
      </c>
      <c r="AK143" s="11" t="str">
        <f>IF(IFERROR(SEARCH("#",UPPER('ÚHRADOVÝ KATALOG VZP - ZP'!D143)),0)&gt;0," #","")</f>
        <v/>
      </c>
      <c r="AL143" s="11" t="str">
        <f>IF(IFERROR(SEARCH(CHAR(10),UPPER('ÚHRADOVÝ KATALOG VZP - ZP'!D143)),0)&gt;0," ALT+ENTER","")</f>
        <v/>
      </c>
      <c r="AM143" s="96" t="str">
        <f>IF(AND(AE143=0, R143="NE"),"Chybí DOP",IF(LEN(TRIM(AF143&amp;AG143&amp;AH143&amp;AI143&amp;AJ143&amp;AK143&amp;AL143))&gt;0,"Nepovolený(é) znak(y):   "&amp;AF143&amp;AG143&amp;AH143&amp;AI143&amp;AJ143&amp;AK143&amp;AL143,TRIM('ÚHRADOVÝ KATALOG VZP - ZP'!D143)))</f>
        <v/>
      </c>
    </row>
    <row r="144" spans="1:39" ht="30" hidden="1" customHeight="1" x14ac:dyDescent="0.2">
      <c r="A144" s="1">
        <v>139</v>
      </c>
      <c r="B144" s="20" t="str">
        <f>IF(ISBLANK('ÚHRADOVÝ KATALOG VZP - ZP'!B144),"",'ÚHRADOVÝ KATALOG VZP - ZP'!B144)</f>
        <v/>
      </c>
      <c r="C144" s="21" t="str">
        <f t="shared" si="9"/>
        <v/>
      </c>
      <c r="D144" s="21" t="str">
        <f t="shared" si="10"/>
        <v/>
      </c>
      <c r="E144" s="22" t="str">
        <f>IF(S144="NOVÝ",IF(LEN(TRIM('ÚHRADOVÝ KATALOG VZP - ZP'!E144))=0,"Chybí TYP",'ÚHRADOVÝ KATALOG VZP - ZP'!E144),IF(LEN(TRIM('ÚHRADOVÝ KATALOG VZP - ZP'!E144))=0,"",'ÚHRADOVÝ KATALOG VZP - ZP'!E144))</f>
        <v/>
      </c>
      <c r="F144" s="22" t="str">
        <f t="shared" si="11"/>
        <v/>
      </c>
      <c r="G144" s="22" t="str">
        <f>IF(S144="NOVÝ",IF(LEN(TRIM('ÚHRADOVÝ KATALOG VZP - ZP'!G144))=0,"???",IF(IFERROR(SEARCH("""",UPPER('ÚHRADOVÝ KATALOG VZP - ZP'!G144)),0)=0,UPPER('ÚHRADOVÝ KATALOG VZP - ZP'!G144),"("&amp;""""&amp;")")),IF(LEN(TRIM('ÚHRADOVÝ KATALOG VZP - ZP'!G144))=0,"",IF(IFERROR(SEARCH("""",UPPER('ÚHRADOVÝ KATALOG VZP - ZP'!G144)),0)=0,UPPER('ÚHRADOVÝ KATALOG VZP - ZP'!G144),"("&amp;""""&amp;")")))</f>
        <v/>
      </c>
      <c r="H144" s="22" t="str">
        <f>IF(IFERROR(SEARCH("""",UPPER('ÚHRADOVÝ KATALOG VZP - ZP'!H144)),0)=0,UPPER('ÚHRADOVÝ KATALOG VZP - ZP'!H144),"("&amp;""""&amp;")")</f>
        <v/>
      </c>
      <c r="I144" s="22" t="str">
        <f>IF(IFERROR(SEARCH("""",UPPER('ÚHRADOVÝ KATALOG VZP - ZP'!I144)),0)=0,UPPER('ÚHRADOVÝ KATALOG VZP - ZP'!I144),"("&amp;""""&amp;")")</f>
        <v/>
      </c>
      <c r="J144" s="23" t="str">
        <f>IF(S144="NOVÝ",IF(LEN(TRIM('ÚHRADOVÝ KATALOG VZP - ZP'!J144))=0,"Chybí VYC",'ÚHRADOVÝ KATALOG VZP - ZP'!J144),IF(LEN(TRIM('ÚHRADOVÝ KATALOG VZP - ZP'!J144))=0,"",'ÚHRADOVÝ KATALOG VZP - ZP'!J144))</f>
        <v/>
      </c>
      <c r="K144" s="22" t="str">
        <f>IF(S144="NOVÝ",IF(LEN(TRIM('ÚHRADOVÝ KATALOG VZP - ZP'!K144))=0,"Chybí MENA",IF(IFERROR(SEARCH("""",UPPER('ÚHRADOVÝ KATALOG VZP - ZP'!K144)),0)=0,UPPER('ÚHRADOVÝ KATALOG VZP - ZP'!K144),"("&amp;""""&amp;")")),IF(LEN(TRIM('ÚHRADOVÝ KATALOG VZP - ZP'!K144))=0,"",IF(IFERROR(SEARCH("""",UPPER('ÚHRADOVÝ KATALOG VZP - ZP'!K144)),0)=0,UPPER('ÚHRADOVÝ KATALOG VZP - ZP'!K144),"("&amp;""""&amp;")")))</f>
        <v/>
      </c>
      <c r="L144" s="24" t="str">
        <f>IF(S144="NOVÝ",IF(LEN(TRIM('ÚHRADOVÝ KATALOG VZP - ZP'!L144))=0,"Chybí KURZ",'ÚHRADOVÝ KATALOG VZP - ZP'!L144),IF(LEN(TRIM('ÚHRADOVÝ KATALOG VZP - ZP'!L144))=0,"",'ÚHRADOVÝ KATALOG VZP - ZP'!L144))</f>
        <v/>
      </c>
      <c r="M144" s="83" t="str">
        <f>IF(S144="NOVÝ",IF(LEN(TRIM('ÚHRADOVÝ KATALOG VZP - ZP'!M144))=0,"Chybí DPH",
IF(OR('ÚHRADOVÝ KATALOG VZP - ZP'!M144=15,'ÚHRADOVÝ KATALOG VZP - ZP'!M144=21),
'ÚHRADOVÝ KATALOG VZP - ZP'!M144,"CHYBA")),
IF(LEN(TRIM('ÚHRADOVÝ KATALOG VZP - ZP'!M144))=0,"",
IF(OR('ÚHRADOVÝ KATALOG VZP - ZP'!M144=15,'ÚHRADOVÝ KATALOG VZP - ZP'!M144=21),
'ÚHRADOVÝ KATALOG VZP - ZP'!M144,"CHYBA"))
)</f>
        <v/>
      </c>
      <c r="N144" s="25" t="str">
        <f>IF(R144="NE",IF(AND(T144&lt;&gt;"X",LEN('ÚHRADOVÝ KATALOG VZP - ZP'!N144)&gt;0),IF(ROUND(J144*L144*(1+(M144/100))*T144,2)&lt;'ÚHRADOVÝ KATALOG VZP - ZP'!N144,TEXT('ÚHRADOVÝ KATALOG VZP - ZP'!N144,"# ##0,00 Kč") &amp; CHAR(10) &amp; "&gt; " &amp; TEXT('ÚHRADOVÝ KATALOG VZP - ZP'!N144-(J144*L144*(1+(M144/100))*T144),"# ##0,00 Kč"),TEXT('ÚHRADOVÝ KATALOG VZP - ZP'!N144,"# ##0,00 Kč") &amp; CHAR(10) &amp; "OK"),"Chybí data pro výpočet"),"")</f>
        <v/>
      </c>
      <c r="O144" s="26" t="str">
        <f>IF(AND(R144="NE",LEN('ÚHRADOVÝ KATALOG VZP - ZP'!O144)&gt;0),'ÚHRADOVÝ KATALOG VZP - ZP'!O144,"")</f>
        <v/>
      </c>
      <c r="P144" s="26" t="str">
        <f>IF(AND(R144="NE",LEN('ÚHRADOVÝ KATALOG VZP - ZP'!P144)&gt;0),'ÚHRADOVÝ KATALOG VZP - ZP'!P144,"")</f>
        <v/>
      </c>
      <c r="Q144" s="79" t="str">
        <f>IF(LEN(TRIM('ÚHRADOVÝ KATALOG VZP - ZP'!Q144))=0,"",IF(IFERROR(SEARCH("""",UPPER('ÚHRADOVÝ KATALOG VZP - ZP'!Q144)),0)=0,UPPER('ÚHRADOVÝ KATALOG VZP - ZP'!Q144),"("&amp;""""&amp;")"))</f>
        <v/>
      </c>
      <c r="R144" s="31" t="str">
        <f>IF(LEN(TRIM('ÚHRADOVÝ KATALOG VZP - ZP'!B144)&amp;TRIM('ÚHRADOVÝ KATALOG VZP - ZP'!C144)&amp;TRIM('ÚHRADOVÝ KATALOG VZP - ZP'!D144)&amp;TRIM('ÚHRADOVÝ KATALOG VZP - ZP'!E144)&amp;TRIM('ÚHRADOVÝ KATALOG VZP - ZP'!F144)&amp;TRIM('ÚHRADOVÝ KATALOG VZP - ZP'!G144)&amp;TRIM('ÚHRADOVÝ KATALOG VZP - ZP'!H144)&amp;TRIM('ÚHRADOVÝ KATALOG VZP - ZP'!I144)&amp;TRIM('ÚHRADOVÝ KATALOG VZP - ZP'!J144)&amp;TRIM('ÚHRADOVÝ KATALOG VZP - ZP'!K144)&amp;TRIM('ÚHRADOVÝ KATALOG VZP - ZP'!L144)&amp;TRIM('ÚHRADOVÝ KATALOG VZP - ZP'!M144)&amp;TRIM('ÚHRADOVÝ KATALOG VZP - ZP'!N144)&amp;TRIM('ÚHRADOVÝ KATALOG VZP - ZP'!O144)&amp;TRIM('ÚHRADOVÝ KATALOG VZP - ZP'!P144)&amp;TRIM('ÚHRADOVÝ KATALOG VZP - ZP'!Q144))=0,"ANO","NE")</f>
        <v>ANO</v>
      </c>
      <c r="S144" s="31" t="str">
        <f>IF(R144="NE",IF(LEN(TRIM('ÚHRADOVÝ KATALOG VZP - ZP'!B144))=0,"NOVÝ","OPRAVA"),"")</f>
        <v/>
      </c>
      <c r="T144" s="32" t="str">
        <f t="shared" si="12"/>
        <v>X</v>
      </c>
      <c r="U144" s="11"/>
      <c r="V144" s="11">
        <f>LEN(TRIM('ÚHRADOVÝ KATALOG VZP - ZP'!C144))</f>
        <v>0</v>
      </c>
      <c r="W144" s="11" t="str">
        <f>IF(IFERROR(SEARCH("""",UPPER('ÚHRADOVÝ KATALOG VZP - ZP'!C144)),0)&gt;0," "&amp;CHAR(34),"")</f>
        <v/>
      </c>
      <c r="X144" s="11" t="str">
        <f>IF(IFERROR(SEARCH("~?",UPPER('ÚHRADOVÝ KATALOG VZP - ZP'!C144)),0)&gt;0," ?","")</f>
        <v/>
      </c>
      <c r="Y144" s="11" t="str">
        <f>IF(IFERROR(SEARCH("!",UPPER('ÚHRADOVÝ KATALOG VZP - ZP'!C144)),0)&gt;0," !","")</f>
        <v/>
      </c>
      <c r="Z144" s="11" t="str">
        <f>IF(IFERROR(SEARCH("_",UPPER('ÚHRADOVÝ KATALOG VZP - ZP'!C144)),0)&gt;0," _","")</f>
        <v/>
      </c>
      <c r="AA144" s="11" t="str">
        <f>IF(IFERROR(SEARCH("§",UPPER('ÚHRADOVÝ KATALOG VZP - ZP'!C144)),0)&gt;0," §","")</f>
        <v/>
      </c>
      <c r="AB144" s="11" t="str">
        <f>IF(IFERROR(SEARCH("#",UPPER('ÚHRADOVÝ KATALOG VZP - ZP'!C144)),0)&gt;0," #","")</f>
        <v/>
      </c>
      <c r="AC144" s="11" t="str">
        <f>IF(IFERROR(SEARCH(CHAR(10),UPPER('ÚHRADOVÝ KATALOG VZP - ZP'!C144)),0)&gt;0," ALT+ENTER","")</f>
        <v/>
      </c>
      <c r="AD144" s="96" t="str">
        <f>IF(AND(V144=0, R144="NE"),"Chybí NAZ",IF(LEN(TRIM(W144&amp;X144&amp;Y144&amp;Z144&amp;AA144&amp;AB144&amp;AC144))&gt;0,"Nepovolený(é) znak(y):   "&amp;W144&amp;X144&amp;Y144&amp;Z144&amp;AA144&amp;AB144&amp;AC144,TRIM('ÚHRADOVÝ KATALOG VZP - ZP'!C144)))</f>
        <v/>
      </c>
      <c r="AE144" s="11">
        <f>LEN(TRIM('ÚHRADOVÝ KATALOG VZP - ZP'!D144))</f>
        <v>0</v>
      </c>
      <c r="AF144" s="11" t="str">
        <f>IF(IFERROR(SEARCH("""",UPPER('ÚHRADOVÝ KATALOG VZP - ZP'!D144)),0)&gt;0," "&amp;CHAR(34),"")</f>
        <v/>
      </c>
      <c r="AG144" s="11" t="str">
        <f>IF(IFERROR(SEARCH("~?",UPPER('ÚHRADOVÝ KATALOG VZP - ZP'!D144)),0)&gt;0," ?","")</f>
        <v/>
      </c>
      <c r="AH144" s="11" t="str">
        <f>IF(IFERROR(SEARCH("!",UPPER('ÚHRADOVÝ KATALOG VZP - ZP'!D144)),0)&gt;0," !","")</f>
        <v/>
      </c>
      <c r="AI144" s="11" t="str">
        <f>IF(IFERROR(SEARCH("_",UPPER('ÚHRADOVÝ KATALOG VZP - ZP'!D144)),0)&gt;0," _","")</f>
        <v/>
      </c>
      <c r="AJ144" s="11" t="str">
        <f>IF(IFERROR(SEARCH("§",UPPER('ÚHRADOVÝ KATALOG VZP - ZP'!D144)),0)&gt;0," §","")</f>
        <v/>
      </c>
      <c r="AK144" s="11" t="str">
        <f>IF(IFERROR(SEARCH("#",UPPER('ÚHRADOVÝ KATALOG VZP - ZP'!D144)),0)&gt;0," #","")</f>
        <v/>
      </c>
      <c r="AL144" s="11" t="str">
        <f>IF(IFERROR(SEARCH(CHAR(10),UPPER('ÚHRADOVÝ KATALOG VZP - ZP'!D144)),0)&gt;0," ALT+ENTER","")</f>
        <v/>
      </c>
      <c r="AM144" s="96" t="str">
        <f>IF(AND(AE144=0, R144="NE"),"Chybí DOP",IF(LEN(TRIM(AF144&amp;AG144&amp;AH144&amp;AI144&amp;AJ144&amp;AK144&amp;AL144))&gt;0,"Nepovolený(é) znak(y):   "&amp;AF144&amp;AG144&amp;AH144&amp;AI144&amp;AJ144&amp;AK144&amp;AL144,TRIM('ÚHRADOVÝ KATALOG VZP - ZP'!D144)))</f>
        <v/>
      </c>
    </row>
    <row r="145" spans="1:39" ht="30" hidden="1" customHeight="1" x14ac:dyDescent="0.2">
      <c r="A145" s="1">
        <v>140</v>
      </c>
      <c r="B145" s="20" t="str">
        <f>IF(ISBLANK('ÚHRADOVÝ KATALOG VZP - ZP'!B145),"",'ÚHRADOVÝ KATALOG VZP - ZP'!B145)</f>
        <v/>
      </c>
      <c r="C145" s="21" t="str">
        <f t="shared" si="9"/>
        <v/>
      </c>
      <c r="D145" s="21" t="str">
        <f t="shared" si="10"/>
        <v/>
      </c>
      <c r="E145" s="22" t="str">
        <f>IF(S145="NOVÝ",IF(LEN(TRIM('ÚHRADOVÝ KATALOG VZP - ZP'!E145))=0,"Chybí TYP",'ÚHRADOVÝ KATALOG VZP - ZP'!E145),IF(LEN(TRIM('ÚHRADOVÝ KATALOG VZP - ZP'!E145))=0,"",'ÚHRADOVÝ KATALOG VZP - ZP'!E145))</f>
        <v/>
      </c>
      <c r="F145" s="22" t="str">
        <f t="shared" si="11"/>
        <v/>
      </c>
      <c r="G145" s="22" t="str">
        <f>IF(S145="NOVÝ",IF(LEN(TRIM('ÚHRADOVÝ KATALOG VZP - ZP'!G145))=0,"???",IF(IFERROR(SEARCH("""",UPPER('ÚHRADOVÝ KATALOG VZP - ZP'!G145)),0)=0,UPPER('ÚHRADOVÝ KATALOG VZP - ZP'!G145),"("&amp;""""&amp;")")),IF(LEN(TRIM('ÚHRADOVÝ KATALOG VZP - ZP'!G145))=0,"",IF(IFERROR(SEARCH("""",UPPER('ÚHRADOVÝ KATALOG VZP - ZP'!G145)),0)=0,UPPER('ÚHRADOVÝ KATALOG VZP - ZP'!G145),"("&amp;""""&amp;")")))</f>
        <v/>
      </c>
      <c r="H145" s="22" t="str">
        <f>IF(IFERROR(SEARCH("""",UPPER('ÚHRADOVÝ KATALOG VZP - ZP'!H145)),0)=0,UPPER('ÚHRADOVÝ KATALOG VZP - ZP'!H145),"("&amp;""""&amp;")")</f>
        <v/>
      </c>
      <c r="I145" s="22" t="str">
        <f>IF(IFERROR(SEARCH("""",UPPER('ÚHRADOVÝ KATALOG VZP - ZP'!I145)),0)=0,UPPER('ÚHRADOVÝ KATALOG VZP - ZP'!I145),"("&amp;""""&amp;")")</f>
        <v/>
      </c>
      <c r="J145" s="23" t="str">
        <f>IF(S145="NOVÝ",IF(LEN(TRIM('ÚHRADOVÝ KATALOG VZP - ZP'!J145))=0,"Chybí VYC",'ÚHRADOVÝ KATALOG VZP - ZP'!J145),IF(LEN(TRIM('ÚHRADOVÝ KATALOG VZP - ZP'!J145))=0,"",'ÚHRADOVÝ KATALOG VZP - ZP'!J145))</f>
        <v/>
      </c>
      <c r="K145" s="22" t="str">
        <f>IF(S145="NOVÝ",IF(LEN(TRIM('ÚHRADOVÝ KATALOG VZP - ZP'!K145))=0,"Chybí MENA",IF(IFERROR(SEARCH("""",UPPER('ÚHRADOVÝ KATALOG VZP - ZP'!K145)),0)=0,UPPER('ÚHRADOVÝ KATALOG VZP - ZP'!K145),"("&amp;""""&amp;")")),IF(LEN(TRIM('ÚHRADOVÝ KATALOG VZP - ZP'!K145))=0,"",IF(IFERROR(SEARCH("""",UPPER('ÚHRADOVÝ KATALOG VZP - ZP'!K145)),0)=0,UPPER('ÚHRADOVÝ KATALOG VZP - ZP'!K145),"("&amp;""""&amp;")")))</f>
        <v/>
      </c>
      <c r="L145" s="24" t="str">
        <f>IF(S145="NOVÝ",IF(LEN(TRIM('ÚHRADOVÝ KATALOG VZP - ZP'!L145))=0,"Chybí KURZ",'ÚHRADOVÝ KATALOG VZP - ZP'!L145),IF(LEN(TRIM('ÚHRADOVÝ KATALOG VZP - ZP'!L145))=0,"",'ÚHRADOVÝ KATALOG VZP - ZP'!L145))</f>
        <v/>
      </c>
      <c r="M145" s="83" t="str">
        <f>IF(S145="NOVÝ",IF(LEN(TRIM('ÚHRADOVÝ KATALOG VZP - ZP'!M145))=0,"Chybí DPH",
IF(OR('ÚHRADOVÝ KATALOG VZP - ZP'!M145=15,'ÚHRADOVÝ KATALOG VZP - ZP'!M145=21),
'ÚHRADOVÝ KATALOG VZP - ZP'!M145,"CHYBA")),
IF(LEN(TRIM('ÚHRADOVÝ KATALOG VZP - ZP'!M145))=0,"",
IF(OR('ÚHRADOVÝ KATALOG VZP - ZP'!M145=15,'ÚHRADOVÝ KATALOG VZP - ZP'!M145=21),
'ÚHRADOVÝ KATALOG VZP - ZP'!M145,"CHYBA"))
)</f>
        <v/>
      </c>
      <c r="N145" s="25" t="str">
        <f>IF(R145="NE",IF(AND(T145&lt;&gt;"X",LEN('ÚHRADOVÝ KATALOG VZP - ZP'!N145)&gt;0),IF(ROUND(J145*L145*(1+(M145/100))*T145,2)&lt;'ÚHRADOVÝ KATALOG VZP - ZP'!N145,TEXT('ÚHRADOVÝ KATALOG VZP - ZP'!N145,"# ##0,00 Kč") &amp; CHAR(10) &amp; "&gt; " &amp; TEXT('ÚHRADOVÝ KATALOG VZP - ZP'!N145-(J145*L145*(1+(M145/100))*T145),"# ##0,00 Kč"),TEXT('ÚHRADOVÝ KATALOG VZP - ZP'!N145,"# ##0,00 Kč") &amp; CHAR(10) &amp; "OK"),"Chybí data pro výpočet"),"")</f>
        <v/>
      </c>
      <c r="O145" s="26" t="str">
        <f>IF(AND(R145="NE",LEN('ÚHRADOVÝ KATALOG VZP - ZP'!O145)&gt;0),'ÚHRADOVÝ KATALOG VZP - ZP'!O145,"")</f>
        <v/>
      </c>
      <c r="P145" s="26" t="str">
        <f>IF(AND(R145="NE",LEN('ÚHRADOVÝ KATALOG VZP - ZP'!P145)&gt;0),'ÚHRADOVÝ KATALOG VZP - ZP'!P145,"")</f>
        <v/>
      </c>
      <c r="Q145" s="79" t="str">
        <f>IF(LEN(TRIM('ÚHRADOVÝ KATALOG VZP - ZP'!Q145))=0,"",IF(IFERROR(SEARCH("""",UPPER('ÚHRADOVÝ KATALOG VZP - ZP'!Q145)),0)=0,UPPER('ÚHRADOVÝ KATALOG VZP - ZP'!Q145),"("&amp;""""&amp;")"))</f>
        <v/>
      </c>
      <c r="R145" s="31" t="str">
        <f>IF(LEN(TRIM('ÚHRADOVÝ KATALOG VZP - ZP'!B145)&amp;TRIM('ÚHRADOVÝ KATALOG VZP - ZP'!C145)&amp;TRIM('ÚHRADOVÝ KATALOG VZP - ZP'!D145)&amp;TRIM('ÚHRADOVÝ KATALOG VZP - ZP'!E145)&amp;TRIM('ÚHRADOVÝ KATALOG VZP - ZP'!F145)&amp;TRIM('ÚHRADOVÝ KATALOG VZP - ZP'!G145)&amp;TRIM('ÚHRADOVÝ KATALOG VZP - ZP'!H145)&amp;TRIM('ÚHRADOVÝ KATALOG VZP - ZP'!I145)&amp;TRIM('ÚHRADOVÝ KATALOG VZP - ZP'!J145)&amp;TRIM('ÚHRADOVÝ KATALOG VZP - ZP'!K145)&amp;TRIM('ÚHRADOVÝ KATALOG VZP - ZP'!L145)&amp;TRIM('ÚHRADOVÝ KATALOG VZP - ZP'!M145)&amp;TRIM('ÚHRADOVÝ KATALOG VZP - ZP'!N145)&amp;TRIM('ÚHRADOVÝ KATALOG VZP - ZP'!O145)&amp;TRIM('ÚHRADOVÝ KATALOG VZP - ZP'!P145)&amp;TRIM('ÚHRADOVÝ KATALOG VZP - ZP'!Q145))=0,"ANO","NE")</f>
        <v>ANO</v>
      </c>
      <c r="S145" s="31" t="str">
        <f>IF(R145="NE",IF(LEN(TRIM('ÚHRADOVÝ KATALOG VZP - ZP'!B145))=0,"NOVÝ","OPRAVA"),"")</f>
        <v/>
      </c>
      <c r="T145" s="32" t="str">
        <f t="shared" si="12"/>
        <v>X</v>
      </c>
      <c r="U145" s="11"/>
      <c r="V145" s="11">
        <f>LEN(TRIM('ÚHRADOVÝ KATALOG VZP - ZP'!C145))</f>
        <v>0</v>
      </c>
      <c r="W145" s="11" t="str">
        <f>IF(IFERROR(SEARCH("""",UPPER('ÚHRADOVÝ KATALOG VZP - ZP'!C145)),0)&gt;0," "&amp;CHAR(34),"")</f>
        <v/>
      </c>
      <c r="X145" s="11" t="str">
        <f>IF(IFERROR(SEARCH("~?",UPPER('ÚHRADOVÝ KATALOG VZP - ZP'!C145)),0)&gt;0," ?","")</f>
        <v/>
      </c>
      <c r="Y145" s="11" t="str">
        <f>IF(IFERROR(SEARCH("!",UPPER('ÚHRADOVÝ KATALOG VZP - ZP'!C145)),0)&gt;0," !","")</f>
        <v/>
      </c>
      <c r="Z145" s="11" t="str">
        <f>IF(IFERROR(SEARCH("_",UPPER('ÚHRADOVÝ KATALOG VZP - ZP'!C145)),0)&gt;0," _","")</f>
        <v/>
      </c>
      <c r="AA145" s="11" t="str">
        <f>IF(IFERROR(SEARCH("§",UPPER('ÚHRADOVÝ KATALOG VZP - ZP'!C145)),0)&gt;0," §","")</f>
        <v/>
      </c>
      <c r="AB145" s="11" t="str">
        <f>IF(IFERROR(SEARCH("#",UPPER('ÚHRADOVÝ KATALOG VZP - ZP'!C145)),0)&gt;0," #","")</f>
        <v/>
      </c>
      <c r="AC145" s="11" t="str">
        <f>IF(IFERROR(SEARCH(CHAR(10),UPPER('ÚHRADOVÝ KATALOG VZP - ZP'!C145)),0)&gt;0," ALT+ENTER","")</f>
        <v/>
      </c>
      <c r="AD145" s="96" t="str">
        <f>IF(AND(V145=0, R145="NE"),"Chybí NAZ",IF(LEN(TRIM(W145&amp;X145&amp;Y145&amp;Z145&amp;AA145&amp;AB145&amp;AC145))&gt;0,"Nepovolený(é) znak(y):   "&amp;W145&amp;X145&amp;Y145&amp;Z145&amp;AA145&amp;AB145&amp;AC145,TRIM('ÚHRADOVÝ KATALOG VZP - ZP'!C145)))</f>
        <v/>
      </c>
      <c r="AE145" s="11">
        <f>LEN(TRIM('ÚHRADOVÝ KATALOG VZP - ZP'!D145))</f>
        <v>0</v>
      </c>
      <c r="AF145" s="11" t="str">
        <f>IF(IFERROR(SEARCH("""",UPPER('ÚHRADOVÝ KATALOG VZP - ZP'!D145)),0)&gt;0," "&amp;CHAR(34),"")</f>
        <v/>
      </c>
      <c r="AG145" s="11" t="str">
        <f>IF(IFERROR(SEARCH("~?",UPPER('ÚHRADOVÝ KATALOG VZP - ZP'!D145)),0)&gt;0," ?","")</f>
        <v/>
      </c>
      <c r="AH145" s="11" t="str">
        <f>IF(IFERROR(SEARCH("!",UPPER('ÚHRADOVÝ KATALOG VZP - ZP'!D145)),0)&gt;0," !","")</f>
        <v/>
      </c>
      <c r="AI145" s="11" t="str">
        <f>IF(IFERROR(SEARCH("_",UPPER('ÚHRADOVÝ KATALOG VZP - ZP'!D145)),0)&gt;0," _","")</f>
        <v/>
      </c>
      <c r="AJ145" s="11" t="str">
        <f>IF(IFERROR(SEARCH("§",UPPER('ÚHRADOVÝ KATALOG VZP - ZP'!D145)),0)&gt;0," §","")</f>
        <v/>
      </c>
      <c r="AK145" s="11" t="str">
        <f>IF(IFERROR(SEARCH("#",UPPER('ÚHRADOVÝ KATALOG VZP - ZP'!D145)),0)&gt;0," #","")</f>
        <v/>
      </c>
      <c r="AL145" s="11" t="str">
        <f>IF(IFERROR(SEARCH(CHAR(10),UPPER('ÚHRADOVÝ KATALOG VZP - ZP'!D145)),0)&gt;0," ALT+ENTER","")</f>
        <v/>
      </c>
      <c r="AM145" s="96" t="str">
        <f>IF(AND(AE145=0, R145="NE"),"Chybí DOP",IF(LEN(TRIM(AF145&amp;AG145&amp;AH145&amp;AI145&amp;AJ145&amp;AK145&amp;AL145))&gt;0,"Nepovolený(é) znak(y):   "&amp;AF145&amp;AG145&amp;AH145&amp;AI145&amp;AJ145&amp;AK145&amp;AL145,TRIM('ÚHRADOVÝ KATALOG VZP - ZP'!D145)))</f>
        <v/>
      </c>
    </row>
    <row r="146" spans="1:39" ht="30" hidden="1" customHeight="1" x14ac:dyDescent="0.2">
      <c r="A146" s="1">
        <v>141</v>
      </c>
      <c r="B146" s="20" t="str">
        <f>IF(ISBLANK('ÚHRADOVÝ KATALOG VZP - ZP'!B146),"",'ÚHRADOVÝ KATALOG VZP - ZP'!B146)</f>
        <v/>
      </c>
      <c r="C146" s="21" t="str">
        <f t="shared" si="9"/>
        <v/>
      </c>
      <c r="D146" s="21" t="str">
        <f t="shared" si="10"/>
        <v/>
      </c>
      <c r="E146" s="22" t="str">
        <f>IF(S146="NOVÝ",IF(LEN(TRIM('ÚHRADOVÝ KATALOG VZP - ZP'!E146))=0,"Chybí TYP",'ÚHRADOVÝ KATALOG VZP - ZP'!E146),IF(LEN(TRIM('ÚHRADOVÝ KATALOG VZP - ZP'!E146))=0,"",'ÚHRADOVÝ KATALOG VZP - ZP'!E146))</f>
        <v/>
      </c>
      <c r="F146" s="22" t="str">
        <f t="shared" si="11"/>
        <v/>
      </c>
      <c r="G146" s="22" t="str">
        <f>IF(S146="NOVÝ",IF(LEN(TRIM('ÚHRADOVÝ KATALOG VZP - ZP'!G146))=0,"???",IF(IFERROR(SEARCH("""",UPPER('ÚHRADOVÝ KATALOG VZP - ZP'!G146)),0)=0,UPPER('ÚHRADOVÝ KATALOG VZP - ZP'!G146),"("&amp;""""&amp;")")),IF(LEN(TRIM('ÚHRADOVÝ KATALOG VZP - ZP'!G146))=0,"",IF(IFERROR(SEARCH("""",UPPER('ÚHRADOVÝ KATALOG VZP - ZP'!G146)),0)=0,UPPER('ÚHRADOVÝ KATALOG VZP - ZP'!G146),"("&amp;""""&amp;")")))</f>
        <v/>
      </c>
      <c r="H146" s="22" t="str">
        <f>IF(IFERROR(SEARCH("""",UPPER('ÚHRADOVÝ KATALOG VZP - ZP'!H146)),0)=0,UPPER('ÚHRADOVÝ KATALOG VZP - ZP'!H146),"("&amp;""""&amp;")")</f>
        <v/>
      </c>
      <c r="I146" s="22" t="str">
        <f>IF(IFERROR(SEARCH("""",UPPER('ÚHRADOVÝ KATALOG VZP - ZP'!I146)),0)=0,UPPER('ÚHRADOVÝ KATALOG VZP - ZP'!I146),"("&amp;""""&amp;")")</f>
        <v/>
      </c>
      <c r="J146" s="23" t="str">
        <f>IF(S146="NOVÝ",IF(LEN(TRIM('ÚHRADOVÝ KATALOG VZP - ZP'!J146))=0,"Chybí VYC",'ÚHRADOVÝ KATALOG VZP - ZP'!J146),IF(LEN(TRIM('ÚHRADOVÝ KATALOG VZP - ZP'!J146))=0,"",'ÚHRADOVÝ KATALOG VZP - ZP'!J146))</f>
        <v/>
      </c>
      <c r="K146" s="22" t="str">
        <f>IF(S146="NOVÝ",IF(LEN(TRIM('ÚHRADOVÝ KATALOG VZP - ZP'!K146))=0,"Chybí MENA",IF(IFERROR(SEARCH("""",UPPER('ÚHRADOVÝ KATALOG VZP - ZP'!K146)),0)=0,UPPER('ÚHRADOVÝ KATALOG VZP - ZP'!K146),"("&amp;""""&amp;")")),IF(LEN(TRIM('ÚHRADOVÝ KATALOG VZP - ZP'!K146))=0,"",IF(IFERROR(SEARCH("""",UPPER('ÚHRADOVÝ KATALOG VZP - ZP'!K146)),0)=0,UPPER('ÚHRADOVÝ KATALOG VZP - ZP'!K146),"("&amp;""""&amp;")")))</f>
        <v/>
      </c>
      <c r="L146" s="24" t="str">
        <f>IF(S146="NOVÝ",IF(LEN(TRIM('ÚHRADOVÝ KATALOG VZP - ZP'!L146))=0,"Chybí KURZ",'ÚHRADOVÝ KATALOG VZP - ZP'!L146),IF(LEN(TRIM('ÚHRADOVÝ KATALOG VZP - ZP'!L146))=0,"",'ÚHRADOVÝ KATALOG VZP - ZP'!L146))</f>
        <v/>
      </c>
      <c r="M146" s="83" t="str">
        <f>IF(S146="NOVÝ",IF(LEN(TRIM('ÚHRADOVÝ KATALOG VZP - ZP'!M146))=0,"Chybí DPH",
IF(OR('ÚHRADOVÝ KATALOG VZP - ZP'!M146=15,'ÚHRADOVÝ KATALOG VZP - ZP'!M146=21),
'ÚHRADOVÝ KATALOG VZP - ZP'!M146,"CHYBA")),
IF(LEN(TRIM('ÚHRADOVÝ KATALOG VZP - ZP'!M146))=0,"",
IF(OR('ÚHRADOVÝ KATALOG VZP - ZP'!M146=15,'ÚHRADOVÝ KATALOG VZP - ZP'!M146=21),
'ÚHRADOVÝ KATALOG VZP - ZP'!M146,"CHYBA"))
)</f>
        <v/>
      </c>
      <c r="N146" s="25" t="str">
        <f>IF(R146="NE",IF(AND(T146&lt;&gt;"X",LEN('ÚHRADOVÝ KATALOG VZP - ZP'!N146)&gt;0),IF(ROUND(J146*L146*(1+(M146/100))*T146,2)&lt;'ÚHRADOVÝ KATALOG VZP - ZP'!N146,TEXT('ÚHRADOVÝ KATALOG VZP - ZP'!N146,"# ##0,00 Kč") &amp; CHAR(10) &amp; "&gt; " &amp; TEXT('ÚHRADOVÝ KATALOG VZP - ZP'!N146-(J146*L146*(1+(M146/100))*T146),"# ##0,00 Kč"),TEXT('ÚHRADOVÝ KATALOG VZP - ZP'!N146,"# ##0,00 Kč") &amp; CHAR(10) &amp; "OK"),"Chybí data pro výpočet"),"")</f>
        <v/>
      </c>
      <c r="O146" s="26" t="str">
        <f>IF(AND(R146="NE",LEN('ÚHRADOVÝ KATALOG VZP - ZP'!O146)&gt;0),'ÚHRADOVÝ KATALOG VZP - ZP'!O146,"")</f>
        <v/>
      </c>
      <c r="P146" s="26" t="str">
        <f>IF(AND(R146="NE",LEN('ÚHRADOVÝ KATALOG VZP - ZP'!P146)&gt;0),'ÚHRADOVÝ KATALOG VZP - ZP'!P146,"")</f>
        <v/>
      </c>
      <c r="Q146" s="79" t="str">
        <f>IF(LEN(TRIM('ÚHRADOVÝ KATALOG VZP - ZP'!Q146))=0,"",IF(IFERROR(SEARCH("""",UPPER('ÚHRADOVÝ KATALOG VZP - ZP'!Q146)),0)=0,UPPER('ÚHRADOVÝ KATALOG VZP - ZP'!Q146),"("&amp;""""&amp;")"))</f>
        <v/>
      </c>
      <c r="R146" s="31" t="str">
        <f>IF(LEN(TRIM('ÚHRADOVÝ KATALOG VZP - ZP'!B146)&amp;TRIM('ÚHRADOVÝ KATALOG VZP - ZP'!C146)&amp;TRIM('ÚHRADOVÝ KATALOG VZP - ZP'!D146)&amp;TRIM('ÚHRADOVÝ KATALOG VZP - ZP'!E146)&amp;TRIM('ÚHRADOVÝ KATALOG VZP - ZP'!F146)&amp;TRIM('ÚHRADOVÝ KATALOG VZP - ZP'!G146)&amp;TRIM('ÚHRADOVÝ KATALOG VZP - ZP'!H146)&amp;TRIM('ÚHRADOVÝ KATALOG VZP - ZP'!I146)&amp;TRIM('ÚHRADOVÝ KATALOG VZP - ZP'!J146)&amp;TRIM('ÚHRADOVÝ KATALOG VZP - ZP'!K146)&amp;TRIM('ÚHRADOVÝ KATALOG VZP - ZP'!L146)&amp;TRIM('ÚHRADOVÝ KATALOG VZP - ZP'!M146)&amp;TRIM('ÚHRADOVÝ KATALOG VZP - ZP'!N146)&amp;TRIM('ÚHRADOVÝ KATALOG VZP - ZP'!O146)&amp;TRIM('ÚHRADOVÝ KATALOG VZP - ZP'!P146)&amp;TRIM('ÚHRADOVÝ KATALOG VZP - ZP'!Q146))=0,"ANO","NE")</f>
        <v>ANO</v>
      </c>
      <c r="S146" s="31" t="str">
        <f>IF(R146="NE",IF(LEN(TRIM('ÚHRADOVÝ KATALOG VZP - ZP'!B146))=0,"NOVÝ","OPRAVA"),"")</f>
        <v/>
      </c>
      <c r="T146" s="32" t="str">
        <f t="shared" si="12"/>
        <v>X</v>
      </c>
      <c r="U146" s="11"/>
      <c r="V146" s="11">
        <f>LEN(TRIM('ÚHRADOVÝ KATALOG VZP - ZP'!C146))</f>
        <v>0</v>
      </c>
      <c r="W146" s="11" t="str">
        <f>IF(IFERROR(SEARCH("""",UPPER('ÚHRADOVÝ KATALOG VZP - ZP'!C146)),0)&gt;0," "&amp;CHAR(34),"")</f>
        <v/>
      </c>
      <c r="X146" s="11" t="str">
        <f>IF(IFERROR(SEARCH("~?",UPPER('ÚHRADOVÝ KATALOG VZP - ZP'!C146)),0)&gt;0," ?","")</f>
        <v/>
      </c>
      <c r="Y146" s="11" t="str">
        <f>IF(IFERROR(SEARCH("!",UPPER('ÚHRADOVÝ KATALOG VZP - ZP'!C146)),0)&gt;0," !","")</f>
        <v/>
      </c>
      <c r="Z146" s="11" t="str">
        <f>IF(IFERROR(SEARCH("_",UPPER('ÚHRADOVÝ KATALOG VZP - ZP'!C146)),0)&gt;0," _","")</f>
        <v/>
      </c>
      <c r="AA146" s="11" t="str">
        <f>IF(IFERROR(SEARCH("§",UPPER('ÚHRADOVÝ KATALOG VZP - ZP'!C146)),0)&gt;0," §","")</f>
        <v/>
      </c>
      <c r="AB146" s="11" t="str">
        <f>IF(IFERROR(SEARCH("#",UPPER('ÚHRADOVÝ KATALOG VZP - ZP'!C146)),0)&gt;0," #","")</f>
        <v/>
      </c>
      <c r="AC146" s="11" t="str">
        <f>IF(IFERROR(SEARCH(CHAR(10),UPPER('ÚHRADOVÝ KATALOG VZP - ZP'!C146)),0)&gt;0," ALT+ENTER","")</f>
        <v/>
      </c>
      <c r="AD146" s="96" t="str">
        <f>IF(AND(V146=0, R146="NE"),"Chybí NAZ",IF(LEN(TRIM(W146&amp;X146&amp;Y146&amp;Z146&amp;AA146&amp;AB146&amp;AC146))&gt;0,"Nepovolený(é) znak(y):   "&amp;W146&amp;X146&amp;Y146&amp;Z146&amp;AA146&amp;AB146&amp;AC146,TRIM('ÚHRADOVÝ KATALOG VZP - ZP'!C146)))</f>
        <v/>
      </c>
      <c r="AE146" s="11">
        <f>LEN(TRIM('ÚHRADOVÝ KATALOG VZP - ZP'!D146))</f>
        <v>0</v>
      </c>
      <c r="AF146" s="11" t="str">
        <f>IF(IFERROR(SEARCH("""",UPPER('ÚHRADOVÝ KATALOG VZP - ZP'!D146)),0)&gt;0," "&amp;CHAR(34),"")</f>
        <v/>
      </c>
      <c r="AG146" s="11" t="str">
        <f>IF(IFERROR(SEARCH("~?",UPPER('ÚHRADOVÝ KATALOG VZP - ZP'!D146)),0)&gt;0," ?","")</f>
        <v/>
      </c>
      <c r="AH146" s="11" t="str">
        <f>IF(IFERROR(SEARCH("!",UPPER('ÚHRADOVÝ KATALOG VZP - ZP'!D146)),0)&gt;0," !","")</f>
        <v/>
      </c>
      <c r="AI146" s="11" t="str">
        <f>IF(IFERROR(SEARCH("_",UPPER('ÚHRADOVÝ KATALOG VZP - ZP'!D146)),0)&gt;0," _","")</f>
        <v/>
      </c>
      <c r="AJ146" s="11" t="str">
        <f>IF(IFERROR(SEARCH("§",UPPER('ÚHRADOVÝ KATALOG VZP - ZP'!D146)),0)&gt;0," §","")</f>
        <v/>
      </c>
      <c r="AK146" s="11" t="str">
        <f>IF(IFERROR(SEARCH("#",UPPER('ÚHRADOVÝ KATALOG VZP - ZP'!D146)),0)&gt;0," #","")</f>
        <v/>
      </c>
      <c r="AL146" s="11" t="str">
        <f>IF(IFERROR(SEARCH(CHAR(10),UPPER('ÚHRADOVÝ KATALOG VZP - ZP'!D146)),0)&gt;0," ALT+ENTER","")</f>
        <v/>
      </c>
      <c r="AM146" s="96" t="str">
        <f>IF(AND(AE146=0, R146="NE"),"Chybí DOP",IF(LEN(TRIM(AF146&amp;AG146&amp;AH146&amp;AI146&amp;AJ146&amp;AK146&amp;AL146))&gt;0,"Nepovolený(é) znak(y):   "&amp;AF146&amp;AG146&amp;AH146&amp;AI146&amp;AJ146&amp;AK146&amp;AL146,TRIM('ÚHRADOVÝ KATALOG VZP - ZP'!D146)))</f>
        <v/>
      </c>
    </row>
    <row r="147" spans="1:39" ht="30" hidden="1" customHeight="1" x14ac:dyDescent="0.2">
      <c r="A147" s="1">
        <v>142</v>
      </c>
      <c r="B147" s="20" t="str">
        <f>IF(ISBLANK('ÚHRADOVÝ KATALOG VZP - ZP'!B147),"",'ÚHRADOVÝ KATALOG VZP - ZP'!B147)</f>
        <v/>
      </c>
      <c r="C147" s="21" t="str">
        <f t="shared" si="9"/>
        <v/>
      </c>
      <c r="D147" s="21" t="str">
        <f t="shared" si="10"/>
        <v/>
      </c>
      <c r="E147" s="22" t="str">
        <f>IF(S147="NOVÝ",IF(LEN(TRIM('ÚHRADOVÝ KATALOG VZP - ZP'!E147))=0,"Chybí TYP",'ÚHRADOVÝ KATALOG VZP - ZP'!E147),IF(LEN(TRIM('ÚHRADOVÝ KATALOG VZP - ZP'!E147))=0,"",'ÚHRADOVÝ KATALOG VZP - ZP'!E147))</f>
        <v/>
      </c>
      <c r="F147" s="22" t="str">
        <f t="shared" si="11"/>
        <v/>
      </c>
      <c r="G147" s="22" t="str">
        <f>IF(S147="NOVÝ",IF(LEN(TRIM('ÚHRADOVÝ KATALOG VZP - ZP'!G147))=0,"???",IF(IFERROR(SEARCH("""",UPPER('ÚHRADOVÝ KATALOG VZP - ZP'!G147)),0)=0,UPPER('ÚHRADOVÝ KATALOG VZP - ZP'!G147),"("&amp;""""&amp;")")),IF(LEN(TRIM('ÚHRADOVÝ KATALOG VZP - ZP'!G147))=0,"",IF(IFERROR(SEARCH("""",UPPER('ÚHRADOVÝ KATALOG VZP - ZP'!G147)),0)=0,UPPER('ÚHRADOVÝ KATALOG VZP - ZP'!G147),"("&amp;""""&amp;")")))</f>
        <v/>
      </c>
      <c r="H147" s="22" t="str">
        <f>IF(IFERROR(SEARCH("""",UPPER('ÚHRADOVÝ KATALOG VZP - ZP'!H147)),0)=0,UPPER('ÚHRADOVÝ KATALOG VZP - ZP'!H147),"("&amp;""""&amp;")")</f>
        <v/>
      </c>
      <c r="I147" s="22" t="str">
        <f>IF(IFERROR(SEARCH("""",UPPER('ÚHRADOVÝ KATALOG VZP - ZP'!I147)),0)=0,UPPER('ÚHRADOVÝ KATALOG VZP - ZP'!I147),"("&amp;""""&amp;")")</f>
        <v/>
      </c>
      <c r="J147" s="23" t="str">
        <f>IF(S147="NOVÝ",IF(LEN(TRIM('ÚHRADOVÝ KATALOG VZP - ZP'!J147))=0,"Chybí VYC",'ÚHRADOVÝ KATALOG VZP - ZP'!J147),IF(LEN(TRIM('ÚHRADOVÝ KATALOG VZP - ZP'!J147))=0,"",'ÚHRADOVÝ KATALOG VZP - ZP'!J147))</f>
        <v/>
      </c>
      <c r="K147" s="22" t="str">
        <f>IF(S147="NOVÝ",IF(LEN(TRIM('ÚHRADOVÝ KATALOG VZP - ZP'!K147))=0,"Chybí MENA",IF(IFERROR(SEARCH("""",UPPER('ÚHRADOVÝ KATALOG VZP - ZP'!K147)),0)=0,UPPER('ÚHRADOVÝ KATALOG VZP - ZP'!K147),"("&amp;""""&amp;")")),IF(LEN(TRIM('ÚHRADOVÝ KATALOG VZP - ZP'!K147))=0,"",IF(IFERROR(SEARCH("""",UPPER('ÚHRADOVÝ KATALOG VZP - ZP'!K147)),0)=0,UPPER('ÚHRADOVÝ KATALOG VZP - ZP'!K147),"("&amp;""""&amp;")")))</f>
        <v/>
      </c>
      <c r="L147" s="24" t="str">
        <f>IF(S147="NOVÝ",IF(LEN(TRIM('ÚHRADOVÝ KATALOG VZP - ZP'!L147))=0,"Chybí KURZ",'ÚHRADOVÝ KATALOG VZP - ZP'!L147),IF(LEN(TRIM('ÚHRADOVÝ KATALOG VZP - ZP'!L147))=0,"",'ÚHRADOVÝ KATALOG VZP - ZP'!L147))</f>
        <v/>
      </c>
      <c r="M147" s="83" t="str">
        <f>IF(S147="NOVÝ",IF(LEN(TRIM('ÚHRADOVÝ KATALOG VZP - ZP'!M147))=0,"Chybí DPH",
IF(OR('ÚHRADOVÝ KATALOG VZP - ZP'!M147=15,'ÚHRADOVÝ KATALOG VZP - ZP'!M147=21),
'ÚHRADOVÝ KATALOG VZP - ZP'!M147,"CHYBA")),
IF(LEN(TRIM('ÚHRADOVÝ KATALOG VZP - ZP'!M147))=0,"",
IF(OR('ÚHRADOVÝ KATALOG VZP - ZP'!M147=15,'ÚHRADOVÝ KATALOG VZP - ZP'!M147=21),
'ÚHRADOVÝ KATALOG VZP - ZP'!M147,"CHYBA"))
)</f>
        <v/>
      </c>
      <c r="N147" s="25" t="str">
        <f>IF(R147="NE",IF(AND(T147&lt;&gt;"X",LEN('ÚHRADOVÝ KATALOG VZP - ZP'!N147)&gt;0),IF(ROUND(J147*L147*(1+(M147/100))*T147,2)&lt;'ÚHRADOVÝ KATALOG VZP - ZP'!N147,TEXT('ÚHRADOVÝ KATALOG VZP - ZP'!N147,"# ##0,00 Kč") &amp; CHAR(10) &amp; "&gt; " &amp; TEXT('ÚHRADOVÝ KATALOG VZP - ZP'!N147-(J147*L147*(1+(M147/100))*T147),"# ##0,00 Kč"),TEXT('ÚHRADOVÝ KATALOG VZP - ZP'!N147,"# ##0,00 Kč") &amp; CHAR(10) &amp; "OK"),"Chybí data pro výpočet"),"")</f>
        <v/>
      </c>
      <c r="O147" s="26" t="str">
        <f>IF(AND(R147="NE",LEN('ÚHRADOVÝ KATALOG VZP - ZP'!O147)&gt;0),'ÚHRADOVÝ KATALOG VZP - ZP'!O147,"")</f>
        <v/>
      </c>
      <c r="P147" s="26" t="str">
        <f>IF(AND(R147="NE",LEN('ÚHRADOVÝ KATALOG VZP - ZP'!P147)&gt;0),'ÚHRADOVÝ KATALOG VZP - ZP'!P147,"")</f>
        <v/>
      </c>
      <c r="Q147" s="79" t="str">
        <f>IF(LEN(TRIM('ÚHRADOVÝ KATALOG VZP - ZP'!Q147))=0,"",IF(IFERROR(SEARCH("""",UPPER('ÚHRADOVÝ KATALOG VZP - ZP'!Q147)),0)=0,UPPER('ÚHRADOVÝ KATALOG VZP - ZP'!Q147),"("&amp;""""&amp;")"))</f>
        <v/>
      </c>
      <c r="R147" s="31" t="str">
        <f>IF(LEN(TRIM('ÚHRADOVÝ KATALOG VZP - ZP'!B147)&amp;TRIM('ÚHRADOVÝ KATALOG VZP - ZP'!C147)&amp;TRIM('ÚHRADOVÝ KATALOG VZP - ZP'!D147)&amp;TRIM('ÚHRADOVÝ KATALOG VZP - ZP'!E147)&amp;TRIM('ÚHRADOVÝ KATALOG VZP - ZP'!F147)&amp;TRIM('ÚHRADOVÝ KATALOG VZP - ZP'!G147)&amp;TRIM('ÚHRADOVÝ KATALOG VZP - ZP'!H147)&amp;TRIM('ÚHRADOVÝ KATALOG VZP - ZP'!I147)&amp;TRIM('ÚHRADOVÝ KATALOG VZP - ZP'!J147)&amp;TRIM('ÚHRADOVÝ KATALOG VZP - ZP'!K147)&amp;TRIM('ÚHRADOVÝ KATALOG VZP - ZP'!L147)&amp;TRIM('ÚHRADOVÝ KATALOG VZP - ZP'!M147)&amp;TRIM('ÚHRADOVÝ KATALOG VZP - ZP'!N147)&amp;TRIM('ÚHRADOVÝ KATALOG VZP - ZP'!O147)&amp;TRIM('ÚHRADOVÝ KATALOG VZP - ZP'!P147)&amp;TRIM('ÚHRADOVÝ KATALOG VZP - ZP'!Q147))=0,"ANO","NE")</f>
        <v>ANO</v>
      </c>
      <c r="S147" s="31" t="str">
        <f>IF(R147="NE",IF(LEN(TRIM('ÚHRADOVÝ KATALOG VZP - ZP'!B147))=0,"NOVÝ","OPRAVA"),"")</f>
        <v/>
      </c>
      <c r="T147" s="32" t="str">
        <f t="shared" si="12"/>
        <v>X</v>
      </c>
      <c r="U147" s="11"/>
      <c r="V147" s="11">
        <f>LEN(TRIM('ÚHRADOVÝ KATALOG VZP - ZP'!C147))</f>
        <v>0</v>
      </c>
      <c r="W147" s="11" t="str">
        <f>IF(IFERROR(SEARCH("""",UPPER('ÚHRADOVÝ KATALOG VZP - ZP'!C147)),0)&gt;0," "&amp;CHAR(34),"")</f>
        <v/>
      </c>
      <c r="X147" s="11" t="str">
        <f>IF(IFERROR(SEARCH("~?",UPPER('ÚHRADOVÝ KATALOG VZP - ZP'!C147)),0)&gt;0," ?","")</f>
        <v/>
      </c>
      <c r="Y147" s="11" t="str">
        <f>IF(IFERROR(SEARCH("!",UPPER('ÚHRADOVÝ KATALOG VZP - ZP'!C147)),0)&gt;0," !","")</f>
        <v/>
      </c>
      <c r="Z147" s="11" t="str">
        <f>IF(IFERROR(SEARCH("_",UPPER('ÚHRADOVÝ KATALOG VZP - ZP'!C147)),0)&gt;0," _","")</f>
        <v/>
      </c>
      <c r="AA147" s="11" t="str">
        <f>IF(IFERROR(SEARCH("§",UPPER('ÚHRADOVÝ KATALOG VZP - ZP'!C147)),0)&gt;0," §","")</f>
        <v/>
      </c>
      <c r="AB147" s="11" t="str">
        <f>IF(IFERROR(SEARCH("#",UPPER('ÚHRADOVÝ KATALOG VZP - ZP'!C147)),0)&gt;0," #","")</f>
        <v/>
      </c>
      <c r="AC147" s="11" t="str">
        <f>IF(IFERROR(SEARCH(CHAR(10),UPPER('ÚHRADOVÝ KATALOG VZP - ZP'!C147)),0)&gt;0," ALT+ENTER","")</f>
        <v/>
      </c>
      <c r="AD147" s="96" t="str">
        <f>IF(AND(V147=0, R147="NE"),"Chybí NAZ",IF(LEN(TRIM(W147&amp;X147&amp;Y147&amp;Z147&amp;AA147&amp;AB147&amp;AC147))&gt;0,"Nepovolený(é) znak(y):   "&amp;W147&amp;X147&amp;Y147&amp;Z147&amp;AA147&amp;AB147&amp;AC147,TRIM('ÚHRADOVÝ KATALOG VZP - ZP'!C147)))</f>
        <v/>
      </c>
      <c r="AE147" s="11">
        <f>LEN(TRIM('ÚHRADOVÝ KATALOG VZP - ZP'!D147))</f>
        <v>0</v>
      </c>
      <c r="AF147" s="11" t="str">
        <f>IF(IFERROR(SEARCH("""",UPPER('ÚHRADOVÝ KATALOG VZP - ZP'!D147)),0)&gt;0," "&amp;CHAR(34),"")</f>
        <v/>
      </c>
      <c r="AG147" s="11" t="str">
        <f>IF(IFERROR(SEARCH("~?",UPPER('ÚHRADOVÝ KATALOG VZP - ZP'!D147)),0)&gt;0," ?","")</f>
        <v/>
      </c>
      <c r="AH147" s="11" t="str">
        <f>IF(IFERROR(SEARCH("!",UPPER('ÚHRADOVÝ KATALOG VZP - ZP'!D147)),0)&gt;0," !","")</f>
        <v/>
      </c>
      <c r="AI147" s="11" t="str">
        <f>IF(IFERROR(SEARCH("_",UPPER('ÚHRADOVÝ KATALOG VZP - ZP'!D147)),0)&gt;0," _","")</f>
        <v/>
      </c>
      <c r="AJ147" s="11" t="str">
        <f>IF(IFERROR(SEARCH("§",UPPER('ÚHRADOVÝ KATALOG VZP - ZP'!D147)),0)&gt;0," §","")</f>
        <v/>
      </c>
      <c r="AK147" s="11" t="str">
        <f>IF(IFERROR(SEARCH("#",UPPER('ÚHRADOVÝ KATALOG VZP - ZP'!D147)),0)&gt;0," #","")</f>
        <v/>
      </c>
      <c r="AL147" s="11" t="str">
        <f>IF(IFERROR(SEARCH(CHAR(10),UPPER('ÚHRADOVÝ KATALOG VZP - ZP'!D147)),0)&gt;0," ALT+ENTER","")</f>
        <v/>
      </c>
      <c r="AM147" s="96" t="str">
        <f>IF(AND(AE147=0, R147="NE"),"Chybí DOP",IF(LEN(TRIM(AF147&amp;AG147&amp;AH147&amp;AI147&amp;AJ147&amp;AK147&amp;AL147))&gt;0,"Nepovolený(é) znak(y):   "&amp;AF147&amp;AG147&amp;AH147&amp;AI147&amp;AJ147&amp;AK147&amp;AL147,TRIM('ÚHRADOVÝ KATALOG VZP - ZP'!D147)))</f>
        <v/>
      </c>
    </row>
    <row r="148" spans="1:39" ht="30" hidden="1" customHeight="1" x14ac:dyDescent="0.2">
      <c r="A148" s="1">
        <v>143</v>
      </c>
      <c r="B148" s="20" t="str">
        <f>IF(ISBLANK('ÚHRADOVÝ KATALOG VZP - ZP'!B148),"",'ÚHRADOVÝ KATALOG VZP - ZP'!B148)</f>
        <v/>
      </c>
      <c r="C148" s="21" t="str">
        <f t="shared" si="9"/>
        <v/>
      </c>
      <c r="D148" s="21" t="str">
        <f t="shared" si="10"/>
        <v/>
      </c>
      <c r="E148" s="22" t="str">
        <f>IF(S148="NOVÝ",IF(LEN(TRIM('ÚHRADOVÝ KATALOG VZP - ZP'!E148))=0,"Chybí TYP",'ÚHRADOVÝ KATALOG VZP - ZP'!E148),IF(LEN(TRIM('ÚHRADOVÝ KATALOG VZP - ZP'!E148))=0,"",'ÚHRADOVÝ KATALOG VZP - ZP'!E148))</f>
        <v/>
      </c>
      <c r="F148" s="22" t="str">
        <f t="shared" si="11"/>
        <v/>
      </c>
      <c r="G148" s="22" t="str">
        <f>IF(S148="NOVÝ",IF(LEN(TRIM('ÚHRADOVÝ KATALOG VZP - ZP'!G148))=0,"???",IF(IFERROR(SEARCH("""",UPPER('ÚHRADOVÝ KATALOG VZP - ZP'!G148)),0)=0,UPPER('ÚHRADOVÝ KATALOG VZP - ZP'!G148),"("&amp;""""&amp;")")),IF(LEN(TRIM('ÚHRADOVÝ KATALOG VZP - ZP'!G148))=0,"",IF(IFERROR(SEARCH("""",UPPER('ÚHRADOVÝ KATALOG VZP - ZP'!G148)),0)=0,UPPER('ÚHRADOVÝ KATALOG VZP - ZP'!G148),"("&amp;""""&amp;")")))</f>
        <v/>
      </c>
      <c r="H148" s="22" t="str">
        <f>IF(IFERROR(SEARCH("""",UPPER('ÚHRADOVÝ KATALOG VZP - ZP'!H148)),0)=0,UPPER('ÚHRADOVÝ KATALOG VZP - ZP'!H148),"("&amp;""""&amp;")")</f>
        <v/>
      </c>
      <c r="I148" s="22" t="str">
        <f>IF(IFERROR(SEARCH("""",UPPER('ÚHRADOVÝ KATALOG VZP - ZP'!I148)),0)=0,UPPER('ÚHRADOVÝ KATALOG VZP - ZP'!I148),"("&amp;""""&amp;")")</f>
        <v/>
      </c>
      <c r="J148" s="23" t="str">
        <f>IF(S148="NOVÝ",IF(LEN(TRIM('ÚHRADOVÝ KATALOG VZP - ZP'!J148))=0,"Chybí VYC",'ÚHRADOVÝ KATALOG VZP - ZP'!J148),IF(LEN(TRIM('ÚHRADOVÝ KATALOG VZP - ZP'!J148))=0,"",'ÚHRADOVÝ KATALOG VZP - ZP'!J148))</f>
        <v/>
      </c>
      <c r="K148" s="22" t="str">
        <f>IF(S148="NOVÝ",IF(LEN(TRIM('ÚHRADOVÝ KATALOG VZP - ZP'!K148))=0,"Chybí MENA",IF(IFERROR(SEARCH("""",UPPER('ÚHRADOVÝ KATALOG VZP - ZP'!K148)),0)=0,UPPER('ÚHRADOVÝ KATALOG VZP - ZP'!K148),"("&amp;""""&amp;")")),IF(LEN(TRIM('ÚHRADOVÝ KATALOG VZP - ZP'!K148))=0,"",IF(IFERROR(SEARCH("""",UPPER('ÚHRADOVÝ KATALOG VZP - ZP'!K148)),0)=0,UPPER('ÚHRADOVÝ KATALOG VZP - ZP'!K148),"("&amp;""""&amp;")")))</f>
        <v/>
      </c>
      <c r="L148" s="24" t="str">
        <f>IF(S148="NOVÝ",IF(LEN(TRIM('ÚHRADOVÝ KATALOG VZP - ZP'!L148))=0,"Chybí KURZ",'ÚHRADOVÝ KATALOG VZP - ZP'!L148),IF(LEN(TRIM('ÚHRADOVÝ KATALOG VZP - ZP'!L148))=0,"",'ÚHRADOVÝ KATALOG VZP - ZP'!L148))</f>
        <v/>
      </c>
      <c r="M148" s="83" t="str">
        <f>IF(S148="NOVÝ",IF(LEN(TRIM('ÚHRADOVÝ KATALOG VZP - ZP'!M148))=0,"Chybí DPH",
IF(OR('ÚHRADOVÝ KATALOG VZP - ZP'!M148=15,'ÚHRADOVÝ KATALOG VZP - ZP'!M148=21),
'ÚHRADOVÝ KATALOG VZP - ZP'!M148,"CHYBA")),
IF(LEN(TRIM('ÚHRADOVÝ KATALOG VZP - ZP'!M148))=0,"",
IF(OR('ÚHRADOVÝ KATALOG VZP - ZP'!M148=15,'ÚHRADOVÝ KATALOG VZP - ZP'!M148=21),
'ÚHRADOVÝ KATALOG VZP - ZP'!M148,"CHYBA"))
)</f>
        <v/>
      </c>
      <c r="N148" s="25" t="str">
        <f>IF(R148="NE",IF(AND(T148&lt;&gt;"X",LEN('ÚHRADOVÝ KATALOG VZP - ZP'!N148)&gt;0),IF(ROUND(J148*L148*(1+(M148/100))*T148,2)&lt;'ÚHRADOVÝ KATALOG VZP - ZP'!N148,TEXT('ÚHRADOVÝ KATALOG VZP - ZP'!N148,"# ##0,00 Kč") &amp; CHAR(10) &amp; "&gt; " &amp; TEXT('ÚHRADOVÝ KATALOG VZP - ZP'!N148-(J148*L148*(1+(M148/100))*T148),"# ##0,00 Kč"),TEXT('ÚHRADOVÝ KATALOG VZP - ZP'!N148,"# ##0,00 Kč") &amp; CHAR(10) &amp; "OK"),"Chybí data pro výpočet"),"")</f>
        <v/>
      </c>
      <c r="O148" s="26" t="str">
        <f>IF(AND(R148="NE",LEN('ÚHRADOVÝ KATALOG VZP - ZP'!O148)&gt;0),'ÚHRADOVÝ KATALOG VZP - ZP'!O148,"")</f>
        <v/>
      </c>
      <c r="P148" s="26" t="str">
        <f>IF(AND(R148="NE",LEN('ÚHRADOVÝ KATALOG VZP - ZP'!P148)&gt;0),'ÚHRADOVÝ KATALOG VZP - ZP'!P148,"")</f>
        <v/>
      </c>
      <c r="Q148" s="79" t="str">
        <f>IF(LEN(TRIM('ÚHRADOVÝ KATALOG VZP - ZP'!Q148))=0,"",IF(IFERROR(SEARCH("""",UPPER('ÚHRADOVÝ KATALOG VZP - ZP'!Q148)),0)=0,UPPER('ÚHRADOVÝ KATALOG VZP - ZP'!Q148),"("&amp;""""&amp;")"))</f>
        <v/>
      </c>
      <c r="R148" s="31" t="str">
        <f>IF(LEN(TRIM('ÚHRADOVÝ KATALOG VZP - ZP'!B148)&amp;TRIM('ÚHRADOVÝ KATALOG VZP - ZP'!C148)&amp;TRIM('ÚHRADOVÝ KATALOG VZP - ZP'!D148)&amp;TRIM('ÚHRADOVÝ KATALOG VZP - ZP'!E148)&amp;TRIM('ÚHRADOVÝ KATALOG VZP - ZP'!F148)&amp;TRIM('ÚHRADOVÝ KATALOG VZP - ZP'!G148)&amp;TRIM('ÚHRADOVÝ KATALOG VZP - ZP'!H148)&amp;TRIM('ÚHRADOVÝ KATALOG VZP - ZP'!I148)&amp;TRIM('ÚHRADOVÝ KATALOG VZP - ZP'!J148)&amp;TRIM('ÚHRADOVÝ KATALOG VZP - ZP'!K148)&amp;TRIM('ÚHRADOVÝ KATALOG VZP - ZP'!L148)&amp;TRIM('ÚHRADOVÝ KATALOG VZP - ZP'!M148)&amp;TRIM('ÚHRADOVÝ KATALOG VZP - ZP'!N148)&amp;TRIM('ÚHRADOVÝ KATALOG VZP - ZP'!O148)&amp;TRIM('ÚHRADOVÝ KATALOG VZP - ZP'!P148)&amp;TRIM('ÚHRADOVÝ KATALOG VZP - ZP'!Q148))=0,"ANO","NE")</f>
        <v>ANO</v>
      </c>
      <c r="S148" s="31" t="str">
        <f>IF(R148="NE",IF(LEN(TRIM('ÚHRADOVÝ KATALOG VZP - ZP'!B148))=0,"NOVÝ","OPRAVA"),"")</f>
        <v/>
      </c>
      <c r="T148" s="32" t="str">
        <f t="shared" si="12"/>
        <v>X</v>
      </c>
      <c r="U148" s="11"/>
      <c r="V148" s="11">
        <f>LEN(TRIM('ÚHRADOVÝ KATALOG VZP - ZP'!C148))</f>
        <v>0</v>
      </c>
      <c r="W148" s="11" t="str">
        <f>IF(IFERROR(SEARCH("""",UPPER('ÚHRADOVÝ KATALOG VZP - ZP'!C148)),0)&gt;0," "&amp;CHAR(34),"")</f>
        <v/>
      </c>
      <c r="X148" s="11" t="str">
        <f>IF(IFERROR(SEARCH("~?",UPPER('ÚHRADOVÝ KATALOG VZP - ZP'!C148)),0)&gt;0," ?","")</f>
        <v/>
      </c>
      <c r="Y148" s="11" t="str">
        <f>IF(IFERROR(SEARCH("!",UPPER('ÚHRADOVÝ KATALOG VZP - ZP'!C148)),0)&gt;0," !","")</f>
        <v/>
      </c>
      <c r="Z148" s="11" t="str">
        <f>IF(IFERROR(SEARCH("_",UPPER('ÚHRADOVÝ KATALOG VZP - ZP'!C148)),0)&gt;0," _","")</f>
        <v/>
      </c>
      <c r="AA148" s="11" t="str">
        <f>IF(IFERROR(SEARCH("§",UPPER('ÚHRADOVÝ KATALOG VZP - ZP'!C148)),0)&gt;0," §","")</f>
        <v/>
      </c>
      <c r="AB148" s="11" t="str">
        <f>IF(IFERROR(SEARCH("#",UPPER('ÚHRADOVÝ KATALOG VZP - ZP'!C148)),0)&gt;0," #","")</f>
        <v/>
      </c>
      <c r="AC148" s="11" t="str">
        <f>IF(IFERROR(SEARCH(CHAR(10),UPPER('ÚHRADOVÝ KATALOG VZP - ZP'!C148)),0)&gt;0," ALT+ENTER","")</f>
        <v/>
      </c>
      <c r="AD148" s="96" t="str">
        <f>IF(AND(V148=0, R148="NE"),"Chybí NAZ",IF(LEN(TRIM(W148&amp;X148&amp;Y148&amp;Z148&amp;AA148&amp;AB148&amp;AC148))&gt;0,"Nepovolený(é) znak(y):   "&amp;W148&amp;X148&amp;Y148&amp;Z148&amp;AA148&amp;AB148&amp;AC148,TRIM('ÚHRADOVÝ KATALOG VZP - ZP'!C148)))</f>
        <v/>
      </c>
      <c r="AE148" s="11">
        <f>LEN(TRIM('ÚHRADOVÝ KATALOG VZP - ZP'!D148))</f>
        <v>0</v>
      </c>
      <c r="AF148" s="11" t="str">
        <f>IF(IFERROR(SEARCH("""",UPPER('ÚHRADOVÝ KATALOG VZP - ZP'!D148)),0)&gt;0," "&amp;CHAR(34),"")</f>
        <v/>
      </c>
      <c r="AG148" s="11" t="str">
        <f>IF(IFERROR(SEARCH("~?",UPPER('ÚHRADOVÝ KATALOG VZP - ZP'!D148)),0)&gt;0," ?","")</f>
        <v/>
      </c>
      <c r="AH148" s="11" t="str">
        <f>IF(IFERROR(SEARCH("!",UPPER('ÚHRADOVÝ KATALOG VZP - ZP'!D148)),0)&gt;0," !","")</f>
        <v/>
      </c>
      <c r="AI148" s="11" t="str">
        <f>IF(IFERROR(SEARCH("_",UPPER('ÚHRADOVÝ KATALOG VZP - ZP'!D148)),0)&gt;0," _","")</f>
        <v/>
      </c>
      <c r="AJ148" s="11" t="str">
        <f>IF(IFERROR(SEARCH("§",UPPER('ÚHRADOVÝ KATALOG VZP - ZP'!D148)),0)&gt;0," §","")</f>
        <v/>
      </c>
      <c r="AK148" s="11" t="str">
        <f>IF(IFERROR(SEARCH("#",UPPER('ÚHRADOVÝ KATALOG VZP - ZP'!D148)),0)&gt;0," #","")</f>
        <v/>
      </c>
      <c r="AL148" s="11" t="str">
        <f>IF(IFERROR(SEARCH(CHAR(10),UPPER('ÚHRADOVÝ KATALOG VZP - ZP'!D148)),0)&gt;0," ALT+ENTER","")</f>
        <v/>
      </c>
      <c r="AM148" s="96" t="str">
        <f>IF(AND(AE148=0, R148="NE"),"Chybí DOP",IF(LEN(TRIM(AF148&amp;AG148&amp;AH148&amp;AI148&amp;AJ148&amp;AK148&amp;AL148))&gt;0,"Nepovolený(é) znak(y):   "&amp;AF148&amp;AG148&amp;AH148&amp;AI148&amp;AJ148&amp;AK148&amp;AL148,TRIM('ÚHRADOVÝ KATALOG VZP - ZP'!D148)))</f>
        <v/>
      </c>
    </row>
    <row r="149" spans="1:39" ht="30" hidden="1" customHeight="1" x14ac:dyDescent="0.2">
      <c r="A149" s="1">
        <v>144</v>
      </c>
      <c r="B149" s="20" t="str">
        <f>IF(ISBLANK('ÚHRADOVÝ KATALOG VZP - ZP'!B149),"",'ÚHRADOVÝ KATALOG VZP - ZP'!B149)</f>
        <v/>
      </c>
      <c r="C149" s="21" t="str">
        <f t="shared" si="9"/>
        <v/>
      </c>
      <c r="D149" s="21" t="str">
        <f t="shared" si="10"/>
        <v/>
      </c>
      <c r="E149" s="22" t="str">
        <f>IF(S149="NOVÝ",IF(LEN(TRIM('ÚHRADOVÝ KATALOG VZP - ZP'!E149))=0,"Chybí TYP",'ÚHRADOVÝ KATALOG VZP - ZP'!E149),IF(LEN(TRIM('ÚHRADOVÝ KATALOG VZP - ZP'!E149))=0,"",'ÚHRADOVÝ KATALOG VZP - ZP'!E149))</f>
        <v/>
      </c>
      <c r="F149" s="22" t="str">
        <f t="shared" si="11"/>
        <v/>
      </c>
      <c r="G149" s="22" t="str">
        <f>IF(S149="NOVÝ",IF(LEN(TRIM('ÚHRADOVÝ KATALOG VZP - ZP'!G149))=0,"???",IF(IFERROR(SEARCH("""",UPPER('ÚHRADOVÝ KATALOG VZP - ZP'!G149)),0)=0,UPPER('ÚHRADOVÝ KATALOG VZP - ZP'!G149),"("&amp;""""&amp;")")),IF(LEN(TRIM('ÚHRADOVÝ KATALOG VZP - ZP'!G149))=0,"",IF(IFERROR(SEARCH("""",UPPER('ÚHRADOVÝ KATALOG VZP - ZP'!G149)),0)=0,UPPER('ÚHRADOVÝ KATALOG VZP - ZP'!G149),"("&amp;""""&amp;")")))</f>
        <v/>
      </c>
      <c r="H149" s="22" t="str">
        <f>IF(IFERROR(SEARCH("""",UPPER('ÚHRADOVÝ KATALOG VZP - ZP'!H149)),0)=0,UPPER('ÚHRADOVÝ KATALOG VZP - ZP'!H149),"("&amp;""""&amp;")")</f>
        <v/>
      </c>
      <c r="I149" s="22" t="str">
        <f>IF(IFERROR(SEARCH("""",UPPER('ÚHRADOVÝ KATALOG VZP - ZP'!I149)),0)=0,UPPER('ÚHRADOVÝ KATALOG VZP - ZP'!I149),"("&amp;""""&amp;")")</f>
        <v/>
      </c>
      <c r="J149" s="23" t="str">
        <f>IF(S149="NOVÝ",IF(LEN(TRIM('ÚHRADOVÝ KATALOG VZP - ZP'!J149))=0,"Chybí VYC",'ÚHRADOVÝ KATALOG VZP - ZP'!J149),IF(LEN(TRIM('ÚHRADOVÝ KATALOG VZP - ZP'!J149))=0,"",'ÚHRADOVÝ KATALOG VZP - ZP'!J149))</f>
        <v/>
      </c>
      <c r="K149" s="22" t="str">
        <f>IF(S149="NOVÝ",IF(LEN(TRIM('ÚHRADOVÝ KATALOG VZP - ZP'!K149))=0,"Chybí MENA",IF(IFERROR(SEARCH("""",UPPER('ÚHRADOVÝ KATALOG VZP - ZP'!K149)),0)=0,UPPER('ÚHRADOVÝ KATALOG VZP - ZP'!K149),"("&amp;""""&amp;")")),IF(LEN(TRIM('ÚHRADOVÝ KATALOG VZP - ZP'!K149))=0,"",IF(IFERROR(SEARCH("""",UPPER('ÚHRADOVÝ KATALOG VZP - ZP'!K149)),0)=0,UPPER('ÚHRADOVÝ KATALOG VZP - ZP'!K149),"("&amp;""""&amp;")")))</f>
        <v/>
      </c>
      <c r="L149" s="24" t="str">
        <f>IF(S149="NOVÝ",IF(LEN(TRIM('ÚHRADOVÝ KATALOG VZP - ZP'!L149))=0,"Chybí KURZ",'ÚHRADOVÝ KATALOG VZP - ZP'!L149),IF(LEN(TRIM('ÚHRADOVÝ KATALOG VZP - ZP'!L149))=0,"",'ÚHRADOVÝ KATALOG VZP - ZP'!L149))</f>
        <v/>
      </c>
      <c r="M149" s="83" t="str">
        <f>IF(S149="NOVÝ",IF(LEN(TRIM('ÚHRADOVÝ KATALOG VZP - ZP'!M149))=0,"Chybí DPH",
IF(OR('ÚHRADOVÝ KATALOG VZP - ZP'!M149=15,'ÚHRADOVÝ KATALOG VZP - ZP'!M149=21),
'ÚHRADOVÝ KATALOG VZP - ZP'!M149,"CHYBA")),
IF(LEN(TRIM('ÚHRADOVÝ KATALOG VZP - ZP'!M149))=0,"",
IF(OR('ÚHRADOVÝ KATALOG VZP - ZP'!M149=15,'ÚHRADOVÝ KATALOG VZP - ZP'!M149=21),
'ÚHRADOVÝ KATALOG VZP - ZP'!M149,"CHYBA"))
)</f>
        <v/>
      </c>
      <c r="N149" s="25" t="str">
        <f>IF(R149="NE",IF(AND(T149&lt;&gt;"X",LEN('ÚHRADOVÝ KATALOG VZP - ZP'!N149)&gt;0),IF(ROUND(J149*L149*(1+(M149/100))*T149,2)&lt;'ÚHRADOVÝ KATALOG VZP - ZP'!N149,TEXT('ÚHRADOVÝ KATALOG VZP - ZP'!N149,"# ##0,00 Kč") &amp; CHAR(10) &amp; "&gt; " &amp; TEXT('ÚHRADOVÝ KATALOG VZP - ZP'!N149-(J149*L149*(1+(M149/100))*T149),"# ##0,00 Kč"),TEXT('ÚHRADOVÝ KATALOG VZP - ZP'!N149,"# ##0,00 Kč") &amp; CHAR(10) &amp; "OK"),"Chybí data pro výpočet"),"")</f>
        <v/>
      </c>
      <c r="O149" s="26" t="str">
        <f>IF(AND(R149="NE",LEN('ÚHRADOVÝ KATALOG VZP - ZP'!O149)&gt;0),'ÚHRADOVÝ KATALOG VZP - ZP'!O149,"")</f>
        <v/>
      </c>
      <c r="P149" s="26" t="str">
        <f>IF(AND(R149="NE",LEN('ÚHRADOVÝ KATALOG VZP - ZP'!P149)&gt;0),'ÚHRADOVÝ KATALOG VZP - ZP'!P149,"")</f>
        <v/>
      </c>
      <c r="Q149" s="79" t="str">
        <f>IF(LEN(TRIM('ÚHRADOVÝ KATALOG VZP - ZP'!Q149))=0,"",IF(IFERROR(SEARCH("""",UPPER('ÚHRADOVÝ KATALOG VZP - ZP'!Q149)),0)=0,UPPER('ÚHRADOVÝ KATALOG VZP - ZP'!Q149),"("&amp;""""&amp;")"))</f>
        <v/>
      </c>
      <c r="R149" s="31" t="str">
        <f>IF(LEN(TRIM('ÚHRADOVÝ KATALOG VZP - ZP'!B149)&amp;TRIM('ÚHRADOVÝ KATALOG VZP - ZP'!C149)&amp;TRIM('ÚHRADOVÝ KATALOG VZP - ZP'!D149)&amp;TRIM('ÚHRADOVÝ KATALOG VZP - ZP'!E149)&amp;TRIM('ÚHRADOVÝ KATALOG VZP - ZP'!F149)&amp;TRIM('ÚHRADOVÝ KATALOG VZP - ZP'!G149)&amp;TRIM('ÚHRADOVÝ KATALOG VZP - ZP'!H149)&amp;TRIM('ÚHRADOVÝ KATALOG VZP - ZP'!I149)&amp;TRIM('ÚHRADOVÝ KATALOG VZP - ZP'!J149)&amp;TRIM('ÚHRADOVÝ KATALOG VZP - ZP'!K149)&amp;TRIM('ÚHRADOVÝ KATALOG VZP - ZP'!L149)&amp;TRIM('ÚHRADOVÝ KATALOG VZP - ZP'!M149)&amp;TRIM('ÚHRADOVÝ KATALOG VZP - ZP'!N149)&amp;TRIM('ÚHRADOVÝ KATALOG VZP - ZP'!O149)&amp;TRIM('ÚHRADOVÝ KATALOG VZP - ZP'!P149)&amp;TRIM('ÚHRADOVÝ KATALOG VZP - ZP'!Q149))=0,"ANO","NE")</f>
        <v>ANO</v>
      </c>
      <c r="S149" s="31" t="str">
        <f>IF(R149="NE",IF(LEN(TRIM('ÚHRADOVÝ KATALOG VZP - ZP'!B149))=0,"NOVÝ","OPRAVA"),"")</f>
        <v/>
      </c>
      <c r="T149" s="32" t="str">
        <f t="shared" si="12"/>
        <v>X</v>
      </c>
      <c r="U149" s="11"/>
      <c r="V149" s="11">
        <f>LEN(TRIM('ÚHRADOVÝ KATALOG VZP - ZP'!C149))</f>
        <v>0</v>
      </c>
      <c r="W149" s="11" t="str">
        <f>IF(IFERROR(SEARCH("""",UPPER('ÚHRADOVÝ KATALOG VZP - ZP'!C149)),0)&gt;0," "&amp;CHAR(34),"")</f>
        <v/>
      </c>
      <c r="X149" s="11" t="str">
        <f>IF(IFERROR(SEARCH("~?",UPPER('ÚHRADOVÝ KATALOG VZP - ZP'!C149)),0)&gt;0," ?","")</f>
        <v/>
      </c>
      <c r="Y149" s="11" t="str">
        <f>IF(IFERROR(SEARCH("!",UPPER('ÚHRADOVÝ KATALOG VZP - ZP'!C149)),0)&gt;0," !","")</f>
        <v/>
      </c>
      <c r="Z149" s="11" t="str">
        <f>IF(IFERROR(SEARCH("_",UPPER('ÚHRADOVÝ KATALOG VZP - ZP'!C149)),0)&gt;0," _","")</f>
        <v/>
      </c>
      <c r="AA149" s="11" t="str">
        <f>IF(IFERROR(SEARCH("§",UPPER('ÚHRADOVÝ KATALOG VZP - ZP'!C149)),0)&gt;0," §","")</f>
        <v/>
      </c>
      <c r="AB149" s="11" t="str">
        <f>IF(IFERROR(SEARCH("#",UPPER('ÚHRADOVÝ KATALOG VZP - ZP'!C149)),0)&gt;0," #","")</f>
        <v/>
      </c>
      <c r="AC149" s="11" t="str">
        <f>IF(IFERROR(SEARCH(CHAR(10),UPPER('ÚHRADOVÝ KATALOG VZP - ZP'!C149)),0)&gt;0," ALT+ENTER","")</f>
        <v/>
      </c>
      <c r="AD149" s="96" t="str">
        <f>IF(AND(V149=0, R149="NE"),"Chybí NAZ",IF(LEN(TRIM(W149&amp;X149&amp;Y149&amp;Z149&amp;AA149&amp;AB149&amp;AC149))&gt;0,"Nepovolený(é) znak(y):   "&amp;W149&amp;X149&amp;Y149&amp;Z149&amp;AA149&amp;AB149&amp;AC149,TRIM('ÚHRADOVÝ KATALOG VZP - ZP'!C149)))</f>
        <v/>
      </c>
      <c r="AE149" s="11">
        <f>LEN(TRIM('ÚHRADOVÝ KATALOG VZP - ZP'!D149))</f>
        <v>0</v>
      </c>
      <c r="AF149" s="11" t="str">
        <f>IF(IFERROR(SEARCH("""",UPPER('ÚHRADOVÝ KATALOG VZP - ZP'!D149)),0)&gt;0," "&amp;CHAR(34),"")</f>
        <v/>
      </c>
      <c r="AG149" s="11" t="str">
        <f>IF(IFERROR(SEARCH("~?",UPPER('ÚHRADOVÝ KATALOG VZP - ZP'!D149)),0)&gt;0," ?","")</f>
        <v/>
      </c>
      <c r="AH149" s="11" t="str">
        <f>IF(IFERROR(SEARCH("!",UPPER('ÚHRADOVÝ KATALOG VZP - ZP'!D149)),0)&gt;0," !","")</f>
        <v/>
      </c>
      <c r="AI149" s="11" t="str">
        <f>IF(IFERROR(SEARCH("_",UPPER('ÚHRADOVÝ KATALOG VZP - ZP'!D149)),0)&gt;0," _","")</f>
        <v/>
      </c>
      <c r="AJ149" s="11" t="str">
        <f>IF(IFERROR(SEARCH("§",UPPER('ÚHRADOVÝ KATALOG VZP - ZP'!D149)),0)&gt;0," §","")</f>
        <v/>
      </c>
      <c r="AK149" s="11" t="str">
        <f>IF(IFERROR(SEARCH("#",UPPER('ÚHRADOVÝ KATALOG VZP - ZP'!D149)),0)&gt;0," #","")</f>
        <v/>
      </c>
      <c r="AL149" s="11" t="str">
        <f>IF(IFERROR(SEARCH(CHAR(10),UPPER('ÚHRADOVÝ KATALOG VZP - ZP'!D149)),0)&gt;0," ALT+ENTER","")</f>
        <v/>
      </c>
      <c r="AM149" s="96" t="str">
        <f>IF(AND(AE149=0, R149="NE"),"Chybí DOP",IF(LEN(TRIM(AF149&amp;AG149&amp;AH149&amp;AI149&amp;AJ149&amp;AK149&amp;AL149))&gt;0,"Nepovolený(é) znak(y):   "&amp;AF149&amp;AG149&amp;AH149&amp;AI149&amp;AJ149&amp;AK149&amp;AL149,TRIM('ÚHRADOVÝ KATALOG VZP - ZP'!D149)))</f>
        <v/>
      </c>
    </row>
    <row r="150" spans="1:39" ht="30" hidden="1" customHeight="1" x14ac:dyDescent="0.2">
      <c r="A150" s="1">
        <v>145</v>
      </c>
      <c r="B150" s="20" t="str">
        <f>IF(ISBLANK('ÚHRADOVÝ KATALOG VZP - ZP'!B150),"",'ÚHRADOVÝ KATALOG VZP - ZP'!B150)</f>
        <v/>
      </c>
      <c r="C150" s="21" t="str">
        <f t="shared" si="9"/>
        <v/>
      </c>
      <c r="D150" s="21" t="str">
        <f t="shared" si="10"/>
        <v/>
      </c>
      <c r="E150" s="22" t="str">
        <f>IF(S150="NOVÝ",IF(LEN(TRIM('ÚHRADOVÝ KATALOG VZP - ZP'!E150))=0,"Chybí TYP",'ÚHRADOVÝ KATALOG VZP - ZP'!E150),IF(LEN(TRIM('ÚHRADOVÝ KATALOG VZP - ZP'!E150))=0,"",'ÚHRADOVÝ KATALOG VZP - ZP'!E150))</f>
        <v/>
      </c>
      <c r="F150" s="22" t="str">
        <f t="shared" si="11"/>
        <v/>
      </c>
      <c r="G150" s="22" t="str">
        <f>IF(S150="NOVÝ",IF(LEN(TRIM('ÚHRADOVÝ KATALOG VZP - ZP'!G150))=0,"???",IF(IFERROR(SEARCH("""",UPPER('ÚHRADOVÝ KATALOG VZP - ZP'!G150)),0)=0,UPPER('ÚHRADOVÝ KATALOG VZP - ZP'!G150),"("&amp;""""&amp;")")),IF(LEN(TRIM('ÚHRADOVÝ KATALOG VZP - ZP'!G150))=0,"",IF(IFERROR(SEARCH("""",UPPER('ÚHRADOVÝ KATALOG VZP - ZP'!G150)),0)=0,UPPER('ÚHRADOVÝ KATALOG VZP - ZP'!G150),"("&amp;""""&amp;")")))</f>
        <v/>
      </c>
      <c r="H150" s="22" t="str">
        <f>IF(IFERROR(SEARCH("""",UPPER('ÚHRADOVÝ KATALOG VZP - ZP'!H150)),0)=0,UPPER('ÚHRADOVÝ KATALOG VZP - ZP'!H150),"("&amp;""""&amp;")")</f>
        <v/>
      </c>
      <c r="I150" s="22" t="str">
        <f>IF(IFERROR(SEARCH("""",UPPER('ÚHRADOVÝ KATALOG VZP - ZP'!I150)),0)=0,UPPER('ÚHRADOVÝ KATALOG VZP - ZP'!I150),"("&amp;""""&amp;")")</f>
        <v/>
      </c>
      <c r="J150" s="23" t="str">
        <f>IF(S150="NOVÝ",IF(LEN(TRIM('ÚHRADOVÝ KATALOG VZP - ZP'!J150))=0,"Chybí VYC",'ÚHRADOVÝ KATALOG VZP - ZP'!J150),IF(LEN(TRIM('ÚHRADOVÝ KATALOG VZP - ZP'!J150))=0,"",'ÚHRADOVÝ KATALOG VZP - ZP'!J150))</f>
        <v/>
      </c>
      <c r="K150" s="22" t="str">
        <f>IF(S150="NOVÝ",IF(LEN(TRIM('ÚHRADOVÝ KATALOG VZP - ZP'!K150))=0,"Chybí MENA",IF(IFERROR(SEARCH("""",UPPER('ÚHRADOVÝ KATALOG VZP - ZP'!K150)),0)=0,UPPER('ÚHRADOVÝ KATALOG VZP - ZP'!K150),"("&amp;""""&amp;")")),IF(LEN(TRIM('ÚHRADOVÝ KATALOG VZP - ZP'!K150))=0,"",IF(IFERROR(SEARCH("""",UPPER('ÚHRADOVÝ KATALOG VZP - ZP'!K150)),0)=0,UPPER('ÚHRADOVÝ KATALOG VZP - ZP'!K150),"("&amp;""""&amp;")")))</f>
        <v/>
      </c>
      <c r="L150" s="24" t="str">
        <f>IF(S150="NOVÝ",IF(LEN(TRIM('ÚHRADOVÝ KATALOG VZP - ZP'!L150))=0,"Chybí KURZ",'ÚHRADOVÝ KATALOG VZP - ZP'!L150),IF(LEN(TRIM('ÚHRADOVÝ KATALOG VZP - ZP'!L150))=0,"",'ÚHRADOVÝ KATALOG VZP - ZP'!L150))</f>
        <v/>
      </c>
      <c r="M150" s="83" t="str">
        <f>IF(S150="NOVÝ",IF(LEN(TRIM('ÚHRADOVÝ KATALOG VZP - ZP'!M150))=0,"Chybí DPH",
IF(OR('ÚHRADOVÝ KATALOG VZP - ZP'!M150=15,'ÚHRADOVÝ KATALOG VZP - ZP'!M150=21),
'ÚHRADOVÝ KATALOG VZP - ZP'!M150,"CHYBA")),
IF(LEN(TRIM('ÚHRADOVÝ KATALOG VZP - ZP'!M150))=0,"",
IF(OR('ÚHRADOVÝ KATALOG VZP - ZP'!M150=15,'ÚHRADOVÝ KATALOG VZP - ZP'!M150=21),
'ÚHRADOVÝ KATALOG VZP - ZP'!M150,"CHYBA"))
)</f>
        <v/>
      </c>
      <c r="N150" s="25" t="str">
        <f>IF(R150="NE",IF(AND(T150&lt;&gt;"X",LEN('ÚHRADOVÝ KATALOG VZP - ZP'!N150)&gt;0),IF(ROUND(J150*L150*(1+(M150/100))*T150,2)&lt;'ÚHRADOVÝ KATALOG VZP - ZP'!N150,TEXT('ÚHRADOVÝ KATALOG VZP - ZP'!N150,"# ##0,00 Kč") &amp; CHAR(10) &amp; "&gt; " &amp; TEXT('ÚHRADOVÝ KATALOG VZP - ZP'!N150-(J150*L150*(1+(M150/100))*T150),"# ##0,00 Kč"),TEXT('ÚHRADOVÝ KATALOG VZP - ZP'!N150,"# ##0,00 Kč") &amp; CHAR(10) &amp; "OK"),"Chybí data pro výpočet"),"")</f>
        <v/>
      </c>
      <c r="O150" s="26" t="str">
        <f>IF(AND(R150="NE",LEN('ÚHRADOVÝ KATALOG VZP - ZP'!O150)&gt;0),'ÚHRADOVÝ KATALOG VZP - ZP'!O150,"")</f>
        <v/>
      </c>
      <c r="P150" s="26" t="str">
        <f>IF(AND(R150="NE",LEN('ÚHRADOVÝ KATALOG VZP - ZP'!P150)&gt;0),'ÚHRADOVÝ KATALOG VZP - ZP'!P150,"")</f>
        <v/>
      </c>
      <c r="Q150" s="79" t="str">
        <f>IF(LEN(TRIM('ÚHRADOVÝ KATALOG VZP - ZP'!Q150))=0,"",IF(IFERROR(SEARCH("""",UPPER('ÚHRADOVÝ KATALOG VZP - ZP'!Q150)),0)=0,UPPER('ÚHRADOVÝ KATALOG VZP - ZP'!Q150),"("&amp;""""&amp;")"))</f>
        <v/>
      </c>
      <c r="R150" s="31" t="str">
        <f>IF(LEN(TRIM('ÚHRADOVÝ KATALOG VZP - ZP'!B150)&amp;TRIM('ÚHRADOVÝ KATALOG VZP - ZP'!C150)&amp;TRIM('ÚHRADOVÝ KATALOG VZP - ZP'!D150)&amp;TRIM('ÚHRADOVÝ KATALOG VZP - ZP'!E150)&amp;TRIM('ÚHRADOVÝ KATALOG VZP - ZP'!F150)&amp;TRIM('ÚHRADOVÝ KATALOG VZP - ZP'!G150)&amp;TRIM('ÚHRADOVÝ KATALOG VZP - ZP'!H150)&amp;TRIM('ÚHRADOVÝ KATALOG VZP - ZP'!I150)&amp;TRIM('ÚHRADOVÝ KATALOG VZP - ZP'!J150)&amp;TRIM('ÚHRADOVÝ KATALOG VZP - ZP'!K150)&amp;TRIM('ÚHRADOVÝ KATALOG VZP - ZP'!L150)&amp;TRIM('ÚHRADOVÝ KATALOG VZP - ZP'!M150)&amp;TRIM('ÚHRADOVÝ KATALOG VZP - ZP'!N150)&amp;TRIM('ÚHRADOVÝ KATALOG VZP - ZP'!O150)&amp;TRIM('ÚHRADOVÝ KATALOG VZP - ZP'!P150)&amp;TRIM('ÚHRADOVÝ KATALOG VZP - ZP'!Q150))=0,"ANO","NE")</f>
        <v>ANO</v>
      </c>
      <c r="S150" s="31" t="str">
        <f>IF(R150="NE",IF(LEN(TRIM('ÚHRADOVÝ KATALOG VZP - ZP'!B150))=0,"NOVÝ","OPRAVA"),"")</f>
        <v/>
      </c>
      <c r="T150" s="32" t="str">
        <f t="shared" si="12"/>
        <v>X</v>
      </c>
      <c r="U150" s="11"/>
      <c r="V150" s="11">
        <f>LEN(TRIM('ÚHRADOVÝ KATALOG VZP - ZP'!C150))</f>
        <v>0</v>
      </c>
      <c r="W150" s="11" t="str">
        <f>IF(IFERROR(SEARCH("""",UPPER('ÚHRADOVÝ KATALOG VZP - ZP'!C150)),0)&gt;0," "&amp;CHAR(34),"")</f>
        <v/>
      </c>
      <c r="X150" s="11" t="str">
        <f>IF(IFERROR(SEARCH("~?",UPPER('ÚHRADOVÝ KATALOG VZP - ZP'!C150)),0)&gt;0," ?","")</f>
        <v/>
      </c>
      <c r="Y150" s="11" t="str">
        <f>IF(IFERROR(SEARCH("!",UPPER('ÚHRADOVÝ KATALOG VZP - ZP'!C150)),0)&gt;0," !","")</f>
        <v/>
      </c>
      <c r="Z150" s="11" t="str">
        <f>IF(IFERROR(SEARCH("_",UPPER('ÚHRADOVÝ KATALOG VZP - ZP'!C150)),0)&gt;0," _","")</f>
        <v/>
      </c>
      <c r="AA150" s="11" t="str">
        <f>IF(IFERROR(SEARCH("§",UPPER('ÚHRADOVÝ KATALOG VZP - ZP'!C150)),0)&gt;0," §","")</f>
        <v/>
      </c>
      <c r="AB150" s="11" t="str">
        <f>IF(IFERROR(SEARCH("#",UPPER('ÚHRADOVÝ KATALOG VZP - ZP'!C150)),0)&gt;0," #","")</f>
        <v/>
      </c>
      <c r="AC150" s="11" t="str">
        <f>IF(IFERROR(SEARCH(CHAR(10),UPPER('ÚHRADOVÝ KATALOG VZP - ZP'!C150)),0)&gt;0," ALT+ENTER","")</f>
        <v/>
      </c>
      <c r="AD150" s="96" t="str">
        <f>IF(AND(V150=0, R150="NE"),"Chybí NAZ",IF(LEN(TRIM(W150&amp;X150&amp;Y150&amp;Z150&amp;AA150&amp;AB150&amp;AC150))&gt;0,"Nepovolený(é) znak(y):   "&amp;W150&amp;X150&amp;Y150&amp;Z150&amp;AA150&amp;AB150&amp;AC150,TRIM('ÚHRADOVÝ KATALOG VZP - ZP'!C150)))</f>
        <v/>
      </c>
      <c r="AE150" s="11">
        <f>LEN(TRIM('ÚHRADOVÝ KATALOG VZP - ZP'!D150))</f>
        <v>0</v>
      </c>
      <c r="AF150" s="11" t="str">
        <f>IF(IFERROR(SEARCH("""",UPPER('ÚHRADOVÝ KATALOG VZP - ZP'!D150)),0)&gt;0," "&amp;CHAR(34),"")</f>
        <v/>
      </c>
      <c r="AG150" s="11" t="str">
        <f>IF(IFERROR(SEARCH("~?",UPPER('ÚHRADOVÝ KATALOG VZP - ZP'!D150)),0)&gt;0," ?","")</f>
        <v/>
      </c>
      <c r="AH150" s="11" t="str">
        <f>IF(IFERROR(SEARCH("!",UPPER('ÚHRADOVÝ KATALOG VZP - ZP'!D150)),0)&gt;0," !","")</f>
        <v/>
      </c>
      <c r="AI150" s="11" t="str">
        <f>IF(IFERROR(SEARCH("_",UPPER('ÚHRADOVÝ KATALOG VZP - ZP'!D150)),0)&gt;0," _","")</f>
        <v/>
      </c>
      <c r="AJ150" s="11" t="str">
        <f>IF(IFERROR(SEARCH("§",UPPER('ÚHRADOVÝ KATALOG VZP - ZP'!D150)),0)&gt;0," §","")</f>
        <v/>
      </c>
      <c r="AK150" s="11" t="str">
        <f>IF(IFERROR(SEARCH("#",UPPER('ÚHRADOVÝ KATALOG VZP - ZP'!D150)),0)&gt;0," #","")</f>
        <v/>
      </c>
      <c r="AL150" s="11" t="str">
        <f>IF(IFERROR(SEARCH(CHAR(10),UPPER('ÚHRADOVÝ KATALOG VZP - ZP'!D150)),0)&gt;0," ALT+ENTER","")</f>
        <v/>
      </c>
      <c r="AM150" s="96" t="str">
        <f>IF(AND(AE150=0, R150="NE"),"Chybí DOP",IF(LEN(TRIM(AF150&amp;AG150&amp;AH150&amp;AI150&amp;AJ150&amp;AK150&amp;AL150))&gt;0,"Nepovolený(é) znak(y):   "&amp;AF150&amp;AG150&amp;AH150&amp;AI150&amp;AJ150&amp;AK150&amp;AL150,TRIM('ÚHRADOVÝ KATALOG VZP - ZP'!D150)))</f>
        <v/>
      </c>
    </row>
    <row r="151" spans="1:39" ht="30" hidden="1" customHeight="1" x14ac:dyDescent="0.2">
      <c r="A151" s="1">
        <v>146</v>
      </c>
      <c r="B151" s="20" t="str">
        <f>IF(ISBLANK('ÚHRADOVÝ KATALOG VZP - ZP'!B151),"",'ÚHRADOVÝ KATALOG VZP - ZP'!B151)</f>
        <v/>
      </c>
      <c r="C151" s="21" t="str">
        <f t="shared" si="9"/>
        <v/>
      </c>
      <c r="D151" s="21" t="str">
        <f t="shared" si="10"/>
        <v/>
      </c>
      <c r="E151" s="22" t="str">
        <f>IF(S151="NOVÝ",IF(LEN(TRIM('ÚHRADOVÝ KATALOG VZP - ZP'!E151))=0,"Chybí TYP",'ÚHRADOVÝ KATALOG VZP - ZP'!E151),IF(LEN(TRIM('ÚHRADOVÝ KATALOG VZP - ZP'!E151))=0,"",'ÚHRADOVÝ KATALOG VZP - ZP'!E151))</f>
        <v/>
      </c>
      <c r="F151" s="22" t="str">
        <f t="shared" si="11"/>
        <v/>
      </c>
      <c r="G151" s="22" t="str">
        <f>IF(S151="NOVÝ",IF(LEN(TRIM('ÚHRADOVÝ KATALOG VZP - ZP'!G151))=0,"???",IF(IFERROR(SEARCH("""",UPPER('ÚHRADOVÝ KATALOG VZP - ZP'!G151)),0)=0,UPPER('ÚHRADOVÝ KATALOG VZP - ZP'!G151),"("&amp;""""&amp;")")),IF(LEN(TRIM('ÚHRADOVÝ KATALOG VZP - ZP'!G151))=0,"",IF(IFERROR(SEARCH("""",UPPER('ÚHRADOVÝ KATALOG VZP - ZP'!G151)),0)=0,UPPER('ÚHRADOVÝ KATALOG VZP - ZP'!G151),"("&amp;""""&amp;")")))</f>
        <v/>
      </c>
      <c r="H151" s="22" t="str">
        <f>IF(IFERROR(SEARCH("""",UPPER('ÚHRADOVÝ KATALOG VZP - ZP'!H151)),0)=0,UPPER('ÚHRADOVÝ KATALOG VZP - ZP'!H151),"("&amp;""""&amp;")")</f>
        <v/>
      </c>
      <c r="I151" s="22" t="str">
        <f>IF(IFERROR(SEARCH("""",UPPER('ÚHRADOVÝ KATALOG VZP - ZP'!I151)),0)=0,UPPER('ÚHRADOVÝ KATALOG VZP - ZP'!I151),"("&amp;""""&amp;")")</f>
        <v/>
      </c>
      <c r="J151" s="23" t="str">
        <f>IF(S151="NOVÝ",IF(LEN(TRIM('ÚHRADOVÝ KATALOG VZP - ZP'!J151))=0,"Chybí VYC",'ÚHRADOVÝ KATALOG VZP - ZP'!J151),IF(LEN(TRIM('ÚHRADOVÝ KATALOG VZP - ZP'!J151))=0,"",'ÚHRADOVÝ KATALOG VZP - ZP'!J151))</f>
        <v/>
      </c>
      <c r="K151" s="22" t="str">
        <f>IF(S151="NOVÝ",IF(LEN(TRIM('ÚHRADOVÝ KATALOG VZP - ZP'!K151))=0,"Chybí MENA",IF(IFERROR(SEARCH("""",UPPER('ÚHRADOVÝ KATALOG VZP - ZP'!K151)),0)=0,UPPER('ÚHRADOVÝ KATALOG VZP - ZP'!K151),"("&amp;""""&amp;")")),IF(LEN(TRIM('ÚHRADOVÝ KATALOG VZP - ZP'!K151))=0,"",IF(IFERROR(SEARCH("""",UPPER('ÚHRADOVÝ KATALOG VZP - ZP'!K151)),0)=0,UPPER('ÚHRADOVÝ KATALOG VZP - ZP'!K151),"("&amp;""""&amp;")")))</f>
        <v/>
      </c>
      <c r="L151" s="24" t="str">
        <f>IF(S151="NOVÝ",IF(LEN(TRIM('ÚHRADOVÝ KATALOG VZP - ZP'!L151))=0,"Chybí KURZ",'ÚHRADOVÝ KATALOG VZP - ZP'!L151),IF(LEN(TRIM('ÚHRADOVÝ KATALOG VZP - ZP'!L151))=0,"",'ÚHRADOVÝ KATALOG VZP - ZP'!L151))</f>
        <v/>
      </c>
      <c r="M151" s="83" t="str">
        <f>IF(S151="NOVÝ",IF(LEN(TRIM('ÚHRADOVÝ KATALOG VZP - ZP'!M151))=0,"Chybí DPH",
IF(OR('ÚHRADOVÝ KATALOG VZP - ZP'!M151=15,'ÚHRADOVÝ KATALOG VZP - ZP'!M151=21),
'ÚHRADOVÝ KATALOG VZP - ZP'!M151,"CHYBA")),
IF(LEN(TRIM('ÚHRADOVÝ KATALOG VZP - ZP'!M151))=0,"",
IF(OR('ÚHRADOVÝ KATALOG VZP - ZP'!M151=15,'ÚHRADOVÝ KATALOG VZP - ZP'!M151=21),
'ÚHRADOVÝ KATALOG VZP - ZP'!M151,"CHYBA"))
)</f>
        <v/>
      </c>
      <c r="N151" s="25" t="str">
        <f>IF(R151="NE",IF(AND(T151&lt;&gt;"X",LEN('ÚHRADOVÝ KATALOG VZP - ZP'!N151)&gt;0),IF(ROUND(J151*L151*(1+(M151/100))*T151,2)&lt;'ÚHRADOVÝ KATALOG VZP - ZP'!N151,TEXT('ÚHRADOVÝ KATALOG VZP - ZP'!N151,"# ##0,00 Kč") &amp; CHAR(10) &amp; "&gt; " &amp; TEXT('ÚHRADOVÝ KATALOG VZP - ZP'!N151-(J151*L151*(1+(M151/100))*T151),"# ##0,00 Kč"),TEXT('ÚHRADOVÝ KATALOG VZP - ZP'!N151,"# ##0,00 Kč") &amp; CHAR(10) &amp; "OK"),"Chybí data pro výpočet"),"")</f>
        <v/>
      </c>
      <c r="O151" s="26" t="str">
        <f>IF(AND(R151="NE",LEN('ÚHRADOVÝ KATALOG VZP - ZP'!O151)&gt;0),'ÚHRADOVÝ KATALOG VZP - ZP'!O151,"")</f>
        <v/>
      </c>
      <c r="P151" s="26" t="str">
        <f>IF(AND(R151="NE",LEN('ÚHRADOVÝ KATALOG VZP - ZP'!P151)&gt;0),'ÚHRADOVÝ KATALOG VZP - ZP'!P151,"")</f>
        <v/>
      </c>
      <c r="Q151" s="79" t="str">
        <f>IF(LEN(TRIM('ÚHRADOVÝ KATALOG VZP - ZP'!Q151))=0,"",IF(IFERROR(SEARCH("""",UPPER('ÚHRADOVÝ KATALOG VZP - ZP'!Q151)),0)=0,UPPER('ÚHRADOVÝ KATALOG VZP - ZP'!Q151),"("&amp;""""&amp;")"))</f>
        <v/>
      </c>
      <c r="R151" s="31" t="str">
        <f>IF(LEN(TRIM('ÚHRADOVÝ KATALOG VZP - ZP'!B151)&amp;TRIM('ÚHRADOVÝ KATALOG VZP - ZP'!C151)&amp;TRIM('ÚHRADOVÝ KATALOG VZP - ZP'!D151)&amp;TRIM('ÚHRADOVÝ KATALOG VZP - ZP'!E151)&amp;TRIM('ÚHRADOVÝ KATALOG VZP - ZP'!F151)&amp;TRIM('ÚHRADOVÝ KATALOG VZP - ZP'!G151)&amp;TRIM('ÚHRADOVÝ KATALOG VZP - ZP'!H151)&amp;TRIM('ÚHRADOVÝ KATALOG VZP - ZP'!I151)&amp;TRIM('ÚHRADOVÝ KATALOG VZP - ZP'!J151)&amp;TRIM('ÚHRADOVÝ KATALOG VZP - ZP'!K151)&amp;TRIM('ÚHRADOVÝ KATALOG VZP - ZP'!L151)&amp;TRIM('ÚHRADOVÝ KATALOG VZP - ZP'!M151)&amp;TRIM('ÚHRADOVÝ KATALOG VZP - ZP'!N151)&amp;TRIM('ÚHRADOVÝ KATALOG VZP - ZP'!O151)&amp;TRIM('ÚHRADOVÝ KATALOG VZP - ZP'!P151)&amp;TRIM('ÚHRADOVÝ KATALOG VZP - ZP'!Q151))=0,"ANO","NE")</f>
        <v>ANO</v>
      </c>
      <c r="S151" s="31" t="str">
        <f>IF(R151="NE",IF(LEN(TRIM('ÚHRADOVÝ KATALOG VZP - ZP'!B151))=0,"NOVÝ","OPRAVA"),"")</f>
        <v/>
      </c>
      <c r="T151" s="32" t="str">
        <f t="shared" si="12"/>
        <v>X</v>
      </c>
      <c r="U151" s="11"/>
      <c r="V151" s="11">
        <f>LEN(TRIM('ÚHRADOVÝ KATALOG VZP - ZP'!C151))</f>
        <v>0</v>
      </c>
      <c r="W151" s="11" t="str">
        <f>IF(IFERROR(SEARCH("""",UPPER('ÚHRADOVÝ KATALOG VZP - ZP'!C151)),0)&gt;0," "&amp;CHAR(34),"")</f>
        <v/>
      </c>
      <c r="X151" s="11" t="str">
        <f>IF(IFERROR(SEARCH("~?",UPPER('ÚHRADOVÝ KATALOG VZP - ZP'!C151)),0)&gt;0," ?","")</f>
        <v/>
      </c>
      <c r="Y151" s="11" t="str">
        <f>IF(IFERROR(SEARCH("!",UPPER('ÚHRADOVÝ KATALOG VZP - ZP'!C151)),0)&gt;0," !","")</f>
        <v/>
      </c>
      <c r="Z151" s="11" t="str">
        <f>IF(IFERROR(SEARCH("_",UPPER('ÚHRADOVÝ KATALOG VZP - ZP'!C151)),0)&gt;0," _","")</f>
        <v/>
      </c>
      <c r="AA151" s="11" t="str">
        <f>IF(IFERROR(SEARCH("§",UPPER('ÚHRADOVÝ KATALOG VZP - ZP'!C151)),0)&gt;0," §","")</f>
        <v/>
      </c>
      <c r="AB151" s="11" t="str">
        <f>IF(IFERROR(SEARCH("#",UPPER('ÚHRADOVÝ KATALOG VZP - ZP'!C151)),0)&gt;0," #","")</f>
        <v/>
      </c>
      <c r="AC151" s="11" t="str">
        <f>IF(IFERROR(SEARCH(CHAR(10),UPPER('ÚHRADOVÝ KATALOG VZP - ZP'!C151)),0)&gt;0," ALT+ENTER","")</f>
        <v/>
      </c>
      <c r="AD151" s="96" t="str">
        <f>IF(AND(V151=0, R151="NE"),"Chybí NAZ",IF(LEN(TRIM(W151&amp;X151&amp;Y151&amp;Z151&amp;AA151&amp;AB151&amp;AC151))&gt;0,"Nepovolený(é) znak(y):   "&amp;W151&amp;X151&amp;Y151&amp;Z151&amp;AA151&amp;AB151&amp;AC151,TRIM('ÚHRADOVÝ KATALOG VZP - ZP'!C151)))</f>
        <v/>
      </c>
      <c r="AE151" s="11">
        <f>LEN(TRIM('ÚHRADOVÝ KATALOG VZP - ZP'!D151))</f>
        <v>0</v>
      </c>
      <c r="AF151" s="11" t="str">
        <f>IF(IFERROR(SEARCH("""",UPPER('ÚHRADOVÝ KATALOG VZP - ZP'!D151)),0)&gt;0," "&amp;CHAR(34),"")</f>
        <v/>
      </c>
      <c r="AG151" s="11" t="str">
        <f>IF(IFERROR(SEARCH("~?",UPPER('ÚHRADOVÝ KATALOG VZP - ZP'!D151)),0)&gt;0," ?","")</f>
        <v/>
      </c>
      <c r="AH151" s="11" t="str">
        <f>IF(IFERROR(SEARCH("!",UPPER('ÚHRADOVÝ KATALOG VZP - ZP'!D151)),0)&gt;0," !","")</f>
        <v/>
      </c>
      <c r="AI151" s="11" t="str">
        <f>IF(IFERROR(SEARCH("_",UPPER('ÚHRADOVÝ KATALOG VZP - ZP'!D151)),0)&gt;0," _","")</f>
        <v/>
      </c>
      <c r="AJ151" s="11" t="str">
        <f>IF(IFERROR(SEARCH("§",UPPER('ÚHRADOVÝ KATALOG VZP - ZP'!D151)),0)&gt;0," §","")</f>
        <v/>
      </c>
      <c r="AK151" s="11" t="str">
        <f>IF(IFERROR(SEARCH("#",UPPER('ÚHRADOVÝ KATALOG VZP - ZP'!D151)),0)&gt;0," #","")</f>
        <v/>
      </c>
      <c r="AL151" s="11" t="str">
        <f>IF(IFERROR(SEARCH(CHAR(10),UPPER('ÚHRADOVÝ KATALOG VZP - ZP'!D151)),0)&gt;0," ALT+ENTER","")</f>
        <v/>
      </c>
      <c r="AM151" s="96" t="str">
        <f>IF(AND(AE151=0, R151="NE"),"Chybí DOP",IF(LEN(TRIM(AF151&amp;AG151&amp;AH151&amp;AI151&amp;AJ151&amp;AK151&amp;AL151))&gt;0,"Nepovolený(é) znak(y):   "&amp;AF151&amp;AG151&amp;AH151&amp;AI151&amp;AJ151&amp;AK151&amp;AL151,TRIM('ÚHRADOVÝ KATALOG VZP - ZP'!D151)))</f>
        <v/>
      </c>
    </row>
    <row r="152" spans="1:39" ht="30" hidden="1" customHeight="1" x14ac:dyDescent="0.2">
      <c r="A152" s="1">
        <v>147</v>
      </c>
      <c r="B152" s="20" t="str">
        <f>IF(ISBLANK('ÚHRADOVÝ KATALOG VZP - ZP'!B152),"",'ÚHRADOVÝ KATALOG VZP - ZP'!B152)</f>
        <v/>
      </c>
      <c r="C152" s="21" t="str">
        <f t="shared" si="9"/>
        <v/>
      </c>
      <c r="D152" s="21" t="str">
        <f t="shared" si="10"/>
        <v/>
      </c>
      <c r="E152" s="22" t="str">
        <f>IF(S152="NOVÝ",IF(LEN(TRIM('ÚHRADOVÝ KATALOG VZP - ZP'!E152))=0,"Chybí TYP",'ÚHRADOVÝ KATALOG VZP - ZP'!E152),IF(LEN(TRIM('ÚHRADOVÝ KATALOG VZP - ZP'!E152))=0,"",'ÚHRADOVÝ KATALOG VZP - ZP'!E152))</f>
        <v/>
      </c>
      <c r="F152" s="22" t="str">
        <f t="shared" si="11"/>
        <v/>
      </c>
      <c r="G152" s="22" t="str">
        <f>IF(S152="NOVÝ",IF(LEN(TRIM('ÚHRADOVÝ KATALOG VZP - ZP'!G152))=0,"???",IF(IFERROR(SEARCH("""",UPPER('ÚHRADOVÝ KATALOG VZP - ZP'!G152)),0)=0,UPPER('ÚHRADOVÝ KATALOG VZP - ZP'!G152),"("&amp;""""&amp;")")),IF(LEN(TRIM('ÚHRADOVÝ KATALOG VZP - ZP'!G152))=0,"",IF(IFERROR(SEARCH("""",UPPER('ÚHRADOVÝ KATALOG VZP - ZP'!G152)),0)=0,UPPER('ÚHRADOVÝ KATALOG VZP - ZP'!G152),"("&amp;""""&amp;")")))</f>
        <v/>
      </c>
      <c r="H152" s="22" t="str">
        <f>IF(IFERROR(SEARCH("""",UPPER('ÚHRADOVÝ KATALOG VZP - ZP'!H152)),0)=0,UPPER('ÚHRADOVÝ KATALOG VZP - ZP'!H152),"("&amp;""""&amp;")")</f>
        <v/>
      </c>
      <c r="I152" s="22" t="str">
        <f>IF(IFERROR(SEARCH("""",UPPER('ÚHRADOVÝ KATALOG VZP - ZP'!I152)),0)=0,UPPER('ÚHRADOVÝ KATALOG VZP - ZP'!I152),"("&amp;""""&amp;")")</f>
        <v/>
      </c>
      <c r="J152" s="23" t="str">
        <f>IF(S152="NOVÝ",IF(LEN(TRIM('ÚHRADOVÝ KATALOG VZP - ZP'!J152))=0,"Chybí VYC",'ÚHRADOVÝ KATALOG VZP - ZP'!J152),IF(LEN(TRIM('ÚHRADOVÝ KATALOG VZP - ZP'!J152))=0,"",'ÚHRADOVÝ KATALOG VZP - ZP'!J152))</f>
        <v/>
      </c>
      <c r="K152" s="22" t="str">
        <f>IF(S152="NOVÝ",IF(LEN(TRIM('ÚHRADOVÝ KATALOG VZP - ZP'!K152))=0,"Chybí MENA",IF(IFERROR(SEARCH("""",UPPER('ÚHRADOVÝ KATALOG VZP - ZP'!K152)),0)=0,UPPER('ÚHRADOVÝ KATALOG VZP - ZP'!K152),"("&amp;""""&amp;")")),IF(LEN(TRIM('ÚHRADOVÝ KATALOG VZP - ZP'!K152))=0,"",IF(IFERROR(SEARCH("""",UPPER('ÚHRADOVÝ KATALOG VZP - ZP'!K152)),0)=0,UPPER('ÚHRADOVÝ KATALOG VZP - ZP'!K152),"("&amp;""""&amp;")")))</f>
        <v/>
      </c>
      <c r="L152" s="24" t="str">
        <f>IF(S152="NOVÝ",IF(LEN(TRIM('ÚHRADOVÝ KATALOG VZP - ZP'!L152))=0,"Chybí KURZ",'ÚHRADOVÝ KATALOG VZP - ZP'!L152),IF(LEN(TRIM('ÚHRADOVÝ KATALOG VZP - ZP'!L152))=0,"",'ÚHRADOVÝ KATALOG VZP - ZP'!L152))</f>
        <v/>
      </c>
      <c r="M152" s="83" t="str">
        <f>IF(S152="NOVÝ",IF(LEN(TRIM('ÚHRADOVÝ KATALOG VZP - ZP'!M152))=0,"Chybí DPH",
IF(OR('ÚHRADOVÝ KATALOG VZP - ZP'!M152=15,'ÚHRADOVÝ KATALOG VZP - ZP'!M152=21),
'ÚHRADOVÝ KATALOG VZP - ZP'!M152,"CHYBA")),
IF(LEN(TRIM('ÚHRADOVÝ KATALOG VZP - ZP'!M152))=0,"",
IF(OR('ÚHRADOVÝ KATALOG VZP - ZP'!M152=15,'ÚHRADOVÝ KATALOG VZP - ZP'!M152=21),
'ÚHRADOVÝ KATALOG VZP - ZP'!M152,"CHYBA"))
)</f>
        <v/>
      </c>
      <c r="N152" s="25" t="str">
        <f>IF(R152="NE",IF(AND(T152&lt;&gt;"X",LEN('ÚHRADOVÝ KATALOG VZP - ZP'!N152)&gt;0),IF(ROUND(J152*L152*(1+(M152/100))*T152,2)&lt;'ÚHRADOVÝ KATALOG VZP - ZP'!N152,TEXT('ÚHRADOVÝ KATALOG VZP - ZP'!N152,"# ##0,00 Kč") &amp; CHAR(10) &amp; "&gt; " &amp; TEXT('ÚHRADOVÝ KATALOG VZP - ZP'!N152-(J152*L152*(1+(M152/100))*T152),"# ##0,00 Kč"),TEXT('ÚHRADOVÝ KATALOG VZP - ZP'!N152,"# ##0,00 Kč") &amp; CHAR(10) &amp; "OK"),"Chybí data pro výpočet"),"")</f>
        <v/>
      </c>
      <c r="O152" s="26" t="str">
        <f>IF(AND(R152="NE",LEN('ÚHRADOVÝ KATALOG VZP - ZP'!O152)&gt;0),'ÚHRADOVÝ KATALOG VZP - ZP'!O152,"")</f>
        <v/>
      </c>
      <c r="P152" s="26" t="str">
        <f>IF(AND(R152="NE",LEN('ÚHRADOVÝ KATALOG VZP - ZP'!P152)&gt;0),'ÚHRADOVÝ KATALOG VZP - ZP'!P152,"")</f>
        <v/>
      </c>
      <c r="Q152" s="79" t="str">
        <f>IF(LEN(TRIM('ÚHRADOVÝ KATALOG VZP - ZP'!Q152))=0,"",IF(IFERROR(SEARCH("""",UPPER('ÚHRADOVÝ KATALOG VZP - ZP'!Q152)),0)=0,UPPER('ÚHRADOVÝ KATALOG VZP - ZP'!Q152),"("&amp;""""&amp;")"))</f>
        <v/>
      </c>
      <c r="R152" s="31" t="str">
        <f>IF(LEN(TRIM('ÚHRADOVÝ KATALOG VZP - ZP'!B152)&amp;TRIM('ÚHRADOVÝ KATALOG VZP - ZP'!C152)&amp;TRIM('ÚHRADOVÝ KATALOG VZP - ZP'!D152)&amp;TRIM('ÚHRADOVÝ KATALOG VZP - ZP'!E152)&amp;TRIM('ÚHRADOVÝ KATALOG VZP - ZP'!F152)&amp;TRIM('ÚHRADOVÝ KATALOG VZP - ZP'!G152)&amp;TRIM('ÚHRADOVÝ KATALOG VZP - ZP'!H152)&amp;TRIM('ÚHRADOVÝ KATALOG VZP - ZP'!I152)&amp;TRIM('ÚHRADOVÝ KATALOG VZP - ZP'!J152)&amp;TRIM('ÚHRADOVÝ KATALOG VZP - ZP'!K152)&amp;TRIM('ÚHRADOVÝ KATALOG VZP - ZP'!L152)&amp;TRIM('ÚHRADOVÝ KATALOG VZP - ZP'!M152)&amp;TRIM('ÚHRADOVÝ KATALOG VZP - ZP'!N152)&amp;TRIM('ÚHRADOVÝ KATALOG VZP - ZP'!O152)&amp;TRIM('ÚHRADOVÝ KATALOG VZP - ZP'!P152)&amp;TRIM('ÚHRADOVÝ KATALOG VZP - ZP'!Q152))=0,"ANO","NE")</f>
        <v>ANO</v>
      </c>
      <c r="S152" s="31" t="str">
        <f>IF(R152="NE",IF(LEN(TRIM('ÚHRADOVÝ KATALOG VZP - ZP'!B152))=0,"NOVÝ","OPRAVA"),"")</f>
        <v/>
      </c>
      <c r="T152" s="32" t="str">
        <f t="shared" si="12"/>
        <v>X</v>
      </c>
      <c r="U152" s="11"/>
      <c r="V152" s="11">
        <f>LEN(TRIM('ÚHRADOVÝ KATALOG VZP - ZP'!C152))</f>
        <v>0</v>
      </c>
      <c r="W152" s="11" t="str">
        <f>IF(IFERROR(SEARCH("""",UPPER('ÚHRADOVÝ KATALOG VZP - ZP'!C152)),0)&gt;0," "&amp;CHAR(34),"")</f>
        <v/>
      </c>
      <c r="X152" s="11" t="str">
        <f>IF(IFERROR(SEARCH("~?",UPPER('ÚHRADOVÝ KATALOG VZP - ZP'!C152)),0)&gt;0," ?","")</f>
        <v/>
      </c>
      <c r="Y152" s="11" t="str">
        <f>IF(IFERROR(SEARCH("!",UPPER('ÚHRADOVÝ KATALOG VZP - ZP'!C152)),0)&gt;0," !","")</f>
        <v/>
      </c>
      <c r="Z152" s="11" t="str">
        <f>IF(IFERROR(SEARCH("_",UPPER('ÚHRADOVÝ KATALOG VZP - ZP'!C152)),0)&gt;0," _","")</f>
        <v/>
      </c>
      <c r="AA152" s="11" t="str">
        <f>IF(IFERROR(SEARCH("§",UPPER('ÚHRADOVÝ KATALOG VZP - ZP'!C152)),0)&gt;0," §","")</f>
        <v/>
      </c>
      <c r="AB152" s="11" t="str">
        <f>IF(IFERROR(SEARCH("#",UPPER('ÚHRADOVÝ KATALOG VZP - ZP'!C152)),0)&gt;0," #","")</f>
        <v/>
      </c>
      <c r="AC152" s="11" t="str">
        <f>IF(IFERROR(SEARCH(CHAR(10),UPPER('ÚHRADOVÝ KATALOG VZP - ZP'!C152)),0)&gt;0," ALT+ENTER","")</f>
        <v/>
      </c>
      <c r="AD152" s="96" t="str">
        <f>IF(AND(V152=0, R152="NE"),"Chybí NAZ",IF(LEN(TRIM(W152&amp;X152&amp;Y152&amp;Z152&amp;AA152&amp;AB152&amp;AC152))&gt;0,"Nepovolený(é) znak(y):   "&amp;W152&amp;X152&amp;Y152&amp;Z152&amp;AA152&amp;AB152&amp;AC152,TRIM('ÚHRADOVÝ KATALOG VZP - ZP'!C152)))</f>
        <v/>
      </c>
      <c r="AE152" s="11">
        <f>LEN(TRIM('ÚHRADOVÝ KATALOG VZP - ZP'!D152))</f>
        <v>0</v>
      </c>
      <c r="AF152" s="11" t="str">
        <f>IF(IFERROR(SEARCH("""",UPPER('ÚHRADOVÝ KATALOG VZP - ZP'!D152)),0)&gt;0," "&amp;CHAR(34),"")</f>
        <v/>
      </c>
      <c r="AG152" s="11" t="str">
        <f>IF(IFERROR(SEARCH("~?",UPPER('ÚHRADOVÝ KATALOG VZP - ZP'!D152)),0)&gt;0," ?","")</f>
        <v/>
      </c>
      <c r="AH152" s="11" t="str">
        <f>IF(IFERROR(SEARCH("!",UPPER('ÚHRADOVÝ KATALOG VZP - ZP'!D152)),0)&gt;0," !","")</f>
        <v/>
      </c>
      <c r="AI152" s="11" t="str">
        <f>IF(IFERROR(SEARCH("_",UPPER('ÚHRADOVÝ KATALOG VZP - ZP'!D152)),0)&gt;0," _","")</f>
        <v/>
      </c>
      <c r="AJ152" s="11" t="str">
        <f>IF(IFERROR(SEARCH("§",UPPER('ÚHRADOVÝ KATALOG VZP - ZP'!D152)),0)&gt;0," §","")</f>
        <v/>
      </c>
      <c r="AK152" s="11" t="str">
        <f>IF(IFERROR(SEARCH("#",UPPER('ÚHRADOVÝ KATALOG VZP - ZP'!D152)),0)&gt;0," #","")</f>
        <v/>
      </c>
      <c r="AL152" s="11" t="str">
        <f>IF(IFERROR(SEARCH(CHAR(10),UPPER('ÚHRADOVÝ KATALOG VZP - ZP'!D152)),0)&gt;0," ALT+ENTER","")</f>
        <v/>
      </c>
      <c r="AM152" s="96" t="str">
        <f>IF(AND(AE152=0, R152="NE"),"Chybí DOP",IF(LEN(TRIM(AF152&amp;AG152&amp;AH152&amp;AI152&amp;AJ152&amp;AK152&amp;AL152))&gt;0,"Nepovolený(é) znak(y):   "&amp;AF152&amp;AG152&amp;AH152&amp;AI152&amp;AJ152&amp;AK152&amp;AL152,TRIM('ÚHRADOVÝ KATALOG VZP - ZP'!D152)))</f>
        <v/>
      </c>
    </row>
    <row r="153" spans="1:39" ht="30" hidden="1" customHeight="1" x14ac:dyDescent="0.2">
      <c r="A153" s="1">
        <v>148</v>
      </c>
      <c r="B153" s="20" t="str">
        <f>IF(ISBLANK('ÚHRADOVÝ KATALOG VZP - ZP'!B153),"",'ÚHRADOVÝ KATALOG VZP - ZP'!B153)</f>
        <v/>
      </c>
      <c r="C153" s="21" t="str">
        <f t="shared" si="9"/>
        <v/>
      </c>
      <c r="D153" s="21" t="str">
        <f t="shared" si="10"/>
        <v/>
      </c>
      <c r="E153" s="22" t="str">
        <f>IF(S153="NOVÝ",IF(LEN(TRIM('ÚHRADOVÝ KATALOG VZP - ZP'!E153))=0,"Chybí TYP",'ÚHRADOVÝ KATALOG VZP - ZP'!E153),IF(LEN(TRIM('ÚHRADOVÝ KATALOG VZP - ZP'!E153))=0,"",'ÚHRADOVÝ KATALOG VZP - ZP'!E153))</f>
        <v/>
      </c>
      <c r="F153" s="22" t="str">
        <f t="shared" si="11"/>
        <v/>
      </c>
      <c r="G153" s="22" t="str">
        <f>IF(S153="NOVÝ",IF(LEN(TRIM('ÚHRADOVÝ KATALOG VZP - ZP'!G153))=0,"???",IF(IFERROR(SEARCH("""",UPPER('ÚHRADOVÝ KATALOG VZP - ZP'!G153)),0)=0,UPPER('ÚHRADOVÝ KATALOG VZP - ZP'!G153),"("&amp;""""&amp;")")),IF(LEN(TRIM('ÚHRADOVÝ KATALOG VZP - ZP'!G153))=0,"",IF(IFERROR(SEARCH("""",UPPER('ÚHRADOVÝ KATALOG VZP - ZP'!G153)),0)=0,UPPER('ÚHRADOVÝ KATALOG VZP - ZP'!G153),"("&amp;""""&amp;")")))</f>
        <v/>
      </c>
      <c r="H153" s="22" t="str">
        <f>IF(IFERROR(SEARCH("""",UPPER('ÚHRADOVÝ KATALOG VZP - ZP'!H153)),0)=0,UPPER('ÚHRADOVÝ KATALOG VZP - ZP'!H153),"("&amp;""""&amp;")")</f>
        <v/>
      </c>
      <c r="I153" s="22" t="str">
        <f>IF(IFERROR(SEARCH("""",UPPER('ÚHRADOVÝ KATALOG VZP - ZP'!I153)),0)=0,UPPER('ÚHRADOVÝ KATALOG VZP - ZP'!I153),"("&amp;""""&amp;")")</f>
        <v/>
      </c>
      <c r="J153" s="23" t="str">
        <f>IF(S153="NOVÝ",IF(LEN(TRIM('ÚHRADOVÝ KATALOG VZP - ZP'!J153))=0,"Chybí VYC",'ÚHRADOVÝ KATALOG VZP - ZP'!J153),IF(LEN(TRIM('ÚHRADOVÝ KATALOG VZP - ZP'!J153))=0,"",'ÚHRADOVÝ KATALOG VZP - ZP'!J153))</f>
        <v/>
      </c>
      <c r="K153" s="22" t="str">
        <f>IF(S153="NOVÝ",IF(LEN(TRIM('ÚHRADOVÝ KATALOG VZP - ZP'!K153))=0,"Chybí MENA",IF(IFERROR(SEARCH("""",UPPER('ÚHRADOVÝ KATALOG VZP - ZP'!K153)),0)=0,UPPER('ÚHRADOVÝ KATALOG VZP - ZP'!K153),"("&amp;""""&amp;")")),IF(LEN(TRIM('ÚHRADOVÝ KATALOG VZP - ZP'!K153))=0,"",IF(IFERROR(SEARCH("""",UPPER('ÚHRADOVÝ KATALOG VZP - ZP'!K153)),0)=0,UPPER('ÚHRADOVÝ KATALOG VZP - ZP'!K153),"("&amp;""""&amp;")")))</f>
        <v/>
      </c>
      <c r="L153" s="24" t="str">
        <f>IF(S153="NOVÝ",IF(LEN(TRIM('ÚHRADOVÝ KATALOG VZP - ZP'!L153))=0,"Chybí KURZ",'ÚHRADOVÝ KATALOG VZP - ZP'!L153),IF(LEN(TRIM('ÚHRADOVÝ KATALOG VZP - ZP'!L153))=0,"",'ÚHRADOVÝ KATALOG VZP - ZP'!L153))</f>
        <v/>
      </c>
      <c r="M153" s="83" t="str">
        <f>IF(S153="NOVÝ",IF(LEN(TRIM('ÚHRADOVÝ KATALOG VZP - ZP'!M153))=0,"Chybí DPH",
IF(OR('ÚHRADOVÝ KATALOG VZP - ZP'!M153=15,'ÚHRADOVÝ KATALOG VZP - ZP'!M153=21),
'ÚHRADOVÝ KATALOG VZP - ZP'!M153,"CHYBA")),
IF(LEN(TRIM('ÚHRADOVÝ KATALOG VZP - ZP'!M153))=0,"",
IF(OR('ÚHRADOVÝ KATALOG VZP - ZP'!M153=15,'ÚHRADOVÝ KATALOG VZP - ZP'!M153=21),
'ÚHRADOVÝ KATALOG VZP - ZP'!M153,"CHYBA"))
)</f>
        <v/>
      </c>
      <c r="N153" s="25" t="str">
        <f>IF(R153="NE",IF(AND(T153&lt;&gt;"X",LEN('ÚHRADOVÝ KATALOG VZP - ZP'!N153)&gt;0),IF(ROUND(J153*L153*(1+(M153/100))*T153,2)&lt;'ÚHRADOVÝ KATALOG VZP - ZP'!N153,TEXT('ÚHRADOVÝ KATALOG VZP - ZP'!N153,"# ##0,00 Kč") &amp; CHAR(10) &amp; "&gt; " &amp; TEXT('ÚHRADOVÝ KATALOG VZP - ZP'!N153-(J153*L153*(1+(M153/100))*T153),"# ##0,00 Kč"),TEXT('ÚHRADOVÝ KATALOG VZP - ZP'!N153,"# ##0,00 Kč") &amp; CHAR(10) &amp; "OK"),"Chybí data pro výpočet"),"")</f>
        <v/>
      </c>
      <c r="O153" s="26" t="str">
        <f>IF(AND(R153="NE",LEN('ÚHRADOVÝ KATALOG VZP - ZP'!O153)&gt;0),'ÚHRADOVÝ KATALOG VZP - ZP'!O153,"")</f>
        <v/>
      </c>
      <c r="P153" s="26" t="str">
        <f>IF(AND(R153="NE",LEN('ÚHRADOVÝ KATALOG VZP - ZP'!P153)&gt;0),'ÚHRADOVÝ KATALOG VZP - ZP'!P153,"")</f>
        <v/>
      </c>
      <c r="Q153" s="79" t="str">
        <f>IF(LEN(TRIM('ÚHRADOVÝ KATALOG VZP - ZP'!Q153))=0,"",IF(IFERROR(SEARCH("""",UPPER('ÚHRADOVÝ KATALOG VZP - ZP'!Q153)),0)=0,UPPER('ÚHRADOVÝ KATALOG VZP - ZP'!Q153),"("&amp;""""&amp;")"))</f>
        <v/>
      </c>
      <c r="R153" s="31" t="str">
        <f>IF(LEN(TRIM('ÚHRADOVÝ KATALOG VZP - ZP'!B153)&amp;TRIM('ÚHRADOVÝ KATALOG VZP - ZP'!C153)&amp;TRIM('ÚHRADOVÝ KATALOG VZP - ZP'!D153)&amp;TRIM('ÚHRADOVÝ KATALOG VZP - ZP'!E153)&amp;TRIM('ÚHRADOVÝ KATALOG VZP - ZP'!F153)&amp;TRIM('ÚHRADOVÝ KATALOG VZP - ZP'!G153)&amp;TRIM('ÚHRADOVÝ KATALOG VZP - ZP'!H153)&amp;TRIM('ÚHRADOVÝ KATALOG VZP - ZP'!I153)&amp;TRIM('ÚHRADOVÝ KATALOG VZP - ZP'!J153)&amp;TRIM('ÚHRADOVÝ KATALOG VZP - ZP'!K153)&amp;TRIM('ÚHRADOVÝ KATALOG VZP - ZP'!L153)&amp;TRIM('ÚHRADOVÝ KATALOG VZP - ZP'!M153)&amp;TRIM('ÚHRADOVÝ KATALOG VZP - ZP'!N153)&amp;TRIM('ÚHRADOVÝ KATALOG VZP - ZP'!O153)&amp;TRIM('ÚHRADOVÝ KATALOG VZP - ZP'!P153)&amp;TRIM('ÚHRADOVÝ KATALOG VZP - ZP'!Q153))=0,"ANO","NE")</f>
        <v>ANO</v>
      </c>
      <c r="S153" s="31" t="str">
        <f>IF(R153="NE",IF(LEN(TRIM('ÚHRADOVÝ KATALOG VZP - ZP'!B153))=0,"NOVÝ","OPRAVA"),"")</f>
        <v/>
      </c>
      <c r="T153" s="32" t="str">
        <f t="shared" si="12"/>
        <v>X</v>
      </c>
      <c r="U153" s="11"/>
      <c r="V153" s="11">
        <f>LEN(TRIM('ÚHRADOVÝ KATALOG VZP - ZP'!C153))</f>
        <v>0</v>
      </c>
      <c r="W153" s="11" t="str">
        <f>IF(IFERROR(SEARCH("""",UPPER('ÚHRADOVÝ KATALOG VZP - ZP'!C153)),0)&gt;0," "&amp;CHAR(34),"")</f>
        <v/>
      </c>
      <c r="X153" s="11" t="str">
        <f>IF(IFERROR(SEARCH("~?",UPPER('ÚHRADOVÝ KATALOG VZP - ZP'!C153)),0)&gt;0," ?","")</f>
        <v/>
      </c>
      <c r="Y153" s="11" t="str">
        <f>IF(IFERROR(SEARCH("!",UPPER('ÚHRADOVÝ KATALOG VZP - ZP'!C153)),0)&gt;0," !","")</f>
        <v/>
      </c>
      <c r="Z153" s="11" t="str">
        <f>IF(IFERROR(SEARCH("_",UPPER('ÚHRADOVÝ KATALOG VZP - ZP'!C153)),0)&gt;0," _","")</f>
        <v/>
      </c>
      <c r="AA153" s="11" t="str">
        <f>IF(IFERROR(SEARCH("§",UPPER('ÚHRADOVÝ KATALOG VZP - ZP'!C153)),0)&gt;0," §","")</f>
        <v/>
      </c>
      <c r="AB153" s="11" t="str">
        <f>IF(IFERROR(SEARCH("#",UPPER('ÚHRADOVÝ KATALOG VZP - ZP'!C153)),0)&gt;0," #","")</f>
        <v/>
      </c>
      <c r="AC153" s="11" t="str">
        <f>IF(IFERROR(SEARCH(CHAR(10),UPPER('ÚHRADOVÝ KATALOG VZP - ZP'!C153)),0)&gt;0," ALT+ENTER","")</f>
        <v/>
      </c>
      <c r="AD153" s="96" t="str">
        <f>IF(AND(V153=0, R153="NE"),"Chybí NAZ",IF(LEN(TRIM(W153&amp;X153&amp;Y153&amp;Z153&amp;AA153&amp;AB153&amp;AC153))&gt;0,"Nepovolený(é) znak(y):   "&amp;W153&amp;X153&amp;Y153&amp;Z153&amp;AA153&amp;AB153&amp;AC153,TRIM('ÚHRADOVÝ KATALOG VZP - ZP'!C153)))</f>
        <v/>
      </c>
      <c r="AE153" s="11">
        <f>LEN(TRIM('ÚHRADOVÝ KATALOG VZP - ZP'!D153))</f>
        <v>0</v>
      </c>
      <c r="AF153" s="11" t="str">
        <f>IF(IFERROR(SEARCH("""",UPPER('ÚHRADOVÝ KATALOG VZP - ZP'!D153)),0)&gt;0," "&amp;CHAR(34),"")</f>
        <v/>
      </c>
      <c r="AG153" s="11" t="str">
        <f>IF(IFERROR(SEARCH("~?",UPPER('ÚHRADOVÝ KATALOG VZP - ZP'!D153)),0)&gt;0," ?","")</f>
        <v/>
      </c>
      <c r="AH153" s="11" t="str">
        <f>IF(IFERROR(SEARCH("!",UPPER('ÚHRADOVÝ KATALOG VZP - ZP'!D153)),0)&gt;0," !","")</f>
        <v/>
      </c>
      <c r="AI153" s="11" t="str">
        <f>IF(IFERROR(SEARCH("_",UPPER('ÚHRADOVÝ KATALOG VZP - ZP'!D153)),0)&gt;0," _","")</f>
        <v/>
      </c>
      <c r="AJ153" s="11" t="str">
        <f>IF(IFERROR(SEARCH("§",UPPER('ÚHRADOVÝ KATALOG VZP - ZP'!D153)),0)&gt;0," §","")</f>
        <v/>
      </c>
      <c r="AK153" s="11" t="str">
        <f>IF(IFERROR(SEARCH("#",UPPER('ÚHRADOVÝ KATALOG VZP - ZP'!D153)),0)&gt;0," #","")</f>
        <v/>
      </c>
      <c r="AL153" s="11" t="str">
        <f>IF(IFERROR(SEARCH(CHAR(10),UPPER('ÚHRADOVÝ KATALOG VZP - ZP'!D153)),0)&gt;0," ALT+ENTER","")</f>
        <v/>
      </c>
      <c r="AM153" s="96" t="str">
        <f>IF(AND(AE153=0, R153="NE"),"Chybí DOP",IF(LEN(TRIM(AF153&amp;AG153&amp;AH153&amp;AI153&amp;AJ153&amp;AK153&amp;AL153))&gt;0,"Nepovolený(é) znak(y):   "&amp;AF153&amp;AG153&amp;AH153&amp;AI153&amp;AJ153&amp;AK153&amp;AL153,TRIM('ÚHRADOVÝ KATALOG VZP - ZP'!D153)))</f>
        <v/>
      </c>
    </row>
    <row r="154" spans="1:39" ht="30" hidden="1" customHeight="1" x14ac:dyDescent="0.2">
      <c r="A154" s="1">
        <v>149</v>
      </c>
      <c r="B154" s="20" t="str">
        <f>IF(ISBLANK('ÚHRADOVÝ KATALOG VZP - ZP'!B154),"",'ÚHRADOVÝ KATALOG VZP - ZP'!B154)</f>
        <v/>
      </c>
      <c r="C154" s="21" t="str">
        <f t="shared" si="9"/>
        <v/>
      </c>
      <c r="D154" s="21" t="str">
        <f t="shared" si="10"/>
        <v/>
      </c>
      <c r="E154" s="22" t="str">
        <f>IF(S154="NOVÝ",IF(LEN(TRIM('ÚHRADOVÝ KATALOG VZP - ZP'!E154))=0,"Chybí TYP",'ÚHRADOVÝ KATALOG VZP - ZP'!E154),IF(LEN(TRIM('ÚHRADOVÝ KATALOG VZP - ZP'!E154))=0,"",'ÚHRADOVÝ KATALOG VZP - ZP'!E154))</f>
        <v/>
      </c>
      <c r="F154" s="22" t="str">
        <f t="shared" si="11"/>
        <v/>
      </c>
      <c r="G154" s="22" t="str">
        <f>IF(S154="NOVÝ",IF(LEN(TRIM('ÚHRADOVÝ KATALOG VZP - ZP'!G154))=0,"???",IF(IFERROR(SEARCH("""",UPPER('ÚHRADOVÝ KATALOG VZP - ZP'!G154)),0)=0,UPPER('ÚHRADOVÝ KATALOG VZP - ZP'!G154),"("&amp;""""&amp;")")),IF(LEN(TRIM('ÚHRADOVÝ KATALOG VZP - ZP'!G154))=0,"",IF(IFERROR(SEARCH("""",UPPER('ÚHRADOVÝ KATALOG VZP - ZP'!G154)),0)=0,UPPER('ÚHRADOVÝ KATALOG VZP - ZP'!G154),"("&amp;""""&amp;")")))</f>
        <v/>
      </c>
      <c r="H154" s="22" t="str">
        <f>IF(IFERROR(SEARCH("""",UPPER('ÚHRADOVÝ KATALOG VZP - ZP'!H154)),0)=0,UPPER('ÚHRADOVÝ KATALOG VZP - ZP'!H154),"("&amp;""""&amp;")")</f>
        <v/>
      </c>
      <c r="I154" s="22" t="str">
        <f>IF(IFERROR(SEARCH("""",UPPER('ÚHRADOVÝ KATALOG VZP - ZP'!I154)),0)=0,UPPER('ÚHRADOVÝ KATALOG VZP - ZP'!I154),"("&amp;""""&amp;")")</f>
        <v/>
      </c>
      <c r="J154" s="23" t="str">
        <f>IF(S154="NOVÝ",IF(LEN(TRIM('ÚHRADOVÝ KATALOG VZP - ZP'!J154))=0,"Chybí VYC",'ÚHRADOVÝ KATALOG VZP - ZP'!J154),IF(LEN(TRIM('ÚHRADOVÝ KATALOG VZP - ZP'!J154))=0,"",'ÚHRADOVÝ KATALOG VZP - ZP'!J154))</f>
        <v/>
      </c>
      <c r="K154" s="22" t="str">
        <f>IF(S154="NOVÝ",IF(LEN(TRIM('ÚHRADOVÝ KATALOG VZP - ZP'!K154))=0,"Chybí MENA",IF(IFERROR(SEARCH("""",UPPER('ÚHRADOVÝ KATALOG VZP - ZP'!K154)),0)=0,UPPER('ÚHRADOVÝ KATALOG VZP - ZP'!K154),"("&amp;""""&amp;")")),IF(LEN(TRIM('ÚHRADOVÝ KATALOG VZP - ZP'!K154))=0,"",IF(IFERROR(SEARCH("""",UPPER('ÚHRADOVÝ KATALOG VZP - ZP'!K154)),0)=0,UPPER('ÚHRADOVÝ KATALOG VZP - ZP'!K154),"("&amp;""""&amp;")")))</f>
        <v/>
      </c>
      <c r="L154" s="24" t="str">
        <f>IF(S154="NOVÝ",IF(LEN(TRIM('ÚHRADOVÝ KATALOG VZP - ZP'!L154))=0,"Chybí KURZ",'ÚHRADOVÝ KATALOG VZP - ZP'!L154),IF(LEN(TRIM('ÚHRADOVÝ KATALOG VZP - ZP'!L154))=0,"",'ÚHRADOVÝ KATALOG VZP - ZP'!L154))</f>
        <v/>
      </c>
      <c r="M154" s="83" t="str">
        <f>IF(S154="NOVÝ",IF(LEN(TRIM('ÚHRADOVÝ KATALOG VZP - ZP'!M154))=0,"Chybí DPH",
IF(OR('ÚHRADOVÝ KATALOG VZP - ZP'!M154=15,'ÚHRADOVÝ KATALOG VZP - ZP'!M154=21),
'ÚHRADOVÝ KATALOG VZP - ZP'!M154,"CHYBA")),
IF(LEN(TRIM('ÚHRADOVÝ KATALOG VZP - ZP'!M154))=0,"",
IF(OR('ÚHRADOVÝ KATALOG VZP - ZP'!M154=15,'ÚHRADOVÝ KATALOG VZP - ZP'!M154=21),
'ÚHRADOVÝ KATALOG VZP - ZP'!M154,"CHYBA"))
)</f>
        <v/>
      </c>
      <c r="N154" s="25" t="str">
        <f>IF(R154="NE",IF(AND(T154&lt;&gt;"X",LEN('ÚHRADOVÝ KATALOG VZP - ZP'!N154)&gt;0),IF(ROUND(J154*L154*(1+(M154/100))*T154,2)&lt;'ÚHRADOVÝ KATALOG VZP - ZP'!N154,TEXT('ÚHRADOVÝ KATALOG VZP - ZP'!N154,"# ##0,00 Kč") &amp; CHAR(10) &amp; "&gt; " &amp; TEXT('ÚHRADOVÝ KATALOG VZP - ZP'!N154-(J154*L154*(1+(M154/100))*T154),"# ##0,00 Kč"),TEXT('ÚHRADOVÝ KATALOG VZP - ZP'!N154,"# ##0,00 Kč") &amp; CHAR(10) &amp; "OK"),"Chybí data pro výpočet"),"")</f>
        <v/>
      </c>
      <c r="O154" s="26" t="str">
        <f>IF(AND(R154="NE",LEN('ÚHRADOVÝ KATALOG VZP - ZP'!O154)&gt;0),'ÚHRADOVÝ KATALOG VZP - ZP'!O154,"")</f>
        <v/>
      </c>
      <c r="P154" s="26" t="str">
        <f>IF(AND(R154="NE",LEN('ÚHRADOVÝ KATALOG VZP - ZP'!P154)&gt;0),'ÚHRADOVÝ KATALOG VZP - ZP'!P154,"")</f>
        <v/>
      </c>
      <c r="Q154" s="79" t="str">
        <f>IF(LEN(TRIM('ÚHRADOVÝ KATALOG VZP - ZP'!Q154))=0,"",IF(IFERROR(SEARCH("""",UPPER('ÚHRADOVÝ KATALOG VZP - ZP'!Q154)),0)=0,UPPER('ÚHRADOVÝ KATALOG VZP - ZP'!Q154),"("&amp;""""&amp;")"))</f>
        <v/>
      </c>
      <c r="R154" s="31" t="str">
        <f>IF(LEN(TRIM('ÚHRADOVÝ KATALOG VZP - ZP'!B154)&amp;TRIM('ÚHRADOVÝ KATALOG VZP - ZP'!C154)&amp;TRIM('ÚHRADOVÝ KATALOG VZP - ZP'!D154)&amp;TRIM('ÚHRADOVÝ KATALOG VZP - ZP'!E154)&amp;TRIM('ÚHRADOVÝ KATALOG VZP - ZP'!F154)&amp;TRIM('ÚHRADOVÝ KATALOG VZP - ZP'!G154)&amp;TRIM('ÚHRADOVÝ KATALOG VZP - ZP'!H154)&amp;TRIM('ÚHRADOVÝ KATALOG VZP - ZP'!I154)&amp;TRIM('ÚHRADOVÝ KATALOG VZP - ZP'!J154)&amp;TRIM('ÚHRADOVÝ KATALOG VZP - ZP'!K154)&amp;TRIM('ÚHRADOVÝ KATALOG VZP - ZP'!L154)&amp;TRIM('ÚHRADOVÝ KATALOG VZP - ZP'!M154)&amp;TRIM('ÚHRADOVÝ KATALOG VZP - ZP'!N154)&amp;TRIM('ÚHRADOVÝ KATALOG VZP - ZP'!O154)&amp;TRIM('ÚHRADOVÝ KATALOG VZP - ZP'!P154)&amp;TRIM('ÚHRADOVÝ KATALOG VZP - ZP'!Q154))=0,"ANO","NE")</f>
        <v>ANO</v>
      </c>
      <c r="S154" s="31" t="str">
        <f>IF(R154="NE",IF(LEN(TRIM('ÚHRADOVÝ KATALOG VZP - ZP'!B154))=0,"NOVÝ","OPRAVA"),"")</f>
        <v/>
      </c>
      <c r="T154" s="32" t="str">
        <f t="shared" si="12"/>
        <v>X</v>
      </c>
      <c r="U154" s="11"/>
      <c r="V154" s="11">
        <f>LEN(TRIM('ÚHRADOVÝ KATALOG VZP - ZP'!C154))</f>
        <v>0</v>
      </c>
      <c r="W154" s="11" t="str">
        <f>IF(IFERROR(SEARCH("""",UPPER('ÚHRADOVÝ KATALOG VZP - ZP'!C154)),0)&gt;0," "&amp;CHAR(34),"")</f>
        <v/>
      </c>
      <c r="X154" s="11" t="str">
        <f>IF(IFERROR(SEARCH("~?",UPPER('ÚHRADOVÝ KATALOG VZP - ZP'!C154)),0)&gt;0," ?","")</f>
        <v/>
      </c>
      <c r="Y154" s="11" t="str">
        <f>IF(IFERROR(SEARCH("!",UPPER('ÚHRADOVÝ KATALOG VZP - ZP'!C154)),0)&gt;0," !","")</f>
        <v/>
      </c>
      <c r="Z154" s="11" t="str">
        <f>IF(IFERROR(SEARCH("_",UPPER('ÚHRADOVÝ KATALOG VZP - ZP'!C154)),0)&gt;0," _","")</f>
        <v/>
      </c>
      <c r="AA154" s="11" t="str">
        <f>IF(IFERROR(SEARCH("§",UPPER('ÚHRADOVÝ KATALOG VZP - ZP'!C154)),0)&gt;0," §","")</f>
        <v/>
      </c>
      <c r="AB154" s="11" t="str">
        <f>IF(IFERROR(SEARCH("#",UPPER('ÚHRADOVÝ KATALOG VZP - ZP'!C154)),0)&gt;0," #","")</f>
        <v/>
      </c>
      <c r="AC154" s="11" t="str">
        <f>IF(IFERROR(SEARCH(CHAR(10),UPPER('ÚHRADOVÝ KATALOG VZP - ZP'!C154)),0)&gt;0," ALT+ENTER","")</f>
        <v/>
      </c>
      <c r="AD154" s="96" t="str">
        <f>IF(AND(V154=0, R154="NE"),"Chybí NAZ",IF(LEN(TRIM(W154&amp;X154&amp;Y154&amp;Z154&amp;AA154&amp;AB154&amp;AC154))&gt;0,"Nepovolený(é) znak(y):   "&amp;W154&amp;X154&amp;Y154&amp;Z154&amp;AA154&amp;AB154&amp;AC154,TRIM('ÚHRADOVÝ KATALOG VZP - ZP'!C154)))</f>
        <v/>
      </c>
      <c r="AE154" s="11">
        <f>LEN(TRIM('ÚHRADOVÝ KATALOG VZP - ZP'!D154))</f>
        <v>0</v>
      </c>
      <c r="AF154" s="11" t="str">
        <f>IF(IFERROR(SEARCH("""",UPPER('ÚHRADOVÝ KATALOG VZP - ZP'!D154)),0)&gt;0," "&amp;CHAR(34),"")</f>
        <v/>
      </c>
      <c r="AG154" s="11" t="str">
        <f>IF(IFERROR(SEARCH("~?",UPPER('ÚHRADOVÝ KATALOG VZP - ZP'!D154)),0)&gt;0," ?","")</f>
        <v/>
      </c>
      <c r="AH154" s="11" t="str">
        <f>IF(IFERROR(SEARCH("!",UPPER('ÚHRADOVÝ KATALOG VZP - ZP'!D154)),0)&gt;0," !","")</f>
        <v/>
      </c>
      <c r="AI154" s="11" t="str">
        <f>IF(IFERROR(SEARCH("_",UPPER('ÚHRADOVÝ KATALOG VZP - ZP'!D154)),0)&gt;0," _","")</f>
        <v/>
      </c>
      <c r="AJ154" s="11" t="str">
        <f>IF(IFERROR(SEARCH("§",UPPER('ÚHRADOVÝ KATALOG VZP - ZP'!D154)),0)&gt;0," §","")</f>
        <v/>
      </c>
      <c r="AK154" s="11" t="str">
        <f>IF(IFERROR(SEARCH("#",UPPER('ÚHRADOVÝ KATALOG VZP - ZP'!D154)),0)&gt;0," #","")</f>
        <v/>
      </c>
      <c r="AL154" s="11" t="str">
        <f>IF(IFERROR(SEARCH(CHAR(10),UPPER('ÚHRADOVÝ KATALOG VZP - ZP'!D154)),0)&gt;0," ALT+ENTER","")</f>
        <v/>
      </c>
      <c r="AM154" s="96" t="str">
        <f>IF(AND(AE154=0, R154="NE"),"Chybí DOP",IF(LEN(TRIM(AF154&amp;AG154&amp;AH154&amp;AI154&amp;AJ154&amp;AK154&amp;AL154))&gt;0,"Nepovolený(é) znak(y):   "&amp;AF154&amp;AG154&amp;AH154&amp;AI154&amp;AJ154&amp;AK154&amp;AL154,TRIM('ÚHRADOVÝ KATALOG VZP - ZP'!D154)))</f>
        <v/>
      </c>
    </row>
    <row r="155" spans="1:39" ht="30" hidden="1" customHeight="1" x14ac:dyDescent="0.2">
      <c r="A155" s="1">
        <v>150</v>
      </c>
      <c r="B155" s="20" t="str">
        <f>IF(ISBLANK('ÚHRADOVÝ KATALOG VZP - ZP'!B155),"",'ÚHRADOVÝ KATALOG VZP - ZP'!B155)</f>
        <v/>
      </c>
      <c r="C155" s="21" t="str">
        <f t="shared" si="9"/>
        <v/>
      </c>
      <c r="D155" s="21" t="str">
        <f t="shared" si="10"/>
        <v/>
      </c>
      <c r="E155" s="22" t="str">
        <f>IF(S155="NOVÝ",IF(LEN(TRIM('ÚHRADOVÝ KATALOG VZP - ZP'!E155))=0,"Chybí TYP",'ÚHRADOVÝ KATALOG VZP - ZP'!E155),IF(LEN(TRIM('ÚHRADOVÝ KATALOG VZP - ZP'!E155))=0,"",'ÚHRADOVÝ KATALOG VZP - ZP'!E155))</f>
        <v/>
      </c>
      <c r="F155" s="22" t="str">
        <f t="shared" si="11"/>
        <v/>
      </c>
      <c r="G155" s="22" t="str">
        <f>IF(S155="NOVÝ",IF(LEN(TRIM('ÚHRADOVÝ KATALOG VZP - ZP'!G155))=0,"???",IF(IFERROR(SEARCH("""",UPPER('ÚHRADOVÝ KATALOG VZP - ZP'!G155)),0)=0,UPPER('ÚHRADOVÝ KATALOG VZP - ZP'!G155),"("&amp;""""&amp;")")),IF(LEN(TRIM('ÚHRADOVÝ KATALOG VZP - ZP'!G155))=0,"",IF(IFERROR(SEARCH("""",UPPER('ÚHRADOVÝ KATALOG VZP - ZP'!G155)),0)=0,UPPER('ÚHRADOVÝ KATALOG VZP - ZP'!G155),"("&amp;""""&amp;")")))</f>
        <v/>
      </c>
      <c r="H155" s="22" t="str">
        <f>IF(IFERROR(SEARCH("""",UPPER('ÚHRADOVÝ KATALOG VZP - ZP'!H155)),0)=0,UPPER('ÚHRADOVÝ KATALOG VZP - ZP'!H155),"("&amp;""""&amp;")")</f>
        <v/>
      </c>
      <c r="I155" s="22" t="str">
        <f>IF(IFERROR(SEARCH("""",UPPER('ÚHRADOVÝ KATALOG VZP - ZP'!I155)),0)=0,UPPER('ÚHRADOVÝ KATALOG VZP - ZP'!I155),"("&amp;""""&amp;")")</f>
        <v/>
      </c>
      <c r="J155" s="23" t="str">
        <f>IF(S155="NOVÝ",IF(LEN(TRIM('ÚHRADOVÝ KATALOG VZP - ZP'!J155))=0,"Chybí VYC",'ÚHRADOVÝ KATALOG VZP - ZP'!J155),IF(LEN(TRIM('ÚHRADOVÝ KATALOG VZP - ZP'!J155))=0,"",'ÚHRADOVÝ KATALOG VZP - ZP'!J155))</f>
        <v/>
      </c>
      <c r="K155" s="22" t="str">
        <f>IF(S155="NOVÝ",IF(LEN(TRIM('ÚHRADOVÝ KATALOG VZP - ZP'!K155))=0,"Chybí MENA",IF(IFERROR(SEARCH("""",UPPER('ÚHRADOVÝ KATALOG VZP - ZP'!K155)),0)=0,UPPER('ÚHRADOVÝ KATALOG VZP - ZP'!K155),"("&amp;""""&amp;")")),IF(LEN(TRIM('ÚHRADOVÝ KATALOG VZP - ZP'!K155))=0,"",IF(IFERROR(SEARCH("""",UPPER('ÚHRADOVÝ KATALOG VZP - ZP'!K155)),0)=0,UPPER('ÚHRADOVÝ KATALOG VZP - ZP'!K155),"("&amp;""""&amp;")")))</f>
        <v/>
      </c>
      <c r="L155" s="24" t="str">
        <f>IF(S155="NOVÝ",IF(LEN(TRIM('ÚHRADOVÝ KATALOG VZP - ZP'!L155))=0,"Chybí KURZ",'ÚHRADOVÝ KATALOG VZP - ZP'!L155),IF(LEN(TRIM('ÚHRADOVÝ KATALOG VZP - ZP'!L155))=0,"",'ÚHRADOVÝ KATALOG VZP - ZP'!L155))</f>
        <v/>
      </c>
      <c r="M155" s="83" t="str">
        <f>IF(S155="NOVÝ",IF(LEN(TRIM('ÚHRADOVÝ KATALOG VZP - ZP'!M155))=0,"Chybí DPH",
IF(OR('ÚHRADOVÝ KATALOG VZP - ZP'!M155=15,'ÚHRADOVÝ KATALOG VZP - ZP'!M155=21),
'ÚHRADOVÝ KATALOG VZP - ZP'!M155,"CHYBA")),
IF(LEN(TRIM('ÚHRADOVÝ KATALOG VZP - ZP'!M155))=0,"",
IF(OR('ÚHRADOVÝ KATALOG VZP - ZP'!M155=15,'ÚHRADOVÝ KATALOG VZP - ZP'!M155=21),
'ÚHRADOVÝ KATALOG VZP - ZP'!M155,"CHYBA"))
)</f>
        <v/>
      </c>
      <c r="N155" s="25" t="str">
        <f>IF(R155="NE",IF(AND(T155&lt;&gt;"X",LEN('ÚHRADOVÝ KATALOG VZP - ZP'!N155)&gt;0),IF(ROUND(J155*L155*(1+(M155/100))*T155,2)&lt;'ÚHRADOVÝ KATALOG VZP - ZP'!N155,TEXT('ÚHRADOVÝ KATALOG VZP - ZP'!N155,"# ##0,00 Kč") &amp; CHAR(10) &amp; "&gt; " &amp; TEXT('ÚHRADOVÝ KATALOG VZP - ZP'!N155-(J155*L155*(1+(M155/100))*T155),"# ##0,00 Kč"),TEXT('ÚHRADOVÝ KATALOG VZP - ZP'!N155,"# ##0,00 Kč") &amp; CHAR(10) &amp; "OK"),"Chybí data pro výpočet"),"")</f>
        <v/>
      </c>
      <c r="O155" s="26" t="str">
        <f>IF(AND(R155="NE",LEN('ÚHRADOVÝ KATALOG VZP - ZP'!O155)&gt;0),'ÚHRADOVÝ KATALOG VZP - ZP'!O155,"")</f>
        <v/>
      </c>
      <c r="P155" s="26" t="str">
        <f>IF(AND(R155="NE",LEN('ÚHRADOVÝ KATALOG VZP - ZP'!P155)&gt;0),'ÚHRADOVÝ KATALOG VZP - ZP'!P155,"")</f>
        <v/>
      </c>
      <c r="Q155" s="79" t="str">
        <f>IF(LEN(TRIM('ÚHRADOVÝ KATALOG VZP - ZP'!Q155))=0,"",IF(IFERROR(SEARCH("""",UPPER('ÚHRADOVÝ KATALOG VZP - ZP'!Q155)),0)=0,UPPER('ÚHRADOVÝ KATALOG VZP - ZP'!Q155),"("&amp;""""&amp;")"))</f>
        <v/>
      </c>
      <c r="R155" s="31" t="str">
        <f>IF(LEN(TRIM('ÚHRADOVÝ KATALOG VZP - ZP'!B155)&amp;TRIM('ÚHRADOVÝ KATALOG VZP - ZP'!C155)&amp;TRIM('ÚHRADOVÝ KATALOG VZP - ZP'!D155)&amp;TRIM('ÚHRADOVÝ KATALOG VZP - ZP'!E155)&amp;TRIM('ÚHRADOVÝ KATALOG VZP - ZP'!F155)&amp;TRIM('ÚHRADOVÝ KATALOG VZP - ZP'!G155)&amp;TRIM('ÚHRADOVÝ KATALOG VZP - ZP'!H155)&amp;TRIM('ÚHRADOVÝ KATALOG VZP - ZP'!I155)&amp;TRIM('ÚHRADOVÝ KATALOG VZP - ZP'!J155)&amp;TRIM('ÚHRADOVÝ KATALOG VZP - ZP'!K155)&amp;TRIM('ÚHRADOVÝ KATALOG VZP - ZP'!L155)&amp;TRIM('ÚHRADOVÝ KATALOG VZP - ZP'!M155)&amp;TRIM('ÚHRADOVÝ KATALOG VZP - ZP'!N155)&amp;TRIM('ÚHRADOVÝ KATALOG VZP - ZP'!O155)&amp;TRIM('ÚHRADOVÝ KATALOG VZP - ZP'!P155)&amp;TRIM('ÚHRADOVÝ KATALOG VZP - ZP'!Q155))=0,"ANO","NE")</f>
        <v>ANO</v>
      </c>
      <c r="S155" s="31" t="str">
        <f>IF(R155="NE",IF(LEN(TRIM('ÚHRADOVÝ KATALOG VZP - ZP'!B155))=0,"NOVÝ","OPRAVA"),"")</f>
        <v/>
      </c>
      <c r="T155" s="32" t="str">
        <f t="shared" si="12"/>
        <v>X</v>
      </c>
      <c r="U155" s="11"/>
      <c r="V155" s="11">
        <f>LEN(TRIM('ÚHRADOVÝ KATALOG VZP - ZP'!C155))</f>
        <v>0</v>
      </c>
      <c r="W155" s="11" t="str">
        <f>IF(IFERROR(SEARCH("""",UPPER('ÚHRADOVÝ KATALOG VZP - ZP'!C155)),0)&gt;0," "&amp;CHAR(34),"")</f>
        <v/>
      </c>
      <c r="X155" s="11" t="str">
        <f>IF(IFERROR(SEARCH("~?",UPPER('ÚHRADOVÝ KATALOG VZP - ZP'!C155)),0)&gt;0," ?","")</f>
        <v/>
      </c>
      <c r="Y155" s="11" t="str">
        <f>IF(IFERROR(SEARCH("!",UPPER('ÚHRADOVÝ KATALOG VZP - ZP'!C155)),0)&gt;0," !","")</f>
        <v/>
      </c>
      <c r="Z155" s="11" t="str">
        <f>IF(IFERROR(SEARCH("_",UPPER('ÚHRADOVÝ KATALOG VZP - ZP'!C155)),0)&gt;0," _","")</f>
        <v/>
      </c>
      <c r="AA155" s="11" t="str">
        <f>IF(IFERROR(SEARCH("§",UPPER('ÚHRADOVÝ KATALOG VZP - ZP'!C155)),0)&gt;0," §","")</f>
        <v/>
      </c>
      <c r="AB155" s="11" t="str">
        <f>IF(IFERROR(SEARCH("#",UPPER('ÚHRADOVÝ KATALOG VZP - ZP'!C155)),0)&gt;0," #","")</f>
        <v/>
      </c>
      <c r="AC155" s="11" t="str">
        <f>IF(IFERROR(SEARCH(CHAR(10),UPPER('ÚHRADOVÝ KATALOG VZP - ZP'!C155)),0)&gt;0," ALT+ENTER","")</f>
        <v/>
      </c>
      <c r="AD155" s="96" t="str">
        <f>IF(AND(V155=0, R155="NE"),"Chybí NAZ",IF(LEN(TRIM(W155&amp;X155&amp;Y155&amp;Z155&amp;AA155&amp;AB155&amp;AC155))&gt;0,"Nepovolený(é) znak(y):   "&amp;W155&amp;X155&amp;Y155&amp;Z155&amp;AA155&amp;AB155&amp;AC155,TRIM('ÚHRADOVÝ KATALOG VZP - ZP'!C155)))</f>
        <v/>
      </c>
      <c r="AE155" s="11">
        <f>LEN(TRIM('ÚHRADOVÝ KATALOG VZP - ZP'!D155))</f>
        <v>0</v>
      </c>
      <c r="AF155" s="11" t="str">
        <f>IF(IFERROR(SEARCH("""",UPPER('ÚHRADOVÝ KATALOG VZP - ZP'!D155)),0)&gt;0," "&amp;CHAR(34),"")</f>
        <v/>
      </c>
      <c r="AG155" s="11" t="str">
        <f>IF(IFERROR(SEARCH("~?",UPPER('ÚHRADOVÝ KATALOG VZP - ZP'!D155)),0)&gt;0," ?","")</f>
        <v/>
      </c>
      <c r="AH155" s="11" t="str">
        <f>IF(IFERROR(SEARCH("!",UPPER('ÚHRADOVÝ KATALOG VZP - ZP'!D155)),0)&gt;0," !","")</f>
        <v/>
      </c>
      <c r="AI155" s="11" t="str">
        <f>IF(IFERROR(SEARCH("_",UPPER('ÚHRADOVÝ KATALOG VZP - ZP'!D155)),0)&gt;0," _","")</f>
        <v/>
      </c>
      <c r="AJ155" s="11" t="str">
        <f>IF(IFERROR(SEARCH("§",UPPER('ÚHRADOVÝ KATALOG VZP - ZP'!D155)),0)&gt;0," §","")</f>
        <v/>
      </c>
      <c r="AK155" s="11" t="str">
        <f>IF(IFERROR(SEARCH("#",UPPER('ÚHRADOVÝ KATALOG VZP - ZP'!D155)),0)&gt;0," #","")</f>
        <v/>
      </c>
      <c r="AL155" s="11" t="str">
        <f>IF(IFERROR(SEARCH(CHAR(10),UPPER('ÚHRADOVÝ KATALOG VZP - ZP'!D155)),0)&gt;0," ALT+ENTER","")</f>
        <v/>
      </c>
      <c r="AM155" s="96" t="str">
        <f>IF(AND(AE155=0, R155="NE"),"Chybí DOP",IF(LEN(TRIM(AF155&amp;AG155&amp;AH155&amp;AI155&amp;AJ155&amp;AK155&amp;AL155))&gt;0,"Nepovolený(é) znak(y):   "&amp;AF155&amp;AG155&amp;AH155&amp;AI155&amp;AJ155&amp;AK155&amp;AL155,TRIM('ÚHRADOVÝ KATALOG VZP - ZP'!D155)))</f>
        <v/>
      </c>
    </row>
    <row r="156" spans="1:39" ht="30" hidden="1" customHeight="1" x14ac:dyDescent="0.2">
      <c r="A156" s="1">
        <v>151</v>
      </c>
      <c r="B156" s="20" t="str">
        <f>IF(ISBLANK('ÚHRADOVÝ KATALOG VZP - ZP'!B156),"",'ÚHRADOVÝ KATALOG VZP - ZP'!B156)</f>
        <v/>
      </c>
      <c r="C156" s="21" t="str">
        <f t="shared" si="9"/>
        <v/>
      </c>
      <c r="D156" s="21" t="str">
        <f t="shared" si="10"/>
        <v/>
      </c>
      <c r="E156" s="22" t="str">
        <f>IF(S156="NOVÝ",IF(LEN(TRIM('ÚHRADOVÝ KATALOG VZP - ZP'!E156))=0,"Chybí TYP",'ÚHRADOVÝ KATALOG VZP - ZP'!E156),IF(LEN(TRIM('ÚHRADOVÝ KATALOG VZP - ZP'!E156))=0,"",'ÚHRADOVÝ KATALOG VZP - ZP'!E156))</f>
        <v/>
      </c>
      <c r="F156" s="22" t="str">
        <f t="shared" si="11"/>
        <v/>
      </c>
      <c r="G156" s="22" t="str">
        <f>IF(S156="NOVÝ",IF(LEN(TRIM('ÚHRADOVÝ KATALOG VZP - ZP'!G156))=0,"???",IF(IFERROR(SEARCH("""",UPPER('ÚHRADOVÝ KATALOG VZP - ZP'!G156)),0)=0,UPPER('ÚHRADOVÝ KATALOG VZP - ZP'!G156),"("&amp;""""&amp;")")),IF(LEN(TRIM('ÚHRADOVÝ KATALOG VZP - ZP'!G156))=0,"",IF(IFERROR(SEARCH("""",UPPER('ÚHRADOVÝ KATALOG VZP - ZP'!G156)),0)=0,UPPER('ÚHRADOVÝ KATALOG VZP - ZP'!G156),"("&amp;""""&amp;")")))</f>
        <v/>
      </c>
      <c r="H156" s="22" t="str">
        <f>IF(IFERROR(SEARCH("""",UPPER('ÚHRADOVÝ KATALOG VZP - ZP'!H156)),0)=0,UPPER('ÚHRADOVÝ KATALOG VZP - ZP'!H156),"("&amp;""""&amp;")")</f>
        <v/>
      </c>
      <c r="I156" s="22" t="str">
        <f>IF(IFERROR(SEARCH("""",UPPER('ÚHRADOVÝ KATALOG VZP - ZP'!I156)),0)=0,UPPER('ÚHRADOVÝ KATALOG VZP - ZP'!I156),"("&amp;""""&amp;")")</f>
        <v/>
      </c>
      <c r="J156" s="23" t="str">
        <f>IF(S156="NOVÝ",IF(LEN(TRIM('ÚHRADOVÝ KATALOG VZP - ZP'!J156))=0,"Chybí VYC",'ÚHRADOVÝ KATALOG VZP - ZP'!J156),IF(LEN(TRIM('ÚHRADOVÝ KATALOG VZP - ZP'!J156))=0,"",'ÚHRADOVÝ KATALOG VZP - ZP'!J156))</f>
        <v/>
      </c>
      <c r="K156" s="22" t="str">
        <f>IF(S156="NOVÝ",IF(LEN(TRIM('ÚHRADOVÝ KATALOG VZP - ZP'!K156))=0,"Chybí MENA",IF(IFERROR(SEARCH("""",UPPER('ÚHRADOVÝ KATALOG VZP - ZP'!K156)),0)=0,UPPER('ÚHRADOVÝ KATALOG VZP - ZP'!K156),"("&amp;""""&amp;")")),IF(LEN(TRIM('ÚHRADOVÝ KATALOG VZP - ZP'!K156))=0,"",IF(IFERROR(SEARCH("""",UPPER('ÚHRADOVÝ KATALOG VZP - ZP'!K156)),0)=0,UPPER('ÚHRADOVÝ KATALOG VZP - ZP'!K156),"("&amp;""""&amp;")")))</f>
        <v/>
      </c>
      <c r="L156" s="24" t="str">
        <f>IF(S156="NOVÝ",IF(LEN(TRIM('ÚHRADOVÝ KATALOG VZP - ZP'!L156))=0,"Chybí KURZ",'ÚHRADOVÝ KATALOG VZP - ZP'!L156),IF(LEN(TRIM('ÚHRADOVÝ KATALOG VZP - ZP'!L156))=0,"",'ÚHRADOVÝ KATALOG VZP - ZP'!L156))</f>
        <v/>
      </c>
      <c r="M156" s="83" t="str">
        <f>IF(S156="NOVÝ",IF(LEN(TRIM('ÚHRADOVÝ KATALOG VZP - ZP'!M156))=0,"Chybí DPH",
IF(OR('ÚHRADOVÝ KATALOG VZP - ZP'!M156=15,'ÚHRADOVÝ KATALOG VZP - ZP'!M156=21),
'ÚHRADOVÝ KATALOG VZP - ZP'!M156,"CHYBA")),
IF(LEN(TRIM('ÚHRADOVÝ KATALOG VZP - ZP'!M156))=0,"",
IF(OR('ÚHRADOVÝ KATALOG VZP - ZP'!M156=15,'ÚHRADOVÝ KATALOG VZP - ZP'!M156=21),
'ÚHRADOVÝ KATALOG VZP - ZP'!M156,"CHYBA"))
)</f>
        <v/>
      </c>
      <c r="N156" s="25" t="str">
        <f>IF(R156="NE",IF(AND(T156&lt;&gt;"X",LEN('ÚHRADOVÝ KATALOG VZP - ZP'!N156)&gt;0),IF(ROUND(J156*L156*(1+(M156/100))*T156,2)&lt;'ÚHRADOVÝ KATALOG VZP - ZP'!N156,TEXT('ÚHRADOVÝ KATALOG VZP - ZP'!N156,"# ##0,00 Kč") &amp; CHAR(10) &amp; "&gt; " &amp; TEXT('ÚHRADOVÝ KATALOG VZP - ZP'!N156-(J156*L156*(1+(M156/100))*T156),"# ##0,00 Kč"),TEXT('ÚHRADOVÝ KATALOG VZP - ZP'!N156,"# ##0,00 Kč") &amp; CHAR(10) &amp; "OK"),"Chybí data pro výpočet"),"")</f>
        <v/>
      </c>
      <c r="O156" s="26" t="str">
        <f>IF(AND(R156="NE",LEN('ÚHRADOVÝ KATALOG VZP - ZP'!O156)&gt;0),'ÚHRADOVÝ KATALOG VZP - ZP'!O156,"")</f>
        <v/>
      </c>
      <c r="P156" s="26" t="str">
        <f>IF(AND(R156="NE",LEN('ÚHRADOVÝ KATALOG VZP - ZP'!P156)&gt;0),'ÚHRADOVÝ KATALOG VZP - ZP'!P156,"")</f>
        <v/>
      </c>
      <c r="Q156" s="79" t="str">
        <f>IF(LEN(TRIM('ÚHRADOVÝ KATALOG VZP - ZP'!Q156))=0,"",IF(IFERROR(SEARCH("""",UPPER('ÚHRADOVÝ KATALOG VZP - ZP'!Q156)),0)=0,UPPER('ÚHRADOVÝ KATALOG VZP - ZP'!Q156),"("&amp;""""&amp;")"))</f>
        <v/>
      </c>
      <c r="R156" s="31" t="str">
        <f>IF(LEN(TRIM('ÚHRADOVÝ KATALOG VZP - ZP'!B156)&amp;TRIM('ÚHRADOVÝ KATALOG VZP - ZP'!C156)&amp;TRIM('ÚHRADOVÝ KATALOG VZP - ZP'!D156)&amp;TRIM('ÚHRADOVÝ KATALOG VZP - ZP'!E156)&amp;TRIM('ÚHRADOVÝ KATALOG VZP - ZP'!F156)&amp;TRIM('ÚHRADOVÝ KATALOG VZP - ZP'!G156)&amp;TRIM('ÚHRADOVÝ KATALOG VZP - ZP'!H156)&amp;TRIM('ÚHRADOVÝ KATALOG VZP - ZP'!I156)&amp;TRIM('ÚHRADOVÝ KATALOG VZP - ZP'!J156)&amp;TRIM('ÚHRADOVÝ KATALOG VZP - ZP'!K156)&amp;TRIM('ÚHRADOVÝ KATALOG VZP - ZP'!L156)&amp;TRIM('ÚHRADOVÝ KATALOG VZP - ZP'!M156)&amp;TRIM('ÚHRADOVÝ KATALOG VZP - ZP'!N156)&amp;TRIM('ÚHRADOVÝ KATALOG VZP - ZP'!O156)&amp;TRIM('ÚHRADOVÝ KATALOG VZP - ZP'!P156)&amp;TRIM('ÚHRADOVÝ KATALOG VZP - ZP'!Q156))=0,"ANO","NE")</f>
        <v>ANO</v>
      </c>
      <c r="S156" s="31" t="str">
        <f>IF(R156="NE",IF(LEN(TRIM('ÚHRADOVÝ KATALOG VZP - ZP'!B156))=0,"NOVÝ","OPRAVA"),"")</f>
        <v/>
      </c>
      <c r="T156" s="32" t="str">
        <f t="shared" si="12"/>
        <v>X</v>
      </c>
      <c r="U156" s="11"/>
      <c r="V156" s="11">
        <f>LEN(TRIM('ÚHRADOVÝ KATALOG VZP - ZP'!C156))</f>
        <v>0</v>
      </c>
      <c r="W156" s="11" t="str">
        <f>IF(IFERROR(SEARCH("""",UPPER('ÚHRADOVÝ KATALOG VZP - ZP'!C156)),0)&gt;0," "&amp;CHAR(34),"")</f>
        <v/>
      </c>
      <c r="X156" s="11" t="str">
        <f>IF(IFERROR(SEARCH("~?",UPPER('ÚHRADOVÝ KATALOG VZP - ZP'!C156)),0)&gt;0," ?","")</f>
        <v/>
      </c>
      <c r="Y156" s="11" t="str">
        <f>IF(IFERROR(SEARCH("!",UPPER('ÚHRADOVÝ KATALOG VZP - ZP'!C156)),0)&gt;0," !","")</f>
        <v/>
      </c>
      <c r="Z156" s="11" t="str">
        <f>IF(IFERROR(SEARCH("_",UPPER('ÚHRADOVÝ KATALOG VZP - ZP'!C156)),0)&gt;0," _","")</f>
        <v/>
      </c>
      <c r="AA156" s="11" t="str">
        <f>IF(IFERROR(SEARCH("§",UPPER('ÚHRADOVÝ KATALOG VZP - ZP'!C156)),0)&gt;0," §","")</f>
        <v/>
      </c>
      <c r="AB156" s="11" t="str">
        <f>IF(IFERROR(SEARCH("#",UPPER('ÚHRADOVÝ KATALOG VZP - ZP'!C156)),0)&gt;0," #","")</f>
        <v/>
      </c>
      <c r="AC156" s="11" t="str">
        <f>IF(IFERROR(SEARCH(CHAR(10),UPPER('ÚHRADOVÝ KATALOG VZP - ZP'!C156)),0)&gt;0," ALT+ENTER","")</f>
        <v/>
      </c>
      <c r="AD156" s="96" t="str">
        <f>IF(AND(V156=0, R156="NE"),"Chybí NAZ",IF(LEN(TRIM(W156&amp;X156&amp;Y156&amp;Z156&amp;AA156&amp;AB156&amp;AC156))&gt;0,"Nepovolený(é) znak(y):   "&amp;W156&amp;X156&amp;Y156&amp;Z156&amp;AA156&amp;AB156&amp;AC156,TRIM('ÚHRADOVÝ KATALOG VZP - ZP'!C156)))</f>
        <v/>
      </c>
      <c r="AE156" s="11">
        <f>LEN(TRIM('ÚHRADOVÝ KATALOG VZP - ZP'!D156))</f>
        <v>0</v>
      </c>
      <c r="AF156" s="11" t="str">
        <f>IF(IFERROR(SEARCH("""",UPPER('ÚHRADOVÝ KATALOG VZP - ZP'!D156)),0)&gt;0," "&amp;CHAR(34),"")</f>
        <v/>
      </c>
      <c r="AG156" s="11" t="str">
        <f>IF(IFERROR(SEARCH("~?",UPPER('ÚHRADOVÝ KATALOG VZP - ZP'!D156)),0)&gt;0," ?","")</f>
        <v/>
      </c>
      <c r="AH156" s="11" t="str">
        <f>IF(IFERROR(SEARCH("!",UPPER('ÚHRADOVÝ KATALOG VZP - ZP'!D156)),0)&gt;0," !","")</f>
        <v/>
      </c>
      <c r="AI156" s="11" t="str">
        <f>IF(IFERROR(SEARCH("_",UPPER('ÚHRADOVÝ KATALOG VZP - ZP'!D156)),0)&gt;0," _","")</f>
        <v/>
      </c>
      <c r="AJ156" s="11" t="str">
        <f>IF(IFERROR(SEARCH("§",UPPER('ÚHRADOVÝ KATALOG VZP - ZP'!D156)),0)&gt;0," §","")</f>
        <v/>
      </c>
      <c r="AK156" s="11" t="str">
        <f>IF(IFERROR(SEARCH("#",UPPER('ÚHRADOVÝ KATALOG VZP - ZP'!D156)),0)&gt;0," #","")</f>
        <v/>
      </c>
      <c r="AL156" s="11" t="str">
        <f>IF(IFERROR(SEARCH(CHAR(10),UPPER('ÚHRADOVÝ KATALOG VZP - ZP'!D156)),0)&gt;0," ALT+ENTER","")</f>
        <v/>
      </c>
      <c r="AM156" s="96" t="str">
        <f>IF(AND(AE156=0, R156="NE"),"Chybí DOP",IF(LEN(TRIM(AF156&amp;AG156&amp;AH156&amp;AI156&amp;AJ156&amp;AK156&amp;AL156))&gt;0,"Nepovolený(é) znak(y):   "&amp;AF156&amp;AG156&amp;AH156&amp;AI156&amp;AJ156&amp;AK156&amp;AL156,TRIM('ÚHRADOVÝ KATALOG VZP - ZP'!D156)))</f>
        <v/>
      </c>
    </row>
    <row r="157" spans="1:39" ht="30" hidden="1" customHeight="1" x14ac:dyDescent="0.2">
      <c r="A157" s="1">
        <v>152</v>
      </c>
      <c r="B157" s="20" t="str">
        <f>IF(ISBLANK('ÚHRADOVÝ KATALOG VZP - ZP'!B157),"",'ÚHRADOVÝ KATALOG VZP - ZP'!B157)</f>
        <v/>
      </c>
      <c r="C157" s="21" t="str">
        <f t="shared" si="9"/>
        <v/>
      </c>
      <c r="D157" s="21" t="str">
        <f t="shared" si="10"/>
        <v/>
      </c>
      <c r="E157" s="22" t="str">
        <f>IF(S157="NOVÝ",IF(LEN(TRIM('ÚHRADOVÝ KATALOG VZP - ZP'!E157))=0,"Chybí TYP",'ÚHRADOVÝ KATALOG VZP - ZP'!E157),IF(LEN(TRIM('ÚHRADOVÝ KATALOG VZP - ZP'!E157))=0,"",'ÚHRADOVÝ KATALOG VZP - ZP'!E157))</f>
        <v/>
      </c>
      <c r="F157" s="22" t="str">
        <f t="shared" si="11"/>
        <v/>
      </c>
      <c r="G157" s="22" t="str">
        <f>IF(S157="NOVÝ",IF(LEN(TRIM('ÚHRADOVÝ KATALOG VZP - ZP'!G157))=0,"???",IF(IFERROR(SEARCH("""",UPPER('ÚHRADOVÝ KATALOG VZP - ZP'!G157)),0)=0,UPPER('ÚHRADOVÝ KATALOG VZP - ZP'!G157),"("&amp;""""&amp;")")),IF(LEN(TRIM('ÚHRADOVÝ KATALOG VZP - ZP'!G157))=0,"",IF(IFERROR(SEARCH("""",UPPER('ÚHRADOVÝ KATALOG VZP - ZP'!G157)),0)=0,UPPER('ÚHRADOVÝ KATALOG VZP - ZP'!G157),"("&amp;""""&amp;")")))</f>
        <v/>
      </c>
      <c r="H157" s="22" t="str">
        <f>IF(IFERROR(SEARCH("""",UPPER('ÚHRADOVÝ KATALOG VZP - ZP'!H157)),0)=0,UPPER('ÚHRADOVÝ KATALOG VZP - ZP'!H157),"("&amp;""""&amp;")")</f>
        <v/>
      </c>
      <c r="I157" s="22" t="str">
        <f>IF(IFERROR(SEARCH("""",UPPER('ÚHRADOVÝ KATALOG VZP - ZP'!I157)),0)=0,UPPER('ÚHRADOVÝ KATALOG VZP - ZP'!I157),"("&amp;""""&amp;")")</f>
        <v/>
      </c>
      <c r="J157" s="23" t="str">
        <f>IF(S157="NOVÝ",IF(LEN(TRIM('ÚHRADOVÝ KATALOG VZP - ZP'!J157))=0,"Chybí VYC",'ÚHRADOVÝ KATALOG VZP - ZP'!J157),IF(LEN(TRIM('ÚHRADOVÝ KATALOG VZP - ZP'!J157))=0,"",'ÚHRADOVÝ KATALOG VZP - ZP'!J157))</f>
        <v/>
      </c>
      <c r="K157" s="22" t="str">
        <f>IF(S157="NOVÝ",IF(LEN(TRIM('ÚHRADOVÝ KATALOG VZP - ZP'!K157))=0,"Chybí MENA",IF(IFERROR(SEARCH("""",UPPER('ÚHRADOVÝ KATALOG VZP - ZP'!K157)),0)=0,UPPER('ÚHRADOVÝ KATALOG VZP - ZP'!K157),"("&amp;""""&amp;")")),IF(LEN(TRIM('ÚHRADOVÝ KATALOG VZP - ZP'!K157))=0,"",IF(IFERROR(SEARCH("""",UPPER('ÚHRADOVÝ KATALOG VZP - ZP'!K157)),0)=0,UPPER('ÚHRADOVÝ KATALOG VZP - ZP'!K157),"("&amp;""""&amp;")")))</f>
        <v/>
      </c>
      <c r="L157" s="24" t="str">
        <f>IF(S157="NOVÝ",IF(LEN(TRIM('ÚHRADOVÝ KATALOG VZP - ZP'!L157))=0,"Chybí KURZ",'ÚHRADOVÝ KATALOG VZP - ZP'!L157),IF(LEN(TRIM('ÚHRADOVÝ KATALOG VZP - ZP'!L157))=0,"",'ÚHRADOVÝ KATALOG VZP - ZP'!L157))</f>
        <v/>
      </c>
      <c r="M157" s="83" t="str">
        <f>IF(S157="NOVÝ",IF(LEN(TRIM('ÚHRADOVÝ KATALOG VZP - ZP'!M157))=0,"Chybí DPH",
IF(OR('ÚHRADOVÝ KATALOG VZP - ZP'!M157=15,'ÚHRADOVÝ KATALOG VZP - ZP'!M157=21),
'ÚHRADOVÝ KATALOG VZP - ZP'!M157,"CHYBA")),
IF(LEN(TRIM('ÚHRADOVÝ KATALOG VZP - ZP'!M157))=0,"",
IF(OR('ÚHRADOVÝ KATALOG VZP - ZP'!M157=15,'ÚHRADOVÝ KATALOG VZP - ZP'!M157=21),
'ÚHRADOVÝ KATALOG VZP - ZP'!M157,"CHYBA"))
)</f>
        <v/>
      </c>
      <c r="N157" s="25" t="str">
        <f>IF(R157="NE",IF(AND(T157&lt;&gt;"X",LEN('ÚHRADOVÝ KATALOG VZP - ZP'!N157)&gt;0),IF(ROUND(J157*L157*(1+(M157/100))*T157,2)&lt;'ÚHRADOVÝ KATALOG VZP - ZP'!N157,TEXT('ÚHRADOVÝ KATALOG VZP - ZP'!N157,"# ##0,00 Kč") &amp; CHAR(10) &amp; "&gt; " &amp; TEXT('ÚHRADOVÝ KATALOG VZP - ZP'!N157-(J157*L157*(1+(M157/100))*T157),"# ##0,00 Kč"),TEXT('ÚHRADOVÝ KATALOG VZP - ZP'!N157,"# ##0,00 Kč") &amp; CHAR(10) &amp; "OK"),"Chybí data pro výpočet"),"")</f>
        <v/>
      </c>
      <c r="O157" s="26" t="str">
        <f>IF(AND(R157="NE",LEN('ÚHRADOVÝ KATALOG VZP - ZP'!O157)&gt;0),'ÚHRADOVÝ KATALOG VZP - ZP'!O157,"")</f>
        <v/>
      </c>
      <c r="P157" s="26" t="str">
        <f>IF(AND(R157="NE",LEN('ÚHRADOVÝ KATALOG VZP - ZP'!P157)&gt;0),'ÚHRADOVÝ KATALOG VZP - ZP'!P157,"")</f>
        <v/>
      </c>
      <c r="Q157" s="79" t="str">
        <f>IF(LEN(TRIM('ÚHRADOVÝ KATALOG VZP - ZP'!Q157))=0,"",IF(IFERROR(SEARCH("""",UPPER('ÚHRADOVÝ KATALOG VZP - ZP'!Q157)),0)=0,UPPER('ÚHRADOVÝ KATALOG VZP - ZP'!Q157),"("&amp;""""&amp;")"))</f>
        <v/>
      </c>
      <c r="R157" s="31" t="str">
        <f>IF(LEN(TRIM('ÚHRADOVÝ KATALOG VZP - ZP'!B157)&amp;TRIM('ÚHRADOVÝ KATALOG VZP - ZP'!C157)&amp;TRIM('ÚHRADOVÝ KATALOG VZP - ZP'!D157)&amp;TRIM('ÚHRADOVÝ KATALOG VZP - ZP'!E157)&amp;TRIM('ÚHRADOVÝ KATALOG VZP - ZP'!F157)&amp;TRIM('ÚHRADOVÝ KATALOG VZP - ZP'!G157)&amp;TRIM('ÚHRADOVÝ KATALOG VZP - ZP'!H157)&amp;TRIM('ÚHRADOVÝ KATALOG VZP - ZP'!I157)&amp;TRIM('ÚHRADOVÝ KATALOG VZP - ZP'!J157)&amp;TRIM('ÚHRADOVÝ KATALOG VZP - ZP'!K157)&amp;TRIM('ÚHRADOVÝ KATALOG VZP - ZP'!L157)&amp;TRIM('ÚHRADOVÝ KATALOG VZP - ZP'!M157)&amp;TRIM('ÚHRADOVÝ KATALOG VZP - ZP'!N157)&amp;TRIM('ÚHRADOVÝ KATALOG VZP - ZP'!O157)&amp;TRIM('ÚHRADOVÝ KATALOG VZP - ZP'!P157)&amp;TRIM('ÚHRADOVÝ KATALOG VZP - ZP'!Q157))=0,"ANO","NE")</f>
        <v>ANO</v>
      </c>
      <c r="S157" s="31" t="str">
        <f>IF(R157="NE",IF(LEN(TRIM('ÚHRADOVÝ KATALOG VZP - ZP'!B157))=0,"NOVÝ","OPRAVA"),"")</f>
        <v/>
      </c>
      <c r="T157" s="32" t="str">
        <f t="shared" si="12"/>
        <v>X</v>
      </c>
      <c r="U157" s="11"/>
      <c r="V157" s="11">
        <f>LEN(TRIM('ÚHRADOVÝ KATALOG VZP - ZP'!C157))</f>
        <v>0</v>
      </c>
      <c r="W157" s="11" t="str">
        <f>IF(IFERROR(SEARCH("""",UPPER('ÚHRADOVÝ KATALOG VZP - ZP'!C157)),0)&gt;0," "&amp;CHAR(34),"")</f>
        <v/>
      </c>
      <c r="X157" s="11" t="str">
        <f>IF(IFERROR(SEARCH("~?",UPPER('ÚHRADOVÝ KATALOG VZP - ZP'!C157)),0)&gt;0," ?","")</f>
        <v/>
      </c>
      <c r="Y157" s="11" t="str">
        <f>IF(IFERROR(SEARCH("!",UPPER('ÚHRADOVÝ KATALOG VZP - ZP'!C157)),0)&gt;0," !","")</f>
        <v/>
      </c>
      <c r="Z157" s="11" t="str">
        <f>IF(IFERROR(SEARCH("_",UPPER('ÚHRADOVÝ KATALOG VZP - ZP'!C157)),0)&gt;0," _","")</f>
        <v/>
      </c>
      <c r="AA157" s="11" t="str">
        <f>IF(IFERROR(SEARCH("§",UPPER('ÚHRADOVÝ KATALOG VZP - ZP'!C157)),0)&gt;0," §","")</f>
        <v/>
      </c>
      <c r="AB157" s="11" t="str">
        <f>IF(IFERROR(SEARCH("#",UPPER('ÚHRADOVÝ KATALOG VZP - ZP'!C157)),0)&gt;0," #","")</f>
        <v/>
      </c>
      <c r="AC157" s="11" t="str">
        <f>IF(IFERROR(SEARCH(CHAR(10),UPPER('ÚHRADOVÝ KATALOG VZP - ZP'!C157)),0)&gt;0," ALT+ENTER","")</f>
        <v/>
      </c>
      <c r="AD157" s="96" t="str">
        <f>IF(AND(V157=0, R157="NE"),"Chybí NAZ",IF(LEN(TRIM(W157&amp;X157&amp;Y157&amp;Z157&amp;AA157&amp;AB157&amp;AC157))&gt;0,"Nepovolený(é) znak(y):   "&amp;W157&amp;X157&amp;Y157&amp;Z157&amp;AA157&amp;AB157&amp;AC157,TRIM('ÚHRADOVÝ KATALOG VZP - ZP'!C157)))</f>
        <v/>
      </c>
      <c r="AE157" s="11">
        <f>LEN(TRIM('ÚHRADOVÝ KATALOG VZP - ZP'!D157))</f>
        <v>0</v>
      </c>
      <c r="AF157" s="11" t="str">
        <f>IF(IFERROR(SEARCH("""",UPPER('ÚHRADOVÝ KATALOG VZP - ZP'!D157)),0)&gt;0," "&amp;CHAR(34),"")</f>
        <v/>
      </c>
      <c r="AG157" s="11" t="str">
        <f>IF(IFERROR(SEARCH("~?",UPPER('ÚHRADOVÝ KATALOG VZP - ZP'!D157)),0)&gt;0," ?","")</f>
        <v/>
      </c>
      <c r="AH157" s="11" t="str">
        <f>IF(IFERROR(SEARCH("!",UPPER('ÚHRADOVÝ KATALOG VZP - ZP'!D157)),0)&gt;0," !","")</f>
        <v/>
      </c>
      <c r="AI157" s="11" t="str">
        <f>IF(IFERROR(SEARCH("_",UPPER('ÚHRADOVÝ KATALOG VZP - ZP'!D157)),0)&gt;0," _","")</f>
        <v/>
      </c>
      <c r="AJ157" s="11" t="str">
        <f>IF(IFERROR(SEARCH("§",UPPER('ÚHRADOVÝ KATALOG VZP - ZP'!D157)),0)&gt;0," §","")</f>
        <v/>
      </c>
      <c r="AK157" s="11" t="str">
        <f>IF(IFERROR(SEARCH("#",UPPER('ÚHRADOVÝ KATALOG VZP - ZP'!D157)),0)&gt;0," #","")</f>
        <v/>
      </c>
      <c r="AL157" s="11" t="str">
        <f>IF(IFERROR(SEARCH(CHAR(10),UPPER('ÚHRADOVÝ KATALOG VZP - ZP'!D157)),0)&gt;0," ALT+ENTER","")</f>
        <v/>
      </c>
      <c r="AM157" s="96" t="str">
        <f>IF(AND(AE157=0, R157="NE"),"Chybí DOP",IF(LEN(TRIM(AF157&amp;AG157&amp;AH157&amp;AI157&amp;AJ157&amp;AK157&amp;AL157))&gt;0,"Nepovolený(é) znak(y):   "&amp;AF157&amp;AG157&amp;AH157&amp;AI157&amp;AJ157&amp;AK157&amp;AL157,TRIM('ÚHRADOVÝ KATALOG VZP - ZP'!D157)))</f>
        <v/>
      </c>
    </row>
    <row r="158" spans="1:39" ht="30" hidden="1" customHeight="1" x14ac:dyDescent="0.2">
      <c r="A158" s="1">
        <v>153</v>
      </c>
      <c r="B158" s="20" t="str">
        <f>IF(ISBLANK('ÚHRADOVÝ KATALOG VZP - ZP'!B158),"",'ÚHRADOVÝ KATALOG VZP - ZP'!B158)</f>
        <v/>
      </c>
      <c r="C158" s="21" t="str">
        <f t="shared" si="9"/>
        <v/>
      </c>
      <c r="D158" s="21" t="str">
        <f t="shared" si="10"/>
        <v/>
      </c>
      <c r="E158" s="22" t="str">
        <f>IF(S158="NOVÝ",IF(LEN(TRIM('ÚHRADOVÝ KATALOG VZP - ZP'!E158))=0,"Chybí TYP",'ÚHRADOVÝ KATALOG VZP - ZP'!E158),IF(LEN(TRIM('ÚHRADOVÝ KATALOG VZP - ZP'!E158))=0,"",'ÚHRADOVÝ KATALOG VZP - ZP'!E158))</f>
        <v/>
      </c>
      <c r="F158" s="22" t="str">
        <f t="shared" si="11"/>
        <v/>
      </c>
      <c r="G158" s="22" t="str">
        <f>IF(S158="NOVÝ",IF(LEN(TRIM('ÚHRADOVÝ KATALOG VZP - ZP'!G158))=0,"???",IF(IFERROR(SEARCH("""",UPPER('ÚHRADOVÝ KATALOG VZP - ZP'!G158)),0)=0,UPPER('ÚHRADOVÝ KATALOG VZP - ZP'!G158),"("&amp;""""&amp;")")),IF(LEN(TRIM('ÚHRADOVÝ KATALOG VZP - ZP'!G158))=0,"",IF(IFERROR(SEARCH("""",UPPER('ÚHRADOVÝ KATALOG VZP - ZP'!G158)),0)=0,UPPER('ÚHRADOVÝ KATALOG VZP - ZP'!G158),"("&amp;""""&amp;")")))</f>
        <v/>
      </c>
      <c r="H158" s="22" t="str">
        <f>IF(IFERROR(SEARCH("""",UPPER('ÚHRADOVÝ KATALOG VZP - ZP'!H158)),0)=0,UPPER('ÚHRADOVÝ KATALOG VZP - ZP'!H158),"("&amp;""""&amp;")")</f>
        <v/>
      </c>
      <c r="I158" s="22" t="str">
        <f>IF(IFERROR(SEARCH("""",UPPER('ÚHRADOVÝ KATALOG VZP - ZP'!I158)),0)=0,UPPER('ÚHRADOVÝ KATALOG VZP - ZP'!I158),"("&amp;""""&amp;")")</f>
        <v/>
      </c>
      <c r="J158" s="23" t="str">
        <f>IF(S158="NOVÝ",IF(LEN(TRIM('ÚHRADOVÝ KATALOG VZP - ZP'!J158))=0,"Chybí VYC",'ÚHRADOVÝ KATALOG VZP - ZP'!J158),IF(LEN(TRIM('ÚHRADOVÝ KATALOG VZP - ZP'!J158))=0,"",'ÚHRADOVÝ KATALOG VZP - ZP'!J158))</f>
        <v/>
      </c>
      <c r="K158" s="22" t="str">
        <f>IF(S158="NOVÝ",IF(LEN(TRIM('ÚHRADOVÝ KATALOG VZP - ZP'!K158))=0,"Chybí MENA",IF(IFERROR(SEARCH("""",UPPER('ÚHRADOVÝ KATALOG VZP - ZP'!K158)),0)=0,UPPER('ÚHRADOVÝ KATALOG VZP - ZP'!K158),"("&amp;""""&amp;")")),IF(LEN(TRIM('ÚHRADOVÝ KATALOG VZP - ZP'!K158))=0,"",IF(IFERROR(SEARCH("""",UPPER('ÚHRADOVÝ KATALOG VZP - ZP'!K158)),0)=0,UPPER('ÚHRADOVÝ KATALOG VZP - ZP'!K158),"("&amp;""""&amp;")")))</f>
        <v/>
      </c>
      <c r="L158" s="24" t="str">
        <f>IF(S158="NOVÝ",IF(LEN(TRIM('ÚHRADOVÝ KATALOG VZP - ZP'!L158))=0,"Chybí KURZ",'ÚHRADOVÝ KATALOG VZP - ZP'!L158),IF(LEN(TRIM('ÚHRADOVÝ KATALOG VZP - ZP'!L158))=0,"",'ÚHRADOVÝ KATALOG VZP - ZP'!L158))</f>
        <v/>
      </c>
      <c r="M158" s="83" t="str">
        <f>IF(S158="NOVÝ",IF(LEN(TRIM('ÚHRADOVÝ KATALOG VZP - ZP'!M158))=0,"Chybí DPH",
IF(OR('ÚHRADOVÝ KATALOG VZP - ZP'!M158=15,'ÚHRADOVÝ KATALOG VZP - ZP'!M158=21),
'ÚHRADOVÝ KATALOG VZP - ZP'!M158,"CHYBA")),
IF(LEN(TRIM('ÚHRADOVÝ KATALOG VZP - ZP'!M158))=0,"",
IF(OR('ÚHRADOVÝ KATALOG VZP - ZP'!M158=15,'ÚHRADOVÝ KATALOG VZP - ZP'!M158=21),
'ÚHRADOVÝ KATALOG VZP - ZP'!M158,"CHYBA"))
)</f>
        <v/>
      </c>
      <c r="N158" s="25" t="str">
        <f>IF(R158="NE",IF(AND(T158&lt;&gt;"X",LEN('ÚHRADOVÝ KATALOG VZP - ZP'!N158)&gt;0),IF(ROUND(J158*L158*(1+(M158/100))*T158,2)&lt;'ÚHRADOVÝ KATALOG VZP - ZP'!N158,TEXT('ÚHRADOVÝ KATALOG VZP - ZP'!N158,"# ##0,00 Kč") &amp; CHAR(10) &amp; "&gt; " &amp; TEXT('ÚHRADOVÝ KATALOG VZP - ZP'!N158-(J158*L158*(1+(M158/100))*T158),"# ##0,00 Kč"),TEXT('ÚHRADOVÝ KATALOG VZP - ZP'!N158,"# ##0,00 Kč") &amp; CHAR(10) &amp; "OK"),"Chybí data pro výpočet"),"")</f>
        <v/>
      </c>
      <c r="O158" s="26" t="str">
        <f>IF(AND(R158="NE",LEN('ÚHRADOVÝ KATALOG VZP - ZP'!O158)&gt;0),'ÚHRADOVÝ KATALOG VZP - ZP'!O158,"")</f>
        <v/>
      </c>
      <c r="P158" s="26" t="str">
        <f>IF(AND(R158="NE",LEN('ÚHRADOVÝ KATALOG VZP - ZP'!P158)&gt;0),'ÚHRADOVÝ KATALOG VZP - ZP'!P158,"")</f>
        <v/>
      </c>
      <c r="Q158" s="79" t="str">
        <f>IF(LEN(TRIM('ÚHRADOVÝ KATALOG VZP - ZP'!Q158))=0,"",IF(IFERROR(SEARCH("""",UPPER('ÚHRADOVÝ KATALOG VZP - ZP'!Q158)),0)=0,UPPER('ÚHRADOVÝ KATALOG VZP - ZP'!Q158),"("&amp;""""&amp;")"))</f>
        <v/>
      </c>
      <c r="R158" s="31" t="str">
        <f>IF(LEN(TRIM('ÚHRADOVÝ KATALOG VZP - ZP'!B158)&amp;TRIM('ÚHRADOVÝ KATALOG VZP - ZP'!C158)&amp;TRIM('ÚHRADOVÝ KATALOG VZP - ZP'!D158)&amp;TRIM('ÚHRADOVÝ KATALOG VZP - ZP'!E158)&amp;TRIM('ÚHRADOVÝ KATALOG VZP - ZP'!F158)&amp;TRIM('ÚHRADOVÝ KATALOG VZP - ZP'!G158)&amp;TRIM('ÚHRADOVÝ KATALOG VZP - ZP'!H158)&amp;TRIM('ÚHRADOVÝ KATALOG VZP - ZP'!I158)&amp;TRIM('ÚHRADOVÝ KATALOG VZP - ZP'!J158)&amp;TRIM('ÚHRADOVÝ KATALOG VZP - ZP'!K158)&amp;TRIM('ÚHRADOVÝ KATALOG VZP - ZP'!L158)&amp;TRIM('ÚHRADOVÝ KATALOG VZP - ZP'!M158)&amp;TRIM('ÚHRADOVÝ KATALOG VZP - ZP'!N158)&amp;TRIM('ÚHRADOVÝ KATALOG VZP - ZP'!O158)&amp;TRIM('ÚHRADOVÝ KATALOG VZP - ZP'!P158)&amp;TRIM('ÚHRADOVÝ KATALOG VZP - ZP'!Q158))=0,"ANO","NE")</f>
        <v>ANO</v>
      </c>
      <c r="S158" s="31" t="str">
        <f>IF(R158="NE",IF(LEN(TRIM('ÚHRADOVÝ KATALOG VZP - ZP'!B158))=0,"NOVÝ","OPRAVA"),"")</f>
        <v/>
      </c>
      <c r="T158" s="32" t="str">
        <f t="shared" si="12"/>
        <v>X</v>
      </c>
      <c r="U158" s="11"/>
      <c r="V158" s="11">
        <f>LEN(TRIM('ÚHRADOVÝ KATALOG VZP - ZP'!C158))</f>
        <v>0</v>
      </c>
      <c r="W158" s="11" t="str">
        <f>IF(IFERROR(SEARCH("""",UPPER('ÚHRADOVÝ KATALOG VZP - ZP'!C158)),0)&gt;0," "&amp;CHAR(34),"")</f>
        <v/>
      </c>
      <c r="X158" s="11" t="str">
        <f>IF(IFERROR(SEARCH("~?",UPPER('ÚHRADOVÝ KATALOG VZP - ZP'!C158)),0)&gt;0," ?","")</f>
        <v/>
      </c>
      <c r="Y158" s="11" t="str">
        <f>IF(IFERROR(SEARCH("!",UPPER('ÚHRADOVÝ KATALOG VZP - ZP'!C158)),0)&gt;0," !","")</f>
        <v/>
      </c>
      <c r="Z158" s="11" t="str">
        <f>IF(IFERROR(SEARCH("_",UPPER('ÚHRADOVÝ KATALOG VZP - ZP'!C158)),0)&gt;0," _","")</f>
        <v/>
      </c>
      <c r="AA158" s="11" t="str">
        <f>IF(IFERROR(SEARCH("§",UPPER('ÚHRADOVÝ KATALOG VZP - ZP'!C158)),0)&gt;0," §","")</f>
        <v/>
      </c>
      <c r="AB158" s="11" t="str">
        <f>IF(IFERROR(SEARCH("#",UPPER('ÚHRADOVÝ KATALOG VZP - ZP'!C158)),0)&gt;0," #","")</f>
        <v/>
      </c>
      <c r="AC158" s="11" t="str">
        <f>IF(IFERROR(SEARCH(CHAR(10),UPPER('ÚHRADOVÝ KATALOG VZP - ZP'!C158)),0)&gt;0," ALT+ENTER","")</f>
        <v/>
      </c>
      <c r="AD158" s="96" t="str">
        <f>IF(AND(V158=0, R158="NE"),"Chybí NAZ",IF(LEN(TRIM(W158&amp;X158&amp;Y158&amp;Z158&amp;AA158&amp;AB158&amp;AC158))&gt;0,"Nepovolený(é) znak(y):   "&amp;W158&amp;X158&amp;Y158&amp;Z158&amp;AA158&amp;AB158&amp;AC158,TRIM('ÚHRADOVÝ KATALOG VZP - ZP'!C158)))</f>
        <v/>
      </c>
      <c r="AE158" s="11">
        <f>LEN(TRIM('ÚHRADOVÝ KATALOG VZP - ZP'!D158))</f>
        <v>0</v>
      </c>
      <c r="AF158" s="11" t="str">
        <f>IF(IFERROR(SEARCH("""",UPPER('ÚHRADOVÝ KATALOG VZP - ZP'!D158)),0)&gt;0," "&amp;CHAR(34),"")</f>
        <v/>
      </c>
      <c r="AG158" s="11" t="str">
        <f>IF(IFERROR(SEARCH("~?",UPPER('ÚHRADOVÝ KATALOG VZP - ZP'!D158)),0)&gt;0," ?","")</f>
        <v/>
      </c>
      <c r="AH158" s="11" t="str">
        <f>IF(IFERROR(SEARCH("!",UPPER('ÚHRADOVÝ KATALOG VZP - ZP'!D158)),0)&gt;0," !","")</f>
        <v/>
      </c>
      <c r="AI158" s="11" t="str">
        <f>IF(IFERROR(SEARCH("_",UPPER('ÚHRADOVÝ KATALOG VZP - ZP'!D158)),0)&gt;0," _","")</f>
        <v/>
      </c>
      <c r="AJ158" s="11" t="str">
        <f>IF(IFERROR(SEARCH("§",UPPER('ÚHRADOVÝ KATALOG VZP - ZP'!D158)),0)&gt;0," §","")</f>
        <v/>
      </c>
      <c r="AK158" s="11" t="str">
        <f>IF(IFERROR(SEARCH("#",UPPER('ÚHRADOVÝ KATALOG VZP - ZP'!D158)),0)&gt;0," #","")</f>
        <v/>
      </c>
      <c r="AL158" s="11" t="str">
        <f>IF(IFERROR(SEARCH(CHAR(10),UPPER('ÚHRADOVÝ KATALOG VZP - ZP'!D158)),0)&gt;0," ALT+ENTER","")</f>
        <v/>
      </c>
      <c r="AM158" s="96" t="str">
        <f>IF(AND(AE158=0, R158="NE"),"Chybí DOP",IF(LEN(TRIM(AF158&amp;AG158&amp;AH158&amp;AI158&amp;AJ158&amp;AK158&amp;AL158))&gt;0,"Nepovolený(é) znak(y):   "&amp;AF158&amp;AG158&amp;AH158&amp;AI158&amp;AJ158&amp;AK158&amp;AL158,TRIM('ÚHRADOVÝ KATALOG VZP - ZP'!D158)))</f>
        <v/>
      </c>
    </row>
    <row r="159" spans="1:39" ht="30" hidden="1" customHeight="1" x14ac:dyDescent="0.2">
      <c r="A159" s="1">
        <v>154</v>
      </c>
      <c r="B159" s="20" t="str">
        <f>IF(ISBLANK('ÚHRADOVÝ KATALOG VZP - ZP'!B159),"",'ÚHRADOVÝ KATALOG VZP - ZP'!B159)</f>
        <v/>
      </c>
      <c r="C159" s="21" t="str">
        <f t="shared" si="9"/>
        <v/>
      </c>
      <c r="D159" s="21" t="str">
        <f t="shared" si="10"/>
        <v/>
      </c>
      <c r="E159" s="22" t="str">
        <f>IF(S159="NOVÝ",IF(LEN(TRIM('ÚHRADOVÝ KATALOG VZP - ZP'!E159))=0,"Chybí TYP",'ÚHRADOVÝ KATALOG VZP - ZP'!E159),IF(LEN(TRIM('ÚHRADOVÝ KATALOG VZP - ZP'!E159))=0,"",'ÚHRADOVÝ KATALOG VZP - ZP'!E159))</f>
        <v/>
      </c>
      <c r="F159" s="22" t="str">
        <f t="shared" si="11"/>
        <v/>
      </c>
      <c r="G159" s="22" t="str">
        <f>IF(S159="NOVÝ",IF(LEN(TRIM('ÚHRADOVÝ KATALOG VZP - ZP'!G159))=0,"???",IF(IFERROR(SEARCH("""",UPPER('ÚHRADOVÝ KATALOG VZP - ZP'!G159)),0)=0,UPPER('ÚHRADOVÝ KATALOG VZP - ZP'!G159),"("&amp;""""&amp;")")),IF(LEN(TRIM('ÚHRADOVÝ KATALOG VZP - ZP'!G159))=0,"",IF(IFERROR(SEARCH("""",UPPER('ÚHRADOVÝ KATALOG VZP - ZP'!G159)),0)=0,UPPER('ÚHRADOVÝ KATALOG VZP - ZP'!G159),"("&amp;""""&amp;")")))</f>
        <v/>
      </c>
      <c r="H159" s="22" t="str">
        <f>IF(IFERROR(SEARCH("""",UPPER('ÚHRADOVÝ KATALOG VZP - ZP'!H159)),0)=0,UPPER('ÚHRADOVÝ KATALOG VZP - ZP'!H159),"("&amp;""""&amp;")")</f>
        <v/>
      </c>
      <c r="I159" s="22" t="str">
        <f>IF(IFERROR(SEARCH("""",UPPER('ÚHRADOVÝ KATALOG VZP - ZP'!I159)),0)=0,UPPER('ÚHRADOVÝ KATALOG VZP - ZP'!I159),"("&amp;""""&amp;")")</f>
        <v/>
      </c>
      <c r="J159" s="23" t="str">
        <f>IF(S159="NOVÝ",IF(LEN(TRIM('ÚHRADOVÝ KATALOG VZP - ZP'!J159))=0,"Chybí VYC",'ÚHRADOVÝ KATALOG VZP - ZP'!J159),IF(LEN(TRIM('ÚHRADOVÝ KATALOG VZP - ZP'!J159))=0,"",'ÚHRADOVÝ KATALOG VZP - ZP'!J159))</f>
        <v/>
      </c>
      <c r="K159" s="22" t="str">
        <f>IF(S159="NOVÝ",IF(LEN(TRIM('ÚHRADOVÝ KATALOG VZP - ZP'!K159))=0,"Chybí MENA",IF(IFERROR(SEARCH("""",UPPER('ÚHRADOVÝ KATALOG VZP - ZP'!K159)),0)=0,UPPER('ÚHRADOVÝ KATALOG VZP - ZP'!K159),"("&amp;""""&amp;")")),IF(LEN(TRIM('ÚHRADOVÝ KATALOG VZP - ZP'!K159))=0,"",IF(IFERROR(SEARCH("""",UPPER('ÚHRADOVÝ KATALOG VZP - ZP'!K159)),0)=0,UPPER('ÚHRADOVÝ KATALOG VZP - ZP'!K159),"("&amp;""""&amp;")")))</f>
        <v/>
      </c>
      <c r="L159" s="24" t="str">
        <f>IF(S159="NOVÝ",IF(LEN(TRIM('ÚHRADOVÝ KATALOG VZP - ZP'!L159))=0,"Chybí KURZ",'ÚHRADOVÝ KATALOG VZP - ZP'!L159),IF(LEN(TRIM('ÚHRADOVÝ KATALOG VZP - ZP'!L159))=0,"",'ÚHRADOVÝ KATALOG VZP - ZP'!L159))</f>
        <v/>
      </c>
      <c r="M159" s="83" t="str">
        <f>IF(S159="NOVÝ",IF(LEN(TRIM('ÚHRADOVÝ KATALOG VZP - ZP'!M159))=0,"Chybí DPH",
IF(OR('ÚHRADOVÝ KATALOG VZP - ZP'!M159=15,'ÚHRADOVÝ KATALOG VZP - ZP'!M159=21),
'ÚHRADOVÝ KATALOG VZP - ZP'!M159,"CHYBA")),
IF(LEN(TRIM('ÚHRADOVÝ KATALOG VZP - ZP'!M159))=0,"",
IF(OR('ÚHRADOVÝ KATALOG VZP - ZP'!M159=15,'ÚHRADOVÝ KATALOG VZP - ZP'!M159=21),
'ÚHRADOVÝ KATALOG VZP - ZP'!M159,"CHYBA"))
)</f>
        <v/>
      </c>
      <c r="N159" s="25" t="str">
        <f>IF(R159="NE",IF(AND(T159&lt;&gt;"X",LEN('ÚHRADOVÝ KATALOG VZP - ZP'!N159)&gt;0),IF(ROUND(J159*L159*(1+(M159/100))*T159,2)&lt;'ÚHRADOVÝ KATALOG VZP - ZP'!N159,TEXT('ÚHRADOVÝ KATALOG VZP - ZP'!N159,"# ##0,00 Kč") &amp; CHAR(10) &amp; "&gt; " &amp; TEXT('ÚHRADOVÝ KATALOG VZP - ZP'!N159-(J159*L159*(1+(M159/100))*T159),"# ##0,00 Kč"),TEXT('ÚHRADOVÝ KATALOG VZP - ZP'!N159,"# ##0,00 Kč") &amp; CHAR(10) &amp; "OK"),"Chybí data pro výpočet"),"")</f>
        <v/>
      </c>
      <c r="O159" s="26" t="str">
        <f>IF(AND(R159="NE",LEN('ÚHRADOVÝ KATALOG VZP - ZP'!O159)&gt;0),'ÚHRADOVÝ KATALOG VZP - ZP'!O159,"")</f>
        <v/>
      </c>
      <c r="P159" s="26" t="str">
        <f>IF(AND(R159="NE",LEN('ÚHRADOVÝ KATALOG VZP - ZP'!P159)&gt;0),'ÚHRADOVÝ KATALOG VZP - ZP'!P159,"")</f>
        <v/>
      </c>
      <c r="Q159" s="79" t="str">
        <f>IF(LEN(TRIM('ÚHRADOVÝ KATALOG VZP - ZP'!Q159))=0,"",IF(IFERROR(SEARCH("""",UPPER('ÚHRADOVÝ KATALOG VZP - ZP'!Q159)),0)=0,UPPER('ÚHRADOVÝ KATALOG VZP - ZP'!Q159),"("&amp;""""&amp;")"))</f>
        <v/>
      </c>
      <c r="R159" s="31" t="str">
        <f>IF(LEN(TRIM('ÚHRADOVÝ KATALOG VZP - ZP'!B159)&amp;TRIM('ÚHRADOVÝ KATALOG VZP - ZP'!C159)&amp;TRIM('ÚHRADOVÝ KATALOG VZP - ZP'!D159)&amp;TRIM('ÚHRADOVÝ KATALOG VZP - ZP'!E159)&amp;TRIM('ÚHRADOVÝ KATALOG VZP - ZP'!F159)&amp;TRIM('ÚHRADOVÝ KATALOG VZP - ZP'!G159)&amp;TRIM('ÚHRADOVÝ KATALOG VZP - ZP'!H159)&amp;TRIM('ÚHRADOVÝ KATALOG VZP - ZP'!I159)&amp;TRIM('ÚHRADOVÝ KATALOG VZP - ZP'!J159)&amp;TRIM('ÚHRADOVÝ KATALOG VZP - ZP'!K159)&amp;TRIM('ÚHRADOVÝ KATALOG VZP - ZP'!L159)&amp;TRIM('ÚHRADOVÝ KATALOG VZP - ZP'!M159)&amp;TRIM('ÚHRADOVÝ KATALOG VZP - ZP'!N159)&amp;TRIM('ÚHRADOVÝ KATALOG VZP - ZP'!O159)&amp;TRIM('ÚHRADOVÝ KATALOG VZP - ZP'!P159)&amp;TRIM('ÚHRADOVÝ KATALOG VZP - ZP'!Q159))=0,"ANO","NE")</f>
        <v>ANO</v>
      </c>
      <c r="S159" s="31" t="str">
        <f>IF(R159="NE",IF(LEN(TRIM('ÚHRADOVÝ KATALOG VZP - ZP'!B159))=0,"NOVÝ","OPRAVA"),"")</f>
        <v/>
      </c>
      <c r="T159" s="32" t="str">
        <f t="shared" si="12"/>
        <v>X</v>
      </c>
      <c r="U159" s="11"/>
      <c r="V159" s="11">
        <f>LEN(TRIM('ÚHRADOVÝ KATALOG VZP - ZP'!C159))</f>
        <v>0</v>
      </c>
      <c r="W159" s="11" t="str">
        <f>IF(IFERROR(SEARCH("""",UPPER('ÚHRADOVÝ KATALOG VZP - ZP'!C159)),0)&gt;0," "&amp;CHAR(34),"")</f>
        <v/>
      </c>
      <c r="X159" s="11" t="str">
        <f>IF(IFERROR(SEARCH("~?",UPPER('ÚHRADOVÝ KATALOG VZP - ZP'!C159)),0)&gt;0," ?","")</f>
        <v/>
      </c>
      <c r="Y159" s="11" t="str">
        <f>IF(IFERROR(SEARCH("!",UPPER('ÚHRADOVÝ KATALOG VZP - ZP'!C159)),0)&gt;0," !","")</f>
        <v/>
      </c>
      <c r="Z159" s="11" t="str">
        <f>IF(IFERROR(SEARCH("_",UPPER('ÚHRADOVÝ KATALOG VZP - ZP'!C159)),0)&gt;0," _","")</f>
        <v/>
      </c>
      <c r="AA159" s="11" t="str">
        <f>IF(IFERROR(SEARCH("§",UPPER('ÚHRADOVÝ KATALOG VZP - ZP'!C159)),0)&gt;0," §","")</f>
        <v/>
      </c>
      <c r="AB159" s="11" t="str">
        <f>IF(IFERROR(SEARCH("#",UPPER('ÚHRADOVÝ KATALOG VZP - ZP'!C159)),0)&gt;0," #","")</f>
        <v/>
      </c>
      <c r="AC159" s="11" t="str">
        <f>IF(IFERROR(SEARCH(CHAR(10),UPPER('ÚHRADOVÝ KATALOG VZP - ZP'!C159)),0)&gt;0," ALT+ENTER","")</f>
        <v/>
      </c>
      <c r="AD159" s="96" t="str">
        <f>IF(AND(V159=0, R159="NE"),"Chybí NAZ",IF(LEN(TRIM(W159&amp;X159&amp;Y159&amp;Z159&amp;AA159&amp;AB159&amp;AC159))&gt;0,"Nepovolený(é) znak(y):   "&amp;W159&amp;X159&amp;Y159&amp;Z159&amp;AA159&amp;AB159&amp;AC159,TRIM('ÚHRADOVÝ KATALOG VZP - ZP'!C159)))</f>
        <v/>
      </c>
      <c r="AE159" s="11">
        <f>LEN(TRIM('ÚHRADOVÝ KATALOG VZP - ZP'!D159))</f>
        <v>0</v>
      </c>
      <c r="AF159" s="11" t="str">
        <f>IF(IFERROR(SEARCH("""",UPPER('ÚHRADOVÝ KATALOG VZP - ZP'!D159)),0)&gt;0," "&amp;CHAR(34),"")</f>
        <v/>
      </c>
      <c r="AG159" s="11" t="str">
        <f>IF(IFERROR(SEARCH("~?",UPPER('ÚHRADOVÝ KATALOG VZP - ZP'!D159)),0)&gt;0," ?","")</f>
        <v/>
      </c>
      <c r="AH159" s="11" t="str">
        <f>IF(IFERROR(SEARCH("!",UPPER('ÚHRADOVÝ KATALOG VZP - ZP'!D159)),0)&gt;0," !","")</f>
        <v/>
      </c>
      <c r="AI159" s="11" t="str">
        <f>IF(IFERROR(SEARCH("_",UPPER('ÚHRADOVÝ KATALOG VZP - ZP'!D159)),0)&gt;0," _","")</f>
        <v/>
      </c>
      <c r="AJ159" s="11" t="str">
        <f>IF(IFERROR(SEARCH("§",UPPER('ÚHRADOVÝ KATALOG VZP - ZP'!D159)),0)&gt;0," §","")</f>
        <v/>
      </c>
      <c r="AK159" s="11" t="str">
        <f>IF(IFERROR(SEARCH("#",UPPER('ÚHRADOVÝ KATALOG VZP - ZP'!D159)),0)&gt;0," #","")</f>
        <v/>
      </c>
      <c r="AL159" s="11" t="str">
        <f>IF(IFERROR(SEARCH(CHAR(10),UPPER('ÚHRADOVÝ KATALOG VZP - ZP'!D159)),0)&gt;0," ALT+ENTER","")</f>
        <v/>
      </c>
      <c r="AM159" s="96" t="str">
        <f>IF(AND(AE159=0, R159="NE"),"Chybí DOP",IF(LEN(TRIM(AF159&amp;AG159&amp;AH159&amp;AI159&amp;AJ159&amp;AK159&amp;AL159))&gt;0,"Nepovolený(é) znak(y):   "&amp;AF159&amp;AG159&amp;AH159&amp;AI159&amp;AJ159&amp;AK159&amp;AL159,TRIM('ÚHRADOVÝ KATALOG VZP - ZP'!D159)))</f>
        <v/>
      </c>
    </row>
    <row r="160" spans="1:39" ht="30" hidden="1" customHeight="1" x14ac:dyDescent="0.2">
      <c r="A160" s="1">
        <v>155</v>
      </c>
      <c r="B160" s="20" t="str">
        <f>IF(ISBLANK('ÚHRADOVÝ KATALOG VZP - ZP'!B160),"",'ÚHRADOVÝ KATALOG VZP - ZP'!B160)</f>
        <v/>
      </c>
      <c r="C160" s="21" t="str">
        <f t="shared" si="9"/>
        <v/>
      </c>
      <c r="D160" s="21" t="str">
        <f t="shared" si="10"/>
        <v/>
      </c>
      <c r="E160" s="22" t="str">
        <f>IF(S160="NOVÝ",IF(LEN(TRIM('ÚHRADOVÝ KATALOG VZP - ZP'!E160))=0,"Chybí TYP",'ÚHRADOVÝ KATALOG VZP - ZP'!E160),IF(LEN(TRIM('ÚHRADOVÝ KATALOG VZP - ZP'!E160))=0,"",'ÚHRADOVÝ KATALOG VZP - ZP'!E160))</f>
        <v/>
      </c>
      <c r="F160" s="22" t="str">
        <f t="shared" si="11"/>
        <v/>
      </c>
      <c r="G160" s="22" t="str">
        <f>IF(S160="NOVÝ",IF(LEN(TRIM('ÚHRADOVÝ KATALOG VZP - ZP'!G160))=0,"???",IF(IFERROR(SEARCH("""",UPPER('ÚHRADOVÝ KATALOG VZP - ZP'!G160)),0)=0,UPPER('ÚHRADOVÝ KATALOG VZP - ZP'!G160),"("&amp;""""&amp;")")),IF(LEN(TRIM('ÚHRADOVÝ KATALOG VZP - ZP'!G160))=0,"",IF(IFERROR(SEARCH("""",UPPER('ÚHRADOVÝ KATALOG VZP - ZP'!G160)),0)=0,UPPER('ÚHRADOVÝ KATALOG VZP - ZP'!G160),"("&amp;""""&amp;")")))</f>
        <v/>
      </c>
      <c r="H160" s="22" t="str">
        <f>IF(IFERROR(SEARCH("""",UPPER('ÚHRADOVÝ KATALOG VZP - ZP'!H160)),0)=0,UPPER('ÚHRADOVÝ KATALOG VZP - ZP'!H160),"("&amp;""""&amp;")")</f>
        <v/>
      </c>
      <c r="I160" s="22" t="str">
        <f>IF(IFERROR(SEARCH("""",UPPER('ÚHRADOVÝ KATALOG VZP - ZP'!I160)),0)=0,UPPER('ÚHRADOVÝ KATALOG VZP - ZP'!I160),"("&amp;""""&amp;")")</f>
        <v/>
      </c>
      <c r="J160" s="23" t="str">
        <f>IF(S160="NOVÝ",IF(LEN(TRIM('ÚHRADOVÝ KATALOG VZP - ZP'!J160))=0,"Chybí VYC",'ÚHRADOVÝ KATALOG VZP - ZP'!J160),IF(LEN(TRIM('ÚHRADOVÝ KATALOG VZP - ZP'!J160))=0,"",'ÚHRADOVÝ KATALOG VZP - ZP'!J160))</f>
        <v/>
      </c>
      <c r="K160" s="22" t="str">
        <f>IF(S160="NOVÝ",IF(LEN(TRIM('ÚHRADOVÝ KATALOG VZP - ZP'!K160))=0,"Chybí MENA",IF(IFERROR(SEARCH("""",UPPER('ÚHRADOVÝ KATALOG VZP - ZP'!K160)),0)=0,UPPER('ÚHRADOVÝ KATALOG VZP - ZP'!K160),"("&amp;""""&amp;")")),IF(LEN(TRIM('ÚHRADOVÝ KATALOG VZP - ZP'!K160))=0,"",IF(IFERROR(SEARCH("""",UPPER('ÚHRADOVÝ KATALOG VZP - ZP'!K160)),0)=0,UPPER('ÚHRADOVÝ KATALOG VZP - ZP'!K160),"("&amp;""""&amp;")")))</f>
        <v/>
      </c>
      <c r="L160" s="24" t="str">
        <f>IF(S160="NOVÝ",IF(LEN(TRIM('ÚHRADOVÝ KATALOG VZP - ZP'!L160))=0,"Chybí KURZ",'ÚHRADOVÝ KATALOG VZP - ZP'!L160),IF(LEN(TRIM('ÚHRADOVÝ KATALOG VZP - ZP'!L160))=0,"",'ÚHRADOVÝ KATALOG VZP - ZP'!L160))</f>
        <v/>
      </c>
      <c r="M160" s="83" t="str">
        <f>IF(S160="NOVÝ",IF(LEN(TRIM('ÚHRADOVÝ KATALOG VZP - ZP'!M160))=0,"Chybí DPH",
IF(OR('ÚHRADOVÝ KATALOG VZP - ZP'!M160=15,'ÚHRADOVÝ KATALOG VZP - ZP'!M160=21),
'ÚHRADOVÝ KATALOG VZP - ZP'!M160,"CHYBA")),
IF(LEN(TRIM('ÚHRADOVÝ KATALOG VZP - ZP'!M160))=0,"",
IF(OR('ÚHRADOVÝ KATALOG VZP - ZP'!M160=15,'ÚHRADOVÝ KATALOG VZP - ZP'!M160=21),
'ÚHRADOVÝ KATALOG VZP - ZP'!M160,"CHYBA"))
)</f>
        <v/>
      </c>
      <c r="N160" s="25" t="str">
        <f>IF(R160="NE",IF(AND(T160&lt;&gt;"X",LEN('ÚHRADOVÝ KATALOG VZP - ZP'!N160)&gt;0),IF(ROUND(J160*L160*(1+(M160/100))*T160,2)&lt;'ÚHRADOVÝ KATALOG VZP - ZP'!N160,TEXT('ÚHRADOVÝ KATALOG VZP - ZP'!N160,"# ##0,00 Kč") &amp; CHAR(10) &amp; "&gt; " &amp; TEXT('ÚHRADOVÝ KATALOG VZP - ZP'!N160-(J160*L160*(1+(M160/100))*T160),"# ##0,00 Kč"),TEXT('ÚHRADOVÝ KATALOG VZP - ZP'!N160,"# ##0,00 Kč") &amp; CHAR(10) &amp; "OK"),"Chybí data pro výpočet"),"")</f>
        <v/>
      </c>
      <c r="O160" s="26" t="str">
        <f>IF(AND(R160="NE",LEN('ÚHRADOVÝ KATALOG VZP - ZP'!O160)&gt;0),'ÚHRADOVÝ KATALOG VZP - ZP'!O160,"")</f>
        <v/>
      </c>
      <c r="P160" s="26" t="str">
        <f>IF(AND(R160="NE",LEN('ÚHRADOVÝ KATALOG VZP - ZP'!P160)&gt;0),'ÚHRADOVÝ KATALOG VZP - ZP'!P160,"")</f>
        <v/>
      </c>
      <c r="Q160" s="79" t="str">
        <f>IF(LEN(TRIM('ÚHRADOVÝ KATALOG VZP - ZP'!Q160))=0,"",IF(IFERROR(SEARCH("""",UPPER('ÚHRADOVÝ KATALOG VZP - ZP'!Q160)),0)=0,UPPER('ÚHRADOVÝ KATALOG VZP - ZP'!Q160),"("&amp;""""&amp;")"))</f>
        <v/>
      </c>
      <c r="R160" s="31" t="str">
        <f>IF(LEN(TRIM('ÚHRADOVÝ KATALOG VZP - ZP'!B160)&amp;TRIM('ÚHRADOVÝ KATALOG VZP - ZP'!C160)&amp;TRIM('ÚHRADOVÝ KATALOG VZP - ZP'!D160)&amp;TRIM('ÚHRADOVÝ KATALOG VZP - ZP'!E160)&amp;TRIM('ÚHRADOVÝ KATALOG VZP - ZP'!F160)&amp;TRIM('ÚHRADOVÝ KATALOG VZP - ZP'!G160)&amp;TRIM('ÚHRADOVÝ KATALOG VZP - ZP'!H160)&amp;TRIM('ÚHRADOVÝ KATALOG VZP - ZP'!I160)&amp;TRIM('ÚHRADOVÝ KATALOG VZP - ZP'!J160)&amp;TRIM('ÚHRADOVÝ KATALOG VZP - ZP'!K160)&amp;TRIM('ÚHRADOVÝ KATALOG VZP - ZP'!L160)&amp;TRIM('ÚHRADOVÝ KATALOG VZP - ZP'!M160)&amp;TRIM('ÚHRADOVÝ KATALOG VZP - ZP'!N160)&amp;TRIM('ÚHRADOVÝ KATALOG VZP - ZP'!O160)&amp;TRIM('ÚHRADOVÝ KATALOG VZP - ZP'!P160)&amp;TRIM('ÚHRADOVÝ KATALOG VZP - ZP'!Q160))=0,"ANO","NE")</f>
        <v>ANO</v>
      </c>
      <c r="S160" s="31" t="str">
        <f>IF(R160="NE",IF(LEN(TRIM('ÚHRADOVÝ KATALOG VZP - ZP'!B160))=0,"NOVÝ","OPRAVA"),"")</f>
        <v/>
      </c>
      <c r="T160" s="32" t="str">
        <f t="shared" si="12"/>
        <v>X</v>
      </c>
      <c r="U160" s="11"/>
      <c r="V160" s="11">
        <f>LEN(TRIM('ÚHRADOVÝ KATALOG VZP - ZP'!C160))</f>
        <v>0</v>
      </c>
      <c r="W160" s="11" t="str">
        <f>IF(IFERROR(SEARCH("""",UPPER('ÚHRADOVÝ KATALOG VZP - ZP'!C160)),0)&gt;0," "&amp;CHAR(34),"")</f>
        <v/>
      </c>
      <c r="X160" s="11" t="str">
        <f>IF(IFERROR(SEARCH("~?",UPPER('ÚHRADOVÝ KATALOG VZP - ZP'!C160)),0)&gt;0," ?","")</f>
        <v/>
      </c>
      <c r="Y160" s="11" t="str">
        <f>IF(IFERROR(SEARCH("!",UPPER('ÚHRADOVÝ KATALOG VZP - ZP'!C160)),0)&gt;0," !","")</f>
        <v/>
      </c>
      <c r="Z160" s="11" t="str">
        <f>IF(IFERROR(SEARCH("_",UPPER('ÚHRADOVÝ KATALOG VZP - ZP'!C160)),0)&gt;0," _","")</f>
        <v/>
      </c>
      <c r="AA160" s="11" t="str">
        <f>IF(IFERROR(SEARCH("§",UPPER('ÚHRADOVÝ KATALOG VZP - ZP'!C160)),0)&gt;0," §","")</f>
        <v/>
      </c>
      <c r="AB160" s="11" t="str">
        <f>IF(IFERROR(SEARCH("#",UPPER('ÚHRADOVÝ KATALOG VZP - ZP'!C160)),0)&gt;0," #","")</f>
        <v/>
      </c>
      <c r="AC160" s="11" t="str">
        <f>IF(IFERROR(SEARCH(CHAR(10),UPPER('ÚHRADOVÝ KATALOG VZP - ZP'!C160)),0)&gt;0," ALT+ENTER","")</f>
        <v/>
      </c>
      <c r="AD160" s="96" t="str">
        <f>IF(AND(V160=0, R160="NE"),"Chybí NAZ",IF(LEN(TRIM(W160&amp;X160&amp;Y160&amp;Z160&amp;AA160&amp;AB160&amp;AC160))&gt;0,"Nepovolený(é) znak(y):   "&amp;W160&amp;X160&amp;Y160&amp;Z160&amp;AA160&amp;AB160&amp;AC160,TRIM('ÚHRADOVÝ KATALOG VZP - ZP'!C160)))</f>
        <v/>
      </c>
      <c r="AE160" s="11">
        <f>LEN(TRIM('ÚHRADOVÝ KATALOG VZP - ZP'!D160))</f>
        <v>0</v>
      </c>
      <c r="AF160" s="11" t="str">
        <f>IF(IFERROR(SEARCH("""",UPPER('ÚHRADOVÝ KATALOG VZP - ZP'!D160)),0)&gt;0," "&amp;CHAR(34),"")</f>
        <v/>
      </c>
      <c r="AG160" s="11" t="str">
        <f>IF(IFERROR(SEARCH("~?",UPPER('ÚHRADOVÝ KATALOG VZP - ZP'!D160)),0)&gt;0," ?","")</f>
        <v/>
      </c>
      <c r="AH160" s="11" t="str">
        <f>IF(IFERROR(SEARCH("!",UPPER('ÚHRADOVÝ KATALOG VZP - ZP'!D160)),0)&gt;0," !","")</f>
        <v/>
      </c>
      <c r="AI160" s="11" t="str">
        <f>IF(IFERROR(SEARCH("_",UPPER('ÚHRADOVÝ KATALOG VZP - ZP'!D160)),0)&gt;0," _","")</f>
        <v/>
      </c>
      <c r="AJ160" s="11" t="str">
        <f>IF(IFERROR(SEARCH("§",UPPER('ÚHRADOVÝ KATALOG VZP - ZP'!D160)),0)&gt;0," §","")</f>
        <v/>
      </c>
      <c r="AK160" s="11" t="str">
        <f>IF(IFERROR(SEARCH("#",UPPER('ÚHRADOVÝ KATALOG VZP - ZP'!D160)),0)&gt;0," #","")</f>
        <v/>
      </c>
      <c r="AL160" s="11" t="str">
        <f>IF(IFERROR(SEARCH(CHAR(10),UPPER('ÚHRADOVÝ KATALOG VZP - ZP'!D160)),0)&gt;0," ALT+ENTER","")</f>
        <v/>
      </c>
      <c r="AM160" s="96" t="str">
        <f>IF(AND(AE160=0, R160="NE"),"Chybí DOP",IF(LEN(TRIM(AF160&amp;AG160&amp;AH160&amp;AI160&amp;AJ160&amp;AK160&amp;AL160))&gt;0,"Nepovolený(é) znak(y):   "&amp;AF160&amp;AG160&amp;AH160&amp;AI160&amp;AJ160&amp;AK160&amp;AL160,TRIM('ÚHRADOVÝ KATALOG VZP - ZP'!D160)))</f>
        <v/>
      </c>
    </row>
    <row r="161" spans="1:39" ht="30" hidden="1" customHeight="1" x14ac:dyDescent="0.2">
      <c r="A161" s="1">
        <v>156</v>
      </c>
      <c r="B161" s="20" t="str">
        <f>IF(ISBLANK('ÚHRADOVÝ KATALOG VZP - ZP'!B161),"",'ÚHRADOVÝ KATALOG VZP - ZP'!B161)</f>
        <v/>
      </c>
      <c r="C161" s="21" t="str">
        <f t="shared" si="9"/>
        <v/>
      </c>
      <c r="D161" s="21" t="str">
        <f t="shared" si="10"/>
        <v/>
      </c>
      <c r="E161" s="22" t="str">
        <f>IF(S161="NOVÝ",IF(LEN(TRIM('ÚHRADOVÝ KATALOG VZP - ZP'!E161))=0,"Chybí TYP",'ÚHRADOVÝ KATALOG VZP - ZP'!E161),IF(LEN(TRIM('ÚHRADOVÝ KATALOG VZP - ZP'!E161))=0,"",'ÚHRADOVÝ KATALOG VZP - ZP'!E161))</f>
        <v/>
      </c>
      <c r="F161" s="22" t="str">
        <f t="shared" si="11"/>
        <v/>
      </c>
      <c r="G161" s="22" t="str">
        <f>IF(S161="NOVÝ",IF(LEN(TRIM('ÚHRADOVÝ KATALOG VZP - ZP'!G161))=0,"???",IF(IFERROR(SEARCH("""",UPPER('ÚHRADOVÝ KATALOG VZP - ZP'!G161)),0)=0,UPPER('ÚHRADOVÝ KATALOG VZP - ZP'!G161),"("&amp;""""&amp;")")),IF(LEN(TRIM('ÚHRADOVÝ KATALOG VZP - ZP'!G161))=0,"",IF(IFERROR(SEARCH("""",UPPER('ÚHRADOVÝ KATALOG VZP - ZP'!G161)),0)=0,UPPER('ÚHRADOVÝ KATALOG VZP - ZP'!G161),"("&amp;""""&amp;")")))</f>
        <v/>
      </c>
      <c r="H161" s="22" t="str">
        <f>IF(IFERROR(SEARCH("""",UPPER('ÚHRADOVÝ KATALOG VZP - ZP'!H161)),0)=0,UPPER('ÚHRADOVÝ KATALOG VZP - ZP'!H161),"("&amp;""""&amp;")")</f>
        <v/>
      </c>
      <c r="I161" s="22" t="str">
        <f>IF(IFERROR(SEARCH("""",UPPER('ÚHRADOVÝ KATALOG VZP - ZP'!I161)),0)=0,UPPER('ÚHRADOVÝ KATALOG VZP - ZP'!I161),"("&amp;""""&amp;")")</f>
        <v/>
      </c>
      <c r="J161" s="23" t="str">
        <f>IF(S161="NOVÝ",IF(LEN(TRIM('ÚHRADOVÝ KATALOG VZP - ZP'!J161))=0,"Chybí VYC",'ÚHRADOVÝ KATALOG VZP - ZP'!J161),IF(LEN(TRIM('ÚHRADOVÝ KATALOG VZP - ZP'!J161))=0,"",'ÚHRADOVÝ KATALOG VZP - ZP'!J161))</f>
        <v/>
      </c>
      <c r="K161" s="22" t="str">
        <f>IF(S161="NOVÝ",IF(LEN(TRIM('ÚHRADOVÝ KATALOG VZP - ZP'!K161))=0,"Chybí MENA",IF(IFERROR(SEARCH("""",UPPER('ÚHRADOVÝ KATALOG VZP - ZP'!K161)),0)=0,UPPER('ÚHRADOVÝ KATALOG VZP - ZP'!K161),"("&amp;""""&amp;")")),IF(LEN(TRIM('ÚHRADOVÝ KATALOG VZP - ZP'!K161))=0,"",IF(IFERROR(SEARCH("""",UPPER('ÚHRADOVÝ KATALOG VZP - ZP'!K161)),0)=0,UPPER('ÚHRADOVÝ KATALOG VZP - ZP'!K161),"("&amp;""""&amp;")")))</f>
        <v/>
      </c>
      <c r="L161" s="24" t="str">
        <f>IF(S161="NOVÝ",IF(LEN(TRIM('ÚHRADOVÝ KATALOG VZP - ZP'!L161))=0,"Chybí KURZ",'ÚHRADOVÝ KATALOG VZP - ZP'!L161),IF(LEN(TRIM('ÚHRADOVÝ KATALOG VZP - ZP'!L161))=0,"",'ÚHRADOVÝ KATALOG VZP - ZP'!L161))</f>
        <v/>
      </c>
      <c r="M161" s="83" t="str">
        <f>IF(S161="NOVÝ",IF(LEN(TRIM('ÚHRADOVÝ KATALOG VZP - ZP'!M161))=0,"Chybí DPH",
IF(OR('ÚHRADOVÝ KATALOG VZP - ZP'!M161=15,'ÚHRADOVÝ KATALOG VZP - ZP'!M161=21),
'ÚHRADOVÝ KATALOG VZP - ZP'!M161,"CHYBA")),
IF(LEN(TRIM('ÚHRADOVÝ KATALOG VZP - ZP'!M161))=0,"",
IF(OR('ÚHRADOVÝ KATALOG VZP - ZP'!M161=15,'ÚHRADOVÝ KATALOG VZP - ZP'!M161=21),
'ÚHRADOVÝ KATALOG VZP - ZP'!M161,"CHYBA"))
)</f>
        <v/>
      </c>
      <c r="N161" s="25" t="str">
        <f>IF(R161="NE",IF(AND(T161&lt;&gt;"X",LEN('ÚHRADOVÝ KATALOG VZP - ZP'!N161)&gt;0),IF(ROUND(J161*L161*(1+(M161/100))*T161,2)&lt;'ÚHRADOVÝ KATALOG VZP - ZP'!N161,TEXT('ÚHRADOVÝ KATALOG VZP - ZP'!N161,"# ##0,00 Kč") &amp; CHAR(10) &amp; "&gt; " &amp; TEXT('ÚHRADOVÝ KATALOG VZP - ZP'!N161-(J161*L161*(1+(M161/100))*T161),"# ##0,00 Kč"),TEXT('ÚHRADOVÝ KATALOG VZP - ZP'!N161,"# ##0,00 Kč") &amp; CHAR(10) &amp; "OK"),"Chybí data pro výpočet"),"")</f>
        <v/>
      </c>
      <c r="O161" s="26" t="str">
        <f>IF(AND(R161="NE",LEN('ÚHRADOVÝ KATALOG VZP - ZP'!O161)&gt;0),'ÚHRADOVÝ KATALOG VZP - ZP'!O161,"")</f>
        <v/>
      </c>
      <c r="P161" s="26" t="str">
        <f>IF(AND(R161="NE",LEN('ÚHRADOVÝ KATALOG VZP - ZP'!P161)&gt;0),'ÚHRADOVÝ KATALOG VZP - ZP'!P161,"")</f>
        <v/>
      </c>
      <c r="Q161" s="79" t="str">
        <f>IF(LEN(TRIM('ÚHRADOVÝ KATALOG VZP - ZP'!Q161))=0,"",IF(IFERROR(SEARCH("""",UPPER('ÚHRADOVÝ KATALOG VZP - ZP'!Q161)),0)=0,UPPER('ÚHRADOVÝ KATALOG VZP - ZP'!Q161),"("&amp;""""&amp;")"))</f>
        <v/>
      </c>
      <c r="R161" s="31" t="str">
        <f>IF(LEN(TRIM('ÚHRADOVÝ KATALOG VZP - ZP'!B161)&amp;TRIM('ÚHRADOVÝ KATALOG VZP - ZP'!C161)&amp;TRIM('ÚHRADOVÝ KATALOG VZP - ZP'!D161)&amp;TRIM('ÚHRADOVÝ KATALOG VZP - ZP'!E161)&amp;TRIM('ÚHRADOVÝ KATALOG VZP - ZP'!F161)&amp;TRIM('ÚHRADOVÝ KATALOG VZP - ZP'!G161)&amp;TRIM('ÚHRADOVÝ KATALOG VZP - ZP'!H161)&amp;TRIM('ÚHRADOVÝ KATALOG VZP - ZP'!I161)&amp;TRIM('ÚHRADOVÝ KATALOG VZP - ZP'!J161)&amp;TRIM('ÚHRADOVÝ KATALOG VZP - ZP'!K161)&amp;TRIM('ÚHRADOVÝ KATALOG VZP - ZP'!L161)&amp;TRIM('ÚHRADOVÝ KATALOG VZP - ZP'!M161)&amp;TRIM('ÚHRADOVÝ KATALOG VZP - ZP'!N161)&amp;TRIM('ÚHRADOVÝ KATALOG VZP - ZP'!O161)&amp;TRIM('ÚHRADOVÝ KATALOG VZP - ZP'!P161)&amp;TRIM('ÚHRADOVÝ KATALOG VZP - ZP'!Q161))=0,"ANO","NE")</f>
        <v>ANO</v>
      </c>
      <c r="S161" s="31" t="str">
        <f>IF(R161="NE",IF(LEN(TRIM('ÚHRADOVÝ KATALOG VZP - ZP'!B161))=0,"NOVÝ","OPRAVA"),"")</f>
        <v/>
      </c>
      <c r="T161" s="32" t="str">
        <f t="shared" si="12"/>
        <v>X</v>
      </c>
      <c r="U161" s="11"/>
      <c r="V161" s="11">
        <f>LEN(TRIM('ÚHRADOVÝ KATALOG VZP - ZP'!C161))</f>
        <v>0</v>
      </c>
      <c r="W161" s="11" t="str">
        <f>IF(IFERROR(SEARCH("""",UPPER('ÚHRADOVÝ KATALOG VZP - ZP'!C161)),0)&gt;0," "&amp;CHAR(34),"")</f>
        <v/>
      </c>
      <c r="X161" s="11" t="str">
        <f>IF(IFERROR(SEARCH("~?",UPPER('ÚHRADOVÝ KATALOG VZP - ZP'!C161)),0)&gt;0," ?","")</f>
        <v/>
      </c>
      <c r="Y161" s="11" t="str">
        <f>IF(IFERROR(SEARCH("!",UPPER('ÚHRADOVÝ KATALOG VZP - ZP'!C161)),0)&gt;0," !","")</f>
        <v/>
      </c>
      <c r="Z161" s="11" t="str">
        <f>IF(IFERROR(SEARCH("_",UPPER('ÚHRADOVÝ KATALOG VZP - ZP'!C161)),0)&gt;0," _","")</f>
        <v/>
      </c>
      <c r="AA161" s="11" t="str">
        <f>IF(IFERROR(SEARCH("§",UPPER('ÚHRADOVÝ KATALOG VZP - ZP'!C161)),0)&gt;0," §","")</f>
        <v/>
      </c>
      <c r="AB161" s="11" t="str">
        <f>IF(IFERROR(SEARCH("#",UPPER('ÚHRADOVÝ KATALOG VZP - ZP'!C161)),0)&gt;0," #","")</f>
        <v/>
      </c>
      <c r="AC161" s="11" t="str">
        <f>IF(IFERROR(SEARCH(CHAR(10),UPPER('ÚHRADOVÝ KATALOG VZP - ZP'!C161)),0)&gt;0," ALT+ENTER","")</f>
        <v/>
      </c>
      <c r="AD161" s="96" t="str">
        <f>IF(AND(V161=0, R161="NE"),"Chybí NAZ",IF(LEN(TRIM(W161&amp;X161&amp;Y161&amp;Z161&amp;AA161&amp;AB161&amp;AC161))&gt;0,"Nepovolený(é) znak(y):   "&amp;W161&amp;X161&amp;Y161&amp;Z161&amp;AA161&amp;AB161&amp;AC161,TRIM('ÚHRADOVÝ KATALOG VZP - ZP'!C161)))</f>
        <v/>
      </c>
      <c r="AE161" s="11">
        <f>LEN(TRIM('ÚHRADOVÝ KATALOG VZP - ZP'!D161))</f>
        <v>0</v>
      </c>
      <c r="AF161" s="11" t="str">
        <f>IF(IFERROR(SEARCH("""",UPPER('ÚHRADOVÝ KATALOG VZP - ZP'!D161)),0)&gt;0," "&amp;CHAR(34),"")</f>
        <v/>
      </c>
      <c r="AG161" s="11" t="str">
        <f>IF(IFERROR(SEARCH("~?",UPPER('ÚHRADOVÝ KATALOG VZP - ZP'!D161)),0)&gt;0," ?","")</f>
        <v/>
      </c>
      <c r="AH161" s="11" t="str">
        <f>IF(IFERROR(SEARCH("!",UPPER('ÚHRADOVÝ KATALOG VZP - ZP'!D161)),0)&gt;0," !","")</f>
        <v/>
      </c>
      <c r="AI161" s="11" t="str">
        <f>IF(IFERROR(SEARCH("_",UPPER('ÚHRADOVÝ KATALOG VZP - ZP'!D161)),0)&gt;0," _","")</f>
        <v/>
      </c>
      <c r="AJ161" s="11" t="str">
        <f>IF(IFERROR(SEARCH("§",UPPER('ÚHRADOVÝ KATALOG VZP - ZP'!D161)),0)&gt;0," §","")</f>
        <v/>
      </c>
      <c r="AK161" s="11" t="str">
        <f>IF(IFERROR(SEARCH("#",UPPER('ÚHRADOVÝ KATALOG VZP - ZP'!D161)),0)&gt;0," #","")</f>
        <v/>
      </c>
      <c r="AL161" s="11" t="str">
        <f>IF(IFERROR(SEARCH(CHAR(10),UPPER('ÚHRADOVÝ KATALOG VZP - ZP'!D161)),0)&gt;0," ALT+ENTER","")</f>
        <v/>
      </c>
      <c r="AM161" s="96" t="str">
        <f>IF(AND(AE161=0, R161="NE"),"Chybí DOP",IF(LEN(TRIM(AF161&amp;AG161&amp;AH161&amp;AI161&amp;AJ161&amp;AK161&amp;AL161))&gt;0,"Nepovolený(é) znak(y):   "&amp;AF161&amp;AG161&amp;AH161&amp;AI161&amp;AJ161&amp;AK161&amp;AL161,TRIM('ÚHRADOVÝ KATALOG VZP - ZP'!D161)))</f>
        <v/>
      </c>
    </row>
    <row r="162" spans="1:39" ht="30" hidden="1" customHeight="1" x14ac:dyDescent="0.2">
      <c r="A162" s="1">
        <v>157</v>
      </c>
      <c r="B162" s="20" t="str">
        <f>IF(ISBLANK('ÚHRADOVÝ KATALOG VZP - ZP'!B162),"",'ÚHRADOVÝ KATALOG VZP - ZP'!B162)</f>
        <v/>
      </c>
      <c r="C162" s="21" t="str">
        <f t="shared" si="9"/>
        <v/>
      </c>
      <c r="D162" s="21" t="str">
        <f t="shared" si="10"/>
        <v/>
      </c>
      <c r="E162" s="22" t="str">
        <f>IF(S162="NOVÝ",IF(LEN(TRIM('ÚHRADOVÝ KATALOG VZP - ZP'!E162))=0,"Chybí TYP",'ÚHRADOVÝ KATALOG VZP - ZP'!E162),IF(LEN(TRIM('ÚHRADOVÝ KATALOG VZP - ZP'!E162))=0,"",'ÚHRADOVÝ KATALOG VZP - ZP'!E162))</f>
        <v/>
      </c>
      <c r="F162" s="22" t="str">
        <f t="shared" si="11"/>
        <v/>
      </c>
      <c r="G162" s="22" t="str">
        <f>IF(S162="NOVÝ",IF(LEN(TRIM('ÚHRADOVÝ KATALOG VZP - ZP'!G162))=0,"???",IF(IFERROR(SEARCH("""",UPPER('ÚHRADOVÝ KATALOG VZP - ZP'!G162)),0)=0,UPPER('ÚHRADOVÝ KATALOG VZP - ZP'!G162),"("&amp;""""&amp;")")),IF(LEN(TRIM('ÚHRADOVÝ KATALOG VZP - ZP'!G162))=0,"",IF(IFERROR(SEARCH("""",UPPER('ÚHRADOVÝ KATALOG VZP - ZP'!G162)),0)=0,UPPER('ÚHRADOVÝ KATALOG VZP - ZP'!G162),"("&amp;""""&amp;")")))</f>
        <v/>
      </c>
      <c r="H162" s="22" t="str">
        <f>IF(IFERROR(SEARCH("""",UPPER('ÚHRADOVÝ KATALOG VZP - ZP'!H162)),0)=0,UPPER('ÚHRADOVÝ KATALOG VZP - ZP'!H162),"("&amp;""""&amp;")")</f>
        <v/>
      </c>
      <c r="I162" s="22" t="str">
        <f>IF(IFERROR(SEARCH("""",UPPER('ÚHRADOVÝ KATALOG VZP - ZP'!I162)),0)=0,UPPER('ÚHRADOVÝ KATALOG VZP - ZP'!I162),"("&amp;""""&amp;")")</f>
        <v/>
      </c>
      <c r="J162" s="23" t="str">
        <f>IF(S162="NOVÝ",IF(LEN(TRIM('ÚHRADOVÝ KATALOG VZP - ZP'!J162))=0,"Chybí VYC",'ÚHRADOVÝ KATALOG VZP - ZP'!J162),IF(LEN(TRIM('ÚHRADOVÝ KATALOG VZP - ZP'!J162))=0,"",'ÚHRADOVÝ KATALOG VZP - ZP'!J162))</f>
        <v/>
      </c>
      <c r="K162" s="22" t="str">
        <f>IF(S162="NOVÝ",IF(LEN(TRIM('ÚHRADOVÝ KATALOG VZP - ZP'!K162))=0,"Chybí MENA",IF(IFERROR(SEARCH("""",UPPER('ÚHRADOVÝ KATALOG VZP - ZP'!K162)),0)=0,UPPER('ÚHRADOVÝ KATALOG VZP - ZP'!K162),"("&amp;""""&amp;")")),IF(LEN(TRIM('ÚHRADOVÝ KATALOG VZP - ZP'!K162))=0,"",IF(IFERROR(SEARCH("""",UPPER('ÚHRADOVÝ KATALOG VZP - ZP'!K162)),0)=0,UPPER('ÚHRADOVÝ KATALOG VZP - ZP'!K162),"("&amp;""""&amp;")")))</f>
        <v/>
      </c>
      <c r="L162" s="24" t="str">
        <f>IF(S162="NOVÝ",IF(LEN(TRIM('ÚHRADOVÝ KATALOG VZP - ZP'!L162))=0,"Chybí KURZ",'ÚHRADOVÝ KATALOG VZP - ZP'!L162),IF(LEN(TRIM('ÚHRADOVÝ KATALOG VZP - ZP'!L162))=0,"",'ÚHRADOVÝ KATALOG VZP - ZP'!L162))</f>
        <v/>
      </c>
      <c r="M162" s="83" t="str">
        <f>IF(S162="NOVÝ",IF(LEN(TRIM('ÚHRADOVÝ KATALOG VZP - ZP'!M162))=0,"Chybí DPH",
IF(OR('ÚHRADOVÝ KATALOG VZP - ZP'!M162=15,'ÚHRADOVÝ KATALOG VZP - ZP'!M162=21),
'ÚHRADOVÝ KATALOG VZP - ZP'!M162,"CHYBA")),
IF(LEN(TRIM('ÚHRADOVÝ KATALOG VZP - ZP'!M162))=0,"",
IF(OR('ÚHRADOVÝ KATALOG VZP - ZP'!M162=15,'ÚHRADOVÝ KATALOG VZP - ZP'!M162=21),
'ÚHRADOVÝ KATALOG VZP - ZP'!M162,"CHYBA"))
)</f>
        <v/>
      </c>
      <c r="N162" s="25" t="str">
        <f>IF(R162="NE",IF(AND(T162&lt;&gt;"X",LEN('ÚHRADOVÝ KATALOG VZP - ZP'!N162)&gt;0),IF(ROUND(J162*L162*(1+(M162/100))*T162,2)&lt;'ÚHRADOVÝ KATALOG VZP - ZP'!N162,TEXT('ÚHRADOVÝ KATALOG VZP - ZP'!N162,"# ##0,00 Kč") &amp; CHAR(10) &amp; "&gt; " &amp; TEXT('ÚHRADOVÝ KATALOG VZP - ZP'!N162-(J162*L162*(1+(M162/100))*T162),"# ##0,00 Kč"),TEXT('ÚHRADOVÝ KATALOG VZP - ZP'!N162,"# ##0,00 Kč") &amp; CHAR(10) &amp; "OK"),"Chybí data pro výpočet"),"")</f>
        <v/>
      </c>
      <c r="O162" s="26" t="str">
        <f>IF(AND(R162="NE",LEN('ÚHRADOVÝ KATALOG VZP - ZP'!O162)&gt;0),'ÚHRADOVÝ KATALOG VZP - ZP'!O162,"")</f>
        <v/>
      </c>
      <c r="P162" s="26" t="str">
        <f>IF(AND(R162="NE",LEN('ÚHRADOVÝ KATALOG VZP - ZP'!P162)&gt;0),'ÚHRADOVÝ KATALOG VZP - ZP'!P162,"")</f>
        <v/>
      </c>
      <c r="Q162" s="79" t="str">
        <f>IF(LEN(TRIM('ÚHRADOVÝ KATALOG VZP - ZP'!Q162))=0,"",IF(IFERROR(SEARCH("""",UPPER('ÚHRADOVÝ KATALOG VZP - ZP'!Q162)),0)=0,UPPER('ÚHRADOVÝ KATALOG VZP - ZP'!Q162),"("&amp;""""&amp;")"))</f>
        <v/>
      </c>
      <c r="R162" s="31" t="str">
        <f>IF(LEN(TRIM('ÚHRADOVÝ KATALOG VZP - ZP'!B162)&amp;TRIM('ÚHRADOVÝ KATALOG VZP - ZP'!C162)&amp;TRIM('ÚHRADOVÝ KATALOG VZP - ZP'!D162)&amp;TRIM('ÚHRADOVÝ KATALOG VZP - ZP'!E162)&amp;TRIM('ÚHRADOVÝ KATALOG VZP - ZP'!F162)&amp;TRIM('ÚHRADOVÝ KATALOG VZP - ZP'!G162)&amp;TRIM('ÚHRADOVÝ KATALOG VZP - ZP'!H162)&amp;TRIM('ÚHRADOVÝ KATALOG VZP - ZP'!I162)&amp;TRIM('ÚHRADOVÝ KATALOG VZP - ZP'!J162)&amp;TRIM('ÚHRADOVÝ KATALOG VZP - ZP'!K162)&amp;TRIM('ÚHRADOVÝ KATALOG VZP - ZP'!L162)&amp;TRIM('ÚHRADOVÝ KATALOG VZP - ZP'!M162)&amp;TRIM('ÚHRADOVÝ KATALOG VZP - ZP'!N162)&amp;TRIM('ÚHRADOVÝ KATALOG VZP - ZP'!O162)&amp;TRIM('ÚHRADOVÝ KATALOG VZP - ZP'!P162)&amp;TRIM('ÚHRADOVÝ KATALOG VZP - ZP'!Q162))=0,"ANO","NE")</f>
        <v>ANO</v>
      </c>
      <c r="S162" s="31" t="str">
        <f>IF(R162="NE",IF(LEN(TRIM('ÚHRADOVÝ KATALOG VZP - ZP'!B162))=0,"NOVÝ","OPRAVA"),"")</f>
        <v/>
      </c>
      <c r="T162" s="32" t="str">
        <f t="shared" si="12"/>
        <v>X</v>
      </c>
      <c r="U162" s="11"/>
      <c r="V162" s="11">
        <f>LEN(TRIM('ÚHRADOVÝ KATALOG VZP - ZP'!C162))</f>
        <v>0</v>
      </c>
      <c r="W162" s="11" t="str">
        <f>IF(IFERROR(SEARCH("""",UPPER('ÚHRADOVÝ KATALOG VZP - ZP'!C162)),0)&gt;0," "&amp;CHAR(34),"")</f>
        <v/>
      </c>
      <c r="X162" s="11" t="str">
        <f>IF(IFERROR(SEARCH("~?",UPPER('ÚHRADOVÝ KATALOG VZP - ZP'!C162)),0)&gt;0," ?","")</f>
        <v/>
      </c>
      <c r="Y162" s="11" t="str">
        <f>IF(IFERROR(SEARCH("!",UPPER('ÚHRADOVÝ KATALOG VZP - ZP'!C162)),0)&gt;0," !","")</f>
        <v/>
      </c>
      <c r="Z162" s="11" t="str">
        <f>IF(IFERROR(SEARCH("_",UPPER('ÚHRADOVÝ KATALOG VZP - ZP'!C162)),0)&gt;0," _","")</f>
        <v/>
      </c>
      <c r="AA162" s="11" t="str">
        <f>IF(IFERROR(SEARCH("§",UPPER('ÚHRADOVÝ KATALOG VZP - ZP'!C162)),0)&gt;0," §","")</f>
        <v/>
      </c>
      <c r="AB162" s="11" t="str">
        <f>IF(IFERROR(SEARCH("#",UPPER('ÚHRADOVÝ KATALOG VZP - ZP'!C162)),0)&gt;0," #","")</f>
        <v/>
      </c>
      <c r="AC162" s="11" t="str">
        <f>IF(IFERROR(SEARCH(CHAR(10),UPPER('ÚHRADOVÝ KATALOG VZP - ZP'!C162)),0)&gt;0," ALT+ENTER","")</f>
        <v/>
      </c>
      <c r="AD162" s="96" t="str">
        <f>IF(AND(V162=0, R162="NE"),"Chybí NAZ",IF(LEN(TRIM(W162&amp;X162&amp;Y162&amp;Z162&amp;AA162&amp;AB162&amp;AC162))&gt;0,"Nepovolený(é) znak(y):   "&amp;W162&amp;X162&amp;Y162&amp;Z162&amp;AA162&amp;AB162&amp;AC162,TRIM('ÚHRADOVÝ KATALOG VZP - ZP'!C162)))</f>
        <v/>
      </c>
      <c r="AE162" s="11">
        <f>LEN(TRIM('ÚHRADOVÝ KATALOG VZP - ZP'!D162))</f>
        <v>0</v>
      </c>
      <c r="AF162" s="11" t="str">
        <f>IF(IFERROR(SEARCH("""",UPPER('ÚHRADOVÝ KATALOG VZP - ZP'!D162)),0)&gt;0," "&amp;CHAR(34),"")</f>
        <v/>
      </c>
      <c r="AG162" s="11" t="str">
        <f>IF(IFERROR(SEARCH("~?",UPPER('ÚHRADOVÝ KATALOG VZP - ZP'!D162)),0)&gt;0," ?","")</f>
        <v/>
      </c>
      <c r="AH162" s="11" t="str">
        <f>IF(IFERROR(SEARCH("!",UPPER('ÚHRADOVÝ KATALOG VZP - ZP'!D162)),0)&gt;0," !","")</f>
        <v/>
      </c>
      <c r="AI162" s="11" t="str">
        <f>IF(IFERROR(SEARCH("_",UPPER('ÚHRADOVÝ KATALOG VZP - ZP'!D162)),0)&gt;0," _","")</f>
        <v/>
      </c>
      <c r="AJ162" s="11" t="str">
        <f>IF(IFERROR(SEARCH("§",UPPER('ÚHRADOVÝ KATALOG VZP - ZP'!D162)),0)&gt;0," §","")</f>
        <v/>
      </c>
      <c r="AK162" s="11" t="str">
        <f>IF(IFERROR(SEARCH("#",UPPER('ÚHRADOVÝ KATALOG VZP - ZP'!D162)),0)&gt;0," #","")</f>
        <v/>
      </c>
      <c r="AL162" s="11" t="str">
        <f>IF(IFERROR(SEARCH(CHAR(10),UPPER('ÚHRADOVÝ KATALOG VZP - ZP'!D162)),0)&gt;0," ALT+ENTER","")</f>
        <v/>
      </c>
      <c r="AM162" s="96" t="str">
        <f>IF(AND(AE162=0, R162="NE"),"Chybí DOP",IF(LEN(TRIM(AF162&amp;AG162&amp;AH162&amp;AI162&amp;AJ162&amp;AK162&amp;AL162))&gt;0,"Nepovolený(é) znak(y):   "&amp;AF162&amp;AG162&amp;AH162&amp;AI162&amp;AJ162&amp;AK162&amp;AL162,TRIM('ÚHRADOVÝ KATALOG VZP - ZP'!D162)))</f>
        <v/>
      </c>
    </row>
    <row r="163" spans="1:39" ht="30" hidden="1" customHeight="1" x14ac:dyDescent="0.2">
      <c r="A163" s="1">
        <v>158</v>
      </c>
      <c r="B163" s="20" t="str">
        <f>IF(ISBLANK('ÚHRADOVÝ KATALOG VZP - ZP'!B163),"",'ÚHRADOVÝ KATALOG VZP - ZP'!B163)</f>
        <v/>
      </c>
      <c r="C163" s="21" t="str">
        <f t="shared" si="9"/>
        <v/>
      </c>
      <c r="D163" s="21" t="str">
        <f t="shared" si="10"/>
        <v/>
      </c>
      <c r="E163" s="22" t="str">
        <f>IF(S163="NOVÝ",IF(LEN(TRIM('ÚHRADOVÝ KATALOG VZP - ZP'!E163))=0,"Chybí TYP",'ÚHRADOVÝ KATALOG VZP - ZP'!E163),IF(LEN(TRIM('ÚHRADOVÝ KATALOG VZP - ZP'!E163))=0,"",'ÚHRADOVÝ KATALOG VZP - ZP'!E163))</f>
        <v/>
      </c>
      <c r="F163" s="22" t="str">
        <f t="shared" si="11"/>
        <v/>
      </c>
      <c r="G163" s="22" t="str">
        <f>IF(S163="NOVÝ",IF(LEN(TRIM('ÚHRADOVÝ KATALOG VZP - ZP'!G163))=0,"???",IF(IFERROR(SEARCH("""",UPPER('ÚHRADOVÝ KATALOG VZP - ZP'!G163)),0)=0,UPPER('ÚHRADOVÝ KATALOG VZP - ZP'!G163),"("&amp;""""&amp;")")),IF(LEN(TRIM('ÚHRADOVÝ KATALOG VZP - ZP'!G163))=0,"",IF(IFERROR(SEARCH("""",UPPER('ÚHRADOVÝ KATALOG VZP - ZP'!G163)),0)=0,UPPER('ÚHRADOVÝ KATALOG VZP - ZP'!G163),"("&amp;""""&amp;")")))</f>
        <v/>
      </c>
      <c r="H163" s="22" t="str">
        <f>IF(IFERROR(SEARCH("""",UPPER('ÚHRADOVÝ KATALOG VZP - ZP'!H163)),0)=0,UPPER('ÚHRADOVÝ KATALOG VZP - ZP'!H163),"("&amp;""""&amp;")")</f>
        <v/>
      </c>
      <c r="I163" s="22" t="str">
        <f>IF(IFERROR(SEARCH("""",UPPER('ÚHRADOVÝ KATALOG VZP - ZP'!I163)),0)=0,UPPER('ÚHRADOVÝ KATALOG VZP - ZP'!I163),"("&amp;""""&amp;")")</f>
        <v/>
      </c>
      <c r="J163" s="23" t="str">
        <f>IF(S163="NOVÝ",IF(LEN(TRIM('ÚHRADOVÝ KATALOG VZP - ZP'!J163))=0,"Chybí VYC",'ÚHRADOVÝ KATALOG VZP - ZP'!J163),IF(LEN(TRIM('ÚHRADOVÝ KATALOG VZP - ZP'!J163))=0,"",'ÚHRADOVÝ KATALOG VZP - ZP'!J163))</f>
        <v/>
      </c>
      <c r="K163" s="22" t="str">
        <f>IF(S163="NOVÝ",IF(LEN(TRIM('ÚHRADOVÝ KATALOG VZP - ZP'!K163))=0,"Chybí MENA",IF(IFERROR(SEARCH("""",UPPER('ÚHRADOVÝ KATALOG VZP - ZP'!K163)),0)=0,UPPER('ÚHRADOVÝ KATALOG VZP - ZP'!K163),"("&amp;""""&amp;")")),IF(LEN(TRIM('ÚHRADOVÝ KATALOG VZP - ZP'!K163))=0,"",IF(IFERROR(SEARCH("""",UPPER('ÚHRADOVÝ KATALOG VZP - ZP'!K163)),0)=0,UPPER('ÚHRADOVÝ KATALOG VZP - ZP'!K163),"("&amp;""""&amp;")")))</f>
        <v/>
      </c>
      <c r="L163" s="24" t="str">
        <f>IF(S163="NOVÝ",IF(LEN(TRIM('ÚHRADOVÝ KATALOG VZP - ZP'!L163))=0,"Chybí KURZ",'ÚHRADOVÝ KATALOG VZP - ZP'!L163),IF(LEN(TRIM('ÚHRADOVÝ KATALOG VZP - ZP'!L163))=0,"",'ÚHRADOVÝ KATALOG VZP - ZP'!L163))</f>
        <v/>
      </c>
      <c r="M163" s="83" t="str">
        <f>IF(S163="NOVÝ",IF(LEN(TRIM('ÚHRADOVÝ KATALOG VZP - ZP'!M163))=0,"Chybí DPH",
IF(OR('ÚHRADOVÝ KATALOG VZP - ZP'!M163=15,'ÚHRADOVÝ KATALOG VZP - ZP'!M163=21),
'ÚHRADOVÝ KATALOG VZP - ZP'!M163,"CHYBA")),
IF(LEN(TRIM('ÚHRADOVÝ KATALOG VZP - ZP'!M163))=0,"",
IF(OR('ÚHRADOVÝ KATALOG VZP - ZP'!M163=15,'ÚHRADOVÝ KATALOG VZP - ZP'!M163=21),
'ÚHRADOVÝ KATALOG VZP - ZP'!M163,"CHYBA"))
)</f>
        <v/>
      </c>
      <c r="N163" s="25" t="str">
        <f>IF(R163="NE",IF(AND(T163&lt;&gt;"X",LEN('ÚHRADOVÝ KATALOG VZP - ZP'!N163)&gt;0),IF(ROUND(J163*L163*(1+(M163/100))*T163,2)&lt;'ÚHRADOVÝ KATALOG VZP - ZP'!N163,TEXT('ÚHRADOVÝ KATALOG VZP - ZP'!N163,"# ##0,00 Kč") &amp; CHAR(10) &amp; "&gt; " &amp; TEXT('ÚHRADOVÝ KATALOG VZP - ZP'!N163-(J163*L163*(1+(M163/100))*T163),"# ##0,00 Kč"),TEXT('ÚHRADOVÝ KATALOG VZP - ZP'!N163,"# ##0,00 Kč") &amp; CHAR(10) &amp; "OK"),"Chybí data pro výpočet"),"")</f>
        <v/>
      </c>
      <c r="O163" s="26" t="str">
        <f>IF(AND(R163="NE",LEN('ÚHRADOVÝ KATALOG VZP - ZP'!O163)&gt;0),'ÚHRADOVÝ KATALOG VZP - ZP'!O163,"")</f>
        <v/>
      </c>
      <c r="P163" s="26" t="str">
        <f>IF(AND(R163="NE",LEN('ÚHRADOVÝ KATALOG VZP - ZP'!P163)&gt;0),'ÚHRADOVÝ KATALOG VZP - ZP'!P163,"")</f>
        <v/>
      </c>
      <c r="Q163" s="79" t="str">
        <f>IF(LEN(TRIM('ÚHRADOVÝ KATALOG VZP - ZP'!Q163))=0,"",IF(IFERROR(SEARCH("""",UPPER('ÚHRADOVÝ KATALOG VZP - ZP'!Q163)),0)=0,UPPER('ÚHRADOVÝ KATALOG VZP - ZP'!Q163),"("&amp;""""&amp;")"))</f>
        <v/>
      </c>
      <c r="R163" s="31" t="str">
        <f>IF(LEN(TRIM('ÚHRADOVÝ KATALOG VZP - ZP'!B163)&amp;TRIM('ÚHRADOVÝ KATALOG VZP - ZP'!C163)&amp;TRIM('ÚHRADOVÝ KATALOG VZP - ZP'!D163)&amp;TRIM('ÚHRADOVÝ KATALOG VZP - ZP'!E163)&amp;TRIM('ÚHRADOVÝ KATALOG VZP - ZP'!F163)&amp;TRIM('ÚHRADOVÝ KATALOG VZP - ZP'!G163)&amp;TRIM('ÚHRADOVÝ KATALOG VZP - ZP'!H163)&amp;TRIM('ÚHRADOVÝ KATALOG VZP - ZP'!I163)&amp;TRIM('ÚHRADOVÝ KATALOG VZP - ZP'!J163)&amp;TRIM('ÚHRADOVÝ KATALOG VZP - ZP'!K163)&amp;TRIM('ÚHRADOVÝ KATALOG VZP - ZP'!L163)&amp;TRIM('ÚHRADOVÝ KATALOG VZP - ZP'!M163)&amp;TRIM('ÚHRADOVÝ KATALOG VZP - ZP'!N163)&amp;TRIM('ÚHRADOVÝ KATALOG VZP - ZP'!O163)&amp;TRIM('ÚHRADOVÝ KATALOG VZP - ZP'!P163)&amp;TRIM('ÚHRADOVÝ KATALOG VZP - ZP'!Q163))=0,"ANO","NE")</f>
        <v>ANO</v>
      </c>
      <c r="S163" s="31" t="str">
        <f>IF(R163="NE",IF(LEN(TRIM('ÚHRADOVÝ KATALOG VZP - ZP'!B163))=0,"NOVÝ","OPRAVA"),"")</f>
        <v/>
      </c>
      <c r="T163" s="32" t="str">
        <f t="shared" si="12"/>
        <v>X</v>
      </c>
      <c r="U163" s="11"/>
      <c r="V163" s="11">
        <f>LEN(TRIM('ÚHRADOVÝ KATALOG VZP - ZP'!C163))</f>
        <v>0</v>
      </c>
      <c r="W163" s="11" t="str">
        <f>IF(IFERROR(SEARCH("""",UPPER('ÚHRADOVÝ KATALOG VZP - ZP'!C163)),0)&gt;0," "&amp;CHAR(34),"")</f>
        <v/>
      </c>
      <c r="X163" s="11" t="str">
        <f>IF(IFERROR(SEARCH("~?",UPPER('ÚHRADOVÝ KATALOG VZP - ZP'!C163)),0)&gt;0," ?","")</f>
        <v/>
      </c>
      <c r="Y163" s="11" t="str">
        <f>IF(IFERROR(SEARCH("!",UPPER('ÚHRADOVÝ KATALOG VZP - ZP'!C163)),0)&gt;0," !","")</f>
        <v/>
      </c>
      <c r="Z163" s="11" t="str">
        <f>IF(IFERROR(SEARCH("_",UPPER('ÚHRADOVÝ KATALOG VZP - ZP'!C163)),0)&gt;0," _","")</f>
        <v/>
      </c>
      <c r="AA163" s="11" t="str">
        <f>IF(IFERROR(SEARCH("§",UPPER('ÚHRADOVÝ KATALOG VZP - ZP'!C163)),0)&gt;0," §","")</f>
        <v/>
      </c>
      <c r="AB163" s="11" t="str">
        <f>IF(IFERROR(SEARCH("#",UPPER('ÚHRADOVÝ KATALOG VZP - ZP'!C163)),0)&gt;0," #","")</f>
        <v/>
      </c>
      <c r="AC163" s="11" t="str">
        <f>IF(IFERROR(SEARCH(CHAR(10),UPPER('ÚHRADOVÝ KATALOG VZP - ZP'!C163)),0)&gt;0," ALT+ENTER","")</f>
        <v/>
      </c>
      <c r="AD163" s="96" t="str">
        <f>IF(AND(V163=0, R163="NE"),"Chybí NAZ",IF(LEN(TRIM(W163&amp;X163&amp;Y163&amp;Z163&amp;AA163&amp;AB163&amp;AC163))&gt;0,"Nepovolený(é) znak(y):   "&amp;W163&amp;X163&amp;Y163&amp;Z163&amp;AA163&amp;AB163&amp;AC163,TRIM('ÚHRADOVÝ KATALOG VZP - ZP'!C163)))</f>
        <v/>
      </c>
      <c r="AE163" s="11">
        <f>LEN(TRIM('ÚHRADOVÝ KATALOG VZP - ZP'!D163))</f>
        <v>0</v>
      </c>
      <c r="AF163" s="11" t="str">
        <f>IF(IFERROR(SEARCH("""",UPPER('ÚHRADOVÝ KATALOG VZP - ZP'!D163)),0)&gt;0," "&amp;CHAR(34),"")</f>
        <v/>
      </c>
      <c r="AG163" s="11" t="str">
        <f>IF(IFERROR(SEARCH("~?",UPPER('ÚHRADOVÝ KATALOG VZP - ZP'!D163)),0)&gt;0," ?","")</f>
        <v/>
      </c>
      <c r="AH163" s="11" t="str">
        <f>IF(IFERROR(SEARCH("!",UPPER('ÚHRADOVÝ KATALOG VZP - ZP'!D163)),0)&gt;0," !","")</f>
        <v/>
      </c>
      <c r="AI163" s="11" t="str">
        <f>IF(IFERROR(SEARCH("_",UPPER('ÚHRADOVÝ KATALOG VZP - ZP'!D163)),0)&gt;0," _","")</f>
        <v/>
      </c>
      <c r="AJ163" s="11" t="str">
        <f>IF(IFERROR(SEARCH("§",UPPER('ÚHRADOVÝ KATALOG VZP - ZP'!D163)),0)&gt;0," §","")</f>
        <v/>
      </c>
      <c r="AK163" s="11" t="str">
        <f>IF(IFERROR(SEARCH("#",UPPER('ÚHRADOVÝ KATALOG VZP - ZP'!D163)),0)&gt;0," #","")</f>
        <v/>
      </c>
      <c r="AL163" s="11" t="str">
        <f>IF(IFERROR(SEARCH(CHAR(10),UPPER('ÚHRADOVÝ KATALOG VZP - ZP'!D163)),0)&gt;0," ALT+ENTER","")</f>
        <v/>
      </c>
      <c r="AM163" s="96" t="str">
        <f>IF(AND(AE163=0, R163="NE"),"Chybí DOP",IF(LEN(TRIM(AF163&amp;AG163&amp;AH163&amp;AI163&amp;AJ163&amp;AK163&amp;AL163))&gt;0,"Nepovolený(é) znak(y):   "&amp;AF163&amp;AG163&amp;AH163&amp;AI163&amp;AJ163&amp;AK163&amp;AL163,TRIM('ÚHRADOVÝ KATALOG VZP - ZP'!D163)))</f>
        <v/>
      </c>
    </row>
    <row r="164" spans="1:39" ht="30" hidden="1" customHeight="1" x14ac:dyDescent="0.2">
      <c r="A164" s="1">
        <v>159</v>
      </c>
      <c r="B164" s="20" t="str">
        <f>IF(ISBLANK('ÚHRADOVÝ KATALOG VZP - ZP'!B164),"",'ÚHRADOVÝ KATALOG VZP - ZP'!B164)</f>
        <v/>
      </c>
      <c r="C164" s="21" t="str">
        <f t="shared" si="9"/>
        <v/>
      </c>
      <c r="D164" s="21" t="str">
        <f t="shared" si="10"/>
        <v/>
      </c>
      <c r="E164" s="22" t="str">
        <f>IF(S164="NOVÝ",IF(LEN(TRIM('ÚHRADOVÝ KATALOG VZP - ZP'!E164))=0,"Chybí TYP",'ÚHRADOVÝ KATALOG VZP - ZP'!E164),IF(LEN(TRIM('ÚHRADOVÝ KATALOG VZP - ZP'!E164))=0,"",'ÚHRADOVÝ KATALOG VZP - ZP'!E164))</f>
        <v/>
      </c>
      <c r="F164" s="22" t="str">
        <f t="shared" si="11"/>
        <v/>
      </c>
      <c r="G164" s="22" t="str">
        <f>IF(S164="NOVÝ",IF(LEN(TRIM('ÚHRADOVÝ KATALOG VZP - ZP'!G164))=0,"???",IF(IFERROR(SEARCH("""",UPPER('ÚHRADOVÝ KATALOG VZP - ZP'!G164)),0)=0,UPPER('ÚHRADOVÝ KATALOG VZP - ZP'!G164),"("&amp;""""&amp;")")),IF(LEN(TRIM('ÚHRADOVÝ KATALOG VZP - ZP'!G164))=0,"",IF(IFERROR(SEARCH("""",UPPER('ÚHRADOVÝ KATALOG VZP - ZP'!G164)),0)=0,UPPER('ÚHRADOVÝ KATALOG VZP - ZP'!G164),"("&amp;""""&amp;")")))</f>
        <v/>
      </c>
      <c r="H164" s="22" t="str">
        <f>IF(IFERROR(SEARCH("""",UPPER('ÚHRADOVÝ KATALOG VZP - ZP'!H164)),0)=0,UPPER('ÚHRADOVÝ KATALOG VZP - ZP'!H164),"("&amp;""""&amp;")")</f>
        <v/>
      </c>
      <c r="I164" s="22" t="str">
        <f>IF(IFERROR(SEARCH("""",UPPER('ÚHRADOVÝ KATALOG VZP - ZP'!I164)),0)=0,UPPER('ÚHRADOVÝ KATALOG VZP - ZP'!I164),"("&amp;""""&amp;")")</f>
        <v/>
      </c>
      <c r="J164" s="23" t="str">
        <f>IF(S164="NOVÝ",IF(LEN(TRIM('ÚHRADOVÝ KATALOG VZP - ZP'!J164))=0,"Chybí VYC",'ÚHRADOVÝ KATALOG VZP - ZP'!J164),IF(LEN(TRIM('ÚHRADOVÝ KATALOG VZP - ZP'!J164))=0,"",'ÚHRADOVÝ KATALOG VZP - ZP'!J164))</f>
        <v/>
      </c>
      <c r="K164" s="22" t="str">
        <f>IF(S164="NOVÝ",IF(LEN(TRIM('ÚHRADOVÝ KATALOG VZP - ZP'!K164))=0,"Chybí MENA",IF(IFERROR(SEARCH("""",UPPER('ÚHRADOVÝ KATALOG VZP - ZP'!K164)),0)=0,UPPER('ÚHRADOVÝ KATALOG VZP - ZP'!K164),"("&amp;""""&amp;")")),IF(LEN(TRIM('ÚHRADOVÝ KATALOG VZP - ZP'!K164))=0,"",IF(IFERROR(SEARCH("""",UPPER('ÚHRADOVÝ KATALOG VZP - ZP'!K164)),0)=0,UPPER('ÚHRADOVÝ KATALOG VZP - ZP'!K164),"("&amp;""""&amp;")")))</f>
        <v/>
      </c>
      <c r="L164" s="24" t="str">
        <f>IF(S164="NOVÝ",IF(LEN(TRIM('ÚHRADOVÝ KATALOG VZP - ZP'!L164))=0,"Chybí KURZ",'ÚHRADOVÝ KATALOG VZP - ZP'!L164),IF(LEN(TRIM('ÚHRADOVÝ KATALOG VZP - ZP'!L164))=0,"",'ÚHRADOVÝ KATALOG VZP - ZP'!L164))</f>
        <v/>
      </c>
      <c r="M164" s="83" t="str">
        <f>IF(S164="NOVÝ",IF(LEN(TRIM('ÚHRADOVÝ KATALOG VZP - ZP'!M164))=0,"Chybí DPH",
IF(OR('ÚHRADOVÝ KATALOG VZP - ZP'!M164=15,'ÚHRADOVÝ KATALOG VZP - ZP'!M164=21),
'ÚHRADOVÝ KATALOG VZP - ZP'!M164,"CHYBA")),
IF(LEN(TRIM('ÚHRADOVÝ KATALOG VZP - ZP'!M164))=0,"",
IF(OR('ÚHRADOVÝ KATALOG VZP - ZP'!M164=15,'ÚHRADOVÝ KATALOG VZP - ZP'!M164=21),
'ÚHRADOVÝ KATALOG VZP - ZP'!M164,"CHYBA"))
)</f>
        <v/>
      </c>
      <c r="N164" s="25" t="str">
        <f>IF(R164="NE",IF(AND(T164&lt;&gt;"X",LEN('ÚHRADOVÝ KATALOG VZP - ZP'!N164)&gt;0),IF(ROUND(J164*L164*(1+(M164/100))*T164,2)&lt;'ÚHRADOVÝ KATALOG VZP - ZP'!N164,TEXT('ÚHRADOVÝ KATALOG VZP - ZP'!N164,"# ##0,00 Kč") &amp; CHAR(10) &amp; "&gt; " &amp; TEXT('ÚHRADOVÝ KATALOG VZP - ZP'!N164-(J164*L164*(1+(M164/100))*T164),"# ##0,00 Kč"),TEXT('ÚHRADOVÝ KATALOG VZP - ZP'!N164,"# ##0,00 Kč") &amp; CHAR(10) &amp; "OK"),"Chybí data pro výpočet"),"")</f>
        <v/>
      </c>
      <c r="O164" s="26" t="str">
        <f>IF(AND(R164="NE",LEN('ÚHRADOVÝ KATALOG VZP - ZP'!O164)&gt;0),'ÚHRADOVÝ KATALOG VZP - ZP'!O164,"")</f>
        <v/>
      </c>
      <c r="P164" s="26" t="str">
        <f>IF(AND(R164="NE",LEN('ÚHRADOVÝ KATALOG VZP - ZP'!P164)&gt;0),'ÚHRADOVÝ KATALOG VZP - ZP'!P164,"")</f>
        <v/>
      </c>
      <c r="Q164" s="79" t="str">
        <f>IF(LEN(TRIM('ÚHRADOVÝ KATALOG VZP - ZP'!Q164))=0,"",IF(IFERROR(SEARCH("""",UPPER('ÚHRADOVÝ KATALOG VZP - ZP'!Q164)),0)=0,UPPER('ÚHRADOVÝ KATALOG VZP - ZP'!Q164),"("&amp;""""&amp;")"))</f>
        <v/>
      </c>
      <c r="R164" s="31" t="str">
        <f>IF(LEN(TRIM('ÚHRADOVÝ KATALOG VZP - ZP'!B164)&amp;TRIM('ÚHRADOVÝ KATALOG VZP - ZP'!C164)&amp;TRIM('ÚHRADOVÝ KATALOG VZP - ZP'!D164)&amp;TRIM('ÚHRADOVÝ KATALOG VZP - ZP'!E164)&amp;TRIM('ÚHRADOVÝ KATALOG VZP - ZP'!F164)&amp;TRIM('ÚHRADOVÝ KATALOG VZP - ZP'!G164)&amp;TRIM('ÚHRADOVÝ KATALOG VZP - ZP'!H164)&amp;TRIM('ÚHRADOVÝ KATALOG VZP - ZP'!I164)&amp;TRIM('ÚHRADOVÝ KATALOG VZP - ZP'!J164)&amp;TRIM('ÚHRADOVÝ KATALOG VZP - ZP'!K164)&amp;TRIM('ÚHRADOVÝ KATALOG VZP - ZP'!L164)&amp;TRIM('ÚHRADOVÝ KATALOG VZP - ZP'!M164)&amp;TRIM('ÚHRADOVÝ KATALOG VZP - ZP'!N164)&amp;TRIM('ÚHRADOVÝ KATALOG VZP - ZP'!O164)&amp;TRIM('ÚHRADOVÝ KATALOG VZP - ZP'!P164)&amp;TRIM('ÚHRADOVÝ KATALOG VZP - ZP'!Q164))=0,"ANO","NE")</f>
        <v>ANO</v>
      </c>
      <c r="S164" s="31" t="str">
        <f>IF(R164="NE",IF(LEN(TRIM('ÚHRADOVÝ KATALOG VZP - ZP'!B164))=0,"NOVÝ","OPRAVA"),"")</f>
        <v/>
      </c>
      <c r="T164" s="32" t="str">
        <f t="shared" si="12"/>
        <v>X</v>
      </c>
      <c r="U164" s="11"/>
      <c r="V164" s="11">
        <f>LEN(TRIM('ÚHRADOVÝ KATALOG VZP - ZP'!C164))</f>
        <v>0</v>
      </c>
      <c r="W164" s="11" t="str">
        <f>IF(IFERROR(SEARCH("""",UPPER('ÚHRADOVÝ KATALOG VZP - ZP'!C164)),0)&gt;0," "&amp;CHAR(34),"")</f>
        <v/>
      </c>
      <c r="X164" s="11" t="str">
        <f>IF(IFERROR(SEARCH("~?",UPPER('ÚHRADOVÝ KATALOG VZP - ZP'!C164)),0)&gt;0," ?","")</f>
        <v/>
      </c>
      <c r="Y164" s="11" t="str">
        <f>IF(IFERROR(SEARCH("!",UPPER('ÚHRADOVÝ KATALOG VZP - ZP'!C164)),0)&gt;0," !","")</f>
        <v/>
      </c>
      <c r="Z164" s="11" t="str">
        <f>IF(IFERROR(SEARCH("_",UPPER('ÚHRADOVÝ KATALOG VZP - ZP'!C164)),0)&gt;0," _","")</f>
        <v/>
      </c>
      <c r="AA164" s="11" t="str">
        <f>IF(IFERROR(SEARCH("§",UPPER('ÚHRADOVÝ KATALOG VZP - ZP'!C164)),0)&gt;0," §","")</f>
        <v/>
      </c>
      <c r="AB164" s="11" t="str">
        <f>IF(IFERROR(SEARCH("#",UPPER('ÚHRADOVÝ KATALOG VZP - ZP'!C164)),0)&gt;0," #","")</f>
        <v/>
      </c>
      <c r="AC164" s="11" t="str">
        <f>IF(IFERROR(SEARCH(CHAR(10),UPPER('ÚHRADOVÝ KATALOG VZP - ZP'!C164)),0)&gt;0," ALT+ENTER","")</f>
        <v/>
      </c>
      <c r="AD164" s="96" t="str">
        <f>IF(AND(V164=0, R164="NE"),"Chybí NAZ",IF(LEN(TRIM(W164&amp;X164&amp;Y164&amp;Z164&amp;AA164&amp;AB164&amp;AC164))&gt;0,"Nepovolený(é) znak(y):   "&amp;W164&amp;X164&amp;Y164&amp;Z164&amp;AA164&amp;AB164&amp;AC164,TRIM('ÚHRADOVÝ KATALOG VZP - ZP'!C164)))</f>
        <v/>
      </c>
      <c r="AE164" s="11">
        <f>LEN(TRIM('ÚHRADOVÝ KATALOG VZP - ZP'!D164))</f>
        <v>0</v>
      </c>
      <c r="AF164" s="11" t="str">
        <f>IF(IFERROR(SEARCH("""",UPPER('ÚHRADOVÝ KATALOG VZP - ZP'!D164)),0)&gt;0," "&amp;CHAR(34),"")</f>
        <v/>
      </c>
      <c r="AG164" s="11" t="str">
        <f>IF(IFERROR(SEARCH("~?",UPPER('ÚHRADOVÝ KATALOG VZP - ZP'!D164)),0)&gt;0," ?","")</f>
        <v/>
      </c>
      <c r="AH164" s="11" t="str">
        <f>IF(IFERROR(SEARCH("!",UPPER('ÚHRADOVÝ KATALOG VZP - ZP'!D164)),0)&gt;0," !","")</f>
        <v/>
      </c>
      <c r="AI164" s="11" t="str">
        <f>IF(IFERROR(SEARCH("_",UPPER('ÚHRADOVÝ KATALOG VZP - ZP'!D164)),0)&gt;0," _","")</f>
        <v/>
      </c>
      <c r="AJ164" s="11" t="str">
        <f>IF(IFERROR(SEARCH("§",UPPER('ÚHRADOVÝ KATALOG VZP - ZP'!D164)),0)&gt;0," §","")</f>
        <v/>
      </c>
      <c r="AK164" s="11" t="str">
        <f>IF(IFERROR(SEARCH("#",UPPER('ÚHRADOVÝ KATALOG VZP - ZP'!D164)),0)&gt;0," #","")</f>
        <v/>
      </c>
      <c r="AL164" s="11" t="str">
        <f>IF(IFERROR(SEARCH(CHAR(10),UPPER('ÚHRADOVÝ KATALOG VZP - ZP'!D164)),0)&gt;0," ALT+ENTER","")</f>
        <v/>
      </c>
      <c r="AM164" s="96" t="str">
        <f>IF(AND(AE164=0, R164="NE"),"Chybí DOP",IF(LEN(TRIM(AF164&amp;AG164&amp;AH164&amp;AI164&amp;AJ164&amp;AK164&amp;AL164))&gt;0,"Nepovolený(é) znak(y):   "&amp;AF164&amp;AG164&amp;AH164&amp;AI164&amp;AJ164&amp;AK164&amp;AL164,TRIM('ÚHRADOVÝ KATALOG VZP - ZP'!D164)))</f>
        <v/>
      </c>
    </row>
    <row r="165" spans="1:39" ht="30" hidden="1" customHeight="1" x14ac:dyDescent="0.2">
      <c r="A165" s="1">
        <v>160</v>
      </c>
      <c r="B165" s="20" t="str">
        <f>IF(ISBLANK('ÚHRADOVÝ KATALOG VZP - ZP'!B165),"",'ÚHRADOVÝ KATALOG VZP - ZP'!B165)</f>
        <v/>
      </c>
      <c r="C165" s="21" t="str">
        <f t="shared" si="9"/>
        <v/>
      </c>
      <c r="D165" s="21" t="str">
        <f t="shared" si="10"/>
        <v/>
      </c>
      <c r="E165" s="22" t="str">
        <f>IF(S165="NOVÝ",IF(LEN(TRIM('ÚHRADOVÝ KATALOG VZP - ZP'!E165))=0,"Chybí TYP",'ÚHRADOVÝ KATALOG VZP - ZP'!E165),IF(LEN(TRIM('ÚHRADOVÝ KATALOG VZP - ZP'!E165))=0,"",'ÚHRADOVÝ KATALOG VZP - ZP'!E165))</f>
        <v/>
      </c>
      <c r="F165" s="22" t="str">
        <f t="shared" si="11"/>
        <v/>
      </c>
      <c r="G165" s="22" t="str">
        <f>IF(S165="NOVÝ",IF(LEN(TRIM('ÚHRADOVÝ KATALOG VZP - ZP'!G165))=0,"???",IF(IFERROR(SEARCH("""",UPPER('ÚHRADOVÝ KATALOG VZP - ZP'!G165)),0)=0,UPPER('ÚHRADOVÝ KATALOG VZP - ZP'!G165),"("&amp;""""&amp;")")),IF(LEN(TRIM('ÚHRADOVÝ KATALOG VZP - ZP'!G165))=0,"",IF(IFERROR(SEARCH("""",UPPER('ÚHRADOVÝ KATALOG VZP - ZP'!G165)),0)=0,UPPER('ÚHRADOVÝ KATALOG VZP - ZP'!G165),"("&amp;""""&amp;")")))</f>
        <v/>
      </c>
      <c r="H165" s="22" t="str">
        <f>IF(IFERROR(SEARCH("""",UPPER('ÚHRADOVÝ KATALOG VZP - ZP'!H165)),0)=0,UPPER('ÚHRADOVÝ KATALOG VZP - ZP'!H165),"("&amp;""""&amp;")")</f>
        <v/>
      </c>
      <c r="I165" s="22" t="str">
        <f>IF(IFERROR(SEARCH("""",UPPER('ÚHRADOVÝ KATALOG VZP - ZP'!I165)),0)=0,UPPER('ÚHRADOVÝ KATALOG VZP - ZP'!I165),"("&amp;""""&amp;")")</f>
        <v/>
      </c>
      <c r="J165" s="23" t="str">
        <f>IF(S165="NOVÝ",IF(LEN(TRIM('ÚHRADOVÝ KATALOG VZP - ZP'!J165))=0,"Chybí VYC",'ÚHRADOVÝ KATALOG VZP - ZP'!J165),IF(LEN(TRIM('ÚHRADOVÝ KATALOG VZP - ZP'!J165))=0,"",'ÚHRADOVÝ KATALOG VZP - ZP'!J165))</f>
        <v/>
      </c>
      <c r="K165" s="22" t="str">
        <f>IF(S165="NOVÝ",IF(LEN(TRIM('ÚHRADOVÝ KATALOG VZP - ZP'!K165))=0,"Chybí MENA",IF(IFERROR(SEARCH("""",UPPER('ÚHRADOVÝ KATALOG VZP - ZP'!K165)),0)=0,UPPER('ÚHRADOVÝ KATALOG VZP - ZP'!K165),"("&amp;""""&amp;")")),IF(LEN(TRIM('ÚHRADOVÝ KATALOG VZP - ZP'!K165))=0,"",IF(IFERROR(SEARCH("""",UPPER('ÚHRADOVÝ KATALOG VZP - ZP'!K165)),0)=0,UPPER('ÚHRADOVÝ KATALOG VZP - ZP'!K165),"("&amp;""""&amp;")")))</f>
        <v/>
      </c>
      <c r="L165" s="24" t="str">
        <f>IF(S165="NOVÝ",IF(LEN(TRIM('ÚHRADOVÝ KATALOG VZP - ZP'!L165))=0,"Chybí KURZ",'ÚHRADOVÝ KATALOG VZP - ZP'!L165),IF(LEN(TRIM('ÚHRADOVÝ KATALOG VZP - ZP'!L165))=0,"",'ÚHRADOVÝ KATALOG VZP - ZP'!L165))</f>
        <v/>
      </c>
      <c r="M165" s="83" t="str">
        <f>IF(S165="NOVÝ",IF(LEN(TRIM('ÚHRADOVÝ KATALOG VZP - ZP'!M165))=0,"Chybí DPH",
IF(OR('ÚHRADOVÝ KATALOG VZP - ZP'!M165=15,'ÚHRADOVÝ KATALOG VZP - ZP'!M165=21),
'ÚHRADOVÝ KATALOG VZP - ZP'!M165,"CHYBA")),
IF(LEN(TRIM('ÚHRADOVÝ KATALOG VZP - ZP'!M165))=0,"",
IF(OR('ÚHRADOVÝ KATALOG VZP - ZP'!M165=15,'ÚHRADOVÝ KATALOG VZP - ZP'!M165=21),
'ÚHRADOVÝ KATALOG VZP - ZP'!M165,"CHYBA"))
)</f>
        <v/>
      </c>
      <c r="N165" s="25" t="str">
        <f>IF(R165="NE",IF(AND(T165&lt;&gt;"X",LEN('ÚHRADOVÝ KATALOG VZP - ZP'!N165)&gt;0),IF(ROUND(J165*L165*(1+(M165/100))*T165,2)&lt;'ÚHRADOVÝ KATALOG VZP - ZP'!N165,TEXT('ÚHRADOVÝ KATALOG VZP - ZP'!N165,"# ##0,00 Kč") &amp; CHAR(10) &amp; "&gt; " &amp; TEXT('ÚHRADOVÝ KATALOG VZP - ZP'!N165-(J165*L165*(1+(M165/100))*T165),"# ##0,00 Kč"),TEXT('ÚHRADOVÝ KATALOG VZP - ZP'!N165,"# ##0,00 Kč") &amp; CHAR(10) &amp; "OK"),"Chybí data pro výpočet"),"")</f>
        <v/>
      </c>
      <c r="O165" s="26" t="str">
        <f>IF(AND(R165="NE",LEN('ÚHRADOVÝ KATALOG VZP - ZP'!O165)&gt;0),'ÚHRADOVÝ KATALOG VZP - ZP'!O165,"")</f>
        <v/>
      </c>
      <c r="P165" s="26" t="str">
        <f>IF(AND(R165="NE",LEN('ÚHRADOVÝ KATALOG VZP - ZP'!P165)&gt;0),'ÚHRADOVÝ KATALOG VZP - ZP'!P165,"")</f>
        <v/>
      </c>
      <c r="Q165" s="79" t="str">
        <f>IF(LEN(TRIM('ÚHRADOVÝ KATALOG VZP - ZP'!Q165))=0,"",IF(IFERROR(SEARCH("""",UPPER('ÚHRADOVÝ KATALOG VZP - ZP'!Q165)),0)=0,UPPER('ÚHRADOVÝ KATALOG VZP - ZP'!Q165),"("&amp;""""&amp;")"))</f>
        <v/>
      </c>
      <c r="R165" s="31" t="str">
        <f>IF(LEN(TRIM('ÚHRADOVÝ KATALOG VZP - ZP'!B165)&amp;TRIM('ÚHRADOVÝ KATALOG VZP - ZP'!C165)&amp;TRIM('ÚHRADOVÝ KATALOG VZP - ZP'!D165)&amp;TRIM('ÚHRADOVÝ KATALOG VZP - ZP'!E165)&amp;TRIM('ÚHRADOVÝ KATALOG VZP - ZP'!F165)&amp;TRIM('ÚHRADOVÝ KATALOG VZP - ZP'!G165)&amp;TRIM('ÚHRADOVÝ KATALOG VZP - ZP'!H165)&amp;TRIM('ÚHRADOVÝ KATALOG VZP - ZP'!I165)&amp;TRIM('ÚHRADOVÝ KATALOG VZP - ZP'!J165)&amp;TRIM('ÚHRADOVÝ KATALOG VZP - ZP'!K165)&amp;TRIM('ÚHRADOVÝ KATALOG VZP - ZP'!L165)&amp;TRIM('ÚHRADOVÝ KATALOG VZP - ZP'!M165)&amp;TRIM('ÚHRADOVÝ KATALOG VZP - ZP'!N165)&amp;TRIM('ÚHRADOVÝ KATALOG VZP - ZP'!O165)&amp;TRIM('ÚHRADOVÝ KATALOG VZP - ZP'!P165)&amp;TRIM('ÚHRADOVÝ KATALOG VZP - ZP'!Q165))=0,"ANO","NE")</f>
        <v>ANO</v>
      </c>
      <c r="S165" s="31" t="str">
        <f>IF(R165="NE",IF(LEN(TRIM('ÚHRADOVÝ KATALOG VZP - ZP'!B165))=0,"NOVÝ","OPRAVA"),"")</f>
        <v/>
      </c>
      <c r="T165" s="32" t="str">
        <f t="shared" si="12"/>
        <v>X</v>
      </c>
      <c r="U165" s="11"/>
      <c r="V165" s="11">
        <f>LEN(TRIM('ÚHRADOVÝ KATALOG VZP - ZP'!C165))</f>
        <v>0</v>
      </c>
      <c r="W165" s="11" t="str">
        <f>IF(IFERROR(SEARCH("""",UPPER('ÚHRADOVÝ KATALOG VZP - ZP'!C165)),0)&gt;0," "&amp;CHAR(34),"")</f>
        <v/>
      </c>
      <c r="X165" s="11" t="str">
        <f>IF(IFERROR(SEARCH("~?",UPPER('ÚHRADOVÝ KATALOG VZP - ZP'!C165)),0)&gt;0," ?","")</f>
        <v/>
      </c>
      <c r="Y165" s="11" t="str">
        <f>IF(IFERROR(SEARCH("!",UPPER('ÚHRADOVÝ KATALOG VZP - ZP'!C165)),0)&gt;0," !","")</f>
        <v/>
      </c>
      <c r="Z165" s="11" t="str">
        <f>IF(IFERROR(SEARCH("_",UPPER('ÚHRADOVÝ KATALOG VZP - ZP'!C165)),0)&gt;0," _","")</f>
        <v/>
      </c>
      <c r="AA165" s="11" t="str">
        <f>IF(IFERROR(SEARCH("§",UPPER('ÚHRADOVÝ KATALOG VZP - ZP'!C165)),0)&gt;0," §","")</f>
        <v/>
      </c>
      <c r="AB165" s="11" t="str">
        <f>IF(IFERROR(SEARCH("#",UPPER('ÚHRADOVÝ KATALOG VZP - ZP'!C165)),0)&gt;0," #","")</f>
        <v/>
      </c>
      <c r="AC165" s="11" t="str">
        <f>IF(IFERROR(SEARCH(CHAR(10),UPPER('ÚHRADOVÝ KATALOG VZP - ZP'!C165)),0)&gt;0," ALT+ENTER","")</f>
        <v/>
      </c>
      <c r="AD165" s="96" t="str">
        <f>IF(AND(V165=0, R165="NE"),"Chybí NAZ",IF(LEN(TRIM(W165&amp;X165&amp;Y165&amp;Z165&amp;AA165&amp;AB165&amp;AC165))&gt;0,"Nepovolený(é) znak(y):   "&amp;W165&amp;X165&amp;Y165&amp;Z165&amp;AA165&amp;AB165&amp;AC165,TRIM('ÚHRADOVÝ KATALOG VZP - ZP'!C165)))</f>
        <v/>
      </c>
      <c r="AE165" s="11">
        <f>LEN(TRIM('ÚHRADOVÝ KATALOG VZP - ZP'!D165))</f>
        <v>0</v>
      </c>
      <c r="AF165" s="11" t="str">
        <f>IF(IFERROR(SEARCH("""",UPPER('ÚHRADOVÝ KATALOG VZP - ZP'!D165)),0)&gt;0," "&amp;CHAR(34),"")</f>
        <v/>
      </c>
      <c r="AG165" s="11" t="str">
        <f>IF(IFERROR(SEARCH("~?",UPPER('ÚHRADOVÝ KATALOG VZP - ZP'!D165)),0)&gt;0," ?","")</f>
        <v/>
      </c>
      <c r="AH165" s="11" t="str">
        <f>IF(IFERROR(SEARCH("!",UPPER('ÚHRADOVÝ KATALOG VZP - ZP'!D165)),0)&gt;0," !","")</f>
        <v/>
      </c>
      <c r="AI165" s="11" t="str">
        <f>IF(IFERROR(SEARCH("_",UPPER('ÚHRADOVÝ KATALOG VZP - ZP'!D165)),0)&gt;0," _","")</f>
        <v/>
      </c>
      <c r="AJ165" s="11" t="str">
        <f>IF(IFERROR(SEARCH("§",UPPER('ÚHRADOVÝ KATALOG VZP - ZP'!D165)),0)&gt;0," §","")</f>
        <v/>
      </c>
      <c r="AK165" s="11" t="str">
        <f>IF(IFERROR(SEARCH("#",UPPER('ÚHRADOVÝ KATALOG VZP - ZP'!D165)),0)&gt;0," #","")</f>
        <v/>
      </c>
      <c r="AL165" s="11" t="str">
        <f>IF(IFERROR(SEARCH(CHAR(10),UPPER('ÚHRADOVÝ KATALOG VZP - ZP'!D165)),0)&gt;0," ALT+ENTER","")</f>
        <v/>
      </c>
      <c r="AM165" s="96" t="str">
        <f>IF(AND(AE165=0, R165="NE"),"Chybí DOP",IF(LEN(TRIM(AF165&amp;AG165&amp;AH165&amp;AI165&amp;AJ165&amp;AK165&amp;AL165))&gt;0,"Nepovolený(é) znak(y):   "&amp;AF165&amp;AG165&amp;AH165&amp;AI165&amp;AJ165&amp;AK165&amp;AL165,TRIM('ÚHRADOVÝ KATALOG VZP - ZP'!D165)))</f>
        <v/>
      </c>
    </row>
    <row r="166" spans="1:39" ht="30" hidden="1" customHeight="1" x14ac:dyDescent="0.2">
      <c r="A166" s="1">
        <v>161</v>
      </c>
      <c r="B166" s="20" t="str">
        <f>IF(ISBLANK('ÚHRADOVÝ KATALOG VZP - ZP'!B166),"",'ÚHRADOVÝ KATALOG VZP - ZP'!B166)</f>
        <v/>
      </c>
      <c r="C166" s="21" t="str">
        <f t="shared" si="9"/>
        <v/>
      </c>
      <c r="D166" s="21" t="str">
        <f t="shared" si="10"/>
        <v/>
      </c>
      <c r="E166" s="22" t="str">
        <f>IF(S166="NOVÝ",IF(LEN(TRIM('ÚHRADOVÝ KATALOG VZP - ZP'!E166))=0,"Chybí TYP",'ÚHRADOVÝ KATALOG VZP - ZP'!E166),IF(LEN(TRIM('ÚHRADOVÝ KATALOG VZP - ZP'!E166))=0,"",'ÚHRADOVÝ KATALOG VZP - ZP'!E166))</f>
        <v/>
      </c>
      <c r="F166" s="22" t="str">
        <f t="shared" si="11"/>
        <v/>
      </c>
      <c r="G166" s="22" t="str">
        <f>IF(S166="NOVÝ",IF(LEN(TRIM('ÚHRADOVÝ KATALOG VZP - ZP'!G166))=0,"???",IF(IFERROR(SEARCH("""",UPPER('ÚHRADOVÝ KATALOG VZP - ZP'!G166)),0)=0,UPPER('ÚHRADOVÝ KATALOG VZP - ZP'!G166),"("&amp;""""&amp;")")),IF(LEN(TRIM('ÚHRADOVÝ KATALOG VZP - ZP'!G166))=0,"",IF(IFERROR(SEARCH("""",UPPER('ÚHRADOVÝ KATALOG VZP - ZP'!G166)),0)=0,UPPER('ÚHRADOVÝ KATALOG VZP - ZP'!G166),"("&amp;""""&amp;")")))</f>
        <v/>
      </c>
      <c r="H166" s="22" t="str">
        <f>IF(IFERROR(SEARCH("""",UPPER('ÚHRADOVÝ KATALOG VZP - ZP'!H166)),0)=0,UPPER('ÚHRADOVÝ KATALOG VZP - ZP'!H166),"("&amp;""""&amp;")")</f>
        <v/>
      </c>
      <c r="I166" s="22" t="str">
        <f>IF(IFERROR(SEARCH("""",UPPER('ÚHRADOVÝ KATALOG VZP - ZP'!I166)),0)=0,UPPER('ÚHRADOVÝ KATALOG VZP - ZP'!I166),"("&amp;""""&amp;")")</f>
        <v/>
      </c>
      <c r="J166" s="23" t="str">
        <f>IF(S166="NOVÝ",IF(LEN(TRIM('ÚHRADOVÝ KATALOG VZP - ZP'!J166))=0,"Chybí VYC",'ÚHRADOVÝ KATALOG VZP - ZP'!J166),IF(LEN(TRIM('ÚHRADOVÝ KATALOG VZP - ZP'!J166))=0,"",'ÚHRADOVÝ KATALOG VZP - ZP'!J166))</f>
        <v/>
      </c>
      <c r="K166" s="22" t="str">
        <f>IF(S166="NOVÝ",IF(LEN(TRIM('ÚHRADOVÝ KATALOG VZP - ZP'!K166))=0,"Chybí MENA",IF(IFERROR(SEARCH("""",UPPER('ÚHRADOVÝ KATALOG VZP - ZP'!K166)),0)=0,UPPER('ÚHRADOVÝ KATALOG VZP - ZP'!K166),"("&amp;""""&amp;")")),IF(LEN(TRIM('ÚHRADOVÝ KATALOG VZP - ZP'!K166))=0,"",IF(IFERROR(SEARCH("""",UPPER('ÚHRADOVÝ KATALOG VZP - ZP'!K166)),0)=0,UPPER('ÚHRADOVÝ KATALOG VZP - ZP'!K166),"("&amp;""""&amp;")")))</f>
        <v/>
      </c>
      <c r="L166" s="24" t="str">
        <f>IF(S166="NOVÝ",IF(LEN(TRIM('ÚHRADOVÝ KATALOG VZP - ZP'!L166))=0,"Chybí KURZ",'ÚHRADOVÝ KATALOG VZP - ZP'!L166),IF(LEN(TRIM('ÚHRADOVÝ KATALOG VZP - ZP'!L166))=0,"",'ÚHRADOVÝ KATALOG VZP - ZP'!L166))</f>
        <v/>
      </c>
      <c r="M166" s="83" t="str">
        <f>IF(S166="NOVÝ",IF(LEN(TRIM('ÚHRADOVÝ KATALOG VZP - ZP'!M166))=0,"Chybí DPH",
IF(OR('ÚHRADOVÝ KATALOG VZP - ZP'!M166=15,'ÚHRADOVÝ KATALOG VZP - ZP'!M166=21),
'ÚHRADOVÝ KATALOG VZP - ZP'!M166,"CHYBA")),
IF(LEN(TRIM('ÚHRADOVÝ KATALOG VZP - ZP'!M166))=0,"",
IF(OR('ÚHRADOVÝ KATALOG VZP - ZP'!M166=15,'ÚHRADOVÝ KATALOG VZP - ZP'!M166=21),
'ÚHRADOVÝ KATALOG VZP - ZP'!M166,"CHYBA"))
)</f>
        <v/>
      </c>
      <c r="N166" s="25" t="str">
        <f>IF(R166="NE",IF(AND(T166&lt;&gt;"X",LEN('ÚHRADOVÝ KATALOG VZP - ZP'!N166)&gt;0),IF(ROUND(J166*L166*(1+(M166/100))*T166,2)&lt;'ÚHRADOVÝ KATALOG VZP - ZP'!N166,TEXT('ÚHRADOVÝ KATALOG VZP - ZP'!N166,"# ##0,00 Kč") &amp; CHAR(10) &amp; "&gt; " &amp; TEXT('ÚHRADOVÝ KATALOG VZP - ZP'!N166-(J166*L166*(1+(M166/100))*T166),"# ##0,00 Kč"),TEXT('ÚHRADOVÝ KATALOG VZP - ZP'!N166,"# ##0,00 Kč") &amp; CHAR(10) &amp; "OK"),"Chybí data pro výpočet"),"")</f>
        <v/>
      </c>
      <c r="O166" s="26" t="str">
        <f>IF(AND(R166="NE",LEN('ÚHRADOVÝ KATALOG VZP - ZP'!O166)&gt;0),'ÚHRADOVÝ KATALOG VZP - ZP'!O166,"")</f>
        <v/>
      </c>
      <c r="P166" s="26" t="str">
        <f>IF(AND(R166="NE",LEN('ÚHRADOVÝ KATALOG VZP - ZP'!P166)&gt;0),'ÚHRADOVÝ KATALOG VZP - ZP'!P166,"")</f>
        <v/>
      </c>
      <c r="Q166" s="79" t="str">
        <f>IF(LEN(TRIM('ÚHRADOVÝ KATALOG VZP - ZP'!Q166))=0,"",IF(IFERROR(SEARCH("""",UPPER('ÚHRADOVÝ KATALOG VZP - ZP'!Q166)),0)=0,UPPER('ÚHRADOVÝ KATALOG VZP - ZP'!Q166),"("&amp;""""&amp;")"))</f>
        <v/>
      </c>
      <c r="R166" s="31" t="str">
        <f>IF(LEN(TRIM('ÚHRADOVÝ KATALOG VZP - ZP'!B166)&amp;TRIM('ÚHRADOVÝ KATALOG VZP - ZP'!C166)&amp;TRIM('ÚHRADOVÝ KATALOG VZP - ZP'!D166)&amp;TRIM('ÚHRADOVÝ KATALOG VZP - ZP'!E166)&amp;TRIM('ÚHRADOVÝ KATALOG VZP - ZP'!F166)&amp;TRIM('ÚHRADOVÝ KATALOG VZP - ZP'!G166)&amp;TRIM('ÚHRADOVÝ KATALOG VZP - ZP'!H166)&amp;TRIM('ÚHRADOVÝ KATALOG VZP - ZP'!I166)&amp;TRIM('ÚHRADOVÝ KATALOG VZP - ZP'!J166)&amp;TRIM('ÚHRADOVÝ KATALOG VZP - ZP'!K166)&amp;TRIM('ÚHRADOVÝ KATALOG VZP - ZP'!L166)&amp;TRIM('ÚHRADOVÝ KATALOG VZP - ZP'!M166)&amp;TRIM('ÚHRADOVÝ KATALOG VZP - ZP'!N166)&amp;TRIM('ÚHRADOVÝ KATALOG VZP - ZP'!O166)&amp;TRIM('ÚHRADOVÝ KATALOG VZP - ZP'!P166)&amp;TRIM('ÚHRADOVÝ KATALOG VZP - ZP'!Q166))=0,"ANO","NE")</f>
        <v>ANO</v>
      </c>
      <c r="S166" s="31" t="str">
        <f>IF(R166="NE",IF(LEN(TRIM('ÚHRADOVÝ KATALOG VZP - ZP'!B166))=0,"NOVÝ","OPRAVA"),"")</f>
        <v/>
      </c>
      <c r="T166" s="32" t="str">
        <f t="shared" si="12"/>
        <v>X</v>
      </c>
      <c r="U166" s="11"/>
      <c r="V166" s="11">
        <f>LEN(TRIM('ÚHRADOVÝ KATALOG VZP - ZP'!C166))</f>
        <v>0</v>
      </c>
      <c r="W166" s="11" t="str">
        <f>IF(IFERROR(SEARCH("""",UPPER('ÚHRADOVÝ KATALOG VZP - ZP'!C166)),0)&gt;0," "&amp;CHAR(34),"")</f>
        <v/>
      </c>
      <c r="X166" s="11" t="str">
        <f>IF(IFERROR(SEARCH("~?",UPPER('ÚHRADOVÝ KATALOG VZP - ZP'!C166)),0)&gt;0," ?","")</f>
        <v/>
      </c>
      <c r="Y166" s="11" t="str">
        <f>IF(IFERROR(SEARCH("!",UPPER('ÚHRADOVÝ KATALOG VZP - ZP'!C166)),0)&gt;0," !","")</f>
        <v/>
      </c>
      <c r="Z166" s="11" t="str">
        <f>IF(IFERROR(SEARCH("_",UPPER('ÚHRADOVÝ KATALOG VZP - ZP'!C166)),0)&gt;0," _","")</f>
        <v/>
      </c>
      <c r="AA166" s="11" t="str">
        <f>IF(IFERROR(SEARCH("§",UPPER('ÚHRADOVÝ KATALOG VZP - ZP'!C166)),0)&gt;0," §","")</f>
        <v/>
      </c>
      <c r="AB166" s="11" t="str">
        <f>IF(IFERROR(SEARCH("#",UPPER('ÚHRADOVÝ KATALOG VZP - ZP'!C166)),0)&gt;0," #","")</f>
        <v/>
      </c>
      <c r="AC166" s="11" t="str">
        <f>IF(IFERROR(SEARCH(CHAR(10),UPPER('ÚHRADOVÝ KATALOG VZP - ZP'!C166)),0)&gt;0," ALT+ENTER","")</f>
        <v/>
      </c>
      <c r="AD166" s="96" t="str">
        <f>IF(AND(V166=0, R166="NE"),"Chybí NAZ",IF(LEN(TRIM(W166&amp;X166&amp;Y166&amp;Z166&amp;AA166&amp;AB166&amp;AC166))&gt;0,"Nepovolený(é) znak(y):   "&amp;W166&amp;X166&amp;Y166&amp;Z166&amp;AA166&amp;AB166&amp;AC166,TRIM('ÚHRADOVÝ KATALOG VZP - ZP'!C166)))</f>
        <v/>
      </c>
      <c r="AE166" s="11">
        <f>LEN(TRIM('ÚHRADOVÝ KATALOG VZP - ZP'!D166))</f>
        <v>0</v>
      </c>
      <c r="AF166" s="11" t="str">
        <f>IF(IFERROR(SEARCH("""",UPPER('ÚHRADOVÝ KATALOG VZP - ZP'!D166)),0)&gt;0," "&amp;CHAR(34),"")</f>
        <v/>
      </c>
      <c r="AG166" s="11" t="str">
        <f>IF(IFERROR(SEARCH("~?",UPPER('ÚHRADOVÝ KATALOG VZP - ZP'!D166)),0)&gt;0," ?","")</f>
        <v/>
      </c>
      <c r="AH166" s="11" t="str">
        <f>IF(IFERROR(SEARCH("!",UPPER('ÚHRADOVÝ KATALOG VZP - ZP'!D166)),0)&gt;0," !","")</f>
        <v/>
      </c>
      <c r="AI166" s="11" t="str">
        <f>IF(IFERROR(SEARCH("_",UPPER('ÚHRADOVÝ KATALOG VZP - ZP'!D166)),0)&gt;0," _","")</f>
        <v/>
      </c>
      <c r="AJ166" s="11" t="str">
        <f>IF(IFERROR(SEARCH("§",UPPER('ÚHRADOVÝ KATALOG VZP - ZP'!D166)),0)&gt;0," §","")</f>
        <v/>
      </c>
      <c r="AK166" s="11" t="str">
        <f>IF(IFERROR(SEARCH("#",UPPER('ÚHRADOVÝ KATALOG VZP - ZP'!D166)),0)&gt;0," #","")</f>
        <v/>
      </c>
      <c r="AL166" s="11" t="str">
        <f>IF(IFERROR(SEARCH(CHAR(10),UPPER('ÚHRADOVÝ KATALOG VZP - ZP'!D166)),0)&gt;0," ALT+ENTER","")</f>
        <v/>
      </c>
      <c r="AM166" s="96" t="str">
        <f>IF(AND(AE166=0, R166="NE"),"Chybí DOP",IF(LEN(TRIM(AF166&amp;AG166&amp;AH166&amp;AI166&amp;AJ166&amp;AK166&amp;AL166))&gt;0,"Nepovolený(é) znak(y):   "&amp;AF166&amp;AG166&amp;AH166&amp;AI166&amp;AJ166&amp;AK166&amp;AL166,TRIM('ÚHRADOVÝ KATALOG VZP - ZP'!D166)))</f>
        <v/>
      </c>
    </row>
    <row r="167" spans="1:39" ht="30" hidden="1" customHeight="1" x14ac:dyDescent="0.2">
      <c r="A167" s="1">
        <v>162</v>
      </c>
      <c r="B167" s="20" t="str">
        <f>IF(ISBLANK('ÚHRADOVÝ KATALOG VZP - ZP'!B167),"",'ÚHRADOVÝ KATALOG VZP - ZP'!B167)</f>
        <v/>
      </c>
      <c r="C167" s="21" t="str">
        <f t="shared" si="9"/>
        <v/>
      </c>
      <c r="D167" s="21" t="str">
        <f t="shared" si="10"/>
        <v/>
      </c>
      <c r="E167" s="22" t="str">
        <f>IF(S167="NOVÝ",IF(LEN(TRIM('ÚHRADOVÝ KATALOG VZP - ZP'!E167))=0,"Chybí TYP",'ÚHRADOVÝ KATALOG VZP - ZP'!E167),IF(LEN(TRIM('ÚHRADOVÝ KATALOG VZP - ZP'!E167))=0,"",'ÚHRADOVÝ KATALOG VZP - ZP'!E167))</f>
        <v/>
      </c>
      <c r="F167" s="22" t="str">
        <f t="shared" si="11"/>
        <v/>
      </c>
      <c r="G167" s="22" t="str">
        <f>IF(S167="NOVÝ",IF(LEN(TRIM('ÚHRADOVÝ KATALOG VZP - ZP'!G167))=0,"???",IF(IFERROR(SEARCH("""",UPPER('ÚHRADOVÝ KATALOG VZP - ZP'!G167)),0)=0,UPPER('ÚHRADOVÝ KATALOG VZP - ZP'!G167),"("&amp;""""&amp;")")),IF(LEN(TRIM('ÚHRADOVÝ KATALOG VZP - ZP'!G167))=0,"",IF(IFERROR(SEARCH("""",UPPER('ÚHRADOVÝ KATALOG VZP - ZP'!G167)),0)=0,UPPER('ÚHRADOVÝ KATALOG VZP - ZP'!G167),"("&amp;""""&amp;")")))</f>
        <v/>
      </c>
      <c r="H167" s="22" t="str">
        <f>IF(IFERROR(SEARCH("""",UPPER('ÚHRADOVÝ KATALOG VZP - ZP'!H167)),0)=0,UPPER('ÚHRADOVÝ KATALOG VZP - ZP'!H167),"("&amp;""""&amp;")")</f>
        <v/>
      </c>
      <c r="I167" s="22" t="str">
        <f>IF(IFERROR(SEARCH("""",UPPER('ÚHRADOVÝ KATALOG VZP - ZP'!I167)),0)=0,UPPER('ÚHRADOVÝ KATALOG VZP - ZP'!I167),"("&amp;""""&amp;")")</f>
        <v/>
      </c>
      <c r="J167" s="23" t="str">
        <f>IF(S167="NOVÝ",IF(LEN(TRIM('ÚHRADOVÝ KATALOG VZP - ZP'!J167))=0,"Chybí VYC",'ÚHRADOVÝ KATALOG VZP - ZP'!J167),IF(LEN(TRIM('ÚHRADOVÝ KATALOG VZP - ZP'!J167))=0,"",'ÚHRADOVÝ KATALOG VZP - ZP'!J167))</f>
        <v/>
      </c>
      <c r="K167" s="22" t="str">
        <f>IF(S167="NOVÝ",IF(LEN(TRIM('ÚHRADOVÝ KATALOG VZP - ZP'!K167))=0,"Chybí MENA",IF(IFERROR(SEARCH("""",UPPER('ÚHRADOVÝ KATALOG VZP - ZP'!K167)),0)=0,UPPER('ÚHRADOVÝ KATALOG VZP - ZP'!K167),"("&amp;""""&amp;")")),IF(LEN(TRIM('ÚHRADOVÝ KATALOG VZP - ZP'!K167))=0,"",IF(IFERROR(SEARCH("""",UPPER('ÚHRADOVÝ KATALOG VZP - ZP'!K167)),0)=0,UPPER('ÚHRADOVÝ KATALOG VZP - ZP'!K167),"("&amp;""""&amp;")")))</f>
        <v/>
      </c>
      <c r="L167" s="24" t="str">
        <f>IF(S167="NOVÝ",IF(LEN(TRIM('ÚHRADOVÝ KATALOG VZP - ZP'!L167))=0,"Chybí KURZ",'ÚHRADOVÝ KATALOG VZP - ZP'!L167),IF(LEN(TRIM('ÚHRADOVÝ KATALOG VZP - ZP'!L167))=0,"",'ÚHRADOVÝ KATALOG VZP - ZP'!L167))</f>
        <v/>
      </c>
      <c r="M167" s="83" t="str">
        <f>IF(S167="NOVÝ",IF(LEN(TRIM('ÚHRADOVÝ KATALOG VZP - ZP'!M167))=0,"Chybí DPH",
IF(OR('ÚHRADOVÝ KATALOG VZP - ZP'!M167=15,'ÚHRADOVÝ KATALOG VZP - ZP'!M167=21),
'ÚHRADOVÝ KATALOG VZP - ZP'!M167,"CHYBA")),
IF(LEN(TRIM('ÚHRADOVÝ KATALOG VZP - ZP'!M167))=0,"",
IF(OR('ÚHRADOVÝ KATALOG VZP - ZP'!M167=15,'ÚHRADOVÝ KATALOG VZP - ZP'!M167=21),
'ÚHRADOVÝ KATALOG VZP - ZP'!M167,"CHYBA"))
)</f>
        <v/>
      </c>
      <c r="N167" s="25" t="str">
        <f>IF(R167="NE",IF(AND(T167&lt;&gt;"X",LEN('ÚHRADOVÝ KATALOG VZP - ZP'!N167)&gt;0),IF(ROUND(J167*L167*(1+(M167/100))*T167,2)&lt;'ÚHRADOVÝ KATALOG VZP - ZP'!N167,TEXT('ÚHRADOVÝ KATALOG VZP - ZP'!N167,"# ##0,00 Kč") &amp; CHAR(10) &amp; "&gt; " &amp; TEXT('ÚHRADOVÝ KATALOG VZP - ZP'!N167-(J167*L167*(1+(M167/100))*T167),"# ##0,00 Kč"),TEXT('ÚHRADOVÝ KATALOG VZP - ZP'!N167,"# ##0,00 Kč") &amp; CHAR(10) &amp; "OK"),"Chybí data pro výpočet"),"")</f>
        <v/>
      </c>
      <c r="O167" s="26" t="str">
        <f>IF(AND(R167="NE",LEN('ÚHRADOVÝ KATALOG VZP - ZP'!O167)&gt;0),'ÚHRADOVÝ KATALOG VZP - ZP'!O167,"")</f>
        <v/>
      </c>
      <c r="P167" s="26" t="str">
        <f>IF(AND(R167="NE",LEN('ÚHRADOVÝ KATALOG VZP - ZP'!P167)&gt;0),'ÚHRADOVÝ KATALOG VZP - ZP'!P167,"")</f>
        <v/>
      </c>
      <c r="Q167" s="79" t="str">
        <f>IF(LEN(TRIM('ÚHRADOVÝ KATALOG VZP - ZP'!Q167))=0,"",IF(IFERROR(SEARCH("""",UPPER('ÚHRADOVÝ KATALOG VZP - ZP'!Q167)),0)=0,UPPER('ÚHRADOVÝ KATALOG VZP - ZP'!Q167),"("&amp;""""&amp;")"))</f>
        <v/>
      </c>
      <c r="R167" s="31" t="str">
        <f>IF(LEN(TRIM('ÚHRADOVÝ KATALOG VZP - ZP'!B167)&amp;TRIM('ÚHRADOVÝ KATALOG VZP - ZP'!C167)&amp;TRIM('ÚHRADOVÝ KATALOG VZP - ZP'!D167)&amp;TRIM('ÚHRADOVÝ KATALOG VZP - ZP'!E167)&amp;TRIM('ÚHRADOVÝ KATALOG VZP - ZP'!F167)&amp;TRIM('ÚHRADOVÝ KATALOG VZP - ZP'!G167)&amp;TRIM('ÚHRADOVÝ KATALOG VZP - ZP'!H167)&amp;TRIM('ÚHRADOVÝ KATALOG VZP - ZP'!I167)&amp;TRIM('ÚHRADOVÝ KATALOG VZP - ZP'!J167)&amp;TRIM('ÚHRADOVÝ KATALOG VZP - ZP'!K167)&amp;TRIM('ÚHRADOVÝ KATALOG VZP - ZP'!L167)&amp;TRIM('ÚHRADOVÝ KATALOG VZP - ZP'!M167)&amp;TRIM('ÚHRADOVÝ KATALOG VZP - ZP'!N167)&amp;TRIM('ÚHRADOVÝ KATALOG VZP - ZP'!O167)&amp;TRIM('ÚHRADOVÝ KATALOG VZP - ZP'!P167)&amp;TRIM('ÚHRADOVÝ KATALOG VZP - ZP'!Q167))=0,"ANO","NE")</f>
        <v>ANO</v>
      </c>
      <c r="S167" s="31" t="str">
        <f>IF(R167="NE",IF(LEN(TRIM('ÚHRADOVÝ KATALOG VZP - ZP'!B167))=0,"NOVÝ","OPRAVA"),"")</f>
        <v/>
      </c>
      <c r="T167" s="32" t="str">
        <f t="shared" si="12"/>
        <v>X</v>
      </c>
      <c r="U167" s="11"/>
      <c r="V167" s="11">
        <f>LEN(TRIM('ÚHRADOVÝ KATALOG VZP - ZP'!C167))</f>
        <v>0</v>
      </c>
      <c r="W167" s="11" t="str">
        <f>IF(IFERROR(SEARCH("""",UPPER('ÚHRADOVÝ KATALOG VZP - ZP'!C167)),0)&gt;0," "&amp;CHAR(34),"")</f>
        <v/>
      </c>
      <c r="X167" s="11" t="str">
        <f>IF(IFERROR(SEARCH("~?",UPPER('ÚHRADOVÝ KATALOG VZP - ZP'!C167)),0)&gt;0," ?","")</f>
        <v/>
      </c>
      <c r="Y167" s="11" t="str">
        <f>IF(IFERROR(SEARCH("!",UPPER('ÚHRADOVÝ KATALOG VZP - ZP'!C167)),0)&gt;0," !","")</f>
        <v/>
      </c>
      <c r="Z167" s="11" t="str">
        <f>IF(IFERROR(SEARCH("_",UPPER('ÚHRADOVÝ KATALOG VZP - ZP'!C167)),0)&gt;0," _","")</f>
        <v/>
      </c>
      <c r="AA167" s="11" t="str">
        <f>IF(IFERROR(SEARCH("§",UPPER('ÚHRADOVÝ KATALOG VZP - ZP'!C167)),0)&gt;0," §","")</f>
        <v/>
      </c>
      <c r="AB167" s="11" t="str">
        <f>IF(IFERROR(SEARCH("#",UPPER('ÚHRADOVÝ KATALOG VZP - ZP'!C167)),0)&gt;0," #","")</f>
        <v/>
      </c>
      <c r="AC167" s="11" t="str">
        <f>IF(IFERROR(SEARCH(CHAR(10),UPPER('ÚHRADOVÝ KATALOG VZP - ZP'!C167)),0)&gt;0," ALT+ENTER","")</f>
        <v/>
      </c>
      <c r="AD167" s="96" t="str">
        <f>IF(AND(V167=0, R167="NE"),"Chybí NAZ",IF(LEN(TRIM(W167&amp;X167&amp;Y167&amp;Z167&amp;AA167&amp;AB167&amp;AC167))&gt;0,"Nepovolený(é) znak(y):   "&amp;W167&amp;X167&amp;Y167&amp;Z167&amp;AA167&amp;AB167&amp;AC167,TRIM('ÚHRADOVÝ KATALOG VZP - ZP'!C167)))</f>
        <v/>
      </c>
      <c r="AE167" s="11">
        <f>LEN(TRIM('ÚHRADOVÝ KATALOG VZP - ZP'!D167))</f>
        <v>0</v>
      </c>
      <c r="AF167" s="11" t="str">
        <f>IF(IFERROR(SEARCH("""",UPPER('ÚHRADOVÝ KATALOG VZP - ZP'!D167)),0)&gt;0," "&amp;CHAR(34),"")</f>
        <v/>
      </c>
      <c r="AG167" s="11" t="str">
        <f>IF(IFERROR(SEARCH("~?",UPPER('ÚHRADOVÝ KATALOG VZP - ZP'!D167)),0)&gt;0," ?","")</f>
        <v/>
      </c>
      <c r="AH167" s="11" t="str">
        <f>IF(IFERROR(SEARCH("!",UPPER('ÚHRADOVÝ KATALOG VZP - ZP'!D167)),0)&gt;0," !","")</f>
        <v/>
      </c>
      <c r="AI167" s="11" t="str">
        <f>IF(IFERROR(SEARCH("_",UPPER('ÚHRADOVÝ KATALOG VZP - ZP'!D167)),0)&gt;0," _","")</f>
        <v/>
      </c>
      <c r="AJ167" s="11" t="str">
        <f>IF(IFERROR(SEARCH("§",UPPER('ÚHRADOVÝ KATALOG VZP - ZP'!D167)),0)&gt;0," §","")</f>
        <v/>
      </c>
      <c r="AK167" s="11" t="str">
        <f>IF(IFERROR(SEARCH("#",UPPER('ÚHRADOVÝ KATALOG VZP - ZP'!D167)),0)&gt;0," #","")</f>
        <v/>
      </c>
      <c r="AL167" s="11" t="str">
        <f>IF(IFERROR(SEARCH(CHAR(10),UPPER('ÚHRADOVÝ KATALOG VZP - ZP'!D167)),0)&gt;0," ALT+ENTER","")</f>
        <v/>
      </c>
      <c r="AM167" s="96" t="str">
        <f>IF(AND(AE167=0, R167="NE"),"Chybí DOP",IF(LEN(TRIM(AF167&amp;AG167&amp;AH167&amp;AI167&amp;AJ167&amp;AK167&amp;AL167))&gt;0,"Nepovolený(é) znak(y):   "&amp;AF167&amp;AG167&amp;AH167&amp;AI167&amp;AJ167&amp;AK167&amp;AL167,TRIM('ÚHRADOVÝ KATALOG VZP - ZP'!D167)))</f>
        <v/>
      </c>
    </row>
    <row r="168" spans="1:39" ht="30" hidden="1" customHeight="1" x14ac:dyDescent="0.2">
      <c r="A168" s="1">
        <v>163</v>
      </c>
      <c r="B168" s="20" t="str">
        <f>IF(ISBLANK('ÚHRADOVÝ KATALOG VZP - ZP'!B168),"",'ÚHRADOVÝ KATALOG VZP - ZP'!B168)</f>
        <v/>
      </c>
      <c r="C168" s="21" t="str">
        <f t="shared" si="9"/>
        <v/>
      </c>
      <c r="D168" s="21" t="str">
        <f t="shared" si="10"/>
        <v/>
      </c>
      <c r="E168" s="22" t="str">
        <f>IF(S168="NOVÝ",IF(LEN(TRIM('ÚHRADOVÝ KATALOG VZP - ZP'!E168))=0,"Chybí TYP",'ÚHRADOVÝ KATALOG VZP - ZP'!E168),IF(LEN(TRIM('ÚHRADOVÝ KATALOG VZP - ZP'!E168))=0,"",'ÚHRADOVÝ KATALOG VZP - ZP'!E168))</f>
        <v/>
      </c>
      <c r="F168" s="22" t="str">
        <f t="shared" si="11"/>
        <v/>
      </c>
      <c r="G168" s="22" t="str">
        <f>IF(S168="NOVÝ",IF(LEN(TRIM('ÚHRADOVÝ KATALOG VZP - ZP'!G168))=0,"???",IF(IFERROR(SEARCH("""",UPPER('ÚHRADOVÝ KATALOG VZP - ZP'!G168)),0)=0,UPPER('ÚHRADOVÝ KATALOG VZP - ZP'!G168),"("&amp;""""&amp;")")),IF(LEN(TRIM('ÚHRADOVÝ KATALOG VZP - ZP'!G168))=0,"",IF(IFERROR(SEARCH("""",UPPER('ÚHRADOVÝ KATALOG VZP - ZP'!G168)),0)=0,UPPER('ÚHRADOVÝ KATALOG VZP - ZP'!G168),"("&amp;""""&amp;")")))</f>
        <v/>
      </c>
      <c r="H168" s="22" t="str">
        <f>IF(IFERROR(SEARCH("""",UPPER('ÚHRADOVÝ KATALOG VZP - ZP'!H168)),0)=0,UPPER('ÚHRADOVÝ KATALOG VZP - ZP'!H168),"("&amp;""""&amp;")")</f>
        <v/>
      </c>
      <c r="I168" s="22" t="str">
        <f>IF(IFERROR(SEARCH("""",UPPER('ÚHRADOVÝ KATALOG VZP - ZP'!I168)),0)=0,UPPER('ÚHRADOVÝ KATALOG VZP - ZP'!I168),"("&amp;""""&amp;")")</f>
        <v/>
      </c>
      <c r="J168" s="23" t="str">
        <f>IF(S168="NOVÝ",IF(LEN(TRIM('ÚHRADOVÝ KATALOG VZP - ZP'!J168))=0,"Chybí VYC",'ÚHRADOVÝ KATALOG VZP - ZP'!J168),IF(LEN(TRIM('ÚHRADOVÝ KATALOG VZP - ZP'!J168))=0,"",'ÚHRADOVÝ KATALOG VZP - ZP'!J168))</f>
        <v/>
      </c>
      <c r="K168" s="22" t="str">
        <f>IF(S168="NOVÝ",IF(LEN(TRIM('ÚHRADOVÝ KATALOG VZP - ZP'!K168))=0,"Chybí MENA",IF(IFERROR(SEARCH("""",UPPER('ÚHRADOVÝ KATALOG VZP - ZP'!K168)),0)=0,UPPER('ÚHRADOVÝ KATALOG VZP - ZP'!K168),"("&amp;""""&amp;")")),IF(LEN(TRIM('ÚHRADOVÝ KATALOG VZP - ZP'!K168))=0,"",IF(IFERROR(SEARCH("""",UPPER('ÚHRADOVÝ KATALOG VZP - ZP'!K168)),0)=0,UPPER('ÚHRADOVÝ KATALOG VZP - ZP'!K168),"("&amp;""""&amp;")")))</f>
        <v/>
      </c>
      <c r="L168" s="24" t="str">
        <f>IF(S168="NOVÝ",IF(LEN(TRIM('ÚHRADOVÝ KATALOG VZP - ZP'!L168))=0,"Chybí KURZ",'ÚHRADOVÝ KATALOG VZP - ZP'!L168),IF(LEN(TRIM('ÚHRADOVÝ KATALOG VZP - ZP'!L168))=0,"",'ÚHRADOVÝ KATALOG VZP - ZP'!L168))</f>
        <v/>
      </c>
      <c r="M168" s="83" t="str">
        <f>IF(S168="NOVÝ",IF(LEN(TRIM('ÚHRADOVÝ KATALOG VZP - ZP'!M168))=0,"Chybí DPH",
IF(OR('ÚHRADOVÝ KATALOG VZP - ZP'!M168=15,'ÚHRADOVÝ KATALOG VZP - ZP'!M168=21),
'ÚHRADOVÝ KATALOG VZP - ZP'!M168,"CHYBA")),
IF(LEN(TRIM('ÚHRADOVÝ KATALOG VZP - ZP'!M168))=0,"",
IF(OR('ÚHRADOVÝ KATALOG VZP - ZP'!M168=15,'ÚHRADOVÝ KATALOG VZP - ZP'!M168=21),
'ÚHRADOVÝ KATALOG VZP - ZP'!M168,"CHYBA"))
)</f>
        <v/>
      </c>
      <c r="N168" s="25" t="str">
        <f>IF(R168="NE",IF(AND(T168&lt;&gt;"X",LEN('ÚHRADOVÝ KATALOG VZP - ZP'!N168)&gt;0),IF(ROUND(J168*L168*(1+(M168/100))*T168,2)&lt;'ÚHRADOVÝ KATALOG VZP - ZP'!N168,TEXT('ÚHRADOVÝ KATALOG VZP - ZP'!N168,"# ##0,00 Kč") &amp; CHAR(10) &amp; "&gt; " &amp; TEXT('ÚHRADOVÝ KATALOG VZP - ZP'!N168-(J168*L168*(1+(M168/100))*T168),"# ##0,00 Kč"),TEXT('ÚHRADOVÝ KATALOG VZP - ZP'!N168,"# ##0,00 Kč") &amp; CHAR(10) &amp; "OK"),"Chybí data pro výpočet"),"")</f>
        <v/>
      </c>
      <c r="O168" s="26" t="str">
        <f>IF(AND(R168="NE",LEN('ÚHRADOVÝ KATALOG VZP - ZP'!O168)&gt;0),'ÚHRADOVÝ KATALOG VZP - ZP'!O168,"")</f>
        <v/>
      </c>
      <c r="P168" s="26" t="str">
        <f>IF(AND(R168="NE",LEN('ÚHRADOVÝ KATALOG VZP - ZP'!P168)&gt;0),'ÚHRADOVÝ KATALOG VZP - ZP'!P168,"")</f>
        <v/>
      </c>
      <c r="Q168" s="79" t="str">
        <f>IF(LEN(TRIM('ÚHRADOVÝ KATALOG VZP - ZP'!Q168))=0,"",IF(IFERROR(SEARCH("""",UPPER('ÚHRADOVÝ KATALOG VZP - ZP'!Q168)),0)=0,UPPER('ÚHRADOVÝ KATALOG VZP - ZP'!Q168),"("&amp;""""&amp;")"))</f>
        <v/>
      </c>
      <c r="R168" s="31" t="str">
        <f>IF(LEN(TRIM('ÚHRADOVÝ KATALOG VZP - ZP'!B168)&amp;TRIM('ÚHRADOVÝ KATALOG VZP - ZP'!C168)&amp;TRIM('ÚHRADOVÝ KATALOG VZP - ZP'!D168)&amp;TRIM('ÚHRADOVÝ KATALOG VZP - ZP'!E168)&amp;TRIM('ÚHRADOVÝ KATALOG VZP - ZP'!F168)&amp;TRIM('ÚHRADOVÝ KATALOG VZP - ZP'!G168)&amp;TRIM('ÚHRADOVÝ KATALOG VZP - ZP'!H168)&amp;TRIM('ÚHRADOVÝ KATALOG VZP - ZP'!I168)&amp;TRIM('ÚHRADOVÝ KATALOG VZP - ZP'!J168)&amp;TRIM('ÚHRADOVÝ KATALOG VZP - ZP'!K168)&amp;TRIM('ÚHRADOVÝ KATALOG VZP - ZP'!L168)&amp;TRIM('ÚHRADOVÝ KATALOG VZP - ZP'!M168)&amp;TRIM('ÚHRADOVÝ KATALOG VZP - ZP'!N168)&amp;TRIM('ÚHRADOVÝ KATALOG VZP - ZP'!O168)&amp;TRIM('ÚHRADOVÝ KATALOG VZP - ZP'!P168)&amp;TRIM('ÚHRADOVÝ KATALOG VZP - ZP'!Q168))=0,"ANO","NE")</f>
        <v>ANO</v>
      </c>
      <c r="S168" s="31" t="str">
        <f>IF(R168="NE",IF(LEN(TRIM('ÚHRADOVÝ KATALOG VZP - ZP'!B168))=0,"NOVÝ","OPRAVA"),"")</f>
        <v/>
      </c>
      <c r="T168" s="32" t="str">
        <f t="shared" si="12"/>
        <v>X</v>
      </c>
      <c r="U168" s="11"/>
      <c r="V168" s="11">
        <f>LEN(TRIM('ÚHRADOVÝ KATALOG VZP - ZP'!C168))</f>
        <v>0</v>
      </c>
      <c r="W168" s="11" t="str">
        <f>IF(IFERROR(SEARCH("""",UPPER('ÚHRADOVÝ KATALOG VZP - ZP'!C168)),0)&gt;0," "&amp;CHAR(34),"")</f>
        <v/>
      </c>
      <c r="X168" s="11" t="str">
        <f>IF(IFERROR(SEARCH("~?",UPPER('ÚHRADOVÝ KATALOG VZP - ZP'!C168)),0)&gt;0," ?","")</f>
        <v/>
      </c>
      <c r="Y168" s="11" t="str">
        <f>IF(IFERROR(SEARCH("!",UPPER('ÚHRADOVÝ KATALOG VZP - ZP'!C168)),0)&gt;0," !","")</f>
        <v/>
      </c>
      <c r="Z168" s="11" t="str">
        <f>IF(IFERROR(SEARCH("_",UPPER('ÚHRADOVÝ KATALOG VZP - ZP'!C168)),0)&gt;0," _","")</f>
        <v/>
      </c>
      <c r="AA168" s="11" t="str">
        <f>IF(IFERROR(SEARCH("§",UPPER('ÚHRADOVÝ KATALOG VZP - ZP'!C168)),0)&gt;0," §","")</f>
        <v/>
      </c>
      <c r="AB168" s="11" t="str">
        <f>IF(IFERROR(SEARCH("#",UPPER('ÚHRADOVÝ KATALOG VZP - ZP'!C168)),0)&gt;0," #","")</f>
        <v/>
      </c>
      <c r="AC168" s="11" t="str">
        <f>IF(IFERROR(SEARCH(CHAR(10),UPPER('ÚHRADOVÝ KATALOG VZP - ZP'!C168)),0)&gt;0," ALT+ENTER","")</f>
        <v/>
      </c>
      <c r="AD168" s="96" t="str">
        <f>IF(AND(V168=0, R168="NE"),"Chybí NAZ",IF(LEN(TRIM(W168&amp;X168&amp;Y168&amp;Z168&amp;AA168&amp;AB168&amp;AC168))&gt;0,"Nepovolený(é) znak(y):   "&amp;W168&amp;X168&amp;Y168&amp;Z168&amp;AA168&amp;AB168&amp;AC168,TRIM('ÚHRADOVÝ KATALOG VZP - ZP'!C168)))</f>
        <v/>
      </c>
      <c r="AE168" s="11">
        <f>LEN(TRIM('ÚHRADOVÝ KATALOG VZP - ZP'!D168))</f>
        <v>0</v>
      </c>
      <c r="AF168" s="11" t="str">
        <f>IF(IFERROR(SEARCH("""",UPPER('ÚHRADOVÝ KATALOG VZP - ZP'!D168)),0)&gt;0," "&amp;CHAR(34),"")</f>
        <v/>
      </c>
      <c r="AG168" s="11" t="str">
        <f>IF(IFERROR(SEARCH("~?",UPPER('ÚHRADOVÝ KATALOG VZP - ZP'!D168)),0)&gt;0," ?","")</f>
        <v/>
      </c>
      <c r="AH168" s="11" t="str">
        <f>IF(IFERROR(SEARCH("!",UPPER('ÚHRADOVÝ KATALOG VZP - ZP'!D168)),0)&gt;0," !","")</f>
        <v/>
      </c>
      <c r="AI168" s="11" t="str">
        <f>IF(IFERROR(SEARCH("_",UPPER('ÚHRADOVÝ KATALOG VZP - ZP'!D168)),0)&gt;0," _","")</f>
        <v/>
      </c>
      <c r="AJ168" s="11" t="str">
        <f>IF(IFERROR(SEARCH("§",UPPER('ÚHRADOVÝ KATALOG VZP - ZP'!D168)),0)&gt;0," §","")</f>
        <v/>
      </c>
      <c r="AK168" s="11" t="str">
        <f>IF(IFERROR(SEARCH("#",UPPER('ÚHRADOVÝ KATALOG VZP - ZP'!D168)),0)&gt;0," #","")</f>
        <v/>
      </c>
      <c r="AL168" s="11" t="str">
        <f>IF(IFERROR(SEARCH(CHAR(10),UPPER('ÚHRADOVÝ KATALOG VZP - ZP'!D168)),0)&gt;0," ALT+ENTER","")</f>
        <v/>
      </c>
      <c r="AM168" s="96" t="str">
        <f>IF(AND(AE168=0, R168="NE"),"Chybí DOP",IF(LEN(TRIM(AF168&amp;AG168&amp;AH168&amp;AI168&amp;AJ168&amp;AK168&amp;AL168))&gt;0,"Nepovolený(é) znak(y):   "&amp;AF168&amp;AG168&amp;AH168&amp;AI168&amp;AJ168&amp;AK168&amp;AL168,TRIM('ÚHRADOVÝ KATALOG VZP - ZP'!D168)))</f>
        <v/>
      </c>
    </row>
    <row r="169" spans="1:39" ht="30" hidden="1" customHeight="1" x14ac:dyDescent="0.2">
      <c r="A169" s="1">
        <v>164</v>
      </c>
      <c r="B169" s="20" t="str">
        <f>IF(ISBLANK('ÚHRADOVÝ KATALOG VZP - ZP'!B169),"",'ÚHRADOVÝ KATALOG VZP - ZP'!B169)</f>
        <v/>
      </c>
      <c r="C169" s="21" t="str">
        <f t="shared" si="9"/>
        <v/>
      </c>
      <c r="D169" s="21" t="str">
        <f t="shared" si="10"/>
        <v/>
      </c>
      <c r="E169" s="22" t="str">
        <f>IF(S169="NOVÝ",IF(LEN(TRIM('ÚHRADOVÝ KATALOG VZP - ZP'!E169))=0,"Chybí TYP",'ÚHRADOVÝ KATALOG VZP - ZP'!E169),IF(LEN(TRIM('ÚHRADOVÝ KATALOG VZP - ZP'!E169))=0,"",'ÚHRADOVÝ KATALOG VZP - ZP'!E169))</f>
        <v/>
      </c>
      <c r="F169" s="22" t="str">
        <f t="shared" si="11"/>
        <v/>
      </c>
      <c r="G169" s="22" t="str">
        <f>IF(S169="NOVÝ",IF(LEN(TRIM('ÚHRADOVÝ KATALOG VZP - ZP'!G169))=0,"???",IF(IFERROR(SEARCH("""",UPPER('ÚHRADOVÝ KATALOG VZP - ZP'!G169)),0)=0,UPPER('ÚHRADOVÝ KATALOG VZP - ZP'!G169),"("&amp;""""&amp;")")),IF(LEN(TRIM('ÚHRADOVÝ KATALOG VZP - ZP'!G169))=0,"",IF(IFERROR(SEARCH("""",UPPER('ÚHRADOVÝ KATALOG VZP - ZP'!G169)),0)=0,UPPER('ÚHRADOVÝ KATALOG VZP - ZP'!G169),"("&amp;""""&amp;")")))</f>
        <v/>
      </c>
      <c r="H169" s="22" t="str">
        <f>IF(IFERROR(SEARCH("""",UPPER('ÚHRADOVÝ KATALOG VZP - ZP'!H169)),0)=0,UPPER('ÚHRADOVÝ KATALOG VZP - ZP'!H169),"("&amp;""""&amp;")")</f>
        <v/>
      </c>
      <c r="I169" s="22" t="str">
        <f>IF(IFERROR(SEARCH("""",UPPER('ÚHRADOVÝ KATALOG VZP - ZP'!I169)),0)=0,UPPER('ÚHRADOVÝ KATALOG VZP - ZP'!I169),"("&amp;""""&amp;")")</f>
        <v/>
      </c>
      <c r="J169" s="23" t="str">
        <f>IF(S169="NOVÝ",IF(LEN(TRIM('ÚHRADOVÝ KATALOG VZP - ZP'!J169))=0,"Chybí VYC",'ÚHRADOVÝ KATALOG VZP - ZP'!J169),IF(LEN(TRIM('ÚHRADOVÝ KATALOG VZP - ZP'!J169))=0,"",'ÚHRADOVÝ KATALOG VZP - ZP'!J169))</f>
        <v/>
      </c>
      <c r="K169" s="22" t="str">
        <f>IF(S169="NOVÝ",IF(LEN(TRIM('ÚHRADOVÝ KATALOG VZP - ZP'!K169))=0,"Chybí MENA",IF(IFERROR(SEARCH("""",UPPER('ÚHRADOVÝ KATALOG VZP - ZP'!K169)),0)=0,UPPER('ÚHRADOVÝ KATALOG VZP - ZP'!K169),"("&amp;""""&amp;")")),IF(LEN(TRIM('ÚHRADOVÝ KATALOG VZP - ZP'!K169))=0,"",IF(IFERROR(SEARCH("""",UPPER('ÚHRADOVÝ KATALOG VZP - ZP'!K169)),0)=0,UPPER('ÚHRADOVÝ KATALOG VZP - ZP'!K169),"("&amp;""""&amp;")")))</f>
        <v/>
      </c>
      <c r="L169" s="24" t="str">
        <f>IF(S169="NOVÝ",IF(LEN(TRIM('ÚHRADOVÝ KATALOG VZP - ZP'!L169))=0,"Chybí KURZ",'ÚHRADOVÝ KATALOG VZP - ZP'!L169),IF(LEN(TRIM('ÚHRADOVÝ KATALOG VZP - ZP'!L169))=0,"",'ÚHRADOVÝ KATALOG VZP - ZP'!L169))</f>
        <v/>
      </c>
      <c r="M169" s="83" t="str">
        <f>IF(S169="NOVÝ",IF(LEN(TRIM('ÚHRADOVÝ KATALOG VZP - ZP'!M169))=0,"Chybí DPH",
IF(OR('ÚHRADOVÝ KATALOG VZP - ZP'!M169=15,'ÚHRADOVÝ KATALOG VZP - ZP'!M169=21),
'ÚHRADOVÝ KATALOG VZP - ZP'!M169,"CHYBA")),
IF(LEN(TRIM('ÚHRADOVÝ KATALOG VZP - ZP'!M169))=0,"",
IF(OR('ÚHRADOVÝ KATALOG VZP - ZP'!M169=15,'ÚHRADOVÝ KATALOG VZP - ZP'!M169=21),
'ÚHRADOVÝ KATALOG VZP - ZP'!M169,"CHYBA"))
)</f>
        <v/>
      </c>
      <c r="N169" s="25" t="str">
        <f>IF(R169="NE",IF(AND(T169&lt;&gt;"X",LEN('ÚHRADOVÝ KATALOG VZP - ZP'!N169)&gt;0),IF(ROUND(J169*L169*(1+(M169/100))*T169,2)&lt;'ÚHRADOVÝ KATALOG VZP - ZP'!N169,TEXT('ÚHRADOVÝ KATALOG VZP - ZP'!N169,"# ##0,00 Kč") &amp; CHAR(10) &amp; "&gt; " &amp; TEXT('ÚHRADOVÝ KATALOG VZP - ZP'!N169-(J169*L169*(1+(M169/100))*T169),"# ##0,00 Kč"),TEXT('ÚHRADOVÝ KATALOG VZP - ZP'!N169,"# ##0,00 Kč") &amp; CHAR(10) &amp; "OK"),"Chybí data pro výpočet"),"")</f>
        <v/>
      </c>
      <c r="O169" s="26" t="str">
        <f>IF(AND(R169="NE",LEN('ÚHRADOVÝ KATALOG VZP - ZP'!O169)&gt;0),'ÚHRADOVÝ KATALOG VZP - ZP'!O169,"")</f>
        <v/>
      </c>
      <c r="P169" s="26" t="str">
        <f>IF(AND(R169="NE",LEN('ÚHRADOVÝ KATALOG VZP - ZP'!P169)&gt;0),'ÚHRADOVÝ KATALOG VZP - ZP'!P169,"")</f>
        <v/>
      </c>
      <c r="Q169" s="79" t="str">
        <f>IF(LEN(TRIM('ÚHRADOVÝ KATALOG VZP - ZP'!Q169))=0,"",IF(IFERROR(SEARCH("""",UPPER('ÚHRADOVÝ KATALOG VZP - ZP'!Q169)),0)=0,UPPER('ÚHRADOVÝ KATALOG VZP - ZP'!Q169),"("&amp;""""&amp;")"))</f>
        <v/>
      </c>
      <c r="R169" s="31" t="str">
        <f>IF(LEN(TRIM('ÚHRADOVÝ KATALOG VZP - ZP'!B169)&amp;TRIM('ÚHRADOVÝ KATALOG VZP - ZP'!C169)&amp;TRIM('ÚHRADOVÝ KATALOG VZP - ZP'!D169)&amp;TRIM('ÚHRADOVÝ KATALOG VZP - ZP'!E169)&amp;TRIM('ÚHRADOVÝ KATALOG VZP - ZP'!F169)&amp;TRIM('ÚHRADOVÝ KATALOG VZP - ZP'!G169)&amp;TRIM('ÚHRADOVÝ KATALOG VZP - ZP'!H169)&amp;TRIM('ÚHRADOVÝ KATALOG VZP - ZP'!I169)&amp;TRIM('ÚHRADOVÝ KATALOG VZP - ZP'!J169)&amp;TRIM('ÚHRADOVÝ KATALOG VZP - ZP'!K169)&amp;TRIM('ÚHRADOVÝ KATALOG VZP - ZP'!L169)&amp;TRIM('ÚHRADOVÝ KATALOG VZP - ZP'!M169)&amp;TRIM('ÚHRADOVÝ KATALOG VZP - ZP'!N169)&amp;TRIM('ÚHRADOVÝ KATALOG VZP - ZP'!O169)&amp;TRIM('ÚHRADOVÝ KATALOG VZP - ZP'!P169)&amp;TRIM('ÚHRADOVÝ KATALOG VZP - ZP'!Q169))=0,"ANO","NE")</f>
        <v>ANO</v>
      </c>
      <c r="S169" s="31" t="str">
        <f>IF(R169="NE",IF(LEN(TRIM('ÚHRADOVÝ KATALOG VZP - ZP'!B169))=0,"NOVÝ","OPRAVA"),"")</f>
        <v/>
      </c>
      <c r="T169" s="32" t="str">
        <f t="shared" si="12"/>
        <v>X</v>
      </c>
      <c r="U169" s="11"/>
      <c r="V169" s="11">
        <f>LEN(TRIM('ÚHRADOVÝ KATALOG VZP - ZP'!C169))</f>
        <v>0</v>
      </c>
      <c r="W169" s="11" t="str">
        <f>IF(IFERROR(SEARCH("""",UPPER('ÚHRADOVÝ KATALOG VZP - ZP'!C169)),0)&gt;0," "&amp;CHAR(34),"")</f>
        <v/>
      </c>
      <c r="X169" s="11" t="str">
        <f>IF(IFERROR(SEARCH("~?",UPPER('ÚHRADOVÝ KATALOG VZP - ZP'!C169)),0)&gt;0," ?","")</f>
        <v/>
      </c>
      <c r="Y169" s="11" t="str">
        <f>IF(IFERROR(SEARCH("!",UPPER('ÚHRADOVÝ KATALOG VZP - ZP'!C169)),0)&gt;0," !","")</f>
        <v/>
      </c>
      <c r="Z169" s="11" t="str">
        <f>IF(IFERROR(SEARCH("_",UPPER('ÚHRADOVÝ KATALOG VZP - ZP'!C169)),0)&gt;0," _","")</f>
        <v/>
      </c>
      <c r="AA169" s="11" t="str">
        <f>IF(IFERROR(SEARCH("§",UPPER('ÚHRADOVÝ KATALOG VZP - ZP'!C169)),0)&gt;0," §","")</f>
        <v/>
      </c>
      <c r="AB169" s="11" t="str">
        <f>IF(IFERROR(SEARCH("#",UPPER('ÚHRADOVÝ KATALOG VZP - ZP'!C169)),0)&gt;0," #","")</f>
        <v/>
      </c>
      <c r="AC169" s="11" t="str">
        <f>IF(IFERROR(SEARCH(CHAR(10),UPPER('ÚHRADOVÝ KATALOG VZP - ZP'!C169)),0)&gt;0," ALT+ENTER","")</f>
        <v/>
      </c>
      <c r="AD169" s="96" t="str">
        <f>IF(AND(V169=0, R169="NE"),"Chybí NAZ",IF(LEN(TRIM(W169&amp;X169&amp;Y169&amp;Z169&amp;AA169&amp;AB169&amp;AC169))&gt;0,"Nepovolený(é) znak(y):   "&amp;W169&amp;X169&amp;Y169&amp;Z169&amp;AA169&amp;AB169&amp;AC169,TRIM('ÚHRADOVÝ KATALOG VZP - ZP'!C169)))</f>
        <v/>
      </c>
      <c r="AE169" s="11">
        <f>LEN(TRIM('ÚHRADOVÝ KATALOG VZP - ZP'!D169))</f>
        <v>0</v>
      </c>
      <c r="AF169" s="11" t="str">
        <f>IF(IFERROR(SEARCH("""",UPPER('ÚHRADOVÝ KATALOG VZP - ZP'!D169)),0)&gt;0," "&amp;CHAR(34),"")</f>
        <v/>
      </c>
      <c r="AG169" s="11" t="str">
        <f>IF(IFERROR(SEARCH("~?",UPPER('ÚHRADOVÝ KATALOG VZP - ZP'!D169)),0)&gt;0," ?","")</f>
        <v/>
      </c>
      <c r="AH169" s="11" t="str">
        <f>IF(IFERROR(SEARCH("!",UPPER('ÚHRADOVÝ KATALOG VZP - ZP'!D169)),0)&gt;0," !","")</f>
        <v/>
      </c>
      <c r="AI169" s="11" t="str">
        <f>IF(IFERROR(SEARCH("_",UPPER('ÚHRADOVÝ KATALOG VZP - ZP'!D169)),0)&gt;0," _","")</f>
        <v/>
      </c>
      <c r="AJ169" s="11" t="str">
        <f>IF(IFERROR(SEARCH("§",UPPER('ÚHRADOVÝ KATALOG VZP - ZP'!D169)),0)&gt;0," §","")</f>
        <v/>
      </c>
      <c r="AK169" s="11" t="str">
        <f>IF(IFERROR(SEARCH("#",UPPER('ÚHRADOVÝ KATALOG VZP - ZP'!D169)),0)&gt;0," #","")</f>
        <v/>
      </c>
      <c r="AL169" s="11" t="str">
        <f>IF(IFERROR(SEARCH(CHAR(10),UPPER('ÚHRADOVÝ KATALOG VZP - ZP'!D169)),0)&gt;0," ALT+ENTER","")</f>
        <v/>
      </c>
      <c r="AM169" s="96" t="str">
        <f>IF(AND(AE169=0, R169="NE"),"Chybí DOP",IF(LEN(TRIM(AF169&amp;AG169&amp;AH169&amp;AI169&amp;AJ169&amp;AK169&amp;AL169))&gt;0,"Nepovolený(é) znak(y):   "&amp;AF169&amp;AG169&amp;AH169&amp;AI169&amp;AJ169&amp;AK169&amp;AL169,TRIM('ÚHRADOVÝ KATALOG VZP - ZP'!D169)))</f>
        <v/>
      </c>
    </row>
    <row r="170" spans="1:39" ht="30" hidden="1" customHeight="1" x14ac:dyDescent="0.2">
      <c r="A170" s="1">
        <v>165</v>
      </c>
      <c r="B170" s="20" t="str">
        <f>IF(ISBLANK('ÚHRADOVÝ KATALOG VZP - ZP'!B170),"",'ÚHRADOVÝ KATALOG VZP - ZP'!B170)</f>
        <v/>
      </c>
      <c r="C170" s="21" t="str">
        <f t="shared" si="9"/>
        <v/>
      </c>
      <c r="D170" s="21" t="str">
        <f t="shared" si="10"/>
        <v/>
      </c>
      <c r="E170" s="22" t="str">
        <f>IF(S170="NOVÝ",IF(LEN(TRIM('ÚHRADOVÝ KATALOG VZP - ZP'!E170))=0,"Chybí TYP",'ÚHRADOVÝ KATALOG VZP - ZP'!E170),IF(LEN(TRIM('ÚHRADOVÝ KATALOG VZP - ZP'!E170))=0,"",'ÚHRADOVÝ KATALOG VZP - ZP'!E170))</f>
        <v/>
      </c>
      <c r="F170" s="22" t="str">
        <f t="shared" si="11"/>
        <v/>
      </c>
      <c r="G170" s="22" t="str">
        <f>IF(S170="NOVÝ",IF(LEN(TRIM('ÚHRADOVÝ KATALOG VZP - ZP'!G170))=0,"???",IF(IFERROR(SEARCH("""",UPPER('ÚHRADOVÝ KATALOG VZP - ZP'!G170)),0)=0,UPPER('ÚHRADOVÝ KATALOG VZP - ZP'!G170),"("&amp;""""&amp;")")),IF(LEN(TRIM('ÚHRADOVÝ KATALOG VZP - ZP'!G170))=0,"",IF(IFERROR(SEARCH("""",UPPER('ÚHRADOVÝ KATALOG VZP - ZP'!G170)),0)=0,UPPER('ÚHRADOVÝ KATALOG VZP - ZP'!G170),"("&amp;""""&amp;")")))</f>
        <v/>
      </c>
      <c r="H170" s="22" t="str">
        <f>IF(IFERROR(SEARCH("""",UPPER('ÚHRADOVÝ KATALOG VZP - ZP'!H170)),0)=0,UPPER('ÚHRADOVÝ KATALOG VZP - ZP'!H170),"("&amp;""""&amp;")")</f>
        <v/>
      </c>
      <c r="I170" s="22" t="str">
        <f>IF(IFERROR(SEARCH("""",UPPER('ÚHRADOVÝ KATALOG VZP - ZP'!I170)),0)=0,UPPER('ÚHRADOVÝ KATALOG VZP - ZP'!I170),"("&amp;""""&amp;")")</f>
        <v/>
      </c>
      <c r="J170" s="23" t="str">
        <f>IF(S170="NOVÝ",IF(LEN(TRIM('ÚHRADOVÝ KATALOG VZP - ZP'!J170))=0,"Chybí VYC",'ÚHRADOVÝ KATALOG VZP - ZP'!J170),IF(LEN(TRIM('ÚHRADOVÝ KATALOG VZP - ZP'!J170))=0,"",'ÚHRADOVÝ KATALOG VZP - ZP'!J170))</f>
        <v/>
      </c>
      <c r="K170" s="22" t="str">
        <f>IF(S170="NOVÝ",IF(LEN(TRIM('ÚHRADOVÝ KATALOG VZP - ZP'!K170))=0,"Chybí MENA",IF(IFERROR(SEARCH("""",UPPER('ÚHRADOVÝ KATALOG VZP - ZP'!K170)),0)=0,UPPER('ÚHRADOVÝ KATALOG VZP - ZP'!K170),"("&amp;""""&amp;")")),IF(LEN(TRIM('ÚHRADOVÝ KATALOG VZP - ZP'!K170))=0,"",IF(IFERROR(SEARCH("""",UPPER('ÚHRADOVÝ KATALOG VZP - ZP'!K170)),0)=0,UPPER('ÚHRADOVÝ KATALOG VZP - ZP'!K170),"("&amp;""""&amp;")")))</f>
        <v/>
      </c>
      <c r="L170" s="24" t="str">
        <f>IF(S170="NOVÝ",IF(LEN(TRIM('ÚHRADOVÝ KATALOG VZP - ZP'!L170))=0,"Chybí KURZ",'ÚHRADOVÝ KATALOG VZP - ZP'!L170),IF(LEN(TRIM('ÚHRADOVÝ KATALOG VZP - ZP'!L170))=0,"",'ÚHRADOVÝ KATALOG VZP - ZP'!L170))</f>
        <v/>
      </c>
      <c r="M170" s="83" t="str">
        <f>IF(S170="NOVÝ",IF(LEN(TRIM('ÚHRADOVÝ KATALOG VZP - ZP'!M170))=0,"Chybí DPH",
IF(OR('ÚHRADOVÝ KATALOG VZP - ZP'!M170=15,'ÚHRADOVÝ KATALOG VZP - ZP'!M170=21),
'ÚHRADOVÝ KATALOG VZP - ZP'!M170,"CHYBA")),
IF(LEN(TRIM('ÚHRADOVÝ KATALOG VZP - ZP'!M170))=0,"",
IF(OR('ÚHRADOVÝ KATALOG VZP - ZP'!M170=15,'ÚHRADOVÝ KATALOG VZP - ZP'!M170=21),
'ÚHRADOVÝ KATALOG VZP - ZP'!M170,"CHYBA"))
)</f>
        <v/>
      </c>
      <c r="N170" s="25" t="str">
        <f>IF(R170="NE",IF(AND(T170&lt;&gt;"X",LEN('ÚHRADOVÝ KATALOG VZP - ZP'!N170)&gt;0),IF(ROUND(J170*L170*(1+(M170/100))*T170,2)&lt;'ÚHRADOVÝ KATALOG VZP - ZP'!N170,TEXT('ÚHRADOVÝ KATALOG VZP - ZP'!N170,"# ##0,00 Kč") &amp; CHAR(10) &amp; "&gt; " &amp; TEXT('ÚHRADOVÝ KATALOG VZP - ZP'!N170-(J170*L170*(1+(M170/100))*T170),"# ##0,00 Kč"),TEXT('ÚHRADOVÝ KATALOG VZP - ZP'!N170,"# ##0,00 Kč") &amp; CHAR(10) &amp; "OK"),"Chybí data pro výpočet"),"")</f>
        <v/>
      </c>
      <c r="O170" s="26" t="str">
        <f>IF(AND(R170="NE",LEN('ÚHRADOVÝ KATALOG VZP - ZP'!O170)&gt;0),'ÚHRADOVÝ KATALOG VZP - ZP'!O170,"")</f>
        <v/>
      </c>
      <c r="P170" s="26" t="str">
        <f>IF(AND(R170="NE",LEN('ÚHRADOVÝ KATALOG VZP - ZP'!P170)&gt;0),'ÚHRADOVÝ KATALOG VZP - ZP'!P170,"")</f>
        <v/>
      </c>
      <c r="Q170" s="79" t="str">
        <f>IF(LEN(TRIM('ÚHRADOVÝ KATALOG VZP - ZP'!Q170))=0,"",IF(IFERROR(SEARCH("""",UPPER('ÚHRADOVÝ KATALOG VZP - ZP'!Q170)),0)=0,UPPER('ÚHRADOVÝ KATALOG VZP - ZP'!Q170),"("&amp;""""&amp;")"))</f>
        <v/>
      </c>
      <c r="R170" s="31" t="str">
        <f>IF(LEN(TRIM('ÚHRADOVÝ KATALOG VZP - ZP'!B170)&amp;TRIM('ÚHRADOVÝ KATALOG VZP - ZP'!C170)&amp;TRIM('ÚHRADOVÝ KATALOG VZP - ZP'!D170)&amp;TRIM('ÚHRADOVÝ KATALOG VZP - ZP'!E170)&amp;TRIM('ÚHRADOVÝ KATALOG VZP - ZP'!F170)&amp;TRIM('ÚHRADOVÝ KATALOG VZP - ZP'!G170)&amp;TRIM('ÚHRADOVÝ KATALOG VZP - ZP'!H170)&amp;TRIM('ÚHRADOVÝ KATALOG VZP - ZP'!I170)&amp;TRIM('ÚHRADOVÝ KATALOG VZP - ZP'!J170)&amp;TRIM('ÚHRADOVÝ KATALOG VZP - ZP'!K170)&amp;TRIM('ÚHRADOVÝ KATALOG VZP - ZP'!L170)&amp;TRIM('ÚHRADOVÝ KATALOG VZP - ZP'!M170)&amp;TRIM('ÚHRADOVÝ KATALOG VZP - ZP'!N170)&amp;TRIM('ÚHRADOVÝ KATALOG VZP - ZP'!O170)&amp;TRIM('ÚHRADOVÝ KATALOG VZP - ZP'!P170)&amp;TRIM('ÚHRADOVÝ KATALOG VZP - ZP'!Q170))=0,"ANO","NE")</f>
        <v>ANO</v>
      </c>
      <c r="S170" s="31" t="str">
        <f>IF(R170="NE",IF(LEN(TRIM('ÚHRADOVÝ KATALOG VZP - ZP'!B170))=0,"NOVÝ","OPRAVA"),"")</f>
        <v/>
      </c>
      <c r="T170" s="32" t="str">
        <f t="shared" si="12"/>
        <v>X</v>
      </c>
      <c r="U170" s="11"/>
      <c r="V170" s="11">
        <f>LEN(TRIM('ÚHRADOVÝ KATALOG VZP - ZP'!C170))</f>
        <v>0</v>
      </c>
      <c r="W170" s="11" t="str">
        <f>IF(IFERROR(SEARCH("""",UPPER('ÚHRADOVÝ KATALOG VZP - ZP'!C170)),0)&gt;0," "&amp;CHAR(34),"")</f>
        <v/>
      </c>
      <c r="X170" s="11" t="str">
        <f>IF(IFERROR(SEARCH("~?",UPPER('ÚHRADOVÝ KATALOG VZP - ZP'!C170)),0)&gt;0," ?","")</f>
        <v/>
      </c>
      <c r="Y170" s="11" t="str">
        <f>IF(IFERROR(SEARCH("!",UPPER('ÚHRADOVÝ KATALOG VZP - ZP'!C170)),0)&gt;0," !","")</f>
        <v/>
      </c>
      <c r="Z170" s="11" t="str">
        <f>IF(IFERROR(SEARCH("_",UPPER('ÚHRADOVÝ KATALOG VZP - ZP'!C170)),0)&gt;0," _","")</f>
        <v/>
      </c>
      <c r="AA170" s="11" t="str">
        <f>IF(IFERROR(SEARCH("§",UPPER('ÚHRADOVÝ KATALOG VZP - ZP'!C170)),0)&gt;0," §","")</f>
        <v/>
      </c>
      <c r="AB170" s="11" t="str">
        <f>IF(IFERROR(SEARCH("#",UPPER('ÚHRADOVÝ KATALOG VZP - ZP'!C170)),0)&gt;0," #","")</f>
        <v/>
      </c>
      <c r="AC170" s="11" t="str">
        <f>IF(IFERROR(SEARCH(CHAR(10),UPPER('ÚHRADOVÝ KATALOG VZP - ZP'!C170)),0)&gt;0," ALT+ENTER","")</f>
        <v/>
      </c>
      <c r="AD170" s="96" t="str">
        <f>IF(AND(V170=0, R170="NE"),"Chybí NAZ",IF(LEN(TRIM(W170&amp;X170&amp;Y170&amp;Z170&amp;AA170&amp;AB170&amp;AC170))&gt;0,"Nepovolený(é) znak(y):   "&amp;W170&amp;X170&amp;Y170&amp;Z170&amp;AA170&amp;AB170&amp;AC170,TRIM('ÚHRADOVÝ KATALOG VZP - ZP'!C170)))</f>
        <v/>
      </c>
      <c r="AE170" s="11">
        <f>LEN(TRIM('ÚHRADOVÝ KATALOG VZP - ZP'!D170))</f>
        <v>0</v>
      </c>
      <c r="AF170" s="11" t="str">
        <f>IF(IFERROR(SEARCH("""",UPPER('ÚHRADOVÝ KATALOG VZP - ZP'!D170)),0)&gt;0," "&amp;CHAR(34),"")</f>
        <v/>
      </c>
      <c r="AG170" s="11" t="str">
        <f>IF(IFERROR(SEARCH("~?",UPPER('ÚHRADOVÝ KATALOG VZP - ZP'!D170)),0)&gt;0," ?","")</f>
        <v/>
      </c>
      <c r="AH170" s="11" t="str">
        <f>IF(IFERROR(SEARCH("!",UPPER('ÚHRADOVÝ KATALOG VZP - ZP'!D170)),0)&gt;0," !","")</f>
        <v/>
      </c>
      <c r="AI170" s="11" t="str">
        <f>IF(IFERROR(SEARCH("_",UPPER('ÚHRADOVÝ KATALOG VZP - ZP'!D170)),0)&gt;0," _","")</f>
        <v/>
      </c>
      <c r="AJ170" s="11" t="str">
        <f>IF(IFERROR(SEARCH("§",UPPER('ÚHRADOVÝ KATALOG VZP - ZP'!D170)),0)&gt;0," §","")</f>
        <v/>
      </c>
      <c r="AK170" s="11" t="str">
        <f>IF(IFERROR(SEARCH("#",UPPER('ÚHRADOVÝ KATALOG VZP - ZP'!D170)),0)&gt;0," #","")</f>
        <v/>
      </c>
      <c r="AL170" s="11" t="str">
        <f>IF(IFERROR(SEARCH(CHAR(10),UPPER('ÚHRADOVÝ KATALOG VZP - ZP'!D170)),0)&gt;0," ALT+ENTER","")</f>
        <v/>
      </c>
      <c r="AM170" s="96" t="str">
        <f>IF(AND(AE170=0, R170="NE"),"Chybí DOP",IF(LEN(TRIM(AF170&amp;AG170&amp;AH170&amp;AI170&amp;AJ170&amp;AK170&amp;AL170))&gt;0,"Nepovolený(é) znak(y):   "&amp;AF170&amp;AG170&amp;AH170&amp;AI170&amp;AJ170&amp;AK170&amp;AL170,TRIM('ÚHRADOVÝ KATALOG VZP - ZP'!D170)))</f>
        <v/>
      </c>
    </row>
    <row r="171" spans="1:39" ht="30" hidden="1" customHeight="1" x14ac:dyDescent="0.2">
      <c r="A171" s="1">
        <v>166</v>
      </c>
      <c r="B171" s="20" t="str">
        <f>IF(ISBLANK('ÚHRADOVÝ KATALOG VZP - ZP'!B171),"",'ÚHRADOVÝ KATALOG VZP - ZP'!B171)</f>
        <v/>
      </c>
      <c r="C171" s="21" t="str">
        <f t="shared" si="9"/>
        <v/>
      </c>
      <c r="D171" s="21" t="str">
        <f t="shared" si="10"/>
        <v/>
      </c>
      <c r="E171" s="22" t="str">
        <f>IF(S171="NOVÝ",IF(LEN(TRIM('ÚHRADOVÝ KATALOG VZP - ZP'!E171))=0,"Chybí TYP",'ÚHRADOVÝ KATALOG VZP - ZP'!E171),IF(LEN(TRIM('ÚHRADOVÝ KATALOG VZP - ZP'!E171))=0,"",'ÚHRADOVÝ KATALOG VZP - ZP'!E171))</f>
        <v/>
      </c>
      <c r="F171" s="22" t="str">
        <f t="shared" si="11"/>
        <v/>
      </c>
      <c r="G171" s="22" t="str">
        <f>IF(S171="NOVÝ",IF(LEN(TRIM('ÚHRADOVÝ KATALOG VZP - ZP'!G171))=0,"???",IF(IFERROR(SEARCH("""",UPPER('ÚHRADOVÝ KATALOG VZP - ZP'!G171)),0)=0,UPPER('ÚHRADOVÝ KATALOG VZP - ZP'!G171),"("&amp;""""&amp;")")),IF(LEN(TRIM('ÚHRADOVÝ KATALOG VZP - ZP'!G171))=0,"",IF(IFERROR(SEARCH("""",UPPER('ÚHRADOVÝ KATALOG VZP - ZP'!G171)),0)=0,UPPER('ÚHRADOVÝ KATALOG VZP - ZP'!G171),"("&amp;""""&amp;")")))</f>
        <v/>
      </c>
      <c r="H171" s="22" t="str">
        <f>IF(IFERROR(SEARCH("""",UPPER('ÚHRADOVÝ KATALOG VZP - ZP'!H171)),0)=0,UPPER('ÚHRADOVÝ KATALOG VZP - ZP'!H171),"("&amp;""""&amp;")")</f>
        <v/>
      </c>
      <c r="I171" s="22" t="str">
        <f>IF(IFERROR(SEARCH("""",UPPER('ÚHRADOVÝ KATALOG VZP - ZP'!I171)),0)=0,UPPER('ÚHRADOVÝ KATALOG VZP - ZP'!I171),"("&amp;""""&amp;")")</f>
        <v/>
      </c>
      <c r="J171" s="23" t="str">
        <f>IF(S171="NOVÝ",IF(LEN(TRIM('ÚHRADOVÝ KATALOG VZP - ZP'!J171))=0,"Chybí VYC",'ÚHRADOVÝ KATALOG VZP - ZP'!J171),IF(LEN(TRIM('ÚHRADOVÝ KATALOG VZP - ZP'!J171))=0,"",'ÚHRADOVÝ KATALOG VZP - ZP'!J171))</f>
        <v/>
      </c>
      <c r="K171" s="22" t="str">
        <f>IF(S171="NOVÝ",IF(LEN(TRIM('ÚHRADOVÝ KATALOG VZP - ZP'!K171))=0,"Chybí MENA",IF(IFERROR(SEARCH("""",UPPER('ÚHRADOVÝ KATALOG VZP - ZP'!K171)),0)=0,UPPER('ÚHRADOVÝ KATALOG VZP - ZP'!K171),"("&amp;""""&amp;")")),IF(LEN(TRIM('ÚHRADOVÝ KATALOG VZP - ZP'!K171))=0,"",IF(IFERROR(SEARCH("""",UPPER('ÚHRADOVÝ KATALOG VZP - ZP'!K171)),0)=0,UPPER('ÚHRADOVÝ KATALOG VZP - ZP'!K171),"("&amp;""""&amp;")")))</f>
        <v/>
      </c>
      <c r="L171" s="24" t="str">
        <f>IF(S171="NOVÝ",IF(LEN(TRIM('ÚHRADOVÝ KATALOG VZP - ZP'!L171))=0,"Chybí KURZ",'ÚHRADOVÝ KATALOG VZP - ZP'!L171),IF(LEN(TRIM('ÚHRADOVÝ KATALOG VZP - ZP'!L171))=0,"",'ÚHRADOVÝ KATALOG VZP - ZP'!L171))</f>
        <v/>
      </c>
      <c r="M171" s="83" t="str">
        <f>IF(S171="NOVÝ",IF(LEN(TRIM('ÚHRADOVÝ KATALOG VZP - ZP'!M171))=0,"Chybí DPH",
IF(OR('ÚHRADOVÝ KATALOG VZP - ZP'!M171=15,'ÚHRADOVÝ KATALOG VZP - ZP'!M171=21),
'ÚHRADOVÝ KATALOG VZP - ZP'!M171,"CHYBA")),
IF(LEN(TRIM('ÚHRADOVÝ KATALOG VZP - ZP'!M171))=0,"",
IF(OR('ÚHRADOVÝ KATALOG VZP - ZP'!M171=15,'ÚHRADOVÝ KATALOG VZP - ZP'!M171=21),
'ÚHRADOVÝ KATALOG VZP - ZP'!M171,"CHYBA"))
)</f>
        <v/>
      </c>
      <c r="N171" s="25" t="str">
        <f>IF(R171="NE",IF(AND(T171&lt;&gt;"X",LEN('ÚHRADOVÝ KATALOG VZP - ZP'!N171)&gt;0),IF(ROUND(J171*L171*(1+(M171/100))*T171,2)&lt;'ÚHRADOVÝ KATALOG VZP - ZP'!N171,TEXT('ÚHRADOVÝ KATALOG VZP - ZP'!N171,"# ##0,00 Kč") &amp; CHAR(10) &amp; "&gt; " &amp; TEXT('ÚHRADOVÝ KATALOG VZP - ZP'!N171-(J171*L171*(1+(M171/100))*T171),"# ##0,00 Kč"),TEXT('ÚHRADOVÝ KATALOG VZP - ZP'!N171,"# ##0,00 Kč") &amp; CHAR(10) &amp; "OK"),"Chybí data pro výpočet"),"")</f>
        <v/>
      </c>
      <c r="O171" s="26" t="str">
        <f>IF(AND(R171="NE",LEN('ÚHRADOVÝ KATALOG VZP - ZP'!O171)&gt;0),'ÚHRADOVÝ KATALOG VZP - ZP'!O171,"")</f>
        <v/>
      </c>
      <c r="P171" s="26" t="str">
        <f>IF(AND(R171="NE",LEN('ÚHRADOVÝ KATALOG VZP - ZP'!P171)&gt;0),'ÚHRADOVÝ KATALOG VZP - ZP'!P171,"")</f>
        <v/>
      </c>
      <c r="Q171" s="79" t="str">
        <f>IF(LEN(TRIM('ÚHRADOVÝ KATALOG VZP - ZP'!Q171))=0,"",IF(IFERROR(SEARCH("""",UPPER('ÚHRADOVÝ KATALOG VZP - ZP'!Q171)),0)=0,UPPER('ÚHRADOVÝ KATALOG VZP - ZP'!Q171),"("&amp;""""&amp;")"))</f>
        <v/>
      </c>
      <c r="R171" s="31" t="str">
        <f>IF(LEN(TRIM('ÚHRADOVÝ KATALOG VZP - ZP'!B171)&amp;TRIM('ÚHRADOVÝ KATALOG VZP - ZP'!C171)&amp;TRIM('ÚHRADOVÝ KATALOG VZP - ZP'!D171)&amp;TRIM('ÚHRADOVÝ KATALOG VZP - ZP'!E171)&amp;TRIM('ÚHRADOVÝ KATALOG VZP - ZP'!F171)&amp;TRIM('ÚHRADOVÝ KATALOG VZP - ZP'!G171)&amp;TRIM('ÚHRADOVÝ KATALOG VZP - ZP'!H171)&amp;TRIM('ÚHRADOVÝ KATALOG VZP - ZP'!I171)&amp;TRIM('ÚHRADOVÝ KATALOG VZP - ZP'!J171)&amp;TRIM('ÚHRADOVÝ KATALOG VZP - ZP'!K171)&amp;TRIM('ÚHRADOVÝ KATALOG VZP - ZP'!L171)&amp;TRIM('ÚHRADOVÝ KATALOG VZP - ZP'!M171)&amp;TRIM('ÚHRADOVÝ KATALOG VZP - ZP'!N171)&amp;TRIM('ÚHRADOVÝ KATALOG VZP - ZP'!O171)&amp;TRIM('ÚHRADOVÝ KATALOG VZP - ZP'!P171)&amp;TRIM('ÚHRADOVÝ KATALOG VZP - ZP'!Q171))=0,"ANO","NE")</f>
        <v>ANO</v>
      </c>
      <c r="S171" s="31" t="str">
        <f>IF(R171="NE",IF(LEN(TRIM('ÚHRADOVÝ KATALOG VZP - ZP'!B171))=0,"NOVÝ","OPRAVA"),"")</f>
        <v/>
      </c>
      <c r="T171" s="32" t="str">
        <f t="shared" si="12"/>
        <v>X</v>
      </c>
      <c r="U171" s="11"/>
      <c r="V171" s="11">
        <f>LEN(TRIM('ÚHRADOVÝ KATALOG VZP - ZP'!C171))</f>
        <v>0</v>
      </c>
      <c r="W171" s="11" t="str">
        <f>IF(IFERROR(SEARCH("""",UPPER('ÚHRADOVÝ KATALOG VZP - ZP'!C171)),0)&gt;0," "&amp;CHAR(34),"")</f>
        <v/>
      </c>
      <c r="X171" s="11" t="str">
        <f>IF(IFERROR(SEARCH("~?",UPPER('ÚHRADOVÝ KATALOG VZP - ZP'!C171)),0)&gt;0," ?","")</f>
        <v/>
      </c>
      <c r="Y171" s="11" t="str">
        <f>IF(IFERROR(SEARCH("!",UPPER('ÚHRADOVÝ KATALOG VZP - ZP'!C171)),0)&gt;0," !","")</f>
        <v/>
      </c>
      <c r="Z171" s="11" t="str">
        <f>IF(IFERROR(SEARCH("_",UPPER('ÚHRADOVÝ KATALOG VZP - ZP'!C171)),0)&gt;0," _","")</f>
        <v/>
      </c>
      <c r="AA171" s="11" t="str">
        <f>IF(IFERROR(SEARCH("§",UPPER('ÚHRADOVÝ KATALOG VZP - ZP'!C171)),0)&gt;0," §","")</f>
        <v/>
      </c>
      <c r="AB171" s="11" t="str">
        <f>IF(IFERROR(SEARCH("#",UPPER('ÚHRADOVÝ KATALOG VZP - ZP'!C171)),0)&gt;0," #","")</f>
        <v/>
      </c>
      <c r="AC171" s="11" t="str">
        <f>IF(IFERROR(SEARCH(CHAR(10),UPPER('ÚHRADOVÝ KATALOG VZP - ZP'!C171)),0)&gt;0," ALT+ENTER","")</f>
        <v/>
      </c>
      <c r="AD171" s="96" t="str">
        <f>IF(AND(V171=0, R171="NE"),"Chybí NAZ",IF(LEN(TRIM(W171&amp;X171&amp;Y171&amp;Z171&amp;AA171&amp;AB171&amp;AC171))&gt;0,"Nepovolený(é) znak(y):   "&amp;W171&amp;X171&amp;Y171&amp;Z171&amp;AA171&amp;AB171&amp;AC171,TRIM('ÚHRADOVÝ KATALOG VZP - ZP'!C171)))</f>
        <v/>
      </c>
      <c r="AE171" s="11">
        <f>LEN(TRIM('ÚHRADOVÝ KATALOG VZP - ZP'!D171))</f>
        <v>0</v>
      </c>
      <c r="AF171" s="11" t="str">
        <f>IF(IFERROR(SEARCH("""",UPPER('ÚHRADOVÝ KATALOG VZP - ZP'!D171)),0)&gt;0," "&amp;CHAR(34),"")</f>
        <v/>
      </c>
      <c r="AG171" s="11" t="str">
        <f>IF(IFERROR(SEARCH("~?",UPPER('ÚHRADOVÝ KATALOG VZP - ZP'!D171)),0)&gt;0," ?","")</f>
        <v/>
      </c>
      <c r="AH171" s="11" t="str">
        <f>IF(IFERROR(SEARCH("!",UPPER('ÚHRADOVÝ KATALOG VZP - ZP'!D171)),0)&gt;0," !","")</f>
        <v/>
      </c>
      <c r="AI171" s="11" t="str">
        <f>IF(IFERROR(SEARCH("_",UPPER('ÚHRADOVÝ KATALOG VZP - ZP'!D171)),0)&gt;0," _","")</f>
        <v/>
      </c>
      <c r="AJ171" s="11" t="str">
        <f>IF(IFERROR(SEARCH("§",UPPER('ÚHRADOVÝ KATALOG VZP - ZP'!D171)),0)&gt;0," §","")</f>
        <v/>
      </c>
      <c r="AK171" s="11" t="str">
        <f>IF(IFERROR(SEARCH("#",UPPER('ÚHRADOVÝ KATALOG VZP - ZP'!D171)),0)&gt;0," #","")</f>
        <v/>
      </c>
      <c r="AL171" s="11" t="str">
        <f>IF(IFERROR(SEARCH(CHAR(10),UPPER('ÚHRADOVÝ KATALOG VZP - ZP'!D171)),0)&gt;0," ALT+ENTER","")</f>
        <v/>
      </c>
      <c r="AM171" s="96" t="str">
        <f>IF(AND(AE171=0, R171="NE"),"Chybí DOP",IF(LEN(TRIM(AF171&amp;AG171&amp;AH171&amp;AI171&amp;AJ171&amp;AK171&amp;AL171))&gt;0,"Nepovolený(é) znak(y):   "&amp;AF171&amp;AG171&amp;AH171&amp;AI171&amp;AJ171&amp;AK171&amp;AL171,TRIM('ÚHRADOVÝ KATALOG VZP - ZP'!D171)))</f>
        <v/>
      </c>
    </row>
    <row r="172" spans="1:39" ht="30" hidden="1" customHeight="1" x14ac:dyDescent="0.2">
      <c r="A172" s="1">
        <v>167</v>
      </c>
      <c r="B172" s="20" t="str">
        <f>IF(ISBLANK('ÚHRADOVÝ KATALOG VZP - ZP'!B172),"",'ÚHRADOVÝ KATALOG VZP - ZP'!B172)</f>
        <v/>
      </c>
      <c r="C172" s="21" t="str">
        <f t="shared" si="9"/>
        <v/>
      </c>
      <c r="D172" s="21" t="str">
        <f t="shared" si="10"/>
        <v/>
      </c>
      <c r="E172" s="22" t="str">
        <f>IF(S172="NOVÝ",IF(LEN(TRIM('ÚHRADOVÝ KATALOG VZP - ZP'!E172))=0,"Chybí TYP",'ÚHRADOVÝ KATALOG VZP - ZP'!E172),IF(LEN(TRIM('ÚHRADOVÝ KATALOG VZP - ZP'!E172))=0,"",'ÚHRADOVÝ KATALOG VZP - ZP'!E172))</f>
        <v/>
      </c>
      <c r="F172" s="22" t="str">
        <f t="shared" si="11"/>
        <v/>
      </c>
      <c r="G172" s="22" t="str">
        <f>IF(S172="NOVÝ",IF(LEN(TRIM('ÚHRADOVÝ KATALOG VZP - ZP'!G172))=0,"???",IF(IFERROR(SEARCH("""",UPPER('ÚHRADOVÝ KATALOG VZP - ZP'!G172)),0)=0,UPPER('ÚHRADOVÝ KATALOG VZP - ZP'!G172),"("&amp;""""&amp;")")),IF(LEN(TRIM('ÚHRADOVÝ KATALOG VZP - ZP'!G172))=0,"",IF(IFERROR(SEARCH("""",UPPER('ÚHRADOVÝ KATALOG VZP - ZP'!G172)),0)=0,UPPER('ÚHRADOVÝ KATALOG VZP - ZP'!G172),"("&amp;""""&amp;")")))</f>
        <v/>
      </c>
      <c r="H172" s="22" t="str">
        <f>IF(IFERROR(SEARCH("""",UPPER('ÚHRADOVÝ KATALOG VZP - ZP'!H172)),0)=0,UPPER('ÚHRADOVÝ KATALOG VZP - ZP'!H172),"("&amp;""""&amp;")")</f>
        <v/>
      </c>
      <c r="I172" s="22" t="str">
        <f>IF(IFERROR(SEARCH("""",UPPER('ÚHRADOVÝ KATALOG VZP - ZP'!I172)),0)=0,UPPER('ÚHRADOVÝ KATALOG VZP - ZP'!I172),"("&amp;""""&amp;")")</f>
        <v/>
      </c>
      <c r="J172" s="23" t="str">
        <f>IF(S172="NOVÝ",IF(LEN(TRIM('ÚHRADOVÝ KATALOG VZP - ZP'!J172))=0,"Chybí VYC",'ÚHRADOVÝ KATALOG VZP - ZP'!J172),IF(LEN(TRIM('ÚHRADOVÝ KATALOG VZP - ZP'!J172))=0,"",'ÚHRADOVÝ KATALOG VZP - ZP'!J172))</f>
        <v/>
      </c>
      <c r="K172" s="22" t="str">
        <f>IF(S172="NOVÝ",IF(LEN(TRIM('ÚHRADOVÝ KATALOG VZP - ZP'!K172))=0,"Chybí MENA",IF(IFERROR(SEARCH("""",UPPER('ÚHRADOVÝ KATALOG VZP - ZP'!K172)),0)=0,UPPER('ÚHRADOVÝ KATALOG VZP - ZP'!K172),"("&amp;""""&amp;")")),IF(LEN(TRIM('ÚHRADOVÝ KATALOG VZP - ZP'!K172))=0,"",IF(IFERROR(SEARCH("""",UPPER('ÚHRADOVÝ KATALOG VZP - ZP'!K172)),0)=0,UPPER('ÚHRADOVÝ KATALOG VZP - ZP'!K172),"("&amp;""""&amp;")")))</f>
        <v/>
      </c>
      <c r="L172" s="24" t="str">
        <f>IF(S172="NOVÝ",IF(LEN(TRIM('ÚHRADOVÝ KATALOG VZP - ZP'!L172))=0,"Chybí KURZ",'ÚHRADOVÝ KATALOG VZP - ZP'!L172),IF(LEN(TRIM('ÚHRADOVÝ KATALOG VZP - ZP'!L172))=0,"",'ÚHRADOVÝ KATALOG VZP - ZP'!L172))</f>
        <v/>
      </c>
      <c r="M172" s="83" t="str">
        <f>IF(S172="NOVÝ",IF(LEN(TRIM('ÚHRADOVÝ KATALOG VZP - ZP'!M172))=0,"Chybí DPH",
IF(OR('ÚHRADOVÝ KATALOG VZP - ZP'!M172=15,'ÚHRADOVÝ KATALOG VZP - ZP'!M172=21),
'ÚHRADOVÝ KATALOG VZP - ZP'!M172,"CHYBA")),
IF(LEN(TRIM('ÚHRADOVÝ KATALOG VZP - ZP'!M172))=0,"",
IF(OR('ÚHRADOVÝ KATALOG VZP - ZP'!M172=15,'ÚHRADOVÝ KATALOG VZP - ZP'!M172=21),
'ÚHRADOVÝ KATALOG VZP - ZP'!M172,"CHYBA"))
)</f>
        <v/>
      </c>
      <c r="N172" s="25" t="str">
        <f>IF(R172="NE",IF(AND(T172&lt;&gt;"X",LEN('ÚHRADOVÝ KATALOG VZP - ZP'!N172)&gt;0),IF(ROUND(J172*L172*(1+(M172/100))*T172,2)&lt;'ÚHRADOVÝ KATALOG VZP - ZP'!N172,TEXT('ÚHRADOVÝ KATALOG VZP - ZP'!N172,"# ##0,00 Kč") &amp; CHAR(10) &amp; "&gt; " &amp; TEXT('ÚHRADOVÝ KATALOG VZP - ZP'!N172-(J172*L172*(1+(M172/100))*T172),"# ##0,00 Kč"),TEXT('ÚHRADOVÝ KATALOG VZP - ZP'!N172,"# ##0,00 Kč") &amp; CHAR(10) &amp; "OK"),"Chybí data pro výpočet"),"")</f>
        <v/>
      </c>
      <c r="O172" s="26" t="str">
        <f>IF(AND(R172="NE",LEN('ÚHRADOVÝ KATALOG VZP - ZP'!O172)&gt;0),'ÚHRADOVÝ KATALOG VZP - ZP'!O172,"")</f>
        <v/>
      </c>
      <c r="P172" s="26" t="str">
        <f>IF(AND(R172="NE",LEN('ÚHRADOVÝ KATALOG VZP - ZP'!P172)&gt;0),'ÚHRADOVÝ KATALOG VZP - ZP'!P172,"")</f>
        <v/>
      </c>
      <c r="Q172" s="79" t="str">
        <f>IF(LEN(TRIM('ÚHRADOVÝ KATALOG VZP - ZP'!Q172))=0,"",IF(IFERROR(SEARCH("""",UPPER('ÚHRADOVÝ KATALOG VZP - ZP'!Q172)),0)=0,UPPER('ÚHRADOVÝ KATALOG VZP - ZP'!Q172),"("&amp;""""&amp;")"))</f>
        <v/>
      </c>
      <c r="R172" s="31" t="str">
        <f>IF(LEN(TRIM('ÚHRADOVÝ KATALOG VZP - ZP'!B172)&amp;TRIM('ÚHRADOVÝ KATALOG VZP - ZP'!C172)&amp;TRIM('ÚHRADOVÝ KATALOG VZP - ZP'!D172)&amp;TRIM('ÚHRADOVÝ KATALOG VZP - ZP'!E172)&amp;TRIM('ÚHRADOVÝ KATALOG VZP - ZP'!F172)&amp;TRIM('ÚHRADOVÝ KATALOG VZP - ZP'!G172)&amp;TRIM('ÚHRADOVÝ KATALOG VZP - ZP'!H172)&amp;TRIM('ÚHRADOVÝ KATALOG VZP - ZP'!I172)&amp;TRIM('ÚHRADOVÝ KATALOG VZP - ZP'!J172)&amp;TRIM('ÚHRADOVÝ KATALOG VZP - ZP'!K172)&amp;TRIM('ÚHRADOVÝ KATALOG VZP - ZP'!L172)&amp;TRIM('ÚHRADOVÝ KATALOG VZP - ZP'!M172)&amp;TRIM('ÚHRADOVÝ KATALOG VZP - ZP'!N172)&amp;TRIM('ÚHRADOVÝ KATALOG VZP - ZP'!O172)&amp;TRIM('ÚHRADOVÝ KATALOG VZP - ZP'!P172)&amp;TRIM('ÚHRADOVÝ KATALOG VZP - ZP'!Q172))=0,"ANO","NE")</f>
        <v>ANO</v>
      </c>
      <c r="S172" s="31" t="str">
        <f>IF(R172="NE",IF(LEN(TRIM('ÚHRADOVÝ KATALOG VZP - ZP'!B172))=0,"NOVÝ","OPRAVA"),"")</f>
        <v/>
      </c>
      <c r="T172" s="32" t="str">
        <f t="shared" si="12"/>
        <v>X</v>
      </c>
      <c r="U172" s="11"/>
      <c r="V172" s="11">
        <f>LEN(TRIM('ÚHRADOVÝ KATALOG VZP - ZP'!C172))</f>
        <v>0</v>
      </c>
      <c r="W172" s="11" t="str">
        <f>IF(IFERROR(SEARCH("""",UPPER('ÚHRADOVÝ KATALOG VZP - ZP'!C172)),0)&gt;0," "&amp;CHAR(34),"")</f>
        <v/>
      </c>
      <c r="X172" s="11" t="str">
        <f>IF(IFERROR(SEARCH("~?",UPPER('ÚHRADOVÝ KATALOG VZP - ZP'!C172)),0)&gt;0," ?","")</f>
        <v/>
      </c>
      <c r="Y172" s="11" t="str">
        <f>IF(IFERROR(SEARCH("!",UPPER('ÚHRADOVÝ KATALOG VZP - ZP'!C172)),0)&gt;0," !","")</f>
        <v/>
      </c>
      <c r="Z172" s="11" t="str">
        <f>IF(IFERROR(SEARCH("_",UPPER('ÚHRADOVÝ KATALOG VZP - ZP'!C172)),0)&gt;0," _","")</f>
        <v/>
      </c>
      <c r="AA172" s="11" t="str">
        <f>IF(IFERROR(SEARCH("§",UPPER('ÚHRADOVÝ KATALOG VZP - ZP'!C172)),0)&gt;0," §","")</f>
        <v/>
      </c>
      <c r="AB172" s="11" t="str">
        <f>IF(IFERROR(SEARCH("#",UPPER('ÚHRADOVÝ KATALOG VZP - ZP'!C172)),0)&gt;0," #","")</f>
        <v/>
      </c>
      <c r="AC172" s="11" t="str">
        <f>IF(IFERROR(SEARCH(CHAR(10),UPPER('ÚHRADOVÝ KATALOG VZP - ZP'!C172)),0)&gt;0," ALT+ENTER","")</f>
        <v/>
      </c>
      <c r="AD172" s="96" t="str">
        <f>IF(AND(V172=0, R172="NE"),"Chybí NAZ",IF(LEN(TRIM(W172&amp;X172&amp;Y172&amp;Z172&amp;AA172&amp;AB172&amp;AC172))&gt;0,"Nepovolený(é) znak(y):   "&amp;W172&amp;X172&amp;Y172&amp;Z172&amp;AA172&amp;AB172&amp;AC172,TRIM('ÚHRADOVÝ KATALOG VZP - ZP'!C172)))</f>
        <v/>
      </c>
      <c r="AE172" s="11">
        <f>LEN(TRIM('ÚHRADOVÝ KATALOG VZP - ZP'!D172))</f>
        <v>0</v>
      </c>
      <c r="AF172" s="11" t="str">
        <f>IF(IFERROR(SEARCH("""",UPPER('ÚHRADOVÝ KATALOG VZP - ZP'!D172)),0)&gt;0," "&amp;CHAR(34),"")</f>
        <v/>
      </c>
      <c r="AG172" s="11" t="str">
        <f>IF(IFERROR(SEARCH("~?",UPPER('ÚHRADOVÝ KATALOG VZP - ZP'!D172)),0)&gt;0," ?","")</f>
        <v/>
      </c>
      <c r="AH172" s="11" t="str">
        <f>IF(IFERROR(SEARCH("!",UPPER('ÚHRADOVÝ KATALOG VZP - ZP'!D172)),0)&gt;0," !","")</f>
        <v/>
      </c>
      <c r="AI172" s="11" t="str">
        <f>IF(IFERROR(SEARCH("_",UPPER('ÚHRADOVÝ KATALOG VZP - ZP'!D172)),0)&gt;0," _","")</f>
        <v/>
      </c>
      <c r="AJ172" s="11" t="str">
        <f>IF(IFERROR(SEARCH("§",UPPER('ÚHRADOVÝ KATALOG VZP - ZP'!D172)),0)&gt;0," §","")</f>
        <v/>
      </c>
      <c r="AK172" s="11" t="str">
        <f>IF(IFERROR(SEARCH("#",UPPER('ÚHRADOVÝ KATALOG VZP - ZP'!D172)),0)&gt;0," #","")</f>
        <v/>
      </c>
      <c r="AL172" s="11" t="str">
        <f>IF(IFERROR(SEARCH(CHAR(10),UPPER('ÚHRADOVÝ KATALOG VZP - ZP'!D172)),0)&gt;0," ALT+ENTER","")</f>
        <v/>
      </c>
      <c r="AM172" s="96" t="str">
        <f>IF(AND(AE172=0, R172="NE"),"Chybí DOP",IF(LEN(TRIM(AF172&amp;AG172&amp;AH172&amp;AI172&amp;AJ172&amp;AK172&amp;AL172))&gt;0,"Nepovolený(é) znak(y):   "&amp;AF172&amp;AG172&amp;AH172&amp;AI172&amp;AJ172&amp;AK172&amp;AL172,TRIM('ÚHRADOVÝ KATALOG VZP - ZP'!D172)))</f>
        <v/>
      </c>
    </row>
    <row r="173" spans="1:39" ht="30" hidden="1" customHeight="1" x14ac:dyDescent="0.2">
      <c r="A173" s="1">
        <v>168</v>
      </c>
      <c r="B173" s="20" t="str">
        <f>IF(ISBLANK('ÚHRADOVÝ KATALOG VZP - ZP'!B173),"",'ÚHRADOVÝ KATALOG VZP - ZP'!B173)</f>
        <v/>
      </c>
      <c r="C173" s="21" t="str">
        <f t="shared" si="9"/>
        <v/>
      </c>
      <c r="D173" s="21" t="str">
        <f t="shared" si="10"/>
        <v/>
      </c>
      <c r="E173" s="22" t="str">
        <f>IF(S173="NOVÝ",IF(LEN(TRIM('ÚHRADOVÝ KATALOG VZP - ZP'!E173))=0,"Chybí TYP",'ÚHRADOVÝ KATALOG VZP - ZP'!E173),IF(LEN(TRIM('ÚHRADOVÝ KATALOG VZP - ZP'!E173))=0,"",'ÚHRADOVÝ KATALOG VZP - ZP'!E173))</f>
        <v/>
      </c>
      <c r="F173" s="22" t="str">
        <f t="shared" si="11"/>
        <v/>
      </c>
      <c r="G173" s="22" t="str">
        <f>IF(S173="NOVÝ",IF(LEN(TRIM('ÚHRADOVÝ KATALOG VZP - ZP'!G173))=0,"???",IF(IFERROR(SEARCH("""",UPPER('ÚHRADOVÝ KATALOG VZP - ZP'!G173)),0)=0,UPPER('ÚHRADOVÝ KATALOG VZP - ZP'!G173),"("&amp;""""&amp;")")),IF(LEN(TRIM('ÚHRADOVÝ KATALOG VZP - ZP'!G173))=0,"",IF(IFERROR(SEARCH("""",UPPER('ÚHRADOVÝ KATALOG VZP - ZP'!G173)),0)=0,UPPER('ÚHRADOVÝ KATALOG VZP - ZP'!G173),"("&amp;""""&amp;")")))</f>
        <v/>
      </c>
      <c r="H173" s="22" t="str">
        <f>IF(IFERROR(SEARCH("""",UPPER('ÚHRADOVÝ KATALOG VZP - ZP'!H173)),0)=0,UPPER('ÚHRADOVÝ KATALOG VZP - ZP'!H173),"("&amp;""""&amp;")")</f>
        <v/>
      </c>
      <c r="I173" s="22" t="str">
        <f>IF(IFERROR(SEARCH("""",UPPER('ÚHRADOVÝ KATALOG VZP - ZP'!I173)),0)=0,UPPER('ÚHRADOVÝ KATALOG VZP - ZP'!I173),"("&amp;""""&amp;")")</f>
        <v/>
      </c>
      <c r="J173" s="23" t="str">
        <f>IF(S173="NOVÝ",IF(LEN(TRIM('ÚHRADOVÝ KATALOG VZP - ZP'!J173))=0,"Chybí VYC",'ÚHRADOVÝ KATALOG VZP - ZP'!J173),IF(LEN(TRIM('ÚHRADOVÝ KATALOG VZP - ZP'!J173))=0,"",'ÚHRADOVÝ KATALOG VZP - ZP'!J173))</f>
        <v/>
      </c>
      <c r="K173" s="22" t="str">
        <f>IF(S173="NOVÝ",IF(LEN(TRIM('ÚHRADOVÝ KATALOG VZP - ZP'!K173))=0,"Chybí MENA",IF(IFERROR(SEARCH("""",UPPER('ÚHRADOVÝ KATALOG VZP - ZP'!K173)),0)=0,UPPER('ÚHRADOVÝ KATALOG VZP - ZP'!K173),"("&amp;""""&amp;")")),IF(LEN(TRIM('ÚHRADOVÝ KATALOG VZP - ZP'!K173))=0,"",IF(IFERROR(SEARCH("""",UPPER('ÚHRADOVÝ KATALOG VZP - ZP'!K173)),0)=0,UPPER('ÚHRADOVÝ KATALOG VZP - ZP'!K173),"("&amp;""""&amp;")")))</f>
        <v/>
      </c>
      <c r="L173" s="24" t="str">
        <f>IF(S173="NOVÝ",IF(LEN(TRIM('ÚHRADOVÝ KATALOG VZP - ZP'!L173))=0,"Chybí KURZ",'ÚHRADOVÝ KATALOG VZP - ZP'!L173),IF(LEN(TRIM('ÚHRADOVÝ KATALOG VZP - ZP'!L173))=0,"",'ÚHRADOVÝ KATALOG VZP - ZP'!L173))</f>
        <v/>
      </c>
      <c r="M173" s="83" t="str">
        <f>IF(S173="NOVÝ",IF(LEN(TRIM('ÚHRADOVÝ KATALOG VZP - ZP'!M173))=0,"Chybí DPH",
IF(OR('ÚHRADOVÝ KATALOG VZP - ZP'!M173=15,'ÚHRADOVÝ KATALOG VZP - ZP'!M173=21),
'ÚHRADOVÝ KATALOG VZP - ZP'!M173,"CHYBA")),
IF(LEN(TRIM('ÚHRADOVÝ KATALOG VZP - ZP'!M173))=0,"",
IF(OR('ÚHRADOVÝ KATALOG VZP - ZP'!M173=15,'ÚHRADOVÝ KATALOG VZP - ZP'!M173=21),
'ÚHRADOVÝ KATALOG VZP - ZP'!M173,"CHYBA"))
)</f>
        <v/>
      </c>
      <c r="N173" s="25" t="str">
        <f>IF(R173="NE",IF(AND(T173&lt;&gt;"X",LEN('ÚHRADOVÝ KATALOG VZP - ZP'!N173)&gt;0),IF(ROUND(J173*L173*(1+(M173/100))*T173,2)&lt;'ÚHRADOVÝ KATALOG VZP - ZP'!N173,TEXT('ÚHRADOVÝ KATALOG VZP - ZP'!N173,"# ##0,00 Kč") &amp; CHAR(10) &amp; "&gt; " &amp; TEXT('ÚHRADOVÝ KATALOG VZP - ZP'!N173-(J173*L173*(1+(M173/100))*T173),"# ##0,00 Kč"),TEXT('ÚHRADOVÝ KATALOG VZP - ZP'!N173,"# ##0,00 Kč") &amp; CHAR(10) &amp; "OK"),"Chybí data pro výpočet"),"")</f>
        <v/>
      </c>
      <c r="O173" s="26" t="str">
        <f>IF(AND(R173="NE",LEN('ÚHRADOVÝ KATALOG VZP - ZP'!O173)&gt;0),'ÚHRADOVÝ KATALOG VZP - ZP'!O173,"")</f>
        <v/>
      </c>
      <c r="P173" s="26" t="str">
        <f>IF(AND(R173="NE",LEN('ÚHRADOVÝ KATALOG VZP - ZP'!P173)&gt;0),'ÚHRADOVÝ KATALOG VZP - ZP'!P173,"")</f>
        <v/>
      </c>
      <c r="Q173" s="79" t="str">
        <f>IF(LEN(TRIM('ÚHRADOVÝ KATALOG VZP - ZP'!Q173))=0,"",IF(IFERROR(SEARCH("""",UPPER('ÚHRADOVÝ KATALOG VZP - ZP'!Q173)),0)=0,UPPER('ÚHRADOVÝ KATALOG VZP - ZP'!Q173),"("&amp;""""&amp;")"))</f>
        <v/>
      </c>
      <c r="R173" s="31" t="str">
        <f>IF(LEN(TRIM('ÚHRADOVÝ KATALOG VZP - ZP'!B173)&amp;TRIM('ÚHRADOVÝ KATALOG VZP - ZP'!C173)&amp;TRIM('ÚHRADOVÝ KATALOG VZP - ZP'!D173)&amp;TRIM('ÚHRADOVÝ KATALOG VZP - ZP'!E173)&amp;TRIM('ÚHRADOVÝ KATALOG VZP - ZP'!F173)&amp;TRIM('ÚHRADOVÝ KATALOG VZP - ZP'!G173)&amp;TRIM('ÚHRADOVÝ KATALOG VZP - ZP'!H173)&amp;TRIM('ÚHRADOVÝ KATALOG VZP - ZP'!I173)&amp;TRIM('ÚHRADOVÝ KATALOG VZP - ZP'!J173)&amp;TRIM('ÚHRADOVÝ KATALOG VZP - ZP'!K173)&amp;TRIM('ÚHRADOVÝ KATALOG VZP - ZP'!L173)&amp;TRIM('ÚHRADOVÝ KATALOG VZP - ZP'!M173)&amp;TRIM('ÚHRADOVÝ KATALOG VZP - ZP'!N173)&amp;TRIM('ÚHRADOVÝ KATALOG VZP - ZP'!O173)&amp;TRIM('ÚHRADOVÝ KATALOG VZP - ZP'!P173)&amp;TRIM('ÚHRADOVÝ KATALOG VZP - ZP'!Q173))=0,"ANO","NE")</f>
        <v>ANO</v>
      </c>
      <c r="S173" s="31" t="str">
        <f>IF(R173="NE",IF(LEN(TRIM('ÚHRADOVÝ KATALOG VZP - ZP'!B173))=0,"NOVÝ","OPRAVA"),"")</f>
        <v/>
      </c>
      <c r="T173" s="32" t="str">
        <f t="shared" si="12"/>
        <v>X</v>
      </c>
      <c r="U173" s="11"/>
      <c r="V173" s="11">
        <f>LEN(TRIM('ÚHRADOVÝ KATALOG VZP - ZP'!C173))</f>
        <v>0</v>
      </c>
      <c r="W173" s="11" t="str">
        <f>IF(IFERROR(SEARCH("""",UPPER('ÚHRADOVÝ KATALOG VZP - ZP'!C173)),0)&gt;0," "&amp;CHAR(34),"")</f>
        <v/>
      </c>
      <c r="X173" s="11" t="str">
        <f>IF(IFERROR(SEARCH("~?",UPPER('ÚHRADOVÝ KATALOG VZP - ZP'!C173)),0)&gt;0," ?","")</f>
        <v/>
      </c>
      <c r="Y173" s="11" t="str">
        <f>IF(IFERROR(SEARCH("!",UPPER('ÚHRADOVÝ KATALOG VZP - ZP'!C173)),0)&gt;0," !","")</f>
        <v/>
      </c>
      <c r="Z173" s="11" t="str">
        <f>IF(IFERROR(SEARCH("_",UPPER('ÚHRADOVÝ KATALOG VZP - ZP'!C173)),0)&gt;0," _","")</f>
        <v/>
      </c>
      <c r="AA173" s="11" t="str">
        <f>IF(IFERROR(SEARCH("§",UPPER('ÚHRADOVÝ KATALOG VZP - ZP'!C173)),0)&gt;0," §","")</f>
        <v/>
      </c>
      <c r="AB173" s="11" t="str">
        <f>IF(IFERROR(SEARCH("#",UPPER('ÚHRADOVÝ KATALOG VZP - ZP'!C173)),0)&gt;0," #","")</f>
        <v/>
      </c>
      <c r="AC173" s="11" t="str">
        <f>IF(IFERROR(SEARCH(CHAR(10),UPPER('ÚHRADOVÝ KATALOG VZP - ZP'!C173)),0)&gt;0," ALT+ENTER","")</f>
        <v/>
      </c>
      <c r="AD173" s="96" t="str">
        <f>IF(AND(V173=0, R173="NE"),"Chybí NAZ",IF(LEN(TRIM(W173&amp;X173&amp;Y173&amp;Z173&amp;AA173&amp;AB173&amp;AC173))&gt;0,"Nepovolený(é) znak(y):   "&amp;W173&amp;X173&amp;Y173&amp;Z173&amp;AA173&amp;AB173&amp;AC173,TRIM('ÚHRADOVÝ KATALOG VZP - ZP'!C173)))</f>
        <v/>
      </c>
      <c r="AE173" s="11">
        <f>LEN(TRIM('ÚHRADOVÝ KATALOG VZP - ZP'!D173))</f>
        <v>0</v>
      </c>
      <c r="AF173" s="11" t="str">
        <f>IF(IFERROR(SEARCH("""",UPPER('ÚHRADOVÝ KATALOG VZP - ZP'!D173)),0)&gt;0," "&amp;CHAR(34),"")</f>
        <v/>
      </c>
      <c r="AG173" s="11" t="str">
        <f>IF(IFERROR(SEARCH("~?",UPPER('ÚHRADOVÝ KATALOG VZP - ZP'!D173)),0)&gt;0," ?","")</f>
        <v/>
      </c>
      <c r="AH173" s="11" t="str">
        <f>IF(IFERROR(SEARCH("!",UPPER('ÚHRADOVÝ KATALOG VZP - ZP'!D173)),0)&gt;0," !","")</f>
        <v/>
      </c>
      <c r="AI173" s="11" t="str">
        <f>IF(IFERROR(SEARCH("_",UPPER('ÚHRADOVÝ KATALOG VZP - ZP'!D173)),0)&gt;0," _","")</f>
        <v/>
      </c>
      <c r="AJ173" s="11" t="str">
        <f>IF(IFERROR(SEARCH("§",UPPER('ÚHRADOVÝ KATALOG VZP - ZP'!D173)),0)&gt;0," §","")</f>
        <v/>
      </c>
      <c r="AK173" s="11" t="str">
        <f>IF(IFERROR(SEARCH("#",UPPER('ÚHRADOVÝ KATALOG VZP - ZP'!D173)),0)&gt;0," #","")</f>
        <v/>
      </c>
      <c r="AL173" s="11" t="str">
        <f>IF(IFERROR(SEARCH(CHAR(10),UPPER('ÚHRADOVÝ KATALOG VZP - ZP'!D173)),0)&gt;0," ALT+ENTER","")</f>
        <v/>
      </c>
      <c r="AM173" s="96" t="str">
        <f>IF(AND(AE173=0, R173="NE"),"Chybí DOP",IF(LEN(TRIM(AF173&amp;AG173&amp;AH173&amp;AI173&amp;AJ173&amp;AK173&amp;AL173))&gt;0,"Nepovolený(é) znak(y):   "&amp;AF173&amp;AG173&amp;AH173&amp;AI173&amp;AJ173&amp;AK173&amp;AL173,TRIM('ÚHRADOVÝ KATALOG VZP - ZP'!D173)))</f>
        <v/>
      </c>
    </row>
    <row r="174" spans="1:39" ht="30" hidden="1" customHeight="1" x14ac:dyDescent="0.2">
      <c r="A174" s="1">
        <v>169</v>
      </c>
      <c r="B174" s="20" t="str">
        <f>IF(ISBLANK('ÚHRADOVÝ KATALOG VZP - ZP'!B174),"",'ÚHRADOVÝ KATALOG VZP - ZP'!B174)</f>
        <v/>
      </c>
      <c r="C174" s="21" t="str">
        <f t="shared" si="9"/>
        <v/>
      </c>
      <c r="D174" s="21" t="str">
        <f t="shared" si="10"/>
        <v/>
      </c>
      <c r="E174" s="22" t="str">
        <f>IF(S174="NOVÝ",IF(LEN(TRIM('ÚHRADOVÝ KATALOG VZP - ZP'!E174))=0,"Chybí TYP",'ÚHRADOVÝ KATALOG VZP - ZP'!E174),IF(LEN(TRIM('ÚHRADOVÝ KATALOG VZP - ZP'!E174))=0,"",'ÚHRADOVÝ KATALOG VZP - ZP'!E174))</f>
        <v/>
      </c>
      <c r="F174" s="22" t="str">
        <f t="shared" si="11"/>
        <v/>
      </c>
      <c r="G174" s="22" t="str">
        <f>IF(S174="NOVÝ",IF(LEN(TRIM('ÚHRADOVÝ KATALOG VZP - ZP'!G174))=0,"???",IF(IFERROR(SEARCH("""",UPPER('ÚHRADOVÝ KATALOG VZP - ZP'!G174)),0)=0,UPPER('ÚHRADOVÝ KATALOG VZP - ZP'!G174),"("&amp;""""&amp;")")),IF(LEN(TRIM('ÚHRADOVÝ KATALOG VZP - ZP'!G174))=0,"",IF(IFERROR(SEARCH("""",UPPER('ÚHRADOVÝ KATALOG VZP - ZP'!G174)),0)=0,UPPER('ÚHRADOVÝ KATALOG VZP - ZP'!G174),"("&amp;""""&amp;")")))</f>
        <v/>
      </c>
      <c r="H174" s="22" t="str">
        <f>IF(IFERROR(SEARCH("""",UPPER('ÚHRADOVÝ KATALOG VZP - ZP'!H174)),0)=0,UPPER('ÚHRADOVÝ KATALOG VZP - ZP'!H174),"("&amp;""""&amp;")")</f>
        <v/>
      </c>
      <c r="I174" s="22" t="str">
        <f>IF(IFERROR(SEARCH("""",UPPER('ÚHRADOVÝ KATALOG VZP - ZP'!I174)),0)=0,UPPER('ÚHRADOVÝ KATALOG VZP - ZP'!I174),"("&amp;""""&amp;")")</f>
        <v/>
      </c>
      <c r="J174" s="23" t="str">
        <f>IF(S174="NOVÝ",IF(LEN(TRIM('ÚHRADOVÝ KATALOG VZP - ZP'!J174))=0,"Chybí VYC",'ÚHRADOVÝ KATALOG VZP - ZP'!J174),IF(LEN(TRIM('ÚHRADOVÝ KATALOG VZP - ZP'!J174))=0,"",'ÚHRADOVÝ KATALOG VZP - ZP'!J174))</f>
        <v/>
      </c>
      <c r="K174" s="22" t="str">
        <f>IF(S174="NOVÝ",IF(LEN(TRIM('ÚHRADOVÝ KATALOG VZP - ZP'!K174))=0,"Chybí MENA",IF(IFERROR(SEARCH("""",UPPER('ÚHRADOVÝ KATALOG VZP - ZP'!K174)),0)=0,UPPER('ÚHRADOVÝ KATALOG VZP - ZP'!K174),"("&amp;""""&amp;")")),IF(LEN(TRIM('ÚHRADOVÝ KATALOG VZP - ZP'!K174))=0,"",IF(IFERROR(SEARCH("""",UPPER('ÚHRADOVÝ KATALOG VZP - ZP'!K174)),0)=0,UPPER('ÚHRADOVÝ KATALOG VZP - ZP'!K174),"("&amp;""""&amp;")")))</f>
        <v/>
      </c>
      <c r="L174" s="24" t="str">
        <f>IF(S174="NOVÝ",IF(LEN(TRIM('ÚHRADOVÝ KATALOG VZP - ZP'!L174))=0,"Chybí KURZ",'ÚHRADOVÝ KATALOG VZP - ZP'!L174),IF(LEN(TRIM('ÚHRADOVÝ KATALOG VZP - ZP'!L174))=0,"",'ÚHRADOVÝ KATALOG VZP - ZP'!L174))</f>
        <v/>
      </c>
      <c r="M174" s="83" t="str">
        <f>IF(S174="NOVÝ",IF(LEN(TRIM('ÚHRADOVÝ KATALOG VZP - ZP'!M174))=0,"Chybí DPH",
IF(OR('ÚHRADOVÝ KATALOG VZP - ZP'!M174=15,'ÚHRADOVÝ KATALOG VZP - ZP'!M174=21),
'ÚHRADOVÝ KATALOG VZP - ZP'!M174,"CHYBA")),
IF(LEN(TRIM('ÚHRADOVÝ KATALOG VZP - ZP'!M174))=0,"",
IF(OR('ÚHRADOVÝ KATALOG VZP - ZP'!M174=15,'ÚHRADOVÝ KATALOG VZP - ZP'!M174=21),
'ÚHRADOVÝ KATALOG VZP - ZP'!M174,"CHYBA"))
)</f>
        <v/>
      </c>
      <c r="N174" s="25" t="str">
        <f>IF(R174="NE",IF(AND(T174&lt;&gt;"X",LEN('ÚHRADOVÝ KATALOG VZP - ZP'!N174)&gt;0),IF(ROUND(J174*L174*(1+(M174/100))*T174,2)&lt;'ÚHRADOVÝ KATALOG VZP - ZP'!N174,TEXT('ÚHRADOVÝ KATALOG VZP - ZP'!N174,"# ##0,00 Kč") &amp; CHAR(10) &amp; "&gt; " &amp; TEXT('ÚHRADOVÝ KATALOG VZP - ZP'!N174-(J174*L174*(1+(M174/100))*T174),"# ##0,00 Kč"),TEXT('ÚHRADOVÝ KATALOG VZP - ZP'!N174,"# ##0,00 Kč") &amp; CHAR(10) &amp; "OK"),"Chybí data pro výpočet"),"")</f>
        <v/>
      </c>
      <c r="O174" s="26" t="str">
        <f>IF(AND(R174="NE",LEN('ÚHRADOVÝ KATALOG VZP - ZP'!O174)&gt;0),'ÚHRADOVÝ KATALOG VZP - ZP'!O174,"")</f>
        <v/>
      </c>
      <c r="P174" s="26" t="str">
        <f>IF(AND(R174="NE",LEN('ÚHRADOVÝ KATALOG VZP - ZP'!P174)&gt;0),'ÚHRADOVÝ KATALOG VZP - ZP'!P174,"")</f>
        <v/>
      </c>
      <c r="Q174" s="79" t="str">
        <f>IF(LEN(TRIM('ÚHRADOVÝ KATALOG VZP - ZP'!Q174))=0,"",IF(IFERROR(SEARCH("""",UPPER('ÚHRADOVÝ KATALOG VZP - ZP'!Q174)),0)=0,UPPER('ÚHRADOVÝ KATALOG VZP - ZP'!Q174),"("&amp;""""&amp;")"))</f>
        <v/>
      </c>
      <c r="R174" s="31" t="str">
        <f>IF(LEN(TRIM('ÚHRADOVÝ KATALOG VZP - ZP'!B174)&amp;TRIM('ÚHRADOVÝ KATALOG VZP - ZP'!C174)&amp;TRIM('ÚHRADOVÝ KATALOG VZP - ZP'!D174)&amp;TRIM('ÚHRADOVÝ KATALOG VZP - ZP'!E174)&amp;TRIM('ÚHRADOVÝ KATALOG VZP - ZP'!F174)&amp;TRIM('ÚHRADOVÝ KATALOG VZP - ZP'!G174)&amp;TRIM('ÚHRADOVÝ KATALOG VZP - ZP'!H174)&amp;TRIM('ÚHRADOVÝ KATALOG VZP - ZP'!I174)&amp;TRIM('ÚHRADOVÝ KATALOG VZP - ZP'!J174)&amp;TRIM('ÚHRADOVÝ KATALOG VZP - ZP'!K174)&amp;TRIM('ÚHRADOVÝ KATALOG VZP - ZP'!L174)&amp;TRIM('ÚHRADOVÝ KATALOG VZP - ZP'!M174)&amp;TRIM('ÚHRADOVÝ KATALOG VZP - ZP'!N174)&amp;TRIM('ÚHRADOVÝ KATALOG VZP - ZP'!O174)&amp;TRIM('ÚHRADOVÝ KATALOG VZP - ZP'!P174)&amp;TRIM('ÚHRADOVÝ KATALOG VZP - ZP'!Q174))=0,"ANO","NE")</f>
        <v>ANO</v>
      </c>
      <c r="S174" s="31" t="str">
        <f>IF(R174="NE",IF(LEN(TRIM('ÚHRADOVÝ KATALOG VZP - ZP'!B174))=0,"NOVÝ","OPRAVA"),"")</f>
        <v/>
      </c>
      <c r="T174" s="32" t="str">
        <f t="shared" si="12"/>
        <v>X</v>
      </c>
      <c r="U174" s="11"/>
      <c r="V174" s="11">
        <f>LEN(TRIM('ÚHRADOVÝ KATALOG VZP - ZP'!C174))</f>
        <v>0</v>
      </c>
      <c r="W174" s="11" t="str">
        <f>IF(IFERROR(SEARCH("""",UPPER('ÚHRADOVÝ KATALOG VZP - ZP'!C174)),0)&gt;0," "&amp;CHAR(34),"")</f>
        <v/>
      </c>
      <c r="X174" s="11" t="str">
        <f>IF(IFERROR(SEARCH("~?",UPPER('ÚHRADOVÝ KATALOG VZP - ZP'!C174)),0)&gt;0," ?","")</f>
        <v/>
      </c>
      <c r="Y174" s="11" t="str">
        <f>IF(IFERROR(SEARCH("!",UPPER('ÚHRADOVÝ KATALOG VZP - ZP'!C174)),0)&gt;0," !","")</f>
        <v/>
      </c>
      <c r="Z174" s="11" t="str">
        <f>IF(IFERROR(SEARCH("_",UPPER('ÚHRADOVÝ KATALOG VZP - ZP'!C174)),0)&gt;0," _","")</f>
        <v/>
      </c>
      <c r="AA174" s="11" t="str">
        <f>IF(IFERROR(SEARCH("§",UPPER('ÚHRADOVÝ KATALOG VZP - ZP'!C174)),0)&gt;0," §","")</f>
        <v/>
      </c>
      <c r="AB174" s="11" t="str">
        <f>IF(IFERROR(SEARCH("#",UPPER('ÚHRADOVÝ KATALOG VZP - ZP'!C174)),0)&gt;0," #","")</f>
        <v/>
      </c>
      <c r="AC174" s="11" t="str">
        <f>IF(IFERROR(SEARCH(CHAR(10),UPPER('ÚHRADOVÝ KATALOG VZP - ZP'!C174)),0)&gt;0," ALT+ENTER","")</f>
        <v/>
      </c>
      <c r="AD174" s="96" t="str">
        <f>IF(AND(V174=0, R174="NE"),"Chybí NAZ",IF(LEN(TRIM(W174&amp;X174&amp;Y174&amp;Z174&amp;AA174&amp;AB174&amp;AC174))&gt;0,"Nepovolený(é) znak(y):   "&amp;W174&amp;X174&amp;Y174&amp;Z174&amp;AA174&amp;AB174&amp;AC174,TRIM('ÚHRADOVÝ KATALOG VZP - ZP'!C174)))</f>
        <v/>
      </c>
      <c r="AE174" s="11">
        <f>LEN(TRIM('ÚHRADOVÝ KATALOG VZP - ZP'!D174))</f>
        <v>0</v>
      </c>
      <c r="AF174" s="11" t="str">
        <f>IF(IFERROR(SEARCH("""",UPPER('ÚHRADOVÝ KATALOG VZP - ZP'!D174)),0)&gt;0," "&amp;CHAR(34),"")</f>
        <v/>
      </c>
      <c r="AG174" s="11" t="str">
        <f>IF(IFERROR(SEARCH("~?",UPPER('ÚHRADOVÝ KATALOG VZP - ZP'!D174)),0)&gt;0," ?","")</f>
        <v/>
      </c>
      <c r="AH174" s="11" t="str">
        <f>IF(IFERROR(SEARCH("!",UPPER('ÚHRADOVÝ KATALOG VZP - ZP'!D174)),0)&gt;0," !","")</f>
        <v/>
      </c>
      <c r="AI174" s="11" t="str">
        <f>IF(IFERROR(SEARCH("_",UPPER('ÚHRADOVÝ KATALOG VZP - ZP'!D174)),0)&gt;0," _","")</f>
        <v/>
      </c>
      <c r="AJ174" s="11" t="str">
        <f>IF(IFERROR(SEARCH("§",UPPER('ÚHRADOVÝ KATALOG VZP - ZP'!D174)),0)&gt;0," §","")</f>
        <v/>
      </c>
      <c r="AK174" s="11" t="str">
        <f>IF(IFERROR(SEARCH("#",UPPER('ÚHRADOVÝ KATALOG VZP - ZP'!D174)),0)&gt;0," #","")</f>
        <v/>
      </c>
      <c r="AL174" s="11" t="str">
        <f>IF(IFERROR(SEARCH(CHAR(10),UPPER('ÚHRADOVÝ KATALOG VZP - ZP'!D174)),0)&gt;0," ALT+ENTER","")</f>
        <v/>
      </c>
      <c r="AM174" s="96" t="str">
        <f>IF(AND(AE174=0, R174="NE"),"Chybí DOP",IF(LEN(TRIM(AF174&amp;AG174&amp;AH174&amp;AI174&amp;AJ174&amp;AK174&amp;AL174))&gt;0,"Nepovolený(é) znak(y):   "&amp;AF174&amp;AG174&amp;AH174&amp;AI174&amp;AJ174&amp;AK174&amp;AL174,TRIM('ÚHRADOVÝ KATALOG VZP - ZP'!D174)))</f>
        <v/>
      </c>
    </row>
    <row r="175" spans="1:39" ht="30" hidden="1" customHeight="1" x14ac:dyDescent="0.2">
      <c r="A175" s="1">
        <v>170</v>
      </c>
      <c r="B175" s="20" t="str">
        <f>IF(ISBLANK('ÚHRADOVÝ KATALOG VZP - ZP'!B175),"",'ÚHRADOVÝ KATALOG VZP - ZP'!B175)</f>
        <v/>
      </c>
      <c r="C175" s="21" t="str">
        <f t="shared" si="9"/>
        <v/>
      </c>
      <c r="D175" s="21" t="str">
        <f t="shared" si="10"/>
        <v/>
      </c>
      <c r="E175" s="22" t="str">
        <f>IF(S175="NOVÝ",IF(LEN(TRIM('ÚHRADOVÝ KATALOG VZP - ZP'!E175))=0,"Chybí TYP",'ÚHRADOVÝ KATALOG VZP - ZP'!E175),IF(LEN(TRIM('ÚHRADOVÝ KATALOG VZP - ZP'!E175))=0,"",'ÚHRADOVÝ KATALOG VZP - ZP'!E175))</f>
        <v/>
      </c>
      <c r="F175" s="22" t="str">
        <f t="shared" si="11"/>
        <v/>
      </c>
      <c r="G175" s="22" t="str">
        <f>IF(S175="NOVÝ",IF(LEN(TRIM('ÚHRADOVÝ KATALOG VZP - ZP'!G175))=0,"???",IF(IFERROR(SEARCH("""",UPPER('ÚHRADOVÝ KATALOG VZP - ZP'!G175)),0)=0,UPPER('ÚHRADOVÝ KATALOG VZP - ZP'!G175),"("&amp;""""&amp;")")),IF(LEN(TRIM('ÚHRADOVÝ KATALOG VZP - ZP'!G175))=0,"",IF(IFERROR(SEARCH("""",UPPER('ÚHRADOVÝ KATALOG VZP - ZP'!G175)),0)=0,UPPER('ÚHRADOVÝ KATALOG VZP - ZP'!G175),"("&amp;""""&amp;")")))</f>
        <v/>
      </c>
      <c r="H175" s="22" t="str">
        <f>IF(IFERROR(SEARCH("""",UPPER('ÚHRADOVÝ KATALOG VZP - ZP'!H175)),0)=0,UPPER('ÚHRADOVÝ KATALOG VZP - ZP'!H175),"("&amp;""""&amp;")")</f>
        <v/>
      </c>
      <c r="I175" s="22" t="str">
        <f>IF(IFERROR(SEARCH("""",UPPER('ÚHRADOVÝ KATALOG VZP - ZP'!I175)),0)=0,UPPER('ÚHRADOVÝ KATALOG VZP - ZP'!I175),"("&amp;""""&amp;")")</f>
        <v/>
      </c>
      <c r="J175" s="23" t="str">
        <f>IF(S175="NOVÝ",IF(LEN(TRIM('ÚHRADOVÝ KATALOG VZP - ZP'!J175))=0,"Chybí VYC",'ÚHRADOVÝ KATALOG VZP - ZP'!J175),IF(LEN(TRIM('ÚHRADOVÝ KATALOG VZP - ZP'!J175))=0,"",'ÚHRADOVÝ KATALOG VZP - ZP'!J175))</f>
        <v/>
      </c>
      <c r="K175" s="22" t="str">
        <f>IF(S175="NOVÝ",IF(LEN(TRIM('ÚHRADOVÝ KATALOG VZP - ZP'!K175))=0,"Chybí MENA",IF(IFERROR(SEARCH("""",UPPER('ÚHRADOVÝ KATALOG VZP - ZP'!K175)),0)=0,UPPER('ÚHRADOVÝ KATALOG VZP - ZP'!K175),"("&amp;""""&amp;")")),IF(LEN(TRIM('ÚHRADOVÝ KATALOG VZP - ZP'!K175))=0,"",IF(IFERROR(SEARCH("""",UPPER('ÚHRADOVÝ KATALOG VZP - ZP'!K175)),0)=0,UPPER('ÚHRADOVÝ KATALOG VZP - ZP'!K175),"("&amp;""""&amp;")")))</f>
        <v/>
      </c>
      <c r="L175" s="24" t="str">
        <f>IF(S175="NOVÝ",IF(LEN(TRIM('ÚHRADOVÝ KATALOG VZP - ZP'!L175))=0,"Chybí KURZ",'ÚHRADOVÝ KATALOG VZP - ZP'!L175),IF(LEN(TRIM('ÚHRADOVÝ KATALOG VZP - ZP'!L175))=0,"",'ÚHRADOVÝ KATALOG VZP - ZP'!L175))</f>
        <v/>
      </c>
      <c r="M175" s="83" t="str">
        <f>IF(S175="NOVÝ",IF(LEN(TRIM('ÚHRADOVÝ KATALOG VZP - ZP'!M175))=0,"Chybí DPH",
IF(OR('ÚHRADOVÝ KATALOG VZP - ZP'!M175=15,'ÚHRADOVÝ KATALOG VZP - ZP'!M175=21),
'ÚHRADOVÝ KATALOG VZP - ZP'!M175,"CHYBA")),
IF(LEN(TRIM('ÚHRADOVÝ KATALOG VZP - ZP'!M175))=0,"",
IF(OR('ÚHRADOVÝ KATALOG VZP - ZP'!M175=15,'ÚHRADOVÝ KATALOG VZP - ZP'!M175=21),
'ÚHRADOVÝ KATALOG VZP - ZP'!M175,"CHYBA"))
)</f>
        <v/>
      </c>
      <c r="N175" s="25" t="str">
        <f>IF(R175="NE",IF(AND(T175&lt;&gt;"X",LEN('ÚHRADOVÝ KATALOG VZP - ZP'!N175)&gt;0),IF(ROUND(J175*L175*(1+(M175/100))*T175,2)&lt;'ÚHRADOVÝ KATALOG VZP - ZP'!N175,TEXT('ÚHRADOVÝ KATALOG VZP - ZP'!N175,"# ##0,00 Kč") &amp; CHAR(10) &amp; "&gt; " &amp; TEXT('ÚHRADOVÝ KATALOG VZP - ZP'!N175-(J175*L175*(1+(M175/100))*T175),"# ##0,00 Kč"),TEXT('ÚHRADOVÝ KATALOG VZP - ZP'!N175,"# ##0,00 Kč") &amp; CHAR(10) &amp; "OK"),"Chybí data pro výpočet"),"")</f>
        <v/>
      </c>
      <c r="O175" s="26" t="str">
        <f>IF(AND(R175="NE",LEN('ÚHRADOVÝ KATALOG VZP - ZP'!O175)&gt;0),'ÚHRADOVÝ KATALOG VZP - ZP'!O175,"")</f>
        <v/>
      </c>
      <c r="P175" s="26" t="str">
        <f>IF(AND(R175="NE",LEN('ÚHRADOVÝ KATALOG VZP - ZP'!P175)&gt;0),'ÚHRADOVÝ KATALOG VZP - ZP'!P175,"")</f>
        <v/>
      </c>
      <c r="Q175" s="79" t="str">
        <f>IF(LEN(TRIM('ÚHRADOVÝ KATALOG VZP - ZP'!Q175))=0,"",IF(IFERROR(SEARCH("""",UPPER('ÚHRADOVÝ KATALOG VZP - ZP'!Q175)),0)=0,UPPER('ÚHRADOVÝ KATALOG VZP - ZP'!Q175),"("&amp;""""&amp;")"))</f>
        <v/>
      </c>
      <c r="R175" s="31" t="str">
        <f>IF(LEN(TRIM('ÚHRADOVÝ KATALOG VZP - ZP'!B175)&amp;TRIM('ÚHRADOVÝ KATALOG VZP - ZP'!C175)&amp;TRIM('ÚHRADOVÝ KATALOG VZP - ZP'!D175)&amp;TRIM('ÚHRADOVÝ KATALOG VZP - ZP'!E175)&amp;TRIM('ÚHRADOVÝ KATALOG VZP - ZP'!F175)&amp;TRIM('ÚHRADOVÝ KATALOG VZP - ZP'!G175)&amp;TRIM('ÚHRADOVÝ KATALOG VZP - ZP'!H175)&amp;TRIM('ÚHRADOVÝ KATALOG VZP - ZP'!I175)&amp;TRIM('ÚHRADOVÝ KATALOG VZP - ZP'!J175)&amp;TRIM('ÚHRADOVÝ KATALOG VZP - ZP'!K175)&amp;TRIM('ÚHRADOVÝ KATALOG VZP - ZP'!L175)&amp;TRIM('ÚHRADOVÝ KATALOG VZP - ZP'!M175)&amp;TRIM('ÚHRADOVÝ KATALOG VZP - ZP'!N175)&amp;TRIM('ÚHRADOVÝ KATALOG VZP - ZP'!O175)&amp;TRIM('ÚHRADOVÝ KATALOG VZP - ZP'!P175)&amp;TRIM('ÚHRADOVÝ KATALOG VZP - ZP'!Q175))=0,"ANO","NE")</f>
        <v>ANO</v>
      </c>
      <c r="S175" s="31" t="str">
        <f>IF(R175="NE",IF(LEN(TRIM('ÚHRADOVÝ KATALOG VZP - ZP'!B175))=0,"NOVÝ","OPRAVA"),"")</f>
        <v/>
      </c>
      <c r="T175" s="32" t="str">
        <f t="shared" si="12"/>
        <v>X</v>
      </c>
      <c r="U175" s="11"/>
      <c r="V175" s="11">
        <f>LEN(TRIM('ÚHRADOVÝ KATALOG VZP - ZP'!C175))</f>
        <v>0</v>
      </c>
      <c r="W175" s="11" t="str">
        <f>IF(IFERROR(SEARCH("""",UPPER('ÚHRADOVÝ KATALOG VZP - ZP'!C175)),0)&gt;0," "&amp;CHAR(34),"")</f>
        <v/>
      </c>
      <c r="X175" s="11" t="str">
        <f>IF(IFERROR(SEARCH("~?",UPPER('ÚHRADOVÝ KATALOG VZP - ZP'!C175)),0)&gt;0," ?","")</f>
        <v/>
      </c>
      <c r="Y175" s="11" t="str">
        <f>IF(IFERROR(SEARCH("!",UPPER('ÚHRADOVÝ KATALOG VZP - ZP'!C175)),0)&gt;0," !","")</f>
        <v/>
      </c>
      <c r="Z175" s="11" t="str">
        <f>IF(IFERROR(SEARCH("_",UPPER('ÚHRADOVÝ KATALOG VZP - ZP'!C175)),0)&gt;0," _","")</f>
        <v/>
      </c>
      <c r="AA175" s="11" t="str">
        <f>IF(IFERROR(SEARCH("§",UPPER('ÚHRADOVÝ KATALOG VZP - ZP'!C175)),0)&gt;0," §","")</f>
        <v/>
      </c>
      <c r="AB175" s="11" t="str">
        <f>IF(IFERROR(SEARCH("#",UPPER('ÚHRADOVÝ KATALOG VZP - ZP'!C175)),0)&gt;0," #","")</f>
        <v/>
      </c>
      <c r="AC175" s="11" t="str">
        <f>IF(IFERROR(SEARCH(CHAR(10),UPPER('ÚHRADOVÝ KATALOG VZP - ZP'!C175)),0)&gt;0," ALT+ENTER","")</f>
        <v/>
      </c>
      <c r="AD175" s="96" t="str">
        <f>IF(AND(V175=0, R175="NE"),"Chybí NAZ",IF(LEN(TRIM(W175&amp;X175&amp;Y175&amp;Z175&amp;AA175&amp;AB175&amp;AC175))&gt;0,"Nepovolený(é) znak(y):   "&amp;W175&amp;X175&amp;Y175&amp;Z175&amp;AA175&amp;AB175&amp;AC175,TRIM('ÚHRADOVÝ KATALOG VZP - ZP'!C175)))</f>
        <v/>
      </c>
      <c r="AE175" s="11">
        <f>LEN(TRIM('ÚHRADOVÝ KATALOG VZP - ZP'!D175))</f>
        <v>0</v>
      </c>
      <c r="AF175" s="11" t="str">
        <f>IF(IFERROR(SEARCH("""",UPPER('ÚHRADOVÝ KATALOG VZP - ZP'!D175)),0)&gt;0," "&amp;CHAR(34),"")</f>
        <v/>
      </c>
      <c r="AG175" s="11" t="str">
        <f>IF(IFERROR(SEARCH("~?",UPPER('ÚHRADOVÝ KATALOG VZP - ZP'!D175)),0)&gt;0," ?","")</f>
        <v/>
      </c>
      <c r="AH175" s="11" t="str">
        <f>IF(IFERROR(SEARCH("!",UPPER('ÚHRADOVÝ KATALOG VZP - ZP'!D175)),0)&gt;0," !","")</f>
        <v/>
      </c>
      <c r="AI175" s="11" t="str">
        <f>IF(IFERROR(SEARCH("_",UPPER('ÚHRADOVÝ KATALOG VZP - ZP'!D175)),0)&gt;0," _","")</f>
        <v/>
      </c>
      <c r="AJ175" s="11" t="str">
        <f>IF(IFERROR(SEARCH("§",UPPER('ÚHRADOVÝ KATALOG VZP - ZP'!D175)),0)&gt;0," §","")</f>
        <v/>
      </c>
      <c r="AK175" s="11" t="str">
        <f>IF(IFERROR(SEARCH("#",UPPER('ÚHRADOVÝ KATALOG VZP - ZP'!D175)),0)&gt;0," #","")</f>
        <v/>
      </c>
      <c r="AL175" s="11" t="str">
        <f>IF(IFERROR(SEARCH(CHAR(10),UPPER('ÚHRADOVÝ KATALOG VZP - ZP'!D175)),0)&gt;0," ALT+ENTER","")</f>
        <v/>
      </c>
      <c r="AM175" s="96" t="str">
        <f>IF(AND(AE175=0, R175="NE"),"Chybí DOP",IF(LEN(TRIM(AF175&amp;AG175&amp;AH175&amp;AI175&amp;AJ175&amp;AK175&amp;AL175))&gt;0,"Nepovolený(é) znak(y):   "&amp;AF175&amp;AG175&amp;AH175&amp;AI175&amp;AJ175&amp;AK175&amp;AL175,TRIM('ÚHRADOVÝ KATALOG VZP - ZP'!D175)))</f>
        <v/>
      </c>
    </row>
    <row r="176" spans="1:39" ht="30" hidden="1" customHeight="1" x14ac:dyDescent="0.2">
      <c r="A176" s="1">
        <v>171</v>
      </c>
      <c r="B176" s="20" t="str">
        <f>IF(ISBLANK('ÚHRADOVÝ KATALOG VZP - ZP'!B176),"",'ÚHRADOVÝ KATALOG VZP - ZP'!B176)</f>
        <v/>
      </c>
      <c r="C176" s="21" t="str">
        <f t="shared" si="9"/>
        <v/>
      </c>
      <c r="D176" s="21" t="str">
        <f t="shared" si="10"/>
        <v/>
      </c>
      <c r="E176" s="22" t="str">
        <f>IF(S176="NOVÝ",IF(LEN(TRIM('ÚHRADOVÝ KATALOG VZP - ZP'!E176))=0,"Chybí TYP",'ÚHRADOVÝ KATALOG VZP - ZP'!E176),IF(LEN(TRIM('ÚHRADOVÝ KATALOG VZP - ZP'!E176))=0,"",'ÚHRADOVÝ KATALOG VZP - ZP'!E176))</f>
        <v/>
      </c>
      <c r="F176" s="22" t="str">
        <f t="shared" si="11"/>
        <v/>
      </c>
      <c r="G176" s="22" t="str">
        <f>IF(S176="NOVÝ",IF(LEN(TRIM('ÚHRADOVÝ KATALOG VZP - ZP'!G176))=0,"???",IF(IFERROR(SEARCH("""",UPPER('ÚHRADOVÝ KATALOG VZP - ZP'!G176)),0)=0,UPPER('ÚHRADOVÝ KATALOG VZP - ZP'!G176),"("&amp;""""&amp;")")),IF(LEN(TRIM('ÚHRADOVÝ KATALOG VZP - ZP'!G176))=0,"",IF(IFERROR(SEARCH("""",UPPER('ÚHRADOVÝ KATALOG VZP - ZP'!G176)),0)=0,UPPER('ÚHRADOVÝ KATALOG VZP - ZP'!G176),"("&amp;""""&amp;")")))</f>
        <v/>
      </c>
      <c r="H176" s="22" t="str">
        <f>IF(IFERROR(SEARCH("""",UPPER('ÚHRADOVÝ KATALOG VZP - ZP'!H176)),0)=0,UPPER('ÚHRADOVÝ KATALOG VZP - ZP'!H176),"("&amp;""""&amp;")")</f>
        <v/>
      </c>
      <c r="I176" s="22" t="str">
        <f>IF(IFERROR(SEARCH("""",UPPER('ÚHRADOVÝ KATALOG VZP - ZP'!I176)),0)=0,UPPER('ÚHRADOVÝ KATALOG VZP - ZP'!I176),"("&amp;""""&amp;")")</f>
        <v/>
      </c>
      <c r="J176" s="23" t="str">
        <f>IF(S176="NOVÝ",IF(LEN(TRIM('ÚHRADOVÝ KATALOG VZP - ZP'!J176))=0,"Chybí VYC",'ÚHRADOVÝ KATALOG VZP - ZP'!J176),IF(LEN(TRIM('ÚHRADOVÝ KATALOG VZP - ZP'!J176))=0,"",'ÚHRADOVÝ KATALOG VZP - ZP'!J176))</f>
        <v/>
      </c>
      <c r="K176" s="22" t="str">
        <f>IF(S176="NOVÝ",IF(LEN(TRIM('ÚHRADOVÝ KATALOG VZP - ZP'!K176))=0,"Chybí MENA",IF(IFERROR(SEARCH("""",UPPER('ÚHRADOVÝ KATALOG VZP - ZP'!K176)),0)=0,UPPER('ÚHRADOVÝ KATALOG VZP - ZP'!K176),"("&amp;""""&amp;")")),IF(LEN(TRIM('ÚHRADOVÝ KATALOG VZP - ZP'!K176))=0,"",IF(IFERROR(SEARCH("""",UPPER('ÚHRADOVÝ KATALOG VZP - ZP'!K176)),0)=0,UPPER('ÚHRADOVÝ KATALOG VZP - ZP'!K176),"("&amp;""""&amp;")")))</f>
        <v/>
      </c>
      <c r="L176" s="24" t="str">
        <f>IF(S176="NOVÝ",IF(LEN(TRIM('ÚHRADOVÝ KATALOG VZP - ZP'!L176))=0,"Chybí KURZ",'ÚHRADOVÝ KATALOG VZP - ZP'!L176),IF(LEN(TRIM('ÚHRADOVÝ KATALOG VZP - ZP'!L176))=0,"",'ÚHRADOVÝ KATALOG VZP - ZP'!L176))</f>
        <v/>
      </c>
      <c r="M176" s="83" t="str">
        <f>IF(S176="NOVÝ",IF(LEN(TRIM('ÚHRADOVÝ KATALOG VZP - ZP'!M176))=0,"Chybí DPH",
IF(OR('ÚHRADOVÝ KATALOG VZP - ZP'!M176=15,'ÚHRADOVÝ KATALOG VZP - ZP'!M176=21),
'ÚHRADOVÝ KATALOG VZP - ZP'!M176,"CHYBA")),
IF(LEN(TRIM('ÚHRADOVÝ KATALOG VZP - ZP'!M176))=0,"",
IF(OR('ÚHRADOVÝ KATALOG VZP - ZP'!M176=15,'ÚHRADOVÝ KATALOG VZP - ZP'!M176=21),
'ÚHRADOVÝ KATALOG VZP - ZP'!M176,"CHYBA"))
)</f>
        <v/>
      </c>
      <c r="N176" s="25" t="str">
        <f>IF(R176="NE",IF(AND(T176&lt;&gt;"X",LEN('ÚHRADOVÝ KATALOG VZP - ZP'!N176)&gt;0),IF(ROUND(J176*L176*(1+(M176/100))*T176,2)&lt;'ÚHRADOVÝ KATALOG VZP - ZP'!N176,TEXT('ÚHRADOVÝ KATALOG VZP - ZP'!N176,"# ##0,00 Kč") &amp; CHAR(10) &amp; "&gt; " &amp; TEXT('ÚHRADOVÝ KATALOG VZP - ZP'!N176-(J176*L176*(1+(M176/100))*T176),"# ##0,00 Kč"),TEXT('ÚHRADOVÝ KATALOG VZP - ZP'!N176,"# ##0,00 Kč") &amp; CHAR(10) &amp; "OK"),"Chybí data pro výpočet"),"")</f>
        <v/>
      </c>
      <c r="O176" s="26" t="str">
        <f>IF(AND(R176="NE",LEN('ÚHRADOVÝ KATALOG VZP - ZP'!O176)&gt;0),'ÚHRADOVÝ KATALOG VZP - ZP'!O176,"")</f>
        <v/>
      </c>
      <c r="P176" s="26" t="str">
        <f>IF(AND(R176="NE",LEN('ÚHRADOVÝ KATALOG VZP - ZP'!P176)&gt;0),'ÚHRADOVÝ KATALOG VZP - ZP'!P176,"")</f>
        <v/>
      </c>
      <c r="Q176" s="79" t="str">
        <f>IF(LEN(TRIM('ÚHRADOVÝ KATALOG VZP - ZP'!Q176))=0,"",IF(IFERROR(SEARCH("""",UPPER('ÚHRADOVÝ KATALOG VZP - ZP'!Q176)),0)=0,UPPER('ÚHRADOVÝ KATALOG VZP - ZP'!Q176),"("&amp;""""&amp;")"))</f>
        <v/>
      </c>
      <c r="R176" s="31" t="str">
        <f>IF(LEN(TRIM('ÚHRADOVÝ KATALOG VZP - ZP'!B176)&amp;TRIM('ÚHRADOVÝ KATALOG VZP - ZP'!C176)&amp;TRIM('ÚHRADOVÝ KATALOG VZP - ZP'!D176)&amp;TRIM('ÚHRADOVÝ KATALOG VZP - ZP'!E176)&amp;TRIM('ÚHRADOVÝ KATALOG VZP - ZP'!F176)&amp;TRIM('ÚHRADOVÝ KATALOG VZP - ZP'!G176)&amp;TRIM('ÚHRADOVÝ KATALOG VZP - ZP'!H176)&amp;TRIM('ÚHRADOVÝ KATALOG VZP - ZP'!I176)&amp;TRIM('ÚHRADOVÝ KATALOG VZP - ZP'!J176)&amp;TRIM('ÚHRADOVÝ KATALOG VZP - ZP'!K176)&amp;TRIM('ÚHRADOVÝ KATALOG VZP - ZP'!L176)&amp;TRIM('ÚHRADOVÝ KATALOG VZP - ZP'!M176)&amp;TRIM('ÚHRADOVÝ KATALOG VZP - ZP'!N176)&amp;TRIM('ÚHRADOVÝ KATALOG VZP - ZP'!O176)&amp;TRIM('ÚHRADOVÝ KATALOG VZP - ZP'!P176)&amp;TRIM('ÚHRADOVÝ KATALOG VZP - ZP'!Q176))=0,"ANO","NE")</f>
        <v>ANO</v>
      </c>
      <c r="S176" s="31" t="str">
        <f>IF(R176="NE",IF(LEN(TRIM('ÚHRADOVÝ KATALOG VZP - ZP'!B176))=0,"NOVÝ","OPRAVA"),"")</f>
        <v/>
      </c>
      <c r="T176" s="32" t="str">
        <f t="shared" si="12"/>
        <v>X</v>
      </c>
      <c r="U176" s="11"/>
      <c r="V176" s="11">
        <f>LEN(TRIM('ÚHRADOVÝ KATALOG VZP - ZP'!C176))</f>
        <v>0</v>
      </c>
      <c r="W176" s="11" t="str">
        <f>IF(IFERROR(SEARCH("""",UPPER('ÚHRADOVÝ KATALOG VZP - ZP'!C176)),0)&gt;0," "&amp;CHAR(34),"")</f>
        <v/>
      </c>
      <c r="X176" s="11" t="str">
        <f>IF(IFERROR(SEARCH("~?",UPPER('ÚHRADOVÝ KATALOG VZP - ZP'!C176)),0)&gt;0," ?","")</f>
        <v/>
      </c>
      <c r="Y176" s="11" t="str">
        <f>IF(IFERROR(SEARCH("!",UPPER('ÚHRADOVÝ KATALOG VZP - ZP'!C176)),0)&gt;0," !","")</f>
        <v/>
      </c>
      <c r="Z176" s="11" t="str">
        <f>IF(IFERROR(SEARCH("_",UPPER('ÚHRADOVÝ KATALOG VZP - ZP'!C176)),0)&gt;0," _","")</f>
        <v/>
      </c>
      <c r="AA176" s="11" t="str">
        <f>IF(IFERROR(SEARCH("§",UPPER('ÚHRADOVÝ KATALOG VZP - ZP'!C176)),0)&gt;0," §","")</f>
        <v/>
      </c>
      <c r="AB176" s="11" t="str">
        <f>IF(IFERROR(SEARCH("#",UPPER('ÚHRADOVÝ KATALOG VZP - ZP'!C176)),0)&gt;0," #","")</f>
        <v/>
      </c>
      <c r="AC176" s="11" t="str">
        <f>IF(IFERROR(SEARCH(CHAR(10),UPPER('ÚHRADOVÝ KATALOG VZP - ZP'!C176)),0)&gt;0," ALT+ENTER","")</f>
        <v/>
      </c>
      <c r="AD176" s="96" t="str">
        <f>IF(AND(V176=0, R176="NE"),"Chybí NAZ",IF(LEN(TRIM(W176&amp;X176&amp;Y176&amp;Z176&amp;AA176&amp;AB176&amp;AC176))&gt;0,"Nepovolený(é) znak(y):   "&amp;W176&amp;X176&amp;Y176&amp;Z176&amp;AA176&amp;AB176&amp;AC176,TRIM('ÚHRADOVÝ KATALOG VZP - ZP'!C176)))</f>
        <v/>
      </c>
      <c r="AE176" s="11">
        <f>LEN(TRIM('ÚHRADOVÝ KATALOG VZP - ZP'!D176))</f>
        <v>0</v>
      </c>
      <c r="AF176" s="11" t="str">
        <f>IF(IFERROR(SEARCH("""",UPPER('ÚHRADOVÝ KATALOG VZP - ZP'!D176)),0)&gt;0," "&amp;CHAR(34),"")</f>
        <v/>
      </c>
      <c r="AG176" s="11" t="str">
        <f>IF(IFERROR(SEARCH("~?",UPPER('ÚHRADOVÝ KATALOG VZP - ZP'!D176)),0)&gt;0," ?","")</f>
        <v/>
      </c>
      <c r="AH176" s="11" t="str">
        <f>IF(IFERROR(SEARCH("!",UPPER('ÚHRADOVÝ KATALOG VZP - ZP'!D176)),0)&gt;0," !","")</f>
        <v/>
      </c>
      <c r="AI176" s="11" t="str">
        <f>IF(IFERROR(SEARCH("_",UPPER('ÚHRADOVÝ KATALOG VZP - ZP'!D176)),0)&gt;0," _","")</f>
        <v/>
      </c>
      <c r="AJ176" s="11" t="str">
        <f>IF(IFERROR(SEARCH("§",UPPER('ÚHRADOVÝ KATALOG VZP - ZP'!D176)),0)&gt;0," §","")</f>
        <v/>
      </c>
      <c r="AK176" s="11" t="str">
        <f>IF(IFERROR(SEARCH("#",UPPER('ÚHRADOVÝ KATALOG VZP - ZP'!D176)),0)&gt;0," #","")</f>
        <v/>
      </c>
      <c r="AL176" s="11" t="str">
        <f>IF(IFERROR(SEARCH(CHAR(10),UPPER('ÚHRADOVÝ KATALOG VZP - ZP'!D176)),0)&gt;0," ALT+ENTER","")</f>
        <v/>
      </c>
      <c r="AM176" s="96" t="str">
        <f>IF(AND(AE176=0, R176="NE"),"Chybí DOP",IF(LEN(TRIM(AF176&amp;AG176&amp;AH176&amp;AI176&amp;AJ176&amp;AK176&amp;AL176))&gt;0,"Nepovolený(é) znak(y):   "&amp;AF176&amp;AG176&amp;AH176&amp;AI176&amp;AJ176&amp;AK176&amp;AL176,TRIM('ÚHRADOVÝ KATALOG VZP - ZP'!D176)))</f>
        <v/>
      </c>
    </row>
    <row r="177" spans="1:39" ht="30" hidden="1" customHeight="1" x14ac:dyDescent="0.2">
      <c r="A177" s="1">
        <v>172</v>
      </c>
      <c r="B177" s="20" t="str">
        <f>IF(ISBLANK('ÚHRADOVÝ KATALOG VZP - ZP'!B177),"",'ÚHRADOVÝ KATALOG VZP - ZP'!B177)</f>
        <v/>
      </c>
      <c r="C177" s="21" t="str">
        <f t="shared" si="9"/>
        <v/>
      </c>
      <c r="D177" s="21" t="str">
        <f t="shared" si="10"/>
        <v/>
      </c>
      <c r="E177" s="22" t="str">
        <f>IF(S177="NOVÝ",IF(LEN(TRIM('ÚHRADOVÝ KATALOG VZP - ZP'!E177))=0,"Chybí TYP",'ÚHRADOVÝ KATALOG VZP - ZP'!E177),IF(LEN(TRIM('ÚHRADOVÝ KATALOG VZP - ZP'!E177))=0,"",'ÚHRADOVÝ KATALOG VZP - ZP'!E177))</f>
        <v/>
      </c>
      <c r="F177" s="22" t="str">
        <f t="shared" si="11"/>
        <v/>
      </c>
      <c r="G177" s="22" t="str">
        <f>IF(S177="NOVÝ",IF(LEN(TRIM('ÚHRADOVÝ KATALOG VZP - ZP'!G177))=0,"???",IF(IFERROR(SEARCH("""",UPPER('ÚHRADOVÝ KATALOG VZP - ZP'!G177)),0)=0,UPPER('ÚHRADOVÝ KATALOG VZP - ZP'!G177),"("&amp;""""&amp;")")),IF(LEN(TRIM('ÚHRADOVÝ KATALOG VZP - ZP'!G177))=0,"",IF(IFERROR(SEARCH("""",UPPER('ÚHRADOVÝ KATALOG VZP - ZP'!G177)),0)=0,UPPER('ÚHRADOVÝ KATALOG VZP - ZP'!G177),"("&amp;""""&amp;")")))</f>
        <v/>
      </c>
      <c r="H177" s="22" t="str">
        <f>IF(IFERROR(SEARCH("""",UPPER('ÚHRADOVÝ KATALOG VZP - ZP'!H177)),0)=0,UPPER('ÚHRADOVÝ KATALOG VZP - ZP'!H177),"("&amp;""""&amp;")")</f>
        <v/>
      </c>
      <c r="I177" s="22" t="str">
        <f>IF(IFERROR(SEARCH("""",UPPER('ÚHRADOVÝ KATALOG VZP - ZP'!I177)),0)=0,UPPER('ÚHRADOVÝ KATALOG VZP - ZP'!I177),"("&amp;""""&amp;")")</f>
        <v/>
      </c>
      <c r="J177" s="23" t="str">
        <f>IF(S177="NOVÝ",IF(LEN(TRIM('ÚHRADOVÝ KATALOG VZP - ZP'!J177))=0,"Chybí VYC",'ÚHRADOVÝ KATALOG VZP - ZP'!J177),IF(LEN(TRIM('ÚHRADOVÝ KATALOG VZP - ZP'!J177))=0,"",'ÚHRADOVÝ KATALOG VZP - ZP'!J177))</f>
        <v/>
      </c>
      <c r="K177" s="22" t="str">
        <f>IF(S177="NOVÝ",IF(LEN(TRIM('ÚHRADOVÝ KATALOG VZP - ZP'!K177))=0,"Chybí MENA",IF(IFERROR(SEARCH("""",UPPER('ÚHRADOVÝ KATALOG VZP - ZP'!K177)),0)=0,UPPER('ÚHRADOVÝ KATALOG VZP - ZP'!K177),"("&amp;""""&amp;")")),IF(LEN(TRIM('ÚHRADOVÝ KATALOG VZP - ZP'!K177))=0,"",IF(IFERROR(SEARCH("""",UPPER('ÚHRADOVÝ KATALOG VZP - ZP'!K177)),0)=0,UPPER('ÚHRADOVÝ KATALOG VZP - ZP'!K177),"("&amp;""""&amp;")")))</f>
        <v/>
      </c>
      <c r="L177" s="24" t="str">
        <f>IF(S177="NOVÝ",IF(LEN(TRIM('ÚHRADOVÝ KATALOG VZP - ZP'!L177))=0,"Chybí KURZ",'ÚHRADOVÝ KATALOG VZP - ZP'!L177),IF(LEN(TRIM('ÚHRADOVÝ KATALOG VZP - ZP'!L177))=0,"",'ÚHRADOVÝ KATALOG VZP - ZP'!L177))</f>
        <v/>
      </c>
      <c r="M177" s="83" t="str">
        <f>IF(S177="NOVÝ",IF(LEN(TRIM('ÚHRADOVÝ KATALOG VZP - ZP'!M177))=0,"Chybí DPH",
IF(OR('ÚHRADOVÝ KATALOG VZP - ZP'!M177=15,'ÚHRADOVÝ KATALOG VZP - ZP'!M177=21),
'ÚHRADOVÝ KATALOG VZP - ZP'!M177,"CHYBA")),
IF(LEN(TRIM('ÚHRADOVÝ KATALOG VZP - ZP'!M177))=0,"",
IF(OR('ÚHRADOVÝ KATALOG VZP - ZP'!M177=15,'ÚHRADOVÝ KATALOG VZP - ZP'!M177=21),
'ÚHRADOVÝ KATALOG VZP - ZP'!M177,"CHYBA"))
)</f>
        <v/>
      </c>
      <c r="N177" s="25" t="str">
        <f>IF(R177="NE",IF(AND(T177&lt;&gt;"X",LEN('ÚHRADOVÝ KATALOG VZP - ZP'!N177)&gt;0),IF(ROUND(J177*L177*(1+(M177/100))*T177,2)&lt;'ÚHRADOVÝ KATALOG VZP - ZP'!N177,TEXT('ÚHRADOVÝ KATALOG VZP - ZP'!N177,"# ##0,00 Kč") &amp; CHAR(10) &amp; "&gt; " &amp; TEXT('ÚHRADOVÝ KATALOG VZP - ZP'!N177-(J177*L177*(1+(M177/100))*T177),"# ##0,00 Kč"),TEXT('ÚHRADOVÝ KATALOG VZP - ZP'!N177,"# ##0,00 Kč") &amp; CHAR(10) &amp; "OK"),"Chybí data pro výpočet"),"")</f>
        <v/>
      </c>
      <c r="O177" s="26" t="str">
        <f>IF(AND(R177="NE",LEN('ÚHRADOVÝ KATALOG VZP - ZP'!O177)&gt;0),'ÚHRADOVÝ KATALOG VZP - ZP'!O177,"")</f>
        <v/>
      </c>
      <c r="P177" s="26" t="str">
        <f>IF(AND(R177="NE",LEN('ÚHRADOVÝ KATALOG VZP - ZP'!P177)&gt;0),'ÚHRADOVÝ KATALOG VZP - ZP'!P177,"")</f>
        <v/>
      </c>
      <c r="Q177" s="79" t="str">
        <f>IF(LEN(TRIM('ÚHRADOVÝ KATALOG VZP - ZP'!Q177))=0,"",IF(IFERROR(SEARCH("""",UPPER('ÚHRADOVÝ KATALOG VZP - ZP'!Q177)),0)=0,UPPER('ÚHRADOVÝ KATALOG VZP - ZP'!Q177),"("&amp;""""&amp;")"))</f>
        <v/>
      </c>
      <c r="R177" s="31" t="str">
        <f>IF(LEN(TRIM('ÚHRADOVÝ KATALOG VZP - ZP'!B177)&amp;TRIM('ÚHRADOVÝ KATALOG VZP - ZP'!C177)&amp;TRIM('ÚHRADOVÝ KATALOG VZP - ZP'!D177)&amp;TRIM('ÚHRADOVÝ KATALOG VZP - ZP'!E177)&amp;TRIM('ÚHRADOVÝ KATALOG VZP - ZP'!F177)&amp;TRIM('ÚHRADOVÝ KATALOG VZP - ZP'!G177)&amp;TRIM('ÚHRADOVÝ KATALOG VZP - ZP'!H177)&amp;TRIM('ÚHRADOVÝ KATALOG VZP - ZP'!I177)&amp;TRIM('ÚHRADOVÝ KATALOG VZP - ZP'!J177)&amp;TRIM('ÚHRADOVÝ KATALOG VZP - ZP'!K177)&amp;TRIM('ÚHRADOVÝ KATALOG VZP - ZP'!L177)&amp;TRIM('ÚHRADOVÝ KATALOG VZP - ZP'!M177)&amp;TRIM('ÚHRADOVÝ KATALOG VZP - ZP'!N177)&amp;TRIM('ÚHRADOVÝ KATALOG VZP - ZP'!O177)&amp;TRIM('ÚHRADOVÝ KATALOG VZP - ZP'!P177)&amp;TRIM('ÚHRADOVÝ KATALOG VZP - ZP'!Q177))=0,"ANO","NE")</f>
        <v>ANO</v>
      </c>
      <c r="S177" s="31" t="str">
        <f>IF(R177="NE",IF(LEN(TRIM('ÚHRADOVÝ KATALOG VZP - ZP'!B177))=0,"NOVÝ","OPRAVA"),"")</f>
        <v/>
      </c>
      <c r="T177" s="32" t="str">
        <f t="shared" si="12"/>
        <v>X</v>
      </c>
      <c r="U177" s="11"/>
      <c r="V177" s="11">
        <f>LEN(TRIM('ÚHRADOVÝ KATALOG VZP - ZP'!C177))</f>
        <v>0</v>
      </c>
      <c r="W177" s="11" t="str">
        <f>IF(IFERROR(SEARCH("""",UPPER('ÚHRADOVÝ KATALOG VZP - ZP'!C177)),0)&gt;0," "&amp;CHAR(34),"")</f>
        <v/>
      </c>
      <c r="X177" s="11" t="str">
        <f>IF(IFERROR(SEARCH("~?",UPPER('ÚHRADOVÝ KATALOG VZP - ZP'!C177)),0)&gt;0," ?","")</f>
        <v/>
      </c>
      <c r="Y177" s="11" t="str">
        <f>IF(IFERROR(SEARCH("!",UPPER('ÚHRADOVÝ KATALOG VZP - ZP'!C177)),0)&gt;0," !","")</f>
        <v/>
      </c>
      <c r="Z177" s="11" t="str">
        <f>IF(IFERROR(SEARCH("_",UPPER('ÚHRADOVÝ KATALOG VZP - ZP'!C177)),0)&gt;0," _","")</f>
        <v/>
      </c>
      <c r="AA177" s="11" t="str">
        <f>IF(IFERROR(SEARCH("§",UPPER('ÚHRADOVÝ KATALOG VZP - ZP'!C177)),0)&gt;0," §","")</f>
        <v/>
      </c>
      <c r="AB177" s="11" t="str">
        <f>IF(IFERROR(SEARCH("#",UPPER('ÚHRADOVÝ KATALOG VZP - ZP'!C177)),0)&gt;0," #","")</f>
        <v/>
      </c>
      <c r="AC177" s="11" t="str">
        <f>IF(IFERROR(SEARCH(CHAR(10),UPPER('ÚHRADOVÝ KATALOG VZP - ZP'!C177)),0)&gt;0," ALT+ENTER","")</f>
        <v/>
      </c>
      <c r="AD177" s="96" t="str">
        <f>IF(AND(V177=0, R177="NE"),"Chybí NAZ",IF(LEN(TRIM(W177&amp;X177&amp;Y177&amp;Z177&amp;AA177&amp;AB177&amp;AC177))&gt;0,"Nepovolený(é) znak(y):   "&amp;W177&amp;X177&amp;Y177&amp;Z177&amp;AA177&amp;AB177&amp;AC177,TRIM('ÚHRADOVÝ KATALOG VZP - ZP'!C177)))</f>
        <v/>
      </c>
      <c r="AE177" s="11">
        <f>LEN(TRIM('ÚHRADOVÝ KATALOG VZP - ZP'!D177))</f>
        <v>0</v>
      </c>
      <c r="AF177" s="11" t="str">
        <f>IF(IFERROR(SEARCH("""",UPPER('ÚHRADOVÝ KATALOG VZP - ZP'!D177)),0)&gt;0," "&amp;CHAR(34),"")</f>
        <v/>
      </c>
      <c r="AG177" s="11" t="str">
        <f>IF(IFERROR(SEARCH("~?",UPPER('ÚHRADOVÝ KATALOG VZP - ZP'!D177)),0)&gt;0," ?","")</f>
        <v/>
      </c>
      <c r="AH177" s="11" t="str">
        <f>IF(IFERROR(SEARCH("!",UPPER('ÚHRADOVÝ KATALOG VZP - ZP'!D177)),0)&gt;0," !","")</f>
        <v/>
      </c>
      <c r="AI177" s="11" t="str">
        <f>IF(IFERROR(SEARCH("_",UPPER('ÚHRADOVÝ KATALOG VZP - ZP'!D177)),0)&gt;0," _","")</f>
        <v/>
      </c>
      <c r="AJ177" s="11" t="str">
        <f>IF(IFERROR(SEARCH("§",UPPER('ÚHRADOVÝ KATALOG VZP - ZP'!D177)),0)&gt;0," §","")</f>
        <v/>
      </c>
      <c r="AK177" s="11" t="str">
        <f>IF(IFERROR(SEARCH("#",UPPER('ÚHRADOVÝ KATALOG VZP - ZP'!D177)),0)&gt;0," #","")</f>
        <v/>
      </c>
      <c r="AL177" s="11" t="str">
        <f>IF(IFERROR(SEARCH(CHAR(10),UPPER('ÚHRADOVÝ KATALOG VZP - ZP'!D177)),0)&gt;0," ALT+ENTER","")</f>
        <v/>
      </c>
      <c r="AM177" s="96" t="str">
        <f>IF(AND(AE177=0, R177="NE"),"Chybí DOP",IF(LEN(TRIM(AF177&amp;AG177&amp;AH177&amp;AI177&amp;AJ177&amp;AK177&amp;AL177))&gt;0,"Nepovolený(é) znak(y):   "&amp;AF177&amp;AG177&amp;AH177&amp;AI177&amp;AJ177&amp;AK177&amp;AL177,TRIM('ÚHRADOVÝ KATALOG VZP - ZP'!D177)))</f>
        <v/>
      </c>
    </row>
    <row r="178" spans="1:39" ht="30" hidden="1" customHeight="1" x14ac:dyDescent="0.2">
      <c r="A178" s="1">
        <v>173</v>
      </c>
      <c r="B178" s="20" t="str">
        <f>IF(ISBLANK('ÚHRADOVÝ KATALOG VZP - ZP'!B178),"",'ÚHRADOVÝ KATALOG VZP - ZP'!B178)</f>
        <v/>
      </c>
      <c r="C178" s="21" t="str">
        <f t="shared" si="9"/>
        <v/>
      </c>
      <c r="D178" s="21" t="str">
        <f t="shared" si="10"/>
        <v/>
      </c>
      <c r="E178" s="22" t="str">
        <f>IF(S178="NOVÝ",IF(LEN(TRIM('ÚHRADOVÝ KATALOG VZP - ZP'!E178))=0,"Chybí TYP",'ÚHRADOVÝ KATALOG VZP - ZP'!E178),IF(LEN(TRIM('ÚHRADOVÝ KATALOG VZP - ZP'!E178))=0,"",'ÚHRADOVÝ KATALOG VZP - ZP'!E178))</f>
        <v/>
      </c>
      <c r="F178" s="22" t="str">
        <f t="shared" si="11"/>
        <v/>
      </c>
      <c r="G178" s="22" t="str">
        <f>IF(S178="NOVÝ",IF(LEN(TRIM('ÚHRADOVÝ KATALOG VZP - ZP'!G178))=0,"???",IF(IFERROR(SEARCH("""",UPPER('ÚHRADOVÝ KATALOG VZP - ZP'!G178)),0)=0,UPPER('ÚHRADOVÝ KATALOG VZP - ZP'!G178),"("&amp;""""&amp;")")),IF(LEN(TRIM('ÚHRADOVÝ KATALOG VZP - ZP'!G178))=0,"",IF(IFERROR(SEARCH("""",UPPER('ÚHRADOVÝ KATALOG VZP - ZP'!G178)),0)=0,UPPER('ÚHRADOVÝ KATALOG VZP - ZP'!G178),"("&amp;""""&amp;")")))</f>
        <v/>
      </c>
      <c r="H178" s="22" t="str">
        <f>IF(IFERROR(SEARCH("""",UPPER('ÚHRADOVÝ KATALOG VZP - ZP'!H178)),0)=0,UPPER('ÚHRADOVÝ KATALOG VZP - ZP'!H178),"("&amp;""""&amp;")")</f>
        <v/>
      </c>
      <c r="I178" s="22" t="str">
        <f>IF(IFERROR(SEARCH("""",UPPER('ÚHRADOVÝ KATALOG VZP - ZP'!I178)),0)=0,UPPER('ÚHRADOVÝ KATALOG VZP - ZP'!I178),"("&amp;""""&amp;")")</f>
        <v/>
      </c>
      <c r="J178" s="23" t="str">
        <f>IF(S178="NOVÝ",IF(LEN(TRIM('ÚHRADOVÝ KATALOG VZP - ZP'!J178))=0,"Chybí VYC",'ÚHRADOVÝ KATALOG VZP - ZP'!J178),IF(LEN(TRIM('ÚHRADOVÝ KATALOG VZP - ZP'!J178))=0,"",'ÚHRADOVÝ KATALOG VZP - ZP'!J178))</f>
        <v/>
      </c>
      <c r="K178" s="22" t="str">
        <f>IF(S178="NOVÝ",IF(LEN(TRIM('ÚHRADOVÝ KATALOG VZP - ZP'!K178))=0,"Chybí MENA",IF(IFERROR(SEARCH("""",UPPER('ÚHRADOVÝ KATALOG VZP - ZP'!K178)),0)=0,UPPER('ÚHRADOVÝ KATALOG VZP - ZP'!K178),"("&amp;""""&amp;")")),IF(LEN(TRIM('ÚHRADOVÝ KATALOG VZP - ZP'!K178))=0,"",IF(IFERROR(SEARCH("""",UPPER('ÚHRADOVÝ KATALOG VZP - ZP'!K178)),0)=0,UPPER('ÚHRADOVÝ KATALOG VZP - ZP'!K178),"("&amp;""""&amp;")")))</f>
        <v/>
      </c>
      <c r="L178" s="24" t="str">
        <f>IF(S178="NOVÝ",IF(LEN(TRIM('ÚHRADOVÝ KATALOG VZP - ZP'!L178))=0,"Chybí KURZ",'ÚHRADOVÝ KATALOG VZP - ZP'!L178),IF(LEN(TRIM('ÚHRADOVÝ KATALOG VZP - ZP'!L178))=0,"",'ÚHRADOVÝ KATALOG VZP - ZP'!L178))</f>
        <v/>
      </c>
      <c r="M178" s="83" t="str">
        <f>IF(S178="NOVÝ",IF(LEN(TRIM('ÚHRADOVÝ KATALOG VZP - ZP'!M178))=0,"Chybí DPH",
IF(OR('ÚHRADOVÝ KATALOG VZP - ZP'!M178=15,'ÚHRADOVÝ KATALOG VZP - ZP'!M178=21),
'ÚHRADOVÝ KATALOG VZP - ZP'!M178,"CHYBA")),
IF(LEN(TRIM('ÚHRADOVÝ KATALOG VZP - ZP'!M178))=0,"",
IF(OR('ÚHRADOVÝ KATALOG VZP - ZP'!M178=15,'ÚHRADOVÝ KATALOG VZP - ZP'!M178=21),
'ÚHRADOVÝ KATALOG VZP - ZP'!M178,"CHYBA"))
)</f>
        <v/>
      </c>
      <c r="N178" s="25" t="str">
        <f>IF(R178="NE",IF(AND(T178&lt;&gt;"X",LEN('ÚHRADOVÝ KATALOG VZP - ZP'!N178)&gt;0),IF(ROUND(J178*L178*(1+(M178/100))*T178,2)&lt;'ÚHRADOVÝ KATALOG VZP - ZP'!N178,TEXT('ÚHRADOVÝ KATALOG VZP - ZP'!N178,"# ##0,00 Kč") &amp; CHAR(10) &amp; "&gt; " &amp; TEXT('ÚHRADOVÝ KATALOG VZP - ZP'!N178-(J178*L178*(1+(M178/100))*T178),"# ##0,00 Kč"),TEXT('ÚHRADOVÝ KATALOG VZP - ZP'!N178,"# ##0,00 Kč") &amp; CHAR(10) &amp; "OK"),"Chybí data pro výpočet"),"")</f>
        <v/>
      </c>
      <c r="O178" s="26" t="str">
        <f>IF(AND(R178="NE",LEN('ÚHRADOVÝ KATALOG VZP - ZP'!O178)&gt;0),'ÚHRADOVÝ KATALOG VZP - ZP'!O178,"")</f>
        <v/>
      </c>
      <c r="P178" s="26" t="str">
        <f>IF(AND(R178="NE",LEN('ÚHRADOVÝ KATALOG VZP - ZP'!P178)&gt;0),'ÚHRADOVÝ KATALOG VZP - ZP'!P178,"")</f>
        <v/>
      </c>
      <c r="Q178" s="79" t="str">
        <f>IF(LEN(TRIM('ÚHRADOVÝ KATALOG VZP - ZP'!Q178))=0,"",IF(IFERROR(SEARCH("""",UPPER('ÚHRADOVÝ KATALOG VZP - ZP'!Q178)),0)=0,UPPER('ÚHRADOVÝ KATALOG VZP - ZP'!Q178),"("&amp;""""&amp;")"))</f>
        <v/>
      </c>
      <c r="R178" s="31" t="str">
        <f>IF(LEN(TRIM('ÚHRADOVÝ KATALOG VZP - ZP'!B178)&amp;TRIM('ÚHRADOVÝ KATALOG VZP - ZP'!C178)&amp;TRIM('ÚHRADOVÝ KATALOG VZP - ZP'!D178)&amp;TRIM('ÚHRADOVÝ KATALOG VZP - ZP'!E178)&amp;TRIM('ÚHRADOVÝ KATALOG VZP - ZP'!F178)&amp;TRIM('ÚHRADOVÝ KATALOG VZP - ZP'!G178)&amp;TRIM('ÚHRADOVÝ KATALOG VZP - ZP'!H178)&amp;TRIM('ÚHRADOVÝ KATALOG VZP - ZP'!I178)&amp;TRIM('ÚHRADOVÝ KATALOG VZP - ZP'!J178)&amp;TRIM('ÚHRADOVÝ KATALOG VZP - ZP'!K178)&amp;TRIM('ÚHRADOVÝ KATALOG VZP - ZP'!L178)&amp;TRIM('ÚHRADOVÝ KATALOG VZP - ZP'!M178)&amp;TRIM('ÚHRADOVÝ KATALOG VZP - ZP'!N178)&amp;TRIM('ÚHRADOVÝ KATALOG VZP - ZP'!O178)&amp;TRIM('ÚHRADOVÝ KATALOG VZP - ZP'!P178)&amp;TRIM('ÚHRADOVÝ KATALOG VZP - ZP'!Q178))=0,"ANO","NE")</f>
        <v>ANO</v>
      </c>
      <c r="S178" s="31" t="str">
        <f>IF(R178="NE",IF(LEN(TRIM('ÚHRADOVÝ KATALOG VZP - ZP'!B178))=0,"NOVÝ","OPRAVA"),"")</f>
        <v/>
      </c>
      <c r="T178" s="32" t="str">
        <f t="shared" si="12"/>
        <v>X</v>
      </c>
      <c r="U178" s="11"/>
      <c r="V178" s="11">
        <f>LEN(TRIM('ÚHRADOVÝ KATALOG VZP - ZP'!C178))</f>
        <v>0</v>
      </c>
      <c r="W178" s="11" t="str">
        <f>IF(IFERROR(SEARCH("""",UPPER('ÚHRADOVÝ KATALOG VZP - ZP'!C178)),0)&gt;0," "&amp;CHAR(34),"")</f>
        <v/>
      </c>
      <c r="X178" s="11" t="str">
        <f>IF(IFERROR(SEARCH("~?",UPPER('ÚHRADOVÝ KATALOG VZP - ZP'!C178)),0)&gt;0," ?","")</f>
        <v/>
      </c>
      <c r="Y178" s="11" t="str">
        <f>IF(IFERROR(SEARCH("!",UPPER('ÚHRADOVÝ KATALOG VZP - ZP'!C178)),0)&gt;0," !","")</f>
        <v/>
      </c>
      <c r="Z178" s="11" t="str">
        <f>IF(IFERROR(SEARCH("_",UPPER('ÚHRADOVÝ KATALOG VZP - ZP'!C178)),0)&gt;0," _","")</f>
        <v/>
      </c>
      <c r="AA178" s="11" t="str">
        <f>IF(IFERROR(SEARCH("§",UPPER('ÚHRADOVÝ KATALOG VZP - ZP'!C178)),0)&gt;0," §","")</f>
        <v/>
      </c>
      <c r="AB178" s="11" t="str">
        <f>IF(IFERROR(SEARCH("#",UPPER('ÚHRADOVÝ KATALOG VZP - ZP'!C178)),0)&gt;0," #","")</f>
        <v/>
      </c>
      <c r="AC178" s="11" t="str">
        <f>IF(IFERROR(SEARCH(CHAR(10),UPPER('ÚHRADOVÝ KATALOG VZP - ZP'!C178)),0)&gt;0," ALT+ENTER","")</f>
        <v/>
      </c>
      <c r="AD178" s="96" t="str">
        <f>IF(AND(V178=0, R178="NE"),"Chybí NAZ",IF(LEN(TRIM(W178&amp;X178&amp;Y178&amp;Z178&amp;AA178&amp;AB178&amp;AC178))&gt;0,"Nepovolený(é) znak(y):   "&amp;W178&amp;X178&amp;Y178&amp;Z178&amp;AA178&amp;AB178&amp;AC178,TRIM('ÚHRADOVÝ KATALOG VZP - ZP'!C178)))</f>
        <v/>
      </c>
      <c r="AE178" s="11">
        <f>LEN(TRIM('ÚHRADOVÝ KATALOG VZP - ZP'!D178))</f>
        <v>0</v>
      </c>
      <c r="AF178" s="11" t="str">
        <f>IF(IFERROR(SEARCH("""",UPPER('ÚHRADOVÝ KATALOG VZP - ZP'!D178)),0)&gt;0," "&amp;CHAR(34),"")</f>
        <v/>
      </c>
      <c r="AG178" s="11" t="str">
        <f>IF(IFERROR(SEARCH("~?",UPPER('ÚHRADOVÝ KATALOG VZP - ZP'!D178)),0)&gt;0," ?","")</f>
        <v/>
      </c>
      <c r="AH178" s="11" t="str">
        <f>IF(IFERROR(SEARCH("!",UPPER('ÚHRADOVÝ KATALOG VZP - ZP'!D178)),0)&gt;0," !","")</f>
        <v/>
      </c>
      <c r="AI178" s="11" t="str">
        <f>IF(IFERROR(SEARCH("_",UPPER('ÚHRADOVÝ KATALOG VZP - ZP'!D178)),0)&gt;0," _","")</f>
        <v/>
      </c>
      <c r="AJ178" s="11" t="str">
        <f>IF(IFERROR(SEARCH("§",UPPER('ÚHRADOVÝ KATALOG VZP - ZP'!D178)),0)&gt;0," §","")</f>
        <v/>
      </c>
      <c r="AK178" s="11" t="str">
        <f>IF(IFERROR(SEARCH("#",UPPER('ÚHRADOVÝ KATALOG VZP - ZP'!D178)),0)&gt;0," #","")</f>
        <v/>
      </c>
      <c r="AL178" s="11" t="str">
        <f>IF(IFERROR(SEARCH(CHAR(10),UPPER('ÚHRADOVÝ KATALOG VZP - ZP'!D178)),0)&gt;0," ALT+ENTER","")</f>
        <v/>
      </c>
      <c r="AM178" s="96" t="str">
        <f>IF(AND(AE178=0, R178="NE"),"Chybí DOP",IF(LEN(TRIM(AF178&amp;AG178&amp;AH178&amp;AI178&amp;AJ178&amp;AK178&amp;AL178))&gt;0,"Nepovolený(é) znak(y):   "&amp;AF178&amp;AG178&amp;AH178&amp;AI178&amp;AJ178&amp;AK178&amp;AL178,TRIM('ÚHRADOVÝ KATALOG VZP - ZP'!D178)))</f>
        <v/>
      </c>
    </row>
    <row r="179" spans="1:39" ht="30" hidden="1" customHeight="1" x14ac:dyDescent="0.2">
      <c r="A179" s="1">
        <v>174</v>
      </c>
      <c r="B179" s="20" t="str">
        <f>IF(ISBLANK('ÚHRADOVÝ KATALOG VZP - ZP'!B179),"",'ÚHRADOVÝ KATALOG VZP - ZP'!B179)</f>
        <v/>
      </c>
      <c r="C179" s="21" t="str">
        <f t="shared" si="9"/>
        <v/>
      </c>
      <c r="D179" s="21" t="str">
        <f t="shared" si="10"/>
        <v/>
      </c>
      <c r="E179" s="22" t="str">
        <f>IF(S179="NOVÝ",IF(LEN(TRIM('ÚHRADOVÝ KATALOG VZP - ZP'!E179))=0,"Chybí TYP",'ÚHRADOVÝ KATALOG VZP - ZP'!E179),IF(LEN(TRIM('ÚHRADOVÝ KATALOG VZP - ZP'!E179))=0,"",'ÚHRADOVÝ KATALOG VZP - ZP'!E179))</f>
        <v/>
      </c>
      <c r="F179" s="22" t="str">
        <f t="shared" si="11"/>
        <v/>
      </c>
      <c r="G179" s="22" t="str">
        <f>IF(S179="NOVÝ",IF(LEN(TRIM('ÚHRADOVÝ KATALOG VZP - ZP'!G179))=0,"???",IF(IFERROR(SEARCH("""",UPPER('ÚHRADOVÝ KATALOG VZP - ZP'!G179)),0)=0,UPPER('ÚHRADOVÝ KATALOG VZP - ZP'!G179),"("&amp;""""&amp;")")),IF(LEN(TRIM('ÚHRADOVÝ KATALOG VZP - ZP'!G179))=0,"",IF(IFERROR(SEARCH("""",UPPER('ÚHRADOVÝ KATALOG VZP - ZP'!G179)),0)=0,UPPER('ÚHRADOVÝ KATALOG VZP - ZP'!G179),"("&amp;""""&amp;")")))</f>
        <v/>
      </c>
      <c r="H179" s="22" t="str">
        <f>IF(IFERROR(SEARCH("""",UPPER('ÚHRADOVÝ KATALOG VZP - ZP'!H179)),0)=0,UPPER('ÚHRADOVÝ KATALOG VZP - ZP'!H179),"("&amp;""""&amp;")")</f>
        <v/>
      </c>
      <c r="I179" s="22" t="str">
        <f>IF(IFERROR(SEARCH("""",UPPER('ÚHRADOVÝ KATALOG VZP - ZP'!I179)),0)=0,UPPER('ÚHRADOVÝ KATALOG VZP - ZP'!I179),"("&amp;""""&amp;")")</f>
        <v/>
      </c>
      <c r="J179" s="23" t="str">
        <f>IF(S179="NOVÝ",IF(LEN(TRIM('ÚHRADOVÝ KATALOG VZP - ZP'!J179))=0,"Chybí VYC",'ÚHRADOVÝ KATALOG VZP - ZP'!J179),IF(LEN(TRIM('ÚHRADOVÝ KATALOG VZP - ZP'!J179))=0,"",'ÚHRADOVÝ KATALOG VZP - ZP'!J179))</f>
        <v/>
      </c>
      <c r="K179" s="22" t="str">
        <f>IF(S179="NOVÝ",IF(LEN(TRIM('ÚHRADOVÝ KATALOG VZP - ZP'!K179))=0,"Chybí MENA",IF(IFERROR(SEARCH("""",UPPER('ÚHRADOVÝ KATALOG VZP - ZP'!K179)),0)=0,UPPER('ÚHRADOVÝ KATALOG VZP - ZP'!K179),"("&amp;""""&amp;")")),IF(LEN(TRIM('ÚHRADOVÝ KATALOG VZP - ZP'!K179))=0,"",IF(IFERROR(SEARCH("""",UPPER('ÚHRADOVÝ KATALOG VZP - ZP'!K179)),0)=0,UPPER('ÚHRADOVÝ KATALOG VZP - ZP'!K179),"("&amp;""""&amp;")")))</f>
        <v/>
      </c>
      <c r="L179" s="24" t="str">
        <f>IF(S179="NOVÝ",IF(LEN(TRIM('ÚHRADOVÝ KATALOG VZP - ZP'!L179))=0,"Chybí KURZ",'ÚHRADOVÝ KATALOG VZP - ZP'!L179),IF(LEN(TRIM('ÚHRADOVÝ KATALOG VZP - ZP'!L179))=0,"",'ÚHRADOVÝ KATALOG VZP - ZP'!L179))</f>
        <v/>
      </c>
      <c r="M179" s="83" t="str">
        <f>IF(S179="NOVÝ",IF(LEN(TRIM('ÚHRADOVÝ KATALOG VZP - ZP'!M179))=0,"Chybí DPH",
IF(OR('ÚHRADOVÝ KATALOG VZP - ZP'!M179=15,'ÚHRADOVÝ KATALOG VZP - ZP'!M179=21),
'ÚHRADOVÝ KATALOG VZP - ZP'!M179,"CHYBA")),
IF(LEN(TRIM('ÚHRADOVÝ KATALOG VZP - ZP'!M179))=0,"",
IF(OR('ÚHRADOVÝ KATALOG VZP - ZP'!M179=15,'ÚHRADOVÝ KATALOG VZP - ZP'!M179=21),
'ÚHRADOVÝ KATALOG VZP - ZP'!M179,"CHYBA"))
)</f>
        <v/>
      </c>
      <c r="N179" s="25" t="str">
        <f>IF(R179="NE",IF(AND(T179&lt;&gt;"X",LEN('ÚHRADOVÝ KATALOG VZP - ZP'!N179)&gt;0),IF(ROUND(J179*L179*(1+(M179/100))*T179,2)&lt;'ÚHRADOVÝ KATALOG VZP - ZP'!N179,TEXT('ÚHRADOVÝ KATALOG VZP - ZP'!N179,"# ##0,00 Kč") &amp; CHAR(10) &amp; "&gt; " &amp; TEXT('ÚHRADOVÝ KATALOG VZP - ZP'!N179-(J179*L179*(1+(M179/100))*T179),"# ##0,00 Kč"),TEXT('ÚHRADOVÝ KATALOG VZP - ZP'!N179,"# ##0,00 Kč") &amp; CHAR(10) &amp; "OK"),"Chybí data pro výpočet"),"")</f>
        <v/>
      </c>
      <c r="O179" s="26" t="str">
        <f>IF(AND(R179="NE",LEN('ÚHRADOVÝ KATALOG VZP - ZP'!O179)&gt;0),'ÚHRADOVÝ KATALOG VZP - ZP'!O179,"")</f>
        <v/>
      </c>
      <c r="P179" s="26" t="str">
        <f>IF(AND(R179="NE",LEN('ÚHRADOVÝ KATALOG VZP - ZP'!P179)&gt;0),'ÚHRADOVÝ KATALOG VZP - ZP'!P179,"")</f>
        <v/>
      </c>
      <c r="Q179" s="79" t="str">
        <f>IF(LEN(TRIM('ÚHRADOVÝ KATALOG VZP - ZP'!Q179))=0,"",IF(IFERROR(SEARCH("""",UPPER('ÚHRADOVÝ KATALOG VZP - ZP'!Q179)),0)=0,UPPER('ÚHRADOVÝ KATALOG VZP - ZP'!Q179),"("&amp;""""&amp;")"))</f>
        <v/>
      </c>
      <c r="R179" s="31" t="str">
        <f>IF(LEN(TRIM('ÚHRADOVÝ KATALOG VZP - ZP'!B179)&amp;TRIM('ÚHRADOVÝ KATALOG VZP - ZP'!C179)&amp;TRIM('ÚHRADOVÝ KATALOG VZP - ZP'!D179)&amp;TRIM('ÚHRADOVÝ KATALOG VZP - ZP'!E179)&amp;TRIM('ÚHRADOVÝ KATALOG VZP - ZP'!F179)&amp;TRIM('ÚHRADOVÝ KATALOG VZP - ZP'!G179)&amp;TRIM('ÚHRADOVÝ KATALOG VZP - ZP'!H179)&amp;TRIM('ÚHRADOVÝ KATALOG VZP - ZP'!I179)&amp;TRIM('ÚHRADOVÝ KATALOG VZP - ZP'!J179)&amp;TRIM('ÚHRADOVÝ KATALOG VZP - ZP'!K179)&amp;TRIM('ÚHRADOVÝ KATALOG VZP - ZP'!L179)&amp;TRIM('ÚHRADOVÝ KATALOG VZP - ZP'!M179)&amp;TRIM('ÚHRADOVÝ KATALOG VZP - ZP'!N179)&amp;TRIM('ÚHRADOVÝ KATALOG VZP - ZP'!O179)&amp;TRIM('ÚHRADOVÝ KATALOG VZP - ZP'!P179)&amp;TRIM('ÚHRADOVÝ KATALOG VZP - ZP'!Q179))=0,"ANO","NE")</f>
        <v>ANO</v>
      </c>
      <c r="S179" s="31" t="str">
        <f>IF(R179="NE",IF(LEN(TRIM('ÚHRADOVÝ KATALOG VZP - ZP'!B179))=0,"NOVÝ","OPRAVA"),"")</f>
        <v/>
      </c>
      <c r="T179" s="32" t="str">
        <f t="shared" si="12"/>
        <v>X</v>
      </c>
      <c r="U179" s="11"/>
      <c r="V179" s="11">
        <f>LEN(TRIM('ÚHRADOVÝ KATALOG VZP - ZP'!C179))</f>
        <v>0</v>
      </c>
      <c r="W179" s="11" t="str">
        <f>IF(IFERROR(SEARCH("""",UPPER('ÚHRADOVÝ KATALOG VZP - ZP'!C179)),0)&gt;0," "&amp;CHAR(34),"")</f>
        <v/>
      </c>
      <c r="X179" s="11" t="str">
        <f>IF(IFERROR(SEARCH("~?",UPPER('ÚHRADOVÝ KATALOG VZP - ZP'!C179)),0)&gt;0," ?","")</f>
        <v/>
      </c>
      <c r="Y179" s="11" t="str">
        <f>IF(IFERROR(SEARCH("!",UPPER('ÚHRADOVÝ KATALOG VZP - ZP'!C179)),0)&gt;0," !","")</f>
        <v/>
      </c>
      <c r="Z179" s="11" t="str">
        <f>IF(IFERROR(SEARCH("_",UPPER('ÚHRADOVÝ KATALOG VZP - ZP'!C179)),0)&gt;0," _","")</f>
        <v/>
      </c>
      <c r="AA179" s="11" t="str">
        <f>IF(IFERROR(SEARCH("§",UPPER('ÚHRADOVÝ KATALOG VZP - ZP'!C179)),0)&gt;0," §","")</f>
        <v/>
      </c>
      <c r="AB179" s="11" t="str">
        <f>IF(IFERROR(SEARCH("#",UPPER('ÚHRADOVÝ KATALOG VZP - ZP'!C179)),0)&gt;0," #","")</f>
        <v/>
      </c>
      <c r="AC179" s="11" t="str">
        <f>IF(IFERROR(SEARCH(CHAR(10),UPPER('ÚHRADOVÝ KATALOG VZP - ZP'!C179)),0)&gt;0," ALT+ENTER","")</f>
        <v/>
      </c>
      <c r="AD179" s="96" t="str">
        <f>IF(AND(V179=0, R179="NE"),"Chybí NAZ",IF(LEN(TRIM(W179&amp;X179&amp;Y179&amp;Z179&amp;AA179&amp;AB179&amp;AC179))&gt;0,"Nepovolený(é) znak(y):   "&amp;W179&amp;X179&amp;Y179&amp;Z179&amp;AA179&amp;AB179&amp;AC179,TRIM('ÚHRADOVÝ KATALOG VZP - ZP'!C179)))</f>
        <v/>
      </c>
      <c r="AE179" s="11">
        <f>LEN(TRIM('ÚHRADOVÝ KATALOG VZP - ZP'!D179))</f>
        <v>0</v>
      </c>
      <c r="AF179" s="11" t="str">
        <f>IF(IFERROR(SEARCH("""",UPPER('ÚHRADOVÝ KATALOG VZP - ZP'!D179)),0)&gt;0," "&amp;CHAR(34),"")</f>
        <v/>
      </c>
      <c r="AG179" s="11" t="str">
        <f>IF(IFERROR(SEARCH("~?",UPPER('ÚHRADOVÝ KATALOG VZP - ZP'!D179)),0)&gt;0," ?","")</f>
        <v/>
      </c>
      <c r="AH179" s="11" t="str">
        <f>IF(IFERROR(SEARCH("!",UPPER('ÚHRADOVÝ KATALOG VZP - ZP'!D179)),0)&gt;0," !","")</f>
        <v/>
      </c>
      <c r="AI179" s="11" t="str">
        <f>IF(IFERROR(SEARCH("_",UPPER('ÚHRADOVÝ KATALOG VZP - ZP'!D179)),0)&gt;0," _","")</f>
        <v/>
      </c>
      <c r="AJ179" s="11" t="str">
        <f>IF(IFERROR(SEARCH("§",UPPER('ÚHRADOVÝ KATALOG VZP - ZP'!D179)),0)&gt;0," §","")</f>
        <v/>
      </c>
      <c r="AK179" s="11" t="str">
        <f>IF(IFERROR(SEARCH("#",UPPER('ÚHRADOVÝ KATALOG VZP - ZP'!D179)),0)&gt;0," #","")</f>
        <v/>
      </c>
      <c r="AL179" s="11" t="str">
        <f>IF(IFERROR(SEARCH(CHAR(10),UPPER('ÚHRADOVÝ KATALOG VZP - ZP'!D179)),0)&gt;0," ALT+ENTER","")</f>
        <v/>
      </c>
      <c r="AM179" s="96" t="str">
        <f>IF(AND(AE179=0, R179="NE"),"Chybí DOP",IF(LEN(TRIM(AF179&amp;AG179&amp;AH179&amp;AI179&amp;AJ179&amp;AK179&amp;AL179))&gt;0,"Nepovolený(é) znak(y):   "&amp;AF179&amp;AG179&amp;AH179&amp;AI179&amp;AJ179&amp;AK179&amp;AL179,TRIM('ÚHRADOVÝ KATALOG VZP - ZP'!D179)))</f>
        <v/>
      </c>
    </row>
    <row r="180" spans="1:39" ht="30" hidden="1" customHeight="1" x14ac:dyDescent="0.2">
      <c r="A180" s="1">
        <v>175</v>
      </c>
      <c r="B180" s="20" t="str">
        <f>IF(ISBLANK('ÚHRADOVÝ KATALOG VZP - ZP'!B180),"",'ÚHRADOVÝ KATALOG VZP - ZP'!B180)</f>
        <v/>
      </c>
      <c r="C180" s="21" t="str">
        <f t="shared" si="9"/>
        <v/>
      </c>
      <c r="D180" s="21" t="str">
        <f t="shared" si="10"/>
        <v/>
      </c>
      <c r="E180" s="22" t="str">
        <f>IF(S180="NOVÝ",IF(LEN(TRIM('ÚHRADOVÝ KATALOG VZP - ZP'!E180))=0,"Chybí TYP",'ÚHRADOVÝ KATALOG VZP - ZP'!E180),IF(LEN(TRIM('ÚHRADOVÝ KATALOG VZP - ZP'!E180))=0,"",'ÚHRADOVÝ KATALOG VZP - ZP'!E180))</f>
        <v/>
      </c>
      <c r="F180" s="22" t="str">
        <f t="shared" si="11"/>
        <v/>
      </c>
      <c r="G180" s="22" t="str">
        <f>IF(S180="NOVÝ",IF(LEN(TRIM('ÚHRADOVÝ KATALOG VZP - ZP'!G180))=0,"???",IF(IFERROR(SEARCH("""",UPPER('ÚHRADOVÝ KATALOG VZP - ZP'!G180)),0)=0,UPPER('ÚHRADOVÝ KATALOG VZP - ZP'!G180),"("&amp;""""&amp;")")),IF(LEN(TRIM('ÚHRADOVÝ KATALOG VZP - ZP'!G180))=0,"",IF(IFERROR(SEARCH("""",UPPER('ÚHRADOVÝ KATALOG VZP - ZP'!G180)),0)=0,UPPER('ÚHRADOVÝ KATALOG VZP - ZP'!G180),"("&amp;""""&amp;")")))</f>
        <v/>
      </c>
      <c r="H180" s="22" t="str">
        <f>IF(IFERROR(SEARCH("""",UPPER('ÚHRADOVÝ KATALOG VZP - ZP'!H180)),0)=0,UPPER('ÚHRADOVÝ KATALOG VZP - ZP'!H180),"("&amp;""""&amp;")")</f>
        <v/>
      </c>
      <c r="I180" s="22" t="str">
        <f>IF(IFERROR(SEARCH("""",UPPER('ÚHRADOVÝ KATALOG VZP - ZP'!I180)),0)=0,UPPER('ÚHRADOVÝ KATALOG VZP - ZP'!I180),"("&amp;""""&amp;")")</f>
        <v/>
      </c>
      <c r="J180" s="23" t="str">
        <f>IF(S180="NOVÝ",IF(LEN(TRIM('ÚHRADOVÝ KATALOG VZP - ZP'!J180))=0,"Chybí VYC",'ÚHRADOVÝ KATALOG VZP - ZP'!J180),IF(LEN(TRIM('ÚHRADOVÝ KATALOG VZP - ZP'!J180))=0,"",'ÚHRADOVÝ KATALOG VZP - ZP'!J180))</f>
        <v/>
      </c>
      <c r="K180" s="22" t="str">
        <f>IF(S180="NOVÝ",IF(LEN(TRIM('ÚHRADOVÝ KATALOG VZP - ZP'!K180))=0,"Chybí MENA",IF(IFERROR(SEARCH("""",UPPER('ÚHRADOVÝ KATALOG VZP - ZP'!K180)),0)=0,UPPER('ÚHRADOVÝ KATALOG VZP - ZP'!K180),"("&amp;""""&amp;")")),IF(LEN(TRIM('ÚHRADOVÝ KATALOG VZP - ZP'!K180))=0,"",IF(IFERROR(SEARCH("""",UPPER('ÚHRADOVÝ KATALOG VZP - ZP'!K180)),0)=0,UPPER('ÚHRADOVÝ KATALOG VZP - ZP'!K180),"("&amp;""""&amp;")")))</f>
        <v/>
      </c>
      <c r="L180" s="24" t="str">
        <f>IF(S180="NOVÝ",IF(LEN(TRIM('ÚHRADOVÝ KATALOG VZP - ZP'!L180))=0,"Chybí KURZ",'ÚHRADOVÝ KATALOG VZP - ZP'!L180),IF(LEN(TRIM('ÚHRADOVÝ KATALOG VZP - ZP'!L180))=0,"",'ÚHRADOVÝ KATALOG VZP - ZP'!L180))</f>
        <v/>
      </c>
      <c r="M180" s="83" t="str">
        <f>IF(S180="NOVÝ",IF(LEN(TRIM('ÚHRADOVÝ KATALOG VZP - ZP'!M180))=0,"Chybí DPH",
IF(OR('ÚHRADOVÝ KATALOG VZP - ZP'!M180=15,'ÚHRADOVÝ KATALOG VZP - ZP'!M180=21),
'ÚHRADOVÝ KATALOG VZP - ZP'!M180,"CHYBA")),
IF(LEN(TRIM('ÚHRADOVÝ KATALOG VZP - ZP'!M180))=0,"",
IF(OR('ÚHRADOVÝ KATALOG VZP - ZP'!M180=15,'ÚHRADOVÝ KATALOG VZP - ZP'!M180=21),
'ÚHRADOVÝ KATALOG VZP - ZP'!M180,"CHYBA"))
)</f>
        <v/>
      </c>
      <c r="N180" s="25" t="str">
        <f>IF(R180="NE",IF(AND(T180&lt;&gt;"X",LEN('ÚHRADOVÝ KATALOG VZP - ZP'!N180)&gt;0),IF(ROUND(J180*L180*(1+(M180/100))*T180,2)&lt;'ÚHRADOVÝ KATALOG VZP - ZP'!N180,TEXT('ÚHRADOVÝ KATALOG VZP - ZP'!N180,"# ##0,00 Kč") &amp; CHAR(10) &amp; "&gt; " &amp; TEXT('ÚHRADOVÝ KATALOG VZP - ZP'!N180-(J180*L180*(1+(M180/100))*T180),"# ##0,00 Kč"),TEXT('ÚHRADOVÝ KATALOG VZP - ZP'!N180,"# ##0,00 Kč") &amp; CHAR(10) &amp; "OK"),"Chybí data pro výpočet"),"")</f>
        <v/>
      </c>
      <c r="O180" s="26" t="str">
        <f>IF(AND(R180="NE",LEN('ÚHRADOVÝ KATALOG VZP - ZP'!O180)&gt;0),'ÚHRADOVÝ KATALOG VZP - ZP'!O180,"")</f>
        <v/>
      </c>
      <c r="P180" s="26" t="str">
        <f>IF(AND(R180="NE",LEN('ÚHRADOVÝ KATALOG VZP - ZP'!P180)&gt;0),'ÚHRADOVÝ KATALOG VZP - ZP'!P180,"")</f>
        <v/>
      </c>
      <c r="Q180" s="79" t="str">
        <f>IF(LEN(TRIM('ÚHRADOVÝ KATALOG VZP - ZP'!Q180))=0,"",IF(IFERROR(SEARCH("""",UPPER('ÚHRADOVÝ KATALOG VZP - ZP'!Q180)),0)=0,UPPER('ÚHRADOVÝ KATALOG VZP - ZP'!Q180),"("&amp;""""&amp;")"))</f>
        <v/>
      </c>
      <c r="R180" s="31" t="str">
        <f>IF(LEN(TRIM('ÚHRADOVÝ KATALOG VZP - ZP'!B180)&amp;TRIM('ÚHRADOVÝ KATALOG VZP - ZP'!C180)&amp;TRIM('ÚHRADOVÝ KATALOG VZP - ZP'!D180)&amp;TRIM('ÚHRADOVÝ KATALOG VZP - ZP'!E180)&amp;TRIM('ÚHRADOVÝ KATALOG VZP - ZP'!F180)&amp;TRIM('ÚHRADOVÝ KATALOG VZP - ZP'!G180)&amp;TRIM('ÚHRADOVÝ KATALOG VZP - ZP'!H180)&amp;TRIM('ÚHRADOVÝ KATALOG VZP - ZP'!I180)&amp;TRIM('ÚHRADOVÝ KATALOG VZP - ZP'!J180)&amp;TRIM('ÚHRADOVÝ KATALOG VZP - ZP'!K180)&amp;TRIM('ÚHRADOVÝ KATALOG VZP - ZP'!L180)&amp;TRIM('ÚHRADOVÝ KATALOG VZP - ZP'!M180)&amp;TRIM('ÚHRADOVÝ KATALOG VZP - ZP'!N180)&amp;TRIM('ÚHRADOVÝ KATALOG VZP - ZP'!O180)&amp;TRIM('ÚHRADOVÝ KATALOG VZP - ZP'!P180)&amp;TRIM('ÚHRADOVÝ KATALOG VZP - ZP'!Q180))=0,"ANO","NE")</f>
        <v>ANO</v>
      </c>
      <c r="S180" s="31" t="str">
        <f>IF(R180="NE",IF(LEN(TRIM('ÚHRADOVÝ KATALOG VZP - ZP'!B180))=0,"NOVÝ","OPRAVA"),"")</f>
        <v/>
      </c>
      <c r="T180" s="32" t="str">
        <f t="shared" si="12"/>
        <v>X</v>
      </c>
      <c r="U180" s="11"/>
      <c r="V180" s="11">
        <f>LEN(TRIM('ÚHRADOVÝ KATALOG VZP - ZP'!C180))</f>
        <v>0</v>
      </c>
      <c r="W180" s="11" t="str">
        <f>IF(IFERROR(SEARCH("""",UPPER('ÚHRADOVÝ KATALOG VZP - ZP'!C180)),0)&gt;0," "&amp;CHAR(34),"")</f>
        <v/>
      </c>
      <c r="X180" s="11" t="str">
        <f>IF(IFERROR(SEARCH("~?",UPPER('ÚHRADOVÝ KATALOG VZP - ZP'!C180)),0)&gt;0," ?","")</f>
        <v/>
      </c>
      <c r="Y180" s="11" t="str">
        <f>IF(IFERROR(SEARCH("!",UPPER('ÚHRADOVÝ KATALOG VZP - ZP'!C180)),0)&gt;0," !","")</f>
        <v/>
      </c>
      <c r="Z180" s="11" t="str">
        <f>IF(IFERROR(SEARCH("_",UPPER('ÚHRADOVÝ KATALOG VZP - ZP'!C180)),0)&gt;0," _","")</f>
        <v/>
      </c>
      <c r="AA180" s="11" t="str">
        <f>IF(IFERROR(SEARCH("§",UPPER('ÚHRADOVÝ KATALOG VZP - ZP'!C180)),0)&gt;0," §","")</f>
        <v/>
      </c>
      <c r="AB180" s="11" t="str">
        <f>IF(IFERROR(SEARCH("#",UPPER('ÚHRADOVÝ KATALOG VZP - ZP'!C180)),0)&gt;0," #","")</f>
        <v/>
      </c>
      <c r="AC180" s="11" t="str">
        <f>IF(IFERROR(SEARCH(CHAR(10),UPPER('ÚHRADOVÝ KATALOG VZP - ZP'!C180)),0)&gt;0," ALT+ENTER","")</f>
        <v/>
      </c>
      <c r="AD180" s="96" t="str">
        <f>IF(AND(V180=0, R180="NE"),"Chybí NAZ",IF(LEN(TRIM(W180&amp;X180&amp;Y180&amp;Z180&amp;AA180&amp;AB180&amp;AC180))&gt;0,"Nepovolený(é) znak(y):   "&amp;W180&amp;X180&amp;Y180&amp;Z180&amp;AA180&amp;AB180&amp;AC180,TRIM('ÚHRADOVÝ KATALOG VZP - ZP'!C180)))</f>
        <v/>
      </c>
      <c r="AE180" s="11">
        <f>LEN(TRIM('ÚHRADOVÝ KATALOG VZP - ZP'!D180))</f>
        <v>0</v>
      </c>
      <c r="AF180" s="11" t="str">
        <f>IF(IFERROR(SEARCH("""",UPPER('ÚHRADOVÝ KATALOG VZP - ZP'!D180)),0)&gt;0," "&amp;CHAR(34),"")</f>
        <v/>
      </c>
      <c r="AG180" s="11" t="str">
        <f>IF(IFERROR(SEARCH("~?",UPPER('ÚHRADOVÝ KATALOG VZP - ZP'!D180)),0)&gt;0," ?","")</f>
        <v/>
      </c>
      <c r="AH180" s="11" t="str">
        <f>IF(IFERROR(SEARCH("!",UPPER('ÚHRADOVÝ KATALOG VZP - ZP'!D180)),0)&gt;0," !","")</f>
        <v/>
      </c>
      <c r="AI180" s="11" t="str">
        <f>IF(IFERROR(SEARCH("_",UPPER('ÚHRADOVÝ KATALOG VZP - ZP'!D180)),0)&gt;0," _","")</f>
        <v/>
      </c>
      <c r="AJ180" s="11" t="str">
        <f>IF(IFERROR(SEARCH("§",UPPER('ÚHRADOVÝ KATALOG VZP - ZP'!D180)),0)&gt;0," §","")</f>
        <v/>
      </c>
      <c r="AK180" s="11" t="str">
        <f>IF(IFERROR(SEARCH("#",UPPER('ÚHRADOVÝ KATALOG VZP - ZP'!D180)),0)&gt;0," #","")</f>
        <v/>
      </c>
      <c r="AL180" s="11" t="str">
        <f>IF(IFERROR(SEARCH(CHAR(10),UPPER('ÚHRADOVÝ KATALOG VZP - ZP'!D180)),0)&gt;0," ALT+ENTER","")</f>
        <v/>
      </c>
      <c r="AM180" s="96" t="str">
        <f>IF(AND(AE180=0, R180="NE"),"Chybí DOP",IF(LEN(TRIM(AF180&amp;AG180&amp;AH180&amp;AI180&amp;AJ180&amp;AK180&amp;AL180))&gt;0,"Nepovolený(é) znak(y):   "&amp;AF180&amp;AG180&amp;AH180&amp;AI180&amp;AJ180&amp;AK180&amp;AL180,TRIM('ÚHRADOVÝ KATALOG VZP - ZP'!D180)))</f>
        <v/>
      </c>
    </row>
    <row r="181" spans="1:39" ht="30" hidden="1" customHeight="1" x14ac:dyDescent="0.2">
      <c r="A181" s="1">
        <v>176</v>
      </c>
      <c r="B181" s="20" t="str">
        <f>IF(ISBLANK('ÚHRADOVÝ KATALOG VZP - ZP'!B181),"",'ÚHRADOVÝ KATALOG VZP - ZP'!B181)</f>
        <v/>
      </c>
      <c r="C181" s="21" t="str">
        <f t="shared" si="9"/>
        <v/>
      </c>
      <c r="D181" s="21" t="str">
        <f t="shared" si="10"/>
        <v/>
      </c>
      <c r="E181" s="22" t="str">
        <f>IF(S181="NOVÝ",IF(LEN(TRIM('ÚHRADOVÝ KATALOG VZP - ZP'!E181))=0,"Chybí TYP",'ÚHRADOVÝ KATALOG VZP - ZP'!E181),IF(LEN(TRIM('ÚHRADOVÝ KATALOG VZP - ZP'!E181))=0,"",'ÚHRADOVÝ KATALOG VZP - ZP'!E181))</f>
        <v/>
      </c>
      <c r="F181" s="22" t="str">
        <f t="shared" si="11"/>
        <v/>
      </c>
      <c r="G181" s="22" t="str">
        <f>IF(S181="NOVÝ",IF(LEN(TRIM('ÚHRADOVÝ KATALOG VZP - ZP'!G181))=0,"???",IF(IFERROR(SEARCH("""",UPPER('ÚHRADOVÝ KATALOG VZP - ZP'!G181)),0)=0,UPPER('ÚHRADOVÝ KATALOG VZP - ZP'!G181),"("&amp;""""&amp;")")),IF(LEN(TRIM('ÚHRADOVÝ KATALOG VZP - ZP'!G181))=0,"",IF(IFERROR(SEARCH("""",UPPER('ÚHRADOVÝ KATALOG VZP - ZP'!G181)),0)=0,UPPER('ÚHRADOVÝ KATALOG VZP - ZP'!G181),"("&amp;""""&amp;")")))</f>
        <v/>
      </c>
      <c r="H181" s="22" t="str">
        <f>IF(IFERROR(SEARCH("""",UPPER('ÚHRADOVÝ KATALOG VZP - ZP'!H181)),0)=0,UPPER('ÚHRADOVÝ KATALOG VZP - ZP'!H181),"("&amp;""""&amp;")")</f>
        <v/>
      </c>
      <c r="I181" s="22" t="str">
        <f>IF(IFERROR(SEARCH("""",UPPER('ÚHRADOVÝ KATALOG VZP - ZP'!I181)),0)=0,UPPER('ÚHRADOVÝ KATALOG VZP - ZP'!I181),"("&amp;""""&amp;")")</f>
        <v/>
      </c>
      <c r="J181" s="23" t="str">
        <f>IF(S181="NOVÝ",IF(LEN(TRIM('ÚHRADOVÝ KATALOG VZP - ZP'!J181))=0,"Chybí VYC",'ÚHRADOVÝ KATALOG VZP - ZP'!J181),IF(LEN(TRIM('ÚHRADOVÝ KATALOG VZP - ZP'!J181))=0,"",'ÚHRADOVÝ KATALOG VZP - ZP'!J181))</f>
        <v/>
      </c>
      <c r="K181" s="22" t="str">
        <f>IF(S181="NOVÝ",IF(LEN(TRIM('ÚHRADOVÝ KATALOG VZP - ZP'!K181))=0,"Chybí MENA",IF(IFERROR(SEARCH("""",UPPER('ÚHRADOVÝ KATALOG VZP - ZP'!K181)),0)=0,UPPER('ÚHRADOVÝ KATALOG VZP - ZP'!K181),"("&amp;""""&amp;")")),IF(LEN(TRIM('ÚHRADOVÝ KATALOG VZP - ZP'!K181))=0,"",IF(IFERROR(SEARCH("""",UPPER('ÚHRADOVÝ KATALOG VZP - ZP'!K181)),0)=0,UPPER('ÚHRADOVÝ KATALOG VZP - ZP'!K181),"("&amp;""""&amp;")")))</f>
        <v/>
      </c>
      <c r="L181" s="24" t="str">
        <f>IF(S181="NOVÝ",IF(LEN(TRIM('ÚHRADOVÝ KATALOG VZP - ZP'!L181))=0,"Chybí KURZ",'ÚHRADOVÝ KATALOG VZP - ZP'!L181),IF(LEN(TRIM('ÚHRADOVÝ KATALOG VZP - ZP'!L181))=0,"",'ÚHRADOVÝ KATALOG VZP - ZP'!L181))</f>
        <v/>
      </c>
      <c r="M181" s="83" t="str">
        <f>IF(S181="NOVÝ",IF(LEN(TRIM('ÚHRADOVÝ KATALOG VZP - ZP'!M181))=0,"Chybí DPH",
IF(OR('ÚHRADOVÝ KATALOG VZP - ZP'!M181=15,'ÚHRADOVÝ KATALOG VZP - ZP'!M181=21),
'ÚHRADOVÝ KATALOG VZP - ZP'!M181,"CHYBA")),
IF(LEN(TRIM('ÚHRADOVÝ KATALOG VZP - ZP'!M181))=0,"",
IF(OR('ÚHRADOVÝ KATALOG VZP - ZP'!M181=15,'ÚHRADOVÝ KATALOG VZP - ZP'!M181=21),
'ÚHRADOVÝ KATALOG VZP - ZP'!M181,"CHYBA"))
)</f>
        <v/>
      </c>
      <c r="N181" s="25" t="str">
        <f>IF(R181="NE",IF(AND(T181&lt;&gt;"X",LEN('ÚHRADOVÝ KATALOG VZP - ZP'!N181)&gt;0),IF(ROUND(J181*L181*(1+(M181/100))*T181,2)&lt;'ÚHRADOVÝ KATALOG VZP - ZP'!N181,TEXT('ÚHRADOVÝ KATALOG VZP - ZP'!N181,"# ##0,00 Kč") &amp; CHAR(10) &amp; "&gt; " &amp; TEXT('ÚHRADOVÝ KATALOG VZP - ZP'!N181-(J181*L181*(1+(M181/100))*T181),"# ##0,00 Kč"),TEXT('ÚHRADOVÝ KATALOG VZP - ZP'!N181,"# ##0,00 Kč") &amp; CHAR(10) &amp; "OK"),"Chybí data pro výpočet"),"")</f>
        <v/>
      </c>
      <c r="O181" s="26" t="str">
        <f>IF(AND(R181="NE",LEN('ÚHRADOVÝ KATALOG VZP - ZP'!O181)&gt;0),'ÚHRADOVÝ KATALOG VZP - ZP'!O181,"")</f>
        <v/>
      </c>
      <c r="P181" s="26" t="str">
        <f>IF(AND(R181="NE",LEN('ÚHRADOVÝ KATALOG VZP - ZP'!P181)&gt;0),'ÚHRADOVÝ KATALOG VZP - ZP'!P181,"")</f>
        <v/>
      </c>
      <c r="Q181" s="79" t="str">
        <f>IF(LEN(TRIM('ÚHRADOVÝ KATALOG VZP - ZP'!Q181))=0,"",IF(IFERROR(SEARCH("""",UPPER('ÚHRADOVÝ KATALOG VZP - ZP'!Q181)),0)=0,UPPER('ÚHRADOVÝ KATALOG VZP - ZP'!Q181),"("&amp;""""&amp;")"))</f>
        <v/>
      </c>
      <c r="R181" s="31" t="str">
        <f>IF(LEN(TRIM('ÚHRADOVÝ KATALOG VZP - ZP'!B181)&amp;TRIM('ÚHRADOVÝ KATALOG VZP - ZP'!C181)&amp;TRIM('ÚHRADOVÝ KATALOG VZP - ZP'!D181)&amp;TRIM('ÚHRADOVÝ KATALOG VZP - ZP'!E181)&amp;TRIM('ÚHRADOVÝ KATALOG VZP - ZP'!F181)&amp;TRIM('ÚHRADOVÝ KATALOG VZP - ZP'!G181)&amp;TRIM('ÚHRADOVÝ KATALOG VZP - ZP'!H181)&amp;TRIM('ÚHRADOVÝ KATALOG VZP - ZP'!I181)&amp;TRIM('ÚHRADOVÝ KATALOG VZP - ZP'!J181)&amp;TRIM('ÚHRADOVÝ KATALOG VZP - ZP'!K181)&amp;TRIM('ÚHRADOVÝ KATALOG VZP - ZP'!L181)&amp;TRIM('ÚHRADOVÝ KATALOG VZP - ZP'!M181)&amp;TRIM('ÚHRADOVÝ KATALOG VZP - ZP'!N181)&amp;TRIM('ÚHRADOVÝ KATALOG VZP - ZP'!O181)&amp;TRIM('ÚHRADOVÝ KATALOG VZP - ZP'!P181)&amp;TRIM('ÚHRADOVÝ KATALOG VZP - ZP'!Q181))=0,"ANO","NE")</f>
        <v>ANO</v>
      </c>
      <c r="S181" s="31" t="str">
        <f>IF(R181="NE",IF(LEN(TRIM('ÚHRADOVÝ KATALOG VZP - ZP'!B181))=0,"NOVÝ","OPRAVA"),"")</f>
        <v/>
      </c>
      <c r="T181" s="32" t="str">
        <f t="shared" si="12"/>
        <v>X</v>
      </c>
      <c r="U181" s="11"/>
      <c r="V181" s="11">
        <f>LEN(TRIM('ÚHRADOVÝ KATALOG VZP - ZP'!C181))</f>
        <v>0</v>
      </c>
      <c r="W181" s="11" t="str">
        <f>IF(IFERROR(SEARCH("""",UPPER('ÚHRADOVÝ KATALOG VZP - ZP'!C181)),0)&gt;0," "&amp;CHAR(34),"")</f>
        <v/>
      </c>
      <c r="X181" s="11" t="str">
        <f>IF(IFERROR(SEARCH("~?",UPPER('ÚHRADOVÝ KATALOG VZP - ZP'!C181)),0)&gt;0," ?","")</f>
        <v/>
      </c>
      <c r="Y181" s="11" t="str">
        <f>IF(IFERROR(SEARCH("!",UPPER('ÚHRADOVÝ KATALOG VZP - ZP'!C181)),0)&gt;0," !","")</f>
        <v/>
      </c>
      <c r="Z181" s="11" t="str">
        <f>IF(IFERROR(SEARCH("_",UPPER('ÚHRADOVÝ KATALOG VZP - ZP'!C181)),0)&gt;0," _","")</f>
        <v/>
      </c>
      <c r="AA181" s="11" t="str">
        <f>IF(IFERROR(SEARCH("§",UPPER('ÚHRADOVÝ KATALOG VZP - ZP'!C181)),0)&gt;0," §","")</f>
        <v/>
      </c>
      <c r="AB181" s="11" t="str">
        <f>IF(IFERROR(SEARCH("#",UPPER('ÚHRADOVÝ KATALOG VZP - ZP'!C181)),0)&gt;0," #","")</f>
        <v/>
      </c>
      <c r="AC181" s="11" t="str">
        <f>IF(IFERROR(SEARCH(CHAR(10),UPPER('ÚHRADOVÝ KATALOG VZP - ZP'!C181)),0)&gt;0," ALT+ENTER","")</f>
        <v/>
      </c>
      <c r="AD181" s="96" t="str">
        <f>IF(AND(V181=0, R181="NE"),"Chybí NAZ",IF(LEN(TRIM(W181&amp;X181&amp;Y181&amp;Z181&amp;AA181&amp;AB181&amp;AC181))&gt;0,"Nepovolený(é) znak(y):   "&amp;W181&amp;X181&amp;Y181&amp;Z181&amp;AA181&amp;AB181&amp;AC181,TRIM('ÚHRADOVÝ KATALOG VZP - ZP'!C181)))</f>
        <v/>
      </c>
      <c r="AE181" s="11">
        <f>LEN(TRIM('ÚHRADOVÝ KATALOG VZP - ZP'!D181))</f>
        <v>0</v>
      </c>
      <c r="AF181" s="11" t="str">
        <f>IF(IFERROR(SEARCH("""",UPPER('ÚHRADOVÝ KATALOG VZP - ZP'!D181)),0)&gt;0," "&amp;CHAR(34),"")</f>
        <v/>
      </c>
      <c r="AG181" s="11" t="str">
        <f>IF(IFERROR(SEARCH("~?",UPPER('ÚHRADOVÝ KATALOG VZP - ZP'!D181)),0)&gt;0," ?","")</f>
        <v/>
      </c>
      <c r="AH181" s="11" t="str">
        <f>IF(IFERROR(SEARCH("!",UPPER('ÚHRADOVÝ KATALOG VZP - ZP'!D181)),0)&gt;0," !","")</f>
        <v/>
      </c>
      <c r="AI181" s="11" t="str">
        <f>IF(IFERROR(SEARCH("_",UPPER('ÚHRADOVÝ KATALOG VZP - ZP'!D181)),0)&gt;0," _","")</f>
        <v/>
      </c>
      <c r="AJ181" s="11" t="str">
        <f>IF(IFERROR(SEARCH("§",UPPER('ÚHRADOVÝ KATALOG VZP - ZP'!D181)),0)&gt;0," §","")</f>
        <v/>
      </c>
      <c r="AK181" s="11" t="str">
        <f>IF(IFERROR(SEARCH("#",UPPER('ÚHRADOVÝ KATALOG VZP - ZP'!D181)),0)&gt;0," #","")</f>
        <v/>
      </c>
      <c r="AL181" s="11" t="str">
        <f>IF(IFERROR(SEARCH(CHAR(10),UPPER('ÚHRADOVÝ KATALOG VZP - ZP'!D181)),0)&gt;0," ALT+ENTER","")</f>
        <v/>
      </c>
      <c r="AM181" s="96" t="str">
        <f>IF(AND(AE181=0, R181="NE"),"Chybí DOP",IF(LEN(TRIM(AF181&amp;AG181&amp;AH181&amp;AI181&amp;AJ181&amp;AK181&amp;AL181))&gt;0,"Nepovolený(é) znak(y):   "&amp;AF181&amp;AG181&amp;AH181&amp;AI181&amp;AJ181&amp;AK181&amp;AL181,TRIM('ÚHRADOVÝ KATALOG VZP - ZP'!D181)))</f>
        <v/>
      </c>
    </row>
    <row r="182" spans="1:39" ht="30" hidden="1" customHeight="1" x14ac:dyDescent="0.2">
      <c r="A182" s="1">
        <v>177</v>
      </c>
      <c r="B182" s="20" t="str">
        <f>IF(ISBLANK('ÚHRADOVÝ KATALOG VZP - ZP'!B182),"",'ÚHRADOVÝ KATALOG VZP - ZP'!B182)</f>
        <v/>
      </c>
      <c r="C182" s="21" t="str">
        <f t="shared" si="9"/>
        <v/>
      </c>
      <c r="D182" s="21" t="str">
        <f t="shared" si="10"/>
        <v/>
      </c>
      <c r="E182" s="22" t="str">
        <f>IF(S182="NOVÝ",IF(LEN(TRIM('ÚHRADOVÝ KATALOG VZP - ZP'!E182))=0,"Chybí TYP",'ÚHRADOVÝ KATALOG VZP - ZP'!E182),IF(LEN(TRIM('ÚHRADOVÝ KATALOG VZP - ZP'!E182))=0,"",'ÚHRADOVÝ KATALOG VZP - ZP'!E182))</f>
        <v/>
      </c>
      <c r="F182" s="22" t="str">
        <f t="shared" si="11"/>
        <v/>
      </c>
      <c r="G182" s="22" t="str">
        <f>IF(S182="NOVÝ",IF(LEN(TRIM('ÚHRADOVÝ KATALOG VZP - ZP'!G182))=0,"???",IF(IFERROR(SEARCH("""",UPPER('ÚHRADOVÝ KATALOG VZP - ZP'!G182)),0)=0,UPPER('ÚHRADOVÝ KATALOG VZP - ZP'!G182),"("&amp;""""&amp;")")),IF(LEN(TRIM('ÚHRADOVÝ KATALOG VZP - ZP'!G182))=0,"",IF(IFERROR(SEARCH("""",UPPER('ÚHRADOVÝ KATALOG VZP - ZP'!G182)),0)=0,UPPER('ÚHRADOVÝ KATALOG VZP - ZP'!G182),"("&amp;""""&amp;")")))</f>
        <v/>
      </c>
      <c r="H182" s="22" t="str">
        <f>IF(IFERROR(SEARCH("""",UPPER('ÚHRADOVÝ KATALOG VZP - ZP'!H182)),0)=0,UPPER('ÚHRADOVÝ KATALOG VZP - ZP'!H182),"("&amp;""""&amp;")")</f>
        <v/>
      </c>
      <c r="I182" s="22" t="str">
        <f>IF(IFERROR(SEARCH("""",UPPER('ÚHRADOVÝ KATALOG VZP - ZP'!I182)),0)=0,UPPER('ÚHRADOVÝ KATALOG VZP - ZP'!I182),"("&amp;""""&amp;")")</f>
        <v/>
      </c>
      <c r="J182" s="23" t="str">
        <f>IF(S182="NOVÝ",IF(LEN(TRIM('ÚHRADOVÝ KATALOG VZP - ZP'!J182))=0,"Chybí VYC",'ÚHRADOVÝ KATALOG VZP - ZP'!J182),IF(LEN(TRIM('ÚHRADOVÝ KATALOG VZP - ZP'!J182))=0,"",'ÚHRADOVÝ KATALOG VZP - ZP'!J182))</f>
        <v/>
      </c>
      <c r="K182" s="22" t="str">
        <f>IF(S182="NOVÝ",IF(LEN(TRIM('ÚHRADOVÝ KATALOG VZP - ZP'!K182))=0,"Chybí MENA",IF(IFERROR(SEARCH("""",UPPER('ÚHRADOVÝ KATALOG VZP - ZP'!K182)),0)=0,UPPER('ÚHRADOVÝ KATALOG VZP - ZP'!K182),"("&amp;""""&amp;")")),IF(LEN(TRIM('ÚHRADOVÝ KATALOG VZP - ZP'!K182))=0,"",IF(IFERROR(SEARCH("""",UPPER('ÚHRADOVÝ KATALOG VZP - ZP'!K182)),0)=0,UPPER('ÚHRADOVÝ KATALOG VZP - ZP'!K182),"("&amp;""""&amp;")")))</f>
        <v/>
      </c>
      <c r="L182" s="24" t="str">
        <f>IF(S182="NOVÝ",IF(LEN(TRIM('ÚHRADOVÝ KATALOG VZP - ZP'!L182))=0,"Chybí KURZ",'ÚHRADOVÝ KATALOG VZP - ZP'!L182),IF(LEN(TRIM('ÚHRADOVÝ KATALOG VZP - ZP'!L182))=0,"",'ÚHRADOVÝ KATALOG VZP - ZP'!L182))</f>
        <v/>
      </c>
      <c r="M182" s="83" t="str">
        <f>IF(S182="NOVÝ",IF(LEN(TRIM('ÚHRADOVÝ KATALOG VZP - ZP'!M182))=0,"Chybí DPH",
IF(OR('ÚHRADOVÝ KATALOG VZP - ZP'!M182=15,'ÚHRADOVÝ KATALOG VZP - ZP'!M182=21),
'ÚHRADOVÝ KATALOG VZP - ZP'!M182,"CHYBA")),
IF(LEN(TRIM('ÚHRADOVÝ KATALOG VZP - ZP'!M182))=0,"",
IF(OR('ÚHRADOVÝ KATALOG VZP - ZP'!M182=15,'ÚHRADOVÝ KATALOG VZP - ZP'!M182=21),
'ÚHRADOVÝ KATALOG VZP - ZP'!M182,"CHYBA"))
)</f>
        <v/>
      </c>
      <c r="N182" s="25" t="str">
        <f>IF(R182="NE",IF(AND(T182&lt;&gt;"X",LEN('ÚHRADOVÝ KATALOG VZP - ZP'!N182)&gt;0),IF(ROUND(J182*L182*(1+(M182/100))*T182,2)&lt;'ÚHRADOVÝ KATALOG VZP - ZP'!N182,TEXT('ÚHRADOVÝ KATALOG VZP - ZP'!N182,"# ##0,00 Kč") &amp; CHAR(10) &amp; "&gt; " &amp; TEXT('ÚHRADOVÝ KATALOG VZP - ZP'!N182-(J182*L182*(1+(M182/100))*T182),"# ##0,00 Kč"),TEXT('ÚHRADOVÝ KATALOG VZP - ZP'!N182,"# ##0,00 Kč") &amp; CHAR(10) &amp; "OK"),"Chybí data pro výpočet"),"")</f>
        <v/>
      </c>
      <c r="O182" s="26" t="str">
        <f>IF(AND(R182="NE",LEN('ÚHRADOVÝ KATALOG VZP - ZP'!O182)&gt;0),'ÚHRADOVÝ KATALOG VZP - ZP'!O182,"")</f>
        <v/>
      </c>
      <c r="P182" s="26" t="str">
        <f>IF(AND(R182="NE",LEN('ÚHRADOVÝ KATALOG VZP - ZP'!P182)&gt;0),'ÚHRADOVÝ KATALOG VZP - ZP'!P182,"")</f>
        <v/>
      </c>
      <c r="Q182" s="79" t="str">
        <f>IF(LEN(TRIM('ÚHRADOVÝ KATALOG VZP - ZP'!Q182))=0,"",IF(IFERROR(SEARCH("""",UPPER('ÚHRADOVÝ KATALOG VZP - ZP'!Q182)),0)=0,UPPER('ÚHRADOVÝ KATALOG VZP - ZP'!Q182),"("&amp;""""&amp;")"))</f>
        <v/>
      </c>
      <c r="R182" s="31" t="str">
        <f>IF(LEN(TRIM('ÚHRADOVÝ KATALOG VZP - ZP'!B182)&amp;TRIM('ÚHRADOVÝ KATALOG VZP - ZP'!C182)&amp;TRIM('ÚHRADOVÝ KATALOG VZP - ZP'!D182)&amp;TRIM('ÚHRADOVÝ KATALOG VZP - ZP'!E182)&amp;TRIM('ÚHRADOVÝ KATALOG VZP - ZP'!F182)&amp;TRIM('ÚHRADOVÝ KATALOG VZP - ZP'!G182)&amp;TRIM('ÚHRADOVÝ KATALOG VZP - ZP'!H182)&amp;TRIM('ÚHRADOVÝ KATALOG VZP - ZP'!I182)&amp;TRIM('ÚHRADOVÝ KATALOG VZP - ZP'!J182)&amp;TRIM('ÚHRADOVÝ KATALOG VZP - ZP'!K182)&amp;TRIM('ÚHRADOVÝ KATALOG VZP - ZP'!L182)&amp;TRIM('ÚHRADOVÝ KATALOG VZP - ZP'!M182)&amp;TRIM('ÚHRADOVÝ KATALOG VZP - ZP'!N182)&amp;TRIM('ÚHRADOVÝ KATALOG VZP - ZP'!O182)&amp;TRIM('ÚHRADOVÝ KATALOG VZP - ZP'!P182)&amp;TRIM('ÚHRADOVÝ KATALOG VZP - ZP'!Q182))=0,"ANO","NE")</f>
        <v>ANO</v>
      </c>
      <c r="S182" s="31" t="str">
        <f>IF(R182="NE",IF(LEN(TRIM('ÚHRADOVÝ KATALOG VZP - ZP'!B182))=0,"NOVÝ","OPRAVA"),"")</f>
        <v/>
      </c>
      <c r="T182" s="32" t="str">
        <f t="shared" si="12"/>
        <v>X</v>
      </c>
      <c r="U182" s="11"/>
      <c r="V182" s="11">
        <f>LEN(TRIM('ÚHRADOVÝ KATALOG VZP - ZP'!C182))</f>
        <v>0</v>
      </c>
      <c r="W182" s="11" t="str">
        <f>IF(IFERROR(SEARCH("""",UPPER('ÚHRADOVÝ KATALOG VZP - ZP'!C182)),0)&gt;0," "&amp;CHAR(34),"")</f>
        <v/>
      </c>
      <c r="X182" s="11" t="str">
        <f>IF(IFERROR(SEARCH("~?",UPPER('ÚHRADOVÝ KATALOG VZP - ZP'!C182)),0)&gt;0," ?","")</f>
        <v/>
      </c>
      <c r="Y182" s="11" t="str">
        <f>IF(IFERROR(SEARCH("!",UPPER('ÚHRADOVÝ KATALOG VZP - ZP'!C182)),0)&gt;0," !","")</f>
        <v/>
      </c>
      <c r="Z182" s="11" t="str">
        <f>IF(IFERROR(SEARCH("_",UPPER('ÚHRADOVÝ KATALOG VZP - ZP'!C182)),0)&gt;0," _","")</f>
        <v/>
      </c>
      <c r="AA182" s="11" t="str">
        <f>IF(IFERROR(SEARCH("§",UPPER('ÚHRADOVÝ KATALOG VZP - ZP'!C182)),0)&gt;0," §","")</f>
        <v/>
      </c>
      <c r="AB182" s="11" t="str">
        <f>IF(IFERROR(SEARCH("#",UPPER('ÚHRADOVÝ KATALOG VZP - ZP'!C182)),0)&gt;0," #","")</f>
        <v/>
      </c>
      <c r="AC182" s="11" t="str">
        <f>IF(IFERROR(SEARCH(CHAR(10),UPPER('ÚHRADOVÝ KATALOG VZP - ZP'!C182)),0)&gt;0," ALT+ENTER","")</f>
        <v/>
      </c>
      <c r="AD182" s="96" t="str">
        <f>IF(AND(V182=0, R182="NE"),"Chybí NAZ",IF(LEN(TRIM(W182&amp;X182&amp;Y182&amp;Z182&amp;AA182&amp;AB182&amp;AC182))&gt;0,"Nepovolený(é) znak(y):   "&amp;W182&amp;X182&amp;Y182&amp;Z182&amp;AA182&amp;AB182&amp;AC182,TRIM('ÚHRADOVÝ KATALOG VZP - ZP'!C182)))</f>
        <v/>
      </c>
      <c r="AE182" s="11">
        <f>LEN(TRIM('ÚHRADOVÝ KATALOG VZP - ZP'!D182))</f>
        <v>0</v>
      </c>
      <c r="AF182" s="11" t="str">
        <f>IF(IFERROR(SEARCH("""",UPPER('ÚHRADOVÝ KATALOG VZP - ZP'!D182)),0)&gt;0," "&amp;CHAR(34),"")</f>
        <v/>
      </c>
      <c r="AG182" s="11" t="str">
        <f>IF(IFERROR(SEARCH("~?",UPPER('ÚHRADOVÝ KATALOG VZP - ZP'!D182)),0)&gt;0," ?","")</f>
        <v/>
      </c>
      <c r="AH182" s="11" t="str">
        <f>IF(IFERROR(SEARCH("!",UPPER('ÚHRADOVÝ KATALOG VZP - ZP'!D182)),0)&gt;0," !","")</f>
        <v/>
      </c>
      <c r="AI182" s="11" t="str">
        <f>IF(IFERROR(SEARCH("_",UPPER('ÚHRADOVÝ KATALOG VZP - ZP'!D182)),0)&gt;0," _","")</f>
        <v/>
      </c>
      <c r="AJ182" s="11" t="str">
        <f>IF(IFERROR(SEARCH("§",UPPER('ÚHRADOVÝ KATALOG VZP - ZP'!D182)),0)&gt;0," §","")</f>
        <v/>
      </c>
      <c r="AK182" s="11" t="str">
        <f>IF(IFERROR(SEARCH("#",UPPER('ÚHRADOVÝ KATALOG VZP - ZP'!D182)),0)&gt;0," #","")</f>
        <v/>
      </c>
      <c r="AL182" s="11" t="str">
        <f>IF(IFERROR(SEARCH(CHAR(10),UPPER('ÚHRADOVÝ KATALOG VZP - ZP'!D182)),0)&gt;0," ALT+ENTER","")</f>
        <v/>
      </c>
      <c r="AM182" s="96" t="str">
        <f>IF(AND(AE182=0, R182="NE"),"Chybí DOP",IF(LEN(TRIM(AF182&amp;AG182&amp;AH182&amp;AI182&amp;AJ182&amp;AK182&amp;AL182))&gt;0,"Nepovolený(é) znak(y):   "&amp;AF182&amp;AG182&amp;AH182&amp;AI182&amp;AJ182&amp;AK182&amp;AL182,TRIM('ÚHRADOVÝ KATALOG VZP - ZP'!D182)))</f>
        <v/>
      </c>
    </row>
    <row r="183" spans="1:39" ht="30" hidden="1" customHeight="1" x14ac:dyDescent="0.2">
      <c r="A183" s="1">
        <v>178</v>
      </c>
      <c r="B183" s="20" t="str">
        <f>IF(ISBLANK('ÚHRADOVÝ KATALOG VZP - ZP'!B183),"",'ÚHRADOVÝ KATALOG VZP - ZP'!B183)</f>
        <v/>
      </c>
      <c r="C183" s="21" t="str">
        <f t="shared" si="9"/>
        <v/>
      </c>
      <c r="D183" s="21" t="str">
        <f t="shared" si="10"/>
        <v/>
      </c>
      <c r="E183" s="22" t="str">
        <f>IF(S183="NOVÝ",IF(LEN(TRIM('ÚHRADOVÝ KATALOG VZP - ZP'!E183))=0,"Chybí TYP",'ÚHRADOVÝ KATALOG VZP - ZP'!E183),IF(LEN(TRIM('ÚHRADOVÝ KATALOG VZP - ZP'!E183))=0,"",'ÚHRADOVÝ KATALOG VZP - ZP'!E183))</f>
        <v/>
      </c>
      <c r="F183" s="22" t="str">
        <f t="shared" si="11"/>
        <v/>
      </c>
      <c r="G183" s="22" t="str">
        <f>IF(S183="NOVÝ",IF(LEN(TRIM('ÚHRADOVÝ KATALOG VZP - ZP'!G183))=0,"???",IF(IFERROR(SEARCH("""",UPPER('ÚHRADOVÝ KATALOG VZP - ZP'!G183)),0)=0,UPPER('ÚHRADOVÝ KATALOG VZP - ZP'!G183),"("&amp;""""&amp;")")),IF(LEN(TRIM('ÚHRADOVÝ KATALOG VZP - ZP'!G183))=0,"",IF(IFERROR(SEARCH("""",UPPER('ÚHRADOVÝ KATALOG VZP - ZP'!G183)),0)=0,UPPER('ÚHRADOVÝ KATALOG VZP - ZP'!G183),"("&amp;""""&amp;")")))</f>
        <v/>
      </c>
      <c r="H183" s="22" t="str">
        <f>IF(IFERROR(SEARCH("""",UPPER('ÚHRADOVÝ KATALOG VZP - ZP'!H183)),0)=0,UPPER('ÚHRADOVÝ KATALOG VZP - ZP'!H183),"("&amp;""""&amp;")")</f>
        <v/>
      </c>
      <c r="I183" s="22" t="str">
        <f>IF(IFERROR(SEARCH("""",UPPER('ÚHRADOVÝ KATALOG VZP - ZP'!I183)),0)=0,UPPER('ÚHRADOVÝ KATALOG VZP - ZP'!I183),"("&amp;""""&amp;")")</f>
        <v/>
      </c>
      <c r="J183" s="23" t="str">
        <f>IF(S183="NOVÝ",IF(LEN(TRIM('ÚHRADOVÝ KATALOG VZP - ZP'!J183))=0,"Chybí VYC",'ÚHRADOVÝ KATALOG VZP - ZP'!J183),IF(LEN(TRIM('ÚHRADOVÝ KATALOG VZP - ZP'!J183))=0,"",'ÚHRADOVÝ KATALOG VZP - ZP'!J183))</f>
        <v/>
      </c>
      <c r="K183" s="22" t="str">
        <f>IF(S183="NOVÝ",IF(LEN(TRIM('ÚHRADOVÝ KATALOG VZP - ZP'!K183))=0,"Chybí MENA",IF(IFERROR(SEARCH("""",UPPER('ÚHRADOVÝ KATALOG VZP - ZP'!K183)),0)=0,UPPER('ÚHRADOVÝ KATALOG VZP - ZP'!K183),"("&amp;""""&amp;")")),IF(LEN(TRIM('ÚHRADOVÝ KATALOG VZP - ZP'!K183))=0,"",IF(IFERROR(SEARCH("""",UPPER('ÚHRADOVÝ KATALOG VZP - ZP'!K183)),0)=0,UPPER('ÚHRADOVÝ KATALOG VZP - ZP'!K183),"("&amp;""""&amp;")")))</f>
        <v/>
      </c>
      <c r="L183" s="24" t="str">
        <f>IF(S183="NOVÝ",IF(LEN(TRIM('ÚHRADOVÝ KATALOG VZP - ZP'!L183))=0,"Chybí KURZ",'ÚHRADOVÝ KATALOG VZP - ZP'!L183),IF(LEN(TRIM('ÚHRADOVÝ KATALOG VZP - ZP'!L183))=0,"",'ÚHRADOVÝ KATALOG VZP - ZP'!L183))</f>
        <v/>
      </c>
      <c r="M183" s="83" t="str">
        <f>IF(S183="NOVÝ",IF(LEN(TRIM('ÚHRADOVÝ KATALOG VZP - ZP'!M183))=0,"Chybí DPH",
IF(OR('ÚHRADOVÝ KATALOG VZP - ZP'!M183=15,'ÚHRADOVÝ KATALOG VZP - ZP'!M183=21),
'ÚHRADOVÝ KATALOG VZP - ZP'!M183,"CHYBA")),
IF(LEN(TRIM('ÚHRADOVÝ KATALOG VZP - ZP'!M183))=0,"",
IF(OR('ÚHRADOVÝ KATALOG VZP - ZP'!M183=15,'ÚHRADOVÝ KATALOG VZP - ZP'!M183=21),
'ÚHRADOVÝ KATALOG VZP - ZP'!M183,"CHYBA"))
)</f>
        <v/>
      </c>
      <c r="N183" s="25" t="str">
        <f>IF(R183="NE",IF(AND(T183&lt;&gt;"X",LEN('ÚHRADOVÝ KATALOG VZP - ZP'!N183)&gt;0),IF(ROUND(J183*L183*(1+(M183/100))*T183,2)&lt;'ÚHRADOVÝ KATALOG VZP - ZP'!N183,TEXT('ÚHRADOVÝ KATALOG VZP - ZP'!N183,"# ##0,00 Kč") &amp; CHAR(10) &amp; "&gt; " &amp; TEXT('ÚHRADOVÝ KATALOG VZP - ZP'!N183-(J183*L183*(1+(M183/100))*T183),"# ##0,00 Kč"),TEXT('ÚHRADOVÝ KATALOG VZP - ZP'!N183,"# ##0,00 Kč") &amp; CHAR(10) &amp; "OK"),"Chybí data pro výpočet"),"")</f>
        <v/>
      </c>
      <c r="O183" s="26" t="str">
        <f>IF(AND(R183="NE",LEN('ÚHRADOVÝ KATALOG VZP - ZP'!O183)&gt;0),'ÚHRADOVÝ KATALOG VZP - ZP'!O183,"")</f>
        <v/>
      </c>
      <c r="P183" s="26" t="str">
        <f>IF(AND(R183="NE",LEN('ÚHRADOVÝ KATALOG VZP - ZP'!P183)&gt;0),'ÚHRADOVÝ KATALOG VZP - ZP'!P183,"")</f>
        <v/>
      </c>
      <c r="Q183" s="79" t="str">
        <f>IF(LEN(TRIM('ÚHRADOVÝ KATALOG VZP - ZP'!Q183))=0,"",IF(IFERROR(SEARCH("""",UPPER('ÚHRADOVÝ KATALOG VZP - ZP'!Q183)),0)=0,UPPER('ÚHRADOVÝ KATALOG VZP - ZP'!Q183),"("&amp;""""&amp;")"))</f>
        <v/>
      </c>
      <c r="R183" s="31" t="str">
        <f>IF(LEN(TRIM('ÚHRADOVÝ KATALOG VZP - ZP'!B183)&amp;TRIM('ÚHRADOVÝ KATALOG VZP - ZP'!C183)&amp;TRIM('ÚHRADOVÝ KATALOG VZP - ZP'!D183)&amp;TRIM('ÚHRADOVÝ KATALOG VZP - ZP'!E183)&amp;TRIM('ÚHRADOVÝ KATALOG VZP - ZP'!F183)&amp;TRIM('ÚHRADOVÝ KATALOG VZP - ZP'!G183)&amp;TRIM('ÚHRADOVÝ KATALOG VZP - ZP'!H183)&amp;TRIM('ÚHRADOVÝ KATALOG VZP - ZP'!I183)&amp;TRIM('ÚHRADOVÝ KATALOG VZP - ZP'!J183)&amp;TRIM('ÚHRADOVÝ KATALOG VZP - ZP'!K183)&amp;TRIM('ÚHRADOVÝ KATALOG VZP - ZP'!L183)&amp;TRIM('ÚHRADOVÝ KATALOG VZP - ZP'!M183)&amp;TRIM('ÚHRADOVÝ KATALOG VZP - ZP'!N183)&amp;TRIM('ÚHRADOVÝ KATALOG VZP - ZP'!O183)&amp;TRIM('ÚHRADOVÝ KATALOG VZP - ZP'!P183)&amp;TRIM('ÚHRADOVÝ KATALOG VZP - ZP'!Q183))=0,"ANO","NE")</f>
        <v>ANO</v>
      </c>
      <c r="S183" s="31" t="str">
        <f>IF(R183="NE",IF(LEN(TRIM('ÚHRADOVÝ KATALOG VZP - ZP'!B183))=0,"NOVÝ","OPRAVA"),"")</f>
        <v/>
      </c>
      <c r="T183" s="32" t="str">
        <f t="shared" si="12"/>
        <v>X</v>
      </c>
      <c r="U183" s="11"/>
      <c r="V183" s="11">
        <f>LEN(TRIM('ÚHRADOVÝ KATALOG VZP - ZP'!C183))</f>
        <v>0</v>
      </c>
      <c r="W183" s="11" t="str">
        <f>IF(IFERROR(SEARCH("""",UPPER('ÚHRADOVÝ KATALOG VZP - ZP'!C183)),0)&gt;0," "&amp;CHAR(34),"")</f>
        <v/>
      </c>
      <c r="X183" s="11" t="str">
        <f>IF(IFERROR(SEARCH("~?",UPPER('ÚHRADOVÝ KATALOG VZP - ZP'!C183)),0)&gt;0," ?","")</f>
        <v/>
      </c>
      <c r="Y183" s="11" t="str">
        <f>IF(IFERROR(SEARCH("!",UPPER('ÚHRADOVÝ KATALOG VZP - ZP'!C183)),0)&gt;0," !","")</f>
        <v/>
      </c>
      <c r="Z183" s="11" t="str">
        <f>IF(IFERROR(SEARCH("_",UPPER('ÚHRADOVÝ KATALOG VZP - ZP'!C183)),0)&gt;0," _","")</f>
        <v/>
      </c>
      <c r="AA183" s="11" t="str">
        <f>IF(IFERROR(SEARCH("§",UPPER('ÚHRADOVÝ KATALOG VZP - ZP'!C183)),0)&gt;0," §","")</f>
        <v/>
      </c>
      <c r="AB183" s="11" t="str">
        <f>IF(IFERROR(SEARCH("#",UPPER('ÚHRADOVÝ KATALOG VZP - ZP'!C183)),0)&gt;0," #","")</f>
        <v/>
      </c>
      <c r="AC183" s="11" t="str">
        <f>IF(IFERROR(SEARCH(CHAR(10),UPPER('ÚHRADOVÝ KATALOG VZP - ZP'!C183)),0)&gt;0," ALT+ENTER","")</f>
        <v/>
      </c>
      <c r="AD183" s="96" t="str">
        <f>IF(AND(V183=0, R183="NE"),"Chybí NAZ",IF(LEN(TRIM(W183&amp;X183&amp;Y183&amp;Z183&amp;AA183&amp;AB183&amp;AC183))&gt;0,"Nepovolený(é) znak(y):   "&amp;W183&amp;X183&amp;Y183&amp;Z183&amp;AA183&amp;AB183&amp;AC183,TRIM('ÚHRADOVÝ KATALOG VZP - ZP'!C183)))</f>
        <v/>
      </c>
      <c r="AE183" s="11">
        <f>LEN(TRIM('ÚHRADOVÝ KATALOG VZP - ZP'!D183))</f>
        <v>0</v>
      </c>
      <c r="AF183" s="11" t="str">
        <f>IF(IFERROR(SEARCH("""",UPPER('ÚHRADOVÝ KATALOG VZP - ZP'!D183)),0)&gt;0," "&amp;CHAR(34),"")</f>
        <v/>
      </c>
      <c r="AG183" s="11" t="str">
        <f>IF(IFERROR(SEARCH("~?",UPPER('ÚHRADOVÝ KATALOG VZP - ZP'!D183)),0)&gt;0," ?","")</f>
        <v/>
      </c>
      <c r="AH183" s="11" t="str">
        <f>IF(IFERROR(SEARCH("!",UPPER('ÚHRADOVÝ KATALOG VZP - ZP'!D183)),0)&gt;0," !","")</f>
        <v/>
      </c>
      <c r="AI183" s="11" t="str">
        <f>IF(IFERROR(SEARCH("_",UPPER('ÚHRADOVÝ KATALOG VZP - ZP'!D183)),0)&gt;0," _","")</f>
        <v/>
      </c>
      <c r="AJ183" s="11" t="str">
        <f>IF(IFERROR(SEARCH("§",UPPER('ÚHRADOVÝ KATALOG VZP - ZP'!D183)),0)&gt;0," §","")</f>
        <v/>
      </c>
      <c r="AK183" s="11" t="str">
        <f>IF(IFERROR(SEARCH("#",UPPER('ÚHRADOVÝ KATALOG VZP - ZP'!D183)),0)&gt;0," #","")</f>
        <v/>
      </c>
      <c r="AL183" s="11" t="str">
        <f>IF(IFERROR(SEARCH(CHAR(10),UPPER('ÚHRADOVÝ KATALOG VZP - ZP'!D183)),0)&gt;0," ALT+ENTER","")</f>
        <v/>
      </c>
      <c r="AM183" s="96" t="str">
        <f>IF(AND(AE183=0, R183="NE"),"Chybí DOP",IF(LEN(TRIM(AF183&amp;AG183&amp;AH183&amp;AI183&amp;AJ183&amp;AK183&amp;AL183))&gt;0,"Nepovolený(é) znak(y):   "&amp;AF183&amp;AG183&amp;AH183&amp;AI183&amp;AJ183&amp;AK183&amp;AL183,TRIM('ÚHRADOVÝ KATALOG VZP - ZP'!D183)))</f>
        <v/>
      </c>
    </row>
    <row r="184" spans="1:39" ht="30" hidden="1" customHeight="1" x14ac:dyDescent="0.2">
      <c r="A184" s="1">
        <v>179</v>
      </c>
      <c r="B184" s="20" t="str">
        <f>IF(ISBLANK('ÚHRADOVÝ KATALOG VZP - ZP'!B184),"",'ÚHRADOVÝ KATALOG VZP - ZP'!B184)</f>
        <v/>
      </c>
      <c r="C184" s="21" t="str">
        <f t="shared" si="9"/>
        <v/>
      </c>
      <c r="D184" s="21" t="str">
        <f t="shared" si="10"/>
        <v/>
      </c>
      <c r="E184" s="22" t="str">
        <f>IF(S184="NOVÝ",IF(LEN(TRIM('ÚHRADOVÝ KATALOG VZP - ZP'!E184))=0,"Chybí TYP",'ÚHRADOVÝ KATALOG VZP - ZP'!E184),IF(LEN(TRIM('ÚHRADOVÝ KATALOG VZP - ZP'!E184))=0,"",'ÚHRADOVÝ KATALOG VZP - ZP'!E184))</f>
        <v/>
      </c>
      <c r="F184" s="22" t="str">
        <f t="shared" si="11"/>
        <v/>
      </c>
      <c r="G184" s="22" t="str">
        <f>IF(S184="NOVÝ",IF(LEN(TRIM('ÚHRADOVÝ KATALOG VZP - ZP'!G184))=0,"???",IF(IFERROR(SEARCH("""",UPPER('ÚHRADOVÝ KATALOG VZP - ZP'!G184)),0)=0,UPPER('ÚHRADOVÝ KATALOG VZP - ZP'!G184),"("&amp;""""&amp;")")),IF(LEN(TRIM('ÚHRADOVÝ KATALOG VZP - ZP'!G184))=0,"",IF(IFERROR(SEARCH("""",UPPER('ÚHRADOVÝ KATALOG VZP - ZP'!G184)),0)=0,UPPER('ÚHRADOVÝ KATALOG VZP - ZP'!G184),"("&amp;""""&amp;")")))</f>
        <v/>
      </c>
      <c r="H184" s="22" t="str">
        <f>IF(IFERROR(SEARCH("""",UPPER('ÚHRADOVÝ KATALOG VZP - ZP'!H184)),0)=0,UPPER('ÚHRADOVÝ KATALOG VZP - ZP'!H184),"("&amp;""""&amp;")")</f>
        <v/>
      </c>
      <c r="I184" s="22" t="str">
        <f>IF(IFERROR(SEARCH("""",UPPER('ÚHRADOVÝ KATALOG VZP - ZP'!I184)),0)=0,UPPER('ÚHRADOVÝ KATALOG VZP - ZP'!I184),"("&amp;""""&amp;")")</f>
        <v/>
      </c>
      <c r="J184" s="23" t="str">
        <f>IF(S184="NOVÝ",IF(LEN(TRIM('ÚHRADOVÝ KATALOG VZP - ZP'!J184))=0,"Chybí VYC",'ÚHRADOVÝ KATALOG VZP - ZP'!J184),IF(LEN(TRIM('ÚHRADOVÝ KATALOG VZP - ZP'!J184))=0,"",'ÚHRADOVÝ KATALOG VZP - ZP'!J184))</f>
        <v/>
      </c>
      <c r="K184" s="22" t="str">
        <f>IF(S184="NOVÝ",IF(LEN(TRIM('ÚHRADOVÝ KATALOG VZP - ZP'!K184))=0,"Chybí MENA",IF(IFERROR(SEARCH("""",UPPER('ÚHRADOVÝ KATALOG VZP - ZP'!K184)),0)=0,UPPER('ÚHRADOVÝ KATALOG VZP - ZP'!K184),"("&amp;""""&amp;")")),IF(LEN(TRIM('ÚHRADOVÝ KATALOG VZP - ZP'!K184))=0,"",IF(IFERROR(SEARCH("""",UPPER('ÚHRADOVÝ KATALOG VZP - ZP'!K184)),0)=0,UPPER('ÚHRADOVÝ KATALOG VZP - ZP'!K184),"("&amp;""""&amp;")")))</f>
        <v/>
      </c>
      <c r="L184" s="24" t="str">
        <f>IF(S184="NOVÝ",IF(LEN(TRIM('ÚHRADOVÝ KATALOG VZP - ZP'!L184))=0,"Chybí KURZ",'ÚHRADOVÝ KATALOG VZP - ZP'!L184),IF(LEN(TRIM('ÚHRADOVÝ KATALOG VZP - ZP'!L184))=0,"",'ÚHRADOVÝ KATALOG VZP - ZP'!L184))</f>
        <v/>
      </c>
      <c r="M184" s="83" t="str">
        <f>IF(S184="NOVÝ",IF(LEN(TRIM('ÚHRADOVÝ KATALOG VZP - ZP'!M184))=0,"Chybí DPH",
IF(OR('ÚHRADOVÝ KATALOG VZP - ZP'!M184=15,'ÚHRADOVÝ KATALOG VZP - ZP'!M184=21),
'ÚHRADOVÝ KATALOG VZP - ZP'!M184,"CHYBA")),
IF(LEN(TRIM('ÚHRADOVÝ KATALOG VZP - ZP'!M184))=0,"",
IF(OR('ÚHRADOVÝ KATALOG VZP - ZP'!M184=15,'ÚHRADOVÝ KATALOG VZP - ZP'!M184=21),
'ÚHRADOVÝ KATALOG VZP - ZP'!M184,"CHYBA"))
)</f>
        <v/>
      </c>
      <c r="N184" s="25" t="str">
        <f>IF(R184="NE",IF(AND(T184&lt;&gt;"X",LEN('ÚHRADOVÝ KATALOG VZP - ZP'!N184)&gt;0),IF(ROUND(J184*L184*(1+(M184/100))*T184,2)&lt;'ÚHRADOVÝ KATALOG VZP - ZP'!N184,TEXT('ÚHRADOVÝ KATALOG VZP - ZP'!N184,"# ##0,00 Kč") &amp; CHAR(10) &amp; "&gt; " &amp; TEXT('ÚHRADOVÝ KATALOG VZP - ZP'!N184-(J184*L184*(1+(M184/100))*T184),"# ##0,00 Kč"),TEXT('ÚHRADOVÝ KATALOG VZP - ZP'!N184,"# ##0,00 Kč") &amp; CHAR(10) &amp; "OK"),"Chybí data pro výpočet"),"")</f>
        <v/>
      </c>
      <c r="O184" s="26" t="str">
        <f>IF(AND(R184="NE",LEN('ÚHRADOVÝ KATALOG VZP - ZP'!O184)&gt;0),'ÚHRADOVÝ KATALOG VZP - ZP'!O184,"")</f>
        <v/>
      </c>
      <c r="P184" s="26" t="str">
        <f>IF(AND(R184="NE",LEN('ÚHRADOVÝ KATALOG VZP - ZP'!P184)&gt;0),'ÚHRADOVÝ KATALOG VZP - ZP'!P184,"")</f>
        <v/>
      </c>
      <c r="Q184" s="79" t="str">
        <f>IF(LEN(TRIM('ÚHRADOVÝ KATALOG VZP - ZP'!Q184))=0,"",IF(IFERROR(SEARCH("""",UPPER('ÚHRADOVÝ KATALOG VZP - ZP'!Q184)),0)=0,UPPER('ÚHRADOVÝ KATALOG VZP - ZP'!Q184),"("&amp;""""&amp;")"))</f>
        <v/>
      </c>
      <c r="R184" s="31" t="str">
        <f>IF(LEN(TRIM('ÚHRADOVÝ KATALOG VZP - ZP'!B184)&amp;TRIM('ÚHRADOVÝ KATALOG VZP - ZP'!C184)&amp;TRIM('ÚHRADOVÝ KATALOG VZP - ZP'!D184)&amp;TRIM('ÚHRADOVÝ KATALOG VZP - ZP'!E184)&amp;TRIM('ÚHRADOVÝ KATALOG VZP - ZP'!F184)&amp;TRIM('ÚHRADOVÝ KATALOG VZP - ZP'!G184)&amp;TRIM('ÚHRADOVÝ KATALOG VZP - ZP'!H184)&amp;TRIM('ÚHRADOVÝ KATALOG VZP - ZP'!I184)&amp;TRIM('ÚHRADOVÝ KATALOG VZP - ZP'!J184)&amp;TRIM('ÚHRADOVÝ KATALOG VZP - ZP'!K184)&amp;TRIM('ÚHRADOVÝ KATALOG VZP - ZP'!L184)&amp;TRIM('ÚHRADOVÝ KATALOG VZP - ZP'!M184)&amp;TRIM('ÚHRADOVÝ KATALOG VZP - ZP'!N184)&amp;TRIM('ÚHRADOVÝ KATALOG VZP - ZP'!O184)&amp;TRIM('ÚHRADOVÝ KATALOG VZP - ZP'!P184)&amp;TRIM('ÚHRADOVÝ KATALOG VZP - ZP'!Q184))=0,"ANO","NE")</f>
        <v>ANO</v>
      </c>
      <c r="S184" s="31" t="str">
        <f>IF(R184="NE",IF(LEN(TRIM('ÚHRADOVÝ KATALOG VZP - ZP'!B184))=0,"NOVÝ","OPRAVA"),"")</f>
        <v/>
      </c>
      <c r="T184" s="32" t="str">
        <f t="shared" si="12"/>
        <v>X</v>
      </c>
      <c r="U184" s="11"/>
      <c r="V184" s="11">
        <f>LEN(TRIM('ÚHRADOVÝ KATALOG VZP - ZP'!C184))</f>
        <v>0</v>
      </c>
      <c r="W184" s="11" t="str">
        <f>IF(IFERROR(SEARCH("""",UPPER('ÚHRADOVÝ KATALOG VZP - ZP'!C184)),0)&gt;0," "&amp;CHAR(34),"")</f>
        <v/>
      </c>
      <c r="X184" s="11" t="str">
        <f>IF(IFERROR(SEARCH("~?",UPPER('ÚHRADOVÝ KATALOG VZP - ZP'!C184)),0)&gt;0," ?","")</f>
        <v/>
      </c>
      <c r="Y184" s="11" t="str">
        <f>IF(IFERROR(SEARCH("!",UPPER('ÚHRADOVÝ KATALOG VZP - ZP'!C184)),0)&gt;0," !","")</f>
        <v/>
      </c>
      <c r="Z184" s="11" t="str">
        <f>IF(IFERROR(SEARCH("_",UPPER('ÚHRADOVÝ KATALOG VZP - ZP'!C184)),0)&gt;0," _","")</f>
        <v/>
      </c>
      <c r="AA184" s="11" t="str">
        <f>IF(IFERROR(SEARCH("§",UPPER('ÚHRADOVÝ KATALOG VZP - ZP'!C184)),0)&gt;0," §","")</f>
        <v/>
      </c>
      <c r="AB184" s="11" t="str">
        <f>IF(IFERROR(SEARCH("#",UPPER('ÚHRADOVÝ KATALOG VZP - ZP'!C184)),0)&gt;0," #","")</f>
        <v/>
      </c>
      <c r="AC184" s="11" t="str">
        <f>IF(IFERROR(SEARCH(CHAR(10),UPPER('ÚHRADOVÝ KATALOG VZP - ZP'!C184)),0)&gt;0," ALT+ENTER","")</f>
        <v/>
      </c>
      <c r="AD184" s="96" t="str">
        <f>IF(AND(V184=0, R184="NE"),"Chybí NAZ",IF(LEN(TRIM(W184&amp;X184&amp;Y184&amp;Z184&amp;AA184&amp;AB184&amp;AC184))&gt;0,"Nepovolený(é) znak(y):   "&amp;W184&amp;X184&amp;Y184&amp;Z184&amp;AA184&amp;AB184&amp;AC184,TRIM('ÚHRADOVÝ KATALOG VZP - ZP'!C184)))</f>
        <v/>
      </c>
      <c r="AE184" s="11">
        <f>LEN(TRIM('ÚHRADOVÝ KATALOG VZP - ZP'!D184))</f>
        <v>0</v>
      </c>
      <c r="AF184" s="11" t="str">
        <f>IF(IFERROR(SEARCH("""",UPPER('ÚHRADOVÝ KATALOG VZP - ZP'!D184)),0)&gt;0," "&amp;CHAR(34),"")</f>
        <v/>
      </c>
      <c r="AG184" s="11" t="str">
        <f>IF(IFERROR(SEARCH("~?",UPPER('ÚHRADOVÝ KATALOG VZP - ZP'!D184)),0)&gt;0," ?","")</f>
        <v/>
      </c>
      <c r="AH184" s="11" t="str">
        <f>IF(IFERROR(SEARCH("!",UPPER('ÚHRADOVÝ KATALOG VZP - ZP'!D184)),0)&gt;0," !","")</f>
        <v/>
      </c>
      <c r="AI184" s="11" t="str">
        <f>IF(IFERROR(SEARCH("_",UPPER('ÚHRADOVÝ KATALOG VZP - ZP'!D184)),0)&gt;0," _","")</f>
        <v/>
      </c>
      <c r="AJ184" s="11" t="str">
        <f>IF(IFERROR(SEARCH("§",UPPER('ÚHRADOVÝ KATALOG VZP - ZP'!D184)),0)&gt;0," §","")</f>
        <v/>
      </c>
      <c r="AK184" s="11" t="str">
        <f>IF(IFERROR(SEARCH("#",UPPER('ÚHRADOVÝ KATALOG VZP - ZP'!D184)),0)&gt;0," #","")</f>
        <v/>
      </c>
      <c r="AL184" s="11" t="str">
        <f>IF(IFERROR(SEARCH(CHAR(10),UPPER('ÚHRADOVÝ KATALOG VZP - ZP'!D184)),0)&gt;0," ALT+ENTER","")</f>
        <v/>
      </c>
      <c r="AM184" s="96" t="str">
        <f>IF(AND(AE184=0, R184="NE"),"Chybí DOP",IF(LEN(TRIM(AF184&amp;AG184&amp;AH184&amp;AI184&amp;AJ184&amp;AK184&amp;AL184))&gt;0,"Nepovolený(é) znak(y):   "&amp;AF184&amp;AG184&amp;AH184&amp;AI184&amp;AJ184&amp;AK184&amp;AL184,TRIM('ÚHRADOVÝ KATALOG VZP - ZP'!D184)))</f>
        <v/>
      </c>
    </row>
    <row r="185" spans="1:39" ht="30" hidden="1" customHeight="1" x14ac:dyDescent="0.2">
      <c r="A185" s="1">
        <v>180</v>
      </c>
      <c r="B185" s="20" t="str">
        <f>IF(ISBLANK('ÚHRADOVÝ KATALOG VZP - ZP'!B185),"",'ÚHRADOVÝ KATALOG VZP - ZP'!B185)</f>
        <v/>
      </c>
      <c r="C185" s="21" t="str">
        <f t="shared" si="9"/>
        <v/>
      </c>
      <c r="D185" s="21" t="str">
        <f t="shared" si="10"/>
        <v/>
      </c>
      <c r="E185" s="22" t="str">
        <f>IF(S185="NOVÝ",IF(LEN(TRIM('ÚHRADOVÝ KATALOG VZP - ZP'!E185))=0,"Chybí TYP",'ÚHRADOVÝ KATALOG VZP - ZP'!E185),IF(LEN(TRIM('ÚHRADOVÝ KATALOG VZP - ZP'!E185))=0,"",'ÚHRADOVÝ KATALOG VZP - ZP'!E185))</f>
        <v/>
      </c>
      <c r="F185" s="22" t="str">
        <f t="shared" si="11"/>
        <v/>
      </c>
      <c r="G185" s="22" t="str">
        <f>IF(S185="NOVÝ",IF(LEN(TRIM('ÚHRADOVÝ KATALOG VZP - ZP'!G185))=0,"???",IF(IFERROR(SEARCH("""",UPPER('ÚHRADOVÝ KATALOG VZP - ZP'!G185)),0)=0,UPPER('ÚHRADOVÝ KATALOG VZP - ZP'!G185),"("&amp;""""&amp;")")),IF(LEN(TRIM('ÚHRADOVÝ KATALOG VZP - ZP'!G185))=0,"",IF(IFERROR(SEARCH("""",UPPER('ÚHRADOVÝ KATALOG VZP - ZP'!G185)),0)=0,UPPER('ÚHRADOVÝ KATALOG VZP - ZP'!G185),"("&amp;""""&amp;")")))</f>
        <v/>
      </c>
      <c r="H185" s="22" t="str">
        <f>IF(IFERROR(SEARCH("""",UPPER('ÚHRADOVÝ KATALOG VZP - ZP'!H185)),0)=0,UPPER('ÚHRADOVÝ KATALOG VZP - ZP'!H185),"("&amp;""""&amp;")")</f>
        <v/>
      </c>
      <c r="I185" s="22" t="str">
        <f>IF(IFERROR(SEARCH("""",UPPER('ÚHRADOVÝ KATALOG VZP - ZP'!I185)),0)=0,UPPER('ÚHRADOVÝ KATALOG VZP - ZP'!I185),"("&amp;""""&amp;")")</f>
        <v/>
      </c>
      <c r="J185" s="23" t="str">
        <f>IF(S185="NOVÝ",IF(LEN(TRIM('ÚHRADOVÝ KATALOG VZP - ZP'!J185))=0,"Chybí VYC",'ÚHRADOVÝ KATALOG VZP - ZP'!J185),IF(LEN(TRIM('ÚHRADOVÝ KATALOG VZP - ZP'!J185))=0,"",'ÚHRADOVÝ KATALOG VZP - ZP'!J185))</f>
        <v/>
      </c>
      <c r="K185" s="22" t="str">
        <f>IF(S185="NOVÝ",IF(LEN(TRIM('ÚHRADOVÝ KATALOG VZP - ZP'!K185))=0,"Chybí MENA",IF(IFERROR(SEARCH("""",UPPER('ÚHRADOVÝ KATALOG VZP - ZP'!K185)),0)=0,UPPER('ÚHRADOVÝ KATALOG VZP - ZP'!K185),"("&amp;""""&amp;")")),IF(LEN(TRIM('ÚHRADOVÝ KATALOG VZP - ZP'!K185))=0,"",IF(IFERROR(SEARCH("""",UPPER('ÚHRADOVÝ KATALOG VZP - ZP'!K185)),0)=0,UPPER('ÚHRADOVÝ KATALOG VZP - ZP'!K185),"("&amp;""""&amp;")")))</f>
        <v/>
      </c>
      <c r="L185" s="24" t="str">
        <f>IF(S185="NOVÝ",IF(LEN(TRIM('ÚHRADOVÝ KATALOG VZP - ZP'!L185))=0,"Chybí KURZ",'ÚHRADOVÝ KATALOG VZP - ZP'!L185),IF(LEN(TRIM('ÚHRADOVÝ KATALOG VZP - ZP'!L185))=0,"",'ÚHRADOVÝ KATALOG VZP - ZP'!L185))</f>
        <v/>
      </c>
      <c r="M185" s="83" t="str">
        <f>IF(S185="NOVÝ",IF(LEN(TRIM('ÚHRADOVÝ KATALOG VZP - ZP'!M185))=0,"Chybí DPH",
IF(OR('ÚHRADOVÝ KATALOG VZP - ZP'!M185=15,'ÚHRADOVÝ KATALOG VZP - ZP'!M185=21),
'ÚHRADOVÝ KATALOG VZP - ZP'!M185,"CHYBA")),
IF(LEN(TRIM('ÚHRADOVÝ KATALOG VZP - ZP'!M185))=0,"",
IF(OR('ÚHRADOVÝ KATALOG VZP - ZP'!M185=15,'ÚHRADOVÝ KATALOG VZP - ZP'!M185=21),
'ÚHRADOVÝ KATALOG VZP - ZP'!M185,"CHYBA"))
)</f>
        <v/>
      </c>
      <c r="N185" s="25" t="str">
        <f>IF(R185="NE",IF(AND(T185&lt;&gt;"X",LEN('ÚHRADOVÝ KATALOG VZP - ZP'!N185)&gt;0),IF(ROUND(J185*L185*(1+(M185/100))*T185,2)&lt;'ÚHRADOVÝ KATALOG VZP - ZP'!N185,TEXT('ÚHRADOVÝ KATALOG VZP - ZP'!N185,"# ##0,00 Kč") &amp; CHAR(10) &amp; "&gt; " &amp; TEXT('ÚHRADOVÝ KATALOG VZP - ZP'!N185-(J185*L185*(1+(M185/100))*T185),"# ##0,00 Kč"),TEXT('ÚHRADOVÝ KATALOG VZP - ZP'!N185,"# ##0,00 Kč") &amp; CHAR(10) &amp; "OK"),"Chybí data pro výpočet"),"")</f>
        <v/>
      </c>
      <c r="O185" s="26" t="str">
        <f>IF(AND(R185="NE",LEN('ÚHRADOVÝ KATALOG VZP - ZP'!O185)&gt;0),'ÚHRADOVÝ KATALOG VZP - ZP'!O185,"")</f>
        <v/>
      </c>
      <c r="P185" s="26" t="str">
        <f>IF(AND(R185="NE",LEN('ÚHRADOVÝ KATALOG VZP - ZP'!P185)&gt;0),'ÚHRADOVÝ KATALOG VZP - ZP'!P185,"")</f>
        <v/>
      </c>
      <c r="Q185" s="79" t="str">
        <f>IF(LEN(TRIM('ÚHRADOVÝ KATALOG VZP - ZP'!Q185))=0,"",IF(IFERROR(SEARCH("""",UPPER('ÚHRADOVÝ KATALOG VZP - ZP'!Q185)),0)=0,UPPER('ÚHRADOVÝ KATALOG VZP - ZP'!Q185),"("&amp;""""&amp;")"))</f>
        <v/>
      </c>
      <c r="R185" s="31" t="str">
        <f>IF(LEN(TRIM('ÚHRADOVÝ KATALOG VZP - ZP'!B185)&amp;TRIM('ÚHRADOVÝ KATALOG VZP - ZP'!C185)&amp;TRIM('ÚHRADOVÝ KATALOG VZP - ZP'!D185)&amp;TRIM('ÚHRADOVÝ KATALOG VZP - ZP'!E185)&amp;TRIM('ÚHRADOVÝ KATALOG VZP - ZP'!F185)&amp;TRIM('ÚHRADOVÝ KATALOG VZP - ZP'!G185)&amp;TRIM('ÚHRADOVÝ KATALOG VZP - ZP'!H185)&amp;TRIM('ÚHRADOVÝ KATALOG VZP - ZP'!I185)&amp;TRIM('ÚHRADOVÝ KATALOG VZP - ZP'!J185)&amp;TRIM('ÚHRADOVÝ KATALOG VZP - ZP'!K185)&amp;TRIM('ÚHRADOVÝ KATALOG VZP - ZP'!L185)&amp;TRIM('ÚHRADOVÝ KATALOG VZP - ZP'!M185)&amp;TRIM('ÚHRADOVÝ KATALOG VZP - ZP'!N185)&amp;TRIM('ÚHRADOVÝ KATALOG VZP - ZP'!O185)&amp;TRIM('ÚHRADOVÝ KATALOG VZP - ZP'!P185)&amp;TRIM('ÚHRADOVÝ KATALOG VZP - ZP'!Q185))=0,"ANO","NE")</f>
        <v>ANO</v>
      </c>
      <c r="S185" s="31" t="str">
        <f>IF(R185="NE",IF(LEN(TRIM('ÚHRADOVÝ KATALOG VZP - ZP'!B185))=0,"NOVÝ","OPRAVA"),"")</f>
        <v/>
      </c>
      <c r="T185" s="32" t="str">
        <f t="shared" si="12"/>
        <v>X</v>
      </c>
      <c r="U185" s="11"/>
      <c r="V185" s="11">
        <f>LEN(TRIM('ÚHRADOVÝ KATALOG VZP - ZP'!C185))</f>
        <v>0</v>
      </c>
      <c r="W185" s="11" t="str">
        <f>IF(IFERROR(SEARCH("""",UPPER('ÚHRADOVÝ KATALOG VZP - ZP'!C185)),0)&gt;0," "&amp;CHAR(34),"")</f>
        <v/>
      </c>
      <c r="X185" s="11" t="str">
        <f>IF(IFERROR(SEARCH("~?",UPPER('ÚHRADOVÝ KATALOG VZP - ZP'!C185)),0)&gt;0," ?","")</f>
        <v/>
      </c>
      <c r="Y185" s="11" t="str">
        <f>IF(IFERROR(SEARCH("!",UPPER('ÚHRADOVÝ KATALOG VZP - ZP'!C185)),0)&gt;0," !","")</f>
        <v/>
      </c>
      <c r="Z185" s="11" t="str">
        <f>IF(IFERROR(SEARCH("_",UPPER('ÚHRADOVÝ KATALOG VZP - ZP'!C185)),0)&gt;0," _","")</f>
        <v/>
      </c>
      <c r="AA185" s="11" t="str">
        <f>IF(IFERROR(SEARCH("§",UPPER('ÚHRADOVÝ KATALOG VZP - ZP'!C185)),0)&gt;0," §","")</f>
        <v/>
      </c>
      <c r="AB185" s="11" t="str">
        <f>IF(IFERROR(SEARCH("#",UPPER('ÚHRADOVÝ KATALOG VZP - ZP'!C185)),0)&gt;0," #","")</f>
        <v/>
      </c>
      <c r="AC185" s="11" t="str">
        <f>IF(IFERROR(SEARCH(CHAR(10),UPPER('ÚHRADOVÝ KATALOG VZP - ZP'!C185)),0)&gt;0," ALT+ENTER","")</f>
        <v/>
      </c>
      <c r="AD185" s="96" t="str">
        <f>IF(AND(V185=0, R185="NE"),"Chybí NAZ",IF(LEN(TRIM(W185&amp;X185&amp;Y185&amp;Z185&amp;AA185&amp;AB185&amp;AC185))&gt;0,"Nepovolený(é) znak(y):   "&amp;W185&amp;X185&amp;Y185&amp;Z185&amp;AA185&amp;AB185&amp;AC185,TRIM('ÚHRADOVÝ KATALOG VZP - ZP'!C185)))</f>
        <v/>
      </c>
      <c r="AE185" s="11">
        <f>LEN(TRIM('ÚHRADOVÝ KATALOG VZP - ZP'!D185))</f>
        <v>0</v>
      </c>
      <c r="AF185" s="11" t="str">
        <f>IF(IFERROR(SEARCH("""",UPPER('ÚHRADOVÝ KATALOG VZP - ZP'!D185)),0)&gt;0," "&amp;CHAR(34),"")</f>
        <v/>
      </c>
      <c r="AG185" s="11" t="str">
        <f>IF(IFERROR(SEARCH("~?",UPPER('ÚHRADOVÝ KATALOG VZP - ZP'!D185)),0)&gt;0," ?","")</f>
        <v/>
      </c>
      <c r="AH185" s="11" t="str">
        <f>IF(IFERROR(SEARCH("!",UPPER('ÚHRADOVÝ KATALOG VZP - ZP'!D185)),0)&gt;0," !","")</f>
        <v/>
      </c>
      <c r="AI185" s="11" t="str">
        <f>IF(IFERROR(SEARCH("_",UPPER('ÚHRADOVÝ KATALOG VZP - ZP'!D185)),0)&gt;0," _","")</f>
        <v/>
      </c>
      <c r="AJ185" s="11" t="str">
        <f>IF(IFERROR(SEARCH("§",UPPER('ÚHRADOVÝ KATALOG VZP - ZP'!D185)),0)&gt;0," §","")</f>
        <v/>
      </c>
      <c r="AK185" s="11" t="str">
        <f>IF(IFERROR(SEARCH("#",UPPER('ÚHRADOVÝ KATALOG VZP - ZP'!D185)),0)&gt;0," #","")</f>
        <v/>
      </c>
      <c r="AL185" s="11" t="str">
        <f>IF(IFERROR(SEARCH(CHAR(10),UPPER('ÚHRADOVÝ KATALOG VZP - ZP'!D185)),0)&gt;0," ALT+ENTER","")</f>
        <v/>
      </c>
      <c r="AM185" s="96" t="str">
        <f>IF(AND(AE185=0, R185="NE"),"Chybí DOP",IF(LEN(TRIM(AF185&amp;AG185&amp;AH185&amp;AI185&amp;AJ185&amp;AK185&amp;AL185))&gt;0,"Nepovolený(é) znak(y):   "&amp;AF185&amp;AG185&amp;AH185&amp;AI185&amp;AJ185&amp;AK185&amp;AL185,TRIM('ÚHRADOVÝ KATALOG VZP - ZP'!D185)))</f>
        <v/>
      </c>
    </row>
    <row r="186" spans="1:39" ht="30" hidden="1" customHeight="1" x14ac:dyDescent="0.2">
      <c r="A186" s="1">
        <v>181</v>
      </c>
      <c r="B186" s="20" t="str">
        <f>IF(ISBLANK('ÚHRADOVÝ KATALOG VZP - ZP'!B186),"",'ÚHRADOVÝ KATALOG VZP - ZP'!B186)</f>
        <v/>
      </c>
      <c r="C186" s="21" t="str">
        <f t="shared" si="9"/>
        <v/>
      </c>
      <c r="D186" s="21" t="str">
        <f t="shared" si="10"/>
        <v/>
      </c>
      <c r="E186" s="22" t="str">
        <f>IF(S186="NOVÝ",IF(LEN(TRIM('ÚHRADOVÝ KATALOG VZP - ZP'!E186))=0,"Chybí TYP",'ÚHRADOVÝ KATALOG VZP - ZP'!E186),IF(LEN(TRIM('ÚHRADOVÝ KATALOG VZP - ZP'!E186))=0,"",'ÚHRADOVÝ KATALOG VZP - ZP'!E186))</f>
        <v/>
      </c>
      <c r="F186" s="22" t="str">
        <f t="shared" si="11"/>
        <v/>
      </c>
      <c r="G186" s="22" t="str">
        <f>IF(S186="NOVÝ",IF(LEN(TRIM('ÚHRADOVÝ KATALOG VZP - ZP'!G186))=0,"???",IF(IFERROR(SEARCH("""",UPPER('ÚHRADOVÝ KATALOG VZP - ZP'!G186)),0)=0,UPPER('ÚHRADOVÝ KATALOG VZP - ZP'!G186),"("&amp;""""&amp;")")),IF(LEN(TRIM('ÚHRADOVÝ KATALOG VZP - ZP'!G186))=0,"",IF(IFERROR(SEARCH("""",UPPER('ÚHRADOVÝ KATALOG VZP - ZP'!G186)),0)=0,UPPER('ÚHRADOVÝ KATALOG VZP - ZP'!G186),"("&amp;""""&amp;")")))</f>
        <v/>
      </c>
      <c r="H186" s="22" t="str">
        <f>IF(IFERROR(SEARCH("""",UPPER('ÚHRADOVÝ KATALOG VZP - ZP'!H186)),0)=0,UPPER('ÚHRADOVÝ KATALOG VZP - ZP'!H186),"("&amp;""""&amp;")")</f>
        <v/>
      </c>
      <c r="I186" s="22" t="str">
        <f>IF(IFERROR(SEARCH("""",UPPER('ÚHRADOVÝ KATALOG VZP - ZP'!I186)),0)=0,UPPER('ÚHRADOVÝ KATALOG VZP - ZP'!I186),"("&amp;""""&amp;")")</f>
        <v/>
      </c>
      <c r="J186" s="23" t="str">
        <f>IF(S186="NOVÝ",IF(LEN(TRIM('ÚHRADOVÝ KATALOG VZP - ZP'!J186))=0,"Chybí VYC",'ÚHRADOVÝ KATALOG VZP - ZP'!J186),IF(LEN(TRIM('ÚHRADOVÝ KATALOG VZP - ZP'!J186))=0,"",'ÚHRADOVÝ KATALOG VZP - ZP'!J186))</f>
        <v/>
      </c>
      <c r="K186" s="22" t="str">
        <f>IF(S186="NOVÝ",IF(LEN(TRIM('ÚHRADOVÝ KATALOG VZP - ZP'!K186))=0,"Chybí MENA",IF(IFERROR(SEARCH("""",UPPER('ÚHRADOVÝ KATALOG VZP - ZP'!K186)),0)=0,UPPER('ÚHRADOVÝ KATALOG VZP - ZP'!K186),"("&amp;""""&amp;")")),IF(LEN(TRIM('ÚHRADOVÝ KATALOG VZP - ZP'!K186))=0,"",IF(IFERROR(SEARCH("""",UPPER('ÚHRADOVÝ KATALOG VZP - ZP'!K186)),0)=0,UPPER('ÚHRADOVÝ KATALOG VZP - ZP'!K186),"("&amp;""""&amp;")")))</f>
        <v/>
      </c>
      <c r="L186" s="24" t="str">
        <f>IF(S186="NOVÝ",IF(LEN(TRIM('ÚHRADOVÝ KATALOG VZP - ZP'!L186))=0,"Chybí KURZ",'ÚHRADOVÝ KATALOG VZP - ZP'!L186),IF(LEN(TRIM('ÚHRADOVÝ KATALOG VZP - ZP'!L186))=0,"",'ÚHRADOVÝ KATALOG VZP - ZP'!L186))</f>
        <v/>
      </c>
      <c r="M186" s="83" t="str">
        <f>IF(S186="NOVÝ",IF(LEN(TRIM('ÚHRADOVÝ KATALOG VZP - ZP'!M186))=0,"Chybí DPH",
IF(OR('ÚHRADOVÝ KATALOG VZP - ZP'!M186=15,'ÚHRADOVÝ KATALOG VZP - ZP'!M186=21),
'ÚHRADOVÝ KATALOG VZP - ZP'!M186,"CHYBA")),
IF(LEN(TRIM('ÚHRADOVÝ KATALOG VZP - ZP'!M186))=0,"",
IF(OR('ÚHRADOVÝ KATALOG VZP - ZP'!M186=15,'ÚHRADOVÝ KATALOG VZP - ZP'!M186=21),
'ÚHRADOVÝ KATALOG VZP - ZP'!M186,"CHYBA"))
)</f>
        <v/>
      </c>
      <c r="N186" s="25" t="str">
        <f>IF(R186="NE",IF(AND(T186&lt;&gt;"X",LEN('ÚHRADOVÝ KATALOG VZP - ZP'!N186)&gt;0),IF(ROUND(J186*L186*(1+(M186/100))*T186,2)&lt;'ÚHRADOVÝ KATALOG VZP - ZP'!N186,TEXT('ÚHRADOVÝ KATALOG VZP - ZP'!N186,"# ##0,00 Kč") &amp; CHAR(10) &amp; "&gt; " &amp; TEXT('ÚHRADOVÝ KATALOG VZP - ZP'!N186-(J186*L186*(1+(M186/100))*T186),"# ##0,00 Kč"),TEXT('ÚHRADOVÝ KATALOG VZP - ZP'!N186,"# ##0,00 Kč") &amp; CHAR(10) &amp; "OK"),"Chybí data pro výpočet"),"")</f>
        <v/>
      </c>
      <c r="O186" s="26" t="str">
        <f>IF(AND(R186="NE",LEN('ÚHRADOVÝ KATALOG VZP - ZP'!O186)&gt;0),'ÚHRADOVÝ KATALOG VZP - ZP'!O186,"")</f>
        <v/>
      </c>
      <c r="P186" s="26" t="str">
        <f>IF(AND(R186="NE",LEN('ÚHRADOVÝ KATALOG VZP - ZP'!P186)&gt;0),'ÚHRADOVÝ KATALOG VZP - ZP'!P186,"")</f>
        <v/>
      </c>
      <c r="Q186" s="79" t="str">
        <f>IF(LEN(TRIM('ÚHRADOVÝ KATALOG VZP - ZP'!Q186))=0,"",IF(IFERROR(SEARCH("""",UPPER('ÚHRADOVÝ KATALOG VZP - ZP'!Q186)),0)=0,UPPER('ÚHRADOVÝ KATALOG VZP - ZP'!Q186),"("&amp;""""&amp;")"))</f>
        <v/>
      </c>
      <c r="R186" s="31" t="str">
        <f>IF(LEN(TRIM('ÚHRADOVÝ KATALOG VZP - ZP'!B186)&amp;TRIM('ÚHRADOVÝ KATALOG VZP - ZP'!C186)&amp;TRIM('ÚHRADOVÝ KATALOG VZP - ZP'!D186)&amp;TRIM('ÚHRADOVÝ KATALOG VZP - ZP'!E186)&amp;TRIM('ÚHRADOVÝ KATALOG VZP - ZP'!F186)&amp;TRIM('ÚHRADOVÝ KATALOG VZP - ZP'!G186)&amp;TRIM('ÚHRADOVÝ KATALOG VZP - ZP'!H186)&amp;TRIM('ÚHRADOVÝ KATALOG VZP - ZP'!I186)&amp;TRIM('ÚHRADOVÝ KATALOG VZP - ZP'!J186)&amp;TRIM('ÚHRADOVÝ KATALOG VZP - ZP'!K186)&amp;TRIM('ÚHRADOVÝ KATALOG VZP - ZP'!L186)&amp;TRIM('ÚHRADOVÝ KATALOG VZP - ZP'!M186)&amp;TRIM('ÚHRADOVÝ KATALOG VZP - ZP'!N186)&amp;TRIM('ÚHRADOVÝ KATALOG VZP - ZP'!O186)&amp;TRIM('ÚHRADOVÝ KATALOG VZP - ZP'!P186)&amp;TRIM('ÚHRADOVÝ KATALOG VZP - ZP'!Q186))=0,"ANO","NE")</f>
        <v>ANO</v>
      </c>
      <c r="S186" s="31" t="str">
        <f>IF(R186="NE",IF(LEN(TRIM('ÚHRADOVÝ KATALOG VZP - ZP'!B186))=0,"NOVÝ","OPRAVA"),"")</f>
        <v/>
      </c>
      <c r="T186" s="32" t="str">
        <f t="shared" si="12"/>
        <v>X</v>
      </c>
      <c r="U186" s="11"/>
      <c r="V186" s="11">
        <f>LEN(TRIM('ÚHRADOVÝ KATALOG VZP - ZP'!C186))</f>
        <v>0</v>
      </c>
      <c r="W186" s="11" t="str">
        <f>IF(IFERROR(SEARCH("""",UPPER('ÚHRADOVÝ KATALOG VZP - ZP'!C186)),0)&gt;0," "&amp;CHAR(34),"")</f>
        <v/>
      </c>
      <c r="X186" s="11" t="str">
        <f>IF(IFERROR(SEARCH("~?",UPPER('ÚHRADOVÝ KATALOG VZP - ZP'!C186)),0)&gt;0," ?","")</f>
        <v/>
      </c>
      <c r="Y186" s="11" t="str">
        <f>IF(IFERROR(SEARCH("!",UPPER('ÚHRADOVÝ KATALOG VZP - ZP'!C186)),0)&gt;0," !","")</f>
        <v/>
      </c>
      <c r="Z186" s="11" t="str">
        <f>IF(IFERROR(SEARCH("_",UPPER('ÚHRADOVÝ KATALOG VZP - ZP'!C186)),0)&gt;0," _","")</f>
        <v/>
      </c>
      <c r="AA186" s="11" t="str">
        <f>IF(IFERROR(SEARCH("§",UPPER('ÚHRADOVÝ KATALOG VZP - ZP'!C186)),0)&gt;0," §","")</f>
        <v/>
      </c>
      <c r="AB186" s="11" t="str">
        <f>IF(IFERROR(SEARCH("#",UPPER('ÚHRADOVÝ KATALOG VZP - ZP'!C186)),0)&gt;0," #","")</f>
        <v/>
      </c>
      <c r="AC186" s="11" t="str">
        <f>IF(IFERROR(SEARCH(CHAR(10),UPPER('ÚHRADOVÝ KATALOG VZP - ZP'!C186)),0)&gt;0," ALT+ENTER","")</f>
        <v/>
      </c>
      <c r="AD186" s="96" t="str">
        <f>IF(AND(V186=0, R186="NE"),"Chybí NAZ",IF(LEN(TRIM(W186&amp;X186&amp;Y186&amp;Z186&amp;AA186&amp;AB186&amp;AC186))&gt;0,"Nepovolený(é) znak(y):   "&amp;W186&amp;X186&amp;Y186&amp;Z186&amp;AA186&amp;AB186&amp;AC186,TRIM('ÚHRADOVÝ KATALOG VZP - ZP'!C186)))</f>
        <v/>
      </c>
      <c r="AE186" s="11">
        <f>LEN(TRIM('ÚHRADOVÝ KATALOG VZP - ZP'!D186))</f>
        <v>0</v>
      </c>
      <c r="AF186" s="11" t="str">
        <f>IF(IFERROR(SEARCH("""",UPPER('ÚHRADOVÝ KATALOG VZP - ZP'!D186)),0)&gt;0," "&amp;CHAR(34),"")</f>
        <v/>
      </c>
      <c r="AG186" s="11" t="str">
        <f>IF(IFERROR(SEARCH("~?",UPPER('ÚHRADOVÝ KATALOG VZP - ZP'!D186)),0)&gt;0," ?","")</f>
        <v/>
      </c>
      <c r="AH186" s="11" t="str">
        <f>IF(IFERROR(SEARCH("!",UPPER('ÚHRADOVÝ KATALOG VZP - ZP'!D186)),0)&gt;0," !","")</f>
        <v/>
      </c>
      <c r="AI186" s="11" t="str">
        <f>IF(IFERROR(SEARCH("_",UPPER('ÚHRADOVÝ KATALOG VZP - ZP'!D186)),0)&gt;0," _","")</f>
        <v/>
      </c>
      <c r="AJ186" s="11" t="str">
        <f>IF(IFERROR(SEARCH("§",UPPER('ÚHRADOVÝ KATALOG VZP - ZP'!D186)),0)&gt;0," §","")</f>
        <v/>
      </c>
      <c r="AK186" s="11" t="str">
        <f>IF(IFERROR(SEARCH("#",UPPER('ÚHRADOVÝ KATALOG VZP - ZP'!D186)),0)&gt;0," #","")</f>
        <v/>
      </c>
      <c r="AL186" s="11" t="str">
        <f>IF(IFERROR(SEARCH(CHAR(10),UPPER('ÚHRADOVÝ KATALOG VZP - ZP'!D186)),0)&gt;0," ALT+ENTER","")</f>
        <v/>
      </c>
      <c r="AM186" s="96" t="str">
        <f>IF(AND(AE186=0, R186="NE"),"Chybí DOP",IF(LEN(TRIM(AF186&amp;AG186&amp;AH186&amp;AI186&amp;AJ186&amp;AK186&amp;AL186))&gt;0,"Nepovolený(é) znak(y):   "&amp;AF186&amp;AG186&amp;AH186&amp;AI186&amp;AJ186&amp;AK186&amp;AL186,TRIM('ÚHRADOVÝ KATALOG VZP - ZP'!D186)))</f>
        <v/>
      </c>
    </row>
    <row r="187" spans="1:39" ht="30" hidden="1" customHeight="1" x14ac:dyDescent="0.2">
      <c r="A187" s="1">
        <v>182</v>
      </c>
      <c r="B187" s="20" t="str">
        <f>IF(ISBLANK('ÚHRADOVÝ KATALOG VZP - ZP'!B187),"",'ÚHRADOVÝ KATALOG VZP - ZP'!B187)</f>
        <v/>
      </c>
      <c r="C187" s="21" t="str">
        <f t="shared" si="9"/>
        <v/>
      </c>
      <c r="D187" s="21" t="str">
        <f t="shared" si="10"/>
        <v/>
      </c>
      <c r="E187" s="22" t="str">
        <f>IF(S187="NOVÝ",IF(LEN(TRIM('ÚHRADOVÝ KATALOG VZP - ZP'!E187))=0,"Chybí TYP",'ÚHRADOVÝ KATALOG VZP - ZP'!E187),IF(LEN(TRIM('ÚHRADOVÝ KATALOG VZP - ZP'!E187))=0,"",'ÚHRADOVÝ KATALOG VZP - ZP'!E187))</f>
        <v/>
      </c>
      <c r="F187" s="22" t="str">
        <f t="shared" si="11"/>
        <v/>
      </c>
      <c r="G187" s="22" t="str">
        <f>IF(S187="NOVÝ",IF(LEN(TRIM('ÚHRADOVÝ KATALOG VZP - ZP'!G187))=0,"???",IF(IFERROR(SEARCH("""",UPPER('ÚHRADOVÝ KATALOG VZP - ZP'!G187)),0)=0,UPPER('ÚHRADOVÝ KATALOG VZP - ZP'!G187),"("&amp;""""&amp;")")),IF(LEN(TRIM('ÚHRADOVÝ KATALOG VZP - ZP'!G187))=0,"",IF(IFERROR(SEARCH("""",UPPER('ÚHRADOVÝ KATALOG VZP - ZP'!G187)),0)=0,UPPER('ÚHRADOVÝ KATALOG VZP - ZP'!G187),"("&amp;""""&amp;")")))</f>
        <v/>
      </c>
      <c r="H187" s="22" t="str">
        <f>IF(IFERROR(SEARCH("""",UPPER('ÚHRADOVÝ KATALOG VZP - ZP'!H187)),0)=0,UPPER('ÚHRADOVÝ KATALOG VZP - ZP'!H187),"("&amp;""""&amp;")")</f>
        <v/>
      </c>
      <c r="I187" s="22" t="str">
        <f>IF(IFERROR(SEARCH("""",UPPER('ÚHRADOVÝ KATALOG VZP - ZP'!I187)),0)=0,UPPER('ÚHRADOVÝ KATALOG VZP - ZP'!I187),"("&amp;""""&amp;")")</f>
        <v/>
      </c>
      <c r="J187" s="23" t="str">
        <f>IF(S187="NOVÝ",IF(LEN(TRIM('ÚHRADOVÝ KATALOG VZP - ZP'!J187))=0,"Chybí VYC",'ÚHRADOVÝ KATALOG VZP - ZP'!J187),IF(LEN(TRIM('ÚHRADOVÝ KATALOG VZP - ZP'!J187))=0,"",'ÚHRADOVÝ KATALOG VZP - ZP'!J187))</f>
        <v/>
      </c>
      <c r="K187" s="22" t="str">
        <f>IF(S187="NOVÝ",IF(LEN(TRIM('ÚHRADOVÝ KATALOG VZP - ZP'!K187))=0,"Chybí MENA",IF(IFERROR(SEARCH("""",UPPER('ÚHRADOVÝ KATALOG VZP - ZP'!K187)),0)=0,UPPER('ÚHRADOVÝ KATALOG VZP - ZP'!K187),"("&amp;""""&amp;")")),IF(LEN(TRIM('ÚHRADOVÝ KATALOG VZP - ZP'!K187))=0,"",IF(IFERROR(SEARCH("""",UPPER('ÚHRADOVÝ KATALOG VZP - ZP'!K187)),0)=0,UPPER('ÚHRADOVÝ KATALOG VZP - ZP'!K187),"("&amp;""""&amp;")")))</f>
        <v/>
      </c>
      <c r="L187" s="24" t="str">
        <f>IF(S187="NOVÝ",IF(LEN(TRIM('ÚHRADOVÝ KATALOG VZP - ZP'!L187))=0,"Chybí KURZ",'ÚHRADOVÝ KATALOG VZP - ZP'!L187),IF(LEN(TRIM('ÚHRADOVÝ KATALOG VZP - ZP'!L187))=0,"",'ÚHRADOVÝ KATALOG VZP - ZP'!L187))</f>
        <v/>
      </c>
      <c r="M187" s="83" t="str">
        <f>IF(S187="NOVÝ",IF(LEN(TRIM('ÚHRADOVÝ KATALOG VZP - ZP'!M187))=0,"Chybí DPH",
IF(OR('ÚHRADOVÝ KATALOG VZP - ZP'!M187=15,'ÚHRADOVÝ KATALOG VZP - ZP'!M187=21),
'ÚHRADOVÝ KATALOG VZP - ZP'!M187,"CHYBA")),
IF(LEN(TRIM('ÚHRADOVÝ KATALOG VZP - ZP'!M187))=0,"",
IF(OR('ÚHRADOVÝ KATALOG VZP - ZP'!M187=15,'ÚHRADOVÝ KATALOG VZP - ZP'!M187=21),
'ÚHRADOVÝ KATALOG VZP - ZP'!M187,"CHYBA"))
)</f>
        <v/>
      </c>
      <c r="N187" s="25" t="str">
        <f>IF(R187="NE",IF(AND(T187&lt;&gt;"X",LEN('ÚHRADOVÝ KATALOG VZP - ZP'!N187)&gt;0),IF(ROUND(J187*L187*(1+(M187/100))*T187,2)&lt;'ÚHRADOVÝ KATALOG VZP - ZP'!N187,TEXT('ÚHRADOVÝ KATALOG VZP - ZP'!N187,"# ##0,00 Kč") &amp; CHAR(10) &amp; "&gt; " &amp; TEXT('ÚHRADOVÝ KATALOG VZP - ZP'!N187-(J187*L187*(1+(M187/100))*T187),"# ##0,00 Kč"),TEXT('ÚHRADOVÝ KATALOG VZP - ZP'!N187,"# ##0,00 Kč") &amp; CHAR(10) &amp; "OK"),"Chybí data pro výpočet"),"")</f>
        <v/>
      </c>
      <c r="O187" s="26" t="str">
        <f>IF(AND(R187="NE",LEN('ÚHRADOVÝ KATALOG VZP - ZP'!O187)&gt;0),'ÚHRADOVÝ KATALOG VZP - ZP'!O187,"")</f>
        <v/>
      </c>
      <c r="P187" s="26" t="str">
        <f>IF(AND(R187="NE",LEN('ÚHRADOVÝ KATALOG VZP - ZP'!P187)&gt;0),'ÚHRADOVÝ KATALOG VZP - ZP'!P187,"")</f>
        <v/>
      </c>
      <c r="Q187" s="79" t="str">
        <f>IF(LEN(TRIM('ÚHRADOVÝ KATALOG VZP - ZP'!Q187))=0,"",IF(IFERROR(SEARCH("""",UPPER('ÚHRADOVÝ KATALOG VZP - ZP'!Q187)),0)=0,UPPER('ÚHRADOVÝ KATALOG VZP - ZP'!Q187),"("&amp;""""&amp;")"))</f>
        <v/>
      </c>
      <c r="R187" s="31" t="str">
        <f>IF(LEN(TRIM('ÚHRADOVÝ KATALOG VZP - ZP'!B187)&amp;TRIM('ÚHRADOVÝ KATALOG VZP - ZP'!C187)&amp;TRIM('ÚHRADOVÝ KATALOG VZP - ZP'!D187)&amp;TRIM('ÚHRADOVÝ KATALOG VZP - ZP'!E187)&amp;TRIM('ÚHRADOVÝ KATALOG VZP - ZP'!F187)&amp;TRIM('ÚHRADOVÝ KATALOG VZP - ZP'!G187)&amp;TRIM('ÚHRADOVÝ KATALOG VZP - ZP'!H187)&amp;TRIM('ÚHRADOVÝ KATALOG VZP - ZP'!I187)&amp;TRIM('ÚHRADOVÝ KATALOG VZP - ZP'!J187)&amp;TRIM('ÚHRADOVÝ KATALOG VZP - ZP'!K187)&amp;TRIM('ÚHRADOVÝ KATALOG VZP - ZP'!L187)&amp;TRIM('ÚHRADOVÝ KATALOG VZP - ZP'!M187)&amp;TRIM('ÚHRADOVÝ KATALOG VZP - ZP'!N187)&amp;TRIM('ÚHRADOVÝ KATALOG VZP - ZP'!O187)&amp;TRIM('ÚHRADOVÝ KATALOG VZP - ZP'!P187)&amp;TRIM('ÚHRADOVÝ KATALOG VZP - ZP'!Q187))=0,"ANO","NE")</f>
        <v>ANO</v>
      </c>
      <c r="S187" s="31" t="str">
        <f>IF(R187="NE",IF(LEN(TRIM('ÚHRADOVÝ KATALOG VZP - ZP'!B187))=0,"NOVÝ","OPRAVA"),"")</f>
        <v/>
      </c>
      <c r="T187" s="32" t="str">
        <f t="shared" si="12"/>
        <v>X</v>
      </c>
      <c r="U187" s="11"/>
      <c r="V187" s="11">
        <f>LEN(TRIM('ÚHRADOVÝ KATALOG VZP - ZP'!C187))</f>
        <v>0</v>
      </c>
      <c r="W187" s="11" t="str">
        <f>IF(IFERROR(SEARCH("""",UPPER('ÚHRADOVÝ KATALOG VZP - ZP'!C187)),0)&gt;0," "&amp;CHAR(34),"")</f>
        <v/>
      </c>
      <c r="X187" s="11" t="str">
        <f>IF(IFERROR(SEARCH("~?",UPPER('ÚHRADOVÝ KATALOG VZP - ZP'!C187)),0)&gt;0," ?","")</f>
        <v/>
      </c>
      <c r="Y187" s="11" t="str">
        <f>IF(IFERROR(SEARCH("!",UPPER('ÚHRADOVÝ KATALOG VZP - ZP'!C187)),0)&gt;0," !","")</f>
        <v/>
      </c>
      <c r="Z187" s="11" t="str">
        <f>IF(IFERROR(SEARCH("_",UPPER('ÚHRADOVÝ KATALOG VZP - ZP'!C187)),0)&gt;0," _","")</f>
        <v/>
      </c>
      <c r="AA187" s="11" t="str">
        <f>IF(IFERROR(SEARCH("§",UPPER('ÚHRADOVÝ KATALOG VZP - ZP'!C187)),0)&gt;0," §","")</f>
        <v/>
      </c>
      <c r="AB187" s="11" t="str">
        <f>IF(IFERROR(SEARCH("#",UPPER('ÚHRADOVÝ KATALOG VZP - ZP'!C187)),0)&gt;0," #","")</f>
        <v/>
      </c>
      <c r="AC187" s="11" t="str">
        <f>IF(IFERROR(SEARCH(CHAR(10),UPPER('ÚHRADOVÝ KATALOG VZP - ZP'!C187)),0)&gt;0," ALT+ENTER","")</f>
        <v/>
      </c>
      <c r="AD187" s="96" t="str">
        <f>IF(AND(V187=0, R187="NE"),"Chybí NAZ",IF(LEN(TRIM(W187&amp;X187&amp;Y187&amp;Z187&amp;AA187&amp;AB187&amp;AC187))&gt;0,"Nepovolený(é) znak(y):   "&amp;W187&amp;X187&amp;Y187&amp;Z187&amp;AA187&amp;AB187&amp;AC187,TRIM('ÚHRADOVÝ KATALOG VZP - ZP'!C187)))</f>
        <v/>
      </c>
      <c r="AE187" s="11">
        <f>LEN(TRIM('ÚHRADOVÝ KATALOG VZP - ZP'!D187))</f>
        <v>0</v>
      </c>
      <c r="AF187" s="11" t="str">
        <f>IF(IFERROR(SEARCH("""",UPPER('ÚHRADOVÝ KATALOG VZP - ZP'!D187)),0)&gt;0," "&amp;CHAR(34),"")</f>
        <v/>
      </c>
      <c r="AG187" s="11" t="str">
        <f>IF(IFERROR(SEARCH("~?",UPPER('ÚHRADOVÝ KATALOG VZP - ZP'!D187)),0)&gt;0," ?","")</f>
        <v/>
      </c>
      <c r="AH187" s="11" t="str">
        <f>IF(IFERROR(SEARCH("!",UPPER('ÚHRADOVÝ KATALOG VZP - ZP'!D187)),0)&gt;0," !","")</f>
        <v/>
      </c>
      <c r="AI187" s="11" t="str">
        <f>IF(IFERROR(SEARCH("_",UPPER('ÚHRADOVÝ KATALOG VZP - ZP'!D187)),0)&gt;0," _","")</f>
        <v/>
      </c>
      <c r="AJ187" s="11" t="str">
        <f>IF(IFERROR(SEARCH("§",UPPER('ÚHRADOVÝ KATALOG VZP - ZP'!D187)),0)&gt;0," §","")</f>
        <v/>
      </c>
      <c r="AK187" s="11" t="str">
        <f>IF(IFERROR(SEARCH("#",UPPER('ÚHRADOVÝ KATALOG VZP - ZP'!D187)),0)&gt;0," #","")</f>
        <v/>
      </c>
      <c r="AL187" s="11" t="str">
        <f>IF(IFERROR(SEARCH(CHAR(10),UPPER('ÚHRADOVÝ KATALOG VZP - ZP'!D187)),0)&gt;0," ALT+ENTER","")</f>
        <v/>
      </c>
      <c r="AM187" s="96" t="str">
        <f>IF(AND(AE187=0, R187="NE"),"Chybí DOP",IF(LEN(TRIM(AF187&amp;AG187&amp;AH187&amp;AI187&amp;AJ187&amp;AK187&amp;AL187))&gt;0,"Nepovolený(é) znak(y):   "&amp;AF187&amp;AG187&amp;AH187&amp;AI187&amp;AJ187&amp;AK187&amp;AL187,TRIM('ÚHRADOVÝ KATALOG VZP - ZP'!D187)))</f>
        <v/>
      </c>
    </row>
    <row r="188" spans="1:39" ht="30" hidden="1" customHeight="1" x14ac:dyDescent="0.2">
      <c r="A188" s="1">
        <v>183</v>
      </c>
      <c r="B188" s="20" t="str">
        <f>IF(ISBLANK('ÚHRADOVÝ KATALOG VZP - ZP'!B188),"",'ÚHRADOVÝ KATALOG VZP - ZP'!B188)</f>
        <v/>
      </c>
      <c r="C188" s="21" t="str">
        <f t="shared" si="9"/>
        <v/>
      </c>
      <c r="D188" s="21" t="str">
        <f t="shared" si="10"/>
        <v/>
      </c>
      <c r="E188" s="22" t="str">
        <f>IF(S188="NOVÝ",IF(LEN(TRIM('ÚHRADOVÝ KATALOG VZP - ZP'!E188))=0,"Chybí TYP",'ÚHRADOVÝ KATALOG VZP - ZP'!E188),IF(LEN(TRIM('ÚHRADOVÝ KATALOG VZP - ZP'!E188))=0,"",'ÚHRADOVÝ KATALOG VZP - ZP'!E188))</f>
        <v/>
      </c>
      <c r="F188" s="22" t="str">
        <f t="shared" si="11"/>
        <v/>
      </c>
      <c r="G188" s="22" t="str">
        <f>IF(S188="NOVÝ",IF(LEN(TRIM('ÚHRADOVÝ KATALOG VZP - ZP'!G188))=0,"???",IF(IFERROR(SEARCH("""",UPPER('ÚHRADOVÝ KATALOG VZP - ZP'!G188)),0)=0,UPPER('ÚHRADOVÝ KATALOG VZP - ZP'!G188),"("&amp;""""&amp;")")),IF(LEN(TRIM('ÚHRADOVÝ KATALOG VZP - ZP'!G188))=0,"",IF(IFERROR(SEARCH("""",UPPER('ÚHRADOVÝ KATALOG VZP - ZP'!G188)),0)=0,UPPER('ÚHRADOVÝ KATALOG VZP - ZP'!G188),"("&amp;""""&amp;")")))</f>
        <v/>
      </c>
      <c r="H188" s="22" t="str">
        <f>IF(IFERROR(SEARCH("""",UPPER('ÚHRADOVÝ KATALOG VZP - ZP'!H188)),0)=0,UPPER('ÚHRADOVÝ KATALOG VZP - ZP'!H188),"("&amp;""""&amp;")")</f>
        <v/>
      </c>
      <c r="I188" s="22" t="str">
        <f>IF(IFERROR(SEARCH("""",UPPER('ÚHRADOVÝ KATALOG VZP - ZP'!I188)),0)=0,UPPER('ÚHRADOVÝ KATALOG VZP - ZP'!I188),"("&amp;""""&amp;")")</f>
        <v/>
      </c>
      <c r="J188" s="23" t="str">
        <f>IF(S188="NOVÝ",IF(LEN(TRIM('ÚHRADOVÝ KATALOG VZP - ZP'!J188))=0,"Chybí VYC",'ÚHRADOVÝ KATALOG VZP - ZP'!J188),IF(LEN(TRIM('ÚHRADOVÝ KATALOG VZP - ZP'!J188))=0,"",'ÚHRADOVÝ KATALOG VZP - ZP'!J188))</f>
        <v/>
      </c>
      <c r="K188" s="22" t="str">
        <f>IF(S188="NOVÝ",IF(LEN(TRIM('ÚHRADOVÝ KATALOG VZP - ZP'!K188))=0,"Chybí MENA",IF(IFERROR(SEARCH("""",UPPER('ÚHRADOVÝ KATALOG VZP - ZP'!K188)),0)=0,UPPER('ÚHRADOVÝ KATALOG VZP - ZP'!K188),"("&amp;""""&amp;")")),IF(LEN(TRIM('ÚHRADOVÝ KATALOG VZP - ZP'!K188))=0,"",IF(IFERROR(SEARCH("""",UPPER('ÚHRADOVÝ KATALOG VZP - ZP'!K188)),0)=0,UPPER('ÚHRADOVÝ KATALOG VZP - ZP'!K188),"("&amp;""""&amp;")")))</f>
        <v/>
      </c>
      <c r="L188" s="24" t="str">
        <f>IF(S188="NOVÝ",IF(LEN(TRIM('ÚHRADOVÝ KATALOG VZP - ZP'!L188))=0,"Chybí KURZ",'ÚHRADOVÝ KATALOG VZP - ZP'!L188),IF(LEN(TRIM('ÚHRADOVÝ KATALOG VZP - ZP'!L188))=0,"",'ÚHRADOVÝ KATALOG VZP - ZP'!L188))</f>
        <v/>
      </c>
      <c r="M188" s="83" t="str">
        <f>IF(S188="NOVÝ",IF(LEN(TRIM('ÚHRADOVÝ KATALOG VZP - ZP'!M188))=0,"Chybí DPH",
IF(OR('ÚHRADOVÝ KATALOG VZP - ZP'!M188=15,'ÚHRADOVÝ KATALOG VZP - ZP'!M188=21),
'ÚHRADOVÝ KATALOG VZP - ZP'!M188,"CHYBA")),
IF(LEN(TRIM('ÚHRADOVÝ KATALOG VZP - ZP'!M188))=0,"",
IF(OR('ÚHRADOVÝ KATALOG VZP - ZP'!M188=15,'ÚHRADOVÝ KATALOG VZP - ZP'!M188=21),
'ÚHRADOVÝ KATALOG VZP - ZP'!M188,"CHYBA"))
)</f>
        <v/>
      </c>
      <c r="N188" s="25" t="str">
        <f>IF(R188="NE",IF(AND(T188&lt;&gt;"X",LEN('ÚHRADOVÝ KATALOG VZP - ZP'!N188)&gt;0),IF(ROUND(J188*L188*(1+(M188/100))*T188,2)&lt;'ÚHRADOVÝ KATALOG VZP - ZP'!N188,TEXT('ÚHRADOVÝ KATALOG VZP - ZP'!N188,"# ##0,00 Kč") &amp; CHAR(10) &amp; "&gt; " &amp; TEXT('ÚHRADOVÝ KATALOG VZP - ZP'!N188-(J188*L188*(1+(M188/100))*T188),"# ##0,00 Kč"),TEXT('ÚHRADOVÝ KATALOG VZP - ZP'!N188,"# ##0,00 Kč") &amp; CHAR(10) &amp; "OK"),"Chybí data pro výpočet"),"")</f>
        <v/>
      </c>
      <c r="O188" s="26" t="str">
        <f>IF(AND(R188="NE",LEN('ÚHRADOVÝ KATALOG VZP - ZP'!O188)&gt;0),'ÚHRADOVÝ KATALOG VZP - ZP'!O188,"")</f>
        <v/>
      </c>
      <c r="P188" s="26" t="str">
        <f>IF(AND(R188="NE",LEN('ÚHRADOVÝ KATALOG VZP - ZP'!P188)&gt;0),'ÚHRADOVÝ KATALOG VZP - ZP'!P188,"")</f>
        <v/>
      </c>
      <c r="Q188" s="79" t="str">
        <f>IF(LEN(TRIM('ÚHRADOVÝ KATALOG VZP - ZP'!Q188))=0,"",IF(IFERROR(SEARCH("""",UPPER('ÚHRADOVÝ KATALOG VZP - ZP'!Q188)),0)=0,UPPER('ÚHRADOVÝ KATALOG VZP - ZP'!Q188),"("&amp;""""&amp;")"))</f>
        <v/>
      </c>
      <c r="R188" s="31" t="str">
        <f>IF(LEN(TRIM('ÚHRADOVÝ KATALOG VZP - ZP'!B188)&amp;TRIM('ÚHRADOVÝ KATALOG VZP - ZP'!C188)&amp;TRIM('ÚHRADOVÝ KATALOG VZP - ZP'!D188)&amp;TRIM('ÚHRADOVÝ KATALOG VZP - ZP'!E188)&amp;TRIM('ÚHRADOVÝ KATALOG VZP - ZP'!F188)&amp;TRIM('ÚHRADOVÝ KATALOG VZP - ZP'!G188)&amp;TRIM('ÚHRADOVÝ KATALOG VZP - ZP'!H188)&amp;TRIM('ÚHRADOVÝ KATALOG VZP - ZP'!I188)&amp;TRIM('ÚHRADOVÝ KATALOG VZP - ZP'!J188)&amp;TRIM('ÚHRADOVÝ KATALOG VZP - ZP'!K188)&amp;TRIM('ÚHRADOVÝ KATALOG VZP - ZP'!L188)&amp;TRIM('ÚHRADOVÝ KATALOG VZP - ZP'!M188)&amp;TRIM('ÚHRADOVÝ KATALOG VZP - ZP'!N188)&amp;TRIM('ÚHRADOVÝ KATALOG VZP - ZP'!O188)&amp;TRIM('ÚHRADOVÝ KATALOG VZP - ZP'!P188)&amp;TRIM('ÚHRADOVÝ KATALOG VZP - ZP'!Q188))=0,"ANO","NE")</f>
        <v>ANO</v>
      </c>
      <c r="S188" s="31" t="str">
        <f>IF(R188="NE",IF(LEN(TRIM('ÚHRADOVÝ KATALOG VZP - ZP'!B188))=0,"NOVÝ","OPRAVA"),"")</f>
        <v/>
      </c>
      <c r="T188" s="32" t="str">
        <f t="shared" si="12"/>
        <v>X</v>
      </c>
      <c r="U188" s="11"/>
      <c r="V188" s="11">
        <f>LEN(TRIM('ÚHRADOVÝ KATALOG VZP - ZP'!C188))</f>
        <v>0</v>
      </c>
      <c r="W188" s="11" t="str">
        <f>IF(IFERROR(SEARCH("""",UPPER('ÚHRADOVÝ KATALOG VZP - ZP'!C188)),0)&gt;0," "&amp;CHAR(34),"")</f>
        <v/>
      </c>
      <c r="X188" s="11" t="str">
        <f>IF(IFERROR(SEARCH("~?",UPPER('ÚHRADOVÝ KATALOG VZP - ZP'!C188)),0)&gt;0," ?","")</f>
        <v/>
      </c>
      <c r="Y188" s="11" t="str">
        <f>IF(IFERROR(SEARCH("!",UPPER('ÚHRADOVÝ KATALOG VZP - ZP'!C188)),0)&gt;0," !","")</f>
        <v/>
      </c>
      <c r="Z188" s="11" t="str">
        <f>IF(IFERROR(SEARCH("_",UPPER('ÚHRADOVÝ KATALOG VZP - ZP'!C188)),0)&gt;0," _","")</f>
        <v/>
      </c>
      <c r="AA188" s="11" t="str">
        <f>IF(IFERROR(SEARCH("§",UPPER('ÚHRADOVÝ KATALOG VZP - ZP'!C188)),0)&gt;0," §","")</f>
        <v/>
      </c>
      <c r="AB188" s="11" t="str">
        <f>IF(IFERROR(SEARCH("#",UPPER('ÚHRADOVÝ KATALOG VZP - ZP'!C188)),0)&gt;0," #","")</f>
        <v/>
      </c>
      <c r="AC188" s="11" t="str">
        <f>IF(IFERROR(SEARCH(CHAR(10),UPPER('ÚHRADOVÝ KATALOG VZP - ZP'!C188)),0)&gt;0," ALT+ENTER","")</f>
        <v/>
      </c>
      <c r="AD188" s="96" t="str">
        <f>IF(AND(V188=0, R188="NE"),"Chybí NAZ",IF(LEN(TRIM(W188&amp;X188&amp;Y188&amp;Z188&amp;AA188&amp;AB188&amp;AC188))&gt;0,"Nepovolený(é) znak(y):   "&amp;W188&amp;X188&amp;Y188&amp;Z188&amp;AA188&amp;AB188&amp;AC188,TRIM('ÚHRADOVÝ KATALOG VZP - ZP'!C188)))</f>
        <v/>
      </c>
      <c r="AE188" s="11">
        <f>LEN(TRIM('ÚHRADOVÝ KATALOG VZP - ZP'!D188))</f>
        <v>0</v>
      </c>
      <c r="AF188" s="11" t="str">
        <f>IF(IFERROR(SEARCH("""",UPPER('ÚHRADOVÝ KATALOG VZP - ZP'!D188)),0)&gt;0," "&amp;CHAR(34),"")</f>
        <v/>
      </c>
      <c r="AG188" s="11" t="str">
        <f>IF(IFERROR(SEARCH("~?",UPPER('ÚHRADOVÝ KATALOG VZP - ZP'!D188)),0)&gt;0," ?","")</f>
        <v/>
      </c>
      <c r="AH188" s="11" t="str">
        <f>IF(IFERROR(SEARCH("!",UPPER('ÚHRADOVÝ KATALOG VZP - ZP'!D188)),0)&gt;0," !","")</f>
        <v/>
      </c>
      <c r="AI188" s="11" t="str">
        <f>IF(IFERROR(SEARCH("_",UPPER('ÚHRADOVÝ KATALOG VZP - ZP'!D188)),0)&gt;0," _","")</f>
        <v/>
      </c>
      <c r="AJ188" s="11" t="str">
        <f>IF(IFERROR(SEARCH("§",UPPER('ÚHRADOVÝ KATALOG VZP - ZP'!D188)),0)&gt;0," §","")</f>
        <v/>
      </c>
      <c r="AK188" s="11" t="str">
        <f>IF(IFERROR(SEARCH("#",UPPER('ÚHRADOVÝ KATALOG VZP - ZP'!D188)),0)&gt;0," #","")</f>
        <v/>
      </c>
      <c r="AL188" s="11" t="str">
        <f>IF(IFERROR(SEARCH(CHAR(10),UPPER('ÚHRADOVÝ KATALOG VZP - ZP'!D188)),0)&gt;0," ALT+ENTER","")</f>
        <v/>
      </c>
      <c r="AM188" s="96" t="str">
        <f>IF(AND(AE188=0, R188="NE"),"Chybí DOP",IF(LEN(TRIM(AF188&amp;AG188&amp;AH188&amp;AI188&amp;AJ188&amp;AK188&amp;AL188))&gt;0,"Nepovolený(é) znak(y):   "&amp;AF188&amp;AG188&amp;AH188&amp;AI188&amp;AJ188&amp;AK188&amp;AL188,TRIM('ÚHRADOVÝ KATALOG VZP - ZP'!D188)))</f>
        <v/>
      </c>
    </row>
    <row r="189" spans="1:39" ht="30" hidden="1" customHeight="1" x14ac:dyDescent="0.2">
      <c r="A189" s="1">
        <v>184</v>
      </c>
      <c r="B189" s="20" t="str">
        <f>IF(ISBLANK('ÚHRADOVÝ KATALOG VZP - ZP'!B189),"",'ÚHRADOVÝ KATALOG VZP - ZP'!B189)</f>
        <v/>
      </c>
      <c r="C189" s="21" t="str">
        <f t="shared" si="9"/>
        <v/>
      </c>
      <c r="D189" s="21" t="str">
        <f t="shared" si="10"/>
        <v/>
      </c>
      <c r="E189" s="22" t="str">
        <f>IF(S189="NOVÝ",IF(LEN(TRIM('ÚHRADOVÝ KATALOG VZP - ZP'!E189))=0,"Chybí TYP",'ÚHRADOVÝ KATALOG VZP - ZP'!E189),IF(LEN(TRIM('ÚHRADOVÝ KATALOG VZP - ZP'!E189))=0,"",'ÚHRADOVÝ KATALOG VZP - ZP'!E189))</f>
        <v/>
      </c>
      <c r="F189" s="22" t="str">
        <f t="shared" si="11"/>
        <v/>
      </c>
      <c r="G189" s="22" t="str">
        <f>IF(S189="NOVÝ",IF(LEN(TRIM('ÚHRADOVÝ KATALOG VZP - ZP'!G189))=0,"???",IF(IFERROR(SEARCH("""",UPPER('ÚHRADOVÝ KATALOG VZP - ZP'!G189)),0)=0,UPPER('ÚHRADOVÝ KATALOG VZP - ZP'!G189),"("&amp;""""&amp;")")),IF(LEN(TRIM('ÚHRADOVÝ KATALOG VZP - ZP'!G189))=0,"",IF(IFERROR(SEARCH("""",UPPER('ÚHRADOVÝ KATALOG VZP - ZP'!G189)),0)=0,UPPER('ÚHRADOVÝ KATALOG VZP - ZP'!G189),"("&amp;""""&amp;")")))</f>
        <v/>
      </c>
      <c r="H189" s="22" t="str">
        <f>IF(IFERROR(SEARCH("""",UPPER('ÚHRADOVÝ KATALOG VZP - ZP'!H189)),0)=0,UPPER('ÚHRADOVÝ KATALOG VZP - ZP'!H189),"("&amp;""""&amp;")")</f>
        <v/>
      </c>
      <c r="I189" s="22" t="str">
        <f>IF(IFERROR(SEARCH("""",UPPER('ÚHRADOVÝ KATALOG VZP - ZP'!I189)),0)=0,UPPER('ÚHRADOVÝ KATALOG VZP - ZP'!I189),"("&amp;""""&amp;")")</f>
        <v/>
      </c>
      <c r="J189" s="23" t="str">
        <f>IF(S189="NOVÝ",IF(LEN(TRIM('ÚHRADOVÝ KATALOG VZP - ZP'!J189))=0,"Chybí VYC",'ÚHRADOVÝ KATALOG VZP - ZP'!J189),IF(LEN(TRIM('ÚHRADOVÝ KATALOG VZP - ZP'!J189))=0,"",'ÚHRADOVÝ KATALOG VZP - ZP'!J189))</f>
        <v/>
      </c>
      <c r="K189" s="22" t="str">
        <f>IF(S189="NOVÝ",IF(LEN(TRIM('ÚHRADOVÝ KATALOG VZP - ZP'!K189))=0,"Chybí MENA",IF(IFERROR(SEARCH("""",UPPER('ÚHRADOVÝ KATALOG VZP - ZP'!K189)),0)=0,UPPER('ÚHRADOVÝ KATALOG VZP - ZP'!K189),"("&amp;""""&amp;")")),IF(LEN(TRIM('ÚHRADOVÝ KATALOG VZP - ZP'!K189))=0,"",IF(IFERROR(SEARCH("""",UPPER('ÚHRADOVÝ KATALOG VZP - ZP'!K189)),0)=0,UPPER('ÚHRADOVÝ KATALOG VZP - ZP'!K189),"("&amp;""""&amp;")")))</f>
        <v/>
      </c>
      <c r="L189" s="24" t="str">
        <f>IF(S189="NOVÝ",IF(LEN(TRIM('ÚHRADOVÝ KATALOG VZP - ZP'!L189))=0,"Chybí KURZ",'ÚHRADOVÝ KATALOG VZP - ZP'!L189),IF(LEN(TRIM('ÚHRADOVÝ KATALOG VZP - ZP'!L189))=0,"",'ÚHRADOVÝ KATALOG VZP - ZP'!L189))</f>
        <v/>
      </c>
      <c r="M189" s="83" t="str">
        <f>IF(S189="NOVÝ",IF(LEN(TRIM('ÚHRADOVÝ KATALOG VZP - ZP'!M189))=0,"Chybí DPH",
IF(OR('ÚHRADOVÝ KATALOG VZP - ZP'!M189=15,'ÚHRADOVÝ KATALOG VZP - ZP'!M189=21),
'ÚHRADOVÝ KATALOG VZP - ZP'!M189,"CHYBA")),
IF(LEN(TRIM('ÚHRADOVÝ KATALOG VZP - ZP'!M189))=0,"",
IF(OR('ÚHRADOVÝ KATALOG VZP - ZP'!M189=15,'ÚHRADOVÝ KATALOG VZP - ZP'!M189=21),
'ÚHRADOVÝ KATALOG VZP - ZP'!M189,"CHYBA"))
)</f>
        <v/>
      </c>
      <c r="N189" s="25" t="str">
        <f>IF(R189="NE",IF(AND(T189&lt;&gt;"X",LEN('ÚHRADOVÝ KATALOG VZP - ZP'!N189)&gt;0),IF(ROUND(J189*L189*(1+(M189/100))*T189,2)&lt;'ÚHRADOVÝ KATALOG VZP - ZP'!N189,TEXT('ÚHRADOVÝ KATALOG VZP - ZP'!N189,"# ##0,00 Kč") &amp; CHAR(10) &amp; "&gt; " &amp; TEXT('ÚHRADOVÝ KATALOG VZP - ZP'!N189-(J189*L189*(1+(M189/100))*T189),"# ##0,00 Kč"),TEXT('ÚHRADOVÝ KATALOG VZP - ZP'!N189,"# ##0,00 Kč") &amp; CHAR(10) &amp; "OK"),"Chybí data pro výpočet"),"")</f>
        <v/>
      </c>
      <c r="O189" s="26" t="str">
        <f>IF(AND(R189="NE",LEN('ÚHRADOVÝ KATALOG VZP - ZP'!O189)&gt;0),'ÚHRADOVÝ KATALOG VZP - ZP'!O189,"")</f>
        <v/>
      </c>
      <c r="P189" s="26" t="str">
        <f>IF(AND(R189="NE",LEN('ÚHRADOVÝ KATALOG VZP - ZP'!P189)&gt;0),'ÚHRADOVÝ KATALOG VZP - ZP'!P189,"")</f>
        <v/>
      </c>
      <c r="Q189" s="79" t="str">
        <f>IF(LEN(TRIM('ÚHRADOVÝ KATALOG VZP - ZP'!Q189))=0,"",IF(IFERROR(SEARCH("""",UPPER('ÚHRADOVÝ KATALOG VZP - ZP'!Q189)),0)=0,UPPER('ÚHRADOVÝ KATALOG VZP - ZP'!Q189),"("&amp;""""&amp;")"))</f>
        <v/>
      </c>
      <c r="R189" s="31" t="str">
        <f>IF(LEN(TRIM('ÚHRADOVÝ KATALOG VZP - ZP'!B189)&amp;TRIM('ÚHRADOVÝ KATALOG VZP - ZP'!C189)&amp;TRIM('ÚHRADOVÝ KATALOG VZP - ZP'!D189)&amp;TRIM('ÚHRADOVÝ KATALOG VZP - ZP'!E189)&amp;TRIM('ÚHRADOVÝ KATALOG VZP - ZP'!F189)&amp;TRIM('ÚHRADOVÝ KATALOG VZP - ZP'!G189)&amp;TRIM('ÚHRADOVÝ KATALOG VZP - ZP'!H189)&amp;TRIM('ÚHRADOVÝ KATALOG VZP - ZP'!I189)&amp;TRIM('ÚHRADOVÝ KATALOG VZP - ZP'!J189)&amp;TRIM('ÚHRADOVÝ KATALOG VZP - ZP'!K189)&amp;TRIM('ÚHRADOVÝ KATALOG VZP - ZP'!L189)&amp;TRIM('ÚHRADOVÝ KATALOG VZP - ZP'!M189)&amp;TRIM('ÚHRADOVÝ KATALOG VZP - ZP'!N189)&amp;TRIM('ÚHRADOVÝ KATALOG VZP - ZP'!O189)&amp;TRIM('ÚHRADOVÝ KATALOG VZP - ZP'!P189)&amp;TRIM('ÚHRADOVÝ KATALOG VZP - ZP'!Q189))=0,"ANO","NE")</f>
        <v>ANO</v>
      </c>
      <c r="S189" s="31" t="str">
        <f>IF(R189="NE",IF(LEN(TRIM('ÚHRADOVÝ KATALOG VZP - ZP'!B189))=0,"NOVÝ","OPRAVA"),"")</f>
        <v/>
      </c>
      <c r="T189" s="32" t="str">
        <f t="shared" si="12"/>
        <v>X</v>
      </c>
      <c r="U189" s="11"/>
      <c r="V189" s="11">
        <f>LEN(TRIM('ÚHRADOVÝ KATALOG VZP - ZP'!C189))</f>
        <v>0</v>
      </c>
      <c r="W189" s="11" t="str">
        <f>IF(IFERROR(SEARCH("""",UPPER('ÚHRADOVÝ KATALOG VZP - ZP'!C189)),0)&gt;0," "&amp;CHAR(34),"")</f>
        <v/>
      </c>
      <c r="X189" s="11" t="str">
        <f>IF(IFERROR(SEARCH("~?",UPPER('ÚHRADOVÝ KATALOG VZP - ZP'!C189)),0)&gt;0," ?","")</f>
        <v/>
      </c>
      <c r="Y189" s="11" t="str">
        <f>IF(IFERROR(SEARCH("!",UPPER('ÚHRADOVÝ KATALOG VZP - ZP'!C189)),0)&gt;0," !","")</f>
        <v/>
      </c>
      <c r="Z189" s="11" t="str">
        <f>IF(IFERROR(SEARCH("_",UPPER('ÚHRADOVÝ KATALOG VZP - ZP'!C189)),0)&gt;0," _","")</f>
        <v/>
      </c>
      <c r="AA189" s="11" t="str">
        <f>IF(IFERROR(SEARCH("§",UPPER('ÚHRADOVÝ KATALOG VZP - ZP'!C189)),0)&gt;0," §","")</f>
        <v/>
      </c>
      <c r="AB189" s="11" t="str">
        <f>IF(IFERROR(SEARCH("#",UPPER('ÚHRADOVÝ KATALOG VZP - ZP'!C189)),0)&gt;0," #","")</f>
        <v/>
      </c>
      <c r="AC189" s="11" t="str">
        <f>IF(IFERROR(SEARCH(CHAR(10),UPPER('ÚHRADOVÝ KATALOG VZP - ZP'!C189)),0)&gt;0," ALT+ENTER","")</f>
        <v/>
      </c>
      <c r="AD189" s="96" t="str">
        <f>IF(AND(V189=0, R189="NE"),"Chybí NAZ",IF(LEN(TRIM(W189&amp;X189&amp;Y189&amp;Z189&amp;AA189&amp;AB189&amp;AC189))&gt;0,"Nepovolený(é) znak(y):   "&amp;W189&amp;X189&amp;Y189&amp;Z189&amp;AA189&amp;AB189&amp;AC189,TRIM('ÚHRADOVÝ KATALOG VZP - ZP'!C189)))</f>
        <v/>
      </c>
      <c r="AE189" s="11">
        <f>LEN(TRIM('ÚHRADOVÝ KATALOG VZP - ZP'!D189))</f>
        <v>0</v>
      </c>
      <c r="AF189" s="11" t="str">
        <f>IF(IFERROR(SEARCH("""",UPPER('ÚHRADOVÝ KATALOG VZP - ZP'!D189)),0)&gt;0," "&amp;CHAR(34),"")</f>
        <v/>
      </c>
      <c r="AG189" s="11" t="str">
        <f>IF(IFERROR(SEARCH("~?",UPPER('ÚHRADOVÝ KATALOG VZP - ZP'!D189)),0)&gt;0," ?","")</f>
        <v/>
      </c>
      <c r="AH189" s="11" t="str">
        <f>IF(IFERROR(SEARCH("!",UPPER('ÚHRADOVÝ KATALOG VZP - ZP'!D189)),0)&gt;0," !","")</f>
        <v/>
      </c>
      <c r="AI189" s="11" t="str">
        <f>IF(IFERROR(SEARCH("_",UPPER('ÚHRADOVÝ KATALOG VZP - ZP'!D189)),0)&gt;0," _","")</f>
        <v/>
      </c>
      <c r="AJ189" s="11" t="str">
        <f>IF(IFERROR(SEARCH("§",UPPER('ÚHRADOVÝ KATALOG VZP - ZP'!D189)),0)&gt;0," §","")</f>
        <v/>
      </c>
      <c r="AK189" s="11" t="str">
        <f>IF(IFERROR(SEARCH("#",UPPER('ÚHRADOVÝ KATALOG VZP - ZP'!D189)),0)&gt;0," #","")</f>
        <v/>
      </c>
      <c r="AL189" s="11" t="str">
        <f>IF(IFERROR(SEARCH(CHAR(10),UPPER('ÚHRADOVÝ KATALOG VZP - ZP'!D189)),0)&gt;0," ALT+ENTER","")</f>
        <v/>
      </c>
      <c r="AM189" s="96" t="str">
        <f>IF(AND(AE189=0, R189="NE"),"Chybí DOP",IF(LEN(TRIM(AF189&amp;AG189&amp;AH189&amp;AI189&amp;AJ189&amp;AK189&amp;AL189))&gt;0,"Nepovolený(é) znak(y):   "&amp;AF189&amp;AG189&amp;AH189&amp;AI189&amp;AJ189&amp;AK189&amp;AL189,TRIM('ÚHRADOVÝ KATALOG VZP - ZP'!D189)))</f>
        <v/>
      </c>
    </row>
    <row r="190" spans="1:39" ht="30" hidden="1" customHeight="1" x14ac:dyDescent="0.2">
      <c r="A190" s="1">
        <v>185</v>
      </c>
      <c r="B190" s="20" t="str">
        <f>IF(ISBLANK('ÚHRADOVÝ KATALOG VZP - ZP'!B190),"",'ÚHRADOVÝ KATALOG VZP - ZP'!B190)</f>
        <v/>
      </c>
      <c r="C190" s="21" t="str">
        <f t="shared" si="9"/>
        <v/>
      </c>
      <c r="D190" s="21" t="str">
        <f t="shared" si="10"/>
        <v/>
      </c>
      <c r="E190" s="22" t="str">
        <f>IF(S190="NOVÝ",IF(LEN(TRIM('ÚHRADOVÝ KATALOG VZP - ZP'!E190))=0,"Chybí TYP",'ÚHRADOVÝ KATALOG VZP - ZP'!E190),IF(LEN(TRIM('ÚHRADOVÝ KATALOG VZP - ZP'!E190))=0,"",'ÚHRADOVÝ KATALOG VZP - ZP'!E190))</f>
        <v/>
      </c>
      <c r="F190" s="22" t="str">
        <f t="shared" si="11"/>
        <v/>
      </c>
      <c r="G190" s="22" t="str">
        <f>IF(S190="NOVÝ",IF(LEN(TRIM('ÚHRADOVÝ KATALOG VZP - ZP'!G190))=0,"???",IF(IFERROR(SEARCH("""",UPPER('ÚHRADOVÝ KATALOG VZP - ZP'!G190)),0)=0,UPPER('ÚHRADOVÝ KATALOG VZP - ZP'!G190),"("&amp;""""&amp;")")),IF(LEN(TRIM('ÚHRADOVÝ KATALOG VZP - ZP'!G190))=0,"",IF(IFERROR(SEARCH("""",UPPER('ÚHRADOVÝ KATALOG VZP - ZP'!G190)),0)=0,UPPER('ÚHRADOVÝ KATALOG VZP - ZP'!G190),"("&amp;""""&amp;")")))</f>
        <v/>
      </c>
      <c r="H190" s="22" t="str">
        <f>IF(IFERROR(SEARCH("""",UPPER('ÚHRADOVÝ KATALOG VZP - ZP'!H190)),0)=0,UPPER('ÚHRADOVÝ KATALOG VZP - ZP'!H190),"("&amp;""""&amp;")")</f>
        <v/>
      </c>
      <c r="I190" s="22" t="str">
        <f>IF(IFERROR(SEARCH("""",UPPER('ÚHRADOVÝ KATALOG VZP - ZP'!I190)),0)=0,UPPER('ÚHRADOVÝ KATALOG VZP - ZP'!I190),"("&amp;""""&amp;")")</f>
        <v/>
      </c>
      <c r="J190" s="23" t="str">
        <f>IF(S190="NOVÝ",IF(LEN(TRIM('ÚHRADOVÝ KATALOG VZP - ZP'!J190))=0,"Chybí VYC",'ÚHRADOVÝ KATALOG VZP - ZP'!J190),IF(LEN(TRIM('ÚHRADOVÝ KATALOG VZP - ZP'!J190))=0,"",'ÚHRADOVÝ KATALOG VZP - ZP'!J190))</f>
        <v/>
      </c>
      <c r="K190" s="22" t="str">
        <f>IF(S190="NOVÝ",IF(LEN(TRIM('ÚHRADOVÝ KATALOG VZP - ZP'!K190))=0,"Chybí MENA",IF(IFERROR(SEARCH("""",UPPER('ÚHRADOVÝ KATALOG VZP - ZP'!K190)),0)=0,UPPER('ÚHRADOVÝ KATALOG VZP - ZP'!K190),"("&amp;""""&amp;")")),IF(LEN(TRIM('ÚHRADOVÝ KATALOG VZP - ZP'!K190))=0,"",IF(IFERROR(SEARCH("""",UPPER('ÚHRADOVÝ KATALOG VZP - ZP'!K190)),0)=0,UPPER('ÚHRADOVÝ KATALOG VZP - ZP'!K190),"("&amp;""""&amp;")")))</f>
        <v/>
      </c>
      <c r="L190" s="24" t="str">
        <f>IF(S190="NOVÝ",IF(LEN(TRIM('ÚHRADOVÝ KATALOG VZP - ZP'!L190))=0,"Chybí KURZ",'ÚHRADOVÝ KATALOG VZP - ZP'!L190),IF(LEN(TRIM('ÚHRADOVÝ KATALOG VZP - ZP'!L190))=0,"",'ÚHRADOVÝ KATALOG VZP - ZP'!L190))</f>
        <v/>
      </c>
      <c r="M190" s="83" t="str">
        <f>IF(S190="NOVÝ",IF(LEN(TRIM('ÚHRADOVÝ KATALOG VZP - ZP'!M190))=0,"Chybí DPH",
IF(OR('ÚHRADOVÝ KATALOG VZP - ZP'!M190=15,'ÚHRADOVÝ KATALOG VZP - ZP'!M190=21),
'ÚHRADOVÝ KATALOG VZP - ZP'!M190,"CHYBA")),
IF(LEN(TRIM('ÚHRADOVÝ KATALOG VZP - ZP'!M190))=0,"",
IF(OR('ÚHRADOVÝ KATALOG VZP - ZP'!M190=15,'ÚHRADOVÝ KATALOG VZP - ZP'!M190=21),
'ÚHRADOVÝ KATALOG VZP - ZP'!M190,"CHYBA"))
)</f>
        <v/>
      </c>
      <c r="N190" s="25" t="str">
        <f>IF(R190="NE",IF(AND(T190&lt;&gt;"X",LEN('ÚHRADOVÝ KATALOG VZP - ZP'!N190)&gt;0),IF(ROUND(J190*L190*(1+(M190/100))*T190,2)&lt;'ÚHRADOVÝ KATALOG VZP - ZP'!N190,TEXT('ÚHRADOVÝ KATALOG VZP - ZP'!N190,"# ##0,00 Kč") &amp; CHAR(10) &amp; "&gt; " &amp; TEXT('ÚHRADOVÝ KATALOG VZP - ZP'!N190-(J190*L190*(1+(M190/100))*T190),"# ##0,00 Kč"),TEXT('ÚHRADOVÝ KATALOG VZP - ZP'!N190,"# ##0,00 Kč") &amp; CHAR(10) &amp; "OK"),"Chybí data pro výpočet"),"")</f>
        <v/>
      </c>
      <c r="O190" s="26" t="str">
        <f>IF(AND(R190="NE",LEN('ÚHRADOVÝ KATALOG VZP - ZP'!O190)&gt;0),'ÚHRADOVÝ KATALOG VZP - ZP'!O190,"")</f>
        <v/>
      </c>
      <c r="P190" s="26" t="str">
        <f>IF(AND(R190="NE",LEN('ÚHRADOVÝ KATALOG VZP - ZP'!P190)&gt;0),'ÚHRADOVÝ KATALOG VZP - ZP'!P190,"")</f>
        <v/>
      </c>
      <c r="Q190" s="79" t="str">
        <f>IF(LEN(TRIM('ÚHRADOVÝ KATALOG VZP - ZP'!Q190))=0,"",IF(IFERROR(SEARCH("""",UPPER('ÚHRADOVÝ KATALOG VZP - ZP'!Q190)),0)=0,UPPER('ÚHRADOVÝ KATALOG VZP - ZP'!Q190),"("&amp;""""&amp;")"))</f>
        <v/>
      </c>
      <c r="R190" s="31" t="str">
        <f>IF(LEN(TRIM('ÚHRADOVÝ KATALOG VZP - ZP'!B190)&amp;TRIM('ÚHRADOVÝ KATALOG VZP - ZP'!C190)&amp;TRIM('ÚHRADOVÝ KATALOG VZP - ZP'!D190)&amp;TRIM('ÚHRADOVÝ KATALOG VZP - ZP'!E190)&amp;TRIM('ÚHRADOVÝ KATALOG VZP - ZP'!F190)&amp;TRIM('ÚHRADOVÝ KATALOG VZP - ZP'!G190)&amp;TRIM('ÚHRADOVÝ KATALOG VZP - ZP'!H190)&amp;TRIM('ÚHRADOVÝ KATALOG VZP - ZP'!I190)&amp;TRIM('ÚHRADOVÝ KATALOG VZP - ZP'!J190)&amp;TRIM('ÚHRADOVÝ KATALOG VZP - ZP'!K190)&amp;TRIM('ÚHRADOVÝ KATALOG VZP - ZP'!L190)&amp;TRIM('ÚHRADOVÝ KATALOG VZP - ZP'!M190)&amp;TRIM('ÚHRADOVÝ KATALOG VZP - ZP'!N190)&amp;TRIM('ÚHRADOVÝ KATALOG VZP - ZP'!O190)&amp;TRIM('ÚHRADOVÝ KATALOG VZP - ZP'!P190)&amp;TRIM('ÚHRADOVÝ KATALOG VZP - ZP'!Q190))=0,"ANO","NE")</f>
        <v>ANO</v>
      </c>
      <c r="S190" s="31" t="str">
        <f>IF(R190="NE",IF(LEN(TRIM('ÚHRADOVÝ KATALOG VZP - ZP'!B190))=0,"NOVÝ","OPRAVA"),"")</f>
        <v/>
      </c>
      <c r="T190" s="32" t="str">
        <f t="shared" si="12"/>
        <v>X</v>
      </c>
      <c r="U190" s="11"/>
      <c r="V190" s="11">
        <f>LEN(TRIM('ÚHRADOVÝ KATALOG VZP - ZP'!C190))</f>
        <v>0</v>
      </c>
      <c r="W190" s="11" t="str">
        <f>IF(IFERROR(SEARCH("""",UPPER('ÚHRADOVÝ KATALOG VZP - ZP'!C190)),0)&gt;0," "&amp;CHAR(34),"")</f>
        <v/>
      </c>
      <c r="X190" s="11" t="str">
        <f>IF(IFERROR(SEARCH("~?",UPPER('ÚHRADOVÝ KATALOG VZP - ZP'!C190)),0)&gt;0," ?","")</f>
        <v/>
      </c>
      <c r="Y190" s="11" t="str">
        <f>IF(IFERROR(SEARCH("!",UPPER('ÚHRADOVÝ KATALOG VZP - ZP'!C190)),0)&gt;0," !","")</f>
        <v/>
      </c>
      <c r="Z190" s="11" t="str">
        <f>IF(IFERROR(SEARCH("_",UPPER('ÚHRADOVÝ KATALOG VZP - ZP'!C190)),0)&gt;0," _","")</f>
        <v/>
      </c>
      <c r="AA190" s="11" t="str">
        <f>IF(IFERROR(SEARCH("§",UPPER('ÚHRADOVÝ KATALOG VZP - ZP'!C190)),0)&gt;0," §","")</f>
        <v/>
      </c>
      <c r="AB190" s="11" t="str">
        <f>IF(IFERROR(SEARCH("#",UPPER('ÚHRADOVÝ KATALOG VZP - ZP'!C190)),0)&gt;0," #","")</f>
        <v/>
      </c>
      <c r="AC190" s="11" t="str">
        <f>IF(IFERROR(SEARCH(CHAR(10),UPPER('ÚHRADOVÝ KATALOG VZP - ZP'!C190)),0)&gt;0," ALT+ENTER","")</f>
        <v/>
      </c>
      <c r="AD190" s="96" t="str">
        <f>IF(AND(V190=0, R190="NE"),"Chybí NAZ",IF(LEN(TRIM(W190&amp;X190&amp;Y190&amp;Z190&amp;AA190&amp;AB190&amp;AC190))&gt;0,"Nepovolený(é) znak(y):   "&amp;W190&amp;X190&amp;Y190&amp;Z190&amp;AA190&amp;AB190&amp;AC190,TRIM('ÚHRADOVÝ KATALOG VZP - ZP'!C190)))</f>
        <v/>
      </c>
      <c r="AE190" s="11">
        <f>LEN(TRIM('ÚHRADOVÝ KATALOG VZP - ZP'!D190))</f>
        <v>0</v>
      </c>
      <c r="AF190" s="11" t="str">
        <f>IF(IFERROR(SEARCH("""",UPPER('ÚHRADOVÝ KATALOG VZP - ZP'!D190)),0)&gt;0," "&amp;CHAR(34),"")</f>
        <v/>
      </c>
      <c r="AG190" s="11" t="str">
        <f>IF(IFERROR(SEARCH("~?",UPPER('ÚHRADOVÝ KATALOG VZP - ZP'!D190)),0)&gt;0," ?","")</f>
        <v/>
      </c>
      <c r="AH190" s="11" t="str">
        <f>IF(IFERROR(SEARCH("!",UPPER('ÚHRADOVÝ KATALOG VZP - ZP'!D190)),0)&gt;0," !","")</f>
        <v/>
      </c>
      <c r="AI190" s="11" t="str">
        <f>IF(IFERROR(SEARCH("_",UPPER('ÚHRADOVÝ KATALOG VZP - ZP'!D190)),0)&gt;0," _","")</f>
        <v/>
      </c>
      <c r="AJ190" s="11" t="str">
        <f>IF(IFERROR(SEARCH("§",UPPER('ÚHRADOVÝ KATALOG VZP - ZP'!D190)),0)&gt;0," §","")</f>
        <v/>
      </c>
      <c r="AK190" s="11" t="str">
        <f>IF(IFERROR(SEARCH("#",UPPER('ÚHRADOVÝ KATALOG VZP - ZP'!D190)),0)&gt;0," #","")</f>
        <v/>
      </c>
      <c r="AL190" s="11" t="str">
        <f>IF(IFERROR(SEARCH(CHAR(10),UPPER('ÚHRADOVÝ KATALOG VZP - ZP'!D190)),0)&gt;0," ALT+ENTER","")</f>
        <v/>
      </c>
      <c r="AM190" s="96" t="str">
        <f>IF(AND(AE190=0, R190="NE"),"Chybí DOP",IF(LEN(TRIM(AF190&amp;AG190&amp;AH190&amp;AI190&amp;AJ190&amp;AK190&amp;AL190))&gt;0,"Nepovolený(é) znak(y):   "&amp;AF190&amp;AG190&amp;AH190&amp;AI190&amp;AJ190&amp;AK190&amp;AL190,TRIM('ÚHRADOVÝ KATALOG VZP - ZP'!D190)))</f>
        <v/>
      </c>
    </row>
    <row r="191" spans="1:39" ht="30" hidden="1" customHeight="1" x14ac:dyDescent="0.2">
      <c r="A191" s="1">
        <v>186</v>
      </c>
      <c r="B191" s="20" t="str">
        <f>IF(ISBLANK('ÚHRADOVÝ KATALOG VZP - ZP'!B191),"",'ÚHRADOVÝ KATALOG VZP - ZP'!B191)</f>
        <v/>
      </c>
      <c r="C191" s="21" t="str">
        <f t="shared" si="9"/>
        <v/>
      </c>
      <c r="D191" s="21" t="str">
        <f t="shared" si="10"/>
        <v/>
      </c>
      <c r="E191" s="22" t="str">
        <f>IF(S191="NOVÝ",IF(LEN(TRIM('ÚHRADOVÝ KATALOG VZP - ZP'!E191))=0,"Chybí TYP",'ÚHRADOVÝ KATALOG VZP - ZP'!E191),IF(LEN(TRIM('ÚHRADOVÝ KATALOG VZP - ZP'!E191))=0,"",'ÚHRADOVÝ KATALOG VZP - ZP'!E191))</f>
        <v/>
      </c>
      <c r="F191" s="22" t="str">
        <f t="shared" si="11"/>
        <v/>
      </c>
      <c r="G191" s="22" t="str">
        <f>IF(S191="NOVÝ",IF(LEN(TRIM('ÚHRADOVÝ KATALOG VZP - ZP'!G191))=0,"???",IF(IFERROR(SEARCH("""",UPPER('ÚHRADOVÝ KATALOG VZP - ZP'!G191)),0)=0,UPPER('ÚHRADOVÝ KATALOG VZP - ZP'!G191),"("&amp;""""&amp;")")),IF(LEN(TRIM('ÚHRADOVÝ KATALOG VZP - ZP'!G191))=0,"",IF(IFERROR(SEARCH("""",UPPER('ÚHRADOVÝ KATALOG VZP - ZP'!G191)),0)=0,UPPER('ÚHRADOVÝ KATALOG VZP - ZP'!G191),"("&amp;""""&amp;")")))</f>
        <v/>
      </c>
      <c r="H191" s="22" t="str">
        <f>IF(IFERROR(SEARCH("""",UPPER('ÚHRADOVÝ KATALOG VZP - ZP'!H191)),0)=0,UPPER('ÚHRADOVÝ KATALOG VZP - ZP'!H191),"("&amp;""""&amp;")")</f>
        <v/>
      </c>
      <c r="I191" s="22" t="str">
        <f>IF(IFERROR(SEARCH("""",UPPER('ÚHRADOVÝ KATALOG VZP - ZP'!I191)),0)=0,UPPER('ÚHRADOVÝ KATALOG VZP - ZP'!I191),"("&amp;""""&amp;")")</f>
        <v/>
      </c>
      <c r="J191" s="23" t="str">
        <f>IF(S191="NOVÝ",IF(LEN(TRIM('ÚHRADOVÝ KATALOG VZP - ZP'!J191))=0,"Chybí VYC",'ÚHRADOVÝ KATALOG VZP - ZP'!J191),IF(LEN(TRIM('ÚHRADOVÝ KATALOG VZP - ZP'!J191))=0,"",'ÚHRADOVÝ KATALOG VZP - ZP'!J191))</f>
        <v/>
      </c>
      <c r="K191" s="22" t="str">
        <f>IF(S191="NOVÝ",IF(LEN(TRIM('ÚHRADOVÝ KATALOG VZP - ZP'!K191))=0,"Chybí MENA",IF(IFERROR(SEARCH("""",UPPER('ÚHRADOVÝ KATALOG VZP - ZP'!K191)),0)=0,UPPER('ÚHRADOVÝ KATALOG VZP - ZP'!K191),"("&amp;""""&amp;")")),IF(LEN(TRIM('ÚHRADOVÝ KATALOG VZP - ZP'!K191))=0,"",IF(IFERROR(SEARCH("""",UPPER('ÚHRADOVÝ KATALOG VZP - ZP'!K191)),0)=0,UPPER('ÚHRADOVÝ KATALOG VZP - ZP'!K191),"("&amp;""""&amp;")")))</f>
        <v/>
      </c>
      <c r="L191" s="24" t="str">
        <f>IF(S191="NOVÝ",IF(LEN(TRIM('ÚHRADOVÝ KATALOG VZP - ZP'!L191))=0,"Chybí KURZ",'ÚHRADOVÝ KATALOG VZP - ZP'!L191),IF(LEN(TRIM('ÚHRADOVÝ KATALOG VZP - ZP'!L191))=0,"",'ÚHRADOVÝ KATALOG VZP - ZP'!L191))</f>
        <v/>
      </c>
      <c r="M191" s="83" t="str">
        <f>IF(S191="NOVÝ",IF(LEN(TRIM('ÚHRADOVÝ KATALOG VZP - ZP'!M191))=0,"Chybí DPH",
IF(OR('ÚHRADOVÝ KATALOG VZP - ZP'!M191=15,'ÚHRADOVÝ KATALOG VZP - ZP'!M191=21),
'ÚHRADOVÝ KATALOG VZP - ZP'!M191,"CHYBA")),
IF(LEN(TRIM('ÚHRADOVÝ KATALOG VZP - ZP'!M191))=0,"",
IF(OR('ÚHRADOVÝ KATALOG VZP - ZP'!M191=15,'ÚHRADOVÝ KATALOG VZP - ZP'!M191=21),
'ÚHRADOVÝ KATALOG VZP - ZP'!M191,"CHYBA"))
)</f>
        <v/>
      </c>
      <c r="N191" s="25" t="str">
        <f>IF(R191="NE",IF(AND(T191&lt;&gt;"X",LEN('ÚHRADOVÝ KATALOG VZP - ZP'!N191)&gt;0),IF(ROUND(J191*L191*(1+(M191/100))*T191,2)&lt;'ÚHRADOVÝ KATALOG VZP - ZP'!N191,TEXT('ÚHRADOVÝ KATALOG VZP - ZP'!N191,"# ##0,00 Kč") &amp; CHAR(10) &amp; "&gt; " &amp; TEXT('ÚHRADOVÝ KATALOG VZP - ZP'!N191-(J191*L191*(1+(M191/100))*T191),"# ##0,00 Kč"),TEXT('ÚHRADOVÝ KATALOG VZP - ZP'!N191,"# ##0,00 Kč") &amp; CHAR(10) &amp; "OK"),"Chybí data pro výpočet"),"")</f>
        <v/>
      </c>
      <c r="O191" s="26" t="str">
        <f>IF(AND(R191="NE",LEN('ÚHRADOVÝ KATALOG VZP - ZP'!O191)&gt;0),'ÚHRADOVÝ KATALOG VZP - ZP'!O191,"")</f>
        <v/>
      </c>
      <c r="P191" s="26" t="str">
        <f>IF(AND(R191="NE",LEN('ÚHRADOVÝ KATALOG VZP - ZP'!P191)&gt;0),'ÚHRADOVÝ KATALOG VZP - ZP'!P191,"")</f>
        <v/>
      </c>
      <c r="Q191" s="79" t="str">
        <f>IF(LEN(TRIM('ÚHRADOVÝ KATALOG VZP - ZP'!Q191))=0,"",IF(IFERROR(SEARCH("""",UPPER('ÚHRADOVÝ KATALOG VZP - ZP'!Q191)),0)=0,UPPER('ÚHRADOVÝ KATALOG VZP - ZP'!Q191),"("&amp;""""&amp;")"))</f>
        <v/>
      </c>
      <c r="R191" s="31" t="str">
        <f>IF(LEN(TRIM('ÚHRADOVÝ KATALOG VZP - ZP'!B191)&amp;TRIM('ÚHRADOVÝ KATALOG VZP - ZP'!C191)&amp;TRIM('ÚHRADOVÝ KATALOG VZP - ZP'!D191)&amp;TRIM('ÚHRADOVÝ KATALOG VZP - ZP'!E191)&amp;TRIM('ÚHRADOVÝ KATALOG VZP - ZP'!F191)&amp;TRIM('ÚHRADOVÝ KATALOG VZP - ZP'!G191)&amp;TRIM('ÚHRADOVÝ KATALOG VZP - ZP'!H191)&amp;TRIM('ÚHRADOVÝ KATALOG VZP - ZP'!I191)&amp;TRIM('ÚHRADOVÝ KATALOG VZP - ZP'!J191)&amp;TRIM('ÚHRADOVÝ KATALOG VZP - ZP'!K191)&amp;TRIM('ÚHRADOVÝ KATALOG VZP - ZP'!L191)&amp;TRIM('ÚHRADOVÝ KATALOG VZP - ZP'!M191)&amp;TRIM('ÚHRADOVÝ KATALOG VZP - ZP'!N191)&amp;TRIM('ÚHRADOVÝ KATALOG VZP - ZP'!O191)&amp;TRIM('ÚHRADOVÝ KATALOG VZP - ZP'!P191)&amp;TRIM('ÚHRADOVÝ KATALOG VZP - ZP'!Q191))=0,"ANO","NE")</f>
        <v>ANO</v>
      </c>
      <c r="S191" s="31" t="str">
        <f>IF(R191="NE",IF(LEN(TRIM('ÚHRADOVÝ KATALOG VZP - ZP'!B191))=0,"NOVÝ","OPRAVA"),"")</f>
        <v/>
      </c>
      <c r="T191" s="32" t="str">
        <f t="shared" si="12"/>
        <v>X</v>
      </c>
      <c r="U191" s="11"/>
      <c r="V191" s="11">
        <f>LEN(TRIM('ÚHRADOVÝ KATALOG VZP - ZP'!C191))</f>
        <v>0</v>
      </c>
      <c r="W191" s="11" t="str">
        <f>IF(IFERROR(SEARCH("""",UPPER('ÚHRADOVÝ KATALOG VZP - ZP'!C191)),0)&gt;0," "&amp;CHAR(34),"")</f>
        <v/>
      </c>
      <c r="X191" s="11" t="str">
        <f>IF(IFERROR(SEARCH("~?",UPPER('ÚHRADOVÝ KATALOG VZP - ZP'!C191)),0)&gt;0," ?","")</f>
        <v/>
      </c>
      <c r="Y191" s="11" t="str">
        <f>IF(IFERROR(SEARCH("!",UPPER('ÚHRADOVÝ KATALOG VZP - ZP'!C191)),0)&gt;0," !","")</f>
        <v/>
      </c>
      <c r="Z191" s="11" t="str">
        <f>IF(IFERROR(SEARCH("_",UPPER('ÚHRADOVÝ KATALOG VZP - ZP'!C191)),0)&gt;0," _","")</f>
        <v/>
      </c>
      <c r="AA191" s="11" t="str">
        <f>IF(IFERROR(SEARCH("§",UPPER('ÚHRADOVÝ KATALOG VZP - ZP'!C191)),0)&gt;0," §","")</f>
        <v/>
      </c>
      <c r="AB191" s="11" t="str">
        <f>IF(IFERROR(SEARCH("#",UPPER('ÚHRADOVÝ KATALOG VZP - ZP'!C191)),0)&gt;0," #","")</f>
        <v/>
      </c>
      <c r="AC191" s="11" t="str">
        <f>IF(IFERROR(SEARCH(CHAR(10),UPPER('ÚHRADOVÝ KATALOG VZP - ZP'!C191)),0)&gt;0," ALT+ENTER","")</f>
        <v/>
      </c>
      <c r="AD191" s="96" t="str">
        <f>IF(AND(V191=0, R191="NE"),"Chybí NAZ",IF(LEN(TRIM(W191&amp;X191&amp;Y191&amp;Z191&amp;AA191&amp;AB191&amp;AC191))&gt;0,"Nepovolený(é) znak(y):   "&amp;W191&amp;X191&amp;Y191&amp;Z191&amp;AA191&amp;AB191&amp;AC191,TRIM('ÚHRADOVÝ KATALOG VZP - ZP'!C191)))</f>
        <v/>
      </c>
      <c r="AE191" s="11">
        <f>LEN(TRIM('ÚHRADOVÝ KATALOG VZP - ZP'!D191))</f>
        <v>0</v>
      </c>
      <c r="AF191" s="11" t="str">
        <f>IF(IFERROR(SEARCH("""",UPPER('ÚHRADOVÝ KATALOG VZP - ZP'!D191)),0)&gt;0," "&amp;CHAR(34),"")</f>
        <v/>
      </c>
      <c r="AG191" s="11" t="str">
        <f>IF(IFERROR(SEARCH("~?",UPPER('ÚHRADOVÝ KATALOG VZP - ZP'!D191)),0)&gt;0," ?","")</f>
        <v/>
      </c>
      <c r="AH191" s="11" t="str">
        <f>IF(IFERROR(SEARCH("!",UPPER('ÚHRADOVÝ KATALOG VZP - ZP'!D191)),0)&gt;0," !","")</f>
        <v/>
      </c>
      <c r="AI191" s="11" t="str">
        <f>IF(IFERROR(SEARCH("_",UPPER('ÚHRADOVÝ KATALOG VZP - ZP'!D191)),0)&gt;0," _","")</f>
        <v/>
      </c>
      <c r="AJ191" s="11" t="str">
        <f>IF(IFERROR(SEARCH("§",UPPER('ÚHRADOVÝ KATALOG VZP - ZP'!D191)),0)&gt;0," §","")</f>
        <v/>
      </c>
      <c r="AK191" s="11" t="str">
        <f>IF(IFERROR(SEARCH("#",UPPER('ÚHRADOVÝ KATALOG VZP - ZP'!D191)),0)&gt;0," #","")</f>
        <v/>
      </c>
      <c r="AL191" s="11" t="str">
        <f>IF(IFERROR(SEARCH(CHAR(10),UPPER('ÚHRADOVÝ KATALOG VZP - ZP'!D191)),0)&gt;0," ALT+ENTER","")</f>
        <v/>
      </c>
      <c r="AM191" s="96" t="str">
        <f>IF(AND(AE191=0, R191="NE"),"Chybí DOP",IF(LEN(TRIM(AF191&amp;AG191&amp;AH191&amp;AI191&amp;AJ191&amp;AK191&amp;AL191))&gt;0,"Nepovolený(é) znak(y):   "&amp;AF191&amp;AG191&amp;AH191&amp;AI191&amp;AJ191&amp;AK191&amp;AL191,TRIM('ÚHRADOVÝ KATALOG VZP - ZP'!D191)))</f>
        <v/>
      </c>
    </row>
    <row r="192" spans="1:39" ht="30" hidden="1" customHeight="1" x14ac:dyDescent="0.2">
      <c r="A192" s="1">
        <v>187</v>
      </c>
      <c r="B192" s="20" t="str">
        <f>IF(ISBLANK('ÚHRADOVÝ KATALOG VZP - ZP'!B192),"",'ÚHRADOVÝ KATALOG VZP - ZP'!B192)</f>
        <v/>
      </c>
      <c r="C192" s="21" t="str">
        <f t="shared" si="9"/>
        <v/>
      </c>
      <c r="D192" s="21" t="str">
        <f t="shared" si="10"/>
        <v/>
      </c>
      <c r="E192" s="22" t="str">
        <f>IF(S192="NOVÝ",IF(LEN(TRIM('ÚHRADOVÝ KATALOG VZP - ZP'!E192))=0,"Chybí TYP",'ÚHRADOVÝ KATALOG VZP - ZP'!E192),IF(LEN(TRIM('ÚHRADOVÝ KATALOG VZP - ZP'!E192))=0,"",'ÚHRADOVÝ KATALOG VZP - ZP'!E192))</f>
        <v/>
      </c>
      <c r="F192" s="22" t="str">
        <f t="shared" si="11"/>
        <v/>
      </c>
      <c r="G192" s="22" t="str">
        <f>IF(S192="NOVÝ",IF(LEN(TRIM('ÚHRADOVÝ KATALOG VZP - ZP'!G192))=0,"???",IF(IFERROR(SEARCH("""",UPPER('ÚHRADOVÝ KATALOG VZP - ZP'!G192)),0)=0,UPPER('ÚHRADOVÝ KATALOG VZP - ZP'!G192),"("&amp;""""&amp;")")),IF(LEN(TRIM('ÚHRADOVÝ KATALOG VZP - ZP'!G192))=0,"",IF(IFERROR(SEARCH("""",UPPER('ÚHRADOVÝ KATALOG VZP - ZP'!G192)),0)=0,UPPER('ÚHRADOVÝ KATALOG VZP - ZP'!G192),"("&amp;""""&amp;")")))</f>
        <v/>
      </c>
      <c r="H192" s="22" t="str">
        <f>IF(IFERROR(SEARCH("""",UPPER('ÚHRADOVÝ KATALOG VZP - ZP'!H192)),0)=0,UPPER('ÚHRADOVÝ KATALOG VZP - ZP'!H192),"("&amp;""""&amp;")")</f>
        <v/>
      </c>
      <c r="I192" s="22" t="str">
        <f>IF(IFERROR(SEARCH("""",UPPER('ÚHRADOVÝ KATALOG VZP - ZP'!I192)),0)=0,UPPER('ÚHRADOVÝ KATALOG VZP - ZP'!I192),"("&amp;""""&amp;")")</f>
        <v/>
      </c>
      <c r="J192" s="23" t="str">
        <f>IF(S192="NOVÝ",IF(LEN(TRIM('ÚHRADOVÝ KATALOG VZP - ZP'!J192))=0,"Chybí VYC",'ÚHRADOVÝ KATALOG VZP - ZP'!J192),IF(LEN(TRIM('ÚHRADOVÝ KATALOG VZP - ZP'!J192))=0,"",'ÚHRADOVÝ KATALOG VZP - ZP'!J192))</f>
        <v/>
      </c>
      <c r="K192" s="22" t="str">
        <f>IF(S192="NOVÝ",IF(LEN(TRIM('ÚHRADOVÝ KATALOG VZP - ZP'!K192))=0,"Chybí MENA",IF(IFERROR(SEARCH("""",UPPER('ÚHRADOVÝ KATALOG VZP - ZP'!K192)),0)=0,UPPER('ÚHRADOVÝ KATALOG VZP - ZP'!K192),"("&amp;""""&amp;")")),IF(LEN(TRIM('ÚHRADOVÝ KATALOG VZP - ZP'!K192))=0,"",IF(IFERROR(SEARCH("""",UPPER('ÚHRADOVÝ KATALOG VZP - ZP'!K192)),0)=0,UPPER('ÚHRADOVÝ KATALOG VZP - ZP'!K192),"("&amp;""""&amp;")")))</f>
        <v/>
      </c>
      <c r="L192" s="24" t="str">
        <f>IF(S192="NOVÝ",IF(LEN(TRIM('ÚHRADOVÝ KATALOG VZP - ZP'!L192))=0,"Chybí KURZ",'ÚHRADOVÝ KATALOG VZP - ZP'!L192),IF(LEN(TRIM('ÚHRADOVÝ KATALOG VZP - ZP'!L192))=0,"",'ÚHRADOVÝ KATALOG VZP - ZP'!L192))</f>
        <v/>
      </c>
      <c r="M192" s="83" t="str">
        <f>IF(S192="NOVÝ",IF(LEN(TRIM('ÚHRADOVÝ KATALOG VZP - ZP'!M192))=0,"Chybí DPH",
IF(OR('ÚHRADOVÝ KATALOG VZP - ZP'!M192=15,'ÚHRADOVÝ KATALOG VZP - ZP'!M192=21),
'ÚHRADOVÝ KATALOG VZP - ZP'!M192,"CHYBA")),
IF(LEN(TRIM('ÚHRADOVÝ KATALOG VZP - ZP'!M192))=0,"",
IF(OR('ÚHRADOVÝ KATALOG VZP - ZP'!M192=15,'ÚHRADOVÝ KATALOG VZP - ZP'!M192=21),
'ÚHRADOVÝ KATALOG VZP - ZP'!M192,"CHYBA"))
)</f>
        <v/>
      </c>
      <c r="N192" s="25" t="str">
        <f>IF(R192="NE",IF(AND(T192&lt;&gt;"X",LEN('ÚHRADOVÝ KATALOG VZP - ZP'!N192)&gt;0),IF(ROUND(J192*L192*(1+(M192/100))*T192,2)&lt;'ÚHRADOVÝ KATALOG VZP - ZP'!N192,TEXT('ÚHRADOVÝ KATALOG VZP - ZP'!N192,"# ##0,00 Kč") &amp; CHAR(10) &amp; "&gt; " &amp; TEXT('ÚHRADOVÝ KATALOG VZP - ZP'!N192-(J192*L192*(1+(M192/100))*T192),"# ##0,00 Kč"),TEXT('ÚHRADOVÝ KATALOG VZP - ZP'!N192,"# ##0,00 Kč") &amp; CHAR(10) &amp; "OK"),"Chybí data pro výpočet"),"")</f>
        <v/>
      </c>
      <c r="O192" s="26" t="str">
        <f>IF(AND(R192="NE",LEN('ÚHRADOVÝ KATALOG VZP - ZP'!O192)&gt;0),'ÚHRADOVÝ KATALOG VZP - ZP'!O192,"")</f>
        <v/>
      </c>
      <c r="P192" s="26" t="str">
        <f>IF(AND(R192="NE",LEN('ÚHRADOVÝ KATALOG VZP - ZP'!P192)&gt;0),'ÚHRADOVÝ KATALOG VZP - ZP'!P192,"")</f>
        <v/>
      </c>
      <c r="Q192" s="79" t="str">
        <f>IF(LEN(TRIM('ÚHRADOVÝ KATALOG VZP - ZP'!Q192))=0,"",IF(IFERROR(SEARCH("""",UPPER('ÚHRADOVÝ KATALOG VZP - ZP'!Q192)),0)=0,UPPER('ÚHRADOVÝ KATALOG VZP - ZP'!Q192),"("&amp;""""&amp;")"))</f>
        <v/>
      </c>
      <c r="R192" s="31" t="str">
        <f>IF(LEN(TRIM('ÚHRADOVÝ KATALOG VZP - ZP'!B192)&amp;TRIM('ÚHRADOVÝ KATALOG VZP - ZP'!C192)&amp;TRIM('ÚHRADOVÝ KATALOG VZP - ZP'!D192)&amp;TRIM('ÚHRADOVÝ KATALOG VZP - ZP'!E192)&amp;TRIM('ÚHRADOVÝ KATALOG VZP - ZP'!F192)&amp;TRIM('ÚHRADOVÝ KATALOG VZP - ZP'!G192)&amp;TRIM('ÚHRADOVÝ KATALOG VZP - ZP'!H192)&amp;TRIM('ÚHRADOVÝ KATALOG VZP - ZP'!I192)&amp;TRIM('ÚHRADOVÝ KATALOG VZP - ZP'!J192)&amp;TRIM('ÚHRADOVÝ KATALOG VZP - ZP'!K192)&amp;TRIM('ÚHRADOVÝ KATALOG VZP - ZP'!L192)&amp;TRIM('ÚHRADOVÝ KATALOG VZP - ZP'!M192)&amp;TRIM('ÚHRADOVÝ KATALOG VZP - ZP'!N192)&amp;TRIM('ÚHRADOVÝ KATALOG VZP - ZP'!O192)&amp;TRIM('ÚHRADOVÝ KATALOG VZP - ZP'!P192)&amp;TRIM('ÚHRADOVÝ KATALOG VZP - ZP'!Q192))=0,"ANO","NE")</f>
        <v>ANO</v>
      </c>
      <c r="S192" s="31" t="str">
        <f>IF(R192="NE",IF(LEN(TRIM('ÚHRADOVÝ KATALOG VZP - ZP'!B192))=0,"NOVÝ","OPRAVA"),"")</f>
        <v/>
      </c>
      <c r="T192" s="32" t="str">
        <f t="shared" si="12"/>
        <v>X</v>
      </c>
      <c r="U192" s="11"/>
      <c r="V192" s="11">
        <f>LEN(TRIM('ÚHRADOVÝ KATALOG VZP - ZP'!C192))</f>
        <v>0</v>
      </c>
      <c r="W192" s="11" t="str">
        <f>IF(IFERROR(SEARCH("""",UPPER('ÚHRADOVÝ KATALOG VZP - ZP'!C192)),0)&gt;0," "&amp;CHAR(34),"")</f>
        <v/>
      </c>
      <c r="X192" s="11" t="str">
        <f>IF(IFERROR(SEARCH("~?",UPPER('ÚHRADOVÝ KATALOG VZP - ZP'!C192)),0)&gt;0," ?","")</f>
        <v/>
      </c>
      <c r="Y192" s="11" t="str">
        <f>IF(IFERROR(SEARCH("!",UPPER('ÚHRADOVÝ KATALOG VZP - ZP'!C192)),0)&gt;0," !","")</f>
        <v/>
      </c>
      <c r="Z192" s="11" t="str">
        <f>IF(IFERROR(SEARCH("_",UPPER('ÚHRADOVÝ KATALOG VZP - ZP'!C192)),0)&gt;0," _","")</f>
        <v/>
      </c>
      <c r="AA192" s="11" t="str">
        <f>IF(IFERROR(SEARCH("§",UPPER('ÚHRADOVÝ KATALOG VZP - ZP'!C192)),0)&gt;0," §","")</f>
        <v/>
      </c>
      <c r="AB192" s="11" t="str">
        <f>IF(IFERROR(SEARCH("#",UPPER('ÚHRADOVÝ KATALOG VZP - ZP'!C192)),0)&gt;0," #","")</f>
        <v/>
      </c>
      <c r="AC192" s="11" t="str">
        <f>IF(IFERROR(SEARCH(CHAR(10),UPPER('ÚHRADOVÝ KATALOG VZP - ZP'!C192)),0)&gt;0," ALT+ENTER","")</f>
        <v/>
      </c>
      <c r="AD192" s="96" t="str">
        <f>IF(AND(V192=0, R192="NE"),"Chybí NAZ",IF(LEN(TRIM(W192&amp;X192&amp;Y192&amp;Z192&amp;AA192&amp;AB192&amp;AC192))&gt;0,"Nepovolený(é) znak(y):   "&amp;W192&amp;X192&amp;Y192&amp;Z192&amp;AA192&amp;AB192&amp;AC192,TRIM('ÚHRADOVÝ KATALOG VZP - ZP'!C192)))</f>
        <v/>
      </c>
      <c r="AE192" s="11">
        <f>LEN(TRIM('ÚHRADOVÝ KATALOG VZP - ZP'!D192))</f>
        <v>0</v>
      </c>
      <c r="AF192" s="11" t="str">
        <f>IF(IFERROR(SEARCH("""",UPPER('ÚHRADOVÝ KATALOG VZP - ZP'!D192)),0)&gt;0," "&amp;CHAR(34),"")</f>
        <v/>
      </c>
      <c r="AG192" s="11" t="str">
        <f>IF(IFERROR(SEARCH("~?",UPPER('ÚHRADOVÝ KATALOG VZP - ZP'!D192)),0)&gt;0," ?","")</f>
        <v/>
      </c>
      <c r="AH192" s="11" t="str">
        <f>IF(IFERROR(SEARCH("!",UPPER('ÚHRADOVÝ KATALOG VZP - ZP'!D192)),0)&gt;0," !","")</f>
        <v/>
      </c>
      <c r="AI192" s="11" t="str">
        <f>IF(IFERROR(SEARCH("_",UPPER('ÚHRADOVÝ KATALOG VZP - ZP'!D192)),0)&gt;0," _","")</f>
        <v/>
      </c>
      <c r="AJ192" s="11" t="str">
        <f>IF(IFERROR(SEARCH("§",UPPER('ÚHRADOVÝ KATALOG VZP - ZP'!D192)),0)&gt;0," §","")</f>
        <v/>
      </c>
      <c r="AK192" s="11" t="str">
        <f>IF(IFERROR(SEARCH("#",UPPER('ÚHRADOVÝ KATALOG VZP - ZP'!D192)),0)&gt;0," #","")</f>
        <v/>
      </c>
      <c r="AL192" s="11" t="str">
        <f>IF(IFERROR(SEARCH(CHAR(10),UPPER('ÚHRADOVÝ KATALOG VZP - ZP'!D192)),0)&gt;0," ALT+ENTER","")</f>
        <v/>
      </c>
      <c r="AM192" s="96" t="str">
        <f>IF(AND(AE192=0, R192="NE"),"Chybí DOP",IF(LEN(TRIM(AF192&amp;AG192&amp;AH192&amp;AI192&amp;AJ192&amp;AK192&amp;AL192))&gt;0,"Nepovolený(é) znak(y):   "&amp;AF192&amp;AG192&amp;AH192&amp;AI192&amp;AJ192&amp;AK192&amp;AL192,TRIM('ÚHRADOVÝ KATALOG VZP - ZP'!D192)))</f>
        <v/>
      </c>
    </row>
    <row r="193" spans="1:39" ht="30" hidden="1" customHeight="1" x14ac:dyDescent="0.2">
      <c r="A193" s="1">
        <v>188</v>
      </c>
      <c r="B193" s="20" t="str">
        <f>IF(ISBLANK('ÚHRADOVÝ KATALOG VZP - ZP'!B193),"",'ÚHRADOVÝ KATALOG VZP - ZP'!B193)</f>
        <v/>
      </c>
      <c r="C193" s="21" t="str">
        <f t="shared" si="9"/>
        <v/>
      </c>
      <c r="D193" s="21" t="str">
        <f t="shared" si="10"/>
        <v/>
      </c>
      <c r="E193" s="22" t="str">
        <f>IF(S193="NOVÝ",IF(LEN(TRIM('ÚHRADOVÝ KATALOG VZP - ZP'!E193))=0,"Chybí TYP",'ÚHRADOVÝ KATALOG VZP - ZP'!E193),IF(LEN(TRIM('ÚHRADOVÝ KATALOG VZP - ZP'!E193))=0,"",'ÚHRADOVÝ KATALOG VZP - ZP'!E193))</f>
        <v/>
      </c>
      <c r="F193" s="22" t="str">
        <f t="shared" si="11"/>
        <v/>
      </c>
      <c r="G193" s="22" t="str">
        <f>IF(S193="NOVÝ",IF(LEN(TRIM('ÚHRADOVÝ KATALOG VZP - ZP'!G193))=0,"???",IF(IFERROR(SEARCH("""",UPPER('ÚHRADOVÝ KATALOG VZP - ZP'!G193)),0)=0,UPPER('ÚHRADOVÝ KATALOG VZP - ZP'!G193),"("&amp;""""&amp;")")),IF(LEN(TRIM('ÚHRADOVÝ KATALOG VZP - ZP'!G193))=0,"",IF(IFERROR(SEARCH("""",UPPER('ÚHRADOVÝ KATALOG VZP - ZP'!G193)),0)=0,UPPER('ÚHRADOVÝ KATALOG VZP - ZP'!G193),"("&amp;""""&amp;")")))</f>
        <v/>
      </c>
      <c r="H193" s="22" t="str">
        <f>IF(IFERROR(SEARCH("""",UPPER('ÚHRADOVÝ KATALOG VZP - ZP'!H193)),0)=0,UPPER('ÚHRADOVÝ KATALOG VZP - ZP'!H193),"("&amp;""""&amp;")")</f>
        <v/>
      </c>
      <c r="I193" s="22" t="str">
        <f>IF(IFERROR(SEARCH("""",UPPER('ÚHRADOVÝ KATALOG VZP - ZP'!I193)),0)=0,UPPER('ÚHRADOVÝ KATALOG VZP - ZP'!I193),"("&amp;""""&amp;")")</f>
        <v/>
      </c>
      <c r="J193" s="23" t="str">
        <f>IF(S193="NOVÝ",IF(LEN(TRIM('ÚHRADOVÝ KATALOG VZP - ZP'!J193))=0,"Chybí VYC",'ÚHRADOVÝ KATALOG VZP - ZP'!J193),IF(LEN(TRIM('ÚHRADOVÝ KATALOG VZP - ZP'!J193))=0,"",'ÚHRADOVÝ KATALOG VZP - ZP'!J193))</f>
        <v/>
      </c>
      <c r="K193" s="22" t="str">
        <f>IF(S193="NOVÝ",IF(LEN(TRIM('ÚHRADOVÝ KATALOG VZP - ZP'!K193))=0,"Chybí MENA",IF(IFERROR(SEARCH("""",UPPER('ÚHRADOVÝ KATALOG VZP - ZP'!K193)),0)=0,UPPER('ÚHRADOVÝ KATALOG VZP - ZP'!K193),"("&amp;""""&amp;")")),IF(LEN(TRIM('ÚHRADOVÝ KATALOG VZP - ZP'!K193))=0,"",IF(IFERROR(SEARCH("""",UPPER('ÚHRADOVÝ KATALOG VZP - ZP'!K193)),0)=0,UPPER('ÚHRADOVÝ KATALOG VZP - ZP'!K193),"("&amp;""""&amp;")")))</f>
        <v/>
      </c>
      <c r="L193" s="24" t="str">
        <f>IF(S193="NOVÝ",IF(LEN(TRIM('ÚHRADOVÝ KATALOG VZP - ZP'!L193))=0,"Chybí KURZ",'ÚHRADOVÝ KATALOG VZP - ZP'!L193),IF(LEN(TRIM('ÚHRADOVÝ KATALOG VZP - ZP'!L193))=0,"",'ÚHRADOVÝ KATALOG VZP - ZP'!L193))</f>
        <v/>
      </c>
      <c r="M193" s="83" t="str">
        <f>IF(S193="NOVÝ",IF(LEN(TRIM('ÚHRADOVÝ KATALOG VZP - ZP'!M193))=0,"Chybí DPH",
IF(OR('ÚHRADOVÝ KATALOG VZP - ZP'!M193=15,'ÚHRADOVÝ KATALOG VZP - ZP'!M193=21),
'ÚHRADOVÝ KATALOG VZP - ZP'!M193,"CHYBA")),
IF(LEN(TRIM('ÚHRADOVÝ KATALOG VZP - ZP'!M193))=0,"",
IF(OR('ÚHRADOVÝ KATALOG VZP - ZP'!M193=15,'ÚHRADOVÝ KATALOG VZP - ZP'!M193=21),
'ÚHRADOVÝ KATALOG VZP - ZP'!M193,"CHYBA"))
)</f>
        <v/>
      </c>
      <c r="N193" s="25" t="str">
        <f>IF(R193="NE",IF(AND(T193&lt;&gt;"X",LEN('ÚHRADOVÝ KATALOG VZP - ZP'!N193)&gt;0),IF(ROUND(J193*L193*(1+(M193/100))*T193,2)&lt;'ÚHRADOVÝ KATALOG VZP - ZP'!N193,TEXT('ÚHRADOVÝ KATALOG VZP - ZP'!N193,"# ##0,00 Kč") &amp; CHAR(10) &amp; "&gt; " &amp; TEXT('ÚHRADOVÝ KATALOG VZP - ZP'!N193-(J193*L193*(1+(M193/100))*T193),"# ##0,00 Kč"),TEXT('ÚHRADOVÝ KATALOG VZP - ZP'!N193,"# ##0,00 Kč") &amp; CHAR(10) &amp; "OK"),"Chybí data pro výpočet"),"")</f>
        <v/>
      </c>
      <c r="O193" s="26" t="str">
        <f>IF(AND(R193="NE",LEN('ÚHRADOVÝ KATALOG VZP - ZP'!O193)&gt;0),'ÚHRADOVÝ KATALOG VZP - ZP'!O193,"")</f>
        <v/>
      </c>
      <c r="P193" s="26" t="str">
        <f>IF(AND(R193="NE",LEN('ÚHRADOVÝ KATALOG VZP - ZP'!P193)&gt;0),'ÚHRADOVÝ KATALOG VZP - ZP'!P193,"")</f>
        <v/>
      </c>
      <c r="Q193" s="79" t="str">
        <f>IF(LEN(TRIM('ÚHRADOVÝ KATALOG VZP - ZP'!Q193))=0,"",IF(IFERROR(SEARCH("""",UPPER('ÚHRADOVÝ KATALOG VZP - ZP'!Q193)),0)=0,UPPER('ÚHRADOVÝ KATALOG VZP - ZP'!Q193),"("&amp;""""&amp;")"))</f>
        <v/>
      </c>
      <c r="R193" s="31" t="str">
        <f>IF(LEN(TRIM('ÚHRADOVÝ KATALOG VZP - ZP'!B193)&amp;TRIM('ÚHRADOVÝ KATALOG VZP - ZP'!C193)&amp;TRIM('ÚHRADOVÝ KATALOG VZP - ZP'!D193)&amp;TRIM('ÚHRADOVÝ KATALOG VZP - ZP'!E193)&amp;TRIM('ÚHRADOVÝ KATALOG VZP - ZP'!F193)&amp;TRIM('ÚHRADOVÝ KATALOG VZP - ZP'!G193)&amp;TRIM('ÚHRADOVÝ KATALOG VZP - ZP'!H193)&amp;TRIM('ÚHRADOVÝ KATALOG VZP - ZP'!I193)&amp;TRIM('ÚHRADOVÝ KATALOG VZP - ZP'!J193)&amp;TRIM('ÚHRADOVÝ KATALOG VZP - ZP'!K193)&amp;TRIM('ÚHRADOVÝ KATALOG VZP - ZP'!L193)&amp;TRIM('ÚHRADOVÝ KATALOG VZP - ZP'!M193)&amp;TRIM('ÚHRADOVÝ KATALOG VZP - ZP'!N193)&amp;TRIM('ÚHRADOVÝ KATALOG VZP - ZP'!O193)&amp;TRIM('ÚHRADOVÝ KATALOG VZP - ZP'!P193)&amp;TRIM('ÚHRADOVÝ KATALOG VZP - ZP'!Q193))=0,"ANO","NE")</f>
        <v>ANO</v>
      </c>
      <c r="S193" s="31" t="str">
        <f>IF(R193="NE",IF(LEN(TRIM('ÚHRADOVÝ KATALOG VZP - ZP'!B193))=0,"NOVÝ","OPRAVA"),"")</f>
        <v/>
      </c>
      <c r="T193" s="32" t="str">
        <f t="shared" si="12"/>
        <v>X</v>
      </c>
      <c r="U193" s="11"/>
      <c r="V193" s="11">
        <f>LEN(TRIM('ÚHRADOVÝ KATALOG VZP - ZP'!C193))</f>
        <v>0</v>
      </c>
      <c r="W193" s="11" t="str">
        <f>IF(IFERROR(SEARCH("""",UPPER('ÚHRADOVÝ KATALOG VZP - ZP'!C193)),0)&gt;0," "&amp;CHAR(34),"")</f>
        <v/>
      </c>
      <c r="X193" s="11" t="str">
        <f>IF(IFERROR(SEARCH("~?",UPPER('ÚHRADOVÝ KATALOG VZP - ZP'!C193)),0)&gt;0," ?","")</f>
        <v/>
      </c>
      <c r="Y193" s="11" t="str">
        <f>IF(IFERROR(SEARCH("!",UPPER('ÚHRADOVÝ KATALOG VZP - ZP'!C193)),0)&gt;0," !","")</f>
        <v/>
      </c>
      <c r="Z193" s="11" t="str">
        <f>IF(IFERROR(SEARCH("_",UPPER('ÚHRADOVÝ KATALOG VZP - ZP'!C193)),0)&gt;0," _","")</f>
        <v/>
      </c>
      <c r="AA193" s="11" t="str">
        <f>IF(IFERROR(SEARCH("§",UPPER('ÚHRADOVÝ KATALOG VZP - ZP'!C193)),0)&gt;0," §","")</f>
        <v/>
      </c>
      <c r="AB193" s="11" t="str">
        <f>IF(IFERROR(SEARCH("#",UPPER('ÚHRADOVÝ KATALOG VZP - ZP'!C193)),0)&gt;0," #","")</f>
        <v/>
      </c>
      <c r="AC193" s="11" t="str">
        <f>IF(IFERROR(SEARCH(CHAR(10),UPPER('ÚHRADOVÝ KATALOG VZP - ZP'!C193)),0)&gt;0," ALT+ENTER","")</f>
        <v/>
      </c>
      <c r="AD193" s="96" t="str">
        <f>IF(AND(V193=0, R193="NE"),"Chybí NAZ",IF(LEN(TRIM(W193&amp;X193&amp;Y193&amp;Z193&amp;AA193&amp;AB193&amp;AC193))&gt;0,"Nepovolený(é) znak(y):   "&amp;W193&amp;X193&amp;Y193&amp;Z193&amp;AA193&amp;AB193&amp;AC193,TRIM('ÚHRADOVÝ KATALOG VZP - ZP'!C193)))</f>
        <v/>
      </c>
      <c r="AE193" s="11">
        <f>LEN(TRIM('ÚHRADOVÝ KATALOG VZP - ZP'!D193))</f>
        <v>0</v>
      </c>
      <c r="AF193" s="11" t="str">
        <f>IF(IFERROR(SEARCH("""",UPPER('ÚHRADOVÝ KATALOG VZP - ZP'!D193)),0)&gt;0," "&amp;CHAR(34),"")</f>
        <v/>
      </c>
      <c r="AG193" s="11" t="str">
        <f>IF(IFERROR(SEARCH("~?",UPPER('ÚHRADOVÝ KATALOG VZP - ZP'!D193)),0)&gt;0," ?","")</f>
        <v/>
      </c>
      <c r="AH193" s="11" t="str">
        <f>IF(IFERROR(SEARCH("!",UPPER('ÚHRADOVÝ KATALOG VZP - ZP'!D193)),0)&gt;0," !","")</f>
        <v/>
      </c>
      <c r="AI193" s="11" t="str">
        <f>IF(IFERROR(SEARCH("_",UPPER('ÚHRADOVÝ KATALOG VZP - ZP'!D193)),0)&gt;0," _","")</f>
        <v/>
      </c>
      <c r="AJ193" s="11" t="str">
        <f>IF(IFERROR(SEARCH("§",UPPER('ÚHRADOVÝ KATALOG VZP - ZP'!D193)),0)&gt;0," §","")</f>
        <v/>
      </c>
      <c r="AK193" s="11" t="str">
        <f>IF(IFERROR(SEARCH("#",UPPER('ÚHRADOVÝ KATALOG VZP - ZP'!D193)),0)&gt;0," #","")</f>
        <v/>
      </c>
      <c r="AL193" s="11" t="str">
        <f>IF(IFERROR(SEARCH(CHAR(10),UPPER('ÚHRADOVÝ KATALOG VZP - ZP'!D193)),0)&gt;0," ALT+ENTER","")</f>
        <v/>
      </c>
      <c r="AM193" s="96" t="str">
        <f>IF(AND(AE193=0, R193="NE"),"Chybí DOP",IF(LEN(TRIM(AF193&amp;AG193&amp;AH193&amp;AI193&amp;AJ193&amp;AK193&amp;AL193))&gt;0,"Nepovolený(é) znak(y):   "&amp;AF193&amp;AG193&amp;AH193&amp;AI193&amp;AJ193&amp;AK193&amp;AL193,TRIM('ÚHRADOVÝ KATALOG VZP - ZP'!D193)))</f>
        <v/>
      </c>
    </row>
    <row r="194" spans="1:39" ht="30" hidden="1" customHeight="1" x14ac:dyDescent="0.2">
      <c r="A194" s="1">
        <v>189</v>
      </c>
      <c r="B194" s="20" t="str">
        <f>IF(ISBLANK('ÚHRADOVÝ KATALOG VZP - ZP'!B194),"",'ÚHRADOVÝ KATALOG VZP - ZP'!B194)</f>
        <v/>
      </c>
      <c r="C194" s="21" t="str">
        <f t="shared" si="9"/>
        <v/>
      </c>
      <c r="D194" s="21" t="str">
        <f t="shared" si="10"/>
        <v/>
      </c>
      <c r="E194" s="22" t="str">
        <f>IF(S194="NOVÝ",IF(LEN(TRIM('ÚHRADOVÝ KATALOG VZP - ZP'!E194))=0,"Chybí TYP",'ÚHRADOVÝ KATALOG VZP - ZP'!E194),IF(LEN(TRIM('ÚHRADOVÝ KATALOG VZP - ZP'!E194))=0,"",'ÚHRADOVÝ KATALOG VZP - ZP'!E194))</f>
        <v/>
      </c>
      <c r="F194" s="22" t="str">
        <f t="shared" si="11"/>
        <v/>
      </c>
      <c r="G194" s="22" t="str">
        <f>IF(S194="NOVÝ",IF(LEN(TRIM('ÚHRADOVÝ KATALOG VZP - ZP'!G194))=0,"???",IF(IFERROR(SEARCH("""",UPPER('ÚHRADOVÝ KATALOG VZP - ZP'!G194)),0)=0,UPPER('ÚHRADOVÝ KATALOG VZP - ZP'!G194),"("&amp;""""&amp;")")),IF(LEN(TRIM('ÚHRADOVÝ KATALOG VZP - ZP'!G194))=0,"",IF(IFERROR(SEARCH("""",UPPER('ÚHRADOVÝ KATALOG VZP - ZP'!G194)),0)=0,UPPER('ÚHRADOVÝ KATALOG VZP - ZP'!G194),"("&amp;""""&amp;")")))</f>
        <v/>
      </c>
      <c r="H194" s="22" t="str">
        <f>IF(IFERROR(SEARCH("""",UPPER('ÚHRADOVÝ KATALOG VZP - ZP'!H194)),0)=0,UPPER('ÚHRADOVÝ KATALOG VZP - ZP'!H194),"("&amp;""""&amp;")")</f>
        <v/>
      </c>
      <c r="I194" s="22" t="str">
        <f>IF(IFERROR(SEARCH("""",UPPER('ÚHRADOVÝ KATALOG VZP - ZP'!I194)),0)=0,UPPER('ÚHRADOVÝ KATALOG VZP - ZP'!I194),"("&amp;""""&amp;")")</f>
        <v/>
      </c>
      <c r="J194" s="23" t="str">
        <f>IF(S194="NOVÝ",IF(LEN(TRIM('ÚHRADOVÝ KATALOG VZP - ZP'!J194))=0,"Chybí VYC",'ÚHRADOVÝ KATALOG VZP - ZP'!J194),IF(LEN(TRIM('ÚHRADOVÝ KATALOG VZP - ZP'!J194))=0,"",'ÚHRADOVÝ KATALOG VZP - ZP'!J194))</f>
        <v/>
      </c>
      <c r="K194" s="22" t="str">
        <f>IF(S194="NOVÝ",IF(LEN(TRIM('ÚHRADOVÝ KATALOG VZP - ZP'!K194))=0,"Chybí MENA",IF(IFERROR(SEARCH("""",UPPER('ÚHRADOVÝ KATALOG VZP - ZP'!K194)),0)=0,UPPER('ÚHRADOVÝ KATALOG VZP - ZP'!K194),"("&amp;""""&amp;")")),IF(LEN(TRIM('ÚHRADOVÝ KATALOG VZP - ZP'!K194))=0,"",IF(IFERROR(SEARCH("""",UPPER('ÚHRADOVÝ KATALOG VZP - ZP'!K194)),0)=0,UPPER('ÚHRADOVÝ KATALOG VZP - ZP'!K194),"("&amp;""""&amp;")")))</f>
        <v/>
      </c>
      <c r="L194" s="24" t="str">
        <f>IF(S194="NOVÝ",IF(LEN(TRIM('ÚHRADOVÝ KATALOG VZP - ZP'!L194))=0,"Chybí KURZ",'ÚHRADOVÝ KATALOG VZP - ZP'!L194),IF(LEN(TRIM('ÚHRADOVÝ KATALOG VZP - ZP'!L194))=0,"",'ÚHRADOVÝ KATALOG VZP - ZP'!L194))</f>
        <v/>
      </c>
      <c r="M194" s="83" t="str">
        <f>IF(S194="NOVÝ",IF(LEN(TRIM('ÚHRADOVÝ KATALOG VZP - ZP'!M194))=0,"Chybí DPH",
IF(OR('ÚHRADOVÝ KATALOG VZP - ZP'!M194=15,'ÚHRADOVÝ KATALOG VZP - ZP'!M194=21),
'ÚHRADOVÝ KATALOG VZP - ZP'!M194,"CHYBA")),
IF(LEN(TRIM('ÚHRADOVÝ KATALOG VZP - ZP'!M194))=0,"",
IF(OR('ÚHRADOVÝ KATALOG VZP - ZP'!M194=15,'ÚHRADOVÝ KATALOG VZP - ZP'!M194=21),
'ÚHRADOVÝ KATALOG VZP - ZP'!M194,"CHYBA"))
)</f>
        <v/>
      </c>
      <c r="N194" s="25" t="str">
        <f>IF(R194="NE",IF(AND(T194&lt;&gt;"X",LEN('ÚHRADOVÝ KATALOG VZP - ZP'!N194)&gt;0),IF(ROUND(J194*L194*(1+(M194/100))*T194,2)&lt;'ÚHRADOVÝ KATALOG VZP - ZP'!N194,TEXT('ÚHRADOVÝ KATALOG VZP - ZP'!N194,"# ##0,00 Kč") &amp; CHAR(10) &amp; "&gt; " &amp; TEXT('ÚHRADOVÝ KATALOG VZP - ZP'!N194-(J194*L194*(1+(M194/100))*T194),"# ##0,00 Kč"),TEXT('ÚHRADOVÝ KATALOG VZP - ZP'!N194,"# ##0,00 Kč") &amp; CHAR(10) &amp; "OK"),"Chybí data pro výpočet"),"")</f>
        <v/>
      </c>
      <c r="O194" s="26" t="str">
        <f>IF(AND(R194="NE",LEN('ÚHRADOVÝ KATALOG VZP - ZP'!O194)&gt;0),'ÚHRADOVÝ KATALOG VZP - ZP'!O194,"")</f>
        <v/>
      </c>
      <c r="P194" s="26" t="str">
        <f>IF(AND(R194="NE",LEN('ÚHRADOVÝ KATALOG VZP - ZP'!P194)&gt;0),'ÚHRADOVÝ KATALOG VZP - ZP'!P194,"")</f>
        <v/>
      </c>
      <c r="Q194" s="79" t="str">
        <f>IF(LEN(TRIM('ÚHRADOVÝ KATALOG VZP - ZP'!Q194))=0,"",IF(IFERROR(SEARCH("""",UPPER('ÚHRADOVÝ KATALOG VZP - ZP'!Q194)),0)=0,UPPER('ÚHRADOVÝ KATALOG VZP - ZP'!Q194),"("&amp;""""&amp;")"))</f>
        <v/>
      </c>
      <c r="R194" s="31" t="str">
        <f>IF(LEN(TRIM('ÚHRADOVÝ KATALOG VZP - ZP'!B194)&amp;TRIM('ÚHRADOVÝ KATALOG VZP - ZP'!C194)&amp;TRIM('ÚHRADOVÝ KATALOG VZP - ZP'!D194)&amp;TRIM('ÚHRADOVÝ KATALOG VZP - ZP'!E194)&amp;TRIM('ÚHRADOVÝ KATALOG VZP - ZP'!F194)&amp;TRIM('ÚHRADOVÝ KATALOG VZP - ZP'!G194)&amp;TRIM('ÚHRADOVÝ KATALOG VZP - ZP'!H194)&amp;TRIM('ÚHRADOVÝ KATALOG VZP - ZP'!I194)&amp;TRIM('ÚHRADOVÝ KATALOG VZP - ZP'!J194)&amp;TRIM('ÚHRADOVÝ KATALOG VZP - ZP'!K194)&amp;TRIM('ÚHRADOVÝ KATALOG VZP - ZP'!L194)&amp;TRIM('ÚHRADOVÝ KATALOG VZP - ZP'!M194)&amp;TRIM('ÚHRADOVÝ KATALOG VZP - ZP'!N194)&amp;TRIM('ÚHRADOVÝ KATALOG VZP - ZP'!O194)&amp;TRIM('ÚHRADOVÝ KATALOG VZP - ZP'!P194)&amp;TRIM('ÚHRADOVÝ KATALOG VZP - ZP'!Q194))=0,"ANO","NE")</f>
        <v>ANO</v>
      </c>
      <c r="S194" s="31" t="str">
        <f>IF(R194="NE",IF(LEN(TRIM('ÚHRADOVÝ KATALOG VZP - ZP'!B194))=0,"NOVÝ","OPRAVA"),"")</f>
        <v/>
      </c>
      <c r="T194" s="32" t="str">
        <f t="shared" si="12"/>
        <v>X</v>
      </c>
      <c r="U194" s="11"/>
      <c r="V194" s="11">
        <f>LEN(TRIM('ÚHRADOVÝ KATALOG VZP - ZP'!C194))</f>
        <v>0</v>
      </c>
      <c r="W194" s="11" t="str">
        <f>IF(IFERROR(SEARCH("""",UPPER('ÚHRADOVÝ KATALOG VZP - ZP'!C194)),0)&gt;0," "&amp;CHAR(34),"")</f>
        <v/>
      </c>
      <c r="X194" s="11" t="str">
        <f>IF(IFERROR(SEARCH("~?",UPPER('ÚHRADOVÝ KATALOG VZP - ZP'!C194)),0)&gt;0," ?","")</f>
        <v/>
      </c>
      <c r="Y194" s="11" t="str">
        <f>IF(IFERROR(SEARCH("!",UPPER('ÚHRADOVÝ KATALOG VZP - ZP'!C194)),0)&gt;0," !","")</f>
        <v/>
      </c>
      <c r="Z194" s="11" t="str">
        <f>IF(IFERROR(SEARCH("_",UPPER('ÚHRADOVÝ KATALOG VZP - ZP'!C194)),0)&gt;0," _","")</f>
        <v/>
      </c>
      <c r="AA194" s="11" t="str">
        <f>IF(IFERROR(SEARCH("§",UPPER('ÚHRADOVÝ KATALOG VZP - ZP'!C194)),0)&gt;0," §","")</f>
        <v/>
      </c>
      <c r="AB194" s="11" t="str">
        <f>IF(IFERROR(SEARCH("#",UPPER('ÚHRADOVÝ KATALOG VZP - ZP'!C194)),0)&gt;0," #","")</f>
        <v/>
      </c>
      <c r="AC194" s="11" t="str">
        <f>IF(IFERROR(SEARCH(CHAR(10),UPPER('ÚHRADOVÝ KATALOG VZP - ZP'!C194)),0)&gt;0," ALT+ENTER","")</f>
        <v/>
      </c>
      <c r="AD194" s="96" t="str">
        <f>IF(AND(V194=0, R194="NE"),"Chybí NAZ",IF(LEN(TRIM(W194&amp;X194&amp;Y194&amp;Z194&amp;AA194&amp;AB194&amp;AC194))&gt;0,"Nepovolený(é) znak(y):   "&amp;W194&amp;X194&amp;Y194&amp;Z194&amp;AA194&amp;AB194&amp;AC194,TRIM('ÚHRADOVÝ KATALOG VZP - ZP'!C194)))</f>
        <v/>
      </c>
      <c r="AE194" s="11">
        <f>LEN(TRIM('ÚHRADOVÝ KATALOG VZP - ZP'!D194))</f>
        <v>0</v>
      </c>
      <c r="AF194" s="11" t="str">
        <f>IF(IFERROR(SEARCH("""",UPPER('ÚHRADOVÝ KATALOG VZP - ZP'!D194)),0)&gt;0," "&amp;CHAR(34),"")</f>
        <v/>
      </c>
      <c r="AG194" s="11" t="str">
        <f>IF(IFERROR(SEARCH("~?",UPPER('ÚHRADOVÝ KATALOG VZP - ZP'!D194)),0)&gt;0," ?","")</f>
        <v/>
      </c>
      <c r="AH194" s="11" t="str">
        <f>IF(IFERROR(SEARCH("!",UPPER('ÚHRADOVÝ KATALOG VZP - ZP'!D194)),0)&gt;0," !","")</f>
        <v/>
      </c>
      <c r="AI194" s="11" t="str">
        <f>IF(IFERROR(SEARCH("_",UPPER('ÚHRADOVÝ KATALOG VZP - ZP'!D194)),0)&gt;0," _","")</f>
        <v/>
      </c>
      <c r="AJ194" s="11" t="str">
        <f>IF(IFERROR(SEARCH("§",UPPER('ÚHRADOVÝ KATALOG VZP - ZP'!D194)),0)&gt;0," §","")</f>
        <v/>
      </c>
      <c r="AK194" s="11" t="str">
        <f>IF(IFERROR(SEARCH("#",UPPER('ÚHRADOVÝ KATALOG VZP - ZP'!D194)),0)&gt;0," #","")</f>
        <v/>
      </c>
      <c r="AL194" s="11" t="str">
        <f>IF(IFERROR(SEARCH(CHAR(10),UPPER('ÚHRADOVÝ KATALOG VZP - ZP'!D194)),0)&gt;0," ALT+ENTER","")</f>
        <v/>
      </c>
      <c r="AM194" s="96" t="str">
        <f>IF(AND(AE194=0, R194="NE"),"Chybí DOP",IF(LEN(TRIM(AF194&amp;AG194&amp;AH194&amp;AI194&amp;AJ194&amp;AK194&amp;AL194))&gt;0,"Nepovolený(é) znak(y):   "&amp;AF194&amp;AG194&amp;AH194&amp;AI194&amp;AJ194&amp;AK194&amp;AL194,TRIM('ÚHRADOVÝ KATALOG VZP - ZP'!D194)))</f>
        <v/>
      </c>
    </row>
    <row r="195" spans="1:39" ht="30" hidden="1" customHeight="1" x14ac:dyDescent="0.2">
      <c r="A195" s="1">
        <v>190</v>
      </c>
      <c r="B195" s="20" t="str">
        <f>IF(ISBLANK('ÚHRADOVÝ KATALOG VZP - ZP'!B195),"",'ÚHRADOVÝ KATALOG VZP - ZP'!B195)</f>
        <v/>
      </c>
      <c r="C195" s="21" t="str">
        <f t="shared" si="9"/>
        <v/>
      </c>
      <c r="D195" s="21" t="str">
        <f t="shared" si="10"/>
        <v/>
      </c>
      <c r="E195" s="22" t="str">
        <f>IF(S195="NOVÝ",IF(LEN(TRIM('ÚHRADOVÝ KATALOG VZP - ZP'!E195))=0,"Chybí TYP",'ÚHRADOVÝ KATALOG VZP - ZP'!E195),IF(LEN(TRIM('ÚHRADOVÝ KATALOG VZP - ZP'!E195))=0,"",'ÚHRADOVÝ KATALOG VZP - ZP'!E195))</f>
        <v/>
      </c>
      <c r="F195" s="22" t="str">
        <f t="shared" si="11"/>
        <v/>
      </c>
      <c r="G195" s="22" t="str">
        <f>IF(S195="NOVÝ",IF(LEN(TRIM('ÚHRADOVÝ KATALOG VZP - ZP'!G195))=0,"???",IF(IFERROR(SEARCH("""",UPPER('ÚHRADOVÝ KATALOG VZP - ZP'!G195)),0)=0,UPPER('ÚHRADOVÝ KATALOG VZP - ZP'!G195),"("&amp;""""&amp;")")),IF(LEN(TRIM('ÚHRADOVÝ KATALOG VZP - ZP'!G195))=0,"",IF(IFERROR(SEARCH("""",UPPER('ÚHRADOVÝ KATALOG VZP - ZP'!G195)),0)=0,UPPER('ÚHRADOVÝ KATALOG VZP - ZP'!G195),"("&amp;""""&amp;")")))</f>
        <v/>
      </c>
      <c r="H195" s="22" t="str">
        <f>IF(IFERROR(SEARCH("""",UPPER('ÚHRADOVÝ KATALOG VZP - ZP'!H195)),0)=0,UPPER('ÚHRADOVÝ KATALOG VZP - ZP'!H195),"("&amp;""""&amp;")")</f>
        <v/>
      </c>
      <c r="I195" s="22" t="str">
        <f>IF(IFERROR(SEARCH("""",UPPER('ÚHRADOVÝ KATALOG VZP - ZP'!I195)),0)=0,UPPER('ÚHRADOVÝ KATALOG VZP - ZP'!I195),"("&amp;""""&amp;")")</f>
        <v/>
      </c>
      <c r="J195" s="23" t="str">
        <f>IF(S195="NOVÝ",IF(LEN(TRIM('ÚHRADOVÝ KATALOG VZP - ZP'!J195))=0,"Chybí VYC",'ÚHRADOVÝ KATALOG VZP - ZP'!J195),IF(LEN(TRIM('ÚHRADOVÝ KATALOG VZP - ZP'!J195))=0,"",'ÚHRADOVÝ KATALOG VZP - ZP'!J195))</f>
        <v/>
      </c>
      <c r="K195" s="22" t="str">
        <f>IF(S195="NOVÝ",IF(LEN(TRIM('ÚHRADOVÝ KATALOG VZP - ZP'!K195))=0,"Chybí MENA",IF(IFERROR(SEARCH("""",UPPER('ÚHRADOVÝ KATALOG VZP - ZP'!K195)),0)=0,UPPER('ÚHRADOVÝ KATALOG VZP - ZP'!K195),"("&amp;""""&amp;")")),IF(LEN(TRIM('ÚHRADOVÝ KATALOG VZP - ZP'!K195))=0,"",IF(IFERROR(SEARCH("""",UPPER('ÚHRADOVÝ KATALOG VZP - ZP'!K195)),0)=0,UPPER('ÚHRADOVÝ KATALOG VZP - ZP'!K195),"("&amp;""""&amp;")")))</f>
        <v/>
      </c>
      <c r="L195" s="24" t="str">
        <f>IF(S195="NOVÝ",IF(LEN(TRIM('ÚHRADOVÝ KATALOG VZP - ZP'!L195))=0,"Chybí KURZ",'ÚHRADOVÝ KATALOG VZP - ZP'!L195),IF(LEN(TRIM('ÚHRADOVÝ KATALOG VZP - ZP'!L195))=0,"",'ÚHRADOVÝ KATALOG VZP - ZP'!L195))</f>
        <v/>
      </c>
      <c r="M195" s="83" t="str">
        <f>IF(S195="NOVÝ",IF(LEN(TRIM('ÚHRADOVÝ KATALOG VZP - ZP'!M195))=0,"Chybí DPH",
IF(OR('ÚHRADOVÝ KATALOG VZP - ZP'!M195=15,'ÚHRADOVÝ KATALOG VZP - ZP'!M195=21),
'ÚHRADOVÝ KATALOG VZP - ZP'!M195,"CHYBA")),
IF(LEN(TRIM('ÚHRADOVÝ KATALOG VZP - ZP'!M195))=0,"",
IF(OR('ÚHRADOVÝ KATALOG VZP - ZP'!M195=15,'ÚHRADOVÝ KATALOG VZP - ZP'!M195=21),
'ÚHRADOVÝ KATALOG VZP - ZP'!M195,"CHYBA"))
)</f>
        <v/>
      </c>
      <c r="N195" s="25" t="str">
        <f>IF(R195="NE",IF(AND(T195&lt;&gt;"X",LEN('ÚHRADOVÝ KATALOG VZP - ZP'!N195)&gt;0),IF(ROUND(J195*L195*(1+(M195/100))*T195,2)&lt;'ÚHRADOVÝ KATALOG VZP - ZP'!N195,TEXT('ÚHRADOVÝ KATALOG VZP - ZP'!N195,"# ##0,00 Kč") &amp; CHAR(10) &amp; "&gt; " &amp; TEXT('ÚHRADOVÝ KATALOG VZP - ZP'!N195-(J195*L195*(1+(M195/100))*T195),"# ##0,00 Kč"),TEXT('ÚHRADOVÝ KATALOG VZP - ZP'!N195,"# ##0,00 Kč") &amp; CHAR(10) &amp; "OK"),"Chybí data pro výpočet"),"")</f>
        <v/>
      </c>
      <c r="O195" s="26" t="str">
        <f>IF(AND(R195="NE",LEN('ÚHRADOVÝ KATALOG VZP - ZP'!O195)&gt;0),'ÚHRADOVÝ KATALOG VZP - ZP'!O195,"")</f>
        <v/>
      </c>
      <c r="P195" s="26" t="str">
        <f>IF(AND(R195="NE",LEN('ÚHRADOVÝ KATALOG VZP - ZP'!P195)&gt;0),'ÚHRADOVÝ KATALOG VZP - ZP'!P195,"")</f>
        <v/>
      </c>
      <c r="Q195" s="79" t="str">
        <f>IF(LEN(TRIM('ÚHRADOVÝ KATALOG VZP - ZP'!Q195))=0,"",IF(IFERROR(SEARCH("""",UPPER('ÚHRADOVÝ KATALOG VZP - ZP'!Q195)),0)=0,UPPER('ÚHRADOVÝ KATALOG VZP - ZP'!Q195),"("&amp;""""&amp;")"))</f>
        <v/>
      </c>
      <c r="R195" s="31" t="str">
        <f>IF(LEN(TRIM('ÚHRADOVÝ KATALOG VZP - ZP'!B195)&amp;TRIM('ÚHRADOVÝ KATALOG VZP - ZP'!C195)&amp;TRIM('ÚHRADOVÝ KATALOG VZP - ZP'!D195)&amp;TRIM('ÚHRADOVÝ KATALOG VZP - ZP'!E195)&amp;TRIM('ÚHRADOVÝ KATALOG VZP - ZP'!F195)&amp;TRIM('ÚHRADOVÝ KATALOG VZP - ZP'!G195)&amp;TRIM('ÚHRADOVÝ KATALOG VZP - ZP'!H195)&amp;TRIM('ÚHRADOVÝ KATALOG VZP - ZP'!I195)&amp;TRIM('ÚHRADOVÝ KATALOG VZP - ZP'!J195)&amp;TRIM('ÚHRADOVÝ KATALOG VZP - ZP'!K195)&amp;TRIM('ÚHRADOVÝ KATALOG VZP - ZP'!L195)&amp;TRIM('ÚHRADOVÝ KATALOG VZP - ZP'!M195)&amp;TRIM('ÚHRADOVÝ KATALOG VZP - ZP'!N195)&amp;TRIM('ÚHRADOVÝ KATALOG VZP - ZP'!O195)&amp;TRIM('ÚHRADOVÝ KATALOG VZP - ZP'!P195)&amp;TRIM('ÚHRADOVÝ KATALOG VZP - ZP'!Q195))=0,"ANO","NE")</f>
        <v>ANO</v>
      </c>
      <c r="S195" s="31" t="str">
        <f>IF(R195="NE",IF(LEN(TRIM('ÚHRADOVÝ KATALOG VZP - ZP'!B195))=0,"NOVÝ","OPRAVA"),"")</f>
        <v/>
      </c>
      <c r="T195" s="32" t="str">
        <f t="shared" si="12"/>
        <v>X</v>
      </c>
      <c r="U195" s="11"/>
      <c r="V195" s="11">
        <f>LEN(TRIM('ÚHRADOVÝ KATALOG VZP - ZP'!C195))</f>
        <v>0</v>
      </c>
      <c r="W195" s="11" t="str">
        <f>IF(IFERROR(SEARCH("""",UPPER('ÚHRADOVÝ KATALOG VZP - ZP'!C195)),0)&gt;0," "&amp;CHAR(34),"")</f>
        <v/>
      </c>
      <c r="X195" s="11" t="str">
        <f>IF(IFERROR(SEARCH("~?",UPPER('ÚHRADOVÝ KATALOG VZP - ZP'!C195)),0)&gt;0," ?","")</f>
        <v/>
      </c>
      <c r="Y195" s="11" t="str">
        <f>IF(IFERROR(SEARCH("!",UPPER('ÚHRADOVÝ KATALOG VZP - ZP'!C195)),0)&gt;0," !","")</f>
        <v/>
      </c>
      <c r="Z195" s="11" t="str">
        <f>IF(IFERROR(SEARCH("_",UPPER('ÚHRADOVÝ KATALOG VZP - ZP'!C195)),0)&gt;0," _","")</f>
        <v/>
      </c>
      <c r="AA195" s="11" t="str">
        <f>IF(IFERROR(SEARCH("§",UPPER('ÚHRADOVÝ KATALOG VZP - ZP'!C195)),0)&gt;0," §","")</f>
        <v/>
      </c>
      <c r="AB195" s="11" t="str">
        <f>IF(IFERROR(SEARCH("#",UPPER('ÚHRADOVÝ KATALOG VZP - ZP'!C195)),0)&gt;0," #","")</f>
        <v/>
      </c>
      <c r="AC195" s="11" t="str">
        <f>IF(IFERROR(SEARCH(CHAR(10),UPPER('ÚHRADOVÝ KATALOG VZP - ZP'!C195)),0)&gt;0," ALT+ENTER","")</f>
        <v/>
      </c>
      <c r="AD195" s="96" t="str">
        <f>IF(AND(V195=0, R195="NE"),"Chybí NAZ",IF(LEN(TRIM(W195&amp;X195&amp;Y195&amp;Z195&amp;AA195&amp;AB195&amp;AC195))&gt;0,"Nepovolený(é) znak(y):   "&amp;W195&amp;X195&amp;Y195&amp;Z195&amp;AA195&amp;AB195&amp;AC195,TRIM('ÚHRADOVÝ KATALOG VZP - ZP'!C195)))</f>
        <v/>
      </c>
      <c r="AE195" s="11">
        <f>LEN(TRIM('ÚHRADOVÝ KATALOG VZP - ZP'!D195))</f>
        <v>0</v>
      </c>
      <c r="AF195" s="11" t="str">
        <f>IF(IFERROR(SEARCH("""",UPPER('ÚHRADOVÝ KATALOG VZP - ZP'!D195)),0)&gt;0," "&amp;CHAR(34),"")</f>
        <v/>
      </c>
      <c r="AG195" s="11" t="str">
        <f>IF(IFERROR(SEARCH("~?",UPPER('ÚHRADOVÝ KATALOG VZP - ZP'!D195)),0)&gt;0," ?","")</f>
        <v/>
      </c>
      <c r="AH195" s="11" t="str">
        <f>IF(IFERROR(SEARCH("!",UPPER('ÚHRADOVÝ KATALOG VZP - ZP'!D195)),0)&gt;0," !","")</f>
        <v/>
      </c>
      <c r="AI195" s="11" t="str">
        <f>IF(IFERROR(SEARCH("_",UPPER('ÚHRADOVÝ KATALOG VZP - ZP'!D195)),0)&gt;0," _","")</f>
        <v/>
      </c>
      <c r="AJ195" s="11" t="str">
        <f>IF(IFERROR(SEARCH("§",UPPER('ÚHRADOVÝ KATALOG VZP - ZP'!D195)),0)&gt;0," §","")</f>
        <v/>
      </c>
      <c r="AK195" s="11" t="str">
        <f>IF(IFERROR(SEARCH("#",UPPER('ÚHRADOVÝ KATALOG VZP - ZP'!D195)),0)&gt;0," #","")</f>
        <v/>
      </c>
      <c r="AL195" s="11" t="str">
        <f>IF(IFERROR(SEARCH(CHAR(10),UPPER('ÚHRADOVÝ KATALOG VZP - ZP'!D195)),0)&gt;0," ALT+ENTER","")</f>
        <v/>
      </c>
      <c r="AM195" s="96" t="str">
        <f>IF(AND(AE195=0, R195="NE"),"Chybí DOP",IF(LEN(TRIM(AF195&amp;AG195&amp;AH195&amp;AI195&amp;AJ195&amp;AK195&amp;AL195))&gt;0,"Nepovolený(é) znak(y):   "&amp;AF195&amp;AG195&amp;AH195&amp;AI195&amp;AJ195&amp;AK195&amp;AL195,TRIM('ÚHRADOVÝ KATALOG VZP - ZP'!D195)))</f>
        <v/>
      </c>
    </row>
    <row r="196" spans="1:39" ht="30" hidden="1" customHeight="1" x14ac:dyDescent="0.2">
      <c r="A196" s="1">
        <v>191</v>
      </c>
      <c r="B196" s="20" t="str">
        <f>IF(ISBLANK('ÚHRADOVÝ KATALOG VZP - ZP'!B196),"",'ÚHRADOVÝ KATALOG VZP - ZP'!B196)</f>
        <v/>
      </c>
      <c r="C196" s="21" t="str">
        <f t="shared" si="9"/>
        <v/>
      </c>
      <c r="D196" s="21" t="str">
        <f t="shared" si="10"/>
        <v/>
      </c>
      <c r="E196" s="22" t="str">
        <f>IF(S196="NOVÝ",IF(LEN(TRIM('ÚHRADOVÝ KATALOG VZP - ZP'!E196))=0,"Chybí TYP",'ÚHRADOVÝ KATALOG VZP - ZP'!E196),IF(LEN(TRIM('ÚHRADOVÝ KATALOG VZP - ZP'!E196))=0,"",'ÚHRADOVÝ KATALOG VZP - ZP'!E196))</f>
        <v/>
      </c>
      <c r="F196" s="22" t="str">
        <f t="shared" si="11"/>
        <v/>
      </c>
      <c r="G196" s="22" t="str">
        <f>IF(S196="NOVÝ",IF(LEN(TRIM('ÚHRADOVÝ KATALOG VZP - ZP'!G196))=0,"???",IF(IFERROR(SEARCH("""",UPPER('ÚHRADOVÝ KATALOG VZP - ZP'!G196)),0)=0,UPPER('ÚHRADOVÝ KATALOG VZP - ZP'!G196),"("&amp;""""&amp;")")),IF(LEN(TRIM('ÚHRADOVÝ KATALOG VZP - ZP'!G196))=0,"",IF(IFERROR(SEARCH("""",UPPER('ÚHRADOVÝ KATALOG VZP - ZP'!G196)),0)=0,UPPER('ÚHRADOVÝ KATALOG VZP - ZP'!G196),"("&amp;""""&amp;")")))</f>
        <v/>
      </c>
      <c r="H196" s="22" t="str">
        <f>IF(IFERROR(SEARCH("""",UPPER('ÚHRADOVÝ KATALOG VZP - ZP'!H196)),0)=0,UPPER('ÚHRADOVÝ KATALOG VZP - ZP'!H196),"("&amp;""""&amp;")")</f>
        <v/>
      </c>
      <c r="I196" s="22" t="str">
        <f>IF(IFERROR(SEARCH("""",UPPER('ÚHRADOVÝ KATALOG VZP - ZP'!I196)),0)=0,UPPER('ÚHRADOVÝ KATALOG VZP - ZP'!I196),"("&amp;""""&amp;")")</f>
        <v/>
      </c>
      <c r="J196" s="23" t="str">
        <f>IF(S196="NOVÝ",IF(LEN(TRIM('ÚHRADOVÝ KATALOG VZP - ZP'!J196))=0,"Chybí VYC",'ÚHRADOVÝ KATALOG VZP - ZP'!J196),IF(LEN(TRIM('ÚHRADOVÝ KATALOG VZP - ZP'!J196))=0,"",'ÚHRADOVÝ KATALOG VZP - ZP'!J196))</f>
        <v/>
      </c>
      <c r="K196" s="22" t="str">
        <f>IF(S196="NOVÝ",IF(LEN(TRIM('ÚHRADOVÝ KATALOG VZP - ZP'!K196))=0,"Chybí MENA",IF(IFERROR(SEARCH("""",UPPER('ÚHRADOVÝ KATALOG VZP - ZP'!K196)),0)=0,UPPER('ÚHRADOVÝ KATALOG VZP - ZP'!K196),"("&amp;""""&amp;")")),IF(LEN(TRIM('ÚHRADOVÝ KATALOG VZP - ZP'!K196))=0,"",IF(IFERROR(SEARCH("""",UPPER('ÚHRADOVÝ KATALOG VZP - ZP'!K196)),0)=0,UPPER('ÚHRADOVÝ KATALOG VZP - ZP'!K196),"("&amp;""""&amp;")")))</f>
        <v/>
      </c>
      <c r="L196" s="24" t="str">
        <f>IF(S196="NOVÝ",IF(LEN(TRIM('ÚHRADOVÝ KATALOG VZP - ZP'!L196))=0,"Chybí KURZ",'ÚHRADOVÝ KATALOG VZP - ZP'!L196),IF(LEN(TRIM('ÚHRADOVÝ KATALOG VZP - ZP'!L196))=0,"",'ÚHRADOVÝ KATALOG VZP - ZP'!L196))</f>
        <v/>
      </c>
      <c r="M196" s="83" t="str">
        <f>IF(S196="NOVÝ",IF(LEN(TRIM('ÚHRADOVÝ KATALOG VZP - ZP'!M196))=0,"Chybí DPH",
IF(OR('ÚHRADOVÝ KATALOG VZP - ZP'!M196=15,'ÚHRADOVÝ KATALOG VZP - ZP'!M196=21),
'ÚHRADOVÝ KATALOG VZP - ZP'!M196,"CHYBA")),
IF(LEN(TRIM('ÚHRADOVÝ KATALOG VZP - ZP'!M196))=0,"",
IF(OR('ÚHRADOVÝ KATALOG VZP - ZP'!M196=15,'ÚHRADOVÝ KATALOG VZP - ZP'!M196=21),
'ÚHRADOVÝ KATALOG VZP - ZP'!M196,"CHYBA"))
)</f>
        <v/>
      </c>
      <c r="N196" s="25" t="str">
        <f>IF(R196="NE",IF(AND(T196&lt;&gt;"X",LEN('ÚHRADOVÝ KATALOG VZP - ZP'!N196)&gt;0),IF(ROUND(J196*L196*(1+(M196/100))*T196,2)&lt;'ÚHRADOVÝ KATALOG VZP - ZP'!N196,TEXT('ÚHRADOVÝ KATALOG VZP - ZP'!N196,"# ##0,00 Kč") &amp; CHAR(10) &amp; "&gt; " &amp; TEXT('ÚHRADOVÝ KATALOG VZP - ZP'!N196-(J196*L196*(1+(M196/100))*T196),"# ##0,00 Kč"),TEXT('ÚHRADOVÝ KATALOG VZP - ZP'!N196,"# ##0,00 Kč") &amp; CHAR(10) &amp; "OK"),"Chybí data pro výpočet"),"")</f>
        <v/>
      </c>
      <c r="O196" s="26" t="str">
        <f>IF(AND(R196="NE",LEN('ÚHRADOVÝ KATALOG VZP - ZP'!O196)&gt;0),'ÚHRADOVÝ KATALOG VZP - ZP'!O196,"")</f>
        <v/>
      </c>
      <c r="P196" s="26" t="str">
        <f>IF(AND(R196="NE",LEN('ÚHRADOVÝ KATALOG VZP - ZP'!P196)&gt;0),'ÚHRADOVÝ KATALOG VZP - ZP'!P196,"")</f>
        <v/>
      </c>
      <c r="Q196" s="79" t="str">
        <f>IF(LEN(TRIM('ÚHRADOVÝ KATALOG VZP - ZP'!Q196))=0,"",IF(IFERROR(SEARCH("""",UPPER('ÚHRADOVÝ KATALOG VZP - ZP'!Q196)),0)=0,UPPER('ÚHRADOVÝ KATALOG VZP - ZP'!Q196),"("&amp;""""&amp;")"))</f>
        <v/>
      </c>
      <c r="R196" s="31" t="str">
        <f>IF(LEN(TRIM('ÚHRADOVÝ KATALOG VZP - ZP'!B196)&amp;TRIM('ÚHRADOVÝ KATALOG VZP - ZP'!C196)&amp;TRIM('ÚHRADOVÝ KATALOG VZP - ZP'!D196)&amp;TRIM('ÚHRADOVÝ KATALOG VZP - ZP'!E196)&amp;TRIM('ÚHRADOVÝ KATALOG VZP - ZP'!F196)&amp;TRIM('ÚHRADOVÝ KATALOG VZP - ZP'!G196)&amp;TRIM('ÚHRADOVÝ KATALOG VZP - ZP'!H196)&amp;TRIM('ÚHRADOVÝ KATALOG VZP - ZP'!I196)&amp;TRIM('ÚHRADOVÝ KATALOG VZP - ZP'!J196)&amp;TRIM('ÚHRADOVÝ KATALOG VZP - ZP'!K196)&amp;TRIM('ÚHRADOVÝ KATALOG VZP - ZP'!L196)&amp;TRIM('ÚHRADOVÝ KATALOG VZP - ZP'!M196)&amp;TRIM('ÚHRADOVÝ KATALOG VZP - ZP'!N196)&amp;TRIM('ÚHRADOVÝ KATALOG VZP - ZP'!O196)&amp;TRIM('ÚHRADOVÝ KATALOG VZP - ZP'!P196)&amp;TRIM('ÚHRADOVÝ KATALOG VZP - ZP'!Q196))=0,"ANO","NE")</f>
        <v>ANO</v>
      </c>
      <c r="S196" s="31" t="str">
        <f>IF(R196="NE",IF(LEN(TRIM('ÚHRADOVÝ KATALOG VZP - ZP'!B196))=0,"NOVÝ","OPRAVA"),"")</f>
        <v/>
      </c>
      <c r="T196" s="32" t="str">
        <f t="shared" si="12"/>
        <v>X</v>
      </c>
      <c r="U196" s="11"/>
      <c r="V196" s="11">
        <f>LEN(TRIM('ÚHRADOVÝ KATALOG VZP - ZP'!C196))</f>
        <v>0</v>
      </c>
      <c r="W196" s="11" t="str">
        <f>IF(IFERROR(SEARCH("""",UPPER('ÚHRADOVÝ KATALOG VZP - ZP'!C196)),0)&gt;0," "&amp;CHAR(34),"")</f>
        <v/>
      </c>
      <c r="X196" s="11" t="str">
        <f>IF(IFERROR(SEARCH("~?",UPPER('ÚHRADOVÝ KATALOG VZP - ZP'!C196)),0)&gt;0," ?","")</f>
        <v/>
      </c>
      <c r="Y196" s="11" t="str">
        <f>IF(IFERROR(SEARCH("!",UPPER('ÚHRADOVÝ KATALOG VZP - ZP'!C196)),0)&gt;0," !","")</f>
        <v/>
      </c>
      <c r="Z196" s="11" t="str">
        <f>IF(IFERROR(SEARCH("_",UPPER('ÚHRADOVÝ KATALOG VZP - ZP'!C196)),0)&gt;0," _","")</f>
        <v/>
      </c>
      <c r="AA196" s="11" t="str">
        <f>IF(IFERROR(SEARCH("§",UPPER('ÚHRADOVÝ KATALOG VZP - ZP'!C196)),0)&gt;0," §","")</f>
        <v/>
      </c>
      <c r="AB196" s="11" t="str">
        <f>IF(IFERROR(SEARCH("#",UPPER('ÚHRADOVÝ KATALOG VZP - ZP'!C196)),0)&gt;0," #","")</f>
        <v/>
      </c>
      <c r="AC196" s="11" t="str">
        <f>IF(IFERROR(SEARCH(CHAR(10),UPPER('ÚHRADOVÝ KATALOG VZP - ZP'!C196)),0)&gt;0," ALT+ENTER","")</f>
        <v/>
      </c>
      <c r="AD196" s="96" t="str">
        <f>IF(AND(V196=0, R196="NE"),"Chybí NAZ",IF(LEN(TRIM(W196&amp;X196&amp;Y196&amp;Z196&amp;AA196&amp;AB196&amp;AC196))&gt;0,"Nepovolený(é) znak(y):   "&amp;W196&amp;X196&amp;Y196&amp;Z196&amp;AA196&amp;AB196&amp;AC196,TRIM('ÚHRADOVÝ KATALOG VZP - ZP'!C196)))</f>
        <v/>
      </c>
      <c r="AE196" s="11">
        <f>LEN(TRIM('ÚHRADOVÝ KATALOG VZP - ZP'!D196))</f>
        <v>0</v>
      </c>
      <c r="AF196" s="11" t="str">
        <f>IF(IFERROR(SEARCH("""",UPPER('ÚHRADOVÝ KATALOG VZP - ZP'!D196)),0)&gt;0," "&amp;CHAR(34),"")</f>
        <v/>
      </c>
      <c r="AG196" s="11" t="str">
        <f>IF(IFERROR(SEARCH("~?",UPPER('ÚHRADOVÝ KATALOG VZP - ZP'!D196)),0)&gt;0," ?","")</f>
        <v/>
      </c>
      <c r="AH196" s="11" t="str">
        <f>IF(IFERROR(SEARCH("!",UPPER('ÚHRADOVÝ KATALOG VZP - ZP'!D196)),0)&gt;0," !","")</f>
        <v/>
      </c>
      <c r="AI196" s="11" t="str">
        <f>IF(IFERROR(SEARCH("_",UPPER('ÚHRADOVÝ KATALOG VZP - ZP'!D196)),0)&gt;0," _","")</f>
        <v/>
      </c>
      <c r="AJ196" s="11" t="str">
        <f>IF(IFERROR(SEARCH("§",UPPER('ÚHRADOVÝ KATALOG VZP - ZP'!D196)),0)&gt;0," §","")</f>
        <v/>
      </c>
      <c r="AK196" s="11" t="str">
        <f>IF(IFERROR(SEARCH("#",UPPER('ÚHRADOVÝ KATALOG VZP - ZP'!D196)),0)&gt;0," #","")</f>
        <v/>
      </c>
      <c r="AL196" s="11" t="str">
        <f>IF(IFERROR(SEARCH(CHAR(10),UPPER('ÚHRADOVÝ KATALOG VZP - ZP'!D196)),0)&gt;0," ALT+ENTER","")</f>
        <v/>
      </c>
      <c r="AM196" s="96" t="str">
        <f>IF(AND(AE196=0, R196="NE"),"Chybí DOP",IF(LEN(TRIM(AF196&amp;AG196&amp;AH196&amp;AI196&amp;AJ196&amp;AK196&amp;AL196))&gt;0,"Nepovolený(é) znak(y):   "&amp;AF196&amp;AG196&amp;AH196&amp;AI196&amp;AJ196&amp;AK196&amp;AL196,TRIM('ÚHRADOVÝ KATALOG VZP - ZP'!D196)))</f>
        <v/>
      </c>
    </row>
    <row r="197" spans="1:39" ht="30" hidden="1" customHeight="1" x14ac:dyDescent="0.2">
      <c r="A197" s="1">
        <v>192</v>
      </c>
      <c r="B197" s="20" t="str">
        <f>IF(ISBLANK('ÚHRADOVÝ KATALOG VZP - ZP'!B197),"",'ÚHRADOVÝ KATALOG VZP - ZP'!B197)</f>
        <v/>
      </c>
      <c r="C197" s="21" t="str">
        <f t="shared" si="9"/>
        <v/>
      </c>
      <c r="D197" s="21" t="str">
        <f t="shared" si="10"/>
        <v/>
      </c>
      <c r="E197" s="22" t="str">
        <f>IF(S197="NOVÝ",IF(LEN(TRIM('ÚHRADOVÝ KATALOG VZP - ZP'!E197))=0,"Chybí TYP",'ÚHRADOVÝ KATALOG VZP - ZP'!E197),IF(LEN(TRIM('ÚHRADOVÝ KATALOG VZP - ZP'!E197))=0,"",'ÚHRADOVÝ KATALOG VZP - ZP'!E197))</f>
        <v/>
      </c>
      <c r="F197" s="22" t="str">
        <f t="shared" si="11"/>
        <v/>
      </c>
      <c r="G197" s="22" t="str">
        <f>IF(S197="NOVÝ",IF(LEN(TRIM('ÚHRADOVÝ KATALOG VZP - ZP'!G197))=0,"???",IF(IFERROR(SEARCH("""",UPPER('ÚHRADOVÝ KATALOG VZP - ZP'!G197)),0)=0,UPPER('ÚHRADOVÝ KATALOG VZP - ZP'!G197),"("&amp;""""&amp;")")),IF(LEN(TRIM('ÚHRADOVÝ KATALOG VZP - ZP'!G197))=0,"",IF(IFERROR(SEARCH("""",UPPER('ÚHRADOVÝ KATALOG VZP - ZP'!G197)),0)=0,UPPER('ÚHRADOVÝ KATALOG VZP - ZP'!G197),"("&amp;""""&amp;")")))</f>
        <v/>
      </c>
      <c r="H197" s="22" t="str">
        <f>IF(IFERROR(SEARCH("""",UPPER('ÚHRADOVÝ KATALOG VZP - ZP'!H197)),0)=0,UPPER('ÚHRADOVÝ KATALOG VZP - ZP'!H197),"("&amp;""""&amp;")")</f>
        <v/>
      </c>
      <c r="I197" s="22" t="str">
        <f>IF(IFERROR(SEARCH("""",UPPER('ÚHRADOVÝ KATALOG VZP - ZP'!I197)),0)=0,UPPER('ÚHRADOVÝ KATALOG VZP - ZP'!I197),"("&amp;""""&amp;")")</f>
        <v/>
      </c>
      <c r="J197" s="23" t="str">
        <f>IF(S197="NOVÝ",IF(LEN(TRIM('ÚHRADOVÝ KATALOG VZP - ZP'!J197))=0,"Chybí VYC",'ÚHRADOVÝ KATALOG VZP - ZP'!J197),IF(LEN(TRIM('ÚHRADOVÝ KATALOG VZP - ZP'!J197))=0,"",'ÚHRADOVÝ KATALOG VZP - ZP'!J197))</f>
        <v/>
      </c>
      <c r="K197" s="22" t="str">
        <f>IF(S197="NOVÝ",IF(LEN(TRIM('ÚHRADOVÝ KATALOG VZP - ZP'!K197))=0,"Chybí MENA",IF(IFERROR(SEARCH("""",UPPER('ÚHRADOVÝ KATALOG VZP - ZP'!K197)),0)=0,UPPER('ÚHRADOVÝ KATALOG VZP - ZP'!K197),"("&amp;""""&amp;")")),IF(LEN(TRIM('ÚHRADOVÝ KATALOG VZP - ZP'!K197))=0,"",IF(IFERROR(SEARCH("""",UPPER('ÚHRADOVÝ KATALOG VZP - ZP'!K197)),0)=0,UPPER('ÚHRADOVÝ KATALOG VZP - ZP'!K197),"("&amp;""""&amp;")")))</f>
        <v/>
      </c>
      <c r="L197" s="24" t="str">
        <f>IF(S197="NOVÝ",IF(LEN(TRIM('ÚHRADOVÝ KATALOG VZP - ZP'!L197))=0,"Chybí KURZ",'ÚHRADOVÝ KATALOG VZP - ZP'!L197),IF(LEN(TRIM('ÚHRADOVÝ KATALOG VZP - ZP'!L197))=0,"",'ÚHRADOVÝ KATALOG VZP - ZP'!L197))</f>
        <v/>
      </c>
      <c r="M197" s="83" t="str">
        <f>IF(S197="NOVÝ",IF(LEN(TRIM('ÚHRADOVÝ KATALOG VZP - ZP'!M197))=0,"Chybí DPH",
IF(OR('ÚHRADOVÝ KATALOG VZP - ZP'!M197=15,'ÚHRADOVÝ KATALOG VZP - ZP'!M197=21),
'ÚHRADOVÝ KATALOG VZP - ZP'!M197,"CHYBA")),
IF(LEN(TRIM('ÚHRADOVÝ KATALOG VZP - ZP'!M197))=0,"",
IF(OR('ÚHRADOVÝ KATALOG VZP - ZP'!M197=15,'ÚHRADOVÝ KATALOG VZP - ZP'!M197=21),
'ÚHRADOVÝ KATALOG VZP - ZP'!M197,"CHYBA"))
)</f>
        <v/>
      </c>
      <c r="N197" s="25" t="str">
        <f>IF(R197="NE",IF(AND(T197&lt;&gt;"X",LEN('ÚHRADOVÝ KATALOG VZP - ZP'!N197)&gt;0),IF(ROUND(J197*L197*(1+(M197/100))*T197,2)&lt;'ÚHRADOVÝ KATALOG VZP - ZP'!N197,TEXT('ÚHRADOVÝ KATALOG VZP - ZP'!N197,"# ##0,00 Kč") &amp; CHAR(10) &amp; "&gt; " &amp; TEXT('ÚHRADOVÝ KATALOG VZP - ZP'!N197-(J197*L197*(1+(M197/100))*T197),"# ##0,00 Kč"),TEXT('ÚHRADOVÝ KATALOG VZP - ZP'!N197,"# ##0,00 Kč") &amp; CHAR(10) &amp; "OK"),"Chybí data pro výpočet"),"")</f>
        <v/>
      </c>
      <c r="O197" s="26" t="str">
        <f>IF(AND(R197="NE",LEN('ÚHRADOVÝ KATALOG VZP - ZP'!O197)&gt;0),'ÚHRADOVÝ KATALOG VZP - ZP'!O197,"")</f>
        <v/>
      </c>
      <c r="P197" s="26" t="str">
        <f>IF(AND(R197="NE",LEN('ÚHRADOVÝ KATALOG VZP - ZP'!P197)&gt;0),'ÚHRADOVÝ KATALOG VZP - ZP'!P197,"")</f>
        <v/>
      </c>
      <c r="Q197" s="79" t="str">
        <f>IF(LEN(TRIM('ÚHRADOVÝ KATALOG VZP - ZP'!Q197))=0,"",IF(IFERROR(SEARCH("""",UPPER('ÚHRADOVÝ KATALOG VZP - ZP'!Q197)),0)=0,UPPER('ÚHRADOVÝ KATALOG VZP - ZP'!Q197),"("&amp;""""&amp;")"))</f>
        <v/>
      </c>
      <c r="R197" s="31" t="str">
        <f>IF(LEN(TRIM('ÚHRADOVÝ KATALOG VZP - ZP'!B197)&amp;TRIM('ÚHRADOVÝ KATALOG VZP - ZP'!C197)&amp;TRIM('ÚHRADOVÝ KATALOG VZP - ZP'!D197)&amp;TRIM('ÚHRADOVÝ KATALOG VZP - ZP'!E197)&amp;TRIM('ÚHRADOVÝ KATALOG VZP - ZP'!F197)&amp;TRIM('ÚHRADOVÝ KATALOG VZP - ZP'!G197)&amp;TRIM('ÚHRADOVÝ KATALOG VZP - ZP'!H197)&amp;TRIM('ÚHRADOVÝ KATALOG VZP - ZP'!I197)&amp;TRIM('ÚHRADOVÝ KATALOG VZP - ZP'!J197)&amp;TRIM('ÚHRADOVÝ KATALOG VZP - ZP'!K197)&amp;TRIM('ÚHRADOVÝ KATALOG VZP - ZP'!L197)&amp;TRIM('ÚHRADOVÝ KATALOG VZP - ZP'!M197)&amp;TRIM('ÚHRADOVÝ KATALOG VZP - ZP'!N197)&amp;TRIM('ÚHRADOVÝ KATALOG VZP - ZP'!O197)&amp;TRIM('ÚHRADOVÝ KATALOG VZP - ZP'!P197)&amp;TRIM('ÚHRADOVÝ KATALOG VZP - ZP'!Q197))=0,"ANO","NE")</f>
        <v>ANO</v>
      </c>
      <c r="S197" s="31" t="str">
        <f>IF(R197="NE",IF(LEN(TRIM('ÚHRADOVÝ KATALOG VZP - ZP'!B197))=0,"NOVÝ","OPRAVA"),"")</f>
        <v/>
      </c>
      <c r="T197" s="32" t="str">
        <f t="shared" si="12"/>
        <v>X</v>
      </c>
      <c r="U197" s="11"/>
      <c r="V197" s="11">
        <f>LEN(TRIM('ÚHRADOVÝ KATALOG VZP - ZP'!C197))</f>
        <v>0</v>
      </c>
      <c r="W197" s="11" t="str">
        <f>IF(IFERROR(SEARCH("""",UPPER('ÚHRADOVÝ KATALOG VZP - ZP'!C197)),0)&gt;0," "&amp;CHAR(34),"")</f>
        <v/>
      </c>
      <c r="X197" s="11" t="str">
        <f>IF(IFERROR(SEARCH("~?",UPPER('ÚHRADOVÝ KATALOG VZP - ZP'!C197)),0)&gt;0," ?","")</f>
        <v/>
      </c>
      <c r="Y197" s="11" t="str">
        <f>IF(IFERROR(SEARCH("!",UPPER('ÚHRADOVÝ KATALOG VZP - ZP'!C197)),0)&gt;0," !","")</f>
        <v/>
      </c>
      <c r="Z197" s="11" t="str">
        <f>IF(IFERROR(SEARCH("_",UPPER('ÚHRADOVÝ KATALOG VZP - ZP'!C197)),0)&gt;0," _","")</f>
        <v/>
      </c>
      <c r="AA197" s="11" t="str">
        <f>IF(IFERROR(SEARCH("§",UPPER('ÚHRADOVÝ KATALOG VZP - ZP'!C197)),0)&gt;0," §","")</f>
        <v/>
      </c>
      <c r="AB197" s="11" t="str">
        <f>IF(IFERROR(SEARCH("#",UPPER('ÚHRADOVÝ KATALOG VZP - ZP'!C197)),0)&gt;0," #","")</f>
        <v/>
      </c>
      <c r="AC197" s="11" t="str">
        <f>IF(IFERROR(SEARCH(CHAR(10),UPPER('ÚHRADOVÝ KATALOG VZP - ZP'!C197)),0)&gt;0," ALT+ENTER","")</f>
        <v/>
      </c>
      <c r="AD197" s="96" t="str">
        <f>IF(AND(V197=0, R197="NE"),"Chybí NAZ",IF(LEN(TRIM(W197&amp;X197&amp;Y197&amp;Z197&amp;AA197&amp;AB197&amp;AC197))&gt;0,"Nepovolený(é) znak(y):   "&amp;W197&amp;X197&amp;Y197&amp;Z197&amp;AA197&amp;AB197&amp;AC197,TRIM('ÚHRADOVÝ KATALOG VZP - ZP'!C197)))</f>
        <v/>
      </c>
      <c r="AE197" s="11">
        <f>LEN(TRIM('ÚHRADOVÝ KATALOG VZP - ZP'!D197))</f>
        <v>0</v>
      </c>
      <c r="AF197" s="11" t="str">
        <f>IF(IFERROR(SEARCH("""",UPPER('ÚHRADOVÝ KATALOG VZP - ZP'!D197)),0)&gt;0," "&amp;CHAR(34),"")</f>
        <v/>
      </c>
      <c r="AG197" s="11" t="str">
        <f>IF(IFERROR(SEARCH("~?",UPPER('ÚHRADOVÝ KATALOG VZP - ZP'!D197)),0)&gt;0," ?","")</f>
        <v/>
      </c>
      <c r="AH197" s="11" t="str">
        <f>IF(IFERROR(SEARCH("!",UPPER('ÚHRADOVÝ KATALOG VZP - ZP'!D197)),0)&gt;0," !","")</f>
        <v/>
      </c>
      <c r="AI197" s="11" t="str">
        <f>IF(IFERROR(SEARCH("_",UPPER('ÚHRADOVÝ KATALOG VZP - ZP'!D197)),0)&gt;0," _","")</f>
        <v/>
      </c>
      <c r="AJ197" s="11" t="str">
        <f>IF(IFERROR(SEARCH("§",UPPER('ÚHRADOVÝ KATALOG VZP - ZP'!D197)),0)&gt;0," §","")</f>
        <v/>
      </c>
      <c r="AK197" s="11" t="str">
        <f>IF(IFERROR(SEARCH("#",UPPER('ÚHRADOVÝ KATALOG VZP - ZP'!D197)),0)&gt;0," #","")</f>
        <v/>
      </c>
      <c r="AL197" s="11" t="str">
        <f>IF(IFERROR(SEARCH(CHAR(10),UPPER('ÚHRADOVÝ KATALOG VZP - ZP'!D197)),0)&gt;0," ALT+ENTER","")</f>
        <v/>
      </c>
      <c r="AM197" s="96" t="str">
        <f>IF(AND(AE197=0, R197="NE"),"Chybí DOP",IF(LEN(TRIM(AF197&amp;AG197&amp;AH197&amp;AI197&amp;AJ197&amp;AK197&amp;AL197))&gt;0,"Nepovolený(é) znak(y):   "&amp;AF197&amp;AG197&amp;AH197&amp;AI197&amp;AJ197&amp;AK197&amp;AL197,TRIM('ÚHRADOVÝ KATALOG VZP - ZP'!D197)))</f>
        <v/>
      </c>
    </row>
    <row r="198" spans="1:39" ht="30" hidden="1" customHeight="1" x14ac:dyDescent="0.2">
      <c r="A198" s="1">
        <v>193</v>
      </c>
      <c r="B198" s="20" t="str">
        <f>IF(ISBLANK('ÚHRADOVÝ KATALOG VZP - ZP'!B198),"",'ÚHRADOVÝ KATALOG VZP - ZP'!B198)</f>
        <v/>
      </c>
      <c r="C198" s="21" t="str">
        <f t="shared" si="9"/>
        <v/>
      </c>
      <c r="D198" s="21" t="str">
        <f t="shared" si="10"/>
        <v/>
      </c>
      <c r="E198" s="22" t="str">
        <f>IF(S198="NOVÝ",IF(LEN(TRIM('ÚHRADOVÝ KATALOG VZP - ZP'!E198))=0,"Chybí TYP",'ÚHRADOVÝ KATALOG VZP - ZP'!E198),IF(LEN(TRIM('ÚHRADOVÝ KATALOG VZP - ZP'!E198))=0,"",'ÚHRADOVÝ KATALOG VZP - ZP'!E198))</f>
        <v/>
      </c>
      <c r="F198" s="22" t="str">
        <f t="shared" si="11"/>
        <v/>
      </c>
      <c r="G198" s="22" t="str">
        <f>IF(S198="NOVÝ",IF(LEN(TRIM('ÚHRADOVÝ KATALOG VZP - ZP'!G198))=0,"???",IF(IFERROR(SEARCH("""",UPPER('ÚHRADOVÝ KATALOG VZP - ZP'!G198)),0)=0,UPPER('ÚHRADOVÝ KATALOG VZP - ZP'!G198),"("&amp;""""&amp;")")),IF(LEN(TRIM('ÚHRADOVÝ KATALOG VZP - ZP'!G198))=0,"",IF(IFERROR(SEARCH("""",UPPER('ÚHRADOVÝ KATALOG VZP - ZP'!G198)),0)=0,UPPER('ÚHRADOVÝ KATALOG VZP - ZP'!G198),"("&amp;""""&amp;")")))</f>
        <v/>
      </c>
      <c r="H198" s="22" t="str">
        <f>IF(IFERROR(SEARCH("""",UPPER('ÚHRADOVÝ KATALOG VZP - ZP'!H198)),0)=0,UPPER('ÚHRADOVÝ KATALOG VZP - ZP'!H198),"("&amp;""""&amp;")")</f>
        <v/>
      </c>
      <c r="I198" s="22" t="str">
        <f>IF(IFERROR(SEARCH("""",UPPER('ÚHRADOVÝ KATALOG VZP - ZP'!I198)),0)=0,UPPER('ÚHRADOVÝ KATALOG VZP - ZP'!I198),"("&amp;""""&amp;")")</f>
        <v/>
      </c>
      <c r="J198" s="23" t="str">
        <f>IF(S198="NOVÝ",IF(LEN(TRIM('ÚHRADOVÝ KATALOG VZP - ZP'!J198))=0,"Chybí VYC",'ÚHRADOVÝ KATALOG VZP - ZP'!J198),IF(LEN(TRIM('ÚHRADOVÝ KATALOG VZP - ZP'!J198))=0,"",'ÚHRADOVÝ KATALOG VZP - ZP'!J198))</f>
        <v/>
      </c>
      <c r="K198" s="22" t="str">
        <f>IF(S198="NOVÝ",IF(LEN(TRIM('ÚHRADOVÝ KATALOG VZP - ZP'!K198))=0,"Chybí MENA",IF(IFERROR(SEARCH("""",UPPER('ÚHRADOVÝ KATALOG VZP - ZP'!K198)),0)=0,UPPER('ÚHRADOVÝ KATALOG VZP - ZP'!K198),"("&amp;""""&amp;")")),IF(LEN(TRIM('ÚHRADOVÝ KATALOG VZP - ZP'!K198))=0,"",IF(IFERROR(SEARCH("""",UPPER('ÚHRADOVÝ KATALOG VZP - ZP'!K198)),0)=0,UPPER('ÚHRADOVÝ KATALOG VZP - ZP'!K198),"("&amp;""""&amp;")")))</f>
        <v/>
      </c>
      <c r="L198" s="24" t="str">
        <f>IF(S198="NOVÝ",IF(LEN(TRIM('ÚHRADOVÝ KATALOG VZP - ZP'!L198))=0,"Chybí KURZ",'ÚHRADOVÝ KATALOG VZP - ZP'!L198),IF(LEN(TRIM('ÚHRADOVÝ KATALOG VZP - ZP'!L198))=0,"",'ÚHRADOVÝ KATALOG VZP - ZP'!L198))</f>
        <v/>
      </c>
      <c r="M198" s="83" t="str">
        <f>IF(S198="NOVÝ",IF(LEN(TRIM('ÚHRADOVÝ KATALOG VZP - ZP'!M198))=0,"Chybí DPH",
IF(OR('ÚHRADOVÝ KATALOG VZP - ZP'!M198=15,'ÚHRADOVÝ KATALOG VZP - ZP'!M198=21),
'ÚHRADOVÝ KATALOG VZP - ZP'!M198,"CHYBA")),
IF(LEN(TRIM('ÚHRADOVÝ KATALOG VZP - ZP'!M198))=0,"",
IF(OR('ÚHRADOVÝ KATALOG VZP - ZP'!M198=15,'ÚHRADOVÝ KATALOG VZP - ZP'!M198=21),
'ÚHRADOVÝ KATALOG VZP - ZP'!M198,"CHYBA"))
)</f>
        <v/>
      </c>
      <c r="N198" s="25" t="str">
        <f>IF(R198="NE",IF(AND(T198&lt;&gt;"X",LEN('ÚHRADOVÝ KATALOG VZP - ZP'!N198)&gt;0),IF(ROUND(J198*L198*(1+(M198/100))*T198,2)&lt;'ÚHRADOVÝ KATALOG VZP - ZP'!N198,TEXT('ÚHRADOVÝ KATALOG VZP - ZP'!N198,"# ##0,00 Kč") &amp; CHAR(10) &amp; "&gt; " &amp; TEXT('ÚHRADOVÝ KATALOG VZP - ZP'!N198-(J198*L198*(1+(M198/100))*T198),"# ##0,00 Kč"),TEXT('ÚHRADOVÝ KATALOG VZP - ZP'!N198,"# ##0,00 Kč") &amp; CHAR(10) &amp; "OK"),"Chybí data pro výpočet"),"")</f>
        <v/>
      </c>
      <c r="O198" s="26" t="str">
        <f>IF(AND(R198="NE",LEN('ÚHRADOVÝ KATALOG VZP - ZP'!O198)&gt;0),'ÚHRADOVÝ KATALOG VZP - ZP'!O198,"")</f>
        <v/>
      </c>
      <c r="P198" s="26" t="str">
        <f>IF(AND(R198="NE",LEN('ÚHRADOVÝ KATALOG VZP - ZP'!P198)&gt;0),'ÚHRADOVÝ KATALOG VZP - ZP'!P198,"")</f>
        <v/>
      </c>
      <c r="Q198" s="79" t="str">
        <f>IF(LEN(TRIM('ÚHRADOVÝ KATALOG VZP - ZP'!Q198))=0,"",IF(IFERROR(SEARCH("""",UPPER('ÚHRADOVÝ KATALOG VZP - ZP'!Q198)),0)=0,UPPER('ÚHRADOVÝ KATALOG VZP - ZP'!Q198),"("&amp;""""&amp;")"))</f>
        <v/>
      </c>
      <c r="R198" s="31" t="str">
        <f>IF(LEN(TRIM('ÚHRADOVÝ KATALOG VZP - ZP'!B198)&amp;TRIM('ÚHRADOVÝ KATALOG VZP - ZP'!C198)&amp;TRIM('ÚHRADOVÝ KATALOG VZP - ZP'!D198)&amp;TRIM('ÚHRADOVÝ KATALOG VZP - ZP'!E198)&amp;TRIM('ÚHRADOVÝ KATALOG VZP - ZP'!F198)&amp;TRIM('ÚHRADOVÝ KATALOG VZP - ZP'!G198)&amp;TRIM('ÚHRADOVÝ KATALOG VZP - ZP'!H198)&amp;TRIM('ÚHRADOVÝ KATALOG VZP - ZP'!I198)&amp;TRIM('ÚHRADOVÝ KATALOG VZP - ZP'!J198)&amp;TRIM('ÚHRADOVÝ KATALOG VZP - ZP'!K198)&amp;TRIM('ÚHRADOVÝ KATALOG VZP - ZP'!L198)&amp;TRIM('ÚHRADOVÝ KATALOG VZP - ZP'!M198)&amp;TRIM('ÚHRADOVÝ KATALOG VZP - ZP'!N198)&amp;TRIM('ÚHRADOVÝ KATALOG VZP - ZP'!O198)&amp;TRIM('ÚHRADOVÝ KATALOG VZP - ZP'!P198)&amp;TRIM('ÚHRADOVÝ KATALOG VZP - ZP'!Q198))=0,"ANO","NE")</f>
        <v>ANO</v>
      </c>
      <c r="S198" s="31" t="str">
        <f>IF(R198="NE",IF(LEN(TRIM('ÚHRADOVÝ KATALOG VZP - ZP'!B198))=0,"NOVÝ","OPRAVA"),"")</f>
        <v/>
      </c>
      <c r="T198" s="32" t="str">
        <f t="shared" si="12"/>
        <v>X</v>
      </c>
      <c r="U198" s="11"/>
      <c r="V198" s="11">
        <f>LEN(TRIM('ÚHRADOVÝ KATALOG VZP - ZP'!C198))</f>
        <v>0</v>
      </c>
      <c r="W198" s="11" t="str">
        <f>IF(IFERROR(SEARCH("""",UPPER('ÚHRADOVÝ KATALOG VZP - ZP'!C198)),0)&gt;0," "&amp;CHAR(34),"")</f>
        <v/>
      </c>
      <c r="X198" s="11" t="str">
        <f>IF(IFERROR(SEARCH("~?",UPPER('ÚHRADOVÝ KATALOG VZP - ZP'!C198)),0)&gt;0," ?","")</f>
        <v/>
      </c>
      <c r="Y198" s="11" t="str">
        <f>IF(IFERROR(SEARCH("!",UPPER('ÚHRADOVÝ KATALOG VZP - ZP'!C198)),0)&gt;0," !","")</f>
        <v/>
      </c>
      <c r="Z198" s="11" t="str">
        <f>IF(IFERROR(SEARCH("_",UPPER('ÚHRADOVÝ KATALOG VZP - ZP'!C198)),0)&gt;0," _","")</f>
        <v/>
      </c>
      <c r="AA198" s="11" t="str">
        <f>IF(IFERROR(SEARCH("§",UPPER('ÚHRADOVÝ KATALOG VZP - ZP'!C198)),0)&gt;0," §","")</f>
        <v/>
      </c>
      <c r="AB198" s="11" t="str">
        <f>IF(IFERROR(SEARCH("#",UPPER('ÚHRADOVÝ KATALOG VZP - ZP'!C198)),0)&gt;0," #","")</f>
        <v/>
      </c>
      <c r="AC198" s="11" t="str">
        <f>IF(IFERROR(SEARCH(CHAR(10),UPPER('ÚHRADOVÝ KATALOG VZP - ZP'!C198)),0)&gt;0," ALT+ENTER","")</f>
        <v/>
      </c>
      <c r="AD198" s="96" t="str">
        <f>IF(AND(V198=0, R198="NE"),"Chybí NAZ",IF(LEN(TRIM(W198&amp;X198&amp;Y198&amp;Z198&amp;AA198&amp;AB198&amp;AC198))&gt;0,"Nepovolený(é) znak(y):   "&amp;W198&amp;X198&amp;Y198&amp;Z198&amp;AA198&amp;AB198&amp;AC198,TRIM('ÚHRADOVÝ KATALOG VZP - ZP'!C198)))</f>
        <v/>
      </c>
      <c r="AE198" s="11">
        <f>LEN(TRIM('ÚHRADOVÝ KATALOG VZP - ZP'!D198))</f>
        <v>0</v>
      </c>
      <c r="AF198" s="11" t="str">
        <f>IF(IFERROR(SEARCH("""",UPPER('ÚHRADOVÝ KATALOG VZP - ZP'!D198)),0)&gt;0," "&amp;CHAR(34),"")</f>
        <v/>
      </c>
      <c r="AG198" s="11" t="str">
        <f>IF(IFERROR(SEARCH("~?",UPPER('ÚHRADOVÝ KATALOG VZP - ZP'!D198)),0)&gt;0," ?","")</f>
        <v/>
      </c>
      <c r="AH198" s="11" t="str">
        <f>IF(IFERROR(SEARCH("!",UPPER('ÚHRADOVÝ KATALOG VZP - ZP'!D198)),0)&gt;0," !","")</f>
        <v/>
      </c>
      <c r="AI198" s="11" t="str">
        <f>IF(IFERROR(SEARCH("_",UPPER('ÚHRADOVÝ KATALOG VZP - ZP'!D198)),0)&gt;0," _","")</f>
        <v/>
      </c>
      <c r="AJ198" s="11" t="str">
        <f>IF(IFERROR(SEARCH("§",UPPER('ÚHRADOVÝ KATALOG VZP - ZP'!D198)),0)&gt;0," §","")</f>
        <v/>
      </c>
      <c r="AK198" s="11" t="str">
        <f>IF(IFERROR(SEARCH("#",UPPER('ÚHRADOVÝ KATALOG VZP - ZP'!D198)),0)&gt;0," #","")</f>
        <v/>
      </c>
      <c r="AL198" s="11" t="str">
        <f>IF(IFERROR(SEARCH(CHAR(10),UPPER('ÚHRADOVÝ KATALOG VZP - ZP'!D198)),0)&gt;0," ALT+ENTER","")</f>
        <v/>
      </c>
      <c r="AM198" s="96" t="str">
        <f>IF(AND(AE198=0, R198="NE"),"Chybí DOP",IF(LEN(TRIM(AF198&amp;AG198&amp;AH198&amp;AI198&amp;AJ198&amp;AK198&amp;AL198))&gt;0,"Nepovolený(é) znak(y):   "&amp;AF198&amp;AG198&amp;AH198&amp;AI198&amp;AJ198&amp;AK198&amp;AL198,TRIM('ÚHRADOVÝ KATALOG VZP - ZP'!D198)))</f>
        <v/>
      </c>
    </row>
    <row r="199" spans="1:39" ht="30" hidden="1" customHeight="1" x14ac:dyDescent="0.2">
      <c r="A199" s="1">
        <v>194</v>
      </c>
      <c r="B199" s="20" t="str">
        <f>IF(ISBLANK('ÚHRADOVÝ KATALOG VZP - ZP'!B199),"",'ÚHRADOVÝ KATALOG VZP - ZP'!B199)</f>
        <v/>
      </c>
      <c r="C199" s="21" t="str">
        <f t="shared" ref="C199:C262" si="13">AD199</f>
        <v/>
      </c>
      <c r="D199" s="21" t="str">
        <f t="shared" ref="D199:D262" si="14">AM199</f>
        <v/>
      </c>
      <c r="E199" s="22" t="str">
        <f>IF(S199="NOVÝ",IF(LEN(TRIM('ÚHRADOVÝ KATALOG VZP - ZP'!E199))=0,"Chybí TYP",'ÚHRADOVÝ KATALOG VZP - ZP'!E199),IF(LEN(TRIM('ÚHRADOVÝ KATALOG VZP - ZP'!E199))=0,"",'ÚHRADOVÝ KATALOG VZP - ZP'!E199))</f>
        <v/>
      </c>
      <c r="F199" s="22" t="str">
        <f t="shared" ref="F199:F262" si="15">IF(S199="NOVÝ","M","")</f>
        <v/>
      </c>
      <c r="G199" s="22" t="str">
        <f>IF(S199="NOVÝ",IF(LEN(TRIM('ÚHRADOVÝ KATALOG VZP - ZP'!G199))=0,"???",IF(IFERROR(SEARCH("""",UPPER('ÚHRADOVÝ KATALOG VZP - ZP'!G199)),0)=0,UPPER('ÚHRADOVÝ KATALOG VZP - ZP'!G199),"("&amp;""""&amp;")")),IF(LEN(TRIM('ÚHRADOVÝ KATALOG VZP - ZP'!G199))=0,"",IF(IFERROR(SEARCH("""",UPPER('ÚHRADOVÝ KATALOG VZP - ZP'!G199)),0)=0,UPPER('ÚHRADOVÝ KATALOG VZP - ZP'!G199),"("&amp;""""&amp;")")))</f>
        <v/>
      </c>
      <c r="H199" s="22" t="str">
        <f>IF(IFERROR(SEARCH("""",UPPER('ÚHRADOVÝ KATALOG VZP - ZP'!H199)),0)=0,UPPER('ÚHRADOVÝ KATALOG VZP - ZP'!H199),"("&amp;""""&amp;")")</f>
        <v/>
      </c>
      <c r="I199" s="22" t="str">
        <f>IF(IFERROR(SEARCH("""",UPPER('ÚHRADOVÝ KATALOG VZP - ZP'!I199)),0)=0,UPPER('ÚHRADOVÝ KATALOG VZP - ZP'!I199),"("&amp;""""&amp;")")</f>
        <v/>
      </c>
      <c r="J199" s="23" t="str">
        <f>IF(S199="NOVÝ",IF(LEN(TRIM('ÚHRADOVÝ KATALOG VZP - ZP'!J199))=0,"Chybí VYC",'ÚHRADOVÝ KATALOG VZP - ZP'!J199),IF(LEN(TRIM('ÚHRADOVÝ KATALOG VZP - ZP'!J199))=0,"",'ÚHRADOVÝ KATALOG VZP - ZP'!J199))</f>
        <v/>
      </c>
      <c r="K199" s="22" t="str">
        <f>IF(S199="NOVÝ",IF(LEN(TRIM('ÚHRADOVÝ KATALOG VZP - ZP'!K199))=0,"Chybí MENA",IF(IFERROR(SEARCH("""",UPPER('ÚHRADOVÝ KATALOG VZP - ZP'!K199)),0)=0,UPPER('ÚHRADOVÝ KATALOG VZP - ZP'!K199),"("&amp;""""&amp;")")),IF(LEN(TRIM('ÚHRADOVÝ KATALOG VZP - ZP'!K199))=0,"",IF(IFERROR(SEARCH("""",UPPER('ÚHRADOVÝ KATALOG VZP - ZP'!K199)),0)=0,UPPER('ÚHRADOVÝ KATALOG VZP - ZP'!K199),"("&amp;""""&amp;")")))</f>
        <v/>
      </c>
      <c r="L199" s="24" t="str">
        <f>IF(S199="NOVÝ",IF(LEN(TRIM('ÚHRADOVÝ KATALOG VZP - ZP'!L199))=0,"Chybí KURZ",'ÚHRADOVÝ KATALOG VZP - ZP'!L199),IF(LEN(TRIM('ÚHRADOVÝ KATALOG VZP - ZP'!L199))=0,"",'ÚHRADOVÝ KATALOG VZP - ZP'!L199))</f>
        <v/>
      </c>
      <c r="M199" s="83" t="str">
        <f>IF(S199="NOVÝ",IF(LEN(TRIM('ÚHRADOVÝ KATALOG VZP - ZP'!M199))=0,"Chybí DPH",
IF(OR('ÚHRADOVÝ KATALOG VZP - ZP'!M199=15,'ÚHRADOVÝ KATALOG VZP - ZP'!M199=21),
'ÚHRADOVÝ KATALOG VZP - ZP'!M199,"CHYBA")),
IF(LEN(TRIM('ÚHRADOVÝ KATALOG VZP - ZP'!M199))=0,"",
IF(OR('ÚHRADOVÝ KATALOG VZP - ZP'!M199=15,'ÚHRADOVÝ KATALOG VZP - ZP'!M199=21),
'ÚHRADOVÝ KATALOG VZP - ZP'!M199,"CHYBA"))
)</f>
        <v/>
      </c>
      <c r="N199" s="25" t="str">
        <f>IF(R199="NE",IF(AND(T199&lt;&gt;"X",LEN('ÚHRADOVÝ KATALOG VZP - ZP'!N199)&gt;0),IF(ROUND(J199*L199*(1+(M199/100))*T199,2)&lt;'ÚHRADOVÝ KATALOG VZP - ZP'!N199,TEXT('ÚHRADOVÝ KATALOG VZP - ZP'!N199,"# ##0,00 Kč") &amp; CHAR(10) &amp; "&gt; " &amp; TEXT('ÚHRADOVÝ KATALOG VZP - ZP'!N199-(J199*L199*(1+(M199/100))*T199),"# ##0,00 Kč"),TEXT('ÚHRADOVÝ KATALOG VZP - ZP'!N199,"# ##0,00 Kč") &amp; CHAR(10) &amp; "OK"),"Chybí data pro výpočet"),"")</f>
        <v/>
      </c>
      <c r="O199" s="26" t="str">
        <f>IF(AND(R199="NE",LEN('ÚHRADOVÝ KATALOG VZP - ZP'!O199)&gt;0),'ÚHRADOVÝ KATALOG VZP - ZP'!O199,"")</f>
        <v/>
      </c>
      <c r="P199" s="26" t="str">
        <f>IF(AND(R199="NE",LEN('ÚHRADOVÝ KATALOG VZP - ZP'!P199)&gt;0),'ÚHRADOVÝ KATALOG VZP - ZP'!P199,"")</f>
        <v/>
      </c>
      <c r="Q199" s="79" t="str">
        <f>IF(LEN(TRIM('ÚHRADOVÝ KATALOG VZP - ZP'!Q199))=0,"",IF(IFERROR(SEARCH("""",UPPER('ÚHRADOVÝ KATALOG VZP - ZP'!Q199)),0)=0,UPPER('ÚHRADOVÝ KATALOG VZP - ZP'!Q199),"("&amp;""""&amp;")"))</f>
        <v/>
      </c>
      <c r="R199" s="31" t="str">
        <f>IF(LEN(TRIM('ÚHRADOVÝ KATALOG VZP - ZP'!B199)&amp;TRIM('ÚHRADOVÝ KATALOG VZP - ZP'!C199)&amp;TRIM('ÚHRADOVÝ KATALOG VZP - ZP'!D199)&amp;TRIM('ÚHRADOVÝ KATALOG VZP - ZP'!E199)&amp;TRIM('ÚHRADOVÝ KATALOG VZP - ZP'!F199)&amp;TRIM('ÚHRADOVÝ KATALOG VZP - ZP'!G199)&amp;TRIM('ÚHRADOVÝ KATALOG VZP - ZP'!H199)&amp;TRIM('ÚHRADOVÝ KATALOG VZP - ZP'!I199)&amp;TRIM('ÚHRADOVÝ KATALOG VZP - ZP'!J199)&amp;TRIM('ÚHRADOVÝ KATALOG VZP - ZP'!K199)&amp;TRIM('ÚHRADOVÝ KATALOG VZP - ZP'!L199)&amp;TRIM('ÚHRADOVÝ KATALOG VZP - ZP'!M199)&amp;TRIM('ÚHRADOVÝ KATALOG VZP - ZP'!N199)&amp;TRIM('ÚHRADOVÝ KATALOG VZP - ZP'!O199)&amp;TRIM('ÚHRADOVÝ KATALOG VZP - ZP'!P199)&amp;TRIM('ÚHRADOVÝ KATALOG VZP - ZP'!Q199))=0,"ANO","NE")</f>
        <v>ANO</v>
      </c>
      <c r="S199" s="31" t="str">
        <f>IF(R199="NE",IF(LEN(TRIM('ÚHRADOVÝ KATALOG VZP - ZP'!B199))=0,"NOVÝ","OPRAVA"),"")</f>
        <v/>
      </c>
      <c r="T199" s="32" t="str">
        <f t="shared" ref="T199:T262" si="16">IF(AND(LEN(TRIM(J199))&gt;0,LEN(TRIM(L199))&gt;0,LEN(TRIM(M199))&gt;0,F199&lt;&gt;"???"),IF(F199="M",1.1,1.25),"X")</f>
        <v>X</v>
      </c>
      <c r="U199" s="11"/>
      <c r="V199" s="11">
        <f>LEN(TRIM('ÚHRADOVÝ KATALOG VZP - ZP'!C199))</f>
        <v>0</v>
      </c>
      <c r="W199" s="11" t="str">
        <f>IF(IFERROR(SEARCH("""",UPPER('ÚHRADOVÝ KATALOG VZP - ZP'!C199)),0)&gt;0," "&amp;CHAR(34),"")</f>
        <v/>
      </c>
      <c r="X199" s="11" t="str">
        <f>IF(IFERROR(SEARCH("~?",UPPER('ÚHRADOVÝ KATALOG VZP - ZP'!C199)),0)&gt;0," ?","")</f>
        <v/>
      </c>
      <c r="Y199" s="11" t="str">
        <f>IF(IFERROR(SEARCH("!",UPPER('ÚHRADOVÝ KATALOG VZP - ZP'!C199)),0)&gt;0," !","")</f>
        <v/>
      </c>
      <c r="Z199" s="11" t="str">
        <f>IF(IFERROR(SEARCH("_",UPPER('ÚHRADOVÝ KATALOG VZP - ZP'!C199)),0)&gt;0," _","")</f>
        <v/>
      </c>
      <c r="AA199" s="11" t="str">
        <f>IF(IFERROR(SEARCH("§",UPPER('ÚHRADOVÝ KATALOG VZP - ZP'!C199)),0)&gt;0," §","")</f>
        <v/>
      </c>
      <c r="AB199" s="11" t="str">
        <f>IF(IFERROR(SEARCH("#",UPPER('ÚHRADOVÝ KATALOG VZP - ZP'!C199)),0)&gt;0," #","")</f>
        <v/>
      </c>
      <c r="AC199" s="11" t="str">
        <f>IF(IFERROR(SEARCH(CHAR(10),UPPER('ÚHRADOVÝ KATALOG VZP - ZP'!C199)),0)&gt;0," ALT+ENTER","")</f>
        <v/>
      </c>
      <c r="AD199" s="96" t="str">
        <f>IF(AND(V199=0, R199="NE"),"Chybí NAZ",IF(LEN(TRIM(W199&amp;X199&amp;Y199&amp;Z199&amp;AA199&amp;AB199&amp;AC199))&gt;0,"Nepovolený(é) znak(y):   "&amp;W199&amp;X199&amp;Y199&amp;Z199&amp;AA199&amp;AB199&amp;AC199,TRIM('ÚHRADOVÝ KATALOG VZP - ZP'!C199)))</f>
        <v/>
      </c>
      <c r="AE199" s="11">
        <f>LEN(TRIM('ÚHRADOVÝ KATALOG VZP - ZP'!D199))</f>
        <v>0</v>
      </c>
      <c r="AF199" s="11" t="str">
        <f>IF(IFERROR(SEARCH("""",UPPER('ÚHRADOVÝ KATALOG VZP - ZP'!D199)),0)&gt;0," "&amp;CHAR(34),"")</f>
        <v/>
      </c>
      <c r="AG199" s="11" t="str">
        <f>IF(IFERROR(SEARCH("~?",UPPER('ÚHRADOVÝ KATALOG VZP - ZP'!D199)),0)&gt;0," ?","")</f>
        <v/>
      </c>
      <c r="AH199" s="11" t="str">
        <f>IF(IFERROR(SEARCH("!",UPPER('ÚHRADOVÝ KATALOG VZP - ZP'!D199)),0)&gt;0," !","")</f>
        <v/>
      </c>
      <c r="AI199" s="11" t="str">
        <f>IF(IFERROR(SEARCH("_",UPPER('ÚHRADOVÝ KATALOG VZP - ZP'!D199)),0)&gt;0," _","")</f>
        <v/>
      </c>
      <c r="AJ199" s="11" t="str">
        <f>IF(IFERROR(SEARCH("§",UPPER('ÚHRADOVÝ KATALOG VZP - ZP'!D199)),0)&gt;0," §","")</f>
        <v/>
      </c>
      <c r="AK199" s="11" t="str">
        <f>IF(IFERROR(SEARCH("#",UPPER('ÚHRADOVÝ KATALOG VZP - ZP'!D199)),0)&gt;0," #","")</f>
        <v/>
      </c>
      <c r="AL199" s="11" t="str">
        <f>IF(IFERROR(SEARCH(CHAR(10),UPPER('ÚHRADOVÝ KATALOG VZP - ZP'!D199)),0)&gt;0," ALT+ENTER","")</f>
        <v/>
      </c>
      <c r="AM199" s="96" t="str">
        <f>IF(AND(AE199=0, R199="NE"),"Chybí DOP",IF(LEN(TRIM(AF199&amp;AG199&amp;AH199&amp;AI199&amp;AJ199&amp;AK199&amp;AL199))&gt;0,"Nepovolený(é) znak(y):   "&amp;AF199&amp;AG199&amp;AH199&amp;AI199&amp;AJ199&amp;AK199&amp;AL199,TRIM('ÚHRADOVÝ KATALOG VZP - ZP'!D199)))</f>
        <v/>
      </c>
    </row>
    <row r="200" spans="1:39" ht="30" hidden="1" customHeight="1" x14ac:dyDescent="0.2">
      <c r="A200" s="1">
        <v>195</v>
      </c>
      <c r="B200" s="20" t="str">
        <f>IF(ISBLANK('ÚHRADOVÝ KATALOG VZP - ZP'!B200),"",'ÚHRADOVÝ KATALOG VZP - ZP'!B200)</f>
        <v/>
      </c>
      <c r="C200" s="21" t="str">
        <f t="shared" si="13"/>
        <v/>
      </c>
      <c r="D200" s="21" t="str">
        <f t="shared" si="14"/>
        <v/>
      </c>
      <c r="E200" s="22" t="str">
        <f>IF(S200="NOVÝ",IF(LEN(TRIM('ÚHRADOVÝ KATALOG VZP - ZP'!E200))=0,"Chybí TYP",'ÚHRADOVÝ KATALOG VZP - ZP'!E200),IF(LEN(TRIM('ÚHRADOVÝ KATALOG VZP - ZP'!E200))=0,"",'ÚHRADOVÝ KATALOG VZP - ZP'!E200))</f>
        <v/>
      </c>
      <c r="F200" s="22" t="str">
        <f t="shared" si="15"/>
        <v/>
      </c>
      <c r="G200" s="22" t="str">
        <f>IF(S200="NOVÝ",IF(LEN(TRIM('ÚHRADOVÝ KATALOG VZP - ZP'!G200))=0,"???",IF(IFERROR(SEARCH("""",UPPER('ÚHRADOVÝ KATALOG VZP - ZP'!G200)),0)=0,UPPER('ÚHRADOVÝ KATALOG VZP - ZP'!G200),"("&amp;""""&amp;")")),IF(LEN(TRIM('ÚHRADOVÝ KATALOG VZP - ZP'!G200))=0,"",IF(IFERROR(SEARCH("""",UPPER('ÚHRADOVÝ KATALOG VZP - ZP'!G200)),0)=0,UPPER('ÚHRADOVÝ KATALOG VZP - ZP'!G200),"("&amp;""""&amp;")")))</f>
        <v/>
      </c>
      <c r="H200" s="22" t="str">
        <f>IF(IFERROR(SEARCH("""",UPPER('ÚHRADOVÝ KATALOG VZP - ZP'!H200)),0)=0,UPPER('ÚHRADOVÝ KATALOG VZP - ZP'!H200),"("&amp;""""&amp;")")</f>
        <v/>
      </c>
      <c r="I200" s="22" t="str">
        <f>IF(IFERROR(SEARCH("""",UPPER('ÚHRADOVÝ KATALOG VZP - ZP'!I200)),0)=0,UPPER('ÚHRADOVÝ KATALOG VZP - ZP'!I200),"("&amp;""""&amp;")")</f>
        <v/>
      </c>
      <c r="J200" s="23" t="str">
        <f>IF(S200="NOVÝ",IF(LEN(TRIM('ÚHRADOVÝ KATALOG VZP - ZP'!J200))=0,"Chybí VYC",'ÚHRADOVÝ KATALOG VZP - ZP'!J200),IF(LEN(TRIM('ÚHRADOVÝ KATALOG VZP - ZP'!J200))=0,"",'ÚHRADOVÝ KATALOG VZP - ZP'!J200))</f>
        <v/>
      </c>
      <c r="K200" s="22" t="str">
        <f>IF(S200="NOVÝ",IF(LEN(TRIM('ÚHRADOVÝ KATALOG VZP - ZP'!K200))=0,"Chybí MENA",IF(IFERROR(SEARCH("""",UPPER('ÚHRADOVÝ KATALOG VZP - ZP'!K200)),0)=0,UPPER('ÚHRADOVÝ KATALOG VZP - ZP'!K200),"("&amp;""""&amp;")")),IF(LEN(TRIM('ÚHRADOVÝ KATALOG VZP - ZP'!K200))=0,"",IF(IFERROR(SEARCH("""",UPPER('ÚHRADOVÝ KATALOG VZP - ZP'!K200)),0)=0,UPPER('ÚHRADOVÝ KATALOG VZP - ZP'!K200),"("&amp;""""&amp;")")))</f>
        <v/>
      </c>
      <c r="L200" s="24" t="str">
        <f>IF(S200="NOVÝ",IF(LEN(TRIM('ÚHRADOVÝ KATALOG VZP - ZP'!L200))=0,"Chybí KURZ",'ÚHRADOVÝ KATALOG VZP - ZP'!L200),IF(LEN(TRIM('ÚHRADOVÝ KATALOG VZP - ZP'!L200))=0,"",'ÚHRADOVÝ KATALOG VZP - ZP'!L200))</f>
        <v/>
      </c>
      <c r="M200" s="83" t="str">
        <f>IF(S200="NOVÝ",IF(LEN(TRIM('ÚHRADOVÝ KATALOG VZP - ZP'!M200))=0,"Chybí DPH",
IF(OR('ÚHRADOVÝ KATALOG VZP - ZP'!M200=15,'ÚHRADOVÝ KATALOG VZP - ZP'!M200=21),
'ÚHRADOVÝ KATALOG VZP - ZP'!M200,"CHYBA")),
IF(LEN(TRIM('ÚHRADOVÝ KATALOG VZP - ZP'!M200))=0,"",
IF(OR('ÚHRADOVÝ KATALOG VZP - ZP'!M200=15,'ÚHRADOVÝ KATALOG VZP - ZP'!M200=21),
'ÚHRADOVÝ KATALOG VZP - ZP'!M200,"CHYBA"))
)</f>
        <v/>
      </c>
      <c r="N200" s="25" t="str">
        <f>IF(R200="NE",IF(AND(T200&lt;&gt;"X",LEN('ÚHRADOVÝ KATALOG VZP - ZP'!N200)&gt;0),IF(ROUND(J200*L200*(1+(M200/100))*T200,2)&lt;'ÚHRADOVÝ KATALOG VZP - ZP'!N200,TEXT('ÚHRADOVÝ KATALOG VZP - ZP'!N200,"# ##0,00 Kč") &amp; CHAR(10) &amp; "&gt; " &amp; TEXT('ÚHRADOVÝ KATALOG VZP - ZP'!N200-(J200*L200*(1+(M200/100))*T200),"# ##0,00 Kč"),TEXT('ÚHRADOVÝ KATALOG VZP - ZP'!N200,"# ##0,00 Kč") &amp; CHAR(10) &amp; "OK"),"Chybí data pro výpočet"),"")</f>
        <v/>
      </c>
      <c r="O200" s="26" t="str">
        <f>IF(AND(R200="NE",LEN('ÚHRADOVÝ KATALOG VZP - ZP'!O200)&gt;0),'ÚHRADOVÝ KATALOG VZP - ZP'!O200,"")</f>
        <v/>
      </c>
      <c r="P200" s="26" t="str">
        <f>IF(AND(R200="NE",LEN('ÚHRADOVÝ KATALOG VZP - ZP'!P200)&gt;0),'ÚHRADOVÝ KATALOG VZP - ZP'!P200,"")</f>
        <v/>
      </c>
      <c r="Q200" s="79" t="str">
        <f>IF(LEN(TRIM('ÚHRADOVÝ KATALOG VZP - ZP'!Q200))=0,"",IF(IFERROR(SEARCH("""",UPPER('ÚHRADOVÝ KATALOG VZP - ZP'!Q200)),0)=0,UPPER('ÚHRADOVÝ KATALOG VZP - ZP'!Q200),"("&amp;""""&amp;")"))</f>
        <v/>
      </c>
      <c r="R200" s="31" t="str">
        <f>IF(LEN(TRIM('ÚHRADOVÝ KATALOG VZP - ZP'!B200)&amp;TRIM('ÚHRADOVÝ KATALOG VZP - ZP'!C200)&amp;TRIM('ÚHRADOVÝ KATALOG VZP - ZP'!D200)&amp;TRIM('ÚHRADOVÝ KATALOG VZP - ZP'!E200)&amp;TRIM('ÚHRADOVÝ KATALOG VZP - ZP'!F200)&amp;TRIM('ÚHRADOVÝ KATALOG VZP - ZP'!G200)&amp;TRIM('ÚHRADOVÝ KATALOG VZP - ZP'!H200)&amp;TRIM('ÚHRADOVÝ KATALOG VZP - ZP'!I200)&amp;TRIM('ÚHRADOVÝ KATALOG VZP - ZP'!J200)&amp;TRIM('ÚHRADOVÝ KATALOG VZP - ZP'!K200)&amp;TRIM('ÚHRADOVÝ KATALOG VZP - ZP'!L200)&amp;TRIM('ÚHRADOVÝ KATALOG VZP - ZP'!M200)&amp;TRIM('ÚHRADOVÝ KATALOG VZP - ZP'!N200)&amp;TRIM('ÚHRADOVÝ KATALOG VZP - ZP'!O200)&amp;TRIM('ÚHRADOVÝ KATALOG VZP - ZP'!P200)&amp;TRIM('ÚHRADOVÝ KATALOG VZP - ZP'!Q200))=0,"ANO","NE")</f>
        <v>ANO</v>
      </c>
      <c r="S200" s="31" t="str">
        <f>IF(R200="NE",IF(LEN(TRIM('ÚHRADOVÝ KATALOG VZP - ZP'!B200))=0,"NOVÝ","OPRAVA"),"")</f>
        <v/>
      </c>
      <c r="T200" s="32" t="str">
        <f t="shared" si="16"/>
        <v>X</v>
      </c>
      <c r="U200" s="11"/>
      <c r="V200" s="11">
        <f>LEN(TRIM('ÚHRADOVÝ KATALOG VZP - ZP'!C200))</f>
        <v>0</v>
      </c>
      <c r="W200" s="11" t="str">
        <f>IF(IFERROR(SEARCH("""",UPPER('ÚHRADOVÝ KATALOG VZP - ZP'!C200)),0)&gt;0," "&amp;CHAR(34),"")</f>
        <v/>
      </c>
      <c r="X200" s="11" t="str">
        <f>IF(IFERROR(SEARCH("~?",UPPER('ÚHRADOVÝ KATALOG VZP - ZP'!C200)),0)&gt;0," ?","")</f>
        <v/>
      </c>
      <c r="Y200" s="11" t="str">
        <f>IF(IFERROR(SEARCH("!",UPPER('ÚHRADOVÝ KATALOG VZP - ZP'!C200)),0)&gt;0," !","")</f>
        <v/>
      </c>
      <c r="Z200" s="11" t="str">
        <f>IF(IFERROR(SEARCH("_",UPPER('ÚHRADOVÝ KATALOG VZP - ZP'!C200)),0)&gt;0," _","")</f>
        <v/>
      </c>
      <c r="AA200" s="11" t="str">
        <f>IF(IFERROR(SEARCH("§",UPPER('ÚHRADOVÝ KATALOG VZP - ZP'!C200)),0)&gt;0," §","")</f>
        <v/>
      </c>
      <c r="AB200" s="11" t="str">
        <f>IF(IFERROR(SEARCH("#",UPPER('ÚHRADOVÝ KATALOG VZP - ZP'!C200)),0)&gt;0," #","")</f>
        <v/>
      </c>
      <c r="AC200" s="11" t="str">
        <f>IF(IFERROR(SEARCH(CHAR(10),UPPER('ÚHRADOVÝ KATALOG VZP - ZP'!C200)),0)&gt;0," ALT+ENTER","")</f>
        <v/>
      </c>
      <c r="AD200" s="96" t="str">
        <f>IF(AND(V200=0, R200="NE"),"Chybí NAZ",IF(LEN(TRIM(W200&amp;X200&amp;Y200&amp;Z200&amp;AA200&amp;AB200&amp;AC200))&gt;0,"Nepovolený(é) znak(y):   "&amp;W200&amp;X200&amp;Y200&amp;Z200&amp;AA200&amp;AB200&amp;AC200,TRIM('ÚHRADOVÝ KATALOG VZP - ZP'!C200)))</f>
        <v/>
      </c>
      <c r="AE200" s="11">
        <f>LEN(TRIM('ÚHRADOVÝ KATALOG VZP - ZP'!D200))</f>
        <v>0</v>
      </c>
      <c r="AF200" s="11" t="str">
        <f>IF(IFERROR(SEARCH("""",UPPER('ÚHRADOVÝ KATALOG VZP - ZP'!D200)),0)&gt;0," "&amp;CHAR(34),"")</f>
        <v/>
      </c>
      <c r="AG200" s="11" t="str">
        <f>IF(IFERROR(SEARCH("~?",UPPER('ÚHRADOVÝ KATALOG VZP - ZP'!D200)),0)&gt;0," ?","")</f>
        <v/>
      </c>
      <c r="AH200" s="11" t="str">
        <f>IF(IFERROR(SEARCH("!",UPPER('ÚHRADOVÝ KATALOG VZP - ZP'!D200)),0)&gt;0," !","")</f>
        <v/>
      </c>
      <c r="AI200" s="11" t="str">
        <f>IF(IFERROR(SEARCH("_",UPPER('ÚHRADOVÝ KATALOG VZP - ZP'!D200)),0)&gt;0," _","")</f>
        <v/>
      </c>
      <c r="AJ200" s="11" t="str">
        <f>IF(IFERROR(SEARCH("§",UPPER('ÚHRADOVÝ KATALOG VZP - ZP'!D200)),0)&gt;0," §","")</f>
        <v/>
      </c>
      <c r="AK200" s="11" t="str">
        <f>IF(IFERROR(SEARCH("#",UPPER('ÚHRADOVÝ KATALOG VZP - ZP'!D200)),0)&gt;0," #","")</f>
        <v/>
      </c>
      <c r="AL200" s="11" t="str">
        <f>IF(IFERROR(SEARCH(CHAR(10),UPPER('ÚHRADOVÝ KATALOG VZP - ZP'!D200)),0)&gt;0," ALT+ENTER","")</f>
        <v/>
      </c>
      <c r="AM200" s="96" t="str">
        <f>IF(AND(AE200=0, R200="NE"),"Chybí DOP",IF(LEN(TRIM(AF200&amp;AG200&amp;AH200&amp;AI200&amp;AJ200&amp;AK200&amp;AL200))&gt;0,"Nepovolený(é) znak(y):   "&amp;AF200&amp;AG200&amp;AH200&amp;AI200&amp;AJ200&amp;AK200&amp;AL200,TRIM('ÚHRADOVÝ KATALOG VZP - ZP'!D200)))</f>
        <v/>
      </c>
    </row>
    <row r="201" spans="1:39" ht="30" hidden="1" customHeight="1" x14ac:dyDescent="0.2">
      <c r="A201" s="1">
        <v>196</v>
      </c>
      <c r="B201" s="20" t="str">
        <f>IF(ISBLANK('ÚHRADOVÝ KATALOG VZP - ZP'!B201),"",'ÚHRADOVÝ KATALOG VZP - ZP'!B201)</f>
        <v/>
      </c>
      <c r="C201" s="21" t="str">
        <f t="shared" si="13"/>
        <v/>
      </c>
      <c r="D201" s="21" t="str">
        <f t="shared" si="14"/>
        <v/>
      </c>
      <c r="E201" s="22" t="str">
        <f>IF(S201="NOVÝ",IF(LEN(TRIM('ÚHRADOVÝ KATALOG VZP - ZP'!E201))=0,"Chybí TYP",'ÚHRADOVÝ KATALOG VZP - ZP'!E201),IF(LEN(TRIM('ÚHRADOVÝ KATALOG VZP - ZP'!E201))=0,"",'ÚHRADOVÝ KATALOG VZP - ZP'!E201))</f>
        <v/>
      </c>
      <c r="F201" s="22" t="str">
        <f t="shared" si="15"/>
        <v/>
      </c>
      <c r="G201" s="22" t="str">
        <f>IF(S201="NOVÝ",IF(LEN(TRIM('ÚHRADOVÝ KATALOG VZP - ZP'!G201))=0,"???",IF(IFERROR(SEARCH("""",UPPER('ÚHRADOVÝ KATALOG VZP - ZP'!G201)),0)=0,UPPER('ÚHRADOVÝ KATALOG VZP - ZP'!G201),"("&amp;""""&amp;")")),IF(LEN(TRIM('ÚHRADOVÝ KATALOG VZP - ZP'!G201))=0,"",IF(IFERROR(SEARCH("""",UPPER('ÚHRADOVÝ KATALOG VZP - ZP'!G201)),0)=0,UPPER('ÚHRADOVÝ KATALOG VZP - ZP'!G201),"("&amp;""""&amp;")")))</f>
        <v/>
      </c>
      <c r="H201" s="22" t="str">
        <f>IF(IFERROR(SEARCH("""",UPPER('ÚHRADOVÝ KATALOG VZP - ZP'!H201)),0)=0,UPPER('ÚHRADOVÝ KATALOG VZP - ZP'!H201),"("&amp;""""&amp;")")</f>
        <v/>
      </c>
      <c r="I201" s="22" t="str">
        <f>IF(IFERROR(SEARCH("""",UPPER('ÚHRADOVÝ KATALOG VZP - ZP'!I201)),0)=0,UPPER('ÚHRADOVÝ KATALOG VZP - ZP'!I201),"("&amp;""""&amp;")")</f>
        <v/>
      </c>
      <c r="J201" s="23" t="str">
        <f>IF(S201="NOVÝ",IF(LEN(TRIM('ÚHRADOVÝ KATALOG VZP - ZP'!J201))=0,"Chybí VYC",'ÚHRADOVÝ KATALOG VZP - ZP'!J201),IF(LEN(TRIM('ÚHRADOVÝ KATALOG VZP - ZP'!J201))=0,"",'ÚHRADOVÝ KATALOG VZP - ZP'!J201))</f>
        <v/>
      </c>
      <c r="K201" s="22" t="str">
        <f>IF(S201="NOVÝ",IF(LEN(TRIM('ÚHRADOVÝ KATALOG VZP - ZP'!K201))=0,"Chybí MENA",IF(IFERROR(SEARCH("""",UPPER('ÚHRADOVÝ KATALOG VZP - ZP'!K201)),0)=0,UPPER('ÚHRADOVÝ KATALOG VZP - ZP'!K201),"("&amp;""""&amp;")")),IF(LEN(TRIM('ÚHRADOVÝ KATALOG VZP - ZP'!K201))=0,"",IF(IFERROR(SEARCH("""",UPPER('ÚHRADOVÝ KATALOG VZP - ZP'!K201)),0)=0,UPPER('ÚHRADOVÝ KATALOG VZP - ZP'!K201),"("&amp;""""&amp;")")))</f>
        <v/>
      </c>
      <c r="L201" s="24" t="str">
        <f>IF(S201="NOVÝ",IF(LEN(TRIM('ÚHRADOVÝ KATALOG VZP - ZP'!L201))=0,"Chybí KURZ",'ÚHRADOVÝ KATALOG VZP - ZP'!L201),IF(LEN(TRIM('ÚHRADOVÝ KATALOG VZP - ZP'!L201))=0,"",'ÚHRADOVÝ KATALOG VZP - ZP'!L201))</f>
        <v/>
      </c>
      <c r="M201" s="83" t="str">
        <f>IF(S201="NOVÝ",IF(LEN(TRIM('ÚHRADOVÝ KATALOG VZP - ZP'!M201))=0,"Chybí DPH",
IF(OR('ÚHRADOVÝ KATALOG VZP - ZP'!M201=15,'ÚHRADOVÝ KATALOG VZP - ZP'!M201=21),
'ÚHRADOVÝ KATALOG VZP - ZP'!M201,"CHYBA")),
IF(LEN(TRIM('ÚHRADOVÝ KATALOG VZP - ZP'!M201))=0,"",
IF(OR('ÚHRADOVÝ KATALOG VZP - ZP'!M201=15,'ÚHRADOVÝ KATALOG VZP - ZP'!M201=21),
'ÚHRADOVÝ KATALOG VZP - ZP'!M201,"CHYBA"))
)</f>
        <v/>
      </c>
      <c r="N201" s="25" t="str">
        <f>IF(R201="NE",IF(AND(T201&lt;&gt;"X",LEN('ÚHRADOVÝ KATALOG VZP - ZP'!N201)&gt;0),IF(ROUND(J201*L201*(1+(M201/100))*T201,2)&lt;'ÚHRADOVÝ KATALOG VZP - ZP'!N201,TEXT('ÚHRADOVÝ KATALOG VZP - ZP'!N201,"# ##0,00 Kč") &amp; CHAR(10) &amp; "&gt; " &amp; TEXT('ÚHRADOVÝ KATALOG VZP - ZP'!N201-(J201*L201*(1+(M201/100))*T201),"# ##0,00 Kč"),TEXT('ÚHRADOVÝ KATALOG VZP - ZP'!N201,"# ##0,00 Kč") &amp; CHAR(10) &amp; "OK"),"Chybí data pro výpočet"),"")</f>
        <v/>
      </c>
      <c r="O201" s="26" t="str">
        <f>IF(AND(R201="NE",LEN('ÚHRADOVÝ KATALOG VZP - ZP'!O201)&gt;0),'ÚHRADOVÝ KATALOG VZP - ZP'!O201,"")</f>
        <v/>
      </c>
      <c r="P201" s="26" t="str">
        <f>IF(AND(R201="NE",LEN('ÚHRADOVÝ KATALOG VZP - ZP'!P201)&gt;0),'ÚHRADOVÝ KATALOG VZP - ZP'!P201,"")</f>
        <v/>
      </c>
      <c r="Q201" s="79" t="str">
        <f>IF(LEN(TRIM('ÚHRADOVÝ KATALOG VZP - ZP'!Q201))=0,"",IF(IFERROR(SEARCH("""",UPPER('ÚHRADOVÝ KATALOG VZP - ZP'!Q201)),0)=0,UPPER('ÚHRADOVÝ KATALOG VZP - ZP'!Q201),"("&amp;""""&amp;")"))</f>
        <v/>
      </c>
      <c r="R201" s="31" t="str">
        <f>IF(LEN(TRIM('ÚHRADOVÝ KATALOG VZP - ZP'!B201)&amp;TRIM('ÚHRADOVÝ KATALOG VZP - ZP'!C201)&amp;TRIM('ÚHRADOVÝ KATALOG VZP - ZP'!D201)&amp;TRIM('ÚHRADOVÝ KATALOG VZP - ZP'!E201)&amp;TRIM('ÚHRADOVÝ KATALOG VZP - ZP'!F201)&amp;TRIM('ÚHRADOVÝ KATALOG VZP - ZP'!G201)&amp;TRIM('ÚHRADOVÝ KATALOG VZP - ZP'!H201)&amp;TRIM('ÚHRADOVÝ KATALOG VZP - ZP'!I201)&amp;TRIM('ÚHRADOVÝ KATALOG VZP - ZP'!J201)&amp;TRIM('ÚHRADOVÝ KATALOG VZP - ZP'!K201)&amp;TRIM('ÚHRADOVÝ KATALOG VZP - ZP'!L201)&amp;TRIM('ÚHRADOVÝ KATALOG VZP - ZP'!M201)&amp;TRIM('ÚHRADOVÝ KATALOG VZP - ZP'!N201)&amp;TRIM('ÚHRADOVÝ KATALOG VZP - ZP'!O201)&amp;TRIM('ÚHRADOVÝ KATALOG VZP - ZP'!P201)&amp;TRIM('ÚHRADOVÝ KATALOG VZP - ZP'!Q201))=0,"ANO","NE")</f>
        <v>ANO</v>
      </c>
      <c r="S201" s="31" t="str">
        <f>IF(R201="NE",IF(LEN(TRIM('ÚHRADOVÝ KATALOG VZP - ZP'!B201))=0,"NOVÝ","OPRAVA"),"")</f>
        <v/>
      </c>
      <c r="T201" s="32" t="str">
        <f t="shared" si="16"/>
        <v>X</v>
      </c>
      <c r="U201" s="11"/>
      <c r="V201" s="11">
        <f>LEN(TRIM('ÚHRADOVÝ KATALOG VZP - ZP'!C201))</f>
        <v>0</v>
      </c>
      <c r="W201" s="11" t="str">
        <f>IF(IFERROR(SEARCH("""",UPPER('ÚHRADOVÝ KATALOG VZP - ZP'!C201)),0)&gt;0," "&amp;CHAR(34),"")</f>
        <v/>
      </c>
      <c r="X201" s="11" t="str">
        <f>IF(IFERROR(SEARCH("~?",UPPER('ÚHRADOVÝ KATALOG VZP - ZP'!C201)),0)&gt;0," ?","")</f>
        <v/>
      </c>
      <c r="Y201" s="11" t="str">
        <f>IF(IFERROR(SEARCH("!",UPPER('ÚHRADOVÝ KATALOG VZP - ZP'!C201)),0)&gt;0," !","")</f>
        <v/>
      </c>
      <c r="Z201" s="11" t="str">
        <f>IF(IFERROR(SEARCH("_",UPPER('ÚHRADOVÝ KATALOG VZP - ZP'!C201)),0)&gt;0," _","")</f>
        <v/>
      </c>
      <c r="AA201" s="11" t="str">
        <f>IF(IFERROR(SEARCH("§",UPPER('ÚHRADOVÝ KATALOG VZP - ZP'!C201)),0)&gt;0," §","")</f>
        <v/>
      </c>
      <c r="AB201" s="11" t="str">
        <f>IF(IFERROR(SEARCH("#",UPPER('ÚHRADOVÝ KATALOG VZP - ZP'!C201)),0)&gt;0," #","")</f>
        <v/>
      </c>
      <c r="AC201" s="11" t="str">
        <f>IF(IFERROR(SEARCH(CHAR(10),UPPER('ÚHRADOVÝ KATALOG VZP - ZP'!C201)),0)&gt;0," ALT+ENTER","")</f>
        <v/>
      </c>
      <c r="AD201" s="96" t="str">
        <f>IF(AND(V201=0, R201="NE"),"Chybí NAZ",IF(LEN(TRIM(W201&amp;X201&amp;Y201&amp;Z201&amp;AA201&amp;AB201&amp;AC201))&gt;0,"Nepovolený(é) znak(y):   "&amp;W201&amp;X201&amp;Y201&amp;Z201&amp;AA201&amp;AB201&amp;AC201,TRIM('ÚHRADOVÝ KATALOG VZP - ZP'!C201)))</f>
        <v/>
      </c>
      <c r="AE201" s="11">
        <f>LEN(TRIM('ÚHRADOVÝ KATALOG VZP - ZP'!D201))</f>
        <v>0</v>
      </c>
      <c r="AF201" s="11" t="str">
        <f>IF(IFERROR(SEARCH("""",UPPER('ÚHRADOVÝ KATALOG VZP - ZP'!D201)),0)&gt;0," "&amp;CHAR(34),"")</f>
        <v/>
      </c>
      <c r="AG201" s="11" t="str">
        <f>IF(IFERROR(SEARCH("~?",UPPER('ÚHRADOVÝ KATALOG VZP - ZP'!D201)),0)&gt;0," ?","")</f>
        <v/>
      </c>
      <c r="AH201" s="11" t="str">
        <f>IF(IFERROR(SEARCH("!",UPPER('ÚHRADOVÝ KATALOG VZP - ZP'!D201)),0)&gt;0," !","")</f>
        <v/>
      </c>
      <c r="AI201" s="11" t="str">
        <f>IF(IFERROR(SEARCH("_",UPPER('ÚHRADOVÝ KATALOG VZP - ZP'!D201)),0)&gt;0," _","")</f>
        <v/>
      </c>
      <c r="AJ201" s="11" t="str">
        <f>IF(IFERROR(SEARCH("§",UPPER('ÚHRADOVÝ KATALOG VZP - ZP'!D201)),0)&gt;0," §","")</f>
        <v/>
      </c>
      <c r="AK201" s="11" t="str">
        <f>IF(IFERROR(SEARCH("#",UPPER('ÚHRADOVÝ KATALOG VZP - ZP'!D201)),0)&gt;0," #","")</f>
        <v/>
      </c>
      <c r="AL201" s="11" t="str">
        <f>IF(IFERROR(SEARCH(CHAR(10),UPPER('ÚHRADOVÝ KATALOG VZP - ZP'!D201)),0)&gt;0," ALT+ENTER","")</f>
        <v/>
      </c>
      <c r="AM201" s="96" t="str">
        <f>IF(AND(AE201=0, R201="NE"),"Chybí DOP",IF(LEN(TRIM(AF201&amp;AG201&amp;AH201&amp;AI201&amp;AJ201&amp;AK201&amp;AL201))&gt;0,"Nepovolený(é) znak(y):   "&amp;AF201&amp;AG201&amp;AH201&amp;AI201&amp;AJ201&amp;AK201&amp;AL201,TRIM('ÚHRADOVÝ KATALOG VZP - ZP'!D201)))</f>
        <v/>
      </c>
    </row>
    <row r="202" spans="1:39" ht="30" hidden="1" customHeight="1" x14ac:dyDescent="0.2">
      <c r="A202" s="1">
        <v>197</v>
      </c>
      <c r="B202" s="20" t="str">
        <f>IF(ISBLANK('ÚHRADOVÝ KATALOG VZP - ZP'!B202),"",'ÚHRADOVÝ KATALOG VZP - ZP'!B202)</f>
        <v/>
      </c>
      <c r="C202" s="21" t="str">
        <f t="shared" si="13"/>
        <v/>
      </c>
      <c r="D202" s="21" t="str">
        <f t="shared" si="14"/>
        <v/>
      </c>
      <c r="E202" s="22" t="str">
        <f>IF(S202="NOVÝ",IF(LEN(TRIM('ÚHRADOVÝ KATALOG VZP - ZP'!E202))=0,"Chybí TYP",'ÚHRADOVÝ KATALOG VZP - ZP'!E202),IF(LEN(TRIM('ÚHRADOVÝ KATALOG VZP - ZP'!E202))=0,"",'ÚHRADOVÝ KATALOG VZP - ZP'!E202))</f>
        <v/>
      </c>
      <c r="F202" s="22" t="str">
        <f t="shared" si="15"/>
        <v/>
      </c>
      <c r="G202" s="22" t="str">
        <f>IF(S202="NOVÝ",IF(LEN(TRIM('ÚHRADOVÝ KATALOG VZP - ZP'!G202))=0,"???",IF(IFERROR(SEARCH("""",UPPER('ÚHRADOVÝ KATALOG VZP - ZP'!G202)),0)=0,UPPER('ÚHRADOVÝ KATALOG VZP - ZP'!G202),"("&amp;""""&amp;")")),IF(LEN(TRIM('ÚHRADOVÝ KATALOG VZP - ZP'!G202))=0,"",IF(IFERROR(SEARCH("""",UPPER('ÚHRADOVÝ KATALOG VZP - ZP'!G202)),0)=0,UPPER('ÚHRADOVÝ KATALOG VZP - ZP'!G202),"("&amp;""""&amp;")")))</f>
        <v/>
      </c>
      <c r="H202" s="22" t="str">
        <f>IF(IFERROR(SEARCH("""",UPPER('ÚHRADOVÝ KATALOG VZP - ZP'!H202)),0)=0,UPPER('ÚHRADOVÝ KATALOG VZP - ZP'!H202),"("&amp;""""&amp;")")</f>
        <v/>
      </c>
      <c r="I202" s="22" t="str">
        <f>IF(IFERROR(SEARCH("""",UPPER('ÚHRADOVÝ KATALOG VZP - ZP'!I202)),0)=0,UPPER('ÚHRADOVÝ KATALOG VZP - ZP'!I202),"("&amp;""""&amp;")")</f>
        <v/>
      </c>
      <c r="J202" s="23" t="str">
        <f>IF(S202="NOVÝ",IF(LEN(TRIM('ÚHRADOVÝ KATALOG VZP - ZP'!J202))=0,"Chybí VYC",'ÚHRADOVÝ KATALOG VZP - ZP'!J202),IF(LEN(TRIM('ÚHRADOVÝ KATALOG VZP - ZP'!J202))=0,"",'ÚHRADOVÝ KATALOG VZP - ZP'!J202))</f>
        <v/>
      </c>
      <c r="K202" s="22" t="str">
        <f>IF(S202="NOVÝ",IF(LEN(TRIM('ÚHRADOVÝ KATALOG VZP - ZP'!K202))=0,"Chybí MENA",IF(IFERROR(SEARCH("""",UPPER('ÚHRADOVÝ KATALOG VZP - ZP'!K202)),0)=0,UPPER('ÚHRADOVÝ KATALOG VZP - ZP'!K202),"("&amp;""""&amp;")")),IF(LEN(TRIM('ÚHRADOVÝ KATALOG VZP - ZP'!K202))=0,"",IF(IFERROR(SEARCH("""",UPPER('ÚHRADOVÝ KATALOG VZP - ZP'!K202)),0)=0,UPPER('ÚHRADOVÝ KATALOG VZP - ZP'!K202),"("&amp;""""&amp;")")))</f>
        <v/>
      </c>
      <c r="L202" s="24" t="str">
        <f>IF(S202="NOVÝ",IF(LEN(TRIM('ÚHRADOVÝ KATALOG VZP - ZP'!L202))=0,"Chybí KURZ",'ÚHRADOVÝ KATALOG VZP - ZP'!L202),IF(LEN(TRIM('ÚHRADOVÝ KATALOG VZP - ZP'!L202))=0,"",'ÚHRADOVÝ KATALOG VZP - ZP'!L202))</f>
        <v/>
      </c>
      <c r="M202" s="83" t="str">
        <f>IF(S202="NOVÝ",IF(LEN(TRIM('ÚHRADOVÝ KATALOG VZP - ZP'!M202))=0,"Chybí DPH",
IF(OR('ÚHRADOVÝ KATALOG VZP - ZP'!M202=15,'ÚHRADOVÝ KATALOG VZP - ZP'!M202=21),
'ÚHRADOVÝ KATALOG VZP - ZP'!M202,"CHYBA")),
IF(LEN(TRIM('ÚHRADOVÝ KATALOG VZP - ZP'!M202))=0,"",
IF(OR('ÚHRADOVÝ KATALOG VZP - ZP'!M202=15,'ÚHRADOVÝ KATALOG VZP - ZP'!M202=21),
'ÚHRADOVÝ KATALOG VZP - ZP'!M202,"CHYBA"))
)</f>
        <v/>
      </c>
      <c r="N202" s="25" t="str">
        <f>IF(R202="NE",IF(AND(T202&lt;&gt;"X",LEN('ÚHRADOVÝ KATALOG VZP - ZP'!N202)&gt;0),IF(ROUND(J202*L202*(1+(M202/100))*T202,2)&lt;'ÚHRADOVÝ KATALOG VZP - ZP'!N202,TEXT('ÚHRADOVÝ KATALOG VZP - ZP'!N202,"# ##0,00 Kč") &amp; CHAR(10) &amp; "&gt; " &amp; TEXT('ÚHRADOVÝ KATALOG VZP - ZP'!N202-(J202*L202*(1+(M202/100))*T202),"# ##0,00 Kč"),TEXT('ÚHRADOVÝ KATALOG VZP - ZP'!N202,"# ##0,00 Kč") &amp; CHAR(10) &amp; "OK"),"Chybí data pro výpočet"),"")</f>
        <v/>
      </c>
      <c r="O202" s="26" t="str">
        <f>IF(AND(R202="NE",LEN('ÚHRADOVÝ KATALOG VZP - ZP'!O202)&gt;0),'ÚHRADOVÝ KATALOG VZP - ZP'!O202,"")</f>
        <v/>
      </c>
      <c r="P202" s="26" t="str">
        <f>IF(AND(R202="NE",LEN('ÚHRADOVÝ KATALOG VZP - ZP'!P202)&gt;0),'ÚHRADOVÝ KATALOG VZP - ZP'!P202,"")</f>
        <v/>
      </c>
      <c r="Q202" s="79" t="str">
        <f>IF(LEN(TRIM('ÚHRADOVÝ KATALOG VZP - ZP'!Q202))=0,"",IF(IFERROR(SEARCH("""",UPPER('ÚHRADOVÝ KATALOG VZP - ZP'!Q202)),0)=0,UPPER('ÚHRADOVÝ KATALOG VZP - ZP'!Q202),"("&amp;""""&amp;")"))</f>
        <v/>
      </c>
      <c r="R202" s="31" t="str">
        <f>IF(LEN(TRIM('ÚHRADOVÝ KATALOG VZP - ZP'!B202)&amp;TRIM('ÚHRADOVÝ KATALOG VZP - ZP'!C202)&amp;TRIM('ÚHRADOVÝ KATALOG VZP - ZP'!D202)&amp;TRIM('ÚHRADOVÝ KATALOG VZP - ZP'!E202)&amp;TRIM('ÚHRADOVÝ KATALOG VZP - ZP'!F202)&amp;TRIM('ÚHRADOVÝ KATALOG VZP - ZP'!G202)&amp;TRIM('ÚHRADOVÝ KATALOG VZP - ZP'!H202)&amp;TRIM('ÚHRADOVÝ KATALOG VZP - ZP'!I202)&amp;TRIM('ÚHRADOVÝ KATALOG VZP - ZP'!J202)&amp;TRIM('ÚHRADOVÝ KATALOG VZP - ZP'!K202)&amp;TRIM('ÚHRADOVÝ KATALOG VZP - ZP'!L202)&amp;TRIM('ÚHRADOVÝ KATALOG VZP - ZP'!M202)&amp;TRIM('ÚHRADOVÝ KATALOG VZP - ZP'!N202)&amp;TRIM('ÚHRADOVÝ KATALOG VZP - ZP'!O202)&amp;TRIM('ÚHRADOVÝ KATALOG VZP - ZP'!P202)&amp;TRIM('ÚHRADOVÝ KATALOG VZP - ZP'!Q202))=0,"ANO","NE")</f>
        <v>ANO</v>
      </c>
      <c r="S202" s="31" t="str">
        <f>IF(R202="NE",IF(LEN(TRIM('ÚHRADOVÝ KATALOG VZP - ZP'!B202))=0,"NOVÝ","OPRAVA"),"")</f>
        <v/>
      </c>
      <c r="T202" s="32" t="str">
        <f t="shared" si="16"/>
        <v>X</v>
      </c>
      <c r="U202" s="11"/>
      <c r="V202" s="11">
        <f>LEN(TRIM('ÚHRADOVÝ KATALOG VZP - ZP'!C202))</f>
        <v>0</v>
      </c>
      <c r="W202" s="11" t="str">
        <f>IF(IFERROR(SEARCH("""",UPPER('ÚHRADOVÝ KATALOG VZP - ZP'!C202)),0)&gt;0," "&amp;CHAR(34),"")</f>
        <v/>
      </c>
      <c r="X202" s="11" t="str">
        <f>IF(IFERROR(SEARCH("~?",UPPER('ÚHRADOVÝ KATALOG VZP - ZP'!C202)),0)&gt;0," ?","")</f>
        <v/>
      </c>
      <c r="Y202" s="11" t="str">
        <f>IF(IFERROR(SEARCH("!",UPPER('ÚHRADOVÝ KATALOG VZP - ZP'!C202)),0)&gt;0," !","")</f>
        <v/>
      </c>
      <c r="Z202" s="11" t="str">
        <f>IF(IFERROR(SEARCH("_",UPPER('ÚHRADOVÝ KATALOG VZP - ZP'!C202)),0)&gt;0," _","")</f>
        <v/>
      </c>
      <c r="AA202" s="11" t="str">
        <f>IF(IFERROR(SEARCH("§",UPPER('ÚHRADOVÝ KATALOG VZP - ZP'!C202)),0)&gt;0," §","")</f>
        <v/>
      </c>
      <c r="AB202" s="11" t="str">
        <f>IF(IFERROR(SEARCH("#",UPPER('ÚHRADOVÝ KATALOG VZP - ZP'!C202)),0)&gt;0," #","")</f>
        <v/>
      </c>
      <c r="AC202" s="11" t="str">
        <f>IF(IFERROR(SEARCH(CHAR(10),UPPER('ÚHRADOVÝ KATALOG VZP - ZP'!C202)),0)&gt;0," ALT+ENTER","")</f>
        <v/>
      </c>
      <c r="AD202" s="96" t="str">
        <f>IF(AND(V202=0, R202="NE"),"Chybí NAZ",IF(LEN(TRIM(W202&amp;X202&amp;Y202&amp;Z202&amp;AA202&amp;AB202&amp;AC202))&gt;0,"Nepovolený(é) znak(y):   "&amp;W202&amp;X202&amp;Y202&amp;Z202&amp;AA202&amp;AB202&amp;AC202,TRIM('ÚHRADOVÝ KATALOG VZP - ZP'!C202)))</f>
        <v/>
      </c>
      <c r="AE202" s="11">
        <f>LEN(TRIM('ÚHRADOVÝ KATALOG VZP - ZP'!D202))</f>
        <v>0</v>
      </c>
      <c r="AF202" s="11" t="str">
        <f>IF(IFERROR(SEARCH("""",UPPER('ÚHRADOVÝ KATALOG VZP - ZP'!D202)),0)&gt;0," "&amp;CHAR(34),"")</f>
        <v/>
      </c>
      <c r="AG202" s="11" t="str">
        <f>IF(IFERROR(SEARCH("~?",UPPER('ÚHRADOVÝ KATALOG VZP - ZP'!D202)),0)&gt;0," ?","")</f>
        <v/>
      </c>
      <c r="AH202" s="11" t="str">
        <f>IF(IFERROR(SEARCH("!",UPPER('ÚHRADOVÝ KATALOG VZP - ZP'!D202)),0)&gt;0," !","")</f>
        <v/>
      </c>
      <c r="AI202" s="11" t="str">
        <f>IF(IFERROR(SEARCH("_",UPPER('ÚHRADOVÝ KATALOG VZP - ZP'!D202)),0)&gt;0," _","")</f>
        <v/>
      </c>
      <c r="AJ202" s="11" t="str">
        <f>IF(IFERROR(SEARCH("§",UPPER('ÚHRADOVÝ KATALOG VZP - ZP'!D202)),0)&gt;0," §","")</f>
        <v/>
      </c>
      <c r="AK202" s="11" t="str">
        <f>IF(IFERROR(SEARCH("#",UPPER('ÚHRADOVÝ KATALOG VZP - ZP'!D202)),0)&gt;0," #","")</f>
        <v/>
      </c>
      <c r="AL202" s="11" t="str">
        <f>IF(IFERROR(SEARCH(CHAR(10),UPPER('ÚHRADOVÝ KATALOG VZP - ZP'!D202)),0)&gt;0," ALT+ENTER","")</f>
        <v/>
      </c>
      <c r="AM202" s="96" t="str">
        <f>IF(AND(AE202=0, R202="NE"),"Chybí DOP",IF(LEN(TRIM(AF202&amp;AG202&amp;AH202&amp;AI202&amp;AJ202&amp;AK202&amp;AL202))&gt;0,"Nepovolený(é) znak(y):   "&amp;AF202&amp;AG202&amp;AH202&amp;AI202&amp;AJ202&amp;AK202&amp;AL202,TRIM('ÚHRADOVÝ KATALOG VZP - ZP'!D202)))</f>
        <v/>
      </c>
    </row>
    <row r="203" spans="1:39" ht="30" hidden="1" customHeight="1" x14ac:dyDescent="0.2">
      <c r="A203" s="1">
        <v>198</v>
      </c>
      <c r="B203" s="20" t="str">
        <f>IF(ISBLANK('ÚHRADOVÝ KATALOG VZP - ZP'!B203),"",'ÚHRADOVÝ KATALOG VZP - ZP'!B203)</f>
        <v/>
      </c>
      <c r="C203" s="21" t="str">
        <f t="shared" si="13"/>
        <v/>
      </c>
      <c r="D203" s="21" t="str">
        <f t="shared" si="14"/>
        <v/>
      </c>
      <c r="E203" s="22" t="str">
        <f>IF(S203="NOVÝ",IF(LEN(TRIM('ÚHRADOVÝ KATALOG VZP - ZP'!E203))=0,"Chybí TYP",'ÚHRADOVÝ KATALOG VZP - ZP'!E203),IF(LEN(TRIM('ÚHRADOVÝ KATALOG VZP - ZP'!E203))=0,"",'ÚHRADOVÝ KATALOG VZP - ZP'!E203))</f>
        <v/>
      </c>
      <c r="F203" s="22" t="str">
        <f t="shared" si="15"/>
        <v/>
      </c>
      <c r="G203" s="22" t="str">
        <f>IF(S203="NOVÝ",IF(LEN(TRIM('ÚHRADOVÝ KATALOG VZP - ZP'!G203))=0,"???",IF(IFERROR(SEARCH("""",UPPER('ÚHRADOVÝ KATALOG VZP - ZP'!G203)),0)=0,UPPER('ÚHRADOVÝ KATALOG VZP - ZP'!G203),"("&amp;""""&amp;")")),IF(LEN(TRIM('ÚHRADOVÝ KATALOG VZP - ZP'!G203))=0,"",IF(IFERROR(SEARCH("""",UPPER('ÚHRADOVÝ KATALOG VZP - ZP'!G203)),0)=0,UPPER('ÚHRADOVÝ KATALOG VZP - ZP'!G203),"("&amp;""""&amp;")")))</f>
        <v/>
      </c>
      <c r="H203" s="22" t="str">
        <f>IF(IFERROR(SEARCH("""",UPPER('ÚHRADOVÝ KATALOG VZP - ZP'!H203)),0)=0,UPPER('ÚHRADOVÝ KATALOG VZP - ZP'!H203),"("&amp;""""&amp;")")</f>
        <v/>
      </c>
      <c r="I203" s="22" t="str">
        <f>IF(IFERROR(SEARCH("""",UPPER('ÚHRADOVÝ KATALOG VZP - ZP'!I203)),0)=0,UPPER('ÚHRADOVÝ KATALOG VZP - ZP'!I203),"("&amp;""""&amp;")")</f>
        <v/>
      </c>
      <c r="J203" s="23" t="str">
        <f>IF(S203="NOVÝ",IF(LEN(TRIM('ÚHRADOVÝ KATALOG VZP - ZP'!J203))=0,"Chybí VYC",'ÚHRADOVÝ KATALOG VZP - ZP'!J203),IF(LEN(TRIM('ÚHRADOVÝ KATALOG VZP - ZP'!J203))=0,"",'ÚHRADOVÝ KATALOG VZP - ZP'!J203))</f>
        <v/>
      </c>
      <c r="K203" s="22" t="str">
        <f>IF(S203="NOVÝ",IF(LEN(TRIM('ÚHRADOVÝ KATALOG VZP - ZP'!K203))=0,"Chybí MENA",IF(IFERROR(SEARCH("""",UPPER('ÚHRADOVÝ KATALOG VZP - ZP'!K203)),0)=0,UPPER('ÚHRADOVÝ KATALOG VZP - ZP'!K203),"("&amp;""""&amp;")")),IF(LEN(TRIM('ÚHRADOVÝ KATALOG VZP - ZP'!K203))=0,"",IF(IFERROR(SEARCH("""",UPPER('ÚHRADOVÝ KATALOG VZP - ZP'!K203)),0)=0,UPPER('ÚHRADOVÝ KATALOG VZP - ZP'!K203),"("&amp;""""&amp;")")))</f>
        <v/>
      </c>
      <c r="L203" s="24" t="str">
        <f>IF(S203="NOVÝ",IF(LEN(TRIM('ÚHRADOVÝ KATALOG VZP - ZP'!L203))=0,"Chybí KURZ",'ÚHRADOVÝ KATALOG VZP - ZP'!L203),IF(LEN(TRIM('ÚHRADOVÝ KATALOG VZP - ZP'!L203))=0,"",'ÚHRADOVÝ KATALOG VZP - ZP'!L203))</f>
        <v/>
      </c>
      <c r="M203" s="83" t="str">
        <f>IF(S203="NOVÝ",IF(LEN(TRIM('ÚHRADOVÝ KATALOG VZP - ZP'!M203))=0,"Chybí DPH",
IF(OR('ÚHRADOVÝ KATALOG VZP - ZP'!M203=15,'ÚHRADOVÝ KATALOG VZP - ZP'!M203=21),
'ÚHRADOVÝ KATALOG VZP - ZP'!M203,"CHYBA")),
IF(LEN(TRIM('ÚHRADOVÝ KATALOG VZP - ZP'!M203))=0,"",
IF(OR('ÚHRADOVÝ KATALOG VZP - ZP'!M203=15,'ÚHRADOVÝ KATALOG VZP - ZP'!M203=21),
'ÚHRADOVÝ KATALOG VZP - ZP'!M203,"CHYBA"))
)</f>
        <v/>
      </c>
      <c r="N203" s="25" t="str">
        <f>IF(R203="NE",IF(AND(T203&lt;&gt;"X",LEN('ÚHRADOVÝ KATALOG VZP - ZP'!N203)&gt;0),IF(ROUND(J203*L203*(1+(M203/100))*T203,2)&lt;'ÚHRADOVÝ KATALOG VZP - ZP'!N203,TEXT('ÚHRADOVÝ KATALOG VZP - ZP'!N203,"# ##0,00 Kč") &amp; CHAR(10) &amp; "&gt; " &amp; TEXT('ÚHRADOVÝ KATALOG VZP - ZP'!N203-(J203*L203*(1+(M203/100))*T203),"# ##0,00 Kč"),TEXT('ÚHRADOVÝ KATALOG VZP - ZP'!N203,"# ##0,00 Kč") &amp; CHAR(10) &amp; "OK"),"Chybí data pro výpočet"),"")</f>
        <v/>
      </c>
      <c r="O203" s="26" t="str">
        <f>IF(AND(R203="NE",LEN('ÚHRADOVÝ KATALOG VZP - ZP'!O203)&gt;0),'ÚHRADOVÝ KATALOG VZP - ZP'!O203,"")</f>
        <v/>
      </c>
      <c r="P203" s="26" t="str">
        <f>IF(AND(R203="NE",LEN('ÚHRADOVÝ KATALOG VZP - ZP'!P203)&gt;0),'ÚHRADOVÝ KATALOG VZP - ZP'!P203,"")</f>
        <v/>
      </c>
      <c r="Q203" s="79" t="str">
        <f>IF(LEN(TRIM('ÚHRADOVÝ KATALOG VZP - ZP'!Q203))=0,"",IF(IFERROR(SEARCH("""",UPPER('ÚHRADOVÝ KATALOG VZP - ZP'!Q203)),0)=0,UPPER('ÚHRADOVÝ KATALOG VZP - ZP'!Q203),"("&amp;""""&amp;")"))</f>
        <v/>
      </c>
      <c r="R203" s="31" t="str">
        <f>IF(LEN(TRIM('ÚHRADOVÝ KATALOG VZP - ZP'!B203)&amp;TRIM('ÚHRADOVÝ KATALOG VZP - ZP'!C203)&amp;TRIM('ÚHRADOVÝ KATALOG VZP - ZP'!D203)&amp;TRIM('ÚHRADOVÝ KATALOG VZP - ZP'!E203)&amp;TRIM('ÚHRADOVÝ KATALOG VZP - ZP'!F203)&amp;TRIM('ÚHRADOVÝ KATALOG VZP - ZP'!G203)&amp;TRIM('ÚHRADOVÝ KATALOG VZP - ZP'!H203)&amp;TRIM('ÚHRADOVÝ KATALOG VZP - ZP'!I203)&amp;TRIM('ÚHRADOVÝ KATALOG VZP - ZP'!J203)&amp;TRIM('ÚHRADOVÝ KATALOG VZP - ZP'!K203)&amp;TRIM('ÚHRADOVÝ KATALOG VZP - ZP'!L203)&amp;TRIM('ÚHRADOVÝ KATALOG VZP - ZP'!M203)&amp;TRIM('ÚHRADOVÝ KATALOG VZP - ZP'!N203)&amp;TRIM('ÚHRADOVÝ KATALOG VZP - ZP'!O203)&amp;TRIM('ÚHRADOVÝ KATALOG VZP - ZP'!P203)&amp;TRIM('ÚHRADOVÝ KATALOG VZP - ZP'!Q203))=0,"ANO","NE")</f>
        <v>ANO</v>
      </c>
      <c r="S203" s="31" t="str">
        <f>IF(R203="NE",IF(LEN(TRIM('ÚHRADOVÝ KATALOG VZP - ZP'!B203))=0,"NOVÝ","OPRAVA"),"")</f>
        <v/>
      </c>
      <c r="T203" s="32" t="str">
        <f t="shared" si="16"/>
        <v>X</v>
      </c>
      <c r="U203" s="11"/>
      <c r="V203" s="11">
        <f>LEN(TRIM('ÚHRADOVÝ KATALOG VZP - ZP'!C203))</f>
        <v>0</v>
      </c>
      <c r="W203" s="11" t="str">
        <f>IF(IFERROR(SEARCH("""",UPPER('ÚHRADOVÝ KATALOG VZP - ZP'!C203)),0)&gt;0," "&amp;CHAR(34),"")</f>
        <v/>
      </c>
      <c r="X203" s="11" t="str">
        <f>IF(IFERROR(SEARCH("~?",UPPER('ÚHRADOVÝ KATALOG VZP - ZP'!C203)),0)&gt;0," ?","")</f>
        <v/>
      </c>
      <c r="Y203" s="11" t="str">
        <f>IF(IFERROR(SEARCH("!",UPPER('ÚHRADOVÝ KATALOG VZP - ZP'!C203)),0)&gt;0," !","")</f>
        <v/>
      </c>
      <c r="Z203" s="11" t="str">
        <f>IF(IFERROR(SEARCH("_",UPPER('ÚHRADOVÝ KATALOG VZP - ZP'!C203)),0)&gt;0," _","")</f>
        <v/>
      </c>
      <c r="AA203" s="11" t="str">
        <f>IF(IFERROR(SEARCH("§",UPPER('ÚHRADOVÝ KATALOG VZP - ZP'!C203)),0)&gt;0," §","")</f>
        <v/>
      </c>
      <c r="AB203" s="11" t="str">
        <f>IF(IFERROR(SEARCH("#",UPPER('ÚHRADOVÝ KATALOG VZP - ZP'!C203)),0)&gt;0," #","")</f>
        <v/>
      </c>
      <c r="AC203" s="11" t="str">
        <f>IF(IFERROR(SEARCH(CHAR(10),UPPER('ÚHRADOVÝ KATALOG VZP - ZP'!C203)),0)&gt;0," ALT+ENTER","")</f>
        <v/>
      </c>
      <c r="AD203" s="96" t="str">
        <f>IF(AND(V203=0, R203="NE"),"Chybí NAZ",IF(LEN(TRIM(W203&amp;X203&amp;Y203&amp;Z203&amp;AA203&amp;AB203&amp;AC203))&gt;0,"Nepovolený(é) znak(y):   "&amp;W203&amp;X203&amp;Y203&amp;Z203&amp;AA203&amp;AB203&amp;AC203,TRIM('ÚHRADOVÝ KATALOG VZP - ZP'!C203)))</f>
        <v/>
      </c>
      <c r="AE203" s="11">
        <f>LEN(TRIM('ÚHRADOVÝ KATALOG VZP - ZP'!D203))</f>
        <v>0</v>
      </c>
      <c r="AF203" s="11" t="str">
        <f>IF(IFERROR(SEARCH("""",UPPER('ÚHRADOVÝ KATALOG VZP - ZP'!D203)),0)&gt;0," "&amp;CHAR(34),"")</f>
        <v/>
      </c>
      <c r="AG203" s="11" t="str">
        <f>IF(IFERROR(SEARCH("~?",UPPER('ÚHRADOVÝ KATALOG VZP - ZP'!D203)),0)&gt;0," ?","")</f>
        <v/>
      </c>
      <c r="AH203" s="11" t="str">
        <f>IF(IFERROR(SEARCH("!",UPPER('ÚHRADOVÝ KATALOG VZP - ZP'!D203)),0)&gt;0," !","")</f>
        <v/>
      </c>
      <c r="AI203" s="11" t="str">
        <f>IF(IFERROR(SEARCH("_",UPPER('ÚHRADOVÝ KATALOG VZP - ZP'!D203)),0)&gt;0," _","")</f>
        <v/>
      </c>
      <c r="AJ203" s="11" t="str">
        <f>IF(IFERROR(SEARCH("§",UPPER('ÚHRADOVÝ KATALOG VZP - ZP'!D203)),0)&gt;0," §","")</f>
        <v/>
      </c>
      <c r="AK203" s="11" t="str">
        <f>IF(IFERROR(SEARCH("#",UPPER('ÚHRADOVÝ KATALOG VZP - ZP'!D203)),0)&gt;0," #","")</f>
        <v/>
      </c>
      <c r="AL203" s="11" t="str">
        <f>IF(IFERROR(SEARCH(CHAR(10),UPPER('ÚHRADOVÝ KATALOG VZP - ZP'!D203)),0)&gt;0," ALT+ENTER","")</f>
        <v/>
      </c>
      <c r="AM203" s="96" t="str">
        <f>IF(AND(AE203=0, R203="NE"),"Chybí DOP",IF(LEN(TRIM(AF203&amp;AG203&amp;AH203&amp;AI203&amp;AJ203&amp;AK203&amp;AL203))&gt;0,"Nepovolený(é) znak(y):   "&amp;AF203&amp;AG203&amp;AH203&amp;AI203&amp;AJ203&amp;AK203&amp;AL203,TRIM('ÚHRADOVÝ KATALOG VZP - ZP'!D203)))</f>
        <v/>
      </c>
    </row>
    <row r="204" spans="1:39" ht="30" hidden="1" customHeight="1" x14ac:dyDescent="0.2">
      <c r="A204" s="1">
        <v>199</v>
      </c>
      <c r="B204" s="20" t="str">
        <f>IF(ISBLANK('ÚHRADOVÝ KATALOG VZP - ZP'!B204),"",'ÚHRADOVÝ KATALOG VZP - ZP'!B204)</f>
        <v/>
      </c>
      <c r="C204" s="21" t="str">
        <f t="shared" si="13"/>
        <v/>
      </c>
      <c r="D204" s="21" t="str">
        <f t="shared" si="14"/>
        <v/>
      </c>
      <c r="E204" s="22" t="str">
        <f>IF(S204="NOVÝ",IF(LEN(TRIM('ÚHRADOVÝ KATALOG VZP - ZP'!E204))=0,"Chybí TYP",'ÚHRADOVÝ KATALOG VZP - ZP'!E204),IF(LEN(TRIM('ÚHRADOVÝ KATALOG VZP - ZP'!E204))=0,"",'ÚHRADOVÝ KATALOG VZP - ZP'!E204))</f>
        <v/>
      </c>
      <c r="F204" s="22" t="str">
        <f t="shared" si="15"/>
        <v/>
      </c>
      <c r="G204" s="22" t="str">
        <f>IF(S204="NOVÝ",IF(LEN(TRIM('ÚHRADOVÝ KATALOG VZP - ZP'!G204))=0,"???",IF(IFERROR(SEARCH("""",UPPER('ÚHRADOVÝ KATALOG VZP - ZP'!G204)),0)=0,UPPER('ÚHRADOVÝ KATALOG VZP - ZP'!G204),"("&amp;""""&amp;")")),IF(LEN(TRIM('ÚHRADOVÝ KATALOG VZP - ZP'!G204))=0,"",IF(IFERROR(SEARCH("""",UPPER('ÚHRADOVÝ KATALOG VZP - ZP'!G204)),0)=0,UPPER('ÚHRADOVÝ KATALOG VZP - ZP'!G204),"("&amp;""""&amp;")")))</f>
        <v/>
      </c>
      <c r="H204" s="22" t="str">
        <f>IF(IFERROR(SEARCH("""",UPPER('ÚHRADOVÝ KATALOG VZP - ZP'!H204)),0)=0,UPPER('ÚHRADOVÝ KATALOG VZP - ZP'!H204),"("&amp;""""&amp;")")</f>
        <v/>
      </c>
      <c r="I204" s="22" t="str">
        <f>IF(IFERROR(SEARCH("""",UPPER('ÚHRADOVÝ KATALOG VZP - ZP'!I204)),0)=0,UPPER('ÚHRADOVÝ KATALOG VZP - ZP'!I204),"("&amp;""""&amp;")")</f>
        <v/>
      </c>
      <c r="J204" s="23" t="str">
        <f>IF(S204="NOVÝ",IF(LEN(TRIM('ÚHRADOVÝ KATALOG VZP - ZP'!J204))=0,"Chybí VYC",'ÚHRADOVÝ KATALOG VZP - ZP'!J204),IF(LEN(TRIM('ÚHRADOVÝ KATALOG VZP - ZP'!J204))=0,"",'ÚHRADOVÝ KATALOG VZP - ZP'!J204))</f>
        <v/>
      </c>
      <c r="K204" s="22" t="str">
        <f>IF(S204="NOVÝ",IF(LEN(TRIM('ÚHRADOVÝ KATALOG VZP - ZP'!K204))=0,"Chybí MENA",IF(IFERROR(SEARCH("""",UPPER('ÚHRADOVÝ KATALOG VZP - ZP'!K204)),0)=0,UPPER('ÚHRADOVÝ KATALOG VZP - ZP'!K204),"("&amp;""""&amp;")")),IF(LEN(TRIM('ÚHRADOVÝ KATALOG VZP - ZP'!K204))=0,"",IF(IFERROR(SEARCH("""",UPPER('ÚHRADOVÝ KATALOG VZP - ZP'!K204)),0)=0,UPPER('ÚHRADOVÝ KATALOG VZP - ZP'!K204),"("&amp;""""&amp;")")))</f>
        <v/>
      </c>
      <c r="L204" s="24" t="str">
        <f>IF(S204="NOVÝ",IF(LEN(TRIM('ÚHRADOVÝ KATALOG VZP - ZP'!L204))=0,"Chybí KURZ",'ÚHRADOVÝ KATALOG VZP - ZP'!L204),IF(LEN(TRIM('ÚHRADOVÝ KATALOG VZP - ZP'!L204))=0,"",'ÚHRADOVÝ KATALOG VZP - ZP'!L204))</f>
        <v/>
      </c>
      <c r="M204" s="83" t="str">
        <f>IF(S204="NOVÝ",IF(LEN(TRIM('ÚHRADOVÝ KATALOG VZP - ZP'!M204))=0,"Chybí DPH",
IF(OR('ÚHRADOVÝ KATALOG VZP - ZP'!M204=15,'ÚHRADOVÝ KATALOG VZP - ZP'!M204=21),
'ÚHRADOVÝ KATALOG VZP - ZP'!M204,"CHYBA")),
IF(LEN(TRIM('ÚHRADOVÝ KATALOG VZP - ZP'!M204))=0,"",
IF(OR('ÚHRADOVÝ KATALOG VZP - ZP'!M204=15,'ÚHRADOVÝ KATALOG VZP - ZP'!M204=21),
'ÚHRADOVÝ KATALOG VZP - ZP'!M204,"CHYBA"))
)</f>
        <v/>
      </c>
      <c r="N204" s="25" t="str">
        <f>IF(R204="NE",IF(AND(T204&lt;&gt;"X",LEN('ÚHRADOVÝ KATALOG VZP - ZP'!N204)&gt;0),IF(ROUND(J204*L204*(1+(M204/100))*T204,2)&lt;'ÚHRADOVÝ KATALOG VZP - ZP'!N204,TEXT('ÚHRADOVÝ KATALOG VZP - ZP'!N204,"# ##0,00 Kč") &amp; CHAR(10) &amp; "&gt; " &amp; TEXT('ÚHRADOVÝ KATALOG VZP - ZP'!N204-(J204*L204*(1+(M204/100))*T204),"# ##0,00 Kč"),TEXT('ÚHRADOVÝ KATALOG VZP - ZP'!N204,"# ##0,00 Kč") &amp; CHAR(10) &amp; "OK"),"Chybí data pro výpočet"),"")</f>
        <v/>
      </c>
      <c r="O204" s="26" t="str">
        <f>IF(AND(R204="NE",LEN('ÚHRADOVÝ KATALOG VZP - ZP'!O204)&gt;0),'ÚHRADOVÝ KATALOG VZP - ZP'!O204,"")</f>
        <v/>
      </c>
      <c r="P204" s="26" t="str">
        <f>IF(AND(R204="NE",LEN('ÚHRADOVÝ KATALOG VZP - ZP'!P204)&gt;0),'ÚHRADOVÝ KATALOG VZP - ZP'!P204,"")</f>
        <v/>
      </c>
      <c r="Q204" s="79" t="str">
        <f>IF(LEN(TRIM('ÚHRADOVÝ KATALOG VZP - ZP'!Q204))=0,"",IF(IFERROR(SEARCH("""",UPPER('ÚHRADOVÝ KATALOG VZP - ZP'!Q204)),0)=0,UPPER('ÚHRADOVÝ KATALOG VZP - ZP'!Q204),"("&amp;""""&amp;")"))</f>
        <v/>
      </c>
      <c r="R204" s="31" t="str">
        <f>IF(LEN(TRIM('ÚHRADOVÝ KATALOG VZP - ZP'!B204)&amp;TRIM('ÚHRADOVÝ KATALOG VZP - ZP'!C204)&amp;TRIM('ÚHRADOVÝ KATALOG VZP - ZP'!D204)&amp;TRIM('ÚHRADOVÝ KATALOG VZP - ZP'!E204)&amp;TRIM('ÚHRADOVÝ KATALOG VZP - ZP'!F204)&amp;TRIM('ÚHRADOVÝ KATALOG VZP - ZP'!G204)&amp;TRIM('ÚHRADOVÝ KATALOG VZP - ZP'!H204)&amp;TRIM('ÚHRADOVÝ KATALOG VZP - ZP'!I204)&amp;TRIM('ÚHRADOVÝ KATALOG VZP - ZP'!J204)&amp;TRIM('ÚHRADOVÝ KATALOG VZP - ZP'!K204)&amp;TRIM('ÚHRADOVÝ KATALOG VZP - ZP'!L204)&amp;TRIM('ÚHRADOVÝ KATALOG VZP - ZP'!M204)&amp;TRIM('ÚHRADOVÝ KATALOG VZP - ZP'!N204)&amp;TRIM('ÚHRADOVÝ KATALOG VZP - ZP'!O204)&amp;TRIM('ÚHRADOVÝ KATALOG VZP - ZP'!P204)&amp;TRIM('ÚHRADOVÝ KATALOG VZP - ZP'!Q204))=0,"ANO","NE")</f>
        <v>ANO</v>
      </c>
      <c r="S204" s="31" t="str">
        <f>IF(R204="NE",IF(LEN(TRIM('ÚHRADOVÝ KATALOG VZP - ZP'!B204))=0,"NOVÝ","OPRAVA"),"")</f>
        <v/>
      </c>
      <c r="T204" s="32" t="str">
        <f t="shared" si="16"/>
        <v>X</v>
      </c>
      <c r="U204" s="11"/>
      <c r="V204" s="11">
        <f>LEN(TRIM('ÚHRADOVÝ KATALOG VZP - ZP'!C204))</f>
        <v>0</v>
      </c>
      <c r="W204" s="11" t="str">
        <f>IF(IFERROR(SEARCH("""",UPPER('ÚHRADOVÝ KATALOG VZP - ZP'!C204)),0)&gt;0," "&amp;CHAR(34),"")</f>
        <v/>
      </c>
      <c r="X204" s="11" t="str">
        <f>IF(IFERROR(SEARCH("~?",UPPER('ÚHRADOVÝ KATALOG VZP - ZP'!C204)),0)&gt;0," ?","")</f>
        <v/>
      </c>
      <c r="Y204" s="11" t="str">
        <f>IF(IFERROR(SEARCH("!",UPPER('ÚHRADOVÝ KATALOG VZP - ZP'!C204)),0)&gt;0," !","")</f>
        <v/>
      </c>
      <c r="Z204" s="11" t="str">
        <f>IF(IFERROR(SEARCH("_",UPPER('ÚHRADOVÝ KATALOG VZP - ZP'!C204)),0)&gt;0," _","")</f>
        <v/>
      </c>
      <c r="AA204" s="11" t="str">
        <f>IF(IFERROR(SEARCH("§",UPPER('ÚHRADOVÝ KATALOG VZP - ZP'!C204)),0)&gt;0," §","")</f>
        <v/>
      </c>
      <c r="AB204" s="11" t="str">
        <f>IF(IFERROR(SEARCH("#",UPPER('ÚHRADOVÝ KATALOG VZP - ZP'!C204)),0)&gt;0," #","")</f>
        <v/>
      </c>
      <c r="AC204" s="11" t="str">
        <f>IF(IFERROR(SEARCH(CHAR(10),UPPER('ÚHRADOVÝ KATALOG VZP - ZP'!C204)),0)&gt;0," ALT+ENTER","")</f>
        <v/>
      </c>
      <c r="AD204" s="96" t="str">
        <f>IF(AND(V204=0, R204="NE"),"Chybí NAZ",IF(LEN(TRIM(W204&amp;X204&amp;Y204&amp;Z204&amp;AA204&amp;AB204&amp;AC204))&gt;0,"Nepovolený(é) znak(y):   "&amp;W204&amp;X204&amp;Y204&amp;Z204&amp;AA204&amp;AB204&amp;AC204,TRIM('ÚHRADOVÝ KATALOG VZP - ZP'!C204)))</f>
        <v/>
      </c>
      <c r="AE204" s="11">
        <f>LEN(TRIM('ÚHRADOVÝ KATALOG VZP - ZP'!D204))</f>
        <v>0</v>
      </c>
      <c r="AF204" s="11" t="str">
        <f>IF(IFERROR(SEARCH("""",UPPER('ÚHRADOVÝ KATALOG VZP - ZP'!D204)),0)&gt;0," "&amp;CHAR(34),"")</f>
        <v/>
      </c>
      <c r="AG204" s="11" t="str">
        <f>IF(IFERROR(SEARCH("~?",UPPER('ÚHRADOVÝ KATALOG VZP - ZP'!D204)),0)&gt;0," ?","")</f>
        <v/>
      </c>
      <c r="AH204" s="11" t="str">
        <f>IF(IFERROR(SEARCH("!",UPPER('ÚHRADOVÝ KATALOG VZP - ZP'!D204)),0)&gt;0," !","")</f>
        <v/>
      </c>
      <c r="AI204" s="11" t="str">
        <f>IF(IFERROR(SEARCH("_",UPPER('ÚHRADOVÝ KATALOG VZP - ZP'!D204)),0)&gt;0," _","")</f>
        <v/>
      </c>
      <c r="AJ204" s="11" t="str">
        <f>IF(IFERROR(SEARCH("§",UPPER('ÚHRADOVÝ KATALOG VZP - ZP'!D204)),0)&gt;0," §","")</f>
        <v/>
      </c>
      <c r="AK204" s="11" t="str">
        <f>IF(IFERROR(SEARCH("#",UPPER('ÚHRADOVÝ KATALOG VZP - ZP'!D204)),0)&gt;0," #","")</f>
        <v/>
      </c>
      <c r="AL204" s="11" t="str">
        <f>IF(IFERROR(SEARCH(CHAR(10),UPPER('ÚHRADOVÝ KATALOG VZP - ZP'!D204)),0)&gt;0," ALT+ENTER","")</f>
        <v/>
      </c>
      <c r="AM204" s="96" t="str">
        <f>IF(AND(AE204=0, R204="NE"),"Chybí DOP",IF(LEN(TRIM(AF204&amp;AG204&amp;AH204&amp;AI204&amp;AJ204&amp;AK204&amp;AL204))&gt;0,"Nepovolený(é) znak(y):   "&amp;AF204&amp;AG204&amp;AH204&amp;AI204&amp;AJ204&amp;AK204&amp;AL204,TRIM('ÚHRADOVÝ KATALOG VZP - ZP'!D204)))</f>
        <v/>
      </c>
    </row>
    <row r="205" spans="1:39" ht="30" hidden="1" customHeight="1" x14ac:dyDescent="0.2">
      <c r="A205" s="1">
        <v>200</v>
      </c>
      <c r="B205" s="20" t="str">
        <f>IF(ISBLANK('ÚHRADOVÝ KATALOG VZP - ZP'!B205),"",'ÚHRADOVÝ KATALOG VZP - ZP'!B205)</f>
        <v/>
      </c>
      <c r="C205" s="21" t="str">
        <f t="shared" si="13"/>
        <v/>
      </c>
      <c r="D205" s="21" t="str">
        <f t="shared" si="14"/>
        <v/>
      </c>
      <c r="E205" s="22" t="str">
        <f>IF(S205="NOVÝ",IF(LEN(TRIM('ÚHRADOVÝ KATALOG VZP - ZP'!E205))=0,"Chybí TYP",'ÚHRADOVÝ KATALOG VZP - ZP'!E205),IF(LEN(TRIM('ÚHRADOVÝ KATALOG VZP - ZP'!E205))=0,"",'ÚHRADOVÝ KATALOG VZP - ZP'!E205))</f>
        <v/>
      </c>
      <c r="F205" s="22" t="str">
        <f t="shared" si="15"/>
        <v/>
      </c>
      <c r="G205" s="22" t="str">
        <f>IF(S205="NOVÝ",IF(LEN(TRIM('ÚHRADOVÝ KATALOG VZP - ZP'!G205))=0,"???",IF(IFERROR(SEARCH("""",UPPER('ÚHRADOVÝ KATALOG VZP - ZP'!G205)),0)=0,UPPER('ÚHRADOVÝ KATALOG VZP - ZP'!G205),"("&amp;""""&amp;")")),IF(LEN(TRIM('ÚHRADOVÝ KATALOG VZP - ZP'!G205))=0,"",IF(IFERROR(SEARCH("""",UPPER('ÚHRADOVÝ KATALOG VZP - ZP'!G205)),0)=0,UPPER('ÚHRADOVÝ KATALOG VZP - ZP'!G205),"("&amp;""""&amp;")")))</f>
        <v/>
      </c>
      <c r="H205" s="22" t="str">
        <f>IF(IFERROR(SEARCH("""",UPPER('ÚHRADOVÝ KATALOG VZP - ZP'!H205)),0)=0,UPPER('ÚHRADOVÝ KATALOG VZP - ZP'!H205),"("&amp;""""&amp;")")</f>
        <v/>
      </c>
      <c r="I205" s="22" t="str">
        <f>IF(IFERROR(SEARCH("""",UPPER('ÚHRADOVÝ KATALOG VZP - ZP'!I205)),0)=0,UPPER('ÚHRADOVÝ KATALOG VZP - ZP'!I205),"("&amp;""""&amp;")")</f>
        <v/>
      </c>
      <c r="J205" s="23" t="str">
        <f>IF(S205="NOVÝ",IF(LEN(TRIM('ÚHRADOVÝ KATALOG VZP - ZP'!J205))=0,"Chybí VYC",'ÚHRADOVÝ KATALOG VZP - ZP'!J205),IF(LEN(TRIM('ÚHRADOVÝ KATALOG VZP - ZP'!J205))=0,"",'ÚHRADOVÝ KATALOG VZP - ZP'!J205))</f>
        <v/>
      </c>
      <c r="K205" s="22" t="str">
        <f>IF(S205="NOVÝ",IF(LEN(TRIM('ÚHRADOVÝ KATALOG VZP - ZP'!K205))=0,"Chybí MENA",IF(IFERROR(SEARCH("""",UPPER('ÚHRADOVÝ KATALOG VZP - ZP'!K205)),0)=0,UPPER('ÚHRADOVÝ KATALOG VZP - ZP'!K205),"("&amp;""""&amp;")")),IF(LEN(TRIM('ÚHRADOVÝ KATALOG VZP - ZP'!K205))=0,"",IF(IFERROR(SEARCH("""",UPPER('ÚHRADOVÝ KATALOG VZP - ZP'!K205)),0)=0,UPPER('ÚHRADOVÝ KATALOG VZP - ZP'!K205),"("&amp;""""&amp;")")))</f>
        <v/>
      </c>
      <c r="L205" s="24" t="str">
        <f>IF(S205="NOVÝ",IF(LEN(TRIM('ÚHRADOVÝ KATALOG VZP - ZP'!L205))=0,"Chybí KURZ",'ÚHRADOVÝ KATALOG VZP - ZP'!L205),IF(LEN(TRIM('ÚHRADOVÝ KATALOG VZP - ZP'!L205))=0,"",'ÚHRADOVÝ KATALOG VZP - ZP'!L205))</f>
        <v/>
      </c>
      <c r="M205" s="83" t="str">
        <f>IF(S205="NOVÝ",IF(LEN(TRIM('ÚHRADOVÝ KATALOG VZP - ZP'!M205))=0,"Chybí DPH",
IF(OR('ÚHRADOVÝ KATALOG VZP - ZP'!M205=15,'ÚHRADOVÝ KATALOG VZP - ZP'!M205=21),
'ÚHRADOVÝ KATALOG VZP - ZP'!M205,"CHYBA")),
IF(LEN(TRIM('ÚHRADOVÝ KATALOG VZP - ZP'!M205))=0,"",
IF(OR('ÚHRADOVÝ KATALOG VZP - ZP'!M205=15,'ÚHRADOVÝ KATALOG VZP - ZP'!M205=21),
'ÚHRADOVÝ KATALOG VZP - ZP'!M205,"CHYBA"))
)</f>
        <v/>
      </c>
      <c r="N205" s="25" t="str">
        <f>IF(R205="NE",IF(AND(T205&lt;&gt;"X",LEN('ÚHRADOVÝ KATALOG VZP - ZP'!N205)&gt;0),IF(ROUND(J205*L205*(1+(M205/100))*T205,2)&lt;'ÚHRADOVÝ KATALOG VZP - ZP'!N205,TEXT('ÚHRADOVÝ KATALOG VZP - ZP'!N205,"# ##0,00 Kč") &amp; CHAR(10) &amp; "&gt; " &amp; TEXT('ÚHRADOVÝ KATALOG VZP - ZP'!N205-(J205*L205*(1+(M205/100))*T205),"# ##0,00 Kč"),TEXT('ÚHRADOVÝ KATALOG VZP - ZP'!N205,"# ##0,00 Kč") &amp; CHAR(10) &amp; "OK"),"Chybí data pro výpočet"),"")</f>
        <v/>
      </c>
      <c r="O205" s="26" t="str">
        <f>IF(AND(R205="NE",LEN('ÚHRADOVÝ KATALOG VZP - ZP'!O205)&gt;0),'ÚHRADOVÝ KATALOG VZP - ZP'!O205,"")</f>
        <v/>
      </c>
      <c r="P205" s="26" t="str">
        <f>IF(AND(R205="NE",LEN('ÚHRADOVÝ KATALOG VZP - ZP'!P205)&gt;0),'ÚHRADOVÝ KATALOG VZP - ZP'!P205,"")</f>
        <v/>
      </c>
      <c r="Q205" s="79" t="str">
        <f>IF(LEN(TRIM('ÚHRADOVÝ KATALOG VZP - ZP'!Q205))=0,"",IF(IFERROR(SEARCH("""",UPPER('ÚHRADOVÝ KATALOG VZP - ZP'!Q205)),0)=0,UPPER('ÚHRADOVÝ KATALOG VZP - ZP'!Q205),"("&amp;""""&amp;")"))</f>
        <v/>
      </c>
      <c r="R205" s="31" t="str">
        <f>IF(LEN(TRIM('ÚHRADOVÝ KATALOG VZP - ZP'!B205)&amp;TRIM('ÚHRADOVÝ KATALOG VZP - ZP'!C205)&amp;TRIM('ÚHRADOVÝ KATALOG VZP - ZP'!D205)&amp;TRIM('ÚHRADOVÝ KATALOG VZP - ZP'!E205)&amp;TRIM('ÚHRADOVÝ KATALOG VZP - ZP'!F205)&amp;TRIM('ÚHRADOVÝ KATALOG VZP - ZP'!G205)&amp;TRIM('ÚHRADOVÝ KATALOG VZP - ZP'!H205)&amp;TRIM('ÚHRADOVÝ KATALOG VZP - ZP'!I205)&amp;TRIM('ÚHRADOVÝ KATALOG VZP - ZP'!J205)&amp;TRIM('ÚHRADOVÝ KATALOG VZP - ZP'!K205)&amp;TRIM('ÚHRADOVÝ KATALOG VZP - ZP'!L205)&amp;TRIM('ÚHRADOVÝ KATALOG VZP - ZP'!M205)&amp;TRIM('ÚHRADOVÝ KATALOG VZP - ZP'!N205)&amp;TRIM('ÚHRADOVÝ KATALOG VZP - ZP'!O205)&amp;TRIM('ÚHRADOVÝ KATALOG VZP - ZP'!P205)&amp;TRIM('ÚHRADOVÝ KATALOG VZP - ZP'!Q205))=0,"ANO","NE")</f>
        <v>ANO</v>
      </c>
      <c r="S205" s="31" t="str">
        <f>IF(R205="NE",IF(LEN(TRIM('ÚHRADOVÝ KATALOG VZP - ZP'!B205))=0,"NOVÝ","OPRAVA"),"")</f>
        <v/>
      </c>
      <c r="T205" s="32" t="str">
        <f t="shared" si="16"/>
        <v>X</v>
      </c>
      <c r="U205" s="11"/>
      <c r="V205" s="11">
        <f>LEN(TRIM('ÚHRADOVÝ KATALOG VZP - ZP'!C205))</f>
        <v>0</v>
      </c>
      <c r="W205" s="11" t="str">
        <f>IF(IFERROR(SEARCH("""",UPPER('ÚHRADOVÝ KATALOG VZP - ZP'!C205)),0)&gt;0," "&amp;CHAR(34),"")</f>
        <v/>
      </c>
      <c r="X205" s="11" t="str">
        <f>IF(IFERROR(SEARCH("~?",UPPER('ÚHRADOVÝ KATALOG VZP - ZP'!C205)),0)&gt;0," ?","")</f>
        <v/>
      </c>
      <c r="Y205" s="11" t="str">
        <f>IF(IFERROR(SEARCH("!",UPPER('ÚHRADOVÝ KATALOG VZP - ZP'!C205)),0)&gt;0," !","")</f>
        <v/>
      </c>
      <c r="Z205" s="11" t="str">
        <f>IF(IFERROR(SEARCH("_",UPPER('ÚHRADOVÝ KATALOG VZP - ZP'!C205)),0)&gt;0," _","")</f>
        <v/>
      </c>
      <c r="AA205" s="11" t="str">
        <f>IF(IFERROR(SEARCH("§",UPPER('ÚHRADOVÝ KATALOG VZP - ZP'!C205)),0)&gt;0," §","")</f>
        <v/>
      </c>
      <c r="AB205" s="11" t="str">
        <f>IF(IFERROR(SEARCH("#",UPPER('ÚHRADOVÝ KATALOG VZP - ZP'!C205)),0)&gt;0," #","")</f>
        <v/>
      </c>
      <c r="AC205" s="11" t="str">
        <f>IF(IFERROR(SEARCH(CHAR(10),UPPER('ÚHRADOVÝ KATALOG VZP - ZP'!C205)),0)&gt;0," ALT+ENTER","")</f>
        <v/>
      </c>
      <c r="AD205" s="96" t="str">
        <f>IF(AND(V205=0, R205="NE"),"Chybí NAZ",IF(LEN(TRIM(W205&amp;X205&amp;Y205&amp;Z205&amp;AA205&amp;AB205&amp;AC205))&gt;0,"Nepovolený(é) znak(y):   "&amp;W205&amp;X205&amp;Y205&amp;Z205&amp;AA205&amp;AB205&amp;AC205,TRIM('ÚHRADOVÝ KATALOG VZP - ZP'!C205)))</f>
        <v/>
      </c>
      <c r="AE205" s="11">
        <f>LEN(TRIM('ÚHRADOVÝ KATALOG VZP - ZP'!D205))</f>
        <v>0</v>
      </c>
      <c r="AF205" s="11" t="str">
        <f>IF(IFERROR(SEARCH("""",UPPER('ÚHRADOVÝ KATALOG VZP - ZP'!D205)),0)&gt;0," "&amp;CHAR(34),"")</f>
        <v/>
      </c>
      <c r="AG205" s="11" t="str">
        <f>IF(IFERROR(SEARCH("~?",UPPER('ÚHRADOVÝ KATALOG VZP - ZP'!D205)),0)&gt;0," ?","")</f>
        <v/>
      </c>
      <c r="AH205" s="11" t="str">
        <f>IF(IFERROR(SEARCH("!",UPPER('ÚHRADOVÝ KATALOG VZP - ZP'!D205)),0)&gt;0," !","")</f>
        <v/>
      </c>
      <c r="AI205" s="11" t="str">
        <f>IF(IFERROR(SEARCH("_",UPPER('ÚHRADOVÝ KATALOG VZP - ZP'!D205)),0)&gt;0," _","")</f>
        <v/>
      </c>
      <c r="AJ205" s="11" t="str">
        <f>IF(IFERROR(SEARCH("§",UPPER('ÚHRADOVÝ KATALOG VZP - ZP'!D205)),0)&gt;0," §","")</f>
        <v/>
      </c>
      <c r="AK205" s="11" t="str">
        <f>IF(IFERROR(SEARCH("#",UPPER('ÚHRADOVÝ KATALOG VZP - ZP'!D205)),0)&gt;0," #","")</f>
        <v/>
      </c>
      <c r="AL205" s="11" t="str">
        <f>IF(IFERROR(SEARCH(CHAR(10),UPPER('ÚHRADOVÝ KATALOG VZP - ZP'!D205)),0)&gt;0," ALT+ENTER","")</f>
        <v/>
      </c>
      <c r="AM205" s="96" t="str">
        <f>IF(AND(AE205=0, R205="NE"),"Chybí DOP",IF(LEN(TRIM(AF205&amp;AG205&amp;AH205&amp;AI205&amp;AJ205&amp;AK205&amp;AL205))&gt;0,"Nepovolený(é) znak(y):   "&amp;AF205&amp;AG205&amp;AH205&amp;AI205&amp;AJ205&amp;AK205&amp;AL205,TRIM('ÚHRADOVÝ KATALOG VZP - ZP'!D205)))</f>
        <v/>
      </c>
    </row>
    <row r="206" spans="1:39" ht="30" hidden="1" customHeight="1" x14ac:dyDescent="0.2">
      <c r="A206" s="1">
        <v>201</v>
      </c>
      <c r="B206" s="20" t="str">
        <f>IF(ISBLANK('ÚHRADOVÝ KATALOG VZP - ZP'!B206),"",'ÚHRADOVÝ KATALOG VZP - ZP'!B206)</f>
        <v/>
      </c>
      <c r="C206" s="21" t="str">
        <f t="shared" si="13"/>
        <v/>
      </c>
      <c r="D206" s="21" t="str">
        <f t="shared" si="14"/>
        <v/>
      </c>
      <c r="E206" s="22" t="str">
        <f>IF(S206="NOVÝ",IF(LEN(TRIM('ÚHRADOVÝ KATALOG VZP - ZP'!E206))=0,"Chybí TYP",'ÚHRADOVÝ KATALOG VZP - ZP'!E206),IF(LEN(TRIM('ÚHRADOVÝ KATALOG VZP - ZP'!E206))=0,"",'ÚHRADOVÝ KATALOG VZP - ZP'!E206))</f>
        <v/>
      </c>
      <c r="F206" s="22" t="str">
        <f t="shared" si="15"/>
        <v/>
      </c>
      <c r="G206" s="22" t="str">
        <f>IF(S206="NOVÝ",IF(LEN(TRIM('ÚHRADOVÝ KATALOG VZP - ZP'!G206))=0,"???",IF(IFERROR(SEARCH("""",UPPER('ÚHRADOVÝ KATALOG VZP - ZP'!G206)),0)=0,UPPER('ÚHRADOVÝ KATALOG VZP - ZP'!G206),"("&amp;""""&amp;")")),IF(LEN(TRIM('ÚHRADOVÝ KATALOG VZP - ZP'!G206))=0,"",IF(IFERROR(SEARCH("""",UPPER('ÚHRADOVÝ KATALOG VZP - ZP'!G206)),0)=0,UPPER('ÚHRADOVÝ KATALOG VZP - ZP'!G206),"("&amp;""""&amp;")")))</f>
        <v/>
      </c>
      <c r="H206" s="22" t="str">
        <f>IF(IFERROR(SEARCH("""",UPPER('ÚHRADOVÝ KATALOG VZP - ZP'!H206)),0)=0,UPPER('ÚHRADOVÝ KATALOG VZP - ZP'!H206),"("&amp;""""&amp;")")</f>
        <v/>
      </c>
      <c r="I206" s="22" t="str">
        <f>IF(IFERROR(SEARCH("""",UPPER('ÚHRADOVÝ KATALOG VZP - ZP'!I206)),0)=0,UPPER('ÚHRADOVÝ KATALOG VZP - ZP'!I206),"("&amp;""""&amp;")")</f>
        <v/>
      </c>
      <c r="J206" s="23" t="str">
        <f>IF(S206="NOVÝ",IF(LEN(TRIM('ÚHRADOVÝ KATALOG VZP - ZP'!J206))=0,"Chybí VYC",'ÚHRADOVÝ KATALOG VZP - ZP'!J206),IF(LEN(TRIM('ÚHRADOVÝ KATALOG VZP - ZP'!J206))=0,"",'ÚHRADOVÝ KATALOG VZP - ZP'!J206))</f>
        <v/>
      </c>
      <c r="K206" s="22" t="str">
        <f>IF(S206="NOVÝ",IF(LEN(TRIM('ÚHRADOVÝ KATALOG VZP - ZP'!K206))=0,"Chybí MENA",IF(IFERROR(SEARCH("""",UPPER('ÚHRADOVÝ KATALOG VZP - ZP'!K206)),0)=0,UPPER('ÚHRADOVÝ KATALOG VZP - ZP'!K206),"("&amp;""""&amp;")")),IF(LEN(TRIM('ÚHRADOVÝ KATALOG VZP - ZP'!K206))=0,"",IF(IFERROR(SEARCH("""",UPPER('ÚHRADOVÝ KATALOG VZP - ZP'!K206)),0)=0,UPPER('ÚHRADOVÝ KATALOG VZP - ZP'!K206),"("&amp;""""&amp;")")))</f>
        <v/>
      </c>
      <c r="L206" s="24" t="str">
        <f>IF(S206="NOVÝ",IF(LEN(TRIM('ÚHRADOVÝ KATALOG VZP - ZP'!L206))=0,"Chybí KURZ",'ÚHRADOVÝ KATALOG VZP - ZP'!L206),IF(LEN(TRIM('ÚHRADOVÝ KATALOG VZP - ZP'!L206))=0,"",'ÚHRADOVÝ KATALOG VZP - ZP'!L206))</f>
        <v/>
      </c>
      <c r="M206" s="83" t="str">
        <f>IF(S206="NOVÝ",IF(LEN(TRIM('ÚHRADOVÝ KATALOG VZP - ZP'!M206))=0,"Chybí DPH",
IF(OR('ÚHRADOVÝ KATALOG VZP - ZP'!M206=15,'ÚHRADOVÝ KATALOG VZP - ZP'!M206=21),
'ÚHRADOVÝ KATALOG VZP - ZP'!M206,"CHYBA")),
IF(LEN(TRIM('ÚHRADOVÝ KATALOG VZP - ZP'!M206))=0,"",
IF(OR('ÚHRADOVÝ KATALOG VZP - ZP'!M206=15,'ÚHRADOVÝ KATALOG VZP - ZP'!M206=21),
'ÚHRADOVÝ KATALOG VZP - ZP'!M206,"CHYBA"))
)</f>
        <v/>
      </c>
      <c r="N206" s="25" t="str">
        <f>IF(R206="NE",IF(AND(T206&lt;&gt;"X",LEN('ÚHRADOVÝ KATALOG VZP - ZP'!N206)&gt;0),IF(ROUND(J206*L206*(1+(M206/100))*T206,2)&lt;'ÚHRADOVÝ KATALOG VZP - ZP'!N206,TEXT('ÚHRADOVÝ KATALOG VZP - ZP'!N206,"# ##0,00 Kč") &amp; CHAR(10) &amp; "&gt; " &amp; TEXT('ÚHRADOVÝ KATALOG VZP - ZP'!N206-(J206*L206*(1+(M206/100))*T206),"# ##0,00 Kč"),TEXT('ÚHRADOVÝ KATALOG VZP - ZP'!N206,"# ##0,00 Kč") &amp; CHAR(10) &amp; "OK"),"Chybí data pro výpočet"),"")</f>
        <v/>
      </c>
      <c r="O206" s="26" t="str">
        <f>IF(AND(R206="NE",LEN('ÚHRADOVÝ KATALOG VZP - ZP'!O206)&gt;0),'ÚHRADOVÝ KATALOG VZP - ZP'!O206,"")</f>
        <v/>
      </c>
      <c r="P206" s="26" t="str">
        <f>IF(AND(R206="NE",LEN('ÚHRADOVÝ KATALOG VZP - ZP'!P206)&gt;0),'ÚHRADOVÝ KATALOG VZP - ZP'!P206,"")</f>
        <v/>
      </c>
      <c r="Q206" s="79" t="str">
        <f>IF(LEN(TRIM('ÚHRADOVÝ KATALOG VZP - ZP'!Q206))=0,"",IF(IFERROR(SEARCH("""",UPPER('ÚHRADOVÝ KATALOG VZP - ZP'!Q206)),0)=0,UPPER('ÚHRADOVÝ KATALOG VZP - ZP'!Q206),"("&amp;""""&amp;")"))</f>
        <v/>
      </c>
      <c r="R206" s="31" t="str">
        <f>IF(LEN(TRIM('ÚHRADOVÝ KATALOG VZP - ZP'!B206)&amp;TRIM('ÚHRADOVÝ KATALOG VZP - ZP'!C206)&amp;TRIM('ÚHRADOVÝ KATALOG VZP - ZP'!D206)&amp;TRIM('ÚHRADOVÝ KATALOG VZP - ZP'!E206)&amp;TRIM('ÚHRADOVÝ KATALOG VZP - ZP'!F206)&amp;TRIM('ÚHRADOVÝ KATALOG VZP - ZP'!G206)&amp;TRIM('ÚHRADOVÝ KATALOG VZP - ZP'!H206)&amp;TRIM('ÚHRADOVÝ KATALOG VZP - ZP'!I206)&amp;TRIM('ÚHRADOVÝ KATALOG VZP - ZP'!J206)&amp;TRIM('ÚHRADOVÝ KATALOG VZP - ZP'!K206)&amp;TRIM('ÚHRADOVÝ KATALOG VZP - ZP'!L206)&amp;TRIM('ÚHRADOVÝ KATALOG VZP - ZP'!M206)&amp;TRIM('ÚHRADOVÝ KATALOG VZP - ZP'!N206)&amp;TRIM('ÚHRADOVÝ KATALOG VZP - ZP'!O206)&amp;TRIM('ÚHRADOVÝ KATALOG VZP - ZP'!P206)&amp;TRIM('ÚHRADOVÝ KATALOG VZP - ZP'!Q206))=0,"ANO","NE")</f>
        <v>ANO</v>
      </c>
      <c r="S206" s="31" t="str">
        <f>IF(R206="NE",IF(LEN(TRIM('ÚHRADOVÝ KATALOG VZP - ZP'!B206))=0,"NOVÝ","OPRAVA"),"")</f>
        <v/>
      </c>
      <c r="T206" s="32" t="str">
        <f t="shared" si="16"/>
        <v>X</v>
      </c>
      <c r="U206" s="11"/>
      <c r="V206" s="11">
        <f>LEN(TRIM('ÚHRADOVÝ KATALOG VZP - ZP'!C206))</f>
        <v>0</v>
      </c>
      <c r="W206" s="11" t="str">
        <f>IF(IFERROR(SEARCH("""",UPPER('ÚHRADOVÝ KATALOG VZP - ZP'!C206)),0)&gt;0," "&amp;CHAR(34),"")</f>
        <v/>
      </c>
      <c r="X206" s="11" t="str">
        <f>IF(IFERROR(SEARCH("~?",UPPER('ÚHRADOVÝ KATALOG VZP - ZP'!C206)),0)&gt;0," ?","")</f>
        <v/>
      </c>
      <c r="Y206" s="11" t="str">
        <f>IF(IFERROR(SEARCH("!",UPPER('ÚHRADOVÝ KATALOG VZP - ZP'!C206)),0)&gt;0," !","")</f>
        <v/>
      </c>
      <c r="Z206" s="11" t="str">
        <f>IF(IFERROR(SEARCH("_",UPPER('ÚHRADOVÝ KATALOG VZP - ZP'!C206)),0)&gt;0," _","")</f>
        <v/>
      </c>
      <c r="AA206" s="11" t="str">
        <f>IF(IFERROR(SEARCH("§",UPPER('ÚHRADOVÝ KATALOG VZP - ZP'!C206)),0)&gt;0," §","")</f>
        <v/>
      </c>
      <c r="AB206" s="11" t="str">
        <f>IF(IFERROR(SEARCH("#",UPPER('ÚHRADOVÝ KATALOG VZP - ZP'!C206)),0)&gt;0," #","")</f>
        <v/>
      </c>
      <c r="AC206" s="11" t="str">
        <f>IF(IFERROR(SEARCH(CHAR(10),UPPER('ÚHRADOVÝ KATALOG VZP - ZP'!C206)),0)&gt;0," ALT+ENTER","")</f>
        <v/>
      </c>
      <c r="AD206" s="96" t="str">
        <f>IF(AND(V206=0, R206="NE"),"Chybí NAZ",IF(LEN(TRIM(W206&amp;X206&amp;Y206&amp;Z206&amp;AA206&amp;AB206&amp;AC206))&gt;0,"Nepovolený(é) znak(y):   "&amp;W206&amp;X206&amp;Y206&amp;Z206&amp;AA206&amp;AB206&amp;AC206,TRIM('ÚHRADOVÝ KATALOG VZP - ZP'!C206)))</f>
        <v/>
      </c>
      <c r="AE206" s="11">
        <f>LEN(TRIM('ÚHRADOVÝ KATALOG VZP - ZP'!D206))</f>
        <v>0</v>
      </c>
      <c r="AF206" s="11" t="str">
        <f>IF(IFERROR(SEARCH("""",UPPER('ÚHRADOVÝ KATALOG VZP - ZP'!D206)),0)&gt;0," "&amp;CHAR(34),"")</f>
        <v/>
      </c>
      <c r="AG206" s="11" t="str">
        <f>IF(IFERROR(SEARCH("~?",UPPER('ÚHRADOVÝ KATALOG VZP - ZP'!D206)),0)&gt;0," ?","")</f>
        <v/>
      </c>
      <c r="AH206" s="11" t="str">
        <f>IF(IFERROR(SEARCH("!",UPPER('ÚHRADOVÝ KATALOG VZP - ZP'!D206)),0)&gt;0," !","")</f>
        <v/>
      </c>
      <c r="AI206" s="11" t="str">
        <f>IF(IFERROR(SEARCH("_",UPPER('ÚHRADOVÝ KATALOG VZP - ZP'!D206)),0)&gt;0," _","")</f>
        <v/>
      </c>
      <c r="AJ206" s="11" t="str">
        <f>IF(IFERROR(SEARCH("§",UPPER('ÚHRADOVÝ KATALOG VZP - ZP'!D206)),0)&gt;0," §","")</f>
        <v/>
      </c>
      <c r="AK206" s="11" t="str">
        <f>IF(IFERROR(SEARCH("#",UPPER('ÚHRADOVÝ KATALOG VZP - ZP'!D206)),0)&gt;0," #","")</f>
        <v/>
      </c>
      <c r="AL206" s="11" t="str">
        <f>IF(IFERROR(SEARCH(CHAR(10),UPPER('ÚHRADOVÝ KATALOG VZP - ZP'!D206)),0)&gt;0," ALT+ENTER","")</f>
        <v/>
      </c>
      <c r="AM206" s="96" t="str">
        <f>IF(AND(AE206=0, R206="NE"),"Chybí DOP",IF(LEN(TRIM(AF206&amp;AG206&amp;AH206&amp;AI206&amp;AJ206&amp;AK206&amp;AL206))&gt;0,"Nepovolený(é) znak(y):   "&amp;AF206&amp;AG206&amp;AH206&amp;AI206&amp;AJ206&amp;AK206&amp;AL206,TRIM('ÚHRADOVÝ KATALOG VZP - ZP'!D206)))</f>
        <v/>
      </c>
    </row>
    <row r="207" spans="1:39" ht="30" hidden="1" customHeight="1" x14ac:dyDescent="0.2">
      <c r="A207" s="1">
        <v>202</v>
      </c>
      <c r="B207" s="20" t="str">
        <f>IF(ISBLANK('ÚHRADOVÝ KATALOG VZP - ZP'!B207),"",'ÚHRADOVÝ KATALOG VZP - ZP'!B207)</f>
        <v/>
      </c>
      <c r="C207" s="21" t="str">
        <f t="shared" si="13"/>
        <v/>
      </c>
      <c r="D207" s="21" t="str">
        <f t="shared" si="14"/>
        <v/>
      </c>
      <c r="E207" s="22" t="str">
        <f>IF(S207="NOVÝ",IF(LEN(TRIM('ÚHRADOVÝ KATALOG VZP - ZP'!E207))=0,"Chybí TYP",'ÚHRADOVÝ KATALOG VZP - ZP'!E207),IF(LEN(TRIM('ÚHRADOVÝ KATALOG VZP - ZP'!E207))=0,"",'ÚHRADOVÝ KATALOG VZP - ZP'!E207))</f>
        <v/>
      </c>
      <c r="F207" s="22" t="str">
        <f t="shared" si="15"/>
        <v/>
      </c>
      <c r="G207" s="22" t="str">
        <f>IF(S207="NOVÝ",IF(LEN(TRIM('ÚHRADOVÝ KATALOG VZP - ZP'!G207))=0,"???",IF(IFERROR(SEARCH("""",UPPER('ÚHRADOVÝ KATALOG VZP - ZP'!G207)),0)=0,UPPER('ÚHRADOVÝ KATALOG VZP - ZP'!G207),"("&amp;""""&amp;")")),IF(LEN(TRIM('ÚHRADOVÝ KATALOG VZP - ZP'!G207))=0,"",IF(IFERROR(SEARCH("""",UPPER('ÚHRADOVÝ KATALOG VZP - ZP'!G207)),0)=0,UPPER('ÚHRADOVÝ KATALOG VZP - ZP'!G207),"("&amp;""""&amp;")")))</f>
        <v/>
      </c>
      <c r="H207" s="22" t="str">
        <f>IF(IFERROR(SEARCH("""",UPPER('ÚHRADOVÝ KATALOG VZP - ZP'!H207)),0)=0,UPPER('ÚHRADOVÝ KATALOG VZP - ZP'!H207),"("&amp;""""&amp;")")</f>
        <v/>
      </c>
      <c r="I207" s="22" t="str">
        <f>IF(IFERROR(SEARCH("""",UPPER('ÚHRADOVÝ KATALOG VZP - ZP'!I207)),0)=0,UPPER('ÚHRADOVÝ KATALOG VZP - ZP'!I207),"("&amp;""""&amp;")")</f>
        <v/>
      </c>
      <c r="J207" s="23" t="str">
        <f>IF(S207="NOVÝ",IF(LEN(TRIM('ÚHRADOVÝ KATALOG VZP - ZP'!J207))=0,"Chybí VYC",'ÚHRADOVÝ KATALOG VZP - ZP'!J207),IF(LEN(TRIM('ÚHRADOVÝ KATALOG VZP - ZP'!J207))=0,"",'ÚHRADOVÝ KATALOG VZP - ZP'!J207))</f>
        <v/>
      </c>
      <c r="K207" s="22" t="str">
        <f>IF(S207="NOVÝ",IF(LEN(TRIM('ÚHRADOVÝ KATALOG VZP - ZP'!K207))=0,"Chybí MENA",IF(IFERROR(SEARCH("""",UPPER('ÚHRADOVÝ KATALOG VZP - ZP'!K207)),0)=0,UPPER('ÚHRADOVÝ KATALOG VZP - ZP'!K207),"("&amp;""""&amp;")")),IF(LEN(TRIM('ÚHRADOVÝ KATALOG VZP - ZP'!K207))=0,"",IF(IFERROR(SEARCH("""",UPPER('ÚHRADOVÝ KATALOG VZP - ZP'!K207)),0)=0,UPPER('ÚHRADOVÝ KATALOG VZP - ZP'!K207),"("&amp;""""&amp;")")))</f>
        <v/>
      </c>
      <c r="L207" s="24" t="str">
        <f>IF(S207="NOVÝ",IF(LEN(TRIM('ÚHRADOVÝ KATALOG VZP - ZP'!L207))=0,"Chybí KURZ",'ÚHRADOVÝ KATALOG VZP - ZP'!L207),IF(LEN(TRIM('ÚHRADOVÝ KATALOG VZP - ZP'!L207))=0,"",'ÚHRADOVÝ KATALOG VZP - ZP'!L207))</f>
        <v/>
      </c>
      <c r="M207" s="83" t="str">
        <f>IF(S207="NOVÝ",IF(LEN(TRIM('ÚHRADOVÝ KATALOG VZP - ZP'!M207))=0,"Chybí DPH",
IF(OR('ÚHRADOVÝ KATALOG VZP - ZP'!M207=15,'ÚHRADOVÝ KATALOG VZP - ZP'!M207=21),
'ÚHRADOVÝ KATALOG VZP - ZP'!M207,"CHYBA")),
IF(LEN(TRIM('ÚHRADOVÝ KATALOG VZP - ZP'!M207))=0,"",
IF(OR('ÚHRADOVÝ KATALOG VZP - ZP'!M207=15,'ÚHRADOVÝ KATALOG VZP - ZP'!M207=21),
'ÚHRADOVÝ KATALOG VZP - ZP'!M207,"CHYBA"))
)</f>
        <v/>
      </c>
      <c r="N207" s="25" t="str">
        <f>IF(R207="NE",IF(AND(T207&lt;&gt;"X",LEN('ÚHRADOVÝ KATALOG VZP - ZP'!N207)&gt;0),IF(ROUND(J207*L207*(1+(M207/100))*T207,2)&lt;'ÚHRADOVÝ KATALOG VZP - ZP'!N207,TEXT('ÚHRADOVÝ KATALOG VZP - ZP'!N207,"# ##0,00 Kč") &amp; CHAR(10) &amp; "&gt; " &amp; TEXT('ÚHRADOVÝ KATALOG VZP - ZP'!N207-(J207*L207*(1+(M207/100))*T207),"# ##0,00 Kč"),TEXT('ÚHRADOVÝ KATALOG VZP - ZP'!N207,"# ##0,00 Kč") &amp; CHAR(10) &amp; "OK"),"Chybí data pro výpočet"),"")</f>
        <v/>
      </c>
      <c r="O207" s="26" t="str">
        <f>IF(AND(R207="NE",LEN('ÚHRADOVÝ KATALOG VZP - ZP'!O207)&gt;0),'ÚHRADOVÝ KATALOG VZP - ZP'!O207,"")</f>
        <v/>
      </c>
      <c r="P207" s="26" t="str">
        <f>IF(AND(R207="NE",LEN('ÚHRADOVÝ KATALOG VZP - ZP'!P207)&gt;0),'ÚHRADOVÝ KATALOG VZP - ZP'!P207,"")</f>
        <v/>
      </c>
      <c r="Q207" s="79" t="str">
        <f>IF(LEN(TRIM('ÚHRADOVÝ KATALOG VZP - ZP'!Q207))=0,"",IF(IFERROR(SEARCH("""",UPPER('ÚHRADOVÝ KATALOG VZP - ZP'!Q207)),0)=0,UPPER('ÚHRADOVÝ KATALOG VZP - ZP'!Q207),"("&amp;""""&amp;")"))</f>
        <v/>
      </c>
      <c r="R207" s="31" t="str">
        <f>IF(LEN(TRIM('ÚHRADOVÝ KATALOG VZP - ZP'!B207)&amp;TRIM('ÚHRADOVÝ KATALOG VZP - ZP'!C207)&amp;TRIM('ÚHRADOVÝ KATALOG VZP - ZP'!D207)&amp;TRIM('ÚHRADOVÝ KATALOG VZP - ZP'!E207)&amp;TRIM('ÚHRADOVÝ KATALOG VZP - ZP'!F207)&amp;TRIM('ÚHRADOVÝ KATALOG VZP - ZP'!G207)&amp;TRIM('ÚHRADOVÝ KATALOG VZP - ZP'!H207)&amp;TRIM('ÚHRADOVÝ KATALOG VZP - ZP'!I207)&amp;TRIM('ÚHRADOVÝ KATALOG VZP - ZP'!J207)&amp;TRIM('ÚHRADOVÝ KATALOG VZP - ZP'!K207)&amp;TRIM('ÚHRADOVÝ KATALOG VZP - ZP'!L207)&amp;TRIM('ÚHRADOVÝ KATALOG VZP - ZP'!M207)&amp;TRIM('ÚHRADOVÝ KATALOG VZP - ZP'!N207)&amp;TRIM('ÚHRADOVÝ KATALOG VZP - ZP'!O207)&amp;TRIM('ÚHRADOVÝ KATALOG VZP - ZP'!P207)&amp;TRIM('ÚHRADOVÝ KATALOG VZP - ZP'!Q207))=0,"ANO","NE")</f>
        <v>ANO</v>
      </c>
      <c r="S207" s="31" t="str">
        <f>IF(R207="NE",IF(LEN(TRIM('ÚHRADOVÝ KATALOG VZP - ZP'!B207))=0,"NOVÝ","OPRAVA"),"")</f>
        <v/>
      </c>
      <c r="T207" s="32" t="str">
        <f t="shared" si="16"/>
        <v>X</v>
      </c>
      <c r="U207" s="11"/>
      <c r="V207" s="11">
        <f>LEN(TRIM('ÚHRADOVÝ KATALOG VZP - ZP'!C207))</f>
        <v>0</v>
      </c>
      <c r="W207" s="11" t="str">
        <f>IF(IFERROR(SEARCH("""",UPPER('ÚHRADOVÝ KATALOG VZP - ZP'!C207)),0)&gt;0," "&amp;CHAR(34),"")</f>
        <v/>
      </c>
      <c r="X207" s="11" t="str">
        <f>IF(IFERROR(SEARCH("~?",UPPER('ÚHRADOVÝ KATALOG VZP - ZP'!C207)),0)&gt;0," ?","")</f>
        <v/>
      </c>
      <c r="Y207" s="11" t="str">
        <f>IF(IFERROR(SEARCH("!",UPPER('ÚHRADOVÝ KATALOG VZP - ZP'!C207)),0)&gt;0," !","")</f>
        <v/>
      </c>
      <c r="Z207" s="11" t="str">
        <f>IF(IFERROR(SEARCH("_",UPPER('ÚHRADOVÝ KATALOG VZP - ZP'!C207)),0)&gt;0," _","")</f>
        <v/>
      </c>
      <c r="AA207" s="11" t="str">
        <f>IF(IFERROR(SEARCH("§",UPPER('ÚHRADOVÝ KATALOG VZP - ZP'!C207)),0)&gt;0," §","")</f>
        <v/>
      </c>
      <c r="AB207" s="11" t="str">
        <f>IF(IFERROR(SEARCH("#",UPPER('ÚHRADOVÝ KATALOG VZP - ZP'!C207)),0)&gt;0," #","")</f>
        <v/>
      </c>
      <c r="AC207" s="11" t="str">
        <f>IF(IFERROR(SEARCH(CHAR(10),UPPER('ÚHRADOVÝ KATALOG VZP - ZP'!C207)),0)&gt;0," ALT+ENTER","")</f>
        <v/>
      </c>
      <c r="AD207" s="96" t="str">
        <f>IF(AND(V207=0, R207="NE"),"Chybí NAZ",IF(LEN(TRIM(W207&amp;X207&amp;Y207&amp;Z207&amp;AA207&amp;AB207&amp;AC207))&gt;0,"Nepovolený(é) znak(y):   "&amp;W207&amp;X207&amp;Y207&amp;Z207&amp;AA207&amp;AB207&amp;AC207,TRIM('ÚHRADOVÝ KATALOG VZP - ZP'!C207)))</f>
        <v/>
      </c>
      <c r="AE207" s="11">
        <f>LEN(TRIM('ÚHRADOVÝ KATALOG VZP - ZP'!D207))</f>
        <v>0</v>
      </c>
      <c r="AF207" s="11" t="str">
        <f>IF(IFERROR(SEARCH("""",UPPER('ÚHRADOVÝ KATALOG VZP - ZP'!D207)),0)&gt;0," "&amp;CHAR(34),"")</f>
        <v/>
      </c>
      <c r="AG207" s="11" t="str">
        <f>IF(IFERROR(SEARCH("~?",UPPER('ÚHRADOVÝ KATALOG VZP - ZP'!D207)),0)&gt;0," ?","")</f>
        <v/>
      </c>
      <c r="AH207" s="11" t="str">
        <f>IF(IFERROR(SEARCH("!",UPPER('ÚHRADOVÝ KATALOG VZP - ZP'!D207)),0)&gt;0," !","")</f>
        <v/>
      </c>
      <c r="AI207" s="11" t="str">
        <f>IF(IFERROR(SEARCH("_",UPPER('ÚHRADOVÝ KATALOG VZP - ZP'!D207)),0)&gt;0," _","")</f>
        <v/>
      </c>
      <c r="AJ207" s="11" t="str">
        <f>IF(IFERROR(SEARCH("§",UPPER('ÚHRADOVÝ KATALOG VZP - ZP'!D207)),0)&gt;0," §","")</f>
        <v/>
      </c>
      <c r="AK207" s="11" t="str">
        <f>IF(IFERROR(SEARCH("#",UPPER('ÚHRADOVÝ KATALOG VZP - ZP'!D207)),0)&gt;0," #","")</f>
        <v/>
      </c>
      <c r="AL207" s="11" t="str">
        <f>IF(IFERROR(SEARCH(CHAR(10),UPPER('ÚHRADOVÝ KATALOG VZP - ZP'!D207)),0)&gt;0," ALT+ENTER","")</f>
        <v/>
      </c>
      <c r="AM207" s="96" t="str">
        <f>IF(AND(AE207=0, R207="NE"),"Chybí DOP",IF(LEN(TRIM(AF207&amp;AG207&amp;AH207&amp;AI207&amp;AJ207&amp;AK207&amp;AL207))&gt;0,"Nepovolený(é) znak(y):   "&amp;AF207&amp;AG207&amp;AH207&amp;AI207&amp;AJ207&amp;AK207&amp;AL207,TRIM('ÚHRADOVÝ KATALOG VZP - ZP'!D207)))</f>
        <v/>
      </c>
    </row>
    <row r="208" spans="1:39" ht="30" hidden="1" customHeight="1" x14ac:dyDescent="0.2">
      <c r="A208" s="1">
        <v>203</v>
      </c>
      <c r="B208" s="20" t="str">
        <f>IF(ISBLANK('ÚHRADOVÝ KATALOG VZP - ZP'!B208),"",'ÚHRADOVÝ KATALOG VZP - ZP'!B208)</f>
        <v/>
      </c>
      <c r="C208" s="21" t="str">
        <f t="shared" si="13"/>
        <v/>
      </c>
      <c r="D208" s="21" t="str">
        <f t="shared" si="14"/>
        <v/>
      </c>
      <c r="E208" s="22" t="str">
        <f>IF(S208="NOVÝ",IF(LEN(TRIM('ÚHRADOVÝ KATALOG VZP - ZP'!E208))=0,"Chybí TYP",'ÚHRADOVÝ KATALOG VZP - ZP'!E208),IF(LEN(TRIM('ÚHRADOVÝ KATALOG VZP - ZP'!E208))=0,"",'ÚHRADOVÝ KATALOG VZP - ZP'!E208))</f>
        <v/>
      </c>
      <c r="F208" s="22" t="str">
        <f t="shared" si="15"/>
        <v/>
      </c>
      <c r="G208" s="22" t="str">
        <f>IF(S208="NOVÝ",IF(LEN(TRIM('ÚHRADOVÝ KATALOG VZP - ZP'!G208))=0,"???",IF(IFERROR(SEARCH("""",UPPER('ÚHRADOVÝ KATALOG VZP - ZP'!G208)),0)=0,UPPER('ÚHRADOVÝ KATALOG VZP - ZP'!G208),"("&amp;""""&amp;")")),IF(LEN(TRIM('ÚHRADOVÝ KATALOG VZP - ZP'!G208))=0,"",IF(IFERROR(SEARCH("""",UPPER('ÚHRADOVÝ KATALOG VZP - ZP'!G208)),0)=0,UPPER('ÚHRADOVÝ KATALOG VZP - ZP'!G208),"("&amp;""""&amp;")")))</f>
        <v/>
      </c>
      <c r="H208" s="22" t="str">
        <f>IF(IFERROR(SEARCH("""",UPPER('ÚHRADOVÝ KATALOG VZP - ZP'!H208)),0)=0,UPPER('ÚHRADOVÝ KATALOG VZP - ZP'!H208),"("&amp;""""&amp;")")</f>
        <v/>
      </c>
      <c r="I208" s="22" t="str">
        <f>IF(IFERROR(SEARCH("""",UPPER('ÚHRADOVÝ KATALOG VZP - ZP'!I208)),0)=0,UPPER('ÚHRADOVÝ KATALOG VZP - ZP'!I208),"("&amp;""""&amp;")")</f>
        <v/>
      </c>
      <c r="J208" s="23" t="str">
        <f>IF(S208="NOVÝ",IF(LEN(TRIM('ÚHRADOVÝ KATALOG VZP - ZP'!J208))=0,"Chybí VYC",'ÚHRADOVÝ KATALOG VZP - ZP'!J208),IF(LEN(TRIM('ÚHRADOVÝ KATALOG VZP - ZP'!J208))=0,"",'ÚHRADOVÝ KATALOG VZP - ZP'!J208))</f>
        <v/>
      </c>
      <c r="K208" s="22" t="str">
        <f>IF(S208="NOVÝ",IF(LEN(TRIM('ÚHRADOVÝ KATALOG VZP - ZP'!K208))=0,"Chybí MENA",IF(IFERROR(SEARCH("""",UPPER('ÚHRADOVÝ KATALOG VZP - ZP'!K208)),0)=0,UPPER('ÚHRADOVÝ KATALOG VZP - ZP'!K208),"("&amp;""""&amp;")")),IF(LEN(TRIM('ÚHRADOVÝ KATALOG VZP - ZP'!K208))=0,"",IF(IFERROR(SEARCH("""",UPPER('ÚHRADOVÝ KATALOG VZP - ZP'!K208)),0)=0,UPPER('ÚHRADOVÝ KATALOG VZP - ZP'!K208),"("&amp;""""&amp;")")))</f>
        <v/>
      </c>
      <c r="L208" s="24" t="str">
        <f>IF(S208="NOVÝ",IF(LEN(TRIM('ÚHRADOVÝ KATALOG VZP - ZP'!L208))=0,"Chybí KURZ",'ÚHRADOVÝ KATALOG VZP - ZP'!L208),IF(LEN(TRIM('ÚHRADOVÝ KATALOG VZP - ZP'!L208))=0,"",'ÚHRADOVÝ KATALOG VZP - ZP'!L208))</f>
        <v/>
      </c>
      <c r="M208" s="83" t="str">
        <f>IF(S208="NOVÝ",IF(LEN(TRIM('ÚHRADOVÝ KATALOG VZP - ZP'!M208))=0,"Chybí DPH",
IF(OR('ÚHRADOVÝ KATALOG VZP - ZP'!M208=15,'ÚHRADOVÝ KATALOG VZP - ZP'!M208=21),
'ÚHRADOVÝ KATALOG VZP - ZP'!M208,"CHYBA")),
IF(LEN(TRIM('ÚHRADOVÝ KATALOG VZP - ZP'!M208))=0,"",
IF(OR('ÚHRADOVÝ KATALOG VZP - ZP'!M208=15,'ÚHRADOVÝ KATALOG VZP - ZP'!M208=21),
'ÚHRADOVÝ KATALOG VZP - ZP'!M208,"CHYBA"))
)</f>
        <v/>
      </c>
      <c r="N208" s="25" t="str">
        <f>IF(R208="NE",IF(AND(T208&lt;&gt;"X",LEN('ÚHRADOVÝ KATALOG VZP - ZP'!N208)&gt;0),IF(ROUND(J208*L208*(1+(M208/100))*T208,2)&lt;'ÚHRADOVÝ KATALOG VZP - ZP'!N208,TEXT('ÚHRADOVÝ KATALOG VZP - ZP'!N208,"# ##0,00 Kč") &amp; CHAR(10) &amp; "&gt; " &amp; TEXT('ÚHRADOVÝ KATALOG VZP - ZP'!N208-(J208*L208*(1+(M208/100))*T208),"# ##0,00 Kč"),TEXT('ÚHRADOVÝ KATALOG VZP - ZP'!N208,"# ##0,00 Kč") &amp; CHAR(10) &amp; "OK"),"Chybí data pro výpočet"),"")</f>
        <v/>
      </c>
      <c r="O208" s="26" t="str">
        <f>IF(AND(R208="NE",LEN('ÚHRADOVÝ KATALOG VZP - ZP'!O208)&gt;0),'ÚHRADOVÝ KATALOG VZP - ZP'!O208,"")</f>
        <v/>
      </c>
      <c r="P208" s="26" t="str">
        <f>IF(AND(R208="NE",LEN('ÚHRADOVÝ KATALOG VZP - ZP'!P208)&gt;0),'ÚHRADOVÝ KATALOG VZP - ZP'!P208,"")</f>
        <v/>
      </c>
      <c r="Q208" s="79" t="str">
        <f>IF(LEN(TRIM('ÚHRADOVÝ KATALOG VZP - ZP'!Q208))=0,"",IF(IFERROR(SEARCH("""",UPPER('ÚHRADOVÝ KATALOG VZP - ZP'!Q208)),0)=0,UPPER('ÚHRADOVÝ KATALOG VZP - ZP'!Q208),"("&amp;""""&amp;")"))</f>
        <v/>
      </c>
      <c r="R208" s="31" t="str">
        <f>IF(LEN(TRIM('ÚHRADOVÝ KATALOG VZP - ZP'!B208)&amp;TRIM('ÚHRADOVÝ KATALOG VZP - ZP'!C208)&amp;TRIM('ÚHRADOVÝ KATALOG VZP - ZP'!D208)&amp;TRIM('ÚHRADOVÝ KATALOG VZP - ZP'!E208)&amp;TRIM('ÚHRADOVÝ KATALOG VZP - ZP'!F208)&amp;TRIM('ÚHRADOVÝ KATALOG VZP - ZP'!G208)&amp;TRIM('ÚHRADOVÝ KATALOG VZP - ZP'!H208)&amp;TRIM('ÚHRADOVÝ KATALOG VZP - ZP'!I208)&amp;TRIM('ÚHRADOVÝ KATALOG VZP - ZP'!J208)&amp;TRIM('ÚHRADOVÝ KATALOG VZP - ZP'!K208)&amp;TRIM('ÚHRADOVÝ KATALOG VZP - ZP'!L208)&amp;TRIM('ÚHRADOVÝ KATALOG VZP - ZP'!M208)&amp;TRIM('ÚHRADOVÝ KATALOG VZP - ZP'!N208)&amp;TRIM('ÚHRADOVÝ KATALOG VZP - ZP'!O208)&amp;TRIM('ÚHRADOVÝ KATALOG VZP - ZP'!P208)&amp;TRIM('ÚHRADOVÝ KATALOG VZP - ZP'!Q208))=0,"ANO","NE")</f>
        <v>ANO</v>
      </c>
      <c r="S208" s="31" t="str">
        <f>IF(R208="NE",IF(LEN(TRIM('ÚHRADOVÝ KATALOG VZP - ZP'!B208))=0,"NOVÝ","OPRAVA"),"")</f>
        <v/>
      </c>
      <c r="T208" s="32" t="str">
        <f t="shared" si="16"/>
        <v>X</v>
      </c>
      <c r="U208" s="11"/>
      <c r="V208" s="11">
        <f>LEN(TRIM('ÚHRADOVÝ KATALOG VZP - ZP'!C208))</f>
        <v>0</v>
      </c>
      <c r="W208" s="11" t="str">
        <f>IF(IFERROR(SEARCH("""",UPPER('ÚHRADOVÝ KATALOG VZP - ZP'!C208)),0)&gt;0," "&amp;CHAR(34),"")</f>
        <v/>
      </c>
      <c r="X208" s="11" t="str">
        <f>IF(IFERROR(SEARCH("~?",UPPER('ÚHRADOVÝ KATALOG VZP - ZP'!C208)),0)&gt;0," ?","")</f>
        <v/>
      </c>
      <c r="Y208" s="11" t="str">
        <f>IF(IFERROR(SEARCH("!",UPPER('ÚHRADOVÝ KATALOG VZP - ZP'!C208)),0)&gt;0," !","")</f>
        <v/>
      </c>
      <c r="Z208" s="11" t="str">
        <f>IF(IFERROR(SEARCH("_",UPPER('ÚHRADOVÝ KATALOG VZP - ZP'!C208)),0)&gt;0," _","")</f>
        <v/>
      </c>
      <c r="AA208" s="11" t="str">
        <f>IF(IFERROR(SEARCH("§",UPPER('ÚHRADOVÝ KATALOG VZP - ZP'!C208)),0)&gt;0," §","")</f>
        <v/>
      </c>
      <c r="AB208" s="11" t="str">
        <f>IF(IFERROR(SEARCH("#",UPPER('ÚHRADOVÝ KATALOG VZP - ZP'!C208)),0)&gt;0," #","")</f>
        <v/>
      </c>
      <c r="AC208" s="11" t="str">
        <f>IF(IFERROR(SEARCH(CHAR(10),UPPER('ÚHRADOVÝ KATALOG VZP - ZP'!C208)),0)&gt;0," ALT+ENTER","")</f>
        <v/>
      </c>
      <c r="AD208" s="96" t="str">
        <f>IF(AND(V208=0, R208="NE"),"Chybí NAZ",IF(LEN(TRIM(W208&amp;X208&amp;Y208&amp;Z208&amp;AA208&amp;AB208&amp;AC208))&gt;0,"Nepovolený(é) znak(y):   "&amp;W208&amp;X208&amp;Y208&amp;Z208&amp;AA208&amp;AB208&amp;AC208,TRIM('ÚHRADOVÝ KATALOG VZP - ZP'!C208)))</f>
        <v/>
      </c>
      <c r="AE208" s="11">
        <f>LEN(TRIM('ÚHRADOVÝ KATALOG VZP - ZP'!D208))</f>
        <v>0</v>
      </c>
      <c r="AF208" s="11" t="str">
        <f>IF(IFERROR(SEARCH("""",UPPER('ÚHRADOVÝ KATALOG VZP - ZP'!D208)),0)&gt;0," "&amp;CHAR(34),"")</f>
        <v/>
      </c>
      <c r="AG208" s="11" t="str">
        <f>IF(IFERROR(SEARCH("~?",UPPER('ÚHRADOVÝ KATALOG VZP - ZP'!D208)),0)&gt;0," ?","")</f>
        <v/>
      </c>
      <c r="AH208" s="11" t="str">
        <f>IF(IFERROR(SEARCH("!",UPPER('ÚHRADOVÝ KATALOG VZP - ZP'!D208)),0)&gt;0," !","")</f>
        <v/>
      </c>
      <c r="AI208" s="11" t="str">
        <f>IF(IFERROR(SEARCH("_",UPPER('ÚHRADOVÝ KATALOG VZP - ZP'!D208)),0)&gt;0," _","")</f>
        <v/>
      </c>
      <c r="AJ208" s="11" t="str">
        <f>IF(IFERROR(SEARCH("§",UPPER('ÚHRADOVÝ KATALOG VZP - ZP'!D208)),0)&gt;0," §","")</f>
        <v/>
      </c>
      <c r="AK208" s="11" t="str">
        <f>IF(IFERROR(SEARCH("#",UPPER('ÚHRADOVÝ KATALOG VZP - ZP'!D208)),0)&gt;0," #","")</f>
        <v/>
      </c>
      <c r="AL208" s="11" t="str">
        <f>IF(IFERROR(SEARCH(CHAR(10),UPPER('ÚHRADOVÝ KATALOG VZP - ZP'!D208)),0)&gt;0," ALT+ENTER","")</f>
        <v/>
      </c>
      <c r="AM208" s="96" t="str">
        <f>IF(AND(AE208=0, R208="NE"),"Chybí DOP",IF(LEN(TRIM(AF208&amp;AG208&amp;AH208&amp;AI208&amp;AJ208&amp;AK208&amp;AL208))&gt;0,"Nepovolený(é) znak(y):   "&amp;AF208&amp;AG208&amp;AH208&amp;AI208&amp;AJ208&amp;AK208&amp;AL208,TRIM('ÚHRADOVÝ KATALOG VZP - ZP'!D208)))</f>
        <v/>
      </c>
    </row>
    <row r="209" spans="1:39" ht="30" hidden="1" customHeight="1" x14ac:dyDescent="0.2">
      <c r="A209" s="1">
        <v>204</v>
      </c>
      <c r="B209" s="20" t="str">
        <f>IF(ISBLANK('ÚHRADOVÝ KATALOG VZP - ZP'!B209),"",'ÚHRADOVÝ KATALOG VZP - ZP'!B209)</f>
        <v/>
      </c>
      <c r="C209" s="21" t="str">
        <f t="shared" si="13"/>
        <v/>
      </c>
      <c r="D209" s="21" t="str">
        <f t="shared" si="14"/>
        <v/>
      </c>
      <c r="E209" s="22" t="str">
        <f>IF(S209="NOVÝ",IF(LEN(TRIM('ÚHRADOVÝ KATALOG VZP - ZP'!E209))=0,"Chybí TYP",'ÚHRADOVÝ KATALOG VZP - ZP'!E209),IF(LEN(TRIM('ÚHRADOVÝ KATALOG VZP - ZP'!E209))=0,"",'ÚHRADOVÝ KATALOG VZP - ZP'!E209))</f>
        <v/>
      </c>
      <c r="F209" s="22" t="str">
        <f t="shared" si="15"/>
        <v/>
      </c>
      <c r="G209" s="22" t="str">
        <f>IF(S209="NOVÝ",IF(LEN(TRIM('ÚHRADOVÝ KATALOG VZP - ZP'!G209))=0,"???",IF(IFERROR(SEARCH("""",UPPER('ÚHRADOVÝ KATALOG VZP - ZP'!G209)),0)=0,UPPER('ÚHRADOVÝ KATALOG VZP - ZP'!G209),"("&amp;""""&amp;")")),IF(LEN(TRIM('ÚHRADOVÝ KATALOG VZP - ZP'!G209))=0,"",IF(IFERROR(SEARCH("""",UPPER('ÚHRADOVÝ KATALOG VZP - ZP'!G209)),0)=0,UPPER('ÚHRADOVÝ KATALOG VZP - ZP'!G209),"("&amp;""""&amp;")")))</f>
        <v/>
      </c>
      <c r="H209" s="22" t="str">
        <f>IF(IFERROR(SEARCH("""",UPPER('ÚHRADOVÝ KATALOG VZP - ZP'!H209)),0)=0,UPPER('ÚHRADOVÝ KATALOG VZP - ZP'!H209),"("&amp;""""&amp;")")</f>
        <v/>
      </c>
      <c r="I209" s="22" t="str">
        <f>IF(IFERROR(SEARCH("""",UPPER('ÚHRADOVÝ KATALOG VZP - ZP'!I209)),0)=0,UPPER('ÚHRADOVÝ KATALOG VZP - ZP'!I209),"("&amp;""""&amp;")")</f>
        <v/>
      </c>
      <c r="J209" s="23" t="str">
        <f>IF(S209="NOVÝ",IF(LEN(TRIM('ÚHRADOVÝ KATALOG VZP - ZP'!J209))=0,"Chybí VYC",'ÚHRADOVÝ KATALOG VZP - ZP'!J209),IF(LEN(TRIM('ÚHRADOVÝ KATALOG VZP - ZP'!J209))=0,"",'ÚHRADOVÝ KATALOG VZP - ZP'!J209))</f>
        <v/>
      </c>
      <c r="K209" s="22" t="str">
        <f>IF(S209="NOVÝ",IF(LEN(TRIM('ÚHRADOVÝ KATALOG VZP - ZP'!K209))=0,"Chybí MENA",IF(IFERROR(SEARCH("""",UPPER('ÚHRADOVÝ KATALOG VZP - ZP'!K209)),0)=0,UPPER('ÚHRADOVÝ KATALOG VZP - ZP'!K209),"("&amp;""""&amp;")")),IF(LEN(TRIM('ÚHRADOVÝ KATALOG VZP - ZP'!K209))=0,"",IF(IFERROR(SEARCH("""",UPPER('ÚHRADOVÝ KATALOG VZP - ZP'!K209)),0)=0,UPPER('ÚHRADOVÝ KATALOG VZP - ZP'!K209),"("&amp;""""&amp;")")))</f>
        <v/>
      </c>
      <c r="L209" s="24" t="str">
        <f>IF(S209="NOVÝ",IF(LEN(TRIM('ÚHRADOVÝ KATALOG VZP - ZP'!L209))=0,"Chybí KURZ",'ÚHRADOVÝ KATALOG VZP - ZP'!L209),IF(LEN(TRIM('ÚHRADOVÝ KATALOG VZP - ZP'!L209))=0,"",'ÚHRADOVÝ KATALOG VZP - ZP'!L209))</f>
        <v/>
      </c>
      <c r="M209" s="83" t="str">
        <f>IF(S209="NOVÝ",IF(LEN(TRIM('ÚHRADOVÝ KATALOG VZP - ZP'!M209))=0,"Chybí DPH",
IF(OR('ÚHRADOVÝ KATALOG VZP - ZP'!M209=15,'ÚHRADOVÝ KATALOG VZP - ZP'!M209=21),
'ÚHRADOVÝ KATALOG VZP - ZP'!M209,"CHYBA")),
IF(LEN(TRIM('ÚHRADOVÝ KATALOG VZP - ZP'!M209))=0,"",
IF(OR('ÚHRADOVÝ KATALOG VZP - ZP'!M209=15,'ÚHRADOVÝ KATALOG VZP - ZP'!M209=21),
'ÚHRADOVÝ KATALOG VZP - ZP'!M209,"CHYBA"))
)</f>
        <v/>
      </c>
      <c r="N209" s="25" t="str">
        <f>IF(R209="NE",IF(AND(T209&lt;&gt;"X",LEN('ÚHRADOVÝ KATALOG VZP - ZP'!N209)&gt;0),IF(ROUND(J209*L209*(1+(M209/100))*T209,2)&lt;'ÚHRADOVÝ KATALOG VZP - ZP'!N209,TEXT('ÚHRADOVÝ KATALOG VZP - ZP'!N209,"# ##0,00 Kč") &amp; CHAR(10) &amp; "&gt; " &amp; TEXT('ÚHRADOVÝ KATALOG VZP - ZP'!N209-(J209*L209*(1+(M209/100))*T209),"# ##0,00 Kč"),TEXT('ÚHRADOVÝ KATALOG VZP - ZP'!N209,"# ##0,00 Kč") &amp; CHAR(10) &amp; "OK"),"Chybí data pro výpočet"),"")</f>
        <v/>
      </c>
      <c r="O209" s="26" t="str">
        <f>IF(AND(R209="NE",LEN('ÚHRADOVÝ KATALOG VZP - ZP'!O209)&gt;0),'ÚHRADOVÝ KATALOG VZP - ZP'!O209,"")</f>
        <v/>
      </c>
      <c r="P209" s="26" t="str">
        <f>IF(AND(R209="NE",LEN('ÚHRADOVÝ KATALOG VZP - ZP'!P209)&gt;0),'ÚHRADOVÝ KATALOG VZP - ZP'!P209,"")</f>
        <v/>
      </c>
      <c r="Q209" s="79" t="str">
        <f>IF(LEN(TRIM('ÚHRADOVÝ KATALOG VZP - ZP'!Q209))=0,"",IF(IFERROR(SEARCH("""",UPPER('ÚHRADOVÝ KATALOG VZP - ZP'!Q209)),0)=0,UPPER('ÚHRADOVÝ KATALOG VZP - ZP'!Q209),"("&amp;""""&amp;")"))</f>
        <v/>
      </c>
      <c r="R209" s="31" t="str">
        <f>IF(LEN(TRIM('ÚHRADOVÝ KATALOG VZP - ZP'!B209)&amp;TRIM('ÚHRADOVÝ KATALOG VZP - ZP'!C209)&amp;TRIM('ÚHRADOVÝ KATALOG VZP - ZP'!D209)&amp;TRIM('ÚHRADOVÝ KATALOG VZP - ZP'!E209)&amp;TRIM('ÚHRADOVÝ KATALOG VZP - ZP'!F209)&amp;TRIM('ÚHRADOVÝ KATALOG VZP - ZP'!G209)&amp;TRIM('ÚHRADOVÝ KATALOG VZP - ZP'!H209)&amp;TRIM('ÚHRADOVÝ KATALOG VZP - ZP'!I209)&amp;TRIM('ÚHRADOVÝ KATALOG VZP - ZP'!J209)&amp;TRIM('ÚHRADOVÝ KATALOG VZP - ZP'!K209)&amp;TRIM('ÚHRADOVÝ KATALOG VZP - ZP'!L209)&amp;TRIM('ÚHRADOVÝ KATALOG VZP - ZP'!M209)&amp;TRIM('ÚHRADOVÝ KATALOG VZP - ZP'!N209)&amp;TRIM('ÚHRADOVÝ KATALOG VZP - ZP'!O209)&amp;TRIM('ÚHRADOVÝ KATALOG VZP - ZP'!P209)&amp;TRIM('ÚHRADOVÝ KATALOG VZP - ZP'!Q209))=0,"ANO","NE")</f>
        <v>ANO</v>
      </c>
      <c r="S209" s="31" t="str">
        <f>IF(R209="NE",IF(LEN(TRIM('ÚHRADOVÝ KATALOG VZP - ZP'!B209))=0,"NOVÝ","OPRAVA"),"")</f>
        <v/>
      </c>
      <c r="T209" s="32" t="str">
        <f t="shared" si="16"/>
        <v>X</v>
      </c>
      <c r="U209" s="11"/>
      <c r="V209" s="11">
        <f>LEN(TRIM('ÚHRADOVÝ KATALOG VZP - ZP'!C209))</f>
        <v>0</v>
      </c>
      <c r="W209" s="11" t="str">
        <f>IF(IFERROR(SEARCH("""",UPPER('ÚHRADOVÝ KATALOG VZP - ZP'!C209)),0)&gt;0," "&amp;CHAR(34),"")</f>
        <v/>
      </c>
      <c r="X209" s="11" t="str">
        <f>IF(IFERROR(SEARCH("~?",UPPER('ÚHRADOVÝ KATALOG VZP - ZP'!C209)),0)&gt;0," ?","")</f>
        <v/>
      </c>
      <c r="Y209" s="11" t="str">
        <f>IF(IFERROR(SEARCH("!",UPPER('ÚHRADOVÝ KATALOG VZP - ZP'!C209)),0)&gt;0," !","")</f>
        <v/>
      </c>
      <c r="Z209" s="11" t="str">
        <f>IF(IFERROR(SEARCH("_",UPPER('ÚHRADOVÝ KATALOG VZP - ZP'!C209)),0)&gt;0," _","")</f>
        <v/>
      </c>
      <c r="AA209" s="11" t="str">
        <f>IF(IFERROR(SEARCH("§",UPPER('ÚHRADOVÝ KATALOG VZP - ZP'!C209)),0)&gt;0," §","")</f>
        <v/>
      </c>
      <c r="AB209" s="11" t="str">
        <f>IF(IFERROR(SEARCH("#",UPPER('ÚHRADOVÝ KATALOG VZP - ZP'!C209)),0)&gt;0," #","")</f>
        <v/>
      </c>
      <c r="AC209" s="11" t="str">
        <f>IF(IFERROR(SEARCH(CHAR(10),UPPER('ÚHRADOVÝ KATALOG VZP - ZP'!C209)),0)&gt;0," ALT+ENTER","")</f>
        <v/>
      </c>
      <c r="AD209" s="96" t="str">
        <f>IF(AND(V209=0, R209="NE"),"Chybí NAZ",IF(LEN(TRIM(W209&amp;X209&amp;Y209&amp;Z209&amp;AA209&amp;AB209&amp;AC209))&gt;0,"Nepovolený(é) znak(y):   "&amp;W209&amp;X209&amp;Y209&amp;Z209&amp;AA209&amp;AB209&amp;AC209,TRIM('ÚHRADOVÝ KATALOG VZP - ZP'!C209)))</f>
        <v/>
      </c>
      <c r="AE209" s="11">
        <f>LEN(TRIM('ÚHRADOVÝ KATALOG VZP - ZP'!D209))</f>
        <v>0</v>
      </c>
      <c r="AF209" s="11" t="str">
        <f>IF(IFERROR(SEARCH("""",UPPER('ÚHRADOVÝ KATALOG VZP - ZP'!D209)),0)&gt;0," "&amp;CHAR(34),"")</f>
        <v/>
      </c>
      <c r="AG209" s="11" t="str">
        <f>IF(IFERROR(SEARCH("~?",UPPER('ÚHRADOVÝ KATALOG VZP - ZP'!D209)),0)&gt;0," ?","")</f>
        <v/>
      </c>
      <c r="AH209" s="11" t="str">
        <f>IF(IFERROR(SEARCH("!",UPPER('ÚHRADOVÝ KATALOG VZP - ZP'!D209)),0)&gt;0," !","")</f>
        <v/>
      </c>
      <c r="AI209" s="11" t="str">
        <f>IF(IFERROR(SEARCH("_",UPPER('ÚHRADOVÝ KATALOG VZP - ZP'!D209)),0)&gt;0," _","")</f>
        <v/>
      </c>
      <c r="AJ209" s="11" t="str">
        <f>IF(IFERROR(SEARCH("§",UPPER('ÚHRADOVÝ KATALOG VZP - ZP'!D209)),0)&gt;0," §","")</f>
        <v/>
      </c>
      <c r="AK209" s="11" t="str">
        <f>IF(IFERROR(SEARCH("#",UPPER('ÚHRADOVÝ KATALOG VZP - ZP'!D209)),0)&gt;0," #","")</f>
        <v/>
      </c>
      <c r="AL209" s="11" t="str">
        <f>IF(IFERROR(SEARCH(CHAR(10),UPPER('ÚHRADOVÝ KATALOG VZP - ZP'!D209)),0)&gt;0," ALT+ENTER","")</f>
        <v/>
      </c>
      <c r="AM209" s="96" t="str">
        <f>IF(AND(AE209=0, R209="NE"),"Chybí DOP",IF(LEN(TRIM(AF209&amp;AG209&amp;AH209&amp;AI209&amp;AJ209&amp;AK209&amp;AL209))&gt;0,"Nepovolený(é) znak(y):   "&amp;AF209&amp;AG209&amp;AH209&amp;AI209&amp;AJ209&amp;AK209&amp;AL209,TRIM('ÚHRADOVÝ KATALOG VZP - ZP'!D209)))</f>
        <v/>
      </c>
    </row>
    <row r="210" spans="1:39" ht="30" hidden="1" customHeight="1" x14ac:dyDescent="0.2">
      <c r="A210" s="1">
        <v>205</v>
      </c>
      <c r="B210" s="20" t="str">
        <f>IF(ISBLANK('ÚHRADOVÝ KATALOG VZP - ZP'!B210),"",'ÚHRADOVÝ KATALOG VZP - ZP'!B210)</f>
        <v/>
      </c>
      <c r="C210" s="21" t="str">
        <f t="shared" si="13"/>
        <v/>
      </c>
      <c r="D210" s="21" t="str">
        <f t="shared" si="14"/>
        <v/>
      </c>
      <c r="E210" s="22" t="str">
        <f>IF(S210="NOVÝ",IF(LEN(TRIM('ÚHRADOVÝ KATALOG VZP - ZP'!E210))=0,"Chybí TYP",'ÚHRADOVÝ KATALOG VZP - ZP'!E210),IF(LEN(TRIM('ÚHRADOVÝ KATALOG VZP - ZP'!E210))=0,"",'ÚHRADOVÝ KATALOG VZP - ZP'!E210))</f>
        <v/>
      </c>
      <c r="F210" s="22" t="str">
        <f t="shared" si="15"/>
        <v/>
      </c>
      <c r="G210" s="22" t="str">
        <f>IF(S210="NOVÝ",IF(LEN(TRIM('ÚHRADOVÝ KATALOG VZP - ZP'!G210))=0,"???",IF(IFERROR(SEARCH("""",UPPER('ÚHRADOVÝ KATALOG VZP - ZP'!G210)),0)=0,UPPER('ÚHRADOVÝ KATALOG VZP - ZP'!G210),"("&amp;""""&amp;")")),IF(LEN(TRIM('ÚHRADOVÝ KATALOG VZP - ZP'!G210))=0,"",IF(IFERROR(SEARCH("""",UPPER('ÚHRADOVÝ KATALOG VZP - ZP'!G210)),0)=0,UPPER('ÚHRADOVÝ KATALOG VZP - ZP'!G210),"("&amp;""""&amp;")")))</f>
        <v/>
      </c>
      <c r="H210" s="22" t="str">
        <f>IF(IFERROR(SEARCH("""",UPPER('ÚHRADOVÝ KATALOG VZP - ZP'!H210)),0)=0,UPPER('ÚHRADOVÝ KATALOG VZP - ZP'!H210),"("&amp;""""&amp;")")</f>
        <v/>
      </c>
      <c r="I210" s="22" t="str">
        <f>IF(IFERROR(SEARCH("""",UPPER('ÚHRADOVÝ KATALOG VZP - ZP'!I210)),0)=0,UPPER('ÚHRADOVÝ KATALOG VZP - ZP'!I210),"("&amp;""""&amp;")")</f>
        <v/>
      </c>
      <c r="J210" s="23" t="str">
        <f>IF(S210="NOVÝ",IF(LEN(TRIM('ÚHRADOVÝ KATALOG VZP - ZP'!J210))=0,"Chybí VYC",'ÚHRADOVÝ KATALOG VZP - ZP'!J210),IF(LEN(TRIM('ÚHRADOVÝ KATALOG VZP - ZP'!J210))=0,"",'ÚHRADOVÝ KATALOG VZP - ZP'!J210))</f>
        <v/>
      </c>
      <c r="K210" s="22" t="str">
        <f>IF(S210="NOVÝ",IF(LEN(TRIM('ÚHRADOVÝ KATALOG VZP - ZP'!K210))=0,"Chybí MENA",IF(IFERROR(SEARCH("""",UPPER('ÚHRADOVÝ KATALOG VZP - ZP'!K210)),0)=0,UPPER('ÚHRADOVÝ KATALOG VZP - ZP'!K210),"("&amp;""""&amp;")")),IF(LEN(TRIM('ÚHRADOVÝ KATALOG VZP - ZP'!K210))=0,"",IF(IFERROR(SEARCH("""",UPPER('ÚHRADOVÝ KATALOG VZP - ZP'!K210)),0)=0,UPPER('ÚHRADOVÝ KATALOG VZP - ZP'!K210),"("&amp;""""&amp;")")))</f>
        <v/>
      </c>
      <c r="L210" s="24" t="str">
        <f>IF(S210="NOVÝ",IF(LEN(TRIM('ÚHRADOVÝ KATALOG VZP - ZP'!L210))=0,"Chybí KURZ",'ÚHRADOVÝ KATALOG VZP - ZP'!L210),IF(LEN(TRIM('ÚHRADOVÝ KATALOG VZP - ZP'!L210))=0,"",'ÚHRADOVÝ KATALOG VZP - ZP'!L210))</f>
        <v/>
      </c>
      <c r="M210" s="83" t="str">
        <f>IF(S210="NOVÝ",IF(LEN(TRIM('ÚHRADOVÝ KATALOG VZP - ZP'!M210))=0,"Chybí DPH",
IF(OR('ÚHRADOVÝ KATALOG VZP - ZP'!M210=15,'ÚHRADOVÝ KATALOG VZP - ZP'!M210=21),
'ÚHRADOVÝ KATALOG VZP - ZP'!M210,"CHYBA")),
IF(LEN(TRIM('ÚHRADOVÝ KATALOG VZP - ZP'!M210))=0,"",
IF(OR('ÚHRADOVÝ KATALOG VZP - ZP'!M210=15,'ÚHRADOVÝ KATALOG VZP - ZP'!M210=21),
'ÚHRADOVÝ KATALOG VZP - ZP'!M210,"CHYBA"))
)</f>
        <v/>
      </c>
      <c r="N210" s="25" t="str">
        <f>IF(R210="NE",IF(AND(T210&lt;&gt;"X",LEN('ÚHRADOVÝ KATALOG VZP - ZP'!N210)&gt;0),IF(ROUND(J210*L210*(1+(M210/100))*T210,2)&lt;'ÚHRADOVÝ KATALOG VZP - ZP'!N210,TEXT('ÚHRADOVÝ KATALOG VZP - ZP'!N210,"# ##0,00 Kč") &amp; CHAR(10) &amp; "&gt; " &amp; TEXT('ÚHRADOVÝ KATALOG VZP - ZP'!N210-(J210*L210*(1+(M210/100))*T210),"# ##0,00 Kč"),TEXT('ÚHRADOVÝ KATALOG VZP - ZP'!N210,"# ##0,00 Kč") &amp; CHAR(10) &amp; "OK"),"Chybí data pro výpočet"),"")</f>
        <v/>
      </c>
      <c r="O210" s="26" t="str">
        <f>IF(AND(R210="NE",LEN('ÚHRADOVÝ KATALOG VZP - ZP'!O210)&gt;0),'ÚHRADOVÝ KATALOG VZP - ZP'!O210,"")</f>
        <v/>
      </c>
      <c r="P210" s="26" t="str">
        <f>IF(AND(R210="NE",LEN('ÚHRADOVÝ KATALOG VZP - ZP'!P210)&gt;0),'ÚHRADOVÝ KATALOG VZP - ZP'!P210,"")</f>
        <v/>
      </c>
      <c r="Q210" s="79" t="str">
        <f>IF(LEN(TRIM('ÚHRADOVÝ KATALOG VZP - ZP'!Q210))=0,"",IF(IFERROR(SEARCH("""",UPPER('ÚHRADOVÝ KATALOG VZP - ZP'!Q210)),0)=0,UPPER('ÚHRADOVÝ KATALOG VZP - ZP'!Q210),"("&amp;""""&amp;")"))</f>
        <v/>
      </c>
      <c r="R210" s="31" t="str">
        <f>IF(LEN(TRIM('ÚHRADOVÝ KATALOG VZP - ZP'!B210)&amp;TRIM('ÚHRADOVÝ KATALOG VZP - ZP'!C210)&amp;TRIM('ÚHRADOVÝ KATALOG VZP - ZP'!D210)&amp;TRIM('ÚHRADOVÝ KATALOG VZP - ZP'!E210)&amp;TRIM('ÚHRADOVÝ KATALOG VZP - ZP'!F210)&amp;TRIM('ÚHRADOVÝ KATALOG VZP - ZP'!G210)&amp;TRIM('ÚHRADOVÝ KATALOG VZP - ZP'!H210)&amp;TRIM('ÚHRADOVÝ KATALOG VZP - ZP'!I210)&amp;TRIM('ÚHRADOVÝ KATALOG VZP - ZP'!J210)&amp;TRIM('ÚHRADOVÝ KATALOG VZP - ZP'!K210)&amp;TRIM('ÚHRADOVÝ KATALOG VZP - ZP'!L210)&amp;TRIM('ÚHRADOVÝ KATALOG VZP - ZP'!M210)&amp;TRIM('ÚHRADOVÝ KATALOG VZP - ZP'!N210)&amp;TRIM('ÚHRADOVÝ KATALOG VZP - ZP'!O210)&amp;TRIM('ÚHRADOVÝ KATALOG VZP - ZP'!P210)&amp;TRIM('ÚHRADOVÝ KATALOG VZP - ZP'!Q210))=0,"ANO","NE")</f>
        <v>ANO</v>
      </c>
      <c r="S210" s="31" t="str">
        <f>IF(R210="NE",IF(LEN(TRIM('ÚHRADOVÝ KATALOG VZP - ZP'!B210))=0,"NOVÝ","OPRAVA"),"")</f>
        <v/>
      </c>
      <c r="T210" s="32" t="str">
        <f t="shared" si="16"/>
        <v>X</v>
      </c>
      <c r="U210" s="11"/>
      <c r="V210" s="11">
        <f>LEN(TRIM('ÚHRADOVÝ KATALOG VZP - ZP'!C210))</f>
        <v>0</v>
      </c>
      <c r="W210" s="11" t="str">
        <f>IF(IFERROR(SEARCH("""",UPPER('ÚHRADOVÝ KATALOG VZP - ZP'!C210)),0)&gt;0," "&amp;CHAR(34),"")</f>
        <v/>
      </c>
      <c r="X210" s="11" t="str">
        <f>IF(IFERROR(SEARCH("~?",UPPER('ÚHRADOVÝ KATALOG VZP - ZP'!C210)),0)&gt;0," ?","")</f>
        <v/>
      </c>
      <c r="Y210" s="11" t="str">
        <f>IF(IFERROR(SEARCH("!",UPPER('ÚHRADOVÝ KATALOG VZP - ZP'!C210)),0)&gt;0," !","")</f>
        <v/>
      </c>
      <c r="Z210" s="11" t="str">
        <f>IF(IFERROR(SEARCH("_",UPPER('ÚHRADOVÝ KATALOG VZP - ZP'!C210)),0)&gt;0," _","")</f>
        <v/>
      </c>
      <c r="AA210" s="11" t="str">
        <f>IF(IFERROR(SEARCH("§",UPPER('ÚHRADOVÝ KATALOG VZP - ZP'!C210)),0)&gt;0," §","")</f>
        <v/>
      </c>
      <c r="AB210" s="11" t="str">
        <f>IF(IFERROR(SEARCH("#",UPPER('ÚHRADOVÝ KATALOG VZP - ZP'!C210)),0)&gt;0," #","")</f>
        <v/>
      </c>
      <c r="AC210" s="11" t="str">
        <f>IF(IFERROR(SEARCH(CHAR(10),UPPER('ÚHRADOVÝ KATALOG VZP - ZP'!C210)),0)&gt;0," ALT+ENTER","")</f>
        <v/>
      </c>
      <c r="AD210" s="96" t="str">
        <f>IF(AND(V210=0, R210="NE"),"Chybí NAZ",IF(LEN(TRIM(W210&amp;X210&amp;Y210&amp;Z210&amp;AA210&amp;AB210&amp;AC210))&gt;0,"Nepovolený(é) znak(y):   "&amp;W210&amp;X210&amp;Y210&amp;Z210&amp;AA210&amp;AB210&amp;AC210,TRIM('ÚHRADOVÝ KATALOG VZP - ZP'!C210)))</f>
        <v/>
      </c>
      <c r="AE210" s="11">
        <f>LEN(TRIM('ÚHRADOVÝ KATALOG VZP - ZP'!D210))</f>
        <v>0</v>
      </c>
      <c r="AF210" s="11" t="str">
        <f>IF(IFERROR(SEARCH("""",UPPER('ÚHRADOVÝ KATALOG VZP - ZP'!D210)),0)&gt;0," "&amp;CHAR(34),"")</f>
        <v/>
      </c>
      <c r="AG210" s="11" t="str">
        <f>IF(IFERROR(SEARCH("~?",UPPER('ÚHRADOVÝ KATALOG VZP - ZP'!D210)),0)&gt;0," ?","")</f>
        <v/>
      </c>
      <c r="AH210" s="11" t="str">
        <f>IF(IFERROR(SEARCH("!",UPPER('ÚHRADOVÝ KATALOG VZP - ZP'!D210)),0)&gt;0," !","")</f>
        <v/>
      </c>
      <c r="AI210" s="11" t="str">
        <f>IF(IFERROR(SEARCH("_",UPPER('ÚHRADOVÝ KATALOG VZP - ZP'!D210)),0)&gt;0," _","")</f>
        <v/>
      </c>
      <c r="AJ210" s="11" t="str">
        <f>IF(IFERROR(SEARCH("§",UPPER('ÚHRADOVÝ KATALOG VZP - ZP'!D210)),0)&gt;0," §","")</f>
        <v/>
      </c>
      <c r="AK210" s="11" t="str">
        <f>IF(IFERROR(SEARCH("#",UPPER('ÚHRADOVÝ KATALOG VZP - ZP'!D210)),0)&gt;0," #","")</f>
        <v/>
      </c>
      <c r="AL210" s="11" t="str">
        <f>IF(IFERROR(SEARCH(CHAR(10),UPPER('ÚHRADOVÝ KATALOG VZP - ZP'!D210)),0)&gt;0," ALT+ENTER","")</f>
        <v/>
      </c>
      <c r="AM210" s="96" t="str">
        <f>IF(AND(AE210=0, R210="NE"),"Chybí DOP",IF(LEN(TRIM(AF210&amp;AG210&amp;AH210&amp;AI210&amp;AJ210&amp;AK210&amp;AL210))&gt;0,"Nepovolený(é) znak(y):   "&amp;AF210&amp;AG210&amp;AH210&amp;AI210&amp;AJ210&amp;AK210&amp;AL210,TRIM('ÚHRADOVÝ KATALOG VZP - ZP'!D210)))</f>
        <v/>
      </c>
    </row>
    <row r="211" spans="1:39" ht="30" hidden="1" customHeight="1" x14ac:dyDescent="0.2">
      <c r="A211" s="1">
        <v>206</v>
      </c>
      <c r="B211" s="20" t="str">
        <f>IF(ISBLANK('ÚHRADOVÝ KATALOG VZP - ZP'!B211),"",'ÚHRADOVÝ KATALOG VZP - ZP'!B211)</f>
        <v/>
      </c>
      <c r="C211" s="21" t="str">
        <f t="shared" si="13"/>
        <v/>
      </c>
      <c r="D211" s="21" t="str">
        <f t="shared" si="14"/>
        <v/>
      </c>
      <c r="E211" s="22" t="str">
        <f>IF(S211="NOVÝ",IF(LEN(TRIM('ÚHRADOVÝ KATALOG VZP - ZP'!E211))=0,"Chybí TYP",'ÚHRADOVÝ KATALOG VZP - ZP'!E211),IF(LEN(TRIM('ÚHRADOVÝ KATALOG VZP - ZP'!E211))=0,"",'ÚHRADOVÝ KATALOG VZP - ZP'!E211))</f>
        <v/>
      </c>
      <c r="F211" s="22" t="str">
        <f t="shared" si="15"/>
        <v/>
      </c>
      <c r="G211" s="22" t="str">
        <f>IF(S211="NOVÝ",IF(LEN(TRIM('ÚHRADOVÝ KATALOG VZP - ZP'!G211))=0,"???",IF(IFERROR(SEARCH("""",UPPER('ÚHRADOVÝ KATALOG VZP - ZP'!G211)),0)=0,UPPER('ÚHRADOVÝ KATALOG VZP - ZP'!G211),"("&amp;""""&amp;")")),IF(LEN(TRIM('ÚHRADOVÝ KATALOG VZP - ZP'!G211))=0,"",IF(IFERROR(SEARCH("""",UPPER('ÚHRADOVÝ KATALOG VZP - ZP'!G211)),0)=0,UPPER('ÚHRADOVÝ KATALOG VZP - ZP'!G211),"("&amp;""""&amp;")")))</f>
        <v/>
      </c>
      <c r="H211" s="22" t="str">
        <f>IF(IFERROR(SEARCH("""",UPPER('ÚHRADOVÝ KATALOG VZP - ZP'!H211)),0)=0,UPPER('ÚHRADOVÝ KATALOG VZP - ZP'!H211),"("&amp;""""&amp;")")</f>
        <v/>
      </c>
      <c r="I211" s="22" t="str">
        <f>IF(IFERROR(SEARCH("""",UPPER('ÚHRADOVÝ KATALOG VZP - ZP'!I211)),0)=0,UPPER('ÚHRADOVÝ KATALOG VZP - ZP'!I211),"("&amp;""""&amp;")")</f>
        <v/>
      </c>
      <c r="J211" s="23" t="str">
        <f>IF(S211="NOVÝ",IF(LEN(TRIM('ÚHRADOVÝ KATALOG VZP - ZP'!J211))=0,"Chybí VYC",'ÚHRADOVÝ KATALOG VZP - ZP'!J211),IF(LEN(TRIM('ÚHRADOVÝ KATALOG VZP - ZP'!J211))=0,"",'ÚHRADOVÝ KATALOG VZP - ZP'!J211))</f>
        <v/>
      </c>
      <c r="K211" s="22" t="str">
        <f>IF(S211="NOVÝ",IF(LEN(TRIM('ÚHRADOVÝ KATALOG VZP - ZP'!K211))=0,"Chybí MENA",IF(IFERROR(SEARCH("""",UPPER('ÚHRADOVÝ KATALOG VZP - ZP'!K211)),0)=0,UPPER('ÚHRADOVÝ KATALOG VZP - ZP'!K211),"("&amp;""""&amp;")")),IF(LEN(TRIM('ÚHRADOVÝ KATALOG VZP - ZP'!K211))=0,"",IF(IFERROR(SEARCH("""",UPPER('ÚHRADOVÝ KATALOG VZP - ZP'!K211)),0)=0,UPPER('ÚHRADOVÝ KATALOG VZP - ZP'!K211),"("&amp;""""&amp;")")))</f>
        <v/>
      </c>
      <c r="L211" s="24" t="str">
        <f>IF(S211="NOVÝ",IF(LEN(TRIM('ÚHRADOVÝ KATALOG VZP - ZP'!L211))=0,"Chybí KURZ",'ÚHRADOVÝ KATALOG VZP - ZP'!L211),IF(LEN(TRIM('ÚHRADOVÝ KATALOG VZP - ZP'!L211))=0,"",'ÚHRADOVÝ KATALOG VZP - ZP'!L211))</f>
        <v/>
      </c>
      <c r="M211" s="83" t="str">
        <f>IF(S211="NOVÝ",IF(LEN(TRIM('ÚHRADOVÝ KATALOG VZP - ZP'!M211))=0,"Chybí DPH",
IF(OR('ÚHRADOVÝ KATALOG VZP - ZP'!M211=15,'ÚHRADOVÝ KATALOG VZP - ZP'!M211=21),
'ÚHRADOVÝ KATALOG VZP - ZP'!M211,"CHYBA")),
IF(LEN(TRIM('ÚHRADOVÝ KATALOG VZP - ZP'!M211))=0,"",
IF(OR('ÚHRADOVÝ KATALOG VZP - ZP'!M211=15,'ÚHRADOVÝ KATALOG VZP - ZP'!M211=21),
'ÚHRADOVÝ KATALOG VZP - ZP'!M211,"CHYBA"))
)</f>
        <v/>
      </c>
      <c r="N211" s="25" t="str">
        <f>IF(R211="NE",IF(AND(T211&lt;&gt;"X",LEN('ÚHRADOVÝ KATALOG VZP - ZP'!N211)&gt;0),IF(ROUND(J211*L211*(1+(M211/100))*T211,2)&lt;'ÚHRADOVÝ KATALOG VZP - ZP'!N211,TEXT('ÚHRADOVÝ KATALOG VZP - ZP'!N211,"# ##0,00 Kč") &amp; CHAR(10) &amp; "&gt; " &amp; TEXT('ÚHRADOVÝ KATALOG VZP - ZP'!N211-(J211*L211*(1+(M211/100))*T211),"# ##0,00 Kč"),TEXT('ÚHRADOVÝ KATALOG VZP - ZP'!N211,"# ##0,00 Kč") &amp; CHAR(10) &amp; "OK"),"Chybí data pro výpočet"),"")</f>
        <v/>
      </c>
      <c r="O211" s="26" t="str">
        <f>IF(AND(R211="NE",LEN('ÚHRADOVÝ KATALOG VZP - ZP'!O211)&gt;0),'ÚHRADOVÝ KATALOG VZP - ZP'!O211,"")</f>
        <v/>
      </c>
      <c r="P211" s="26" t="str">
        <f>IF(AND(R211="NE",LEN('ÚHRADOVÝ KATALOG VZP - ZP'!P211)&gt;0),'ÚHRADOVÝ KATALOG VZP - ZP'!P211,"")</f>
        <v/>
      </c>
      <c r="Q211" s="79" t="str">
        <f>IF(LEN(TRIM('ÚHRADOVÝ KATALOG VZP - ZP'!Q211))=0,"",IF(IFERROR(SEARCH("""",UPPER('ÚHRADOVÝ KATALOG VZP - ZP'!Q211)),0)=0,UPPER('ÚHRADOVÝ KATALOG VZP - ZP'!Q211),"("&amp;""""&amp;")"))</f>
        <v/>
      </c>
      <c r="R211" s="31" t="str">
        <f>IF(LEN(TRIM('ÚHRADOVÝ KATALOG VZP - ZP'!B211)&amp;TRIM('ÚHRADOVÝ KATALOG VZP - ZP'!C211)&amp;TRIM('ÚHRADOVÝ KATALOG VZP - ZP'!D211)&amp;TRIM('ÚHRADOVÝ KATALOG VZP - ZP'!E211)&amp;TRIM('ÚHRADOVÝ KATALOG VZP - ZP'!F211)&amp;TRIM('ÚHRADOVÝ KATALOG VZP - ZP'!G211)&amp;TRIM('ÚHRADOVÝ KATALOG VZP - ZP'!H211)&amp;TRIM('ÚHRADOVÝ KATALOG VZP - ZP'!I211)&amp;TRIM('ÚHRADOVÝ KATALOG VZP - ZP'!J211)&amp;TRIM('ÚHRADOVÝ KATALOG VZP - ZP'!K211)&amp;TRIM('ÚHRADOVÝ KATALOG VZP - ZP'!L211)&amp;TRIM('ÚHRADOVÝ KATALOG VZP - ZP'!M211)&amp;TRIM('ÚHRADOVÝ KATALOG VZP - ZP'!N211)&amp;TRIM('ÚHRADOVÝ KATALOG VZP - ZP'!O211)&amp;TRIM('ÚHRADOVÝ KATALOG VZP - ZP'!P211)&amp;TRIM('ÚHRADOVÝ KATALOG VZP - ZP'!Q211))=0,"ANO","NE")</f>
        <v>ANO</v>
      </c>
      <c r="S211" s="31" t="str">
        <f>IF(R211="NE",IF(LEN(TRIM('ÚHRADOVÝ KATALOG VZP - ZP'!B211))=0,"NOVÝ","OPRAVA"),"")</f>
        <v/>
      </c>
      <c r="T211" s="32" t="str">
        <f t="shared" si="16"/>
        <v>X</v>
      </c>
      <c r="U211" s="11"/>
      <c r="V211" s="11">
        <f>LEN(TRIM('ÚHRADOVÝ KATALOG VZP - ZP'!C211))</f>
        <v>0</v>
      </c>
      <c r="W211" s="11" t="str">
        <f>IF(IFERROR(SEARCH("""",UPPER('ÚHRADOVÝ KATALOG VZP - ZP'!C211)),0)&gt;0," "&amp;CHAR(34),"")</f>
        <v/>
      </c>
      <c r="X211" s="11" t="str">
        <f>IF(IFERROR(SEARCH("~?",UPPER('ÚHRADOVÝ KATALOG VZP - ZP'!C211)),0)&gt;0," ?","")</f>
        <v/>
      </c>
      <c r="Y211" s="11" t="str">
        <f>IF(IFERROR(SEARCH("!",UPPER('ÚHRADOVÝ KATALOG VZP - ZP'!C211)),0)&gt;0," !","")</f>
        <v/>
      </c>
      <c r="Z211" s="11" t="str">
        <f>IF(IFERROR(SEARCH("_",UPPER('ÚHRADOVÝ KATALOG VZP - ZP'!C211)),0)&gt;0," _","")</f>
        <v/>
      </c>
      <c r="AA211" s="11" t="str">
        <f>IF(IFERROR(SEARCH("§",UPPER('ÚHRADOVÝ KATALOG VZP - ZP'!C211)),0)&gt;0," §","")</f>
        <v/>
      </c>
      <c r="AB211" s="11" t="str">
        <f>IF(IFERROR(SEARCH("#",UPPER('ÚHRADOVÝ KATALOG VZP - ZP'!C211)),0)&gt;0," #","")</f>
        <v/>
      </c>
      <c r="AC211" s="11" t="str">
        <f>IF(IFERROR(SEARCH(CHAR(10),UPPER('ÚHRADOVÝ KATALOG VZP - ZP'!C211)),0)&gt;0," ALT+ENTER","")</f>
        <v/>
      </c>
      <c r="AD211" s="96" t="str">
        <f>IF(AND(V211=0, R211="NE"),"Chybí NAZ",IF(LEN(TRIM(W211&amp;X211&amp;Y211&amp;Z211&amp;AA211&amp;AB211&amp;AC211))&gt;0,"Nepovolený(é) znak(y):   "&amp;W211&amp;X211&amp;Y211&amp;Z211&amp;AA211&amp;AB211&amp;AC211,TRIM('ÚHRADOVÝ KATALOG VZP - ZP'!C211)))</f>
        <v/>
      </c>
      <c r="AE211" s="11">
        <f>LEN(TRIM('ÚHRADOVÝ KATALOG VZP - ZP'!D211))</f>
        <v>0</v>
      </c>
      <c r="AF211" s="11" t="str">
        <f>IF(IFERROR(SEARCH("""",UPPER('ÚHRADOVÝ KATALOG VZP - ZP'!D211)),0)&gt;0," "&amp;CHAR(34),"")</f>
        <v/>
      </c>
      <c r="AG211" s="11" t="str">
        <f>IF(IFERROR(SEARCH("~?",UPPER('ÚHRADOVÝ KATALOG VZP - ZP'!D211)),0)&gt;0," ?","")</f>
        <v/>
      </c>
      <c r="AH211" s="11" t="str">
        <f>IF(IFERROR(SEARCH("!",UPPER('ÚHRADOVÝ KATALOG VZP - ZP'!D211)),0)&gt;0," !","")</f>
        <v/>
      </c>
      <c r="AI211" s="11" t="str">
        <f>IF(IFERROR(SEARCH("_",UPPER('ÚHRADOVÝ KATALOG VZP - ZP'!D211)),0)&gt;0," _","")</f>
        <v/>
      </c>
      <c r="AJ211" s="11" t="str">
        <f>IF(IFERROR(SEARCH("§",UPPER('ÚHRADOVÝ KATALOG VZP - ZP'!D211)),0)&gt;0," §","")</f>
        <v/>
      </c>
      <c r="AK211" s="11" t="str">
        <f>IF(IFERROR(SEARCH("#",UPPER('ÚHRADOVÝ KATALOG VZP - ZP'!D211)),0)&gt;0," #","")</f>
        <v/>
      </c>
      <c r="AL211" s="11" t="str">
        <f>IF(IFERROR(SEARCH(CHAR(10),UPPER('ÚHRADOVÝ KATALOG VZP - ZP'!D211)),0)&gt;0," ALT+ENTER","")</f>
        <v/>
      </c>
      <c r="AM211" s="96" t="str">
        <f>IF(AND(AE211=0, R211="NE"),"Chybí DOP",IF(LEN(TRIM(AF211&amp;AG211&amp;AH211&amp;AI211&amp;AJ211&amp;AK211&amp;AL211))&gt;0,"Nepovolený(é) znak(y):   "&amp;AF211&amp;AG211&amp;AH211&amp;AI211&amp;AJ211&amp;AK211&amp;AL211,TRIM('ÚHRADOVÝ KATALOG VZP - ZP'!D211)))</f>
        <v/>
      </c>
    </row>
    <row r="212" spans="1:39" ht="30" hidden="1" customHeight="1" x14ac:dyDescent="0.2">
      <c r="A212" s="1">
        <v>207</v>
      </c>
      <c r="B212" s="20" t="str">
        <f>IF(ISBLANK('ÚHRADOVÝ KATALOG VZP - ZP'!B212),"",'ÚHRADOVÝ KATALOG VZP - ZP'!B212)</f>
        <v/>
      </c>
      <c r="C212" s="21" t="str">
        <f t="shared" si="13"/>
        <v/>
      </c>
      <c r="D212" s="21" t="str">
        <f t="shared" si="14"/>
        <v/>
      </c>
      <c r="E212" s="22" t="str">
        <f>IF(S212="NOVÝ",IF(LEN(TRIM('ÚHRADOVÝ KATALOG VZP - ZP'!E212))=0,"Chybí TYP",'ÚHRADOVÝ KATALOG VZP - ZP'!E212),IF(LEN(TRIM('ÚHRADOVÝ KATALOG VZP - ZP'!E212))=0,"",'ÚHRADOVÝ KATALOG VZP - ZP'!E212))</f>
        <v/>
      </c>
      <c r="F212" s="22" t="str">
        <f t="shared" si="15"/>
        <v/>
      </c>
      <c r="G212" s="22" t="str">
        <f>IF(S212="NOVÝ",IF(LEN(TRIM('ÚHRADOVÝ KATALOG VZP - ZP'!G212))=0,"???",IF(IFERROR(SEARCH("""",UPPER('ÚHRADOVÝ KATALOG VZP - ZP'!G212)),0)=0,UPPER('ÚHRADOVÝ KATALOG VZP - ZP'!G212),"("&amp;""""&amp;")")),IF(LEN(TRIM('ÚHRADOVÝ KATALOG VZP - ZP'!G212))=0,"",IF(IFERROR(SEARCH("""",UPPER('ÚHRADOVÝ KATALOG VZP - ZP'!G212)),0)=0,UPPER('ÚHRADOVÝ KATALOG VZP - ZP'!G212),"("&amp;""""&amp;")")))</f>
        <v/>
      </c>
      <c r="H212" s="22" t="str">
        <f>IF(IFERROR(SEARCH("""",UPPER('ÚHRADOVÝ KATALOG VZP - ZP'!H212)),0)=0,UPPER('ÚHRADOVÝ KATALOG VZP - ZP'!H212),"("&amp;""""&amp;")")</f>
        <v/>
      </c>
      <c r="I212" s="22" t="str">
        <f>IF(IFERROR(SEARCH("""",UPPER('ÚHRADOVÝ KATALOG VZP - ZP'!I212)),0)=0,UPPER('ÚHRADOVÝ KATALOG VZP - ZP'!I212),"("&amp;""""&amp;")")</f>
        <v/>
      </c>
      <c r="J212" s="23" t="str">
        <f>IF(S212="NOVÝ",IF(LEN(TRIM('ÚHRADOVÝ KATALOG VZP - ZP'!J212))=0,"Chybí VYC",'ÚHRADOVÝ KATALOG VZP - ZP'!J212),IF(LEN(TRIM('ÚHRADOVÝ KATALOG VZP - ZP'!J212))=0,"",'ÚHRADOVÝ KATALOG VZP - ZP'!J212))</f>
        <v/>
      </c>
      <c r="K212" s="22" t="str">
        <f>IF(S212="NOVÝ",IF(LEN(TRIM('ÚHRADOVÝ KATALOG VZP - ZP'!K212))=0,"Chybí MENA",IF(IFERROR(SEARCH("""",UPPER('ÚHRADOVÝ KATALOG VZP - ZP'!K212)),0)=0,UPPER('ÚHRADOVÝ KATALOG VZP - ZP'!K212),"("&amp;""""&amp;")")),IF(LEN(TRIM('ÚHRADOVÝ KATALOG VZP - ZP'!K212))=0,"",IF(IFERROR(SEARCH("""",UPPER('ÚHRADOVÝ KATALOG VZP - ZP'!K212)),0)=0,UPPER('ÚHRADOVÝ KATALOG VZP - ZP'!K212),"("&amp;""""&amp;")")))</f>
        <v/>
      </c>
      <c r="L212" s="24" t="str">
        <f>IF(S212="NOVÝ",IF(LEN(TRIM('ÚHRADOVÝ KATALOG VZP - ZP'!L212))=0,"Chybí KURZ",'ÚHRADOVÝ KATALOG VZP - ZP'!L212),IF(LEN(TRIM('ÚHRADOVÝ KATALOG VZP - ZP'!L212))=0,"",'ÚHRADOVÝ KATALOG VZP - ZP'!L212))</f>
        <v/>
      </c>
      <c r="M212" s="83" t="str">
        <f>IF(S212="NOVÝ",IF(LEN(TRIM('ÚHRADOVÝ KATALOG VZP - ZP'!M212))=0,"Chybí DPH",
IF(OR('ÚHRADOVÝ KATALOG VZP - ZP'!M212=15,'ÚHRADOVÝ KATALOG VZP - ZP'!M212=21),
'ÚHRADOVÝ KATALOG VZP - ZP'!M212,"CHYBA")),
IF(LEN(TRIM('ÚHRADOVÝ KATALOG VZP - ZP'!M212))=0,"",
IF(OR('ÚHRADOVÝ KATALOG VZP - ZP'!M212=15,'ÚHRADOVÝ KATALOG VZP - ZP'!M212=21),
'ÚHRADOVÝ KATALOG VZP - ZP'!M212,"CHYBA"))
)</f>
        <v/>
      </c>
      <c r="N212" s="25" t="str">
        <f>IF(R212="NE",IF(AND(T212&lt;&gt;"X",LEN('ÚHRADOVÝ KATALOG VZP - ZP'!N212)&gt;0),IF(ROUND(J212*L212*(1+(M212/100))*T212,2)&lt;'ÚHRADOVÝ KATALOG VZP - ZP'!N212,TEXT('ÚHRADOVÝ KATALOG VZP - ZP'!N212,"# ##0,00 Kč") &amp; CHAR(10) &amp; "&gt; " &amp; TEXT('ÚHRADOVÝ KATALOG VZP - ZP'!N212-(J212*L212*(1+(M212/100))*T212),"# ##0,00 Kč"),TEXT('ÚHRADOVÝ KATALOG VZP - ZP'!N212,"# ##0,00 Kč") &amp; CHAR(10) &amp; "OK"),"Chybí data pro výpočet"),"")</f>
        <v/>
      </c>
      <c r="O212" s="26" t="str">
        <f>IF(AND(R212="NE",LEN('ÚHRADOVÝ KATALOG VZP - ZP'!O212)&gt;0),'ÚHRADOVÝ KATALOG VZP - ZP'!O212,"")</f>
        <v/>
      </c>
      <c r="P212" s="26" t="str">
        <f>IF(AND(R212="NE",LEN('ÚHRADOVÝ KATALOG VZP - ZP'!P212)&gt;0),'ÚHRADOVÝ KATALOG VZP - ZP'!P212,"")</f>
        <v/>
      </c>
      <c r="Q212" s="79" t="str">
        <f>IF(LEN(TRIM('ÚHRADOVÝ KATALOG VZP - ZP'!Q212))=0,"",IF(IFERROR(SEARCH("""",UPPER('ÚHRADOVÝ KATALOG VZP - ZP'!Q212)),0)=0,UPPER('ÚHRADOVÝ KATALOG VZP - ZP'!Q212),"("&amp;""""&amp;")"))</f>
        <v/>
      </c>
      <c r="R212" s="31" t="str">
        <f>IF(LEN(TRIM('ÚHRADOVÝ KATALOG VZP - ZP'!B212)&amp;TRIM('ÚHRADOVÝ KATALOG VZP - ZP'!C212)&amp;TRIM('ÚHRADOVÝ KATALOG VZP - ZP'!D212)&amp;TRIM('ÚHRADOVÝ KATALOG VZP - ZP'!E212)&amp;TRIM('ÚHRADOVÝ KATALOG VZP - ZP'!F212)&amp;TRIM('ÚHRADOVÝ KATALOG VZP - ZP'!G212)&amp;TRIM('ÚHRADOVÝ KATALOG VZP - ZP'!H212)&amp;TRIM('ÚHRADOVÝ KATALOG VZP - ZP'!I212)&amp;TRIM('ÚHRADOVÝ KATALOG VZP - ZP'!J212)&amp;TRIM('ÚHRADOVÝ KATALOG VZP - ZP'!K212)&amp;TRIM('ÚHRADOVÝ KATALOG VZP - ZP'!L212)&amp;TRIM('ÚHRADOVÝ KATALOG VZP - ZP'!M212)&amp;TRIM('ÚHRADOVÝ KATALOG VZP - ZP'!N212)&amp;TRIM('ÚHRADOVÝ KATALOG VZP - ZP'!O212)&amp;TRIM('ÚHRADOVÝ KATALOG VZP - ZP'!P212)&amp;TRIM('ÚHRADOVÝ KATALOG VZP - ZP'!Q212))=0,"ANO","NE")</f>
        <v>ANO</v>
      </c>
      <c r="S212" s="31" t="str">
        <f>IF(R212="NE",IF(LEN(TRIM('ÚHRADOVÝ KATALOG VZP - ZP'!B212))=0,"NOVÝ","OPRAVA"),"")</f>
        <v/>
      </c>
      <c r="T212" s="32" t="str">
        <f t="shared" si="16"/>
        <v>X</v>
      </c>
      <c r="U212" s="11"/>
      <c r="V212" s="11">
        <f>LEN(TRIM('ÚHRADOVÝ KATALOG VZP - ZP'!C212))</f>
        <v>0</v>
      </c>
      <c r="W212" s="11" t="str">
        <f>IF(IFERROR(SEARCH("""",UPPER('ÚHRADOVÝ KATALOG VZP - ZP'!C212)),0)&gt;0," "&amp;CHAR(34),"")</f>
        <v/>
      </c>
      <c r="X212" s="11" t="str">
        <f>IF(IFERROR(SEARCH("~?",UPPER('ÚHRADOVÝ KATALOG VZP - ZP'!C212)),0)&gt;0," ?","")</f>
        <v/>
      </c>
      <c r="Y212" s="11" t="str">
        <f>IF(IFERROR(SEARCH("!",UPPER('ÚHRADOVÝ KATALOG VZP - ZP'!C212)),0)&gt;0," !","")</f>
        <v/>
      </c>
      <c r="Z212" s="11" t="str">
        <f>IF(IFERROR(SEARCH("_",UPPER('ÚHRADOVÝ KATALOG VZP - ZP'!C212)),0)&gt;0," _","")</f>
        <v/>
      </c>
      <c r="AA212" s="11" t="str">
        <f>IF(IFERROR(SEARCH("§",UPPER('ÚHRADOVÝ KATALOG VZP - ZP'!C212)),0)&gt;0," §","")</f>
        <v/>
      </c>
      <c r="AB212" s="11" t="str">
        <f>IF(IFERROR(SEARCH("#",UPPER('ÚHRADOVÝ KATALOG VZP - ZP'!C212)),0)&gt;0," #","")</f>
        <v/>
      </c>
      <c r="AC212" s="11" t="str">
        <f>IF(IFERROR(SEARCH(CHAR(10),UPPER('ÚHRADOVÝ KATALOG VZP - ZP'!C212)),0)&gt;0," ALT+ENTER","")</f>
        <v/>
      </c>
      <c r="AD212" s="96" t="str">
        <f>IF(AND(V212=0, R212="NE"),"Chybí NAZ",IF(LEN(TRIM(W212&amp;X212&amp;Y212&amp;Z212&amp;AA212&amp;AB212&amp;AC212))&gt;0,"Nepovolený(é) znak(y):   "&amp;W212&amp;X212&amp;Y212&amp;Z212&amp;AA212&amp;AB212&amp;AC212,TRIM('ÚHRADOVÝ KATALOG VZP - ZP'!C212)))</f>
        <v/>
      </c>
      <c r="AE212" s="11">
        <f>LEN(TRIM('ÚHRADOVÝ KATALOG VZP - ZP'!D212))</f>
        <v>0</v>
      </c>
      <c r="AF212" s="11" t="str">
        <f>IF(IFERROR(SEARCH("""",UPPER('ÚHRADOVÝ KATALOG VZP - ZP'!D212)),0)&gt;0," "&amp;CHAR(34),"")</f>
        <v/>
      </c>
      <c r="AG212" s="11" t="str">
        <f>IF(IFERROR(SEARCH("~?",UPPER('ÚHRADOVÝ KATALOG VZP - ZP'!D212)),0)&gt;0," ?","")</f>
        <v/>
      </c>
      <c r="AH212" s="11" t="str">
        <f>IF(IFERROR(SEARCH("!",UPPER('ÚHRADOVÝ KATALOG VZP - ZP'!D212)),0)&gt;0," !","")</f>
        <v/>
      </c>
      <c r="AI212" s="11" t="str">
        <f>IF(IFERROR(SEARCH("_",UPPER('ÚHRADOVÝ KATALOG VZP - ZP'!D212)),0)&gt;0," _","")</f>
        <v/>
      </c>
      <c r="AJ212" s="11" t="str">
        <f>IF(IFERROR(SEARCH("§",UPPER('ÚHRADOVÝ KATALOG VZP - ZP'!D212)),0)&gt;0," §","")</f>
        <v/>
      </c>
      <c r="AK212" s="11" t="str">
        <f>IF(IFERROR(SEARCH("#",UPPER('ÚHRADOVÝ KATALOG VZP - ZP'!D212)),0)&gt;0," #","")</f>
        <v/>
      </c>
      <c r="AL212" s="11" t="str">
        <f>IF(IFERROR(SEARCH(CHAR(10),UPPER('ÚHRADOVÝ KATALOG VZP - ZP'!D212)),0)&gt;0," ALT+ENTER","")</f>
        <v/>
      </c>
      <c r="AM212" s="96" t="str">
        <f>IF(AND(AE212=0, R212="NE"),"Chybí DOP",IF(LEN(TRIM(AF212&amp;AG212&amp;AH212&amp;AI212&amp;AJ212&amp;AK212&amp;AL212))&gt;0,"Nepovolený(é) znak(y):   "&amp;AF212&amp;AG212&amp;AH212&amp;AI212&amp;AJ212&amp;AK212&amp;AL212,TRIM('ÚHRADOVÝ KATALOG VZP - ZP'!D212)))</f>
        <v/>
      </c>
    </row>
    <row r="213" spans="1:39" ht="30" hidden="1" customHeight="1" x14ac:dyDescent="0.2">
      <c r="A213" s="1">
        <v>208</v>
      </c>
      <c r="B213" s="20" t="str">
        <f>IF(ISBLANK('ÚHRADOVÝ KATALOG VZP - ZP'!B213),"",'ÚHRADOVÝ KATALOG VZP - ZP'!B213)</f>
        <v/>
      </c>
      <c r="C213" s="21" t="str">
        <f t="shared" si="13"/>
        <v/>
      </c>
      <c r="D213" s="21" t="str">
        <f t="shared" si="14"/>
        <v/>
      </c>
      <c r="E213" s="22" t="str">
        <f>IF(S213="NOVÝ",IF(LEN(TRIM('ÚHRADOVÝ KATALOG VZP - ZP'!E213))=0,"Chybí TYP",'ÚHRADOVÝ KATALOG VZP - ZP'!E213),IF(LEN(TRIM('ÚHRADOVÝ KATALOG VZP - ZP'!E213))=0,"",'ÚHRADOVÝ KATALOG VZP - ZP'!E213))</f>
        <v/>
      </c>
      <c r="F213" s="22" t="str">
        <f t="shared" si="15"/>
        <v/>
      </c>
      <c r="G213" s="22" t="str">
        <f>IF(S213="NOVÝ",IF(LEN(TRIM('ÚHRADOVÝ KATALOG VZP - ZP'!G213))=0,"???",IF(IFERROR(SEARCH("""",UPPER('ÚHRADOVÝ KATALOG VZP - ZP'!G213)),0)=0,UPPER('ÚHRADOVÝ KATALOG VZP - ZP'!G213),"("&amp;""""&amp;")")),IF(LEN(TRIM('ÚHRADOVÝ KATALOG VZP - ZP'!G213))=0,"",IF(IFERROR(SEARCH("""",UPPER('ÚHRADOVÝ KATALOG VZP - ZP'!G213)),0)=0,UPPER('ÚHRADOVÝ KATALOG VZP - ZP'!G213),"("&amp;""""&amp;")")))</f>
        <v/>
      </c>
      <c r="H213" s="22" t="str">
        <f>IF(IFERROR(SEARCH("""",UPPER('ÚHRADOVÝ KATALOG VZP - ZP'!H213)),0)=0,UPPER('ÚHRADOVÝ KATALOG VZP - ZP'!H213),"("&amp;""""&amp;")")</f>
        <v/>
      </c>
      <c r="I213" s="22" t="str">
        <f>IF(IFERROR(SEARCH("""",UPPER('ÚHRADOVÝ KATALOG VZP - ZP'!I213)),0)=0,UPPER('ÚHRADOVÝ KATALOG VZP - ZP'!I213),"("&amp;""""&amp;")")</f>
        <v/>
      </c>
      <c r="J213" s="23" t="str">
        <f>IF(S213="NOVÝ",IF(LEN(TRIM('ÚHRADOVÝ KATALOG VZP - ZP'!J213))=0,"Chybí VYC",'ÚHRADOVÝ KATALOG VZP - ZP'!J213),IF(LEN(TRIM('ÚHRADOVÝ KATALOG VZP - ZP'!J213))=0,"",'ÚHRADOVÝ KATALOG VZP - ZP'!J213))</f>
        <v/>
      </c>
      <c r="K213" s="22" t="str">
        <f>IF(S213="NOVÝ",IF(LEN(TRIM('ÚHRADOVÝ KATALOG VZP - ZP'!K213))=0,"Chybí MENA",IF(IFERROR(SEARCH("""",UPPER('ÚHRADOVÝ KATALOG VZP - ZP'!K213)),0)=0,UPPER('ÚHRADOVÝ KATALOG VZP - ZP'!K213),"("&amp;""""&amp;")")),IF(LEN(TRIM('ÚHRADOVÝ KATALOG VZP - ZP'!K213))=0,"",IF(IFERROR(SEARCH("""",UPPER('ÚHRADOVÝ KATALOG VZP - ZP'!K213)),0)=0,UPPER('ÚHRADOVÝ KATALOG VZP - ZP'!K213),"("&amp;""""&amp;")")))</f>
        <v/>
      </c>
      <c r="L213" s="24" t="str">
        <f>IF(S213="NOVÝ",IF(LEN(TRIM('ÚHRADOVÝ KATALOG VZP - ZP'!L213))=0,"Chybí KURZ",'ÚHRADOVÝ KATALOG VZP - ZP'!L213),IF(LEN(TRIM('ÚHRADOVÝ KATALOG VZP - ZP'!L213))=0,"",'ÚHRADOVÝ KATALOG VZP - ZP'!L213))</f>
        <v/>
      </c>
      <c r="M213" s="83" t="str">
        <f>IF(S213="NOVÝ",IF(LEN(TRIM('ÚHRADOVÝ KATALOG VZP - ZP'!M213))=0,"Chybí DPH",
IF(OR('ÚHRADOVÝ KATALOG VZP - ZP'!M213=15,'ÚHRADOVÝ KATALOG VZP - ZP'!M213=21),
'ÚHRADOVÝ KATALOG VZP - ZP'!M213,"CHYBA")),
IF(LEN(TRIM('ÚHRADOVÝ KATALOG VZP - ZP'!M213))=0,"",
IF(OR('ÚHRADOVÝ KATALOG VZP - ZP'!M213=15,'ÚHRADOVÝ KATALOG VZP - ZP'!M213=21),
'ÚHRADOVÝ KATALOG VZP - ZP'!M213,"CHYBA"))
)</f>
        <v/>
      </c>
      <c r="N213" s="25" t="str">
        <f>IF(R213="NE",IF(AND(T213&lt;&gt;"X",LEN('ÚHRADOVÝ KATALOG VZP - ZP'!N213)&gt;0),IF(ROUND(J213*L213*(1+(M213/100))*T213,2)&lt;'ÚHRADOVÝ KATALOG VZP - ZP'!N213,TEXT('ÚHRADOVÝ KATALOG VZP - ZP'!N213,"# ##0,00 Kč") &amp; CHAR(10) &amp; "&gt; " &amp; TEXT('ÚHRADOVÝ KATALOG VZP - ZP'!N213-(J213*L213*(1+(M213/100))*T213),"# ##0,00 Kč"),TEXT('ÚHRADOVÝ KATALOG VZP - ZP'!N213,"# ##0,00 Kč") &amp; CHAR(10) &amp; "OK"),"Chybí data pro výpočet"),"")</f>
        <v/>
      </c>
      <c r="O213" s="26" t="str">
        <f>IF(AND(R213="NE",LEN('ÚHRADOVÝ KATALOG VZP - ZP'!O213)&gt;0),'ÚHRADOVÝ KATALOG VZP - ZP'!O213,"")</f>
        <v/>
      </c>
      <c r="P213" s="26" t="str">
        <f>IF(AND(R213="NE",LEN('ÚHRADOVÝ KATALOG VZP - ZP'!P213)&gt;0),'ÚHRADOVÝ KATALOG VZP - ZP'!P213,"")</f>
        <v/>
      </c>
      <c r="Q213" s="79" t="str">
        <f>IF(LEN(TRIM('ÚHRADOVÝ KATALOG VZP - ZP'!Q213))=0,"",IF(IFERROR(SEARCH("""",UPPER('ÚHRADOVÝ KATALOG VZP - ZP'!Q213)),0)=0,UPPER('ÚHRADOVÝ KATALOG VZP - ZP'!Q213),"("&amp;""""&amp;")"))</f>
        <v/>
      </c>
      <c r="R213" s="31" t="str">
        <f>IF(LEN(TRIM('ÚHRADOVÝ KATALOG VZP - ZP'!B213)&amp;TRIM('ÚHRADOVÝ KATALOG VZP - ZP'!C213)&amp;TRIM('ÚHRADOVÝ KATALOG VZP - ZP'!D213)&amp;TRIM('ÚHRADOVÝ KATALOG VZP - ZP'!E213)&amp;TRIM('ÚHRADOVÝ KATALOG VZP - ZP'!F213)&amp;TRIM('ÚHRADOVÝ KATALOG VZP - ZP'!G213)&amp;TRIM('ÚHRADOVÝ KATALOG VZP - ZP'!H213)&amp;TRIM('ÚHRADOVÝ KATALOG VZP - ZP'!I213)&amp;TRIM('ÚHRADOVÝ KATALOG VZP - ZP'!J213)&amp;TRIM('ÚHRADOVÝ KATALOG VZP - ZP'!K213)&amp;TRIM('ÚHRADOVÝ KATALOG VZP - ZP'!L213)&amp;TRIM('ÚHRADOVÝ KATALOG VZP - ZP'!M213)&amp;TRIM('ÚHRADOVÝ KATALOG VZP - ZP'!N213)&amp;TRIM('ÚHRADOVÝ KATALOG VZP - ZP'!O213)&amp;TRIM('ÚHRADOVÝ KATALOG VZP - ZP'!P213)&amp;TRIM('ÚHRADOVÝ KATALOG VZP - ZP'!Q213))=0,"ANO","NE")</f>
        <v>ANO</v>
      </c>
      <c r="S213" s="31" t="str">
        <f>IF(R213="NE",IF(LEN(TRIM('ÚHRADOVÝ KATALOG VZP - ZP'!B213))=0,"NOVÝ","OPRAVA"),"")</f>
        <v/>
      </c>
      <c r="T213" s="32" t="str">
        <f t="shared" si="16"/>
        <v>X</v>
      </c>
      <c r="U213" s="11"/>
      <c r="V213" s="11">
        <f>LEN(TRIM('ÚHRADOVÝ KATALOG VZP - ZP'!C213))</f>
        <v>0</v>
      </c>
      <c r="W213" s="11" t="str">
        <f>IF(IFERROR(SEARCH("""",UPPER('ÚHRADOVÝ KATALOG VZP - ZP'!C213)),0)&gt;0," "&amp;CHAR(34),"")</f>
        <v/>
      </c>
      <c r="X213" s="11" t="str">
        <f>IF(IFERROR(SEARCH("~?",UPPER('ÚHRADOVÝ KATALOG VZP - ZP'!C213)),0)&gt;0," ?","")</f>
        <v/>
      </c>
      <c r="Y213" s="11" t="str">
        <f>IF(IFERROR(SEARCH("!",UPPER('ÚHRADOVÝ KATALOG VZP - ZP'!C213)),0)&gt;0," !","")</f>
        <v/>
      </c>
      <c r="Z213" s="11" t="str">
        <f>IF(IFERROR(SEARCH("_",UPPER('ÚHRADOVÝ KATALOG VZP - ZP'!C213)),0)&gt;0," _","")</f>
        <v/>
      </c>
      <c r="AA213" s="11" t="str">
        <f>IF(IFERROR(SEARCH("§",UPPER('ÚHRADOVÝ KATALOG VZP - ZP'!C213)),0)&gt;0," §","")</f>
        <v/>
      </c>
      <c r="AB213" s="11" t="str">
        <f>IF(IFERROR(SEARCH("#",UPPER('ÚHRADOVÝ KATALOG VZP - ZP'!C213)),0)&gt;0," #","")</f>
        <v/>
      </c>
      <c r="AC213" s="11" t="str">
        <f>IF(IFERROR(SEARCH(CHAR(10),UPPER('ÚHRADOVÝ KATALOG VZP - ZP'!C213)),0)&gt;0," ALT+ENTER","")</f>
        <v/>
      </c>
      <c r="AD213" s="96" t="str">
        <f>IF(AND(V213=0, R213="NE"),"Chybí NAZ",IF(LEN(TRIM(W213&amp;X213&amp;Y213&amp;Z213&amp;AA213&amp;AB213&amp;AC213))&gt;0,"Nepovolený(é) znak(y):   "&amp;W213&amp;X213&amp;Y213&amp;Z213&amp;AA213&amp;AB213&amp;AC213,TRIM('ÚHRADOVÝ KATALOG VZP - ZP'!C213)))</f>
        <v/>
      </c>
      <c r="AE213" s="11">
        <f>LEN(TRIM('ÚHRADOVÝ KATALOG VZP - ZP'!D213))</f>
        <v>0</v>
      </c>
      <c r="AF213" s="11" t="str">
        <f>IF(IFERROR(SEARCH("""",UPPER('ÚHRADOVÝ KATALOG VZP - ZP'!D213)),0)&gt;0," "&amp;CHAR(34),"")</f>
        <v/>
      </c>
      <c r="AG213" s="11" t="str">
        <f>IF(IFERROR(SEARCH("~?",UPPER('ÚHRADOVÝ KATALOG VZP - ZP'!D213)),0)&gt;0," ?","")</f>
        <v/>
      </c>
      <c r="AH213" s="11" t="str">
        <f>IF(IFERROR(SEARCH("!",UPPER('ÚHRADOVÝ KATALOG VZP - ZP'!D213)),0)&gt;0," !","")</f>
        <v/>
      </c>
      <c r="AI213" s="11" t="str">
        <f>IF(IFERROR(SEARCH("_",UPPER('ÚHRADOVÝ KATALOG VZP - ZP'!D213)),0)&gt;0," _","")</f>
        <v/>
      </c>
      <c r="AJ213" s="11" t="str">
        <f>IF(IFERROR(SEARCH("§",UPPER('ÚHRADOVÝ KATALOG VZP - ZP'!D213)),0)&gt;0," §","")</f>
        <v/>
      </c>
      <c r="AK213" s="11" t="str">
        <f>IF(IFERROR(SEARCH("#",UPPER('ÚHRADOVÝ KATALOG VZP - ZP'!D213)),0)&gt;0," #","")</f>
        <v/>
      </c>
      <c r="AL213" s="11" t="str">
        <f>IF(IFERROR(SEARCH(CHAR(10),UPPER('ÚHRADOVÝ KATALOG VZP - ZP'!D213)),0)&gt;0," ALT+ENTER","")</f>
        <v/>
      </c>
      <c r="AM213" s="96" t="str">
        <f>IF(AND(AE213=0, R213="NE"),"Chybí DOP",IF(LEN(TRIM(AF213&amp;AG213&amp;AH213&amp;AI213&amp;AJ213&amp;AK213&amp;AL213))&gt;0,"Nepovolený(é) znak(y):   "&amp;AF213&amp;AG213&amp;AH213&amp;AI213&amp;AJ213&amp;AK213&amp;AL213,TRIM('ÚHRADOVÝ KATALOG VZP - ZP'!D213)))</f>
        <v/>
      </c>
    </row>
    <row r="214" spans="1:39" ht="30" hidden="1" customHeight="1" x14ac:dyDescent="0.2">
      <c r="A214" s="1">
        <v>209</v>
      </c>
      <c r="B214" s="20" t="str">
        <f>IF(ISBLANK('ÚHRADOVÝ KATALOG VZP - ZP'!B214),"",'ÚHRADOVÝ KATALOG VZP - ZP'!B214)</f>
        <v/>
      </c>
      <c r="C214" s="21" t="str">
        <f t="shared" si="13"/>
        <v/>
      </c>
      <c r="D214" s="21" t="str">
        <f t="shared" si="14"/>
        <v/>
      </c>
      <c r="E214" s="22" t="str">
        <f>IF(S214="NOVÝ",IF(LEN(TRIM('ÚHRADOVÝ KATALOG VZP - ZP'!E214))=0,"Chybí TYP",'ÚHRADOVÝ KATALOG VZP - ZP'!E214),IF(LEN(TRIM('ÚHRADOVÝ KATALOG VZP - ZP'!E214))=0,"",'ÚHRADOVÝ KATALOG VZP - ZP'!E214))</f>
        <v/>
      </c>
      <c r="F214" s="22" t="str">
        <f t="shared" si="15"/>
        <v/>
      </c>
      <c r="G214" s="22" t="str">
        <f>IF(S214="NOVÝ",IF(LEN(TRIM('ÚHRADOVÝ KATALOG VZP - ZP'!G214))=0,"???",IF(IFERROR(SEARCH("""",UPPER('ÚHRADOVÝ KATALOG VZP - ZP'!G214)),0)=0,UPPER('ÚHRADOVÝ KATALOG VZP - ZP'!G214),"("&amp;""""&amp;")")),IF(LEN(TRIM('ÚHRADOVÝ KATALOG VZP - ZP'!G214))=0,"",IF(IFERROR(SEARCH("""",UPPER('ÚHRADOVÝ KATALOG VZP - ZP'!G214)),0)=0,UPPER('ÚHRADOVÝ KATALOG VZP - ZP'!G214),"("&amp;""""&amp;")")))</f>
        <v/>
      </c>
      <c r="H214" s="22" t="str">
        <f>IF(IFERROR(SEARCH("""",UPPER('ÚHRADOVÝ KATALOG VZP - ZP'!H214)),0)=0,UPPER('ÚHRADOVÝ KATALOG VZP - ZP'!H214),"("&amp;""""&amp;")")</f>
        <v/>
      </c>
      <c r="I214" s="22" t="str">
        <f>IF(IFERROR(SEARCH("""",UPPER('ÚHRADOVÝ KATALOG VZP - ZP'!I214)),0)=0,UPPER('ÚHRADOVÝ KATALOG VZP - ZP'!I214),"("&amp;""""&amp;")")</f>
        <v/>
      </c>
      <c r="J214" s="23" t="str">
        <f>IF(S214="NOVÝ",IF(LEN(TRIM('ÚHRADOVÝ KATALOG VZP - ZP'!J214))=0,"Chybí VYC",'ÚHRADOVÝ KATALOG VZP - ZP'!J214),IF(LEN(TRIM('ÚHRADOVÝ KATALOG VZP - ZP'!J214))=0,"",'ÚHRADOVÝ KATALOG VZP - ZP'!J214))</f>
        <v/>
      </c>
      <c r="K214" s="22" t="str">
        <f>IF(S214="NOVÝ",IF(LEN(TRIM('ÚHRADOVÝ KATALOG VZP - ZP'!K214))=0,"Chybí MENA",IF(IFERROR(SEARCH("""",UPPER('ÚHRADOVÝ KATALOG VZP - ZP'!K214)),0)=0,UPPER('ÚHRADOVÝ KATALOG VZP - ZP'!K214),"("&amp;""""&amp;")")),IF(LEN(TRIM('ÚHRADOVÝ KATALOG VZP - ZP'!K214))=0,"",IF(IFERROR(SEARCH("""",UPPER('ÚHRADOVÝ KATALOG VZP - ZP'!K214)),0)=0,UPPER('ÚHRADOVÝ KATALOG VZP - ZP'!K214),"("&amp;""""&amp;")")))</f>
        <v/>
      </c>
      <c r="L214" s="24" t="str">
        <f>IF(S214="NOVÝ",IF(LEN(TRIM('ÚHRADOVÝ KATALOG VZP - ZP'!L214))=0,"Chybí KURZ",'ÚHRADOVÝ KATALOG VZP - ZP'!L214),IF(LEN(TRIM('ÚHRADOVÝ KATALOG VZP - ZP'!L214))=0,"",'ÚHRADOVÝ KATALOG VZP - ZP'!L214))</f>
        <v/>
      </c>
      <c r="M214" s="83" t="str">
        <f>IF(S214="NOVÝ",IF(LEN(TRIM('ÚHRADOVÝ KATALOG VZP - ZP'!M214))=0,"Chybí DPH",
IF(OR('ÚHRADOVÝ KATALOG VZP - ZP'!M214=15,'ÚHRADOVÝ KATALOG VZP - ZP'!M214=21),
'ÚHRADOVÝ KATALOG VZP - ZP'!M214,"CHYBA")),
IF(LEN(TRIM('ÚHRADOVÝ KATALOG VZP - ZP'!M214))=0,"",
IF(OR('ÚHRADOVÝ KATALOG VZP - ZP'!M214=15,'ÚHRADOVÝ KATALOG VZP - ZP'!M214=21),
'ÚHRADOVÝ KATALOG VZP - ZP'!M214,"CHYBA"))
)</f>
        <v/>
      </c>
      <c r="N214" s="25" t="str">
        <f>IF(R214="NE",IF(AND(T214&lt;&gt;"X",LEN('ÚHRADOVÝ KATALOG VZP - ZP'!N214)&gt;0),IF(ROUND(J214*L214*(1+(M214/100))*T214,2)&lt;'ÚHRADOVÝ KATALOG VZP - ZP'!N214,TEXT('ÚHRADOVÝ KATALOG VZP - ZP'!N214,"# ##0,00 Kč") &amp; CHAR(10) &amp; "&gt; " &amp; TEXT('ÚHRADOVÝ KATALOG VZP - ZP'!N214-(J214*L214*(1+(M214/100))*T214),"# ##0,00 Kč"),TEXT('ÚHRADOVÝ KATALOG VZP - ZP'!N214,"# ##0,00 Kč") &amp; CHAR(10) &amp; "OK"),"Chybí data pro výpočet"),"")</f>
        <v/>
      </c>
      <c r="O214" s="26" t="str">
        <f>IF(AND(R214="NE",LEN('ÚHRADOVÝ KATALOG VZP - ZP'!O214)&gt;0),'ÚHRADOVÝ KATALOG VZP - ZP'!O214,"")</f>
        <v/>
      </c>
      <c r="P214" s="26" t="str">
        <f>IF(AND(R214="NE",LEN('ÚHRADOVÝ KATALOG VZP - ZP'!P214)&gt;0),'ÚHRADOVÝ KATALOG VZP - ZP'!P214,"")</f>
        <v/>
      </c>
      <c r="Q214" s="79" t="str">
        <f>IF(LEN(TRIM('ÚHRADOVÝ KATALOG VZP - ZP'!Q214))=0,"",IF(IFERROR(SEARCH("""",UPPER('ÚHRADOVÝ KATALOG VZP - ZP'!Q214)),0)=0,UPPER('ÚHRADOVÝ KATALOG VZP - ZP'!Q214),"("&amp;""""&amp;")"))</f>
        <v/>
      </c>
      <c r="R214" s="31" t="str">
        <f>IF(LEN(TRIM('ÚHRADOVÝ KATALOG VZP - ZP'!B214)&amp;TRIM('ÚHRADOVÝ KATALOG VZP - ZP'!C214)&amp;TRIM('ÚHRADOVÝ KATALOG VZP - ZP'!D214)&amp;TRIM('ÚHRADOVÝ KATALOG VZP - ZP'!E214)&amp;TRIM('ÚHRADOVÝ KATALOG VZP - ZP'!F214)&amp;TRIM('ÚHRADOVÝ KATALOG VZP - ZP'!G214)&amp;TRIM('ÚHRADOVÝ KATALOG VZP - ZP'!H214)&amp;TRIM('ÚHRADOVÝ KATALOG VZP - ZP'!I214)&amp;TRIM('ÚHRADOVÝ KATALOG VZP - ZP'!J214)&amp;TRIM('ÚHRADOVÝ KATALOG VZP - ZP'!K214)&amp;TRIM('ÚHRADOVÝ KATALOG VZP - ZP'!L214)&amp;TRIM('ÚHRADOVÝ KATALOG VZP - ZP'!M214)&amp;TRIM('ÚHRADOVÝ KATALOG VZP - ZP'!N214)&amp;TRIM('ÚHRADOVÝ KATALOG VZP - ZP'!O214)&amp;TRIM('ÚHRADOVÝ KATALOG VZP - ZP'!P214)&amp;TRIM('ÚHRADOVÝ KATALOG VZP - ZP'!Q214))=0,"ANO","NE")</f>
        <v>ANO</v>
      </c>
      <c r="S214" s="31" t="str">
        <f>IF(R214="NE",IF(LEN(TRIM('ÚHRADOVÝ KATALOG VZP - ZP'!B214))=0,"NOVÝ","OPRAVA"),"")</f>
        <v/>
      </c>
      <c r="T214" s="32" t="str">
        <f t="shared" si="16"/>
        <v>X</v>
      </c>
      <c r="U214" s="11"/>
      <c r="V214" s="11">
        <f>LEN(TRIM('ÚHRADOVÝ KATALOG VZP - ZP'!C214))</f>
        <v>0</v>
      </c>
      <c r="W214" s="11" t="str">
        <f>IF(IFERROR(SEARCH("""",UPPER('ÚHRADOVÝ KATALOG VZP - ZP'!C214)),0)&gt;0," "&amp;CHAR(34),"")</f>
        <v/>
      </c>
      <c r="X214" s="11" t="str">
        <f>IF(IFERROR(SEARCH("~?",UPPER('ÚHRADOVÝ KATALOG VZP - ZP'!C214)),0)&gt;0," ?","")</f>
        <v/>
      </c>
      <c r="Y214" s="11" t="str">
        <f>IF(IFERROR(SEARCH("!",UPPER('ÚHRADOVÝ KATALOG VZP - ZP'!C214)),0)&gt;0," !","")</f>
        <v/>
      </c>
      <c r="Z214" s="11" t="str">
        <f>IF(IFERROR(SEARCH("_",UPPER('ÚHRADOVÝ KATALOG VZP - ZP'!C214)),0)&gt;0," _","")</f>
        <v/>
      </c>
      <c r="AA214" s="11" t="str">
        <f>IF(IFERROR(SEARCH("§",UPPER('ÚHRADOVÝ KATALOG VZP - ZP'!C214)),0)&gt;0," §","")</f>
        <v/>
      </c>
      <c r="AB214" s="11" t="str">
        <f>IF(IFERROR(SEARCH("#",UPPER('ÚHRADOVÝ KATALOG VZP - ZP'!C214)),0)&gt;0," #","")</f>
        <v/>
      </c>
      <c r="AC214" s="11" t="str">
        <f>IF(IFERROR(SEARCH(CHAR(10),UPPER('ÚHRADOVÝ KATALOG VZP - ZP'!C214)),0)&gt;0," ALT+ENTER","")</f>
        <v/>
      </c>
      <c r="AD214" s="96" t="str">
        <f>IF(AND(V214=0, R214="NE"),"Chybí NAZ",IF(LEN(TRIM(W214&amp;X214&amp;Y214&amp;Z214&amp;AA214&amp;AB214&amp;AC214))&gt;0,"Nepovolený(é) znak(y):   "&amp;W214&amp;X214&amp;Y214&amp;Z214&amp;AA214&amp;AB214&amp;AC214,TRIM('ÚHRADOVÝ KATALOG VZP - ZP'!C214)))</f>
        <v/>
      </c>
      <c r="AE214" s="11">
        <f>LEN(TRIM('ÚHRADOVÝ KATALOG VZP - ZP'!D214))</f>
        <v>0</v>
      </c>
      <c r="AF214" s="11" t="str">
        <f>IF(IFERROR(SEARCH("""",UPPER('ÚHRADOVÝ KATALOG VZP - ZP'!D214)),0)&gt;0," "&amp;CHAR(34),"")</f>
        <v/>
      </c>
      <c r="AG214" s="11" t="str">
        <f>IF(IFERROR(SEARCH("~?",UPPER('ÚHRADOVÝ KATALOG VZP - ZP'!D214)),0)&gt;0," ?","")</f>
        <v/>
      </c>
      <c r="AH214" s="11" t="str">
        <f>IF(IFERROR(SEARCH("!",UPPER('ÚHRADOVÝ KATALOG VZP - ZP'!D214)),0)&gt;0," !","")</f>
        <v/>
      </c>
      <c r="AI214" s="11" t="str">
        <f>IF(IFERROR(SEARCH("_",UPPER('ÚHRADOVÝ KATALOG VZP - ZP'!D214)),0)&gt;0," _","")</f>
        <v/>
      </c>
      <c r="AJ214" s="11" t="str">
        <f>IF(IFERROR(SEARCH("§",UPPER('ÚHRADOVÝ KATALOG VZP - ZP'!D214)),0)&gt;0," §","")</f>
        <v/>
      </c>
      <c r="AK214" s="11" t="str">
        <f>IF(IFERROR(SEARCH("#",UPPER('ÚHRADOVÝ KATALOG VZP - ZP'!D214)),0)&gt;0," #","")</f>
        <v/>
      </c>
      <c r="AL214" s="11" t="str">
        <f>IF(IFERROR(SEARCH(CHAR(10),UPPER('ÚHRADOVÝ KATALOG VZP - ZP'!D214)),0)&gt;0," ALT+ENTER","")</f>
        <v/>
      </c>
      <c r="AM214" s="96" t="str">
        <f>IF(AND(AE214=0, R214="NE"),"Chybí DOP",IF(LEN(TRIM(AF214&amp;AG214&amp;AH214&amp;AI214&amp;AJ214&amp;AK214&amp;AL214))&gt;0,"Nepovolený(é) znak(y):   "&amp;AF214&amp;AG214&amp;AH214&amp;AI214&amp;AJ214&amp;AK214&amp;AL214,TRIM('ÚHRADOVÝ KATALOG VZP - ZP'!D214)))</f>
        <v/>
      </c>
    </row>
    <row r="215" spans="1:39" ht="30" hidden="1" customHeight="1" x14ac:dyDescent="0.2">
      <c r="A215" s="1">
        <v>210</v>
      </c>
      <c r="B215" s="20" t="str">
        <f>IF(ISBLANK('ÚHRADOVÝ KATALOG VZP - ZP'!B215),"",'ÚHRADOVÝ KATALOG VZP - ZP'!B215)</f>
        <v/>
      </c>
      <c r="C215" s="21" t="str">
        <f t="shared" si="13"/>
        <v/>
      </c>
      <c r="D215" s="21" t="str">
        <f t="shared" si="14"/>
        <v/>
      </c>
      <c r="E215" s="22" t="str">
        <f>IF(S215="NOVÝ",IF(LEN(TRIM('ÚHRADOVÝ KATALOG VZP - ZP'!E215))=0,"Chybí TYP",'ÚHRADOVÝ KATALOG VZP - ZP'!E215),IF(LEN(TRIM('ÚHRADOVÝ KATALOG VZP - ZP'!E215))=0,"",'ÚHRADOVÝ KATALOG VZP - ZP'!E215))</f>
        <v/>
      </c>
      <c r="F215" s="22" t="str">
        <f t="shared" si="15"/>
        <v/>
      </c>
      <c r="G215" s="22" t="str">
        <f>IF(S215="NOVÝ",IF(LEN(TRIM('ÚHRADOVÝ KATALOG VZP - ZP'!G215))=0,"???",IF(IFERROR(SEARCH("""",UPPER('ÚHRADOVÝ KATALOG VZP - ZP'!G215)),0)=0,UPPER('ÚHRADOVÝ KATALOG VZP - ZP'!G215),"("&amp;""""&amp;")")),IF(LEN(TRIM('ÚHRADOVÝ KATALOG VZP - ZP'!G215))=0,"",IF(IFERROR(SEARCH("""",UPPER('ÚHRADOVÝ KATALOG VZP - ZP'!G215)),0)=0,UPPER('ÚHRADOVÝ KATALOG VZP - ZP'!G215),"("&amp;""""&amp;")")))</f>
        <v/>
      </c>
      <c r="H215" s="22" t="str">
        <f>IF(IFERROR(SEARCH("""",UPPER('ÚHRADOVÝ KATALOG VZP - ZP'!H215)),0)=0,UPPER('ÚHRADOVÝ KATALOG VZP - ZP'!H215),"("&amp;""""&amp;")")</f>
        <v/>
      </c>
      <c r="I215" s="22" t="str">
        <f>IF(IFERROR(SEARCH("""",UPPER('ÚHRADOVÝ KATALOG VZP - ZP'!I215)),0)=0,UPPER('ÚHRADOVÝ KATALOG VZP - ZP'!I215),"("&amp;""""&amp;")")</f>
        <v/>
      </c>
      <c r="J215" s="23" t="str">
        <f>IF(S215="NOVÝ",IF(LEN(TRIM('ÚHRADOVÝ KATALOG VZP - ZP'!J215))=0,"Chybí VYC",'ÚHRADOVÝ KATALOG VZP - ZP'!J215),IF(LEN(TRIM('ÚHRADOVÝ KATALOG VZP - ZP'!J215))=0,"",'ÚHRADOVÝ KATALOG VZP - ZP'!J215))</f>
        <v/>
      </c>
      <c r="K215" s="22" t="str">
        <f>IF(S215="NOVÝ",IF(LEN(TRIM('ÚHRADOVÝ KATALOG VZP - ZP'!K215))=0,"Chybí MENA",IF(IFERROR(SEARCH("""",UPPER('ÚHRADOVÝ KATALOG VZP - ZP'!K215)),0)=0,UPPER('ÚHRADOVÝ KATALOG VZP - ZP'!K215),"("&amp;""""&amp;")")),IF(LEN(TRIM('ÚHRADOVÝ KATALOG VZP - ZP'!K215))=0,"",IF(IFERROR(SEARCH("""",UPPER('ÚHRADOVÝ KATALOG VZP - ZP'!K215)),0)=0,UPPER('ÚHRADOVÝ KATALOG VZP - ZP'!K215),"("&amp;""""&amp;")")))</f>
        <v/>
      </c>
      <c r="L215" s="24" t="str">
        <f>IF(S215="NOVÝ",IF(LEN(TRIM('ÚHRADOVÝ KATALOG VZP - ZP'!L215))=0,"Chybí KURZ",'ÚHRADOVÝ KATALOG VZP - ZP'!L215),IF(LEN(TRIM('ÚHRADOVÝ KATALOG VZP - ZP'!L215))=0,"",'ÚHRADOVÝ KATALOG VZP - ZP'!L215))</f>
        <v/>
      </c>
      <c r="M215" s="83" t="str">
        <f>IF(S215="NOVÝ",IF(LEN(TRIM('ÚHRADOVÝ KATALOG VZP - ZP'!M215))=0,"Chybí DPH",
IF(OR('ÚHRADOVÝ KATALOG VZP - ZP'!M215=15,'ÚHRADOVÝ KATALOG VZP - ZP'!M215=21),
'ÚHRADOVÝ KATALOG VZP - ZP'!M215,"CHYBA")),
IF(LEN(TRIM('ÚHRADOVÝ KATALOG VZP - ZP'!M215))=0,"",
IF(OR('ÚHRADOVÝ KATALOG VZP - ZP'!M215=15,'ÚHRADOVÝ KATALOG VZP - ZP'!M215=21),
'ÚHRADOVÝ KATALOG VZP - ZP'!M215,"CHYBA"))
)</f>
        <v/>
      </c>
      <c r="N215" s="25" t="str">
        <f>IF(R215="NE",IF(AND(T215&lt;&gt;"X",LEN('ÚHRADOVÝ KATALOG VZP - ZP'!N215)&gt;0),IF(ROUND(J215*L215*(1+(M215/100))*T215,2)&lt;'ÚHRADOVÝ KATALOG VZP - ZP'!N215,TEXT('ÚHRADOVÝ KATALOG VZP - ZP'!N215,"# ##0,00 Kč") &amp; CHAR(10) &amp; "&gt; " &amp; TEXT('ÚHRADOVÝ KATALOG VZP - ZP'!N215-(J215*L215*(1+(M215/100))*T215),"# ##0,00 Kč"),TEXT('ÚHRADOVÝ KATALOG VZP - ZP'!N215,"# ##0,00 Kč") &amp; CHAR(10) &amp; "OK"),"Chybí data pro výpočet"),"")</f>
        <v/>
      </c>
      <c r="O215" s="26" t="str">
        <f>IF(AND(R215="NE",LEN('ÚHRADOVÝ KATALOG VZP - ZP'!O215)&gt;0),'ÚHRADOVÝ KATALOG VZP - ZP'!O215,"")</f>
        <v/>
      </c>
      <c r="P215" s="26" t="str">
        <f>IF(AND(R215="NE",LEN('ÚHRADOVÝ KATALOG VZP - ZP'!P215)&gt;0),'ÚHRADOVÝ KATALOG VZP - ZP'!P215,"")</f>
        <v/>
      </c>
      <c r="Q215" s="79" t="str">
        <f>IF(LEN(TRIM('ÚHRADOVÝ KATALOG VZP - ZP'!Q215))=0,"",IF(IFERROR(SEARCH("""",UPPER('ÚHRADOVÝ KATALOG VZP - ZP'!Q215)),0)=0,UPPER('ÚHRADOVÝ KATALOG VZP - ZP'!Q215),"("&amp;""""&amp;")"))</f>
        <v/>
      </c>
      <c r="R215" s="31" t="str">
        <f>IF(LEN(TRIM('ÚHRADOVÝ KATALOG VZP - ZP'!B215)&amp;TRIM('ÚHRADOVÝ KATALOG VZP - ZP'!C215)&amp;TRIM('ÚHRADOVÝ KATALOG VZP - ZP'!D215)&amp;TRIM('ÚHRADOVÝ KATALOG VZP - ZP'!E215)&amp;TRIM('ÚHRADOVÝ KATALOG VZP - ZP'!F215)&amp;TRIM('ÚHRADOVÝ KATALOG VZP - ZP'!G215)&amp;TRIM('ÚHRADOVÝ KATALOG VZP - ZP'!H215)&amp;TRIM('ÚHRADOVÝ KATALOG VZP - ZP'!I215)&amp;TRIM('ÚHRADOVÝ KATALOG VZP - ZP'!J215)&amp;TRIM('ÚHRADOVÝ KATALOG VZP - ZP'!K215)&amp;TRIM('ÚHRADOVÝ KATALOG VZP - ZP'!L215)&amp;TRIM('ÚHRADOVÝ KATALOG VZP - ZP'!M215)&amp;TRIM('ÚHRADOVÝ KATALOG VZP - ZP'!N215)&amp;TRIM('ÚHRADOVÝ KATALOG VZP - ZP'!O215)&amp;TRIM('ÚHRADOVÝ KATALOG VZP - ZP'!P215)&amp;TRIM('ÚHRADOVÝ KATALOG VZP - ZP'!Q215))=0,"ANO","NE")</f>
        <v>ANO</v>
      </c>
      <c r="S215" s="31" t="str">
        <f>IF(R215="NE",IF(LEN(TRIM('ÚHRADOVÝ KATALOG VZP - ZP'!B215))=0,"NOVÝ","OPRAVA"),"")</f>
        <v/>
      </c>
      <c r="T215" s="32" t="str">
        <f t="shared" si="16"/>
        <v>X</v>
      </c>
      <c r="U215" s="11"/>
      <c r="V215" s="11">
        <f>LEN(TRIM('ÚHRADOVÝ KATALOG VZP - ZP'!C215))</f>
        <v>0</v>
      </c>
      <c r="W215" s="11" t="str">
        <f>IF(IFERROR(SEARCH("""",UPPER('ÚHRADOVÝ KATALOG VZP - ZP'!C215)),0)&gt;0," "&amp;CHAR(34),"")</f>
        <v/>
      </c>
      <c r="X215" s="11" t="str">
        <f>IF(IFERROR(SEARCH("~?",UPPER('ÚHRADOVÝ KATALOG VZP - ZP'!C215)),0)&gt;0," ?","")</f>
        <v/>
      </c>
      <c r="Y215" s="11" t="str">
        <f>IF(IFERROR(SEARCH("!",UPPER('ÚHRADOVÝ KATALOG VZP - ZP'!C215)),0)&gt;0," !","")</f>
        <v/>
      </c>
      <c r="Z215" s="11" t="str">
        <f>IF(IFERROR(SEARCH("_",UPPER('ÚHRADOVÝ KATALOG VZP - ZP'!C215)),0)&gt;0," _","")</f>
        <v/>
      </c>
      <c r="AA215" s="11" t="str">
        <f>IF(IFERROR(SEARCH("§",UPPER('ÚHRADOVÝ KATALOG VZP - ZP'!C215)),0)&gt;0," §","")</f>
        <v/>
      </c>
      <c r="AB215" s="11" t="str">
        <f>IF(IFERROR(SEARCH("#",UPPER('ÚHRADOVÝ KATALOG VZP - ZP'!C215)),0)&gt;0," #","")</f>
        <v/>
      </c>
      <c r="AC215" s="11" t="str">
        <f>IF(IFERROR(SEARCH(CHAR(10),UPPER('ÚHRADOVÝ KATALOG VZP - ZP'!C215)),0)&gt;0," ALT+ENTER","")</f>
        <v/>
      </c>
      <c r="AD215" s="96" t="str">
        <f>IF(AND(V215=0, R215="NE"),"Chybí NAZ",IF(LEN(TRIM(W215&amp;X215&amp;Y215&amp;Z215&amp;AA215&amp;AB215&amp;AC215))&gt;0,"Nepovolený(é) znak(y):   "&amp;W215&amp;X215&amp;Y215&amp;Z215&amp;AA215&amp;AB215&amp;AC215,TRIM('ÚHRADOVÝ KATALOG VZP - ZP'!C215)))</f>
        <v/>
      </c>
      <c r="AE215" s="11">
        <f>LEN(TRIM('ÚHRADOVÝ KATALOG VZP - ZP'!D215))</f>
        <v>0</v>
      </c>
      <c r="AF215" s="11" t="str">
        <f>IF(IFERROR(SEARCH("""",UPPER('ÚHRADOVÝ KATALOG VZP - ZP'!D215)),0)&gt;0," "&amp;CHAR(34),"")</f>
        <v/>
      </c>
      <c r="AG215" s="11" t="str">
        <f>IF(IFERROR(SEARCH("~?",UPPER('ÚHRADOVÝ KATALOG VZP - ZP'!D215)),0)&gt;0," ?","")</f>
        <v/>
      </c>
      <c r="AH215" s="11" t="str">
        <f>IF(IFERROR(SEARCH("!",UPPER('ÚHRADOVÝ KATALOG VZP - ZP'!D215)),0)&gt;0," !","")</f>
        <v/>
      </c>
      <c r="AI215" s="11" t="str">
        <f>IF(IFERROR(SEARCH("_",UPPER('ÚHRADOVÝ KATALOG VZP - ZP'!D215)),0)&gt;0," _","")</f>
        <v/>
      </c>
      <c r="AJ215" s="11" t="str">
        <f>IF(IFERROR(SEARCH("§",UPPER('ÚHRADOVÝ KATALOG VZP - ZP'!D215)),0)&gt;0," §","")</f>
        <v/>
      </c>
      <c r="AK215" s="11" t="str">
        <f>IF(IFERROR(SEARCH("#",UPPER('ÚHRADOVÝ KATALOG VZP - ZP'!D215)),0)&gt;0," #","")</f>
        <v/>
      </c>
      <c r="AL215" s="11" t="str">
        <f>IF(IFERROR(SEARCH(CHAR(10),UPPER('ÚHRADOVÝ KATALOG VZP - ZP'!D215)),0)&gt;0," ALT+ENTER","")</f>
        <v/>
      </c>
      <c r="AM215" s="96" t="str">
        <f>IF(AND(AE215=0, R215="NE"),"Chybí DOP",IF(LEN(TRIM(AF215&amp;AG215&amp;AH215&amp;AI215&amp;AJ215&amp;AK215&amp;AL215))&gt;0,"Nepovolený(é) znak(y):   "&amp;AF215&amp;AG215&amp;AH215&amp;AI215&amp;AJ215&amp;AK215&amp;AL215,TRIM('ÚHRADOVÝ KATALOG VZP - ZP'!D215)))</f>
        <v/>
      </c>
    </row>
    <row r="216" spans="1:39" ht="30" hidden="1" customHeight="1" x14ac:dyDescent="0.2">
      <c r="A216" s="1">
        <v>211</v>
      </c>
      <c r="B216" s="20" t="str">
        <f>IF(ISBLANK('ÚHRADOVÝ KATALOG VZP - ZP'!B216),"",'ÚHRADOVÝ KATALOG VZP - ZP'!B216)</f>
        <v/>
      </c>
      <c r="C216" s="21" t="str">
        <f t="shared" si="13"/>
        <v/>
      </c>
      <c r="D216" s="21" t="str">
        <f t="shared" si="14"/>
        <v/>
      </c>
      <c r="E216" s="22" t="str">
        <f>IF(S216="NOVÝ",IF(LEN(TRIM('ÚHRADOVÝ KATALOG VZP - ZP'!E216))=0,"Chybí TYP",'ÚHRADOVÝ KATALOG VZP - ZP'!E216),IF(LEN(TRIM('ÚHRADOVÝ KATALOG VZP - ZP'!E216))=0,"",'ÚHRADOVÝ KATALOG VZP - ZP'!E216))</f>
        <v/>
      </c>
      <c r="F216" s="22" t="str">
        <f t="shared" si="15"/>
        <v/>
      </c>
      <c r="G216" s="22" t="str">
        <f>IF(S216="NOVÝ",IF(LEN(TRIM('ÚHRADOVÝ KATALOG VZP - ZP'!G216))=0,"???",IF(IFERROR(SEARCH("""",UPPER('ÚHRADOVÝ KATALOG VZP - ZP'!G216)),0)=0,UPPER('ÚHRADOVÝ KATALOG VZP - ZP'!G216),"("&amp;""""&amp;")")),IF(LEN(TRIM('ÚHRADOVÝ KATALOG VZP - ZP'!G216))=0,"",IF(IFERROR(SEARCH("""",UPPER('ÚHRADOVÝ KATALOG VZP - ZP'!G216)),0)=0,UPPER('ÚHRADOVÝ KATALOG VZP - ZP'!G216),"("&amp;""""&amp;")")))</f>
        <v/>
      </c>
      <c r="H216" s="22" t="str">
        <f>IF(IFERROR(SEARCH("""",UPPER('ÚHRADOVÝ KATALOG VZP - ZP'!H216)),0)=0,UPPER('ÚHRADOVÝ KATALOG VZP - ZP'!H216),"("&amp;""""&amp;")")</f>
        <v/>
      </c>
      <c r="I216" s="22" t="str">
        <f>IF(IFERROR(SEARCH("""",UPPER('ÚHRADOVÝ KATALOG VZP - ZP'!I216)),0)=0,UPPER('ÚHRADOVÝ KATALOG VZP - ZP'!I216),"("&amp;""""&amp;")")</f>
        <v/>
      </c>
      <c r="J216" s="23" t="str">
        <f>IF(S216="NOVÝ",IF(LEN(TRIM('ÚHRADOVÝ KATALOG VZP - ZP'!J216))=0,"Chybí VYC",'ÚHRADOVÝ KATALOG VZP - ZP'!J216),IF(LEN(TRIM('ÚHRADOVÝ KATALOG VZP - ZP'!J216))=0,"",'ÚHRADOVÝ KATALOG VZP - ZP'!J216))</f>
        <v/>
      </c>
      <c r="K216" s="22" t="str">
        <f>IF(S216="NOVÝ",IF(LEN(TRIM('ÚHRADOVÝ KATALOG VZP - ZP'!K216))=0,"Chybí MENA",IF(IFERROR(SEARCH("""",UPPER('ÚHRADOVÝ KATALOG VZP - ZP'!K216)),0)=0,UPPER('ÚHRADOVÝ KATALOG VZP - ZP'!K216),"("&amp;""""&amp;")")),IF(LEN(TRIM('ÚHRADOVÝ KATALOG VZP - ZP'!K216))=0,"",IF(IFERROR(SEARCH("""",UPPER('ÚHRADOVÝ KATALOG VZP - ZP'!K216)),0)=0,UPPER('ÚHRADOVÝ KATALOG VZP - ZP'!K216),"("&amp;""""&amp;")")))</f>
        <v/>
      </c>
      <c r="L216" s="24" t="str">
        <f>IF(S216="NOVÝ",IF(LEN(TRIM('ÚHRADOVÝ KATALOG VZP - ZP'!L216))=0,"Chybí KURZ",'ÚHRADOVÝ KATALOG VZP - ZP'!L216),IF(LEN(TRIM('ÚHRADOVÝ KATALOG VZP - ZP'!L216))=0,"",'ÚHRADOVÝ KATALOG VZP - ZP'!L216))</f>
        <v/>
      </c>
      <c r="M216" s="83" t="str">
        <f>IF(S216="NOVÝ",IF(LEN(TRIM('ÚHRADOVÝ KATALOG VZP - ZP'!M216))=0,"Chybí DPH",
IF(OR('ÚHRADOVÝ KATALOG VZP - ZP'!M216=15,'ÚHRADOVÝ KATALOG VZP - ZP'!M216=21),
'ÚHRADOVÝ KATALOG VZP - ZP'!M216,"CHYBA")),
IF(LEN(TRIM('ÚHRADOVÝ KATALOG VZP - ZP'!M216))=0,"",
IF(OR('ÚHRADOVÝ KATALOG VZP - ZP'!M216=15,'ÚHRADOVÝ KATALOG VZP - ZP'!M216=21),
'ÚHRADOVÝ KATALOG VZP - ZP'!M216,"CHYBA"))
)</f>
        <v/>
      </c>
      <c r="N216" s="25" t="str">
        <f>IF(R216="NE",IF(AND(T216&lt;&gt;"X",LEN('ÚHRADOVÝ KATALOG VZP - ZP'!N216)&gt;0),IF(ROUND(J216*L216*(1+(M216/100))*T216,2)&lt;'ÚHRADOVÝ KATALOG VZP - ZP'!N216,TEXT('ÚHRADOVÝ KATALOG VZP - ZP'!N216,"# ##0,00 Kč") &amp; CHAR(10) &amp; "&gt; " &amp; TEXT('ÚHRADOVÝ KATALOG VZP - ZP'!N216-(J216*L216*(1+(M216/100))*T216),"# ##0,00 Kč"),TEXT('ÚHRADOVÝ KATALOG VZP - ZP'!N216,"# ##0,00 Kč") &amp; CHAR(10) &amp; "OK"),"Chybí data pro výpočet"),"")</f>
        <v/>
      </c>
      <c r="O216" s="26" t="str">
        <f>IF(AND(R216="NE",LEN('ÚHRADOVÝ KATALOG VZP - ZP'!O216)&gt;0),'ÚHRADOVÝ KATALOG VZP - ZP'!O216,"")</f>
        <v/>
      </c>
      <c r="P216" s="26" t="str">
        <f>IF(AND(R216="NE",LEN('ÚHRADOVÝ KATALOG VZP - ZP'!P216)&gt;0),'ÚHRADOVÝ KATALOG VZP - ZP'!P216,"")</f>
        <v/>
      </c>
      <c r="Q216" s="79" t="str">
        <f>IF(LEN(TRIM('ÚHRADOVÝ KATALOG VZP - ZP'!Q216))=0,"",IF(IFERROR(SEARCH("""",UPPER('ÚHRADOVÝ KATALOG VZP - ZP'!Q216)),0)=0,UPPER('ÚHRADOVÝ KATALOG VZP - ZP'!Q216),"("&amp;""""&amp;")"))</f>
        <v/>
      </c>
      <c r="R216" s="31" t="str">
        <f>IF(LEN(TRIM('ÚHRADOVÝ KATALOG VZP - ZP'!B216)&amp;TRIM('ÚHRADOVÝ KATALOG VZP - ZP'!C216)&amp;TRIM('ÚHRADOVÝ KATALOG VZP - ZP'!D216)&amp;TRIM('ÚHRADOVÝ KATALOG VZP - ZP'!E216)&amp;TRIM('ÚHRADOVÝ KATALOG VZP - ZP'!F216)&amp;TRIM('ÚHRADOVÝ KATALOG VZP - ZP'!G216)&amp;TRIM('ÚHRADOVÝ KATALOG VZP - ZP'!H216)&amp;TRIM('ÚHRADOVÝ KATALOG VZP - ZP'!I216)&amp;TRIM('ÚHRADOVÝ KATALOG VZP - ZP'!J216)&amp;TRIM('ÚHRADOVÝ KATALOG VZP - ZP'!K216)&amp;TRIM('ÚHRADOVÝ KATALOG VZP - ZP'!L216)&amp;TRIM('ÚHRADOVÝ KATALOG VZP - ZP'!M216)&amp;TRIM('ÚHRADOVÝ KATALOG VZP - ZP'!N216)&amp;TRIM('ÚHRADOVÝ KATALOG VZP - ZP'!O216)&amp;TRIM('ÚHRADOVÝ KATALOG VZP - ZP'!P216)&amp;TRIM('ÚHRADOVÝ KATALOG VZP - ZP'!Q216))=0,"ANO","NE")</f>
        <v>ANO</v>
      </c>
      <c r="S216" s="31" t="str">
        <f>IF(R216="NE",IF(LEN(TRIM('ÚHRADOVÝ KATALOG VZP - ZP'!B216))=0,"NOVÝ","OPRAVA"),"")</f>
        <v/>
      </c>
      <c r="T216" s="32" t="str">
        <f t="shared" si="16"/>
        <v>X</v>
      </c>
      <c r="U216" s="11"/>
      <c r="V216" s="11">
        <f>LEN(TRIM('ÚHRADOVÝ KATALOG VZP - ZP'!C216))</f>
        <v>0</v>
      </c>
      <c r="W216" s="11" t="str">
        <f>IF(IFERROR(SEARCH("""",UPPER('ÚHRADOVÝ KATALOG VZP - ZP'!C216)),0)&gt;0," "&amp;CHAR(34),"")</f>
        <v/>
      </c>
      <c r="X216" s="11" t="str">
        <f>IF(IFERROR(SEARCH("~?",UPPER('ÚHRADOVÝ KATALOG VZP - ZP'!C216)),0)&gt;0," ?","")</f>
        <v/>
      </c>
      <c r="Y216" s="11" t="str">
        <f>IF(IFERROR(SEARCH("!",UPPER('ÚHRADOVÝ KATALOG VZP - ZP'!C216)),0)&gt;0," !","")</f>
        <v/>
      </c>
      <c r="Z216" s="11" t="str">
        <f>IF(IFERROR(SEARCH("_",UPPER('ÚHRADOVÝ KATALOG VZP - ZP'!C216)),0)&gt;0," _","")</f>
        <v/>
      </c>
      <c r="AA216" s="11" t="str">
        <f>IF(IFERROR(SEARCH("§",UPPER('ÚHRADOVÝ KATALOG VZP - ZP'!C216)),0)&gt;0," §","")</f>
        <v/>
      </c>
      <c r="AB216" s="11" t="str">
        <f>IF(IFERROR(SEARCH("#",UPPER('ÚHRADOVÝ KATALOG VZP - ZP'!C216)),0)&gt;0," #","")</f>
        <v/>
      </c>
      <c r="AC216" s="11" t="str">
        <f>IF(IFERROR(SEARCH(CHAR(10),UPPER('ÚHRADOVÝ KATALOG VZP - ZP'!C216)),0)&gt;0," ALT+ENTER","")</f>
        <v/>
      </c>
      <c r="AD216" s="96" t="str">
        <f>IF(AND(V216=0, R216="NE"),"Chybí NAZ",IF(LEN(TRIM(W216&amp;X216&amp;Y216&amp;Z216&amp;AA216&amp;AB216&amp;AC216))&gt;0,"Nepovolený(é) znak(y):   "&amp;W216&amp;X216&amp;Y216&amp;Z216&amp;AA216&amp;AB216&amp;AC216,TRIM('ÚHRADOVÝ KATALOG VZP - ZP'!C216)))</f>
        <v/>
      </c>
      <c r="AE216" s="11">
        <f>LEN(TRIM('ÚHRADOVÝ KATALOG VZP - ZP'!D216))</f>
        <v>0</v>
      </c>
      <c r="AF216" s="11" t="str">
        <f>IF(IFERROR(SEARCH("""",UPPER('ÚHRADOVÝ KATALOG VZP - ZP'!D216)),0)&gt;0," "&amp;CHAR(34),"")</f>
        <v/>
      </c>
      <c r="AG216" s="11" t="str">
        <f>IF(IFERROR(SEARCH("~?",UPPER('ÚHRADOVÝ KATALOG VZP - ZP'!D216)),0)&gt;0," ?","")</f>
        <v/>
      </c>
      <c r="AH216" s="11" t="str">
        <f>IF(IFERROR(SEARCH("!",UPPER('ÚHRADOVÝ KATALOG VZP - ZP'!D216)),0)&gt;0," !","")</f>
        <v/>
      </c>
      <c r="AI216" s="11" t="str">
        <f>IF(IFERROR(SEARCH("_",UPPER('ÚHRADOVÝ KATALOG VZP - ZP'!D216)),0)&gt;0," _","")</f>
        <v/>
      </c>
      <c r="AJ216" s="11" t="str">
        <f>IF(IFERROR(SEARCH("§",UPPER('ÚHRADOVÝ KATALOG VZP - ZP'!D216)),0)&gt;0," §","")</f>
        <v/>
      </c>
      <c r="AK216" s="11" t="str">
        <f>IF(IFERROR(SEARCH("#",UPPER('ÚHRADOVÝ KATALOG VZP - ZP'!D216)),0)&gt;0," #","")</f>
        <v/>
      </c>
      <c r="AL216" s="11" t="str">
        <f>IF(IFERROR(SEARCH(CHAR(10),UPPER('ÚHRADOVÝ KATALOG VZP - ZP'!D216)),0)&gt;0," ALT+ENTER","")</f>
        <v/>
      </c>
      <c r="AM216" s="96" t="str">
        <f>IF(AND(AE216=0, R216="NE"),"Chybí DOP",IF(LEN(TRIM(AF216&amp;AG216&amp;AH216&amp;AI216&amp;AJ216&amp;AK216&amp;AL216))&gt;0,"Nepovolený(é) znak(y):   "&amp;AF216&amp;AG216&amp;AH216&amp;AI216&amp;AJ216&amp;AK216&amp;AL216,TRIM('ÚHRADOVÝ KATALOG VZP - ZP'!D216)))</f>
        <v/>
      </c>
    </row>
    <row r="217" spans="1:39" ht="30" hidden="1" customHeight="1" x14ac:dyDescent="0.2">
      <c r="A217" s="1">
        <v>212</v>
      </c>
      <c r="B217" s="20" t="str">
        <f>IF(ISBLANK('ÚHRADOVÝ KATALOG VZP - ZP'!B217),"",'ÚHRADOVÝ KATALOG VZP - ZP'!B217)</f>
        <v/>
      </c>
      <c r="C217" s="21" t="str">
        <f t="shared" si="13"/>
        <v/>
      </c>
      <c r="D217" s="21" t="str">
        <f t="shared" si="14"/>
        <v/>
      </c>
      <c r="E217" s="22" t="str">
        <f>IF(S217="NOVÝ",IF(LEN(TRIM('ÚHRADOVÝ KATALOG VZP - ZP'!E217))=0,"Chybí TYP",'ÚHRADOVÝ KATALOG VZP - ZP'!E217),IF(LEN(TRIM('ÚHRADOVÝ KATALOG VZP - ZP'!E217))=0,"",'ÚHRADOVÝ KATALOG VZP - ZP'!E217))</f>
        <v/>
      </c>
      <c r="F217" s="22" t="str">
        <f t="shared" si="15"/>
        <v/>
      </c>
      <c r="G217" s="22" t="str">
        <f>IF(S217="NOVÝ",IF(LEN(TRIM('ÚHRADOVÝ KATALOG VZP - ZP'!G217))=0,"???",IF(IFERROR(SEARCH("""",UPPER('ÚHRADOVÝ KATALOG VZP - ZP'!G217)),0)=0,UPPER('ÚHRADOVÝ KATALOG VZP - ZP'!G217),"("&amp;""""&amp;")")),IF(LEN(TRIM('ÚHRADOVÝ KATALOG VZP - ZP'!G217))=0,"",IF(IFERROR(SEARCH("""",UPPER('ÚHRADOVÝ KATALOG VZP - ZP'!G217)),0)=0,UPPER('ÚHRADOVÝ KATALOG VZP - ZP'!G217),"("&amp;""""&amp;")")))</f>
        <v/>
      </c>
      <c r="H217" s="22" t="str">
        <f>IF(IFERROR(SEARCH("""",UPPER('ÚHRADOVÝ KATALOG VZP - ZP'!H217)),0)=0,UPPER('ÚHRADOVÝ KATALOG VZP - ZP'!H217),"("&amp;""""&amp;")")</f>
        <v/>
      </c>
      <c r="I217" s="22" t="str">
        <f>IF(IFERROR(SEARCH("""",UPPER('ÚHRADOVÝ KATALOG VZP - ZP'!I217)),0)=0,UPPER('ÚHRADOVÝ KATALOG VZP - ZP'!I217),"("&amp;""""&amp;")")</f>
        <v/>
      </c>
      <c r="J217" s="23" t="str">
        <f>IF(S217="NOVÝ",IF(LEN(TRIM('ÚHRADOVÝ KATALOG VZP - ZP'!J217))=0,"Chybí VYC",'ÚHRADOVÝ KATALOG VZP - ZP'!J217),IF(LEN(TRIM('ÚHRADOVÝ KATALOG VZP - ZP'!J217))=0,"",'ÚHRADOVÝ KATALOG VZP - ZP'!J217))</f>
        <v/>
      </c>
      <c r="K217" s="22" t="str">
        <f>IF(S217="NOVÝ",IF(LEN(TRIM('ÚHRADOVÝ KATALOG VZP - ZP'!K217))=0,"Chybí MENA",IF(IFERROR(SEARCH("""",UPPER('ÚHRADOVÝ KATALOG VZP - ZP'!K217)),0)=0,UPPER('ÚHRADOVÝ KATALOG VZP - ZP'!K217),"("&amp;""""&amp;")")),IF(LEN(TRIM('ÚHRADOVÝ KATALOG VZP - ZP'!K217))=0,"",IF(IFERROR(SEARCH("""",UPPER('ÚHRADOVÝ KATALOG VZP - ZP'!K217)),0)=0,UPPER('ÚHRADOVÝ KATALOG VZP - ZP'!K217),"("&amp;""""&amp;")")))</f>
        <v/>
      </c>
      <c r="L217" s="24" t="str">
        <f>IF(S217="NOVÝ",IF(LEN(TRIM('ÚHRADOVÝ KATALOG VZP - ZP'!L217))=0,"Chybí KURZ",'ÚHRADOVÝ KATALOG VZP - ZP'!L217),IF(LEN(TRIM('ÚHRADOVÝ KATALOG VZP - ZP'!L217))=0,"",'ÚHRADOVÝ KATALOG VZP - ZP'!L217))</f>
        <v/>
      </c>
      <c r="M217" s="83" t="str">
        <f>IF(S217="NOVÝ",IF(LEN(TRIM('ÚHRADOVÝ KATALOG VZP - ZP'!M217))=0,"Chybí DPH",
IF(OR('ÚHRADOVÝ KATALOG VZP - ZP'!M217=15,'ÚHRADOVÝ KATALOG VZP - ZP'!M217=21),
'ÚHRADOVÝ KATALOG VZP - ZP'!M217,"CHYBA")),
IF(LEN(TRIM('ÚHRADOVÝ KATALOG VZP - ZP'!M217))=0,"",
IF(OR('ÚHRADOVÝ KATALOG VZP - ZP'!M217=15,'ÚHRADOVÝ KATALOG VZP - ZP'!M217=21),
'ÚHRADOVÝ KATALOG VZP - ZP'!M217,"CHYBA"))
)</f>
        <v/>
      </c>
      <c r="N217" s="25" t="str">
        <f>IF(R217="NE",IF(AND(T217&lt;&gt;"X",LEN('ÚHRADOVÝ KATALOG VZP - ZP'!N217)&gt;0),IF(ROUND(J217*L217*(1+(M217/100))*T217,2)&lt;'ÚHRADOVÝ KATALOG VZP - ZP'!N217,TEXT('ÚHRADOVÝ KATALOG VZP - ZP'!N217,"# ##0,00 Kč") &amp; CHAR(10) &amp; "&gt; " &amp; TEXT('ÚHRADOVÝ KATALOG VZP - ZP'!N217-(J217*L217*(1+(M217/100))*T217),"# ##0,00 Kč"),TEXT('ÚHRADOVÝ KATALOG VZP - ZP'!N217,"# ##0,00 Kč") &amp; CHAR(10) &amp; "OK"),"Chybí data pro výpočet"),"")</f>
        <v/>
      </c>
      <c r="O217" s="26" t="str">
        <f>IF(AND(R217="NE",LEN('ÚHRADOVÝ KATALOG VZP - ZP'!O217)&gt;0),'ÚHRADOVÝ KATALOG VZP - ZP'!O217,"")</f>
        <v/>
      </c>
      <c r="P217" s="26" t="str">
        <f>IF(AND(R217="NE",LEN('ÚHRADOVÝ KATALOG VZP - ZP'!P217)&gt;0),'ÚHRADOVÝ KATALOG VZP - ZP'!P217,"")</f>
        <v/>
      </c>
      <c r="Q217" s="79" t="str">
        <f>IF(LEN(TRIM('ÚHRADOVÝ KATALOG VZP - ZP'!Q217))=0,"",IF(IFERROR(SEARCH("""",UPPER('ÚHRADOVÝ KATALOG VZP - ZP'!Q217)),0)=0,UPPER('ÚHRADOVÝ KATALOG VZP - ZP'!Q217),"("&amp;""""&amp;")"))</f>
        <v/>
      </c>
      <c r="R217" s="31" t="str">
        <f>IF(LEN(TRIM('ÚHRADOVÝ KATALOG VZP - ZP'!B217)&amp;TRIM('ÚHRADOVÝ KATALOG VZP - ZP'!C217)&amp;TRIM('ÚHRADOVÝ KATALOG VZP - ZP'!D217)&amp;TRIM('ÚHRADOVÝ KATALOG VZP - ZP'!E217)&amp;TRIM('ÚHRADOVÝ KATALOG VZP - ZP'!F217)&amp;TRIM('ÚHRADOVÝ KATALOG VZP - ZP'!G217)&amp;TRIM('ÚHRADOVÝ KATALOG VZP - ZP'!H217)&amp;TRIM('ÚHRADOVÝ KATALOG VZP - ZP'!I217)&amp;TRIM('ÚHRADOVÝ KATALOG VZP - ZP'!J217)&amp;TRIM('ÚHRADOVÝ KATALOG VZP - ZP'!K217)&amp;TRIM('ÚHRADOVÝ KATALOG VZP - ZP'!L217)&amp;TRIM('ÚHRADOVÝ KATALOG VZP - ZP'!M217)&amp;TRIM('ÚHRADOVÝ KATALOG VZP - ZP'!N217)&amp;TRIM('ÚHRADOVÝ KATALOG VZP - ZP'!O217)&amp;TRIM('ÚHRADOVÝ KATALOG VZP - ZP'!P217)&amp;TRIM('ÚHRADOVÝ KATALOG VZP - ZP'!Q217))=0,"ANO","NE")</f>
        <v>ANO</v>
      </c>
      <c r="S217" s="31" t="str">
        <f>IF(R217="NE",IF(LEN(TRIM('ÚHRADOVÝ KATALOG VZP - ZP'!B217))=0,"NOVÝ","OPRAVA"),"")</f>
        <v/>
      </c>
      <c r="T217" s="32" t="str">
        <f t="shared" si="16"/>
        <v>X</v>
      </c>
      <c r="U217" s="11"/>
      <c r="V217" s="11">
        <f>LEN(TRIM('ÚHRADOVÝ KATALOG VZP - ZP'!C217))</f>
        <v>0</v>
      </c>
      <c r="W217" s="11" t="str">
        <f>IF(IFERROR(SEARCH("""",UPPER('ÚHRADOVÝ KATALOG VZP - ZP'!C217)),0)&gt;0," "&amp;CHAR(34),"")</f>
        <v/>
      </c>
      <c r="X217" s="11" t="str">
        <f>IF(IFERROR(SEARCH("~?",UPPER('ÚHRADOVÝ KATALOG VZP - ZP'!C217)),0)&gt;0," ?","")</f>
        <v/>
      </c>
      <c r="Y217" s="11" t="str">
        <f>IF(IFERROR(SEARCH("!",UPPER('ÚHRADOVÝ KATALOG VZP - ZP'!C217)),0)&gt;0," !","")</f>
        <v/>
      </c>
      <c r="Z217" s="11" t="str">
        <f>IF(IFERROR(SEARCH("_",UPPER('ÚHRADOVÝ KATALOG VZP - ZP'!C217)),0)&gt;0," _","")</f>
        <v/>
      </c>
      <c r="AA217" s="11" t="str">
        <f>IF(IFERROR(SEARCH("§",UPPER('ÚHRADOVÝ KATALOG VZP - ZP'!C217)),0)&gt;0," §","")</f>
        <v/>
      </c>
      <c r="AB217" s="11" t="str">
        <f>IF(IFERROR(SEARCH("#",UPPER('ÚHRADOVÝ KATALOG VZP - ZP'!C217)),0)&gt;0," #","")</f>
        <v/>
      </c>
      <c r="AC217" s="11" t="str">
        <f>IF(IFERROR(SEARCH(CHAR(10),UPPER('ÚHRADOVÝ KATALOG VZP - ZP'!C217)),0)&gt;0," ALT+ENTER","")</f>
        <v/>
      </c>
      <c r="AD217" s="96" t="str">
        <f>IF(AND(V217=0, R217="NE"),"Chybí NAZ",IF(LEN(TRIM(W217&amp;X217&amp;Y217&amp;Z217&amp;AA217&amp;AB217&amp;AC217))&gt;0,"Nepovolený(é) znak(y):   "&amp;W217&amp;X217&amp;Y217&amp;Z217&amp;AA217&amp;AB217&amp;AC217,TRIM('ÚHRADOVÝ KATALOG VZP - ZP'!C217)))</f>
        <v/>
      </c>
      <c r="AE217" s="11">
        <f>LEN(TRIM('ÚHRADOVÝ KATALOG VZP - ZP'!D217))</f>
        <v>0</v>
      </c>
      <c r="AF217" s="11" t="str">
        <f>IF(IFERROR(SEARCH("""",UPPER('ÚHRADOVÝ KATALOG VZP - ZP'!D217)),0)&gt;0," "&amp;CHAR(34),"")</f>
        <v/>
      </c>
      <c r="AG217" s="11" t="str">
        <f>IF(IFERROR(SEARCH("~?",UPPER('ÚHRADOVÝ KATALOG VZP - ZP'!D217)),0)&gt;0," ?","")</f>
        <v/>
      </c>
      <c r="AH217" s="11" t="str">
        <f>IF(IFERROR(SEARCH("!",UPPER('ÚHRADOVÝ KATALOG VZP - ZP'!D217)),0)&gt;0," !","")</f>
        <v/>
      </c>
      <c r="AI217" s="11" t="str">
        <f>IF(IFERROR(SEARCH("_",UPPER('ÚHRADOVÝ KATALOG VZP - ZP'!D217)),0)&gt;0," _","")</f>
        <v/>
      </c>
      <c r="AJ217" s="11" t="str">
        <f>IF(IFERROR(SEARCH("§",UPPER('ÚHRADOVÝ KATALOG VZP - ZP'!D217)),0)&gt;0," §","")</f>
        <v/>
      </c>
      <c r="AK217" s="11" t="str">
        <f>IF(IFERROR(SEARCH("#",UPPER('ÚHRADOVÝ KATALOG VZP - ZP'!D217)),0)&gt;0," #","")</f>
        <v/>
      </c>
      <c r="AL217" s="11" t="str">
        <f>IF(IFERROR(SEARCH(CHAR(10),UPPER('ÚHRADOVÝ KATALOG VZP - ZP'!D217)),0)&gt;0," ALT+ENTER","")</f>
        <v/>
      </c>
      <c r="AM217" s="96" t="str">
        <f>IF(AND(AE217=0, R217="NE"),"Chybí DOP",IF(LEN(TRIM(AF217&amp;AG217&amp;AH217&amp;AI217&amp;AJ217&amp;AK217&amp;AL217))&gt;0,"Nepovolený(é) znak(y):   "&amp;AF217&amp;AG217&amp;AH217&amp;AI217&amp;AJ217&amp;AK217&amp;AL217,TRIM('ÚHRADOVÝ KATALOG VZP - ZP'!D217)))</f>
        <v/>
      </c>
    </row>
    <row r="218" spans="1:39" ht="30" hidden="1" customHeight="1" x14ac:dyDescent="0.2">
      <c r="A218" s="1">
        <v>213</v>
      </c>
      <c r="B218" s="20" t="str">
        <f>IF(ISBLANK('ÚHRADOVÝ KATALOG VZP - ZP'!B218),"",'ÚHRADOVÝ KATALOG VZP - ZP'!B218)</f>
        <v/>
      </c>
      <c r="C218" s="21" t="str">
        <f t="shared" si="13"/>
        <v/>
      </c>
      <c r="D218" s="21" t="str">
        <f t="shared" si="14"/>
        <v/>
      </c>
      <c r="E218" s="22" t="str">
        <f>IF(S218="NOVÝ",IF(LEN(TRIM('ÚHRADOVÝ KATALOG VZP - ZP'!E218))=0,"Chybí TYP",'ÚHRADOVÝ KATALOG VZP - ZP'!E218),IF(LEN(TRIM('ÚHRADOVÝ KATALOG VZP - ZP'!E218))=0,"",'ÚHRADOVÝ KATALOG VZP - ZP'!E218))</f>
        <v/>
      </c>
      <c r="F218" s="22" t="str">
        <f t="shared" si="15"/>
        <v/>
      </c>
      <c r="G218" s="22" t="str">
        <f>IF(S218="NOVÝ",IF(LEN(TRIM('ÚHRADOVÝ KATALOG VZP - ZP'!G218))=0,"???",IF(IFERROR(SEARCH("""",UPPER('ÚHRADOVÝ KATALOG VZP - ZP'!G218)),0)=0,UPPER('ÚHRADOVÝ KATALOG VZP - ZP'!G218),"("&amp;""""&amp;")")),IF(LEN(TRIM('ÚHRADOVÝ KATALOG VZP - ZP'!G218))=0,"",IF(IFERROR(SEARCH("""",UPPER('ÚHRADOVÝ KATALOG VZP - ZP'!G218)),0)=0,UPPER('ÚHRADOVÝ KATALOG VZP - ZP'!G218),"("&amp;""""&amp;")")))</f>
        <v/>
      </c>
      <c r="H218" s="22" t="str">
        <f>IF(IFERROR(SEARCH("""",UPPER('ÚHRADOVÝ KATALOG VZP - ZP'!H218)),0)=0,UPPER('ÚHRADOVÝ KATALOG VZP - ZP'!H218),"("&amp;""""&amp;")")</f>
        <v/>
      </c>
      <c r="I218" s="22" t="str">
        <f>IF(IFERROR(SEARCH("""",UPPER('ÚHRADOVÝ KATALOG VZP - ZP'!I218)),0)=0,UPPER('ÚHRADOVÝ KATALOG VZP - ZP'!I218),"("&amp;""""&amp;")")</f>
        <v/>
      </c>
      <c r="J218" s="23" t="str">
        <f>IF(S218="NOVÝ",IF(LEN(TRIM('ÚHRADOVÝ KATALOG VZP - ZP'!J218))=0,"Chybí VYC",'ÚHRADOVÝ KATALOG VZP - ZP'!J218),IF(LEN(TRIM('ÚHRADOVÝ KATALOG VZP - ZP'!J218))=0,"",'ÚHRADOVÝ KATALOG VZP - ZP'!J218))</f>
        <v/>
      </c>
      <c r="K218" s="22" t="str">
        <f>IF(S218="NOVÝ",IF(LEN(TRIM('ÚHRADOVÝ KATALOG VZP - ZP'!K218))=0,"Chybí MENA",IF(IFERROR(SEARCH("""",UPPER('ÚHRADOVÝ KATALOG VZP - ZP'!K218)),0)=0,UPPER('ÚHRADOVÝ KATALOG VZP - ZP'!K218),"("&amp;""""&amp;")")),IF(LEN(TRIM('ÚHRADOVÝ KATALOG VZP - ZP'!K218))=0,"",IF(IFERROR(SEARCH("""",UPPER('ÚHRADOVÝ KATALOG VZP - ZP'!K218)),0)=0,UPPER('ÚHRADOVÝ KATALOG VZP - ZP'!K218),"("&amp;""""&amp;")")))</f>
        <v/>
      </c>
      <c r="L218" s="24" t="str">
        <f>IF(S218="NOVÝ",IF(LEN(TRIM('ÚHRADOVÝ KATALOG VZP - ZP'!L218))=0,"Chybí KURZ",'ÚHRADOVÝ KATALOG VZP - ZP'!L218),IF(LEN(TRIM('ÚHRADOVÝ KATALOG VZP - ZP'!L218))=0,"",'ÚHRADOVÝ KATALOG VZP - ZP'!L218))</f>
        <v/>
      </c>
      <c r="M218" s="83" t="str">
        <f>IF(S218="NOVÝ",IF(LEN(TRIM('ÚHRADOVÝ KATALOG VZP - ZP'!M218))=0,"Chybí DPH",
IF(OR('ÚHRADOVÝ KATALOG VZP - ZP'!M218=15,'ÚHRADOVÝ KATALOG VZP - ZP'!M218=21),
'ÚHRADOVÝ KATALOG VZP - ZP'!M218,"CHYBA")),
IF(LEN(TRIM('ÚHRADOVÝ KATALOG VZP - ZP'!M218))=0,"",
IF(OR('ÚHRADOVÝ KATALOG VZP - ZP'!M218=15,'ÚHRADOVÝ KATALOG VZP - ZP'!M218=21),
'ÚHRADOVÝ KATALOG VZP - ZP'!M218,"CHYBA"))
)</f>
        <v/>
      </c>
      <c r="N218" s="25" t="str">
        <f>IF(R218="NE",IF(AND(T218&lt;&gt;"X",LEN('ÚHRADOVÝ KATALOG VZP - ZP'!N218)&gt;0),IF(ROUND(J218*L218*(1+(M218/100))*T218,2)&lt;'ÚHRADOVÝ KATALOG VZP - ZP'!N218,TEXT('ÚHRADOVÝ KATALOG VZP - ZP'!N218,"# ##0,00 Kč") &amp; CHAR(10) &amp; "&gt; " &amp; TEXT('ÚHRADOVÝ KATALOG VZP - ZP'!N218-(J218*L218*(1+(M218/100))*T218),"# ##0,00 Kč"),TEXT('ÚHRADOVÝ KATALOG VZP - ZP'!N218,"# ##0,00 Kč") &amp; CHAR(10) &amp; "OK"),"Chybí data pro výpočet"),"")</f>
        <v/>
      </c>
      <c r="O218" s="26" t="str">
        <f>IF(AND(R218="NE",LEN('ÚHRADOVÝ KATALOG VZP - ZP'!O218)&gt;0),'ÚHRADOVÝ KATALOG VZP - ZP'!O218,"")</f>
        <v/>
      </c>
      <c r="P218" s="26" t="str">
        <f>IF(AND(R218="NE",LEN('ÚHRADOVÝ KATALOG VZP - ZP'!P218)&gt;0),'ÚHRADOVÝ KATALOG VZP - ZP'!P218,"")</f>
        <v/>
      </c>
      <c r="Q218" s="79" t="str">
        <f>IF(LEN(TRIM('ÚHRADOVÝ KATALOG VZP - ZP'!Q218))=0,"",IF(IFERROR(SEARCH("""",UPPER('ÚHRADOVÝ KATALOG VZP - ZP'!Q218)),0)=0,UPPER('ÚHRADOVÝ KATALOG VZP - ZP'!Q218),"("&amp;""""&amp;")"))</f>
        <v/>
      </c>
      <c r="R218" s="31" t="str">
        <f>IF(LEN(TRIM('ÚHRADOVÝ KATALOG VZP - ZP'!B218)&amp;TRIM('ÚHRADOVÝ KATALOG VZP - ZP'!C218)&amp;TRIM('ÚHRADOVÝ KATALOG VZP - ZP'!D218)&amp;TRIM('ÚHRADOVÝ KATALOG VZP - ZP'!E218)&amp;TRIM('ÚHRADOVÝ KATALOG VZP - ZP'!F218)&amp;TRIM('ÚHRADOVÝ KATALOG VZP - ZP'!G218)&amp;TRIM('ÚHRADOVÝ KATALOG VZP - ZP'!H218)&amp;TRIM('ÚHRADOVÝ KATALOG VZP - ZP'!I218)&amp;TRIM('ÚHRADOVÝ KATALOG VZP - ZP'!J218)&amp;TRIM('ÚHRADOVÝ KATALOG VZP - ZP'!K218)&amp;TRIM('ÚHRADOVÝ KATALOG VZP - ZP'!L218)&amp;TRIM('ÚHRADOVÝ KATALOG VZP - ZP'!M218)&amp;TRIM('ÚHRADOVÝ KATALOG VZP - ZP'!N218)&amp;TRIM('ÚHRADOVÝ KATALOG VZP - ZP'!O218)&amp;TRIM('ÚHRADOVÝ KATALOG VZP - ZP'!P218)&amp;TRIM('ÚHRADOVÝ KATALOG VZP - ZP'!Q218))=0,"ANO","NE")</f>
        <v>ANO</v>
      </c>
      <c r="S218" s="31" t="str">
        <f>IF(R218="NE",IF(LEN(TRIM('ÚHRADOVÝ KATALOG VZP - ZP'!B218))=0,"NOVÝ","OPRAVA"),"")</f>
        <v/>
      </c>
      <c r="T218" s="32" t="str">
        <f t="shared" si="16"/>
        <v>X</v>
      </c>
      <c r="U218" s="11"/>
      <c r="V218" s="11">
        <f>LEN(TRIM('ÚHRADOVÝ KATALOG VZP - ZP'!C218))</f>
        <v>0</v>
      </c>
      <c r="W218" s="11" t="str">
        <f>IF(IFERROR(SEARCH("""",UPPER('ÚHRADOVÝ KATALOG VZP - ZP'!C218)),0)&gt;0," "&amp;CHAR(34),"")</f>
        <v/>
      </c>
      <c r="X218" s="11" t="str">
        <f>IF(IFERROR(SEARCH("~?",UPPER('ÚHRADOVÝ KATALOG VZP - ZP'!C218)),0)&gt;0," ?","")</f>
        <v/>
      </c>
      <c r="Y218" s="11" t="str">
        <f>IF(IFERROR(SEARCH("!",UPPER('ÚHRADOVÝ KATALOG VZP - ZP'!C218)),0)&gt;0," !","")</f>
        <v/>
      </c>
      <c r="Z218" s="11" t="str">
        <f>IF(IFERROR(SEARCH("_",UPPER('ÚHRADOVÝ KATALOG VZP - ZP'!C218)),0)&gt;0," _","")</f>
        <v/>
      </c>
      <c r="AA218" s="11" t="str">
        <f>IF(IFERROR(SEARCH("§",UPPER('ÚHRADOVÝ KATALOG VZP - ZP'!C218)),0)&gt;0," §","")</f>
        <v/>
      </c>
      <c r="AB218" s="11" t="str">
        <f>IF(IFERROR(SEARCH("#",UPPER('ÚHRADOVÝ KATALOG VZP - ZP'!C218)),0)&gt;0," #","")</f>
        <v/>
      </c>
      <c r="AC218" s="11" t="str">
        <f>IF(IFERROR(SEARCH(CHAR(10),UPPER('ÚHRADOVÝ KATALOG VZP - ZP'!C218)),0)&gt;0," ALT+ENTER","")</f>
        <v/>
      </c>
      <c r="AD218" s="96" t="str">
        <f>IF(AND(V218=0, R218="NE"),"Chybí NAZ",IF(LEN(TRIM(W218&amp;X218&amp;Y218&amp;Z218&amp;AA218&amp;AB218&amp;AC218))&gt;0,"Nepovolený(é) znak(y):   "&amp;W218&amp;X218&amp;Y218&amp;Z218&amp;AA218&amp;AB218&amp;AC218,TRIM('ÚHRADOVÝ KATALOG VZP - ZP'!C218)))</f>
        <v/>
      </c>
      <c r="AE218" s="11">
        <f>LEN(TRIM('ÚHRADOVÝ KATALOG VZP - ZP'!D218))</f>
        <v>0</v>
      </c>
      <c r="AF218" s="11" t="str">
        <f>IF(IFERROR(SEARCH("""",UPPER('ÚHRADOVÝ KATALOG VZP - ZP'!D218)),0)&gt;0," "&amp;CHAR(34),"")</f>
        <v/>
      </c>
      <c r="AG218" s="11" t="str">
        <f>IF(IFERROR(SEARCH("~?",UPPER('ÚHRADOVÝ KATALOG VZP - ZP'!D218)),0)&gt;0," ?","")</f>
        <v/>
      </c>
      <c r="AH218" s="11" t="str">
        <f>IF(IFERROR(SEARCH("!",UPPER('ÚHRADOVÝ KATALOG VZP - ZP'!D218)),0)&gt;0," !","")</f>
        <v/>
      </c>
      <c r="AI218" s="11" t="str">
        <f>IF(IFERROR(SEARCH("_",UPPER('ÚHRADOVÝ KATALOG VZP - ZP'!D218)),0)&gt;0," _","")</f>
        <v/>
      </c>
      <c r="AJ218" s="11" t="str">
        <f>IF(IFERROR(SEARCH("§",UPPER('ÚHRADOVÝ KATALOG VZP - ZP'!D218)),0)&gt;0," §","")</f>
        <v/>
      </c>
      <c r="AK218" s="11" t="str">
        <f>IF(IFERROR(SEARCH("#",UPPER('ÚHRADOVÝ KATALOG VZP - ZP'!D218)),0)&gt;0," #","")</f>
        <v/>
      </c>
      <c r="AL218" s="11" t="str">
        <f>IF(IFERROR(SEARCH(CHAR(10),UPPER('ÚHRADOVÝ KATALOG VZP - ZP'!D218)),0)&gt;0," ALT+ENTER","")</f>
        <v/>
      </c>
      <c r="AM218" s="96" t="str">
        <f>IF(AND(AE218=0, R218="NE"),"Chybí DOP",IF(LEN(TRIM(AF218&amp;AG218&amp;AH218&amp;AI218&amp;AJ218&amp;AK218&amp;AL218))&gt;0,"Nepovolený(é) znak(y):   "&amp;AF218&amp;AG218&amp;AH218&amp;AI218&amp;AJ218&amp;AK218&amp;AL218,TRIM('ÚHRADOVÝ KATALOG VZP - ZP'!D218)))</f>
        <v/>
      </c>
    </row>
    <row r="219" spans="1:39" ht="30" hidden="1" customHeight="1" x14ac:dyDescent="0.2">
      <c r="A219" s="1">
        <v>214</v>
      </c>
      <c r="B219" s="20" t="str">
        <f>IF(ISBLANK('ÚHRADOVÝ KATALOG VZP - ZP'!B219),"",'ÚHRADOVÝ KATALOG VZP - ZP'!B219)</f>
        <v/>
      </c>
      <c r="C219" s="21" t="str">
        <f t="shared" si="13"/>
        <v/>
      </c>
      <c r="D219" s="21" t="str">
        <f t="shared" si="14"/>
        <v/>
      </c>
      <c r="E219" s="22" t="str">
        <f>IF(S219="NOVÝ",IF(LEN(TRIM('ÚHRADOVÝ KATALOG VZP - ZP'!E219))=0,"Chybí TYP",'ÚHRADOVÝ KATALOG VZP - ZP'!E219),IF(LEN(TRIM('ÚHRADOVÝ KATALOG VZP - ZP'!E219))=0,"",'ÚHRADOVÝ KATALOG VZP - ZP'!E219))</f>
        <v/>
      </c>
      <c r="F219" s="22" t="str">
        <f t="shared" si="15"/>
        <v/>
      </c>
      <c r="G219" s="22" t="str">
        <f>IF(S219="NOVÝ",IF(LEN(TRIM('ÚHRADOVÝ KATALOG VZP - ZP'!G219))=0,"???",IF(IFERROR(SEARCH("""",UPPER('ÚHRADOVÝ KATALOG VZP - ZP'!G219)),0)=0,UPPER('ÚHRADOVÝ KATALOG VZP - ZP'!G219),"("&amp;""""&amp;")")),IF(LEN(TRIM('ÚHRADOVÝ KATALOG VZP - ZP'!G219))=0,"",IF(IFERROR(SEARCH("""",UPPER('ÚHRADOVÝ KATALOG VZP - ZP'!G219)),0)=0,UPPER('ÚHRADOVÝ KATALOG VZP - ZP'!G219),"("&amp;""""&amp;")")))</f>
        <v/>
      </c>
      <c r="H219" s="22" t="str">
        <f>IF(IFERROR(SEARCH("""",UPPER('ÚHRADOVÝ KATALOG VZP - ZP'!H219)),0)=0,UPPER('ÚHRADOVÝ KATALOG VZP - ZP'!H219),"("&amp;""""&amp;")")</f>
        <v/>
      </c>
      <c r="I219" s="22" t="str">
        <f>IF(IFERROR(SEARCH("""",UPPER('ÚHRADOVÝ KATALOG VZP - ZP'!I219)),0)=0,UPPER('ÚHRADOVÝ KATALOG VZP - ZP'!I219),"("&amp;""""&amp;")")</f>
        <v/>
      </c>
      <c r="J219" s="23" t="str">
        <f>IF(S219="NOVÝ",IF(LEN(TRIM('ÚHRADOVÝ KATALOG VZP - ZP'!J219))=0,"Chybí VYC",'ÚHRADOVÝ KATALOG VZP - ZP'!J219),IF(LEN(TRIM('ÚHRADOVÝ KATALOG VZP - ZP'!J219))=0,"",'ÚHRADOVÝ KATALOG VZP - ZP'!J219))</f>
        <v/>
      </c>
      <c r="K219" s="22" t="str">
        <f>IF(S219="NOVÝ",IF(LEN(TRIM('ÚHRADOVÝ KATALOG VZP - ZP'!K219))=0,"Chybí MENA",IF(IFERROR(SEARCH("""",UPPER('ÚHRADOVÝ KATALOG VZP - ZP'!K219)),0)=0,UPPER('ÚHRADOVÝ KATALOG VZP - ZP'!K219),"("&amp;""""&amp;")")),IF(LEN(TRIM('ÚHRADOVÝ KATALOG VZP - ZP'!K219))=0,"",IF(IFERROR(SEARCH("""",UPPER('ÚHRADOVÝ KATALOG VZP - ZP'!K219)),0)=0,UPPER('ÚHRADOVÝ KATALOG VZP - ZP'!K219),"("&amp;""""&amp;")")))</f>
        <v/>
      </c>
      <c r="L219" s="24" t="str">
        <f>IF(S219="NOVÝ",IF(LEN(TRIM('ÚHRADOVÝ KATALOG VZP - ZP'!L219))=0,"Chybí KURZ",'ÚHRADOVÝ KATALOG VZP - ZP'!L219),IF(LEN(TRIM('ÚHRADOVÝ KATALOG VZP - ZP'!L219))=0,"",'ÚHRADOVÝ KATALOG VZP - ZP'!L219))</f>
        <v/>
      </c>
      <c r="M219" s="83" t="str">
        <f>IF(S219="NOVÝ",IF(LEN(TRIM('ÚHRADOVÝ KATALOG VZP - ZP'!M219))=0,"Chybí DPH",
IF(OR('ÚHRADOVÝ KATALOG VZP - ZP'!M219=15,'ÚHRADOVÝ KATALOG VZP - ZP'!M219=21),
'ÚHRADOVÝ KATALOG VZP - ZP'!M219,"CHYBA")),
IF(LEN(TRIM('ÚHRADOVÝ KATALOG VZP - ZP'!M219))=0,"",
IF(OR('ÚHRADOVÝ KATALOG VZP - ZP'!M219=15,'ÚHRADOVÝ KATALOG VZP - ZP'!M219=21),
'ÚHRADOVÝ KATALOG VZP - ZP'!M219,"CHYBA"))
)</f>
        <v/>
      </c>
      <c r="N219" s="25" t="str">
        <f>IF(R219="NE",IF(AND(T219&lt;&gt;"X",LEN('ÚHRADOVÝ KATALOG VZP - ZP'!N219)&gt;0),IF(ROUND(J219*L219*(1+(M219/100))*T219,2)&lt;'ÚHRADOVÝ KATALOG VZP - ZP'!N219,TEXT('ÚHRADOVÝ KATALOG VZP - ZP'!N219,"# ##0,00 Kč") &amp; CHAR(10) &amp; "&gt; " &amp; TEXT('ÚHRADOVÝ KATALOG VZP - ZP'!N219-(J219*L219*(1+(M219/100))*T219),"# ##0,00 Kč"),TEXT('ÚHRADOVÝ KATALOG VZP - ZP'!N219,"# ##0,00 Kč") &amp; CHAR(10) &amp; "OK"),"Chybí data pro výpočet"),"")</f>
        <v/>
      </c>
      <c r="O219" s="26" t="str">
        <f>IF(AND(R219="NE",LEN('ÚHRADOVÝ KATALOG VZP - ZP'!O219)&gt;0),'ÚHRADOVÝ KATALOG VZP - ZP'!O219,"")</f>
        <v/>
      </c>
      <c r="P219" s="26" t="str">
        <f>IF(AND(R219="NE",LEN('ÚHRADOVÝ KATALOG VZP - ZP'!P219)&gt;0),'ÚHRADOVÝ KATALOG VZP - ZP'!P219,"")</f>
        <v/>
      </c>
      <c r="Q219" s="79" t="str">
        <f>IF(LEN(TRIM('ÚHRADOVÝ KATALOG VZP - ZP'!Q219))=0,"",IF(IFERROR(SEARCH("""",UPPER('ÚHRADOVÝ KATALOG VZP - ZP'!Q219)),0)=0,UPPER('ÚHRADOVÝ KATALOG VZP - ZP'!Q219),"("&amp;""""&amp;")"))</f>
        <v/>
      </c>
      <c r="R219" s="31" t="str">
        <f>IF(LEN(TRIM('ÚHRADOVÝ KATALOG VZP - ZP'!B219)&amp;TRIM('ÚHRADOVÝ KATALOG VZP - ZP'!C219)&amp;TRIM('ÚHRADOVÝ KATALOG VZP - ZP'!D219)&amp;TRIM('ÚHRADOVÝ KATALOG VZP - ZP'!E219)&amp;TRIM('ÚHRADOVÝ KATALOG VZP - ZP'!F219)&amp;TRIM('ÚHRADOVÝ KATALOG VZP - ZP'!G219)&amp;TRIM('ÚHRADOVÝ KATALOG VZP - ZP'!H219)&amp;TRIM('ÚHRADOVÝ KATALOG VZP - ZP'!I219)&amp;TRIM('ÚHRADOVÝ KATALOG VZP - ZP'!J219)&amp;TRIM('ÚHRADOVÝ KATALOG VZP - ZP'!K219)&amp;TRIM('ÚHRADOVÝ KATALOG VZP - ZP'!L219)&amp;TRIM('ÚHRADOVÝ KATALOG VZP - ZP'!M219)&amp;TRIM('ÚHRADOVÝ KATALOG VZP - ZP'!N219)&amp;TRIM('ÚHRADOVÝ KATALOG VZP - ZP'!O219)&amp;TRIM('ÚHRADOVÝ KATALOG VZP - ZP'!P219)&amp;TRIM('ÚHRADOVÝ KATALOG VZP - ZP'!Q219))=0,"ANO","NE")</f>
        <v>ANO</v>
      </c>
      <c r="S219" s="31" t="str">
        <f>IF(R219="NE",IF(LEN(TRIM('ÚHRADOVÝ KATALOG VZP - ZP'!B219))=0,"NOVÝ","OPRAVA"),"")</f>
        <v/>
      </c>
      <c r="T219" s="32" t="str">
        <f t="shared" si="16"/>
        <v>X</v>
      </c>
      <c r="U219" s="11"/>
      <c r="V219" s="11">
        <f>LEN(TRIM('ÚHRADOVÝ KATALOG VZP - ZP'!C219))</f>
        <v>0</v>
      </c>
      <c r="W219" s="11" t="str">
        <f>IF(IFERROR(SEARCH("""",UPPER('ÚHRADOVÝ KATALOG VZP - ZP'!C219)),0)&gt;0," "&amp;CHAR(34),"")</f>
        <v/>
      </c>
      <c r="X219" s="11" t="str">
        <f>IF(IFERROR(SEARCH("~?",UPPER('ÚHRADOVÝ KATALOG VZP - ZP'!C219)),0)&gt;0," ?","")</f>
        <v/>
      </c>
      <c r="Y219" s="11" t="str">
        <f>IF(IFERROR(SEARCH("!",UPPER('ÚHRADOVÝ KATALOG VZP - ZP'!C219)),0)&gt;0," !","")</f>
        <v/>
      </c>
      <c r="Z219" s="11" t="str">
        <f>IF(IFERROR(SEARCH("_",UPPER('ÚHRADOVÝ KATALOG VZP - ZP'!C219)),0)&gt;0," _","")</f>
        <v/>
      </c>
      <c r="AA219" s="11" t="str">
        <f>IF(IFERROR(SEARCH("§",UPPER('ÚHRADOVÝ KATALOG VZP - ZP'!C219)),0)&gt;0," §","")</f>
        <v/>
      </c>
      <c r="AB219" s="11" t="str">
        <f>IF(IFERROR(SEARCH("#",UPPER('ÚHRADOVÝ KATALOG VZP - ZP'!C219)),0)&gt;0," #","")</f>
        <v/>
      </c>
      <c r="AC219" s="11" t="str">
        <f>IF(IFERROR(SEARCH(CHAR(10),UPPER('ÚHRADOVÝ KATALOG VZP - ZP'!C219)),0)&gt;0," ALT+ENTER","")</f>
        <v/>
      </c>
      <c r="AD219" s="96" t="str">
        <f>IF(AND(V219=0, R219="NE"),"Chybí NAZ",IF(LEN(TRIM(W219&amp;X219&amp;Y219&amp;Z219&amp;AA219&amp;AB219&amp;AC219))&gt;0,"Nepovolený(é) znak(y):   "&amp;W219&amp;X219&amp;Y219&amp;Z219&amp;AA219&amp;AB219&amp;AC219,TRIM('ÚHRADOVÝ KATALOG VZP - ZP'!C219)))</f>
        <v/>
      </c>
      <c r="AE219" s="11">
        <f>LEN(TRIM('ÚHRADOVÝ KATALOG VZP - ZP'!D219))</f>
        <v>0</v>
      </c>
      <c r="AF219" s="11" t="str">
        <f>IF(IFERROR(SEARCH("""",UPPER('ÚHRADOVÝ KATALOG VZP - ZP'!D219)),0)&gt;0," "&amp;CHAR(34),"")</f>
        <v/>
      </c>
      <c r="AG219" s="11" t="str">
        <f>IF(IFERROR(SEARCH("~?",UPPER('ÚHRADOVÝ KATALOG VZP - ZP'!D219)),0)&gt;0," ?","")</f>
        <v/>
      </c>
      <c r="AH219" s="11" t="str">
        <f>IF(IFERROR(SEARCH("!",UPPER('ÚHRADOVÝ KATALOG VZP - ZP'!D219)),0)&gt;0," !","")</f>
        <v/>
      </c>
      <c r="AI219" s="11" t="str">
        <f>IF(IFERROR(SEARCH("_",UPPER('ÚHRADOVÝ KATALOG VZP - ZP'!D219)),0)&gt;0," _","")</f>
        <v/>
      </c>
      <c r="AJ219" s="11" t="str">
        <f>IF(IFERROR(SEARCH("§",UPPER('ÚHRADOVÝ KATALOG VZP - ZP'!D219)),0)&gt;0," §","")</f>
        <v/>
      </c>
      <c r="AK219" s="11" t="str">
        <f>IF(IFERROR(SEARCH("#",UPPER('ÚHRADOVÝ KATALOG VZP - ZP'!D219)),0)&gt;0," #","")</f>
        <v/>
      </c>
      <c r="AL219" s="11" t="str">
        <f>IF(IFERROR(SEARCH(CHAR(10),UPPER('ÚHRADOVÝ KATALOG VZP - ZP'!D219)),0)&gt;0," ALT+ENTER","")</f>
        <v/>
      </c>
      <c r="AM219" s="96" t="str">
        <f>IF(AND(AE219=0, R219="NE"),"Chybí DOP",IF(LEN(TRIM(AF219&amp;AG219&amp;AH219&amp;AI219&amp;AJ219&amp;AK219&amp;AL219))&gt;0,"Nepovolený(é) znak(y):   "&amp;AF219&amp;AG219&amp;AH219&amp;AI219&amp;AJ219&amp;AK219&amp;AL219,TRIM('ÚHRADOVÝ KATALOG VZP - ZP'!D219)))</f>
        <v/>
      </c>
    </row>
    <row r="220" spans="1:39" ht="30" hidden="1" customHeight="1" x14ac:dyDescent="0.2">
      <c r="A220" s="1">
        <v>215</v>
      </c>
      <c r="B220" s="20" t="str">
        <f>IF(ISBLANK('ÚHRADOVÝ KATALOG VZP - ZP'!B220),"",'ÚHRADOVÝ KATALOG VZP - ZP'!B220)</f>
        <v/>
      </c>
      <c r="C220" s="21" t="str">
        <f t="shared" si="13"/>
        <v/>
      </c>
      <c r="D220" s="21" t="str">
        <f t="shared" si="14"/>
        <v/>
      </c>
      <c r="E220" s="22" t="str">
        <f>IF(S220="NOVÝ",IF(LEN(TRIM('ÚHRADOVÝ KATALOG VZP - ZP'!E220))=0,"Chybí TYP",'ÚHRADOVÝ KATALOG VZP - ZP'!E220),IF(LEN(TRIM('ÚHRADOVÝ KATALOG VZP - ZP'!E220))=0,"",'ÚHRADOVÝ KATALOG VZP - ZP'!E220))</f>
        <v/>
      </c>
      <c r="F220" s="22" t="str">
        <f t="shared" si="15"/>
        <v/>
      </c>
      <c r="G220" s="22" t="str">
        <f>IF(S220="NOVÝ",IF(LEN(TRIM('ÚHRADOVÝ KATALOG VZP - ZP'!G220))=0,"???",IF(IFERROR(SEARCH("""",UPPER('ÚHRADOVÝ KATALOG VZP - ZP'!G220)),0)=0,UPPER('ÚHRADOVÝ KATALOG VZP - ZP'!G220),"("&amp;""""&amp;")")),IF(LEN(TRIM('ÚHRADOVÝ KATALOG VZP - ZP'!G220))=0,"",IF(IFERROR(SEARCH("""",UPPER('ÚHRADOVÝ KATALOG VZP - ZP'!G220)),0)=0,UPPER('ÚHRADOVÝ KATALOG VZP - ZP'!G220),"("&amp;""""&amp;")")))</f>
        <v/>
      </c>
      <c r="H220" s="22" t="str">
        <f>IF(IFERROR(SEARCH("""",UPPER('ÚHRADOVÝ KATALOG VZP - ZP'!H220)),0)=0,UPPER('ÚHRADOVÝ KATALOG VZP - ZP'!H220),"("&amp;""""&amp;")")</f>
        <v/>
      </c>
      <c r="I220" s="22" t="str">
        <f>IF(IFERROR(SEARCH("""",UPPER('ÚHRADOVÝ KATALOG VZP - ZP'!I220)),0)=0,UPPER('ÚHRADOVÝ KATALOG VZP - ZP'!I220),"("&amp;""""&amp;")")</f>
        <v/>
      </c>
      <c r="J220" s="23" t="str">
        <f>IF(S220="NOVÝ",IF(LEN(TRIM('ÚHRADOVÝ KATALOG VZP - ZP'!J220))=0,"Chybí VYC",'ÚHRADOVÝ KATALOG VZP - ZP'!J220),IF(LEN(TRIM('ÚHRADOVÝ KATALOG VZP - ZP'!J220))=0,"",'ÚHRADOVÝ KATALOG VZP - ZP'!J220))</f>
        <v/>
      </c>
      <c r="K220" s="22" t="str">
        <f>IF(S220="NOVÝ",IF(LEN(TRIM('ÚHRADOVÝ KATALOG VZP - ZP'!K220))=0,"Chybí MENA",IF(IFERROR(SEARCH("""",UPPER('ÚHRADOVÝ KATALOG VZP - ZP'!K220)),0)=0,UPPER('ÚHRADOVÝ KATALOG VZP - ZP'!K220),"("&amp;""""&amp;")")),IF(LEN(TRIM('ÚHRADOVÝ KATALOG VZP - ZP'!K220))=0,"",IF(IFERROR(SEARCH("""",UPPER('ÚHRADOVÝ KATALOG VZP - ZP'!K220)),0)=0,UPPER('ÚHRADOVÝ KATALOG VZP - ZP'!K220),"("&amp;""""&amp;")")))</f>
        <v/>
      </c>
      <c r="L220" s="24" t="str">
        <f>IF(S220="NOVÝ",IF(LEN(TRIM('ÚHRADOVÝ KATALOG VZP - ZP'!L220))=0,"Chybí KURZ",'ÚHRADOVÝ KATALOG VZP - ZP'!L220),IF(LEN(TRIM('ÚHRADOVÝ KATALOG VZP - ZP'!L220))=0,"",'ÚHRADOVÝ KATALOG VZP - ZP'!L220))</f>
        <v/>
      </c>
      <c r="M220" s="83" t="str">
        <f>IF(S220="NOVÝ",IF(LEN(TRIM('ÚHRADOVÝ KATALOG VZP - ZP'!M220))=0,"Chybí DPH",
IF(OR('ÚHRADOVÝ KATALOG VZP - ZP'!M220=15,'ÚHRADOVÝ KATALOG VZP - ZP'!M220=21),
'ÚHRADOVÝ KATALOG VZP - ZP'!M220,"CHYBA")),
IF(LEN(TRIM('ÚHRADOVÝ KATALOG VZP - ZP'!M220))=0,"",
IF(OR('ÚHRADOVÝ KATALOG VZP - ZP'!M220=15,'ÚHRADOVÝ KATALOG VZP - ZP'!M220=21),
'ÚHRADOVÝ KATALOG VZP - ZP'!M220,"CHYBA"))
)</f>
        <v/>
      </c>
      <c r="N220" s="25" t="str">
        <f>IF(R220="NE",IF(AND(T220&lt;&gt;"X",LEN('ÚHRADOVÝ KATALOG VZP - ZP'!N220)&gt;0),IF(ROUND(J220*L220*(1+(M220/100))*T220,2)&lt;'ÚHRADOVÝ KATALOG VZP - ZP'!N220,TEXT('ÚHRADOVÝ KATALOG VZP - ZP'!N220,"# ##0,00 Kč") &amp; CHAR(10) &amp; "&gt; " &amp; TEXT('ÚHRADOVÝ KATALOG VZP - ZP'!N220-(J220*L220*(1+(M220/100))*T220),"# ##0,00 Kč"),TEXT('ÚHRADOVÝ KATALOG VZP - ZP'!N220,"# ##0,00 Kč") &amp; CHAR(10) &amp; "OK"),"Chybí data pro výpočet"),"")</f>
        <v/>
      </c>
      <c r="O220" s="26" t="str">
        <f>IF(AND(R220="NE",LEN('ÚHRADOVÝ KATALOG VZP - ZP'!O220)&gt;0),'ÚHRADOVÝ KATALOG VZP - ZP'!O220,"")</f>
        <v/>
      </c>
      <c r="P220" s="26" t="str">
        <f>IF(AND(R220="NE",LEN('ÚHRADOVÝ KATALOG VZP - ZP'!P220)&gt;0),'ÚHRADOVÝ KATALOG VZP - ZP'!P220,"")</f>
        <v/>
      </c>
      <c r="Q220" s="79" t="str">
        <f>IF(LEN(TRIM('ÚHRADOVÝ KATALOG VZP - ZP'!Q220))=0,"",IF(IFERROR(SEARCH("""",UPPER('ÚHRADOVÝ KATALOG VZP - ZP'!Q220)),0)=0,UPPER('ÚHRADOVÝ KATALOG VZP - ZP'!Q220),"("&amp;""""&amp;")"))</f>
        <v/>
      </c>
      <c r="R220" s="31" t="str">
        <f>IF(LEN(TRIM('ÚHRADOVÝ KATALOG VZP - ZP'!B220)&amp;TRIM('ÚHRADOVÝ KATALOG VZP - ZP'!C220)&amp;TRIM('ÚHRADOVÝ KATALOG VZP - ZP'!D220)&amp;TRIM('ÚHRADOVÝ KATALOG VZP - ZP'!E220)&amp;TRIM('ÚHRADOVÝ KATALOG VZP - ZP'!F220)&amp;TRIM('ÚHRADOVÝ KATALOG VZP - ZP'!G220)&amp;TRIM('ÚHRADOVÝ KATALOG VZP - ZP'!H220)&amp;TRIM('ÚHRADOVÝ KATALOG VZP - ZP'!I220)&amp;TRIM('ÚHRADOVÝ KATALOG VZP - ZP'!J220)&amp;TRIM('ÚHRADOVÝ KATALOG VZP - ZP'!K220)&amp;TRIM('ÚHRADOVÝ KATALOG VZP - ZP'!L220)&amp;TRIM('ÚHRADOVÝ KATALOG VZP - ZP'!M220)&amp;TRIM('ÚHRADOVÝ KATALOG VZP - ZP'!N220)&amp;TRIM('ÚHRADOVÝ KATALOG VZP - ZP'!O220)&amp;TRIM('ÚHRADOVÝ KATALOG VZP - ZP'!P220)&amp;TRIM('ÚHRADOVÝ KATALOG VZP - ZP'!Q220))=0,"ANO","NE")</f>
        <v>ANO</v>
      </c>
      <c r="S220" s="31" t="str">
        <f>IF(R220="NE",IF(LEN(TRIM('ÚHRADOVÝ KATALOG VZP - ZP'!B220))=0,"NOVÝ","OPRAVA"),"")</f>
        <v/>
      </c>
      <c r="T220" s="32" t="str">
        <f t="shared" si="16"/>
        <v>X</v>
      </c>
      <c r="U220" s="11"/>
      <c r="V220" s="11">
        <f>LEN(TRIM('ÚHRADOVÝ KATALOG VZP - ZP'!C220))</f>
        <v>0</v>
      </c>
      <c r="W220" s="11" t="str">
        <f>IF(IFERROR(SEARCH("""",UPPER('ÚHRADOVÝ KATALOG VZP - ZP'!C220)),0)&gt;0," "&amp;CHAR(34),"")</f>
        <v/>
      </c>
      <c r="X220" s="11" t="str">
        <f>IF(IFERROR(SEARCH("~?",UPPER('ÚHRADOVÝ KATALOG VZP - ZP'!C220)),0)&gt;0," ?","")</f>
        <v/>
      </c>
      <c r="Y220" s="11" t="str">
        <f>IF(IFERROR(SEARCH("!",UPPER('ÚHRADOVÝ KATALOG VZP - ZP'!C220)),0)&gt;0," !","")</f>
        <v/>
      </c>
      <c r="Z220" s="11" t="str">
        <f>IF(IFERROR(SEARCH("_",UPPER('ÚHRADOVÝ KATALOG VZP - ZP'!C220)),0)&gt;0," _","")</f>
        <v/>
      </c>
      <c r="AA220" s="11" t="str">
        <f>IF(IFERROR(SEARCH("§",UPPER('ÚHRADOVÝ KATALOG VZP - ZP'!C220)),0)&gt;0," §","")</f>
        <v/>
      </c>
      <c r="AB220" s="11" t="str">
        <f>IF(IFERROR(SEARCH("#",UPPER('ÚHRADOVÝ KATALOG VZP - ZP'!C220)),0)&gt;0," #","")</f>
        <v/>
      </c>
      <c r="AC220" s="11" t="str">
        <f>IF(IFERROR(SEARCH(CHAR(10),UPPER('ÚHRADOVÝ KATALOG VZP - ZP'!C220)),0)&gt;0," ALT+ENTER","")</f>
        <v/>
      </c>
      <c r="AD220" s="96" t="str">
        <f>IF(AND(V220=0, R220="NE"),"Chybí NAZ",IF(LEN(TRIM(W220&amp;X220&amp;Y220&amp;Z220&amp;AA220&amp;AB220&amp;AC220))&gt;0,"Nepovolený(é) znak(y):   "&amp;W220&amp;X220&amp;Y220&amp;Z220&amp;AA220&amp;AB220&amp;AC220,TRIM('ÚHRADOVÝ KATALOG VZP - ZP'!C220)))</f>
        <v/>
      </c>
      <c r="AE220" s="11">
        <f>LEN(TRIM('ÚHRADOVÝ KATALOG VZP - ZP'!D220))</f>
        <v>0</v>
      </c>
      <c r="AF220" s="11" t="str">
        <f>IF(IFERROR(SEARCH("""",UPPER('ÚHRADOVÝ KATALOG VZP - ZP'!D220)),0)&gt;0," "&amp;CHAR(34),"")</f>
        <v/>
      </c>
      <c r="AG220" s="11" t="str">
        <f>IF(IFERROR(SEARCH("~?",UPPER('ÚHRADOVÝ KATALOG VZP - ZP'!D220)),0)&gt;0," ?","")</f>
        <v/>
      </c>
      <c r="AH220" s="11" t="str">
        <f>IF(IFERROR(SEARCH("!",UPPER('ÚHRADOVÝ KATALOG VZP - ZP'!D220)),0)&gt;0," !","")</f>
        <v/>
      </c>
      <c r="AI220" s="11" t="str">
        <f>IF(IFERROR(SEARCH("_",UPPER('ÚHRADOVÝ KATALOG VZP - ZP'!D220)),0)&gt;0," _","")</f>
        <v/>
      </c>
      <c r="AJ220" s="11" t="str">
        <f>IF(IFERROR(SEARCH("§",UPPER('ÚHRADOVÝ KATALOG VZP - ZP'!D220)),0)&gt;0," §","")</f>
        <v/>
      </c>
      <c r="AK220" s="11" t="str">
        <f>IF(IFERROR(SEARCH("#",UPPER('ÚHRADOVÝ KATALOG VZP - ZP'!D220)),0)&gt;0," #","")</f>
        <v/>
      </c>
      <c r="AL220" s="11" t="str">
        <f>IF(IFERROR(SEARCH(CHAR(10),UPPER('ÚHRADOVÝ KATALOG VZP - ZP'!D220)),0)&gt;0," ALT+ENTER","")</f>
        <v/>
      </c>
      <c r="AM220" s="96" t="str">
        <f>IF(AND(AE220=0, R220="NE"),"Chybí DOP",IF(LEN(TRIM(AF220&amp;AG220&amp;AH220&amp;AI220&amp;AJ220&amp;AK220&amp;AL220))&gt;0,"Nepovolený(é) znak(y):   "&amp;AF220&amp;AG220&amp;AH220&amp;AI220&amp;AJ220&amp;AK220&amp;AL220,TRIM('ÚHRADOVÝ KATALOG VZP - ZP'!D220)))</f>
        <v/>
      </c>
    </row>
    <row r="221" spans="1:39" ht="30" hidden="1" customHeight="1" x14ac:dyDescent="0.2">
      <c r="A221" s="1">
        <v>216</v>
      </c>
      <c r="B221" s="20" t="str">
        <f>IF(ISBLANK('ÚHRADOVÝ KATALOG VZP - ZP'!B221),"",'ÚHRADOVÝ KATALOG VZP - ZP'!B221)</f>
        <v/>
      </c>
      <c r="C221" s="21" t="str">
        <f t="shared" si="13"/>
        <v/>
      </c>
      <c r="D221" s="21" t="str">
        <f t="shared" si="14"/>
        <v/>
      </c>
      <c r="E221" s="22" t="str">
        <f>IF(S221="NOVÝ",IF(LEN(TRIM('ÚHRADOVÝ KATALOG VZP - ZP'!E221))=0,"Chybí TYP",'ÚHRADOVÝ KATALOG VZP - ZP'!E221),IF(LEN(TRIM('ÚHRADOVÝ KATALOG VZP - ZP'!E221))=0,"",'ÚHRADOVÝ KATALOG VZP - ZP'!E221))</f>
        <v/>
      </c>
      <c r="F221" s="22" t="str">
        <f t="shared" si="15"/>
        <v/>
      </c>
      <c r="G221" s="22" t="str">
        <f>IF(S221="NOVÝ",IF(LEN(TRIM('ÚHRADOVÝ KATALOG VZP - ZP'!G221))=0,"???",IF(IFERROR(SEARCH("""",UPPER('ÚHRADOVÝ KATALOG VZP - ZP'!G221)),0)=0,UPPER('ÚHRADOVÝ KATALOG VZP - ZP'!G221),"("&amp;""""&amp;")")),IF(LEN(TRIM('ÚHRADOVÝ KATALOG VZP - ZP'!G221))=0,"",IF(IFERROR(SEARCH("""",UPPER('ÚHRADOVÝ KATALOG VZP - ZP'!G221)),0)=0,UPPER('ÚHRADOVÝ KATALOG VZP - ZP'!G221),"("&amp;""""&amp;")")))</f>
        <v/>
      </c>
      <c r="H221" s="22" t="str">
        <f>IF(IFERROR(SEARCH("""",UPPER('ÚHRADOVÝ KATALOG VZP - ZP'!H221)),0)=0,UPPER('ÚHRADOVÝ KATALOG VZP - ZP'!H221),"("&amp;""""&amp;")")</f>
        <v/>
      </c>
      <c r="I221" s="22" t="str">
        <f>IF(IFERROR(SEARCH("""",UPPER('ÚHRADOVÝ KATALOG VZP - ZP'!I221)),0)=0,UPPER('ÚHRADOVÝ KATALOG VZP - ZP'!I221),"("&amp;""""&amp;")")</f>
        <v/>
      </c>
      <c r="J221" s="23" t="str">
        <f>IF(S221="NOVÝ",IF(LEN(TRIM('ÚHRADOVÝ KATALOG VZP - ZP'!J221))=0,"Chybí VYC",'ÚHRADOVÝ KATALOG VZP - ZP'!J221),IF(LEN(TRIM('ÚHRADOVÝ KATALOG VZP - ZP'!J221))=0,"",'ÚHRADOVÝ KATALOG VZP - ZP'!J221))</f>
        <v/>
      </c>
      <c r="K221" s="22" t="str">
        <f>IF(S221="NOVÝ",IF(LEN(TRIM('ÚHRADOVÝ KATALOG VZP - ZP'!K221))=0,"Chybí MENA",IF(IFERROR(SEARCH("""",UPPER('ÚHRADOVÝ KATALOG VZP - ZP'!K221)),0)=0,UPPER('ÚHRADOVÝ KATALOG VZP - ZP'!K221),"("&amp;""""&amp;")")),IF(LEN(TRIM('ÚHRADOVÝ KATALOG VZP - ZP'!K221))=0,"",IF(IFERROR(SEARCH("""",UPPER('ÚHRADOVÝ KATALOG VZP - ZP'!K221)),0)=0,UPPER('ÚHRADOVÝ KATALOG VZP - ZP'!K221),"("&amp;""""&amp;")")))</f>
        <v/>
      </c>
      <c r="L221" s="24" t="str">
        <f>IF(S221="NOVÝ",IF(LEN(TRIM('ÚHRADOVÝ KATALOG VZP - ZP'!L221))=0,"Chybí KURZ",'ÚHRADOVÝ KATALOG VZP - ZP'!L221),IF(LEN(TRIM('ÚHRADOVÝ KATALOG VZP - ZP'!L221))=0,"",'ÚHRADOVÝ KATALOG VZP - ZP'!L221))</f>
        <v/>
      </c>
      <c r="M221" s="83" t="str">
        <f>IF(S221="NOVÝ",IF(LEN(TRIM('ÚHRADOVÝ KATALOG VZP - ZP'!M221))=0,"Chybí DPH",
IF(OR('ÚHRADOVÝ KATALOG VZP - ZP'!M221=15,'ÚHRADOVÝ KATALOG VZP - ZP'!M221=21),
'ÚHRADOVÝ KATALOG VZP - ZP'!M221,"CHYBA")),
IF(LEN(TRIM('ÚHRADOVÝ KATALOG VZP - ZP'!M221))=0,"",
IF(OR('ÚHRADOVÝ KATALOG VZP - ZP'!M221=15,'ÚHRADOVÝ KATALOG VZP - ZP'!M221=21),
'ÚHRADOVÝ KATALOG VZP - ZP'!M221,"CHYBA"))
)</f>
        <v/>
      </c>
      <c r="N221" s="25" t="str">
        <f>IF(R221="NE",IF(AND(T221&lt;&gt;"X",LEN('ÚHRADOVÝ KATALOG VZP - ZP'!N221)&gt;0),IF(ROUND(J221*L221*(1+(M221/100))*T221,2)&lt;'ÚHRADOVÝ KATALOG VZP - ZP'!N221,TEXT('ÚHRADOVÝ KATALOG VZP - ZP'!N221,"# ##0,00 Kč") &amp; CHAR(10) &amp; "&gt; " &amp; TEXT('ÚHRADOVÝ KATALOG VZP - ZP'!N221-(J221*L221*(1+(M221/100))*T221),"# ##0,00 Kč"),TEXT('ÚHRADOVÝ KATALOG VZP - ZP'!N221,"# ##0,00 Kč") &amp; CHAR(10) &amp; "OK"),"Chybí data pro výpočet"),"")</f>
        <v/>
      </c>
      <c r="O221" s="26" t="str">
        <f>IF(AND(R221="NE",LEN('ÚHRADOVÝ KATALOG VZP - ZP'!O221)&gt;0),'ÚHRADOVÝ KATALOG VZP - ZP'!O221,"")</f>
        <v/>
      </c>
      <c r="P221" s="26" t="str">
        <f>IF(AND(R221="NE",LEN('ÚHRADOVÝ KATALOG VZP - ZP'!P221)&gt;0),'ÚHRADOVÝ KATALOG VZP - ZP'!P221,"")</f>
        <v/>
      </c>
      <c r="Q221" s="79" t="str">
        <f>IF(LEN(TRIM('ÚHRADOVÝ KATALOG VZP - ZP'!Q221))=0,"",IF(IFERROR(SEARCH("""",UPPER('ÚHRADOVÝ KATALOG VZP - ZP'!Q221)),0)=0,UPPER('ÚHRADOVÝ KATALOG VZP - ZP'!Q221),"("&amp;""""&amp;")"))</f>
        <v/>
      </c>
      <c r="R221" s="31" t="str">
        <f>IF(LEN(TRIM('ÚHRADOVÝ KATALOG VZP - ZP'!B221)&amp;TRIM('ÚHRADOVÝ KATALOG VZP - ZP'!C221)&amp;TRIM('ÚHRADOVÝ KATALOG VZP - ZP'!D221)&amp;TRIM('ÚHRADOVÝ KATALOG VZP - ZP'!E221)&amp;TRIM('ÚHRADOVÝ KATALOG VZP - ZP'!F221)&amp;TRIM('ÚHRADOVÝ KATALOG VZP - ZP'!G221)&amp;TRIM('ÚHRADOVÝ KATALOG VZP - ZP'!H221)&amp;TRIM('ÚHRADOVÝ KATALOG VZP - ZP'!I221)&amp;TRIM('ÚHRADOVÝ KATALOG VZP - ZP'!J221)&amp;TRIM('ÚHRADOVÝ KATALOG VZP - ZP'!K221)&amp;TRIM('ÚHRADOVÝ KATALOG VZP - ZP'!L221)&amp;TRIM('ÚHRADOVÝ KATALOG VZP - ZP'!M221)&amp;TRIM('ÚHRADOVÝ KATALOG VZP - ZP'!N221)&amp;TRIM('ÚHRADOVÝ KATALOG VZP - ZP'!O221)&amp;TRIM('ÚHRADOVÝ KATALOG VZP - ZP'!P221)&amp;TRIM('ÚHRADOVÝ KATALOG VZP - ZP'!Q221))=0,"ANO","NE")</f>
        <v>ANO</v>
      </c>
      <c r="S221" s="31" t="str">
        <f>IF(R221="NE",IF(LEN(TRIM('ÚHRADOVÝ KATALOG VZP - ZP'!B221))=0,"NOVÝ","OPRAVA"),"")</f>
        <v/>
      </c>
      <c r="T221" s="32" t="str">
        <f t="shared" si="16"/>
        <v>X</v>
      </c>
      <c r="U221" s="11"/>
      <c r="V221" s="11">
        <f>LEN(TRIM('ÚHRADOVÝ KATALOG VZP - ZP'!C221))</f>
        <v>0</v>
      </c>
      <c r="W221" s="11" t="str">
        <f>IF(IFERROR(SEARCH("""",UPPER('ÚHRADOVÝ KATALOG VZP - ZP'!C221)),0)&gt;0," "&amp;CHAR(34),"")</f>
        <v/>
      </c>
      <c r="X221" s="11" t="str">
        <f>IF(IFERROR(SEARCH("~?",UPPER('ÚHRADOVÝ KATALOG VZP - ZP'!C221)),0)&gt;0," ?","")</f>
        <v/>
      </c>
      <c r="Y221" s="11" t="str">
        <f>IF(IFERROR(SEARCH("!",UPPER('ÚHRADOVÝ KATALOG VZP - ZP'!C221)),0)&gt;0," !","")</f>
        <v/>
      </c>
      <c r="Z221" s="11" t="str">
        <f>IF(IFERROR(SEARCH("_",UPPER('ÚHRADOVÝ KATALOG VZP - ZP'!C221)),0)&gt;0," _","")</f>
        <v/>
      </c>
      <c r="AA221" s="11" t="str">
        <f>IF(IFERROR(SEARCH("§",UPPER('ÚHRADOVÝ KATALOG VZP - ZP'!C221)),0)&gt;0," §","")</f>
        <v/>
      </c>
      <c r="AB221" s="11" t="str">
        <f>IF(IFERROR(SEARCH("#",UPPER('ÚHRADOVÝ KATALOG VZP - ZP'!C221)),0)&gt;0," #","")</f>
        <v/>
      </c>
      <c r="AC221" s="11" t="str">
        <f>IF(IFERROR(SEARCH(CHAR(10),UPPER('ÚHRADOVÝ KATALOG VZP - ZP'!C221)),0)&gt;0," ALT+ENTER","")</f>
        <v/>
      </c>
      <c r="AD221" s="96" t="str">
        <f>IF(AND(V221=0, R221="NE"),"Chybí NAZ",IF(LEN(TRIM(W221&amp;X221&amp;Y221&amp;Z221&amp;AA221&amp;AB221&amp;AC221))&gt;0,"Nepovolený(é) znak(y):   "&amp;W221&amp;X221&amp;Y221&amp;Z221&amp;AA221&amp;AB221&amp;AC221,TRIM('ÚHRADOVÝ KATALOG VZP - ZP'!C221)))</f>
        <v/>
      </c>
      <c r="AE221" s="11">
        <f>LEN(TRIM('ÚHRADOVÝ KATALOG VZP - ZP'!D221))</f>
        <v>0</v>
      </c>
      <c r="AF221" s="11" t="str">
        <f>IF(IFERROR(SEARCH("""",UPPER('ÚHRADOVÝ KATALOG VZP - ZP'!D221)),0)&gt;0," "&amp;CHAR(34),"")</f>
        <v/>
      </c>
      <c r="AG221" s="11" t="str">
        <f>IF(IFERROR(SEARCH("~?",UPPER('ÚHRADOVÝ KATALOG VZP - ZP'!D221)),0)&gt;0," ?","")</f>
        <v/>
      </c>
      <c r="AH221" s="11" t="str">
        <f>IF(IFERROR(SEARCH("!",UPPER('ÚHRADOVÝ KATALOG VZP - ZP'!D221)),0)&gt;0," !","")</f>
        <v/>
      </c>
      <c r="AI221" s="11" t="str">
        <f>IF(IFERROR(SEARCH("_",UPPER('ÚHRADOVÝ KATALOG VZP - ZP'!D221)),0)&gt;0," _","")</f>
        <v/>
      </c>
      <c r="AJ221" s="11" t="str">
        <f>IF(IFERROR(SEARCH("§",UPPER('ÚHRADOVÝ KATALOG VZP - ZP'!D221)),0)&gt;0," §","")</f>
        <v/>
      </c>
      <c r="AK221" s="11" t="str">
        <f>IF(IFERROR(SEARCH("#",UPPER('ÚHRADOVÝ KATALOG VZP - ZP'!D221)),0)&gt;0," #","")</f>
        <v/>
      </c>
      <c r="AL221" s="11" t="str">
        <f>IF(IFERROR(SEARCH(CHAR(10),UPPER('ÚHRADOVÝ KATALOG VZP - ZP'!D221)),0)&gt;0," ALT+ENTER","")</f>
        <v/>
      </c>
      <c r="AM221" s="96" t="str">
        <f>IF(AND(AE221=0, R221="NE"),"Chybí DOP",IF(LEN(TRIM(AF221&amp;AG221&amp;AH221&amp;AI221&amp;AJ221&amp;AK221&amp;AL221))&gt;0,"Nepovolený(é) znak(y):   "&amp;AF221&amp;AG221&amp;AH221&amp;AI221&amp;AJ221&amp;AK221&amp;AL221,TRIM('ÚHRADOVÝ KATALOG VZP - ZP'!D221)))</f>
        <v/>
      </c>
    </row>
    <row r="222" spans="1:39" ht="30" hidden="1" customHeight="1" x14ac:dyDescent="0.2">
      <c r="A222" s="1">
        <v>217</v>
      </c>
      <c r="B222" s="20" t="str">
        <f>IF(ISBLANK('ÚHRADOVÝ KATALOG VZP - ZP'!B222),"",'ÚHRADOVÝ KATALOG VZP - ZP'!B222)</f>
        <v/>
      </c>
      <c r="C222" s="21" t="str">
        <f t="shared" si="13"/>
        <v/>
      </c>
      <c r="D222" s="21" t="str">
        <f t="shared" si="14"/>
        <v/>
      </c>
      <c r="E222" s="22" t="str">
        <f>IF(S222="NOVÝ",IF(LEN(TRIM('ÚHRADOVÝ KATALOG VZP - ZP'!E222))=0,"Chybí TYP",'ÚHRADOVÝ KATALOG VZP - ZP'!E222),IF(LEN(TRIM('ÚHRADOVÝ KATALOG VZP - ZP'!E222))=0,"",'ÚHRADOVÝ KATALOG VZP - ZP'!E222))</f>
        <v/>
      </c>
      <c r="F222" s="22" t="str">
        <f t="shared" si="15"/>
        <v/>
      </c>
      <c r="G222" s="22" t="str">
        <f>IF(S222="NOVÝ",IF(LEN(TRIM('ÚHRADOVÝ KATALOG VZP - ZP'!G222))=0,"???",IF(IFERROR(SEARCH("""",UPPER('ÚHRADOVÝ KATALOG VZP - ZP'!G222)),0)=0,UPPER('ÚHRADOVÝ KATALOG VZP - ZP'!G222),"("&amp;""""&amp;")")),IF(LEN(TRIM('ÚHRADOVÝ KATALOG VZP - ZP'!G222))=0,"",IF(IFERROR(SEARCH("""",UPPER('ÚHRADOVÝ KATALOG VZP - ZP'!G222)),0)=0,UPPER('ÚHRADOVÝ KATALOG VZP - ZP'!G222),"("&amp;""""&amp;")")))</f>
        <v/>
      </c>
      <c r="H222" s="22" t="str">
        <f>IF(IFERROR(SEARCH("""",UPPER('ÚHRADOVÝ KATALOG VZP - ZP'!H222)),0)=0,UPPER('ÚHRADOVÝ KATALOG VZP - ZP'!H222),"("&amp;""""&amp;")")</f>
        <v/>
      </c>
      <c r="I222" s="22" t="str">
        <f>IF(IFERROR(SEARCH("""",UPPER('ÚHRADOVÝ KATALOG VZP - ZP'!I222)),0)=0,UPPER('ÚHRADOVÝ KATALOG VZP - ZP'!I222),"("&amp;""""&amp;")")</f>
        <v/>
      </c>
      <c r="J222" s="23" t="str">
        <f>IF(S222="NOVÝ",IF(LEN(TRIM('ÚHRADOVÝ KATALOG VZP - ZP'!J222))=0,"Chybí VYC",'ÚHRADOVÝ KATALOG VZP - ZP'!J222),IF(LEN(TRIM('ÚHRADOVÝ KATALOG VZP - ZP'!J222))=0,"",'ÚHRADOVÝ KATALOG VZP - ZP'!J222))</f>
        <v/>
      </c>
      <c r="K222" s="22" t="str">
        <f>IF(S222="NOVÝ",IF(LEN(TRIM('ÚHRADOVÝ KATALOG VZP - ZP'!K222))=0,"Chybí MENA",IF(IFERROR(SEARCH("""",UPPER('ÚHRADOVÝ KATALOG VZP - ZP'!K222)),0)=0,UPPER('ÚHRADOVÝ KATALOG VZP - ZP'!K222),"("&amp;""""&amp;")")),IF(LEN(TRIM('ÚHRADOVÝ KATALOG VZP - ZP'!K222))=0,"",IF(IFERROR(SEARCH("""",UPPER('ÚHRADOVÝ KATALOG VZP - ZP'!K222)),0)=0,UPPER('ÚHRADOVÝ KATALOG VZP - ZP'!K222),"("&amp;""""&amp;")")))</f>
        <v/>
      </c>
      <c r="L222" s="24" t="str">
        <f>IF(S222="NOVÝ",IF(LEN(TRIM('ÚHRADOVÝ KATALOG VZP - ZP'!L222))=0,"Chybí KURZ",'ÚHRADOVÝ KATALOG VZP - ZP'!L222),IF(LEN(TRIM('ÚHRADOVÝ KATALOG VZP - ZP'!L222))=0,"",'ÚHRADOVÝ KATALOG VZP - ZP'!L222))</f>
        <v/>
      </c>
      <c r="M222" s="83" t="str">
        <f>IF(S222="NOVÝ",IF(LEN(TRIM('ÚHRADOVÝ KATALOG VZP - ZP'!M222))=0,"Chybí DPH",
IF(OR('ÚHRADOVÝ KATALOG VZP - ZP'!M222=15,'ÚHRADOVÝ KATALOG VZP - ZP'!M222=21),
'ÚHRADOVÝ KATALOG VZP - ZP'!M222,"CHYBA")),
IF(LEN(TRIM('ÚHRADOVÝ KATALOG VZP - ZP'!M222))=0,"",
IF(OR('ÚHRADOVÝ KATALOG VZP - ZP'!M222=15,'ÚHRADOVÝ KATALOG VZP - ZP'!M222=21),
'ÚHRADOVÝ KATALOG VZP - ZP'!M222,"CHYBA"))
)</f>
        <v/>
      </c>
      <c r="N222" s="25" t="str">
        <f>IF(R222="NE",IF(AND(T222&lt;&gt;"X",LEN('ÚHRADOVÝ KATALOG VZP - ZP'!N222)&gt;0),IF(ROUND(J222*L222*(1+(M222/100))*T222,2)&lt;'ÚHRADOVÝ KATALOG VZP - ZP'!N222,TEXT('ÚHRADOVÝ KATALOG VZP - ZP'!N222,"# ##0,00 Kč") &amp; CHAR(10) &amp; "&gt; " &amp; TEXT('ÚHRADOVÝ KATALOG VZP - ZP'!N222-(J222*L222*(1+(M222/100))*T222),"# ##0,00 Kč"),TEXT('ÚHRADOVÝ KATALOG VZP - ZP'!N222,"# ##0,00 Kč") &amp; CHAR(10) &amp; "OK"),"Chybí data pro výpočet"),"")</f>
        <v/>
      </c>
      <c r="O222" s="26" t="str">
        <f>IF(AND(R222="NE",LEN('ÚHRADOVÝ KATALOG VZP - ZP'!O222)&gt;0),'ÚHRADOVÝ KATALOG VZP - ZP'!O222,"")</f>
        <v/>
      </c>
      <c r="P222" s="26" t="str">
        <f>IF(AND(R222="NE",LEN('ÚHRADOVÝ KATALOG VZP - ZP'!P222)&gt;0),'ÚHRADOVÝ KATALOG VZP - ZP'!P222,"")</f>
        <v/>
      </c>
      <c r="Q222" s="79" t="str">
        <f>IF(LEN(TRIM('ÚHRADOVÝ KATALOG VZP - ZP'!Q222))=0,"",IF(IFERROR(SEARCH("""",UPPER('ÚHRADOVÝ KATALOG VZP - ZP'!Q222)),0)=0,UPPER('ÚHRADOVÝ KATALOG VZP - ZP'!Q222),"("&amp;""""&amp;")"))</f>
        <v/>
      </c>
      <c r="R222" s="31" t="str">
        <f>IF(LEN(TRIM('ÚHRADOVÝ KATALOG VZP - ZP'!B222)&amp;TRIM('ÚHRADOVÝ KATALOG VZP - ZP'!C222)&amp;TRIM('ÚHRADOVÝ KATALOG VZP - ZP'!D222)&amp;TRIM('ÚHRADOVÝ KATALOG VZP - ZP'!E222)&amp;TRIM('ÚHRADOVÝ KATALOG VZP - ZP'!F222)&amp;TRIM('ÚHRADOVÝ KATALOG VZP - ZP'!G222)&amp;TRIM('ÚHRADOVÝ KATALOG VZP - ZP'!H222)&amp;TRIM('ÚHRADOVÝ KATALOG VZP - ZP'!I222)&amp;TRIM('ÚHRADOVÝ KATALOG VZP - ZP'!J222)&amp;TRIM('ÚHRADOVÝ KATALOG VZP - ZP'!K222)&amp;TRIM('ÚHRADOVÝ KATALOG VZP - ZP'!L222)&amp;TRIM('ÚHRADOVÝ KATALOG VZP - ZP'!M222)&amp;TRIM('ÚHRADOVÝ KATALOG VZP - ZP'!N222)&amp;TRIM('ÚHRADOVÝ KATALOG VZP - ZP'!O222)&amp;TRIM('ÚHRADOVÝ KATALOG VZP - ZP'!P222)&amp;TRIM('ÚHRADOVÝ KATALOG VZP - ZP'!Q222))=0,"ANO","NE")</f>
        <v>ANO</v>
      </c>
      <c r="S222" s="31" t="str">
        <f>IF(R222="NE",IF(LEN(TRIM('ÚHRADOVÝ KATALOG VZP - ZP'!B222))=0,"NOVÝ","OPRAVA"),"")</f>
        <v/>
      </c>
      <c r="T222" s="32" t="str">
        <f t="shared" si="16"/>
        <v>X</v>
      </c>
      <c r="U222" s="11"/>
      <c r="V222" s="11">
        <f>LEN(TRIM('ÚHRADOVÝ KATALOG VZP - ZP'!C222))</f>
        <v>0</v>
      </c>
      <c r="W222" s="11" t="str">
        <f>IF(IFERROR(SEARCH("""",UPPER('ÚHRADOVÝ KATALOG VZP - ZP'!C222)),0)&gt;0," "&amp;CHAR(34),"")</f>
        <v/>
      </c>
      <c r="X222" s="11" t="str">
        <f>IF(IFERROR(SEARCH("~?",UPPER('ÚHRADOVÝ KATALOG VZP - ZP'!C222)),0)&gt;0," ?","")</f>
        <v/>
      </c>
      <c r="Y222" s="11" t="str">
        <f>IF(IFERROR(SEARCH("!",UPPER('ÚHRADOVÝ KATALOG VZP - ZP'!C222)),0)&gt;0," !","")</f>
        <v/>
      </c>
      <c r="Z222" s="11" t="str">
        <f>IF(IFERROR(SEARCH("_",UPPER('ÚHRADOVÝ KATALOG VZP - ZP'!C222)),0)&gt;0," _","")</f>
        <v/>
      </c>
      <c r="AA222" s="11" t="str">
        <f>IF(IFERROR(SEARCH("§",UPPER('ÚHRADOVÝ KATALOG VZP - ZP'!C222)),0)&gt;0," §","")</f>
        <v/>
      </c>
      <c r="AB222" s="11" t="str">
        <f>IF(IFERROR(SEARCH("#",UPPER('ÚHRADOVÝ KATALOG VZP - ZP'!C222)),0)&gt;0," #","")</f>
        <v/>
      </c>
      <c r="AC222" s="11" t="str">
        <f>IF(IFERROR(SEARCH(CHAR(10),UPPER('ÚHRADOVÝ KATALOG VZP - ZP'!C222)),0)&gt;0," ALT+ENTER","")</f>
        <v/>
      </c>
      <c r="AD222" s="96" t="str">
        <f>IF(AND(V222=0, R222="NE"),"Chybí NAZ",IF(LEN(TRIM(W222&amp;X222&amp;Y222&amp;Z222&amp;AA222&amp;AB222&amp;AC222))&gt;0,"Nepovolený(é) znak(y):   "&amp;W222&amp;X222&amp;Y222&amp;Z222&amp;AA222&amp;AB222&amp;AC222,TRIM('ÚHRADOVÝ KATALOG VZP - ZP'!C222)))</f>
        <v/>
      </c>
      <c r="AE222" s="11">
        <f>LEN(TRIM('ÚHRADOVÝ KATALOG VZP - ZP'!D222))</f>
        <v>0</v>
      </c>
      <c r="AF222" s="11" t="str">
        <f>IF(IFERROR(SEARCH("""",UPPER('ÚHRADOVÝ KATALOG VZP - ZP'!D222)),0)&gt;0," "&amp;CHAR(34),"")</f>
        <v/>
      </c>
      <c r="AG222" s="11" t="str">
        <f>IF(IFERROR(SEARCH("~?",UPPER('ÚHRADOVÝ KATALOG VZP - ZP'!D222)),0)&gt;0," ?","")</f>
        <v/>
      </c>
      <c r="AH222" s="11" t="str">
        <f>IF(IFERROR(SEARCH("!",UPPER('ÚHRADOVÝ KATALOG VZP - ZP'!D222)),0)&gt;0," !","")</f>
        <v/>
      </c>
      <c r="AI222" s="11" t="str">
        <f>IF(IFERROR(SEARCH("_",UPPER('ÚHRADOVÝ KATALOG VZP - ZP'!D222)),0)&gt;0," _","")</f>
        <v/>
      </c>
      <c r="AJ222" s="11" t="str">
        <f>IF(IFERROR(SEARCH("§",UPPER('ÚHRADOVÝ KATALOG VZP - ZP'!D222)),0)&gt;0," §","")</f>
        <v/>
      </c>
      <c r="AK222" s="11" t="str">
        <f>IF(IFERROR(SEARCH("#",UPPER('ÚHRADOVÝ KATALOG VZP - ZP'!D222)),0)&gt;0," #","")</f>
        <v/>
      </c>
      <c r="AL222" s="11" t="str">
        <f>IF(IFERROR(SEARCH(CHAR(10),UPPER('ÚHRADOVÝ KATALOG VZP - ZP'!D222)),0)&gt;0," ALT+ENTER","")</f>
        <v/>
      </c>
      <c r="AM222" s="96" t="str">
        <f>IF(AND(AE222=0, R222="NE"),"Chybí DOP",IF(LEN(TRIM(AF222&amp;AG222&amp;AH222&amp;AI222&amp;AJ222&amp;AK222&amp;AL222))&gt;0,"Nepovolený(é) znak(y):   "&amp;AF222&amp;AG222&amp;AH222&amp;AI222&amp;AJ222&amp;AK222&amp;AL222,TRIM('ÚHRADOVÝ KATALOG VZP - ZP'!D222)))</f>
        <v/>
      </c>
    </row>
    <row r="223" spans="1:39" ht="30" hidden="1" customHeight="1" x14ac:dyDescent="0.2">
      <c r="A223" s="1">
        <v>218</v>
      </c>
      <c r="B223" s="20" t="str">
        <f>IF(ISBLANK('ÚHRADOVÝ KATALOG VZP - ZP'!B223),"",'ÚHRADOVÝ KATALOG VZP - ZP'!B223)</f>
        <v/>
      </c>
      <c r="C223" s="21" t="str">
        <f t="shared" si="13"/>
        <v/>
      </c>
      <c r="D223" s="21" t="str">
        <f t="shared" si="14"/>
        <v/>
      </c>
      <c r="E223" s="22" t="str">
        <f>IF(S223="NOVÝ",IF(LEN(TRIM('ÚHRADOVÝ KATALOG VZP - ZP'!E223))=0,"Chybí TYP",'ÚHRADOVÝ KATALOG VZP - ZP'!E223),IF(LEN(TRIM('ÚHRADOVÝ KATALOG VZP - ZP'!E223))=0,"",'ÚHRADOVÝ KATALOG VZP - ZP'!E223))</f>
        <v/>
      </c>
      <c r="F223" s="22" t="str">
        <f t="shared" si="15"/>
        <v/>
      </c>
      <c r="G223" s="22" t="str">
        <f>IF(S223="NOVÝ",IF(LEN(TRIM('ÚHRADOVÝ KATALOG VZP - ZP'!G223))=0,"???",IF(IFERROR(SEARCH("""",UPPER('ÚHRADOVÝ KATALOG VZP - ZP'!G223)),0)=0,UPPER('ÚHRADOVÝ KATALOG VZP - ZP'!G223),"("&amp;""""&amp;")")),IF(LEN(TRIM('ÚHRADOVÝ KATALOG VZP - ZP'!G223))=0,"",IF(IFERROR(SEARCH("""",UPPER('ÚHRADOVÝ KATALOG VZP - ZP'!G223)),0)=0,UPPER('ÚHRADOVÝ KATALOG VZP - ZP'!G223),"("&amp;""""&amp;")")))</f>
        <v/>
      </c>
      <c r="H223" s="22" t="str">
        <f>IF(IFERROR(SEARCH("""",UPPER('ÚHRADOVÝ KATALOG VZP - ZP'!H223)),0)=0,UPPER('ÚHRADOVÝ KATALOG VZP - ZP'!H223),"("&amp;""""&amp;")")</f>
        <v/>
      </c>
      <c r="I223" s="22" t="str">
        <f>IF(IFERROR(SEARCH("""",UPPER('ÚHRADOVÝ KATALOG VZP - ZP'!I223)),0)=0,UPPER('ÚHRADOVÝ KATALOG VZP - ZP'!I223),"("&amp;""""&amp;")")</f>
        <v/>
      </c>
      <c r="J223" s="23" t="str">
        <f>IF(S223="NOVÝ",IF(LEN(TRIM('ÚHRADOVÝ KATALOG VZP - ZP'!J223))=0,"Chybí VYC",'ÚHRADOVÝ KATALOG VZP - ZP'!J223),IF(LEN(TRIM('ÚHRADOVÝ KATALOG VZP - ZP'!J223))=0,"",'ÚHRADOVÝ KATALOG VZP - ZP'!J223))</f>
        <v/>
      </c>
      <c r="K223" s="22" t="str">
        <f>IF(S223="NOVÝ",IF(LEN(TRIM('ÚHRADOVÝ KATALOG VZP - ZP'!K223))=0,"Chybí MENA",IF(IFERROR(SEARCH("""",UPPER('ÚHRADOVÝ KATALOG VZP - ZP'!K223)),0)=0,UPPER('ÚHRADOVÝ KATALOG VZP - ZP'!K223),"("&amp;""""&amp;")")),IF(LEN(TRIM('ÚHRADOVÝ KATALOG VZP - ZP'!K223))=0,"",IF(IFERROR(SEARCH("""",UPPER('ÚHRADOVÝ KATALOG VZP - ZP'!K223)),0)=0,UPPER('ÚHRADOVÝ KATALOG VZP - ZP'!K223),"("&amp;""""&amp;")")))</f>
        <v/>
      </c>
      <c r="L223" s="24" t="str">
        <f>IF(S223="NOVÝ",IF(LEN(TRIM('ÚHRADOVÝ KATALOG VZP - ZP'!L223))=0,"Chybí KURZ",'ÚHRADOVÝ KATALOG VZP - ZP'!L223),IF(LEN(TRIM('ÚHRADOVÝ KATALOG VZP - ZP'!L223))=0,"",'ÚHRADOVÝ KATALOG VZP - ZP'!L223))</f>
        <v/>
      </c>
      <c r="M223" s="83" t="str">
        <f>IF(S223="NOVÝ",IF(LEN(TRIM('ÚHRADOVÝ KATALOG VZP - ZP'!M223))=0,"Chybí DPH",
IF(OR('ÚHRADOVÝ KATALOG VZP - ZP'!M223=15,'ÚHRADOVÝ KATALOG VZP - ZP'!M223=21),
'ÚHRADOVÝ KATALOG VZP - ZP'!M223,"CHYBA")),
IF(LEN(TRIM('ÚHRADOVÝ KATALOG VZP - ZP'!M223))=0,"",
IF(OR('ÚHRADOVÝ KATALOG VZP - ZP'!M223=15,'ÚHRADOVÝ KATALOG VZP - ZP'!M223=21),
'ÚHRADOVÝ KATALOG VZP - ZP'!M223,"CHYBA"))
)</f>
        <v/>
      </c>
      <c r="N223" s="25" t="str">
        <f>IF(R223="NE",IF(AND(T223&lt;&gt;"X",LEN('ÚHRADOVÝ KATALOG VZP - ZP'!N223)&gt;0),IF(ROUND(J223*L223*(1+(M223/100))*T223,2)&lt;'ÚHRADOVÝ KATALOG VZP - ZP'!N223,TEXT('ÚHRADOVÝ KATALOG VZP - ZP'!N223,"# ##0,00 Kč") &amp; CHAR(10) &amp; "&gt; " &amp; TEXT('ÚHRADOVÝ KATALOG VZP - ZP'!N223-(J223*L223*(1+(M223/100))*T223),"# ##0,00 Kč"),TEXT('ÚHRADOVÝ KATALOG VZP - ZP'!N223,"# ##0,00 Kč") &amp; CHAR(10) &amp; "OK"),"Chybí data pro výpočet"),"")</f>
        <v/>
      </c>
      <c r="O223" s="26" t="str">
        <f>IF(AND(R223="NE",LEN('ÚHRADOVÝ KATALOG VZP - ZP'!O223)&gt;0),'ÚHRADOVÝ KATALOG VZP - ZP'!O223,"")</f>
        <v/>
      </c>
      <c r="P223" s="26" t="str">
        <f>IF(AND(R223="NE",LEN('ÚHRADOVÝ KATALOG VZP - ZP'!P223)&gt;0),'ÚHRADOVÝ KATALOG VZP - ZP'!P223,"")</f>
        <v/>
      </c>
      <c r="Q223" s="79" t="str">
        <f>IF(LEN(TRIM('ÚHRADOVÝ KATALOG VZP - ZP'!Q223))=0,"",IF(IFERROR(SEARCH("""",UPPER('ÚHRADOVÝ KATALOG VZP - ZP'!Q223)),0)=0,UPPER('ÚHRADOVÝ KATALOG VZP - ZP'!Q223),"("&amp;""""&amp;")"))</f>
        <v/>
      </c>
      <c r="R223" s="31" t="str">
        <f>IF(LEN(TRIM('ÚHRADOVÝ KATALOG VZP - ZP'!B223)&amp;TRIM('ÚHRADOVÝ KATALOG VZP - ZP'!C223)&amp;TRIM('ÚHRADOVÝ KATALOG VZP - ZP'!D223)&amp;TRIM('ÚHRADOVÝ KATALOG VZP - ZP'!E223)&amp;TRIM('ÚHRADOVÝ KATALOG VZP - ZP'!F223)&amp;TRIM('ÚHRADOVÝ KATALOG VZP - ZP'!G223)&amp;TRIM('ÚHRADOVÝ KATALOG VZP - ZP'!H223)&amp;TRIM('ÚHRADOVÝ KATALOG VZP - ZP'!I223)&amp;TRIM('ÚHRADOVÝ KATALOG VZP - ZP'!J223)&amp;TRIM('ÚHRADOVÝ KATALOG VZP - ZP'!K223)&amp;TRIM('ÚHRADOVÝ KATALOG VZP - ZP'!L223)&amp;TRIM('ÚHRADOVÝ KATALOG VZP - ZP'!M223)&amp;TRIM('ÚHRADOVÝ KATALOG VZP - ZP'!N223)&amp;TRIM('ÚHRADOVÝ KATALOG VZP - ZP'!O223)&amp;TRIM('ÚHRADOVÝ KATALOG VZP - ZP'!P223)&amp;TRIM('ÚHRADOVÝ KATALOG VZP - ZP'!Q223))=0,"ANO","NE")</f>
        <v>ANO</v>
      </c>
      <c r="S223" s="31" t="str">
        <f>IF(R223="NE",IF(LEN(TRIM('ÚHRADOVÝ KATALOG VZP - ZP'!B223))=0,"NOVÝ","OPRAVA"),"")</f>
        <v/>
      </c>
      <c r="T223" s="32" t="str">
        <f t="shared" si="16"/>
        <v>X</v>
      </c>
      <c r="U223" s="11"/>
      <c r="V223" s="11">
        <f>LEN(TRIM('ÚHRADOVÝ KATALOG VZP - ZP'!C223))</f>
        <v>0</v>
      </c>
      <c r="W223" s="11" t="str">
        <f>IF(IFERROR(SEARCH("""",UPPER('ÚHRADOVÝ KATALOG VZP - ZP'!C223)),0)&gt;0," "&amp;CHAR(34),"")</f>
        <v/>
      </c>
      <c r="X223" s="11" t="str">
        <f>IF(IFERROR(SEARCH("~?",UPPER('ÚHRADOVÝ KATALOG VZP - ZP'!C223)),0)&gt;0," ?","")</f>
        <v/>
      </c>
      <c r="Y223" s="11" t="str">
        <f>IF(IFERROR(SEARCH("!",UPPER('ÚHRADOVÝ KATALOG VZP - ZP'!C223)),0)&gt;0," !","")</f>
        <v/>
      </c>
      <c r="Z223" s="11" t="str">
        <f>IF(IFERROR(SEARCH("_",UPPER('ÚHRADOVÝ KATALOG VZP - ZP'!C223)),0)&gt;0," _","")</f>
        <v/>
      </c>
      <c r="AA223" s="11" t="str">
        <f>IF(IFERROR(SEARCH("§",UPPER('ÚHRADOVÝ KATALOG VZP - ZP'!C223)),0)&gt;0," §","")</f>
        <v/>
      </c>
      <c r="AB223" s="11" t="str">
        <f>IF(IFERROR(SEARCH("#",UPPER('ÚHRADOVÝ KATALOG VZP - ZP'!C223)),0)&gt;0," #","")</f>
        <v/>
      </c>
      <c r="AC223" s="11" t="str">
        <f>IF(IFERROR(SEARCH(CHAR(10),UPPER('ÚHRADOVÝ KATALOG VZP - ZP'!C223)),0)&gt;0," ALT+ENTER","")</f>
        <v/>
      </c>
      <c r="AD223" s="96" t="str">
        <f>IF(AND(V223=0, R223="NE"),"Chybí NAZ",IF(LEN(TRIM(W223&amp;X223&amp;Y223&amp;Z223&amp;AA223&amp;AB223&amp;AC223))&gt;0,"Nepovolený(é) znak(y):   "&amp;W223&amp;X223&amp;Y223&amp;Z223&amp;AA223&amp;AB223&amp;AC223,TRIM('ÚHRADOVÝ KATALOG VZP - ZP'!C223)))</f>
        <v/>
      </c>
      <c r="AE223" s="11">
        <f>LEN(TRIM('ÚHRADOVÝ KATALOG VZP - ZP'!D223))</f>
        <v>0</v>
      </c>
      <c r="AF223" s="11" t="str">
        <f>IF(IFERROR(SEARCH("""",UPPER('ÚHRADOVÝ KATALOG VZP - ZP'!D223)),0)&gt;0," "&amp;CHAR(34),"")</f>
        <v/>
      </c>
      <c r="AG223" s="11" t="str">
        <f>IF(IFERROR(SEARCH("~?",UPPER('ÚHRADOVÝ KATALOG VZP - ZP'!D223)),0)&gt;0," ?","")</f>
        <v/>
      </c>
      <c r="AH223" s="11" t="str">
        <f>IF(IFERROR(SEARCH("!",UPPER('ÚHRADOVÝ KATALOG VZP - ZP'!D223)),0)&gt;0," !","")</f>
        <v/>
      </c>
      <c r="AI223" s="11" t="str">
        <f>IF(IFERROR(SEARCH("_",UPPER('ÚHRADOVÝ KATALOG VZP - ZP'!D223)),0)&gt;0," _","")</f>
        <v/>
      </c>
      <c r="AJ223" s="11" t="str">
        <f>IF(IFERROR(SEARCH("§",UPPER('ÚHRADOVÝ KATALOG VZP - ZP'!D223)),0)&gt;0," §","")</f>
        <v/>
      </c>
      <c r="AK223" s="11" t="str">
        <f>IF(IFERROR(SEARCH("#",UPPER('ÚHRADOVÝ KATALOG VZP - ZP'!D223)),0)&gt;0," #","")</f>
        <v/>
      </c>
      <c r="AL223" s="11" t="str">
        <f>IF(IFERROR(SEARCH(CHAR(10),UPPER('ÚHRADOVÝ KATALOG VZP - ZP'!D223)),0)&gt;0," ALT+ENTER","")</f>
        <v/>
      </c>
      <c r="AM223" s="96" t="str">
        <f>IF(AND(AE223=0, R223="NE"),"Chybí DOP",IF(LEN(TRIM(AF223&amp;AG223&amp;AH223&amp;AI223&amp;AJ223&amp;AK223&amp;AL223))&gt;0,"Nepovolený(é) znak(y):   "&amp;AF223&amp;AG223&amp;AH223&amp;AI223&amp;AJ223&amp;AK223&amp;AL223,TRIM('ÚHRADOVÝ KATALOG VZP - ZP'!D223)))</f>
        <v/>
      </c>
    </row>
    <row r="224" spans="1:39" ht="30" hidden="1" customHeight="1" x14ac:dyDescent="0.2">
      <c r="A224" s="1">
        <v>219</v>
      </c>
      <c r="B224" s="20" t="str">
        <f>IF(ISBLANK('ÚHRADOVÝ KATALOG VZP - ZP'!B224),"",'ÚHRADOVÝ KATALOG VZP - ZP'!B224)</f>
        <v/>
      </c>
      <c r="C224" s="21" t="str">
        <f t="shared" si="13"/>
        <v/>
      </c>
      <c r="D224" s="21" t="str">
        <f t="shared" si="14"/>
        <v/>
      </c>
      <c r="E224" s="22" t="str">
        <f>IF(S224="NOVÝ",IF(LEN(TRIM('ÚHRADOVÝ KATALOG VZP - ZP'!E224))=0,"Chybí TYP",'ÚHRADOVÝ KATALOG VZP - ZP'!E224),IF(LEN(TRIM('ÚHRADOVÝ KATALOG VZP - ZP'!E224))=0,"",'ÚHRADOVÝ KATALOG VZP - ZP'!E224))</f>
        <v/>
      </c>
      <c r="F224" s="22" t="str">
        <f t="shared" si="15"/>
        <v/>
      </c>
      <c r="G224" s="22" t="str">
        <f>IF(S224="NOVÝ",IF(LEN(TRIM('ÚHRADOVÝ KATALOG VZP - ZP'!G224))=0,"???",IF(IFERROR(SEARCH("""",UPPER('ÚHRADOVÝ KATALOG VZP - ZP'!G224)),0)=0,UPPER('ÚHRADOVÝ KATALOG VZP - ZP'!G224),"("&amp;""""&amp;")")),IF(LEN(TRIM('ÚHRADOVÝ KATALOG VZP - ZP'!G224))=0,"",IF(IFERROR(SEARCH("""",UPPER('ÚHRADOVÝ KATALOG VZP - ZP'!G224)),0)=0,UPPER('ÚHRADOVÝ KATALOG VZP - ZP'!G224),"("&amp;""""&amp;")")))</f>
        <v/>
      </c>
      <c r="H224" s="22" t="str">
        <f>IF(IFERROR(SEARCH("""",UPPER('ÚHRADOVÝ KATALOG VZP - ZP'!H224)),0)=0,UPPER('ÚHRADOVÝ KATALOG VZP - ZP'!H224),"("&amp;""""&amp;")")</f>
        <v/>
      </c>
      <c r="I224" s="22" t="str">
        <f>IF(IFERROR(SEARCH("""",UPPER('ÚHRADOVÝ KATALOG VZP - ZP'!I224)),0)=0,UPPER('ÚHRADOVÝ KATALOG VZP - ZP'!I224),"("&amp;""""&amp;")")</f>
        <v/>
      </c>
      <c r="J224" s="23" t="str">
        <f>IF(S224="NOVÝ",IF(LEN(TRIM('ÚHRADOVÝ KATALOG VZP - ZP'!J224))=0,"Chybí VYC",'ÚHRADOVÝ KATALOG VZP - ZP'!J224),IF(LEN(TRIM('ÚHRADOVÝ KATALOG VZP - ZP'!J224))=0,"",'ÚHRADOVÝ KATALOG VZP - ZP'!J224))</f>
        <v/>
      </c>
      <c r="K224" s="22" t="str">
        <f>IF(S224="NOVÝ",IF(LEN(TRIM('ÚHRADOVÝ KATALOG VZP - ZP'!K224))=0,"Chybí MENA",IF(IFERROR(SEARCH("""",UPPER('ÚHRADOVÝ KATALOG VZP - ZP'!K224)),0)=0,UPPER('ÚHRADOVÝ KATALOG VZP - ZP'!K224),"("&amp;""""&amp;")")),IF(LEN(TRIM('ÚHRADOVÝ KATALOG VZP - ZP'!K224))=0,"",IF(IFERROR(SEARCH("""",UPPER('ÚHRADOVÝ KATALOG VZP - ZP'!K224)),0)=0,UPPER('ÚHRADOVÝ KATALOG VZP - ZP'!K224),"("&amp;""""&amp;")")))</f>
        <v/>
      </c>
      <c r="L224" s="24" t="str">
        <f>IF(S224="NOVÝ",IF(LEN(TRIM('ÚHRADOVÝ KATALOG VZP - ZP'!L224))=0,"Chybí KURZ",'ÚHRADOVÝ KATALOG VZP - ZP'!L224),IF(LEN(TRIM('ÚHRADOVÝ KATALOG VZP - ZP'!L224))=0,"",'ÚHRADOVÝ KATALOG VZP - ZP'!L224))</f>
        <v/>
      </c>
      <c r="M224" s="83" t="str">
        <f>IF(S224="NOVÝ",IF(LEN(TRIM('ÚHRADOVÝ KATALOG VZP - ZP'!M224))=0,"Chybí DPH",
IF(OR('ÚHRADOVÝ KATALOG VZP - ZP'!M224=15,'ÚHRADOVÝ KATALOG VZP - ZP'!M224=21),
'ÚHRADOVÝ KATALOG VZP - ZP'!M224,"CHYBA")),
IF(LEN(TRIM('ÚHRADOVÝ KATALOG VZP - ZP'!M224))=0,"",
IF(OR('ÚHRADOVÝ KATALOG VZP - ZP'!M224=15,'ÚHRADOVÝ KATALOG VZP - ZP'!M224=21),
'ÚHRADOVÝ KATALOG VZP - ZP'!M224,"CHYBA"))
)</f>
        <v/>
      </c>
      <c r="N224" s="25" t="str">
        <f>IF(R224="NE",IF(AND(T224&lt;&gt;"X",LEN('ÚHRADOVÝ KATALOG VZP - ZP'!N224)&gt;0),IF(ROUND(J224*L224*(1+(M224/100))*T224,2)&lt;'ÚHRADOVÝ KATALOG VZP - ZP'!N224,TEXT('ÚHRADOVÝ KATALOG VZP - ZP'!N224,"# ##0,00 Kč") &amp; CHAR(10) &amp; "&gt; " &amp; TEXT('ÚHRADOVÝ KATALOG VZP - ZP'!N224-(J224*L224*(1+(M224/100))*T224),"# ##0,00 Kč"),TEXT('ÚHRADOVÝ KATALOG VZP - ZP'!N224,"# ##0,00 Kč") &amp; CHAR(10) &amp; "OK"),"Chybí data pro výpočet"),"")</f>
        <v/>
      </c>
      <c r="O224" s="26" t="str">
        <f>IF(AND(R224="NE",LEN('ÚHRADOVÝ KATALOG VZP - ZP'!O224)&gt;0),'ÚHRADOVÝ KATALOG VZP - ZP'!O224,"")</f>
        <v/>
      </c>
      <c r="P224" s="26" t="str">
        <f>IF(AND(R224="NE",LEN('ÚHRADOVÝ KATALOG VZP - ZP'!P224)&gt;0),'ÚHRADOVÝ KATALOG VZP - ZP'!P224,"")</f>
        <v/>
      </c>
      <c r="Q224" s="79" t="str">
        <f>IF(LEN(TRIM('ÚHRADOVÝ KATALOG VZP - ZP'!Q224))=0,"",IF(IFERROR(SEARCH("""",UPPER('ÚHRADOVÝ KATALOG VZP - ZP'!Q224)),0)=0,UPPER('ÚHRADOVÝ KATALOG VZP - ZP'!Q224),"("&amp;""""&amp;")"))</f>
        <v/>
      </c>
      <c r="R224" s="31" t="str">
        <f>IF(LEN(TRIM('ÚHRADOVÝ KATALOG VZP - ZP'!B224)&amp;TRIM('ÚHRADOVÝ KATALOG VZP - ZP'!C224)&amp;TRIM('ÚHRADOVÝ KATALOG VZP - ZP'!D224)&amp;TRIM('ÚHRADOVÝ KATALOG VZP - ZP'!E224)&amp;TRIM('ÚHRADOVÝ KATALOG VZP - ZP'!F224)&amp;TRIM('ÚHRADOVÝ KATALOG VZP - ZP'!G224)&amp;TRIM('ÚHRADOVÝ KATALOG VZP - ZP'!H224)&amp;TRIM('ÚHRADOVÝ KATALOG VZP - ZP'!I224)&amp;TRIM('ÚHRADOVÝ KATALOG VZP - ZP'!J224)&amp;TRIM('ÚHRADOVÝ KATALOG VZP - ZP'!K224)&amp;TRIM('ÚHRADOVÝ KATALOG VZP - ZP'!L224)&amp;TRIM('ÚHRADOVÝ KATALOG VZP - ZP'!M224)&amp;TRIM('ÚHRADOVÝ KATALOG VZP - ZP'!N224)&amp;TRIM('ÚHRADOVÝ KATALOG VZP - ZP'!O224)&amp;TRIM('ÚHRADOVÝ KATALOG VZP - ZP'!P224)&amp;TRIM('ÚHRADOVÝ KATALOG VZP - ZP'!Q224))=0,"ANO","NE")</f>
        <v>ANO</v>
      </c>
      <c r="S224" s="31" t="str">
        <f>IF(R224="NE",IF(LEN(TRIM('ÚHRADOVÝ KATALOG VZP - ZP'!B224))=0,"NOVÝ","OPRAVA"),"")</f>
        <v/>
      </c>
      <c r="T224" s="32" t="str">
        <f t="shared" si="16"/>
        <v>X</v>
      </c>
      <c r="U224" s="11"/>
      <c r="V224" s="11">
        <f>LEN(TRIM('ÚHRADOVÝ KATALOG VZP - ZP'!C224))</f>
        <v>0</v>
      </c>
      <c r="W224" s="11" t="str">
        <f>IF(IFERROR(SEARCH("""",UPPER('ÚHRADOVÝ KATALOG VZP - ZP'!C224)),0)&gt;0," "&amp;CHAR(34),"")</f>
        <v/>
      </c>
      <c r="X224" s="11" t="str">
        <f>IF(IFERROR(SEARCH("~?",UPPER('ÚHRADOVÝ KATALOG VZP - ZP'!C224)),0)&gt;0," ?","")</f>
        <v/>
      </c>
      <c r="Y224" s="11" t="str">
        <f>IF(IFERROR(SEARCH("!",UPPER('ÚHRADOVÝ KATALOG VZP - ZP'!C224)),0)&gt;0," !","")</f>
        <v/>
      </c>
      <c r="Z224" s="11" t="str">
        <f>IF(IFERROR(SEARCH("_",UPPER('ÚHRADOVÝ KATALOG VZP - ZP'!C224)),0)&gt;0," _","")</f>
        <v/>
      </c>
      <c r="AA224" s="11" t="str">
        <f>IF(IFERROR(SEARCH("§",UPPER('ÚHRADOVÝ KATALOG VZP - ZP'!C224)),0)&gt;0," §","")</f>
        <v/>
      </c>
      <c r="AB224" s="11" t="str">
        <f>IF(IFERROR(SEARCH("#",UPPER('ÚHRADOVÝ KATALOG VZP - ZP'!C224)),0)&gt;0," #","")</f>
        <v/>
      </c>
      <c r="AC224" s="11" t="str">
        <f>IF(IFERROR(SEARCH(CHAR(10),UPPER('ÚHRADOVÝ KATALOG VZP - ZP'!C224)),0)&gt;0," ALT+ENTER","")</f>
        <v/>
      </c>
      <c r="AD224" s="96" t="str">
        <f>IF(AND(V224=0, R224="NE"),"Chybí NAZ",IF(LEN(TRIM(W224&amp;X224&amp;Y224&amp;Z224&amp;AA224&amp;AB224&amp;AC224))&gt;0,"Nepovolený(é) znak(y):   "&amp;W224&amp;X224&amp;Y224&amp;Z224&amp;AA224&amp;AB224&amp;AC224,TRIM('ÚHRADOVÝ KATALOG VZP - ZP'!C224)))</f>
        <v/>
      </c>
      <c r="AE224" s="11">
        <f>LEN(TRIM('ÚHRADOVÝ KATALOG VZP - ZP'!D224))</f>
        <v>0</v>
      </c>
      <c r="AF224" s="11" t="str">
        <f>IF(IFERROR(SEARCH("""",UPPER('ÚHRADOVÝ KATALOG VZP - ZP'!D224)),0)&gt;0," "&amp;CHAR(34),"")</f>
        <v/>
      </c>
      <c r="AG224" s="11" t="str">
        <f>IF(IFERROR(SEARCH("~?",UPPER('ÚHRADOVÝ KATALOG VZP - ZP'!D224)),0)&gt;0," ?","")</f>
        <v/>
      </c>
      <c r="AH224" s="11" t="str">
        <f>IF(IFERROR(SEARCH("!",UPPER('ÚHRADOVÝ KATALOG VZP - ZP'!D224)),0)&gt;0," !","")</f>
        <v/>
      </c>
      <c r="AI224" s="11" t="str">
        <f>IF(IFERROR(SEARCH("_",UPPER('ÚHRADOVÝ KATALOG VZP - ZP'!D224)),0)&gt;0," _","")</f>
        <v/>
      </c>
      <c r="AJ224" s="11" t="str">
        <f>IF(IFERROR(SEARCH("§",UPPER('ÚHRADOVÝ KATALOG VZP - ZP'!D224)),0)&gt;0," §","")</f>
        <v/>
      </c>
      <c r="AK224" s="11" t="str">
        <f>IF(IFERROR(SEARCH("#",UPPER('ÚHRADOVÝ KATALOG VZP - ZP'!D224)),0)&gt;0," #","")</f>
        <v/>
      </c>
      <c r="AL224" s="11" t="str">
        <f>IF(IFERROR(SEARCH(CHAR(10),UPPER('ÚHRADOVÝ KATALOG VZP - ZP'!D224)),0)&gt;0," ALT+ENTER","")</f>
        <v/>
      </c>
      <c r="AM224" s="96" t="str">
        <f>IF(AND(AE224=0, R224="NE"),"Chybí DOP",IF(LEN(TRIM(AF224&amp;AG224&amp;AH224&amp;AI224&amp;AJ224&amp;AK224&amp;AL224))&gt;0,"Nepovolený(é) znak(y):   "&amp;AF224&amp;AG224&amp;AH224&amp;AI224&amp;AJ224&amp;AK224&amp;AL224,TRIM('ÚHRADOVÝ KATALOG VZP - ZP'!D224)))</f>
        <v/>
      </c>
    </row>
    <row r="225" spans="1:39" ht="30" hidden="1" customHeight="1" x14ac:dyDescent="0.2">
      <c r="A225" s="1">
        <v>220</v>
      </c>
      <c r="B225" s="20" t="str">
        <f>IF(ISBLANK('ÚHRADOVÝ KATALOG VZP - ZP'!B225),"",'ÚHRADOVÝ KATALOG VZP - ZP'!B225)</f>
        <v/>
      </c>
      <c r="C225" s="21" t="str">
        <f t="shared" si="13"/>
        <v/>
      </c>
      <c r="D225" s="21" t="str">
        <f t="shared" si="14"/>
        <v/>
      </c>
      <c r="E225" s="22" t="str">
        <f>IF(S225="NOVÝ",IF(LEN(TRIM('ÚHRADOVÝ KATALOG VZP - ZP'!E225))=0,"Chybí TYP",'ÚHRADOVÝ KATALOG VZP - ZP'!E225),IF(LEN(TRIM('ÚHRADOVÝ KATALOG VZP - ZP'!E225))=0,"",'ÚHRADOVÝ KATALOG VZP - ZP'!E225))</f>
        <v/>
      </c>
      <c r="F225" s="22" t="str">
        <f t="shared" si="15"/>
        <v/>
      </c>
      <c r="G225" s="22" t="str">
        <f>IF(S225="NOVÝ",IF(LEN(TRIM('ÚHRADOVÝ KATALOG VZP - ZP'!G225))=0,"???",IF(IFERROR(SEARCH("""",UPPER('ÚHRADOVÝ KATALOG VZP - ZP'!G225)),0)=0,UPPER('ÚHRADOVÝ KATALOG VZP - ZP'!G225),"("&amp;""""&amp;")")),IF(LEN(TRIM('ÚHRADOVÝ KATALOG VZP - ZP'!G225))=0,"",IF(IFERROR(SEARCH("""",UPPER('ÚHRADOVÝ KATALOG VZP - ZP'!G225)),0)=0,UPPER('ÚHRADOVÝ KATALOG VZP - ZP'!G225),"("&amp;""""&amp;")")))</f>
        <v/>
      </c>
      <c r="H225" s="22" t="str">
        <f>IF(IFERROR(SEARCH("""",UPPER('ÚHRADOVÝ KATALOG VZP - ZP'!H225)),0)=0,UPPER('ÚHRADOVÝ KATALOG VZP - ZP'!H225),"("&amp;""""&amp;")")</f>
        <v/>
      </c>
      <c r="I225" s="22" t="str">
        <f>IF(IFERROR(SEARCH("""",UPPER('ÚHRADOVÝ KATALOG VZP - ZP'!I225)),0)=0,UPPER('ÚHRADOVÝ KATALOG VZP - ZP'!I225),"("&amp;""""&amp;")")</f>
        <v/>
      </c>
      <c r="J225" s="23" t="str">
        <f>IF(S225="NOVÝ",IF(LEN(TRIM('ÚHRADOVÝ KATALOG VZP - ZP'!J225))=0,"Chybí VYC",'ÚHRADOVÝ KATALOG VZP - ZP'!J225),IF(LEN(TRIM('ÚHRADOVÝ KATALOG VZP - ZP'!J225))=0,"",'ÚHRADOVÝ KATALOG VZP - ZP'!J225))</f>
        <v/>
      </c>
      <c r="K225" s="22" t="str">
        <f>IF(S225="NOVÝ",IF(LEN(TRIM('ÚHRADOVÝ KATALOG VZP - ZP'!K225))=0,"Chybí MENA",IF(IFERROR(SEARCH("""",UPPER('ÚHRADOVÝ KATALOG VZP - ZP'!K225)),0)=0,UPPER('ÚHRADOVÝ KATALOG VZP - ZP'!K225),"("&amp;""""&amp;")")),IF(LEN(TRIM('ÚHRADOVÝ KATALOG VZP - ZP'!K225))=0,"",IF(IFERROR(SEARCH("""",UPPER('ÚHRADOVÝ KATALOG VZP - ZP'!K225)),0)=0,UPPER('ÚHRADOVÝ KATALOG VZP - ZP'!K225),"("&amp;""""&amp;")")))</f>
        <v/>
      </c>
      <c r="L225" s="24" t="str">
        <f>IF(S225="NOVÝ",IF(LEN(TRIM('ÚHRADOVÝ KATALOG VZP - ZP'!L225))=0,"Chybí KURZ",'ÚHRADOVÝ KATALOG VZP - ZP'!L225),IF(LEN(TRIM('ÚHRADOVÝ KATALOG VZP - ZP'!L225))=0,"",'ÚHRADOVÝ KATALOG VZP - ZP'!L225))</f>
        <v/>
      </c>
      <c r="M225" s="83" t="str">
        <f>IF(S225="NOVÝ",IF(LEN(TRIM('ÚHRADOVÝ KATALOG VZP - ZP'!M225))=0,"Chybí DPH",
IF(OR('ÚHRADOVÝ KATALOG VZP - ZP'!M225=15,'ÚHRADOVÝ KATALOG VZP - ZP'!M225=21),
'ÚHRADOVÝ KATALOG VZP - ZP'!M225,"CHYBA")),
IF(LEN(TRIM('ÚHRADOVÝ KATALOG VZP - ZP'!M225))=0,"",
IF(OR('ÚHRADOVÝ KATALOG VZP - ZP'!M225=15,'ÚHRADOVÝ KATALOG VZP - ZP'!M225=21),
'ÚHRADOVÝ KATALOG VZP - ZP'!M225,"CHYBA"))
)</f>
        <v/>
      </c>
      <c r="N225" s="25" t="str">
        <f>IF(R225="NE",IF(AND(T225&lt;&gt;"X",LEN('ÚHRADOVÝ KATALOG VZP - ZP'!N225)&gt;0),IF(ROUND(J225*L225*(1+(M225/100))*T225,2)&lt;'ÚHRADOVÝ KATALOG VZP - ZP'!N225,TEXT('ÚHRADOVÝ KATALOG VZP - ZP'!N225,"# ##0,00 Kč") &amp; CHAR(10) &amp; "&gt; " &amp; TEXT('ÚHRADOVÝ KATALOG VZP - ZP'!N225-(J225*L225*(1+(M225/100))*T225),"# ##0,00 Kč"),TEXT('ÚHRADOVÝ KATALOG VZP - ZP'!N225,"# ##0,00 Kč") &amp; CHAR(10) &amp; "OK"),"Chybí data pro výpočet"),"")</f>
        <v/>
      </c>
      <c r="O225" s="26" t="str">
        <f>IF(AND(R225="NE",LEN('ÚHRADOVÝ KATALOG VZP - ZP'!O225)&gt;0),'ÚHRADOVÝ KATALOG VZP - ZP'!O225,"")</f>
        <v/>
      </c>
      <c r="P225" s="26" t="str">
        <f>IF(AND(R225="NE",LEN('ÚHRADOVÝ KATALOG VZP - ZP'!P225)&gt;0),'ÚHRADOVÝ KATALOG VZP - ZP'!P225,"")</f>
        <v/>
      </c>
      <c r="Q225" s="79" t="str">
        <f>IF(LEN(TRIM('ÚHRADOVÝ KATALOG VZP - ZP'!Q225))=0,"",IF(IFERROR(SEARCH("""",UPPER('ÚHRADOVÝ KATALOG VZP - ZP'!Q225)),0)=0,UPPER('ÚHRADOVÝ KATALOG VZP - ZP'!Q225),"("&amp;""""&amp;")"))</f>
        <v/>
      </c>
      <c r="R225" s="31" t="str">
        <f>IF(LEN(TRIM('ÚHRADOVÝ KATALOG VZP - ZP'!B225)&amp;TRIM('ÚHRADOVÝ KATALOG VZP - ZP'!C225)&amp;TRIM('ÚHRADOVÝ KATALOG VZP - ZP'!D225)&amp;TRIM('ÚHRADOVÝ KATALOG VZP - ZP'!E225)&amp;TRIM('ÚHRADOVÝ KATALOG VZP - ZP'!F225)&amp;TRIM('ÚHRADOVÝ KATALOG VZP - ZP'!G225)&amp;TRIM('ÚHRADOVÝ KATALOG VZP - ZP'!H225)&amp;TRIM('ÚHRADOVÝ KATALOG VZP - ZP'!I225)&amp;TRIM('ÚHRADOVÝ KATALOG VZP - ZP'!J225)&amp;TRIM('ÚHRADOVÝ KATALOG VZP - ZP'!K225)&amp;TRIM('ÚHRADOVÝ KATALOG VZP - ZP'!L225)&amp;TRIM('ÚHRADOVÝ KATALOG VZP - ZP'!M225)&amp;TRIM('ÚHRADOVÝ KATALOG VZP - ZP'!N225)&amp;TRIM('ÚHRADOVÝ KATALOG VZP - ZP'!O225)&amp;TRIM('ÚHRADOVÝ KATALOG VZP - ZP'!P225)&amp;TRIM('ÚHRADOVÝ KATALOG VZP - ZP'!Q225))=0,"ANO","NE")</f>
        <v>ANO</v>
      </c>
      <c r="S225" s="31" t="str">
        <f>IF(R225="NE",IF(LEN(TRIM('ÚHRADOVÝ KATALOG VZP - ZP'!B225))=0,"NOVÝ","OPRAVA"),"")</f>
        <v/>
      </c>
      <c r="T225" s="32" t="str">
        <f t="shared" si="16"/>
        <v>X</v>
      </c>
      <c r="U225" s="11"/>
      <c r="V225" s="11">
        <f>LEN(TRIM('ÚHRADOVÝ KATALOG VZP - ZP'!C225))</f>
        <v>0</v>
      </c>
      <c r="W225" s="11" t="str">
        <f>IF(IFERROR(SEARCH("""",UPPER('ÚHRADOVÝ KATALOG VZP - ZP'!C225)),0)&gt;0," "&amp;CHAR(34),"")</f>
        <v/>
      </c>
      <c r="X225" s="11" t="str">
        <f>IF(IFERROR(SEARCH("~?",UPPER('ÚHRADOVÝ KATALOG VZP - ZP'!C225)),0)&gt;0," ?","")</f>
        <v/>
      </c>
      <c r="Y225" s="11" t="str">
        <f>IF(IFERROR(SEARCH("!",UPPER('ÚHRADOVÝ KATALOG VZP - ZP'!C225)),0)&gt;0," !","")</f>
        <v/>
      </c>
      <c r="Z225" s="11" t="str">
        <f>IF(IFERROR(SEARCH("_",UPPER('ÚHRADOVÝ KATALOG VZP - ZP'!C225)),0)&gt;0," _","")</f>
        <v/>
      </c>
      <c r="AA225" s="11" t="str">
        <f>IF(IFERROR(SEARCH("§",UPPER('ÚHRADOVÝ KATALOG VZP - ZP'!C225)),0)&gt;0," §","")</f>
        <v/>
      </c>
      <c r="AB225" s="11" t="str">
        <f>IF(IFERROR(SEARCH("#",UPPER('ÚHRADOVÝ KATALOG VZP - ZP'!C225)),0)&gt;0," #","")</f>
        <v/>
      </c>
      <c r="AC225" s="11" t="str">
        <f>IF(IFERROR(SEARCH(CHAR(10),UPPER('ÚHRADOVÝ KATALOG VZP - ZP'!C225)),0)&gt;0," ALT+ENTER","")</f>
        <v/>
      </c>
      <c r="AD225" s="96" t="str">
        <f>IF(AND(V225=0, R225="NE"),"Chybí NAZ",IF(LEN(TRIM(W225&amp;X225&amp;Y225&amp;Z225&amp;AA225&amp;AB225&amp;AC225))&gt;0,"Nepovolený(é) znak(y):   "&amp;W225&amp;X225&amp;Y225&amp;Z225&amp;AA225&amp;AB225&amp;AC225,TRIM('ÚHRADOVÝ KATALOG VZP - ZP'!C225)))</f>
        <v/>
      </c>
      <c r="AE225" s="11">
        <f>LEN(TRIM('ÚHRADOVÝ KATALOG VZP - ZP'!D225))</f>
        <v>0</v>
      </c>
      <c r="AF225" s="11" t="str">
        <f>IF(IFERROR(SEARCH("""",UPPER('ÚHRADOVÝ KATALOG VZP - ZP'!D225)),0)&gt;0," "&amp;CHAR(34),"")</f>
        <v/>
      </c>
      <c r="AG225" s="11" t="str">
        <f>IF(IFERROR(SEARCH("~?",UPPER('ÚHRADOVÝ KATALOG VZP - ZP'!D225)),0)&gt;0," ?","")</f>
        <v/>
      </c>
      <c r="AH225" s="11" t="str">
        <f>IF(IFERROR(SEARCH("!",UPPER('ÚHRADOVÝ KATALOG VZP - ZP'!D225)),0)&gt;0," !","")</f>
        <v/>
      </c>
      <c r="AI225" s="11" t="str">
        <f>IF(IFERROR(SEARCH("_",UPPER('ÚHRADOVÝ KATALOG VZP - ZP'!D225)),0)&gt;0," _","")</f>
        <v/>
      </c>
      <c r="AJ225" s="11" t="str">
        <f>IF(IFERROR(SEARCH("§",UPPER('ÚHRADOVÝ KATALOG VZP - ZP'!D225)),0)&gt;0," §","")</f>
        <v/>
      </c>
      <c r="AK225" s="11" t="str">
        <f>IF(IFERROR(SEARCH("#",UPPER('ÚHRADOVÝ KATALOG VZP - ZP'!D225)),0)&gt;0," #","")</f>
        <v/>
      </c>
      <c r="AL225" s="11" t="str">
        <f>IF(IFERROR(SEARCH(CHAR(10),UPPER('ÚHRADOVÝ KATALOG VZP - ZP'!D225)),0)&gt;0," ALT+ENTER","")</f>
        <v/>
      </c>
      <c r="AM225" s="96" t="str">
        <f>IF(AND(AE225=0, R225="NE"),"Chybí DOP",IF(LEN(TRIM(AF225&amp;AG225&amp;AH225&amp;AI225&amp;AJ225&amp;AK225&amp;AL225))&gt;0,"Nepovolený(é) znak(y):   "&amp;AF225&amp;AG225&amp;AH225&amp;AI225&amp;AJ225&amp;AK225&amp;AL225,TRIM('ÚHRADOVÝ KATALOG VZP - ZP'!D225)))</f>
        <v/>
      </c>
    </row>
    <row r="226" spans="1:39" ht="30" hidden="1" customHeight="1" x14ac:dyDescent="0.2">
      <c r="A226" s="1">
        <v>221</v>
      </c>
      <c r="B226" s="20" t="str">
        <f>IF(ISBLANK('ÚHRADOVÝ KATALOG VZP - ZP'!B226),"",'ÚHRADOVÝ KATALOG VZP - ZP'!B226)</f>
        <v/>
      </c>
      <c r="C226" s="21" t="str">
        <f t="shared" si="13"/>
        <v/>
      </c>
      <c r="D226" s="21" t="str">
        <f t="shared" si="14"/>
        <v/>
      </c>
      <c r="E226" s="22" t="str">
        <f>IF(S226="NOVÝ",IF(LEN(TRIM('ÚHRADOVÝ KATALOG VZP - ZP'!E226))=0,"Chybí TYP",'ÚHRADOVÝ KATALOG VZP - ZP'!E226),IF(LEN(TRIM('ÚHRADOVÝ KATALOG VZP - ZP'!E226))=0,"",'ÚHRADOVÝ KATALOG VZP - ZP'!E226))</f>
        <v/>
      </c>
      <c r="F226" s="22" t="str">
        <f t="shared" si="15"/>
        <v/>
      </c>
      <c r="G226" s="22" t="str">
        <f>IF(S226="NOVÝ",IF(LEN(TRIM('ÚHRADOVÝ KATALOG VZP - ZP'!G226))=0,"???",IF(IFERROR(SEARCH("""",UPPER('ÚHRADOVÝ KATALOG VZP - ZP'!G226)),0)=0,UPPER('ÚHRADOVÝ KATALOG VZP - ZP'!G226),"("&amp;""""&amp;")")),IF(LEN(TRIM('ÚHRADOVÝ KATALOG VZP - ZP'!G226))=0,"",IF(IFERROR(SEARCH("""",UPPER('ÚHRADOVÝ KATALOG VZP - ZP'!G226)),0)=0,UPPER('ÚHRADOVÝ KATALOG VZP - ZP'!G226),"("&amp;""""&amp;")")))</f>
        <v/>
      </c>
      <c r="H226" s="22" t="str">
        <f>IF(IFERROR(SEARCH("""",UPPER('ÚHRADOVÝ KATALOG VZP - ZP'!H226)),0)=0,UPPER('ÚHRADOVÝ KATALOG VZP - ZP'!H226),"("&amp;""""&amp;")")</f>
        <v/>
      </c>
      <c r="I226" s="22" t="str">
        <f>IF(IFERROR(SEARCH("""",UPPER('ÚHRADOVÝ KATALOG VZP - ZP'!I226)),0)=0,UPPER('ÚHRADOVÝ KATALOG VZP - ZP'!I226),"("&amp;""""&amp;")")</f>
        <v/>
      </c>
      <c r="J226" s="23" t="str">
        <f>IF(S226="NOVÝ",IF(LEN(TRIM('ÚHRADOVÝ KATALOG VZP - ZP'!J226))=0,"Chybí VYC",'ÚHRADOVÝ KATALOG VZP - ZP'!J226),IF(LEN(TRIM('ÚHRADOVÝ KATALOG VZP - ZP'!J226))=0,"",'ÚHRADOVÝ KATALOG VZP - ZP'!J226))</f>
        <v/>
      </c>
      <c r="K226" s="22" t="str">
        <f>IF(S226="NOVÝ",IF(LEN(TRIM('ÚHRADOVÝ KATALOG VZP - ZP'!K226))=0,"Chybí MENA",IF(IFERROR(SEARCH("""",UPPER('ÚHRADOVÝ KATALOG VZP - ZP'!K226)),0)=0,UPPER('ÚHRADOVÝ KATALOG VZP - ZP'!K226),"("&amp;""""&amp;")")),IF(LEN(TRIM('ÚHRADOVÝ KATALOG VZP - ZP'!K226))=0,"",IF(IFERROR(SEARCH("""",UPPER('ÚHRADOVÝ KATALOG VZP - ZP'!K226)),0)=0,UPPER('ÚHRADOVÝ KATALOG VZP - ZP'!K226),"("&amp;""""&amp;")")))</f>
        <v/>
      </c>
      <c r="L226" s="24" t="str">
        <f>IF(S226="NOVÝ",IF(LEN(TRIM('ÚHRADOVÝ KATALOG VZP - ZP'!L226))=0,"Chybí KURZ",'ÚHRADOVÝ KATALOG VZP - ZP'!L226),IF(LEN(TRIM('ÚHRADOVÝ KATALOG VZP - ZP'!L226))=0,"",'ÚHRADOVÝ KATALOG VZP - ZP'!L226))</f>
        <v/>
      </c>
      <c r="M226" s="83" t="str">
        <f>IF(S226="NOVÝ",IF(LEN(TRIM('ÚHRADOVÝ KATALOG VZP - ZP'!M226))=0,"Chybí DPH",
IF(OR('ÚHRADOVÝ KATALOG VZP - ZP'!M226=15,'ÚHRADOVÝ KATALOG VZP - ZP'!M226=21),
'ÚHRADOVÝ KATALOG VZP - ZP'!M226,"CHYBA")),
IF(LEN(TRIM('ÚHRADOVÝ KATALOG VZP - ZP'!M226))=0,"",
IF(OR('ÚHRADOVÝ KATALOG VZP - ZP'!M226=15,'ÚHRADOVÝ KATALOG VZP - ZP'!M226=21),
'ÚHRADOVÝ KATALOG VZP - ZP'!M226,"CHYBA"))
)</f>
        <v/>
      </c>
      <c r="N226" s="25" t="str">
        <f>IF(R226="NE",IF(AND(T226&lt;&gt;"X",LEN('ÚHRADOVÝ KATALOG VZP - ZP'!N226)&gt;0),IF(ROUND(J226*L226*(1+(M226/100))*T226,2)&lt;'ÚHRADOVÝ KATALOG VZP - ZP'!N226,TEXT('ÚHRADOVÝ KATALOG VZP - ZP'!N226,"# ##0,00 Kč") &amp; CHAR(10) &amp; "&gt; " &amp; TEXT('ÚHRADOVÝ KATALOG VZP - ZP'!N226-(J226*L226*(1+(M226/100))*T226),"# ##0,00 Kč"),TEXT('ÚHRADOVÝ KATALOG VZP - ZP'!N226,"# ##0,00 Kč") &amp; CHAR(10) &amp; "OK"),"Chybí data pro výpočet"),"")</f>
        <v/>
      </c>
      <c r="O226" s="26" t="str">
        <f>IF(AND(R226="NE",LEN('ÚHRADOVÝ KATALOG VZP - ZP'!O226)&gt;0),'ÚHRADOVÝ KATALOG VZP - ZP'!O226,"")</f>
        <v/>
      </c>
      <c r="P226" s="26" t="str">
        <f>IF(AND(R226="NE",LEN('ÚHRADOVÝ KATALOG VZP - ZP'!P226)&gt;0),'ÚHRADOVÝ KATALOG VZP - ZP'!P226,"")</f>
        <v/>
      </c>
      <c r="Q226" s="79" t="str">
        <f>IF(LEN(TRIM('ÚHRADOVÝ KATALOG VZP - ZP'!Q226))=0,"",IF(IFERROR(SEARCH("""",UPPER('ÚHRADOVÝ KATALOG VZP - ZP'!Q226)),0)=0,UPPER('ÚHRADOVÝ KATALOG VZP - ZP'!Q226),"("&amp;""""&amp;")"))</f>
        <v/>
      </c>
      <c r="R226" s="31" t="str">
        <f>IF(LEN(TRIM('ÚHRADOVÝ KATALOG VZP - ZP'!B226)&amp;TRIM('ÚHRADOVÝ KATALOG VZP - ZP'!C226)&amp;TRIM('ÚHRADOVÝ KATALOG VZP - ZP'!D226)&amp;TRIM('ÚHRADOVÝ KATALOG VZP - ZP'!E226)&amp;TRIM('ÚHRADOVÝ KATALOG VZP - ZP'!F226)&amp;TRIM('ÚHRADOVÝ KATALOG VZP - ZP'!G226)&amp;TRIM('ÚHRADOVÝ KATALOG VZP - ZP'!H226)&amp;TRIM('ÚHRADOVÝ KATALOG VZP - ZP'!I226)&amp;TRIM('ÚHRADOVÝ KATALOG VZP - ZP'!J226)&amp;TRIM('ÚHRADOVÝ KATALOG VZP - ZP'!K226)&amp;TRIM('ÚHRADOVÝ KATALOG VZP - ZP'!L226)&amp;TRIM('ÚHRADOVÝ KATALOG VZP - ZP'!M226)&amp;TRIM('ÚHRADOVÝ KATALOG VZP - ZP'!N226)&amp;TRIM('ÚHRADOVÝ KATALOG VZP - ZP'!O226)&amp;TRIM('ÚHRADOVÝ KATALOG VZP - ZP'!P226)&amp;TRIM('ÚHRADOVÝ KATALOG VZP - ZP'!Q226))=0,"ANO","NE")</f>
        <v>ANO</v>
      </c>
      <c r="S226" s="31" t="str">
        <f>IF(R226="NE",IF(LEN(TRIM('ÚHRADOVÝ KATALOG VZP - ZP'!B226))=0,"NOVÝ","OPRAVA"),"")</f>
        <v/>
      </c>
      <c r="T226" s="32" t="str">
        <f t="shared" si="16"/>
        <v>X</v>
      </c>
      <c r="U226" s="11"/>
      <c r="V226" s="11">
        <f>LEN(TRIM('ÚHRADOVÝ KATALOG VZP - ZP'!C226))</f>
        <v>0</v>
      </c>
      <c r="W226" s="11" t="str">
        <f>IF(IFERROR(SEARCH("""",UPPER('ÚHRADOVÝ KATALOG VZP - ZP'!C226)),0)&gt;0," "&amp;CHAR(34),"")</f>
        <v/>
      </c>
      <c r="X226" s="11" t="str">
        <f>IF(IFERROR(SEARCH("~?",UPPER('ÚHRADOVÝ KATALOG VZP - ZP'!C226)),0)&gt;0," ?","")</f>
        <v/>
      </c>
      <c r="Y226" s="11" t="str">
        <f>IF(IFERROR(SEARCH("!",UPPER('ÚHRADOVÝ KATALOG VZP - ZP'!C226)),0)&gt;0," !","")</f>
        <v/>
      </c>
      <c r="Z226" s="11" t="str">
        <f>IF(IFERROR(SEARCH("_",UPPER('ÚHRADOVÝ KATALOG VZP - ZP'!C226)),0)&gt;0," _","")</f>
        <v/>
      </c>
      <c r="AA226" s="11" t="str">
        <f>IF(IFERROR(SEARCH("§",UPPER('ÚHRADOVÝ KATALOG VZP - ZP'!C226)),0)&gt;0," §","")</f>
        <v/>
      </c>
      <c r="AB226" s="11" t="str">
        <f>IF(IFERROR(SEARCH("#",UPPER('ÚHRADOVÝ KATALOG VZP - ZP'!C226)),0)&gt;0," #","")</f>
        <v/>
      </c>
      <c r="AC226" s="11" t="str">
        <f>IF(IFERROR(SEARCH(CHAR(10),UPPER('ÚHRADOVÝ KATALOG VZP - ZP'!C226)),0)&gt;0," ALT+ENTER","")</f>
        <v/>
      </c>
      <c r="AD226" s="96" t="str">
        <f>IF(AND(V226=0, R226="NE"),"Chybí NAZ",IF(LEN(TRIM(W226&amp;X226&amp;Y226&amp;Z226&amp;AA226&amp;AB226&amp;AC226))&gt;0,"Nepovolený(é) znak(y):   "&amp;W226&amp;X226&amp;Y226&amp;Z226&amp;AA226&amp;AB226&amp;AC226,TRIM('ÚHRADOVÝ KATALOG VZP - ZP'!C226)))</f>
        <v/>
      </c>
      <c r="AE226" s="11">
        <f>LEN(TRIM('ÚHRADOVÝ KATALOG VZP - ZP'!D226))</f>
        <v>0</v>
      </c>
      <c r="AF226" s="11" t="str">
        <f>IF(IFERROR(SEARCH("""",UPPER('ÚHRADOVÝ KATALOG VZP - ZP'!D226)),0)&gt;0," "&amp;CHAR(34),"")</f>
        <v/>
      </c>
      <c r="AG226" s="11" t="str">
        <f>IF(IFERROR(SEARCH("~?",UPPER('ÚHRADOVÝ KATALOG VZP - ZP'!D226)),0)&gt;0," ?","")</f>
        <v/>
      </c>
      <c r="AH226" s="11" t="str">
        <f>IF(IFERROR(SEARCH("!",UPPER('ÚHRADOVÝ KATALOG VZP - ZP'!D226)),0)&gt;0," !","")</f>
        <v/>
      </c>
      <c r="AI226" s="11" t="str">
        <f>IF(IFERROR(SEARCH("_",UPPER('ÚHRADOVÝ KATALOG VZP - ZP'!D226)),0)&gt;0," _","")</f>
        <v/>
      </c>
      <c r="AJ226" s="11" t="str">
        <f>IF(IFERROR(SEARCH("§",UPPER('ÚHRADOVÝ KATALOG VZP - ZP'!D226)),0)&gt;0," §","")</f>
        <v/>
      </c>
      <c r="AK226" s="11" t="str">
        <f>IF(IFERROR(SEARCH("#",UPPER('ÚHRADOVÝ KATALOG VZP - ZP'!D226)),0)&gt;0," #","")</f>
        <v/>
      </c>
      <c r="AL226" s="11" t="str">
        <f>IF(IFERROR(SEARCH(CHAR(10),UPPER('ÚHRADOVÝ KATALOG VZP - ZP'!D226)),0)&gt;0," ALT+ENTER","")</f>
        <v/>
      </c>
      <c r="AM226" s="96" t="str">
        <f>IF(AND(AE226=0, R226="NE"),"Chybí DOP",IF(LEN(TRIM(AF226&amp;AG226&amp;AH226&amp;AI226&amp;AJ226&amp;AK226&amp;AL226))&gt;0,"Nepovolený(é) znak(y):   "&amp;AF226&amp;AG226&amp;AH226&amp;AI226&amp;AJ226&amp;AK226&amp;AL226,TRIM('ÚHRADOVÝ KATALOG VZP - ZP'!D226)))</f>
        <v/>
      </c>
    </row>
    <row r="227" spans="1:39" ht="30" hidden="1" customHeight="1" x14ac:dyDescent="0.2">
      <c r="A227" s="1">
        <v>222</v>
      </c>
      <c r="B227" s="20" t="str">
        <f>IF(ISBLANK('ÚHRADOVÝ KATALOG VZP - ZP'!B227),"",'ÚHRADOVÝ KATALOG VZP - ZP'!B227)</f>
        <v/>
      </c>
      <c r="C227" s="21" t="str">
        <f t="shared" si="13"/>
        <v/>
      </c>
      <c r="D227" s="21" t="str">
        <f t="shared" si="14"/>
        <v/>
      </c>
      <c r="E227" s="22" t="str">
        <f>IF(S227="NOVÝ",IF(LEN(TRIM('ÚHRADOVÝ KATALOG VZP - ZP'!E227))=0,"Chybí TYP",'ÚHRADOVÝ KATALOG VZP - ZP'!E227),IF(LEN(TRIM('ÚHRADOVÝ KATALOG VZP - ZP'!E227))=0,"",'ÚHRADOVÝ KATALOG VZP - ZP'!E227))</f>
        <v/>
      </c>
      <c r="F227" s="22" t="str">
        <f t="shared" si="15"/>
        <v/>
      </c>
      <c r="G227" s="22" t="str">
        <f>IF(S227="NOVÝ",IF(LEN(TRIM('ÚHRADOVÝ KATALOG VZP - ZP'!G227))=0,"???",IF(IFERROR(SEARCH("""",UPPER('ÚHRADOVÝ KATALOG VZP - ZP'!G227)),0)=0,UPPER('ÚHRADOVÝ KATALOG VZP - ZP'!G227),"("&amp;""""&amp;")")),IF(LEN(TRIM('ÚHRADOVÝ KATALOG VZP - ZP'!G227))=0,"",IF(IFERROR(SEARCH("""",UPPER('ÚHRADOVÝ KATALOG VZP - ZP'!G227)),0)=0,UPPER('ÚHRADOVÝ KATALOG VZP - ZP'!G227),"("&amp;""""&amp;")")))</f>
        <v/>
      </c>
      <c r="H227" s="22" t="str">
        <f>IF(IFERROR(SEARCH("""",UPPER('ÚHRADOVÝ KATALOG VZP - ZP'!H227)),0)=0,UPPER('ÚHRADOVÝ KATALOG VZP - ZP'!H227),"("&amp;""""&amp;")")</f>
        <v/>
      </c>
      <c r="I227" s="22" t="str">
        <f>IF(IFERROR(SEARCH("""",UPPER('ÚHRADOVÝ KATALOG VZP - ZP'!I227)),0)=0,UPPER('ÚHRADOVÝ KATALOG VZP - ZP'!I227),"("&amp;""""&amp;")")</f>
        <v/>
      </c>
      <c r="J227" s="23" t="str">
        <f>IF(S227="NOVÝ",IF(LEN(TRIM('ÚHRADOVÝ KATALOG VZP - ZP'!J227))=0,"Chybí VYC",'ÚHRADOVÝ KATALOG VZP - ZP'!J227),IF(LEN(TRIM('ÚHRADOVÝ KATALOG VZP - ZP'!J227))=0,"",'ÚHRADOVÝ KATALOG VZP - ZP'!J227))</f>
        <v/>
      </c>
      <c r="K227" s="22" t="str">
        <f>IF(S227="NOVÝ",IF(LEN(TRIM('ÚHRADOVÝ KATALOG VZP - ZP'!K227))=0,"Chybí MENA",IF(IFERROR(SEARCH("""",UPPER('ÚHRADOVÝ KATALOG VZP - ZP'!K227)),0)=0,UPPER('ÚHRADOVÝ KATALOG VZP - ZP'!K227),"("&amp;""""&amp;")")),IF(LEN(TRIM('ÚHRADOVÝ KATALOG VZP - ZP'!K227))=0,"",IF(IFERROR(SEARCH("""",UPPER('ÚHRADOVÝ KATALOG VZP - ZP'!K227)),0)=0,UPPER('ÚHRADOVÝ KATALOG VZP - ZP'!K227),"("&amp;""""&amp;")")))</f>
        <v/>
      </c>
      <c r="L227" s="24" t="str">
        <f>IF(S227="NOVÝ",IF(LEN(TRIM('ÚHRADOVÝ KATALOG VZP - ZP'!L227))=0,"Chybí KURZ",'ÚHRADOVÝ KATALOG VZP - ZP'!L227),IF(LEN(TRIM('ÚHRADOVÝ KATALOG VZP - ZP'!L227))=0,"",'ÚHRADOVÝ KATALOG VZP - ZP'!L227))</f>
        <v/>
      </c>
      <c r="M227" s="83" t="str">
        <f>IF(S227="NOVÝ",IF(LEN(TRIM('ÚHRADOVÝ KATALOG VZP - ZP'!M227))=0,"Chybí DPH",
IF(OR('ÚHRADOVÝ KATALOG VZP - ZP'!M227=15,'ÚHRADOVÝ KATALOG VZP - ZP'!M227=21),
'ÚHRADOVÝ KATALOG VZP - ZP'!M227,"CHYBA")),
IF(LEN(TRIM('ÚHRADOVÝ KATALOG VZP - ZP'!M227))=0,"",
IF(OR('ÚHRADOVÝ KATALOG VZP - ZP'!M227=15,'ÚHRADOVÝ KATALOG VZP - ZP'!M227=21),
'ÚHRADOVÝ KATALOG VZP - ZP'!M227,"CHYBA"))
)</f>
        <v/>
      </c>
      <c r="N227" s="25" t="str">
        <f>IF(R227="NE",IF(AND(T227&lt;&gt;"X",LEN('ÚHRADOVÝ KATALOG VZP - ZP'!N227)&gt;0),IF(ROUND(J227*L227*(1+(M227/100))*T227,2)&lt;'ÚHRADOVÝ KATALOG VZP - ZP'!N227,TEXT('ÚHRADOVÝ KATALOG VZP - ZP'!N227,"# ##0,00 Kč") &amp; CHAR(10) &amp; "&gt; " &amp; TEXT('ÚHRADOVÝ KATALOG VZP - ZP'!N227-(J227*L227*(1+(M227/100))*T227),"# ##0,00 Kč"),TEXT('ÚHRADOVÝ KATALOG VZP - ZP'!N227,"# ##0,00 Kč") &amp; CHAR(10) &amp; "OK"),"Chybí data pro výpočet"),"")</f>
        <v/>
      </c>
      <c r="O227" s="26" t="str">
        <f>IF(AND(R227="NE",LEN('ÚHRADOVÝ KATALOG VZP - ZP'!O227)&gt;0),'ÚHRADOVÝ KATALOG VZP - ZP'!O227,"")</f>
        <v/>
      </c>
      <c r="P227" s="26" t="str">
        <f>IF(AND(R227="NE",LEN('ÚHRADOVÝ KATALOG VZP - ZP'!P227)&gt;0),'ÚHRADOVÝ KATALOG VZP - ZP'!P227,"")</f>
        <v/>
      </c>
      <c r="Q227" s="79" t="str">
        <f>IF(LEN(TRIM('ÚHRADOVÝ KATALOG VZP - ZP'!Q227))=0,"",IF(IFERROR(SEARCH("""",UPPER('ÚHRADOVÝ KATALOG VZP - ZP'!Q227)),0)=0,UPPER('ÚHRADOVÝ KATALOG VZP - ZP'!Q227),"("&amp;""""&amp;")"))</f>
        <v/>
      </c>
      <c r="R227" s="31" t="str">
        <f>IF(LEN(TRIM('ÚHRADOVÝ KATALOG VZP - ZP'!B227)&amp;TRIM('ÚHRADOVÝ KATALOG VZP - ZP'!C227)&amp;TRIM('ÚHRADOVÝ KATALOG VZP - ZP'!D227)&amp;TRIM('ÚHRADOVÝ KATALOG VZP - ZP'!E227)&amp;TRIM('ÚHRADOVÝ KATALOG VZP - ZP'!F227)&amp;TRIM('ÚHRADOVÝ KATALOG VZP - ZP'!G227)&amp;TRIM('ÚHRADOVÝ KATALOG VZP - ZP'!H227)&amp;TRIM('ÚHRADOVÝ KATALOG VZP - ZP'!I227)&amp;TRIM('ÚHRADOVÝ KATALOG VZP - ZP'!J227)&amp;TRIM('ÚHRADOVÝ KATALOG VZP - ZP'!K227)&amp;TRIM('ÚHRADOVÝ KATALOG VZP - ZP'!L227)&amp;TRIM('ÚHRADOVÝ KATALOG VZP - ZP'!M227)&amp;TRIM('ÚHRADOVÝ KATALOG VZP - ZP'!N227)&amp;TRIM('ÚHRADOVÝ KATALOG VZP - ZP'!O227)&amp;TRIM('ÚHRADOVÝ KATALOG VZP - ZP'!P227)&amp;TRIM('ÚHRADOVÝ KATALOG VZP - ZP'!Q227))=0,"ANO","NE")</f>
        <v>ANO</v>
      </c>
      <c r="S227" s="31" t="str">
        <f>IF(R227="NE",IF(LEN(TRIM('ÚHRADOVÝ KATALOG VZP - ZP'!B227))=0,"NOVÝ","OPRAVA"),"")</f>
        <v/>
      </c>
      <c r="T227" s="32" t="str">
        <f t="shared" si="16"/>
        <v>X</v>
      </c>
      <c r="U227" s="11"/>
      <c r="V227" s="11">
        <f>LEN(TRIM('ÚHRADOVÝ KATALOG VZP - ZP'!C227))</f>
        <v>0</v>
      </c>
      <c r="W227" s="11" t="str">
        <f>IF(IFERROR(SEARCH("""",UPPER('ÚHRADOVÝ KATALOG VZP - ZP'!C227)),0)&gt;0," "&amp;CHAR(34),"")</f>
        <v/>
      </c>
      <c r="X227" s="11" t="str">
        <f>IF(IFERROR(SEARCH("~?",UPPER('ÚHRADOVÝ KATALOG VZP - ZP'!C227)),0)&gt;0," ?","")</f>
        <v/>
      </c>
      <c r="Y227" s="11" t="str">
        <f>IF(IFERROR(SEARCH("!",UPPER('ÚHRADOVÝ KATALOG VZP - ZP'!C227)),0)&gt;0," !","")</f>
        <v/>
      </c>
      <c r="Z227" s="11" t="str">
        <f>IF(IFERROR(SEARCH("_",UPPER('ÚHRADOVÝ KATALOG VZP - ZP'!C227)),0)&gt;0," _","")</f>
        <v/>
      </c>
      <c r="AA227" s="11" t="str">
        <f>IF(IFERROR(SEARCH("§",UPPER('ÚHRADOVÝ KATALOG VZP - ZP'!C227)),0)&gt;0," §","")</f>
        <v/>
      </c>
      <c r="AB227" s="11" t="str">
        <f>IF(IFERROR(SEARCH("#",UPPER('ÚHRADOVÝ KATALOG VZP - ZP'!C227)),0)&gt;0," #","")</f>
        <v/>
      </c>
      <c r="AC227" s="11" t="str">
        <f>IF(IFERROR(SEARCH(CHAR(10),UPPER('ÚHRADOVÝ KATALOG VZP - ZP'!C227)),0)&gt;0," ALT+ENTER","")</f>
        <v/>
      </c>
      <c r="AD227" s="96" t="str">
        <f>IF(AND(V227=0, R227="NE"),"Chybí NAZ",IF(LEN(TRIM(W227&amp;X227&amp;Y227&amp;Z227&amp;AA227&amp;AB227&amp;AC227))&gt;0,"Nepovolený(é) znak(y):   "&amp;W227&amp;X227&amp;Y227&amp;Z227&amp;AA227&amp;AB227&amp;AC227,TRIM('ÚHRADOVÝ KATALOG VZP - ZP'!C227)))</f>
        <v/>
      </c>
      <c r="AE227" s="11">
        <f>LEN(TRIM('ÚHRADOVÝ KATALOG VZP - ZP'!D227))</f>
        <v>0</v>
      </c>
      <c r="AF227" s="11" t="str">
        <f>IF(IFERROR(SEARCH("""",UPPER('ÚHRADOVÝ KATALOG VZP - ZP'!D227)),0)&gt;0," "&amp;CHAR(34),"")</f>
        <v/>
      </c>
      <c r="AG227" s="11" t="str">
        <f>IF(IFERROR(SEARCH("~?",UPPER('ÚHRADOVÝ KATALOG VZP - ZP'!D227)),0)&gt;0," ?","")</f>
        <v/>
      </c>
      <c r="AH227" s="11" t="str">
        <f>IF(IFERROR(SEARCH("!",UPPER('ÚHRADOVÝ KATALOG VZP - ZP'!D227)),0)&gt;0," !","")</f>
        <v/>
      </c>
      <c r="AI227" s="11" t="str">
        <f>IF(IFERROR(SEARCH("_",UPPER('ÚHRADOVÝ KATALOG VZP - ZP'!D227)),0)&gt;0," _","")</f>
        <v/>
      </c>
      <c r="AJ227" s="11" t="str">
        <f>IF(IFERROR(SEARCH("§",UPPER('ÚHRADOVÝ KATALOG VZP - ZP'!D227)),0)&gt;0," §","")</f>
        <v/>
      </c>
      <c r="AK227" s="11" t="str">
        <f>IF(IFERROR(SEARCH("#",UPPER('ÚHRADOVÝ KATALOG VZP - ZP'!D227)),0)&gt;0," #","")</f>
        <v/>
      </c>
      <c r="AL227" s="11" t="str">
        <f>IF(IFERROR(SEARCH(CHAR(10),UPPER('ÚHRADOVÝ KATALOG VZP - ZP'!D227)),0)&gt;0," ALT+ENTER","")</f>
        <v/>
      </c>
      <c r="AM227" s="96" t="str">
        <f>IF(AND(AE227=0, R227="NE"),"Chybí DOP",IF(LEN(TRIM(AF227&amp;AG227&amp;AH227&amp;AI227&amp;AJ227&amp;AK227&amp;AL227))&gt;0,"Nepovolený(é) znak(y):   "&amp;AF227&amp;AG227&amp;AH227&amp;AI227&amp;AJ227&amp;AK227&amp;AL227,TRIM('ÚHRADOVÝ KATALOG VZP - ZP'!D227)))</f>
        <v/>
      </c>
    </row>
    <row r="228" spans="1:39" ht="30" hidden="1" customHeight="1" x14ac:dyDescent="0.2">
      <c r="A228" s="1">
        <v>223</v>
      </c>
      <c r="B228" s="20" t="str">
        <f>IF(ISBLANK('ÚHRADOVÝ KATALOG VZP - ZP'!B228),"",'ÚHRADOVÝ KATALOG VZP - ZP'!B228)</f>
        <v/>
      </c>
      <c r="C228" s="21" t="str">
        <f t="shared" si="13"/>
        <v/>
      </c>
      <c r="D228" s="21" t="str">
        <f t="shared" si="14"/>
        <v/>
      </c>
      <c r="E228" s="22" t="str">
        <f>IF(S228="NOVÝ",IF(LEN(TRIM('ÚHRADOVÝ KATALOG VZP - ZP'!E228))=0,"Chybí TYP",'ÚHRADOVÝ KATALOG VZP - ZP'!E228),IF(LEN(TRIM('ÚHRADOVÝ KATALOG VZP - ZP'!E228))=0,"",'ÚHRADOVÝ KATALOG VZP - ZP'!E228))</f>
        <v/>
      </c>
      <c r="F228" s="22" t="str">
        <f t="shared" si="15"/>
        <v/>
      </c>
      <c r="G228" s="22" t="str">
        <f>IF(S228="NOVÝ",IF(LEN(TRIM('ÚHRADOVÝ KATALOG VZP - ZP'!G228))=0,"???",IF(IFERROR(SEARCH("""",UPPER('ÚHRADOVÝ KATALOG VZP - ZP'!G228)),0)=0,UPPER('ÚHRADOVÝ KATALOG VZP - ZP'!G228),"("&amp;""""&amp;")")),IF(LEN(TRIM('ÚHRADOVÝ KATALOG VZP - ZP'!G228))=0,"",IF(IFERROR(SEARCH("""",UPPER('ÚHRADOVÝ KATALOG VZP - ZP'!G228)),0)=0,UPPER('ÚHRADOVÝ KATALOG VZP - ZP'!G228),"("&amp;""""&amp;")")))</f>
        <v/>
      </c>
      <c r="H228" s="22" t="str">
        <f>IF(IFERROR(SEARCH("""",UPPER('ÚHRADOVÝ KATALOG VZP - ZP'!H228)),0)=0,UPPER('ÚHRADOVÝ KATALOG VZP - ZP'!H228),"("&amp;""""&amp;")")</f>
        <v/>
      </c>
      <c r="I228" s="22" t="str">
        <f>IF(IFERROR(SEARCH("""",UPPER('ÚHRADOVÝ KATALOG VZP - ZP'!I228)),0)=0,UPPER('ÚHRADOVÝ KATALOG VZP - ZP'!I228),"("&amp;""""&amp;")")</f>
        <v/>
      </c>
      <c r="J228" s="23" t="str">
        <f>IF(S228="NOVÝ",IF(LEN(TRIM('ÚHRADOVÝ KATALOG VZP - ZP'!J228))=0,"Chybí VYC",'ÚHRADOVÝ KATALOG VZP - ZP'!J228),IF(LEN(TRIM('ÚHRADOVÝ KATALOG VZP - ZP'!J228))=0,"",'ÚHRADOVÝ KATALOG VZP - ZP'!J228))</f>
        <v/>
      </c>
      <c r="K228" s="22" t="str">
        <f>IF(S228="NOVÝ",IF(LEN(TRIM('ÚHRADOVÝ KATALOG VZP - ZP'!K228))=0,"Chybí MENA",IF(IFERROR(SEARCH("""",UPPER('ÚHRADOVÝ KATALOG VZP - ZP'!K228)),0)=0,UPPER('ÚHRADOVÝ KATALOG VZP - ZP'!K228),"("&amp;""""&amp;")")),IF(LEN(TRIM('ÚHRADOVÝ KATALOG VZP - ZP'!K228))=0,"",IF(IFERROR(SEARCH("""",UPPER('ÚHRADOVÝ KATALOG VZP - ZP'!K228)),0)=0,UPPER('ÚHRADOVÝ KATALOG VZP - ZP'!K228),"("&amp;""""&amp;")")))</f>
        <v/>
      </c>
      <c r="L228" s="24" t="str">
        <f>IF(S228="NOVÝ",IF(LEN(TRIM('ÚHRADOVÝ KATALOG VZP - ZP'!L228))=0,"Chybí KURZ",'ÚHRADOVÝ KATALOG VZP - ZP'!L228),IF(LEN(TRIM('ÚHRADOVÝ KATALOG VZP - ZP'!L228))=0,"",'ÚHRADOVÝ KATALOG VZP - ZP'!L228))</f>
        <v/>
      </c>
      <c r="M228" s="83" t="str">
        <f>IF(S228="NOVÝ",IF(LEN(TRIM('ÚHRADOVÝ KATALOG VZP - ZP'!M228))=0,"Chybí DPH",
IF(OR('ÚHRADOVÝ KATALOG VZP - ZP'!M228=15,'ÚHRADOVÝ KATALOG VZP - ZP'!M228=21),
'ÚHRADOVÝ KATALOG VZP - ZP'!M228,"CHYBA")),
IF(LEN(TRIM('ÚHRADOVÝ KATALOG VZP - ZP'!M228))=0,"",
IF(OR('ÚHRADOVÝ KATALOG VZP - ZP'!M228=15,'ÚHRADOVÝ KATALOG VZP - ZP'!M228=21),
'ÚHRADOVÝ KATALOG VZP - ZP'!M228,"CHYBA"))
)</f>
        <v/>
      </c>
      <c r="N228" s="25" t="str">
        <f>IF(R228="NE",IF(AND(T228&lt;&gt;"X",LEN('ÚHRADOVÝ KATALOG VZP - ZP'!N228)&gt;0),IF(ROUND(J228*L228*(1+(M228/100))*T228,2)&lt;'ÚHRADOVÝ KATALOG VZP - ZP'!N228,TEXT('ÚHRADOVÝ KATALOG VZP - ZP'!N228,"# ##0,00 Kč") &amp; CHAR(10) &amp; "&gt; " &amp; TEXT('ÚHRADOVÝ KATALOG VZP - ZP'!N228-(J228*L228*(1+(M228/100))*T228),"# ##0,00 Kč"),TEXT('ÚHRADOVÝ KATALOG VZP - ZP'!N228,"# ##0,00 Kč") &amp; CHAR(10) &amp; "OK"),"Chybí data pro výpočet"),"")</f>
        <v/>
      </c>
      <c r="O228" s="26" t="str">
        <f>IF(AND(R228="NE",LEN('ÚHRADOVÝ KATALOG VZP - ZP'!O228)&gt;0),'ÚHRADOVÝ KATALOG VZP - ZP'!O228,"")</f>
        <v/>
      </c>
      <c r="P228" s="26" t="str">
        <f>IF(AND(R228="NE",LEN('ÚHRADOVÝ KATALOG VZP - ZP'!P228)&gt;0),'ÚHRADOVÝ KATALOG VZP - ZP'!P228,"")</f>
        <v/>
      </c>
      <c r="Q228" s="79" t="str">
        <f>IF(LEN(TRIM('ÚHRADOVÝ KATALOG VZP - ZP'!Q228))=0,"",IF(IFERROR(SEARCH("""",UPPER('ÚHRADOVÝ KATALOG VZP - ZP'!Q228)),0)=0,UPPER('ÚHRADOVÝ KATALOG VZP - ZP'!Q228),"("&amp;""""&amp;")"))</f>
        <v/>
      </c>
      <c r="R228" s="31" t="str">
        <f>IF(LEN(TRIM('ÚHRADOVÝ KATALOG VZP - ZP'!B228)&amp;TRIM('ÚHRADOVÝ KATALOG VZP - ZP'!C228)&amp;TRIM('ÚHRADOVÝ KATALOG VZP - ZP'!D228)&amp;TRIM('ÚHRADOVÝ KATALOG VZP - ZP'!E228)&amp;TRIM('ÚHRADOVÝ KATALOG VZP - ZP'!F228)&amp;TRIM('ÚHRADOVÝ KATALOG VZP - ZP'!G228)&amp;TRIM('ÚHRADOVÝ KATALOG VZP - ZP'!H228)&amp;TRIM('ÚHRADOVÝ KATALOG VZP - ZP'!I228)&amp;TRIM('ÚHRADOVÝ KATALOG VZP - ZP'!J228)&amp;TRIM('ÚHRADOVÝ KATALOG VZP - ZP'!K228)&amp;TRIM('ÚHRADOVÝ KATALOG VZP - ZP'!L228)&amp;TRIM('ÚHRADOVÝ KATALOG VZP - ZP'!M228)&amp;TRIM('ÚHRADOVÝ KATALOG VZP - ZP'!N228)&amp;TRIM('ÚHRADOVÝ KATALOG VZP - ZP'!O228)&amp;TRIM('ÚHRADOVÝ KATALOG VZP - ZP'!P228)&amp;TRIM('ÚHRADOVÝ KATALOG VZP - ZP'!Q228))=0,"ANO","NE")</f>
        <v>ANO</v>
      </c>
      <c r="S228" s="31" t="str">
        <f>IF(R228="NE",IF(LEN(TRIM('ÚHRADOVÝ KATALOG VZP - ZP'!B228))=0,"NOVÝ","OPRAVA"),"")</f>
        <v/>
      </c>
      <c r="T228" s="32" t="str">
        <f t="shared" si="16"/>
        <v>X</v>
      </c>
      <c r="U228" s="11"/>
      <c r="V228" s="11">
        <f>LEN(TRIM('ÚHRADOVÝ KATALOG VZP - ZP'!C228))</f>
        <v>0</v>
      </c>
      <c r="W228" s="11" t="str">
        <f>IF(IFERROR(SEARCH("""",UPPER('ÚHRADOVÝ KATALOG VZP - ZP'!C228)),0)&gt;0," "&amp;CHAR(34),"")</f>
        <v/>
      </c>
      <c r="X228" s="11" t="str">
        <f>IF(IFERROR(SEARCH("~?",UPPER('ÚHRADOVÝ KATALOG VZP - ZP'!C228)),0)&gt;0," ?","")</f>
        <v/>
      </c>
      <c r="Y228" s="11" t="str">
        <f>IF(IFERROR(SEARCH("!",UPPER('ÚHRADOVÝ KATALOG VZP - ZP'!C228)),0)&gt;0," !","")</f>
        <v/>
      </c>
      <c r="Z228" s="11" t="str">
        <f>IF(IFERROR(SEARCH("_",UPPER('ÚHRADOVÝ KATALOG VZP - ZP'!C228)),0)&gt;0," _","")</f>
        <v/>
      </c>
      <c r="AA228" s="11" t="str">
        <f>IF(IFERROR(SEARCH("§",UPPER('ÚHRADOVÝ KATALOG VZP - ZP'!C228)),0)&gt;0," §","")</f>
        <v/>
      </c>
      <c r="AB228" s="11" t="str">
        <f>IF(IFERROR(SEARCH("#",UPPER('ÚHRADOVÝ KATALOG VZP - ZP'!C228)),0)&gt;0," #","")</f>
        <v/>
      </c>
      <c r="AC228" s="11" t="str">
        <f>IF(IFERROR(SEARCH(CHAR(10),UPPER('ÚHRADOVÝ KATALOG VZP - ZP'!C228)),0)&gt;0," ALT+ENTER","")</f>
        <v/>
      </c>
      <c r="AD228" s="96" t="str">
        <f>IF(AND(V228=0, R228="NE"),"Chybí NAZ",IF(LEN(TRIM(W228&amp;X228&amp;Y228&amp;Z228&amp;AA228&amp;AB228&amp;AC228))&gt;0,"Nepovolený(é) znak(y):   "&amp;W228&amp;X228&amp;Y228&amp;Z228&amp;AA228&amp;AB228&amp;AC228,TRIM('ÚHRADOVÝ KATALOG VZP - ZP'!C228)))</f>
        <v/>
      </c>
      <c r="AE228" s="11">
        <f>LEN(TRIM('ÚHRADOVÝ KATALOG VZP - ZP'!D228))</f>
        <v>0</v>
      </c>
      <c r="AF228" s="11" t="str">
        <f>IF(IFERROR(SEARCH("""",UPPER('ÚHRADOVÝ KATALOG VZP - ZP'!D228)),0)&gt;0," "&amp;CHAR(34),"")</f>
        <v/>
      </c>
      <c r="AG228" s="11" t="str">
        <f>IF(IFERROR(SEARCH("~?",UPPER('ÚHRADOVÝ KATALOG VZP - ZP'!D228)),0)&gt;0," ?","")</f>
        <v/>
      </c>
      <c r="AH228" s="11" t="str">
        <f>IF(IFERROR(SEARCH("!",UPPER('ÚHRADOVÝ KATALOG VZP - ZP'!D228)),0)&gt;0," !","")</f>
        <v/>
      </c>
      <c r="AI228" s="11" t="str">
        <f>IF(IFERROR(SEARCH("_",UPPER('ÚHRADOVÝ KATALOG VZP - ZP'!D228)),0)&gt;0," _","")</f>
        <v/>
      </c>
      <c r="AJ228" s="11" t="str">
        <f>IF(IFERROR(SEARCH("§",UPPER('ÚHRADOVÝ KATALOG VZP - ZP'!D228)),0)&gt;0," §","")</f>
        <v/>
      </c>
      <c r="AK228" s="11" t="str">
        <f>IF(IFERROR(SEARCH("#",UPPER('ÚHRADOVÝ KATALOG VZP - ZP'!D228)),0)&gt;0," #","")</f>
        <v/>
      </c>
      <c r="AL228" s="11" t="str">
        <f>IF(IFERROR(SEARCH(CHAR(10),UPPER('ÚHRADOVÝ KATALOG VZP - ZP'!D228)),0)&gt;0," ALT+ENTER","")</f>
        <v/>
      </c>
      <c r="AM228" s="96" t="str">
        <f>IF(AND(AE228=0, R228="NE"),"Chybí DOP",IF(LEN(TRIM(AF228&amp;AG228&amp;AH228&amp;AI228&amp;AJ228&amp;AK228&amp;AL228))&gt;0,"Nepovolený(é) znak(y):   "&amp;AF228&amp;AG228&amp;AH228&amp;AI228&amp;AJ228&amp;AK228&amp;AL228,TRIM('ÚHRADOVÝ KATALOG VZP - ZP'!D228)))</f>
        <v/>
      </c>
    </row>
    <row r="229" spans="1:39" ht="30" hidden="1" customHeight="1" x14ac:dyDescent="0.2">
      <c r="A229" s="1">
        <v>224</v>
      </c>
      <c r="B229" s="20" t="str">
        <f>IF(ISBLANK('ÚHRADOVÝ KATALOG VZP - ZP'!B229),"",'ÚHRADOVÝ KATALOG VZP - ZP'!B229)</f>
        <v/>
      </c>
      <c r="C229" s="21" t="str">
        <f t="shared" si="13"/>
        <v/>
      </c>
      <c r="D229" s="21" t="str">
        <f t="shared" si="14"/>
        <v/>
      </c>
      <c r="E229" s="22" t="str">
        <f>IF(S229="NOVÝ",IF(LEN(TRIM('ÚHRADOVÝ KATALOG VZP - ZP'!E229))=0,"Chybí TYP",'ÚHRADOVÝ KATALOG VZP - ZP'!E229),IF(LEN(TRIM('ÚHRADOVÝ KATALOG VZP - ZP'!E229))=0,"",'ÚHRADOVÝ KATALOG VZP - ZP'!E229))</f>
        <v/>
      </c>
      <c r="F229" s="22" t="str">
        <f t="shared" si="15"/>
        <v/>
      </c>
      <c r="G229" s="22" t="str">
        <f>IF(S229="NOVÝ",IF(LEN(TRIM('ÚHRADOVÝ KATALOG VZP - ZP'!G229))=0,"???",IF(IFERROR(SEARCH("""",UPPER('ÚHRADOVÝ KATALOG VZP - ZP'!G229)),0)=0,UPPER('ÚHRADOVÝ KATALOG VZP - ZP'!G229),"("&amp;""""&amp;")")),IF(LEN(TRIM('ÚHRADOVÝ KATALOG VZP - ZP'!G229))=0,"",IF(IFERROR(SEARCH("""",UPPER('ÚHRADOVÝ KATALOG VZP - ZP'!G229)),0)=0,UPPER('ÚHRADOVÝ KATALOG VZP - ZP'!G229),"("&amp;""""&amp;")")))</f>
        <v/>
      </c>
      <c r="H229" s="22" t="str">
        <f>IF(IFERROR(SEARCH("""",UPPER('ÚHRADOVÝ KATALOG VZP - ZP'!H229)),0)=0,UPPER('ÚHRADOVÝ KATALOG VZP - ZP'!H229),"("&amp;""""&amp;")")</f>
        <v/>
      </c>
      <c r="I229" s="22" t="str">
        <f>IF(IFERROR(SEARCH("""",UPPER('ÚHRADOVÝ KATALOG VZP - ZP'!I229)),0)=0,UPPER('ÚHRADOVÝ KATALOG VZP - ZP'!I229),"("&amp;""""&amp;")")</f>
        <v/>
      </c>
      <c r="J229" s="23" t="str">
        <f>IF(S229="NOVÝ",IF(LEN(TRIM('ÚHRADOVÝ KATALOG VZP - ZP'!J229))=0,"Chybí VYC",'ÚHRADOVÝ KATALOG VZP - ZP'!J229),IF(LEN(TRIM('ÚHRADOVÝ KATALOG VZP - ZP'!J229))=0,"",'ÚHRADOVÝ KATALOG VZP - ZP'!J229))</f>
        <v/>
      </c>
      <c r="K229" s="22" t="str">
        <f>IF(S229="NOVÝ",IF(LEN(TRIM('ÚHRADOVÝ KATALOG VZP - ZP'!K229))=0,"Chybí MENA",IF(IFERROR(SEARCH("""",UPPER('ÚHRADOVÝ KATALOG VZP - ZP'!K229)),0)=0,UPPER('ÚHRADOVÝ KATALOG VZP - ZP'!K229),"("&amp;""""&amp;")")),IF(LEN(TRIM('ÚHRADOVÝ KATALOG VZP - ZP'!K229))=0,"",IF(IFERROR(SEARCH("""",UPPER('ÚHRADOVÝ KATALOG VZP - ZP'!K229)),0)=0,UPPER('ÚHRADOVÝ KATALOG VZP - ZP'!K229),"("&amp;""""&amp;")")))</f>
        <v/>
      </c>
      <c r="L229" s="24" t="str">
        <f>IF(S229="NOVÝ",IF(LEN(TRIM('ÚHRADOVÝ KATALOG VZP - ZP'!L229))=0,"Chybí KURZ",'ÚHRADOVÝ KATALOG VZP - ZP'!L229),IF(LEN(TRIM('ÚHRADOVÝ KATALOG VZP - ZP'!L229))=0,"",'ÚHRADOVÝ KATALOG VZP - ZP'!L229))</f>
        <v/>
      </c>
      <c r="M229" s="83" t="str">
        <f>IF(S229="NOVÝ",IF(LEN(TRIM('ÚHRADOVÝ KATALOG VZP - ZP'!M229))=0,"Chybí DPH",
IF(OR('ÚHRADOVÝ KATALOG VZP - ZP'!M229=15,'ÚHRADOVÝ KATALOG VZP - ZP'!M229=21),
'ÚHRADOVÝ KATALOG VZP - ZP'!M229,"CHYBA")),
IF(LEN(TRIM('ÚHRADOVÝ KATALOG VZP - ZP'!M229))=0,"",
IF(OR('ÚHRADOVÝ KATALOG VZP - ZP'!M229=15,'ÚHRADOVÝ KATALOG VZP - ZP'!M229=21),
'ÚHRADOVÝ KATALOG VZP - ZP'!M229,"CHYBA"))
)</f>
        <v/>
      </c>
      <c r="N229" s="25" t="str">
        <f>IF(R229="NE",IF(AND(T229&lt;&gt;"X",LEN('ÚHRADOVÝ KATALOG VZP - ZP'!N229)&gt;0),IF(ROUND(J229*L229*(1+(M229/100))*T229,2)&lt;'ÚHRADOVÝ KATALOG VZP - ZP'!N229,TEXT('ÚHRADOVÝ KATALOG VZP - ZP'!N229,"# ##0,00 Kč") &amp; CHAR(10) &amp; "&gt; " &amp; TEXT('ÚHRADOVÝ KATALOG VZP - ZP'!N229-(J229*L229*(1+(M229/100))*T229),"# ##0,00 Kč"),TEXT('ÚHRADOVÝ KATALOG VZP - ZP'!N229,"# ##0,00 Kč") &amp; CHAR(10) &amp; "OK"),"Chybí data pro výpočet"),"")</f>
        <v/>
      </c>
      <c r="O229" s="26" t="str">
        <f>IF(AND(R229="NE",LEN('ÚHRADOVÝ KATALOG VZP - ZP'!O229)&gt;0),'ÚHRADOVÝ KATALOG VZP - ZP'!O229,"")</f>
        <v/>
      </c>
      <c r="P229" s="26" t="str">
        <f>IF(AND(R229="NE",LEN('ÚHRADOVÝ KATALOG VZP - ZP'!P229)&gt;0),'ÚHRADOVÝ KATALOG VZP - ZP'!P229,"")</f>
        <v/>
      </c>
      <c r="Q229" s="79" t="str">
        <f>IF(LEN(TRIM('ÚHRADOVÝ KATALOG VZP - ZP'!Q229))=0,"",IF(IFERROR(SEARCH("""",UPPER('ÚHRADOVÝ KATALOG VZP - ZP'!Q229)),0)=0,UPPER('ÚHRADOVÝ KATALOG VZP - ZP'!Q229),"("&amp;""""&amp;")"))</f>
        <v/>
      </c>
      <c r="R229" s="31" t="str">
        <f>IF(LEN(TRIM('ÚHRADOVÝ KATALOG VZP - ZP'!B229)&amp;TRIM('ÚHRADOVÝ KATALOG VZP - ZP'!C229)&amp;TRIM('ÚHRADOVÝ KATALOG VZP - ZP'!D229)&amp;TRIM('ÚHRADOVÝ KATALOG VZP - ZP'!E229)&amp;TRIM('ÚHRADOVÝ KATALOG VZP - ZP'!F229)&amp;TRIM('ÚHRADOVÝ KATALOG VZP - ZP'!G229)&amp;TRIM('ÚHRADOVÝ KATALOG VZP - ZP'!H229)&amp;TRIM('ÚHRADOVÝ KATALOG VZP - ZP'!I229)&amp;TRIM('ÚHRADOVÝ KATALOG VZP - ZP'!J229)&amp;TRIM('ÚHRADOVÝ KATALOG VZP - ZP'!K229)&amp;TRIM('ÚHRADOVÝ KATALOG VZP - ZP'!L229)&amp;TRIM('ÚHRADOVÝ KATALOG VZP - ZP'!M229)&amp;TRIM('ÚHRADOVÝ KATALOG VZP - ZP'!N229)&amp;TRIM('ÚHRADOVÝ KATALOG VZP - ZP'!O229)&amp;TRIM('ÚHRADOVÝ KATALOG VZP - ZP'!P229)&amp;TRIM('ÚHRADOVÝ KATALOG VZP - ZP'!Q229))=0,"ANO","NE")</f>
        <v>ANO</v>
      </c>
      <c r="S229" s="31" t="str">
        <f>IF(R229="NE",IF(LEN(TRIM('ÚHRADOVÝ KATALOG VZP - ZP'!B229))=0,"NOVÝ","OPRAVA"),"")</f>
        <v/>
      </c>
      <c r="T229" s="32" t="str">
        <f t="shared" si="16"/>
        <v>X</v>
      </c>
      <c r="U229" s="11"/>
      <c r="V229" s="11">
        <f>LEN(TRIM('ÚHRADOVÝ KATALOG VZP - ZP'!C229))</f>
        <v>0</v>
      </c>
      <c r="W229" s="11" t="str">
        <f>IF(IFERROR(SEARCH("""",UPPER('ÚHRADOVÝ KATALOG VZP - ZP'!C229)),0)&gt;0," "&amp;CHAR(34),"")</f>
        <v/>
      </c>
      <c r="X229" s="11" t="str">
        <f>IF(IFERROR(SEARCH("~?",UPPER('ÚHRADOVÝ KATALOG VZP - ZP'!C229)),0)&gt;0," ?","")</f>
        <v/>
      </c>
      <c r="Y229" s="11" t="str">
        <f>IF(IFERROR(SEARCH("!",UPPER('ÚHRADOVÝ KATALOG VZP - ZP'!C229)),0)&gt;0," !","")</f>
        <v/>
      </c>
      <c r="Z229" s="11" t="str">
        <f>IF(IFERROR(SEARCH("_",UPPER('ÚHRADOVÝ KATALOG VZP - ZP'!C229)),0)&gt;0," _","")</f>
        <v/>
      </c>
      <c r="AA229" s="11" t="str">
        <f>IF(IFERROR(SEARCH("§",UPPER('ÚHRADOVÝ KATALOG VZP - ZP'!C229)),0)&gt;0," §","")</f>
        <v/>
      </c>
      <c r="AB229" s="11" t="str">
        <f>IF(IFERROR(SEARCH("#",UPPER('ÚHRADOVÝ KATALOG VZP - ZP'!C229)),0)&gt;0," #","")</f>
        <v/>
      </c>
      <c r="AC229" s="11" t="str">
        <f>IF(IFERROR(SEARCH(CHAR(10),UPPER('ÚHRADOVÝ KATALOG VZP - ZP'!C229)),0)&gt;0," ALT+ENTER","")</f>
        <v/>
      </c>
      <c r="AD229" s="96" t="str">
        <f>IF(AND(V229=0, R229="NE"),"Chybí NAZ",IF(LEN(TRIM(W229&amp;X229&amp;Y229&amp;Z229&amp;AA229&amp;AB229&amp;AC229))&gt;0,"Nepovolený(é) znak(y):   "&amp;W229&amp;X229&amp;Y229&amp;Z229&amp;AA229&amp;AB229&amp;AC229,TRIM('ÚHRADOVÝ KATALOG VZP - ZP'!C229)))</f>
        <v/>
      </c>
      <c r="AE229" s="11">
        <f>LEN(TRIM('ÚHRADOVÝ KATALOG VZP - ZP'!D229))</f>
        <v>0</v>
      </c>
      <c r="AF229" s="11" t="str">
        <f>IF(IFERROR(SEARCH("""",UPPER('ÚHRADOVÝ KATALOG VZP - ZP'!D229)),0)&gt;0," "&amp;CHAR(34),"")</f>
        <v/>
      </c>
      <c r="AG229" s="11" t="str">
        <f>IF(IFERROR(SEARCH("~?",UPPER('ÚHRADOVÝ KATALOG VZP - ZP'!D229)),0)&gt;0," ?","")</f>
        <v/>
      </c>
      <c r="AH229" s="11" t="str">
        <f>IF(IFERROR(SEARCH("!",UPPER('ÚHRADOVÝ KATALOG VZP - ZP'!D229)),0)&gt;0," !","")</f>
        <v/>
      </c>
      <c r="AI229" s="11" t="str">
        <f>IF(IFERROR(SEARCH("_",UPPER('ÚHRADOVÝ KATALOG VZP - ZP'!D229)),0)&gt;0," _","")</f>
        <v/>
      </c>
      <c r="AJ229" s="11" t="str">
        <f>IF(IFERROR(SEARCH("§",UPPER('ÚHRADOVÝ KATALOG VZP - ZP'!D229)),0)&gt;0," §","")</f>
        <v/>
      </c>
      <c r="AK229" s="11" t="str">
        <f>IF(IFERROR(SEARCH("#",UPPER('ÚHRADOVÝ KATALOG VZP - ZP'!D229)),0)&gt;0," #","")</f>
        <v/>
      </c>
      <c r="AL229" s="11" t="str">
        <f>IF(IFERROR(SEARCH(CHAR(10),UPPER('ÚHRADOVÝ KATALOG VZP - ZP'!D229)),0)&gt;0," ALT+ENTER","")</f>
        <v/>
      </c>
      <c r="AM229" s="96" t="str">
        <f>IF(AND(AE229=0, R229="NE"),"Chybí DOP",IF(LEN(TRIM(AF229&amp;AG229&amp;AH229&amp;AI229&amp;AJ229&amp;AK229&amp;AL229))&gt;0,"Nepovolený(é) znak(y):   "&amp;AF229&amp;AG229&amp;AH229&amp;AI229&amp;AJ229&amp;AK229&amp;AL229,TRIM('ÚHRADOVÝ KATALOG VZP - ZP'!D229)))</f>
        <v/>
      </c>
    </row>
    <row r="230" spans="1:39" ht="30" hidden="1" customHeight="1" x14ac:dyDescent="0.2">
      <c r="A230" s="1">
        <v>225</v>
      </c>
      <c r="B230" s="20" t="str">
        <f>IF(ISBLANK('ÚHRADOVÝ KATALOG VZP - ZP'!B230),"",'ÚHRADOVÝ KATALOG VZP - ZP'!B230)</f>
        <v/>
      </c>
      <c r="C230" s="21" t="str">
        <f t="shared" si="13"/>
        <v/>
      </c>
      <c r="D230" s="21" t="str">
        <f t="shared" si="14"/>
        <v/>
      </c>
      <c r="E230" s="22" t="str">
        <f>IF(S230="NOVÝ",IF(LEN(TRIM('ÚHRADOVÝ KATALOG VZP - ZP'!E230))=0,"Chybí TYP",'ÚHRADOVÝ KATALOG VZP - ZP'!E230),IF(LEN(TRIM('ÚHRADOVÝ KATALOG VZP - ZP'!E230))=0,"",'ÚHRADOVÝ KATALOG VZP - ZP'!E230))</f>
        <v/>
      </c>
      <c r="F230" s="22" t="str">
        <f t="shared" si="15"/>
        <v/>
      </c>
      <c r="G230" s="22" t="str">
        <f>IF(S230="NOVÝ",IF(LEN(TRIM('ÚHRADOVÝ KATALOG VZP - ZP'!G230))=0,"???",IF(IFERROR(SEARCH("""",UPPER('ÚHRADOVÝ KATALOG VZP - ZP'!G230)),0)=0,UPPER('ÚHRADOVÝ KATALOG VZP - ZP'!G230),"("&amp;""""&amp;")")),IF(LEN(TRIM('ÚHRADOVÝ KATALOG VZP - ZP'!G230))=0,"",IF(IFERROR(SEARCH("""",UPPER('ÚHRADOVÝ KATALOG VZP - ZP'!G230)),0)=0,UPPER('ÚHRADOVÝ KATALOG VZP - ZP'!G230),"("&amp;""""&amp;")")))</f>
        <v/>
      </c>
      <c r="H230" s="22" t="str">
        <f>IF(IFERROR(SEARCH("""",UPPER('ÚHRADOVÝ KATALOG VZP - ZP'!H230)),0)=0,UPPER('ÚHRADOVÝ KATALOG VZP - ZP'!H230),"("&amp;""""&amp;")")</f>
        <v/>
      </c>
      <c r="I230" s="22" t="str">
        <f>IF(IFERROR(SEARCH("""",UPPER('ÚHRADOVÝ KATALOG VZP - ZP'!I230)),0)=0,UPPER('ÚHRADOVÝ KATALOG VZP - ZP'!I230),"("&amp;""""&amp;")")</f>
        <v/>
      </c>
      <c r="J230" s="23" t="str">
        <f>IF(S230="NOVÝ",IF(LEN(TRIM('ÚHRADOVÝ KATALOG VZP - ZP'!J230))=0,"Chybí VYC",'ÚHRADOVÝ KATALOG VZP - ZP'!J230),IF(LEN(TRIM('ÚHRADOVÝ KATALOG VZP - ZP'!J230))=0,"",'ÚHRADOVÝ KATALOG VZP - ZP'!J230))</f>
        <v/>
      </c>
      <c r="K230" s="22" t="str">
        <f>IF(S230="NOVÝ",IF(LEN(TRIM('ÚHRADOVÝ KATALOG VZP - ZP'!K230))=0,"Chybí MENA",IF(IFERROR(SEARCH("""",UPPER('ÚHRADOVÝ KATALOG VZP - ZP'!K230)),0)=0,UPPER('ÚHRADOVÝ KATALOG VZP - ZP'!K230),"("&amp;""""&amp;")")),IF(LEN(TRIM('ÚHRADOVÝ KATALOG VZP - ZP'!K230))=0,"",IF(IFERROR(SEARCH("""",UPPER('ÚHRADOVÝ KATALOG VZP - ZP'!K230)),0)=0,UPPER('ÚHRADOVÝ KATALOG VZP - ZP'!K230),"("&amp;""""&amp;")")))</f>
        <v/>
      </c>
      <c r="L230" s="24" t="str">
        <f>IF(S230="NOVÝ",IF(LEN(TRIM('ÚHRADOVÝ KATALOG VZP - ZP'!L230))=0,"Chybí KURZ",'ÚHRADOVÝ KATALOG VZP - ZP'!L230),IF(LEN(TRIM('ÚHRADOVÝ KATALOG VZP - ZP'!L230))=0,"",'ÚHRADOVÝ KATALOG VZP - ZP'!L230))</f>
        <v/>
      </c>
      <c r="M230" s="83" t="str">
        <f>IF(S230="NOVÝ",IF(LEN(TRIM('ÚHRADOVÝ KATALOG VZP - ZP'!M230))=0,"Chybí DPH",
IF(OR('ÚHRADOVÝ KATALOG VZP - ZP'!M230=15,'ÚHRADOVÝ KATALOG VZP - ZP'!M230=21),
'ÚHRADOVÝ KATALOG VZP - ZP'!M230,"CHYBA")),
IF(LEN(TRIM('ÚHRADOVÝ KATALOG VZP - ZP'!M230))=0,"",
IF(OR('ÚHRADOVÝ KATALOG VZP - ZP'!M230=15,'ÚHRADOVÝ KATALOG VZP - ZP'!M230=21),
'ÚHRADOVÝ KATALOG VZP - ZP'!M230,"CHYBA"))
)</f>
        <v/>
      </c>
      <c r="N230" s="25" t="str">
        <f>IF(R230="NE",IF(AND(T230&lt;&gt;"X",LEN('ÚHRADOVÝ KATALOG VZP - ZP'!N230)&gt;0),IF(ROUND(J230*L230*(1+(M230/100))*T230,2)&lt;'ÚHRADOVÝ KATALOG VZP - ZP'!N230,TEXT('ÚHRADOVÝ KATALOG VZP - ZP'!N230,"# ##0,00 Kč") &amp; CHAR(10) &amp; "&gt; " &amp; TEXT('ÚHRADOVÝ KATALOG VZP - ZP'!N230-(J230*L230*(1+(M230/100))*T230),"# ##0,00 Kč"),TEXT('ÚHRADOVÝ KATALOG VZP - ZP'!N230,"# ##0,00 Kč") &amp; CHAR(10) &amp; "OK"),"Chybí data pro výpočet"),"")</f>
        <v/>
      </c>
      <c r="O230" s="26" t="str">
        <f>IF(AND(R230="NE",LEN('ÚHRADOVÝ KATALOG VZP - ZP'!O230)&gt;0),'ÚHRADOVÝ KATALOG VZP - ZP'!O230,"")</f>
        <v/>
      </c>
      <c r="P230" s="26" t="str">
        <f>IF(AND(R230="NE",LEN('ÚHRADOVÝ KATALOG VZP - ZP'!P230)&gt;0),'ÚHRADOVÝ KATALOG VZP - ZP'!P230,"")</f>
        <v/>
      </c>
      <c r="Q230" s="79" t="str">
        <f>IF(LEN(TRIM('ÚHRADOVÝ KATALOG VZP - ZP'!Q230))=0,"",IF(IFERROR(SEARCH("""",UPPER('ÚHRADOVÝ KATALOG VZP - ZP'!Q230)),0)=0,UPPER('ÚHRADOVÝ KATALOG VZP - ZP'!Q230),"("&amp;""""&amp;")"))</f>
        <v/>
      </c>
      <c r="R230" s="31" t="str">
        <f>IF(LEN(TRIM('ÚHRADOVÝ KATALOG VZP - ZP'!B230)&amp;TRIM('ÚHRADOVÝ KATALOG VZP - ZP'!C230)&amp;TRIM('ÚHRADOVÝ KATALOG VZP - ZP'!D230)&amp;TRIM('ÚHRADOVÝ KATALOG VZP - ZP'!E230)&amp;TRIM('ÚHRADOVÝ KATALOG VZP - ZP'!F230)&amp;TRIM('ÚHRADOVÝ KATALOG VZP - ZP'!G230)&amp;TRIM('ÚHRADOVÝ KATALOG VZP - ZP'!H230)&amp;TRIM('ÚHRADOVÝ KATALOG VZP - ZP'!I230)&amp;TRIM('ÚHRADOVÝ KATALOG VZP - ZP'!J230)&amp;TRIM('ÚHRADOVÝ KATALOG VZP - ZP'!K230)&amp;TRIM('ÚHRADOVÝ KATALOG VZP - ZP'!L230)&amp;TRIM('ÚHRADOVÝ KATALOG VZP - ZP'!M230)&amp;TRIM('ÚHRADOVÝ KATALOG VZP - ZP'!N230)&amp;TRIM('ÚHRADOVÝ KATALOG VZP - ZP'!O230)&amp;TRIM('ÚHRADOVÝ KATALOG VZP - ZP'!P230)&amp;TRIM('ÚHRADOVÝ KATALOG VZP - ZP'!Q230))=0,"ANO","NE")</f>
        <v>ANO</v>
      </c>
      <c r="S230" s="31" t="str">
        <f>IF(R230="NE",IF(LEN(TRIM('ÚHRADOVÝ KATALOG VZP - ZP'!B230))=0,"NOVÝ","OPRAVA"),"")</f>
        <v/>
      </c>
      <c r="T230" s="32" t="str">
        <f t="shared" si="16"/>
        <v>X</v>
      </c>
      <c r="U230" s="11"/>
      <c r="V230" s="11">
        <f>LEN(TRIM('ÚHRADOVÝ KATALOG VZP - ZP'!C230))</f>
        <v>0</v>
      </c>
      <c r="W230" s="11" t="str">
        <f>IF(IFERROR(SEARCH("""",UPPER('ÚHRADOVÝ KATALOG VZP - ZP'!C230)),0)&gt;0," "&amp;CHAR(34),"")</f>
        <v/>
      </c>
      <c r="X230" s="11" t="str">
        <f>IF(IFERROR(SEARCH("~?",UPPER('ÚHRADOVÝ KATALOG VZP - ZP'!C230)),0)&gt;0," ?","")</f>
        <v/>
      </c>
      <c r="Y230" s="11" t="str">
        <f>IF(IFERROR(SEARCH("!",UPPER('ÚHRADOVÝ KATALOG VZP - ZP'!C230)),0)&gt;0," !","")</f>
        <v/>
      </c>
      <c r="Z230" s="11" t="str">
        <f>IF(IFERROR(SEARCH("_",UPPER('ÚHRADOVÝ KATALOG VZP - ZP'!C230)),0)&gt;0," _","")</f>
        <v/>
      </c>
      <c r="AA230" s="11" t="str">
        <f>IF(IFERROR(SEARCH("§",UPPER('ÚHRADOVÝ KATALOG VZP - ZP'!C230)),0)&gt;0," §","")</f>
        <v/>
      </c>
      <c r="AB230" s="11" t="str">
        <f>IF(IFERROR(SEARCH("#",UPPER('ÚHRADOVÝ KATALOG VZP - ZP'!C230)),0)&gt;0," #","")</f>
        <v/>
      </c>
      <c r="AC230" s="11" t="str">
        <f>IF(IFERROR(SEARCH(CHAR(10),UPPER('ÚHRADOVÝ KATALOG VZP - ZP'!C230)),0)&gt;0," ALT+ENTER","")</f>
        <v/>
      </c>
      <c r="AD230" s="96" t="str">
        <f>IF(AND(V230=0, R230="NE"),"Chybí NAZ",IF(LEN(TRIM(W230&amp;X230&amp;Y230&amp;Z230&amp;AA230&amp;AB230&amp;AC230))&gt;0,"Nepovolený(é) znak(y):   "&amp;W230&amp;X230&amp;Y230&amp;Z230&amp;AA230&amp;AB230&amp;AC230,TRIM('ÚHRADOVÝ KATALOG VZP - ZP'!C230)))</f>
        <v/>
      </c>
      <c r="AE230" s="11">
        <f>LEN(TRIM('ÚHRADOVÝ KATALOG VZP - ZP'!D230))</f>
        <v>0</v>
      </c>
      <c r="AF230" s="11" t="str">
        <f>IF(IFERROR(SEARCH("""",UPPER('ÚHRADOVÝ KATALOG VZP - ZP'!D230)),0)&gt;0," "&amp;CHAR(34),"")</f>
        <v/>
      </c>
      <c r="AG230" s="11" t="str">
        <f>IF(IFERROR(SEARCH("~?",UPPER('ÚHRADOVÝ KATALOG VZP - ZP'!D230)),0)&gt;0," ?","")</f>
        <v/>
      </c>
      <c r="AH230" s="11" t="str">
        <f>IF(IFERROR(SEARCH("!",UPPER('ÚHRADOVÝ KATALOG VZP - ZP'!D230)),0)&gt;0," !","")</f>
        <v/>
      </c>
      <c r="AI230" s="11" t="str">
        <f>IF(IFERROR(SEARCH("_",UPPER('ÚHRADOVÝ KATALOG VZP - ZP'!D230)),0)&gt;0," _","")</f>
        <v/>
      </c>
      <c r="AJ230" s="11" t="str">
        <f>IF(IFERROR(SEARCH("§",UPPER('ÚHRADOVÝ KATALOG VZP - ZP'!D230)),0)&gt;0," §","")</f>
        <v/>
      </c>
      <c r="AK230" s="11" t="str">
        <f>IF(IFERROR(SEARCH("#",UPPER('ÚHRADOVÝ KATALOG VZP - ZP'!D230)),0)&gt;0," #","")</f>
        <v/>
      </c>
      <c r="AL230" s="11" t="str">
        <f>IF(IFERROR(SEARCH(CHAR(10),UPPER('ÚHRADOVÝ KATALOG VZP - ZP'!D230)),0)&gt;0," ALT+ENTER","")</f>
        <v/>
      </c>
      <c r="AM230" s="96" t="str">
        <f>IF(AND(AE230=0, R230="NE"),"Chybí DOP",IF(LEN(TRIM(AF230&amp;AG230&amp;AH230&amp;AI230&amp;AJ230&amp;AK230&amp;AL230))&gt;0,"Nepovolený(é) znak(y):   "&amp;AF230&amp;AG230&amp;AH230&amp;AI230&amp;AJ230&amp;AK230&amp;AL230,TRIM('ÚHRADOVÝ KATALOG VZP - ZP'!D230)))</f>
        <v/>
      </c>
    </row>
    <row r="231" spans="1:39" ht="30" hidden="1" customHeight="1" x14ac:dyDescent="0.2">
      <c r="A231" s="1">
        <v>226</v>
      </c>
      <c r="B231" s="20" t="str">
        <f>IF(ISBLANK('ÚHRADOVÝ KATALOG VZP - ZP'!B231),"",'ÚHRADOVÝ KATALOG VZP - ZP'!B231)</f>
        <v/>
      </c>
      <c r="C231" s="21" t="str">
        <f t="shared" si="13"/>
        <v/>
      </c>
      <c r="D231" s="21" t="str">
        <f t="shared" si="14"/>
        <v/>
      </c>
      <c r="E231" s="22" t="str">
        <f>IF(S231="NOVÝ",IF(LEN(TRIM('ÚHRADOVÝ KATALOG VZP - ZP'!E231))=0,"Chybí TYP",'ÚHRADOVÝ KATALOG VZP - ZP'!E231),IF(LEN(TRIM('ÚHRADOVÝ KATALOG VZP - ZP'!E231))=0,"",'ÚHRADOVÝ KATALOG VZP - ZP'!E231))</f>
        <v/>
      </c>
      <c r="F231" s="22" t="str">
        <f t="shared" si="15"/>
        <v/>
      </c>
      <c r="G231" s="22" t="str">
        <f>IF(S231="NOVÝ",IF(LEN(TRIM('ÚHRADOVÝ KATALOG VZP - ZP'!G231))=0,"???",IF(IFERROR(SEARCH("""",UPPER('ÚHRADOVÝ KATALOG VZP - ZP'!G231)),0)=0,UPPER('ÚHRADOVÝ KATALOG VZP - ZP'!G231),"("&amp;""""&amp;")")),IF(LEN(TRIM('ÚHRADOVÝ KATALOG VZP - ZP'!G231))=0,"",IF(IFERROR(SEARCH("""",UPPER('ÚHRADOVÝ KATALOG VZP - ZP'!G231)),0)=0,UPPER('ÚHRADOVÝ KATALOG VZP - ZP'!G231),"("&amp;""""&amp;")")))</f>
        <v/>
      </c>
      <c r="H231" s="22" t="str">
        <f>IF(IFERROR(SEARCH("""",UPPER('ÚHRADOVÝ KATALOG VZP - ZP'!H231)),0)=0,UPPER('ÚHRADOVÝ KATALOG VZP - ZP'!H231),"("&amp;""""&amp;")")</f>
        <v/>
      </c>
      <c r="I231" s="22" t="str">
        <f>IF(IFERROR(SEARCH("""",UPPER('ÚHRADOVÝ KATALOG VZP - ZP'!I231)),0)=0,UPPER('ÚHRADOVÝ KATALOG VZP - ZP'!I231),"("&amp;""""&amp;")")</f>
        <v/>
      </c>
      <c r="J231" s="23" t="str">
        <f>IF(S231="NOVÝ",IF(LEN(TRIM('ÚHRADOVÝ KATALOG VZP - ZP'!J231))=0,"Chybí VYC",'ÚHRADOVÝ KATALOG VZP - ZP'!J231),IF(LEN(TRIM('ÚHRADOVÝ KATALOG VZP - ZP'!J231))=0,"",'ÚHRADOVÝ KATALOG VZP - ZP'!J231))</f>
        <v/>
      </c>
      <c r="K231" s="22" t="str">
        <f>IF(S231="NOVÝ",IF(LEN(TRIM('ÚHRADOVÝ KATALOG VZP - ZP'!K231))=0,"Chybí MENA",IF(IFERROR(SEARCH("""",UPPER('ÚHRADOVÝ KATALOG VZP - ZP'!K231)),0)=0,UPPER('ÚHRADOVÝ KATALOG VZP - ZP'!K231),"("&amp;""""&amp;")")),IF(LEN(TRIM('ÚHRADOVÝ KATALOG VZP - ZP'!K231))=0,"",IF(IFERROR(SEARCH("""",UPPER('ÚHRADOVÝ KATALOG VZP - ZP'!K231)),0)=0,UPPER('ÚHRADOVÝ KATALOG VZP - ZP'!K231),"("&amp;""""&amp;")")))</f>
        <v/>
      </c>
      <c r="L231" s="24" t="str">
        <f>IF(S231="NOVÝ",IF(LEN(TRIM('ÚHRADOVÝ KATALOG VZP - ZP'!L231))=0,"Chybí KURZ",'ÚHRADOVÝ KATALOG VZP - ZP'!L231),IF(LEN(TRIM('ÚHRADOVÝ KATALOG VZP - ZP'!L231))=0,"",'ÚHRADOVÝ KATALOG VZP - ZP'!L231))</f>
        <v/>
      </c>
      <c r="M231" s="83" t="str">
        <f>IF(S231="NOVÝ",IF(LEN(TRIM('ÚHRADOVÝ KATALOG VZP - ZP'!M231))=0,"Chybí DPH",
IF(OR('ÚHRADOVÝ KATALOG VZP - ZP'!M231=15,'ÚHRADOVÝ KATALOG VZP - ZP'!M231=21),
'ÚHRADOVÝ KATALOG VZP - ZP'!M231,"CHYBA")),
IF(LEN(TRIM('ÚHRADOVÝ KATALOG VZP - ZP'!M231))=0,"",
IF(OR('ÚHRADOVÝ KATALOG VZP - ZP'!M231=15,'ÚHRADOVÝ KATALOG VZP - ZP'!M231=21),
'ÚHRADOVÝ KATALOG VZP - ZP'!M231,"CHYBA"))
)</f>
        <v/>
      </c>
      <c r="N231" s="25" t="str">
        <f>IF(R231="NE",IF(AND(T231&lt;&gt;"X",LEN('ÚHRADOVÝ KATALOG VZP - ZP'!N231)&gt;0),IF(ROUND(J231*L231*(1+(M231/100))*T231,2)&lt;'ÚHRADOVÝ KATALOG VZP - ZP'!N231,TEXT('ÚHRADOVÝ KATALOG VZP - ZP'!N231,"# ##0,00 Kč") &amp; CHAR(10) &amp; "&gt; " &amp; TEXT('ÚHRADOVÝ KATALOG VZP - ZP'!N231-(J231*L231*(1+(M231/100))*T231),"# ##0,00 Kč"),TEXT('ÚHRADOVÝ KATALOG VZP - ZP'!N231,"# ##0,00 Kč") &amp; CHAR(10) &amp; "OK"),"Chybí data pro výpočet"),"")</f>
        <v/>
      </c>
      <c r="O231" s="26" t="str">
        <f>IF(AND(R231="NE",LEN('ÚHRADOVÝ KATALOG VZP - ZP'!O231)&gt;0),'ÚHRADOVÝ KATALOG VZP - ZP'!O231,"")</f>
        <v/>
      </c>
      <c r="P231" s="26" t="str">
        <f>IF(AND(R231="NE",LEN('ÚHRADOVÝ KATALOG VZP - ZP'!P231)&gt;0),'ÚHRADOVÝ KATALOG VZP - ZP'!P231,"")</f>
        <v/>
      </c>
      <c r="Q231" s="79" t="str">
        <f>IF(LEN(TRIM('ÚHRADOVÝ KATALOG VZP - ZP'!Q231))=0,"",IF(IFERROR(SEARCH("""",UPPER('ÚHRADOVÝ KATALOG VZP - ZP'!Q231)),0)=0,UPPER('ÚHRADOVÝ KATALOG VZP - ZP'!Q231),"("&amp;""""&amp;")"))</f>
        <v/>
      </c>
      <c r="R231" s="31" t="str">
        <f>IF(LEN(TRIM('ÚHRADOVÝ KATALOG VZP - ZP'!B231)&amp;TRIM('ÚHRADOVÝ KATALOG VZP - ZP'!C231)&amp;TRIM('ÚHRADOVÝ KATALOG VZP - ZP'!D231)&amp;TRIM('ÚHRADOVÝ KATALOG VZP - ZP'!E231)&amp;TRIM('ÚHRADOVÝ KATALOG VZP - ZP'!F231)&amp;TRIM('ÚHRADOVÝ KATALOG VZP - ZP'!G231)&amp;TRIM('ÚHRADOVÝ KATALOG VZP - ZP'!H231)&amp;TRIM('ÚHRADOVÝ KATALOG VZP - ZP'!I231)&amp;TRIM('ÚHRADOVÝ KATALOG VZP - ZP'!J231)&amp;TRIM('ÚHRADOVÝ KATALOG VZP - ZP'!K231)&amp;TRIM('ÚHRADOVÝ KATALOG VZP - ZP'!L231)&amp;TRIM('ÚHRADOVÝ KATALOG VZP - ZP'!M231)&amp;TRIM('ÚHRADOVÝ KATALOG VZP - ZP'!N231)&amp;TRIM('ÚHRADOVÝ KATALOG VZP - ZP'!O231)&amp;TRIM('ÚHRADOVÝ KATALOG VZP - ZP'!P231)&amp;TRIM('ÚHRADOVÝ KATALOG VZP - ZP'!Q231))=0,"ANO","NE")</f>
        <v>ANO</v>
      </c>
      <c r="S231" s="31" t="str">
        <f>IF(R231="NE",IF(LEN(TRIM('ÚHRADOVÝ KATALOG VZP - ZP'!B231))=0,"NOVÝ","OPRAVA"),"")</f>
        <v/>
      </c>
      <c r="T231" s="32" t="str">
        <f t="shared" si="16"/>
        <v>X</v>
      </c>
      <c r="U231" s="11"/>
      <c r="V231" s="11">
        <f>LEN(TRIM('ÚHRADOVÝ KATALOG VZP - ZP'!C231))</f>
        <v>0</v>
      </c>
      <c r="W231" s="11" t="str">
        <f>IF(IFERROR(SEARCH("""",UPPER('ÚHRADOVÝ KATALOG VZP - ZP'!C231)),0)&gt;0," "&amp;CHAR(34),"")</f>
        <v/>
      </c>
      <c r="X231" s="11" t="str">
        <f>IF(IFERROR(SEARCH("~?",UPPER('ÚHRADOVÝ KATALOG VZP - ZP'!C231)),0)&gt;0," ?","")</f>
        <v/>
      </c>
      <c r="Y231" s="11" t="str">
        <f>IF(IFERROR(SEARCH("!",UPPER('ÚHRADOVÝ KATALOG VZP - ZP'!C231)),0)&gt;0," !","")</f>
        <v/>
      </c>
      <c r="Z231" s="11" t="str">
        <f>IF(IFERROR(SEARCH("_",UPPER('ÚHRADOVÝ KATALOG VZP - ZP'!C231)),0)&gt;0," _","")</f>
        <v/>
      </c>
      <c r="AA231" s="11" t="str">
        <f>IF(IFERROR(SEARCH("§",UPPER('ÚHRADOVÝ KATALOG VZP - ZP'!C231)),0)&gt;0," §","")</f>
        <v/>
      </c>
      <c r="AB231" s="11" t="str">
        <f>IF(IFERROR(SEARCH("#",UPPER('ÚHRADOVÝ KATALOG VZP - ZP'!C231)),0)&gt;0," #","")</f>
        <v/>
      </c>
      <c r="AC231" s="11" t="str">
        <f>IF(IFERROR(SEARCH(CHAR(10),UPPER('ÚHRADOVÝ KATALOG VZP - ZP'!C231)),0)&gt;0," ALT+ENTER","")</f>
        <v/>
      </c>
      <c r="AD231" s="96" t="str">
        <f>IF(AND(V231=0, R231="NE"),"Chybí NAZ",IF(LEN(TRIM(W231&amp;X231&amp;Y231&amp;Z231&amp;AA231&amp;AB231&amp;AC231))&gt;0,"Nepovolený(é) znak(y):   "&amp;W231&amp;X231&amp;Y231&amp;Z231&amp;AA231&amp;AB231&amp;AC231,TRIM('ÚHRADOVÝ KATALOG VZP - ZP'!C231)))</f>
        <v/>
      </c>
      <c r="AE231" s="11">
        <f>LEN(TRIM('ÚHRADOVÝ KATALOG VZP - ZP'!D231))</f>
        <v>0</v>
      </c>
      <c r="AF231" s="11" t="str">
        <f>IF(IFERROR(SEARCH("""",UPPER('ÚHRADOVÝ KATALOG VZP - ZP'!D231)),0)&gt;0," "&amp;CHAR(34),"")</f>
        <v/>
      </c>
      <c r="AG231" s="11" t="str">
        <f>IF(IFERROR(SEARCH("~?",UPPER('ÚHRADOVÝ KATALOG VZP - ZP'!D231)),0)&gt;0," ?","")</f>
        <v/>
      </c>
      <c r="AH231" s="11" t="str">
        <f>IF(IFERROR(SEARCH("!",UPPER('ÚHRADOVÝ KATALOG VZP - ZP'!D231)),0)&gt;0," !","")</f>
        <v/>
      </c>
      <c r="AI231" s="11" t="str">
        <f>IF(IFERROR(SEARCH("_",UPPER('ÚHRADOVÝ KATALOG VZP - ZP'!D231)),0)&gt;0," _","")</f>
        <v/>
      </c>
      <c r="AJ231" s="11" t="str">
        <f>IF(IFERROR(SEARCH("§",UPPER('ÚHRADOVÝ KATALOG VZP - ZP'!D231)),0)&gt;0," §","")</f>
        <v/>
      </c>
      <c r="AK231" s="11" t="str">
        <f>IF(IFERROR(SEARCH("#",UPPER('ÚHRADOVÝ KATALOG VZP - ZP'!D231)),0)&gt;0," #","")</f>
        <v/>
      </c>
      <c r="AL231" s="11" t="str">
        <f>IF(IFERROR(SEARCH(CHAR(10),UPPER('ÚHRADOVÝ KATALOG VZP - ZP'!D231)),0)&gt;0," ALT+ENTER","")</f>
        <v/>
      </c>
      <c r="AM231" s="96" t="str">
        <f>IF(AND(AE231=0, R231="NE"),"Chybí DOP",IF(LEN(TRIM(AF231&amp;AG231&amp;AH231&amp;AI231&amp;AJ231&amp;AK231&amp;AL231))&gt;0,"Nepovolený(é) znak(y):   "&amp;AF231&amp;AG231&amp;AH231&amp;AI231&amp;AJ231&amp;AK231&amp;AL231,TRIM('ÚHRADOVÝ KATALOG VZP - ZP'!D231)))</f>
        <v/>
      </c>
    </row>
    <row r="232" spans="1:39" ht="30" hidden="1" customHeight="1" x14ac:dyDescent="0.2">
      <c r="A232" s="1">
        <v>227</v>
      </c>
      <c r="B232" s="20" t="str">
        <f>IF(ISBLANK('ÚHRADOVÝ KATALOG VZP - ZP'!B232),"",'ÚHRADOVÝ KATALOG VZP - ZP'!B232)</f>
        <v/>
      </c>
      <c r="C232" s="21" t="str">
        <f t="shared" si="13"/>
        <v/>
      </c>
      <c r="D232" s="21" t="str">
        <f t="shared" si="14"/>
        <v/>
      </c>
      <c r="E232" s="22" t="str">
        <f>IF(S232="NOVÝ",IF(LEN(TRIM('ÚHRADOVÝ KATALOG VZP - ZP'!E232))=0,"Chybí TYP",'ÚHRADOVÝ KATALOG VZP - ZP'!E232),IF(LEN(TRIM('ÚHRADOVÝ KATALOG VZP - ZP'!E232))=0,"",'ÚHRADOVÝ KATALOG VZP - ZP'!E232))</f>
        <v/>
      </c>
      <c r="F232" s="22" t="str">
        <f t="shared" si="15"/>
        <v/>
      </c>
      <c r="G232" s="22" t="str">
        <f>IF(S232="NOVÝ",IF(LEN(TRIM('ÚHRADOVÝ KATALOG VZP - ZP'!G232))=0,"???",IF(IFERROR(SEARCH("""",UPPER('ÚHRADOVÝ KATALOG VZP - ZP'!G232)),0)=0,UPPER('ÚHRADOVÝ KATALOG VZP - ZP'!G232),"("&amp;""""&amp;")")),IF(LEN(TRIM('ÚHRADOVÝ KATALOG VZP - ZP'!G232))=0,"",IF(IFERROR(SEARCH("""",UPPER('ÚHRADOVÝ KATALOG VZP - ZP'!G232)),0)=0,UPPER('ÚHRADOVÝ KATALOG VZP - ZP'!G232),"("&amp;""""&amp;")")))</f>
        <v/>
      </c>
      <c r="H232" s="22" t="str">
        <f>IF(IFERROR(SEARCH("""",UPPER('ÚHRADOVÝ KATALOG VZP - ZP'!H232)),0)=0,UPPER('ÚHRADOVÝ KATALOG VZP - ZP'!H232),"("&amp;""""&amp;")")</f>
        <v/>
      </c>
      <c r="I232" s="22" t="str">
        <f>IF(IFERROR(SEARCH("""",UPPER('ÚHRADOVÝ KATALOG VZP - ZP'!I232)),0)=0,UPPER('ÚHRADOVÝ KATALOG VZP - ZP'!I232),"("&amp;""""&amp;")")</f>
        <v/>
      </c>
      <c r="J232" s="23" t="str">
        <f>IF(S232="NOVÝ",IF(LEN(TRIM('ÚHRADOVÝ KATALOG VZP - ZP'!J232))=0,"Chybí VYC",'ÚHRADOVÝ KATALOG VZP - ZP'!J232),IF(LEN(TRIM('ÚHRADOVÝ KATALOG VZP - ZP'!J232))=0,"",'ÚHRADOVÝ KATALOG VZP - ZP'!J232))</f>
        <v/>
      </c>
      <c r="K232" s="22" t="str">
        <f>IF(S232="NOVÝ",IF(LEN(TRIM('ÚHRADOVÝ KATALOG VZP - ZP'!K232))=0,"Chybí MENA",IF(IFERROR(SEARCH("""",UPPER('ÚHRADOVÝ KATALOG VZP - ZP'!K232)),0)=0,UPPER('ÚHRADOVÝ KATALOG VZP - ZP'!K232),"("&amp;""""&amp;")")),IF(LEN(TRIM('ÚHRADOVÝ KATALOG VZP - ZP'!K232))=0,"",IF(IFERROR(SEARCH("""",UPPER('ÚHRADOVÝ KATALOG VZP - ZP'!K232)),0)=0,UPPER('ÚHRADOVÝ KATALOG VZP - ZP'!K232),"("&amp;""""&amp;")")))</f>
        <v/>
      </c>
      <c r="L232" s="24" t="str">
        <f>IF(S232="NOVÝ",IF(LEN(TRIM('ÚHRADOVÝ KATALOG VZP - ZP'!L232))=0,"Chybí KURZ",'ÚHRADOVÝ KATALOG VZP - ZP'!L232),IF(LEN(TRIM('ÚHRADOVÝ KATALOG VZP - ZP'!L232))=0,"",'ÚHRADOVÝ KATALOG VZP - ZP'!L232))</f>
        <v/>
      </c>
      <c r="M232" s="83" t="str">
        <f>IF(S232="NOVÝ",IF(LEN(TRIM('ÚHRADOVÝ KATALOG VZP - ZP'!M232))=0,"Chybí DPH",
IF(OR('ÚHRADOVÝ KATALOG VZP - ZP'!M232=15,'ÚHRADOVÝ KATALOG VZP - ZP'!M232=21),
'ÚHRADOVÝ KATALOG VZP - ZP'!M232,"CHYBA")),
IF(LEN(TRIM('ÚHRADOVÝ KATALOG VZP - ZP'!M232))=0,"",
IF(OR('ÚHRADOVÝ KATALOG VZP - ZP'!M232=15,'ÚHRADOVÝ KATALOG VZP - ZP'!M232=21),
'ÚHRADOVÝ KATALOG VZP - ZP'!M232,"CHYBA"))
)</f>
        <v/>
      </c>
      <c r="N232" s="25" t="str">
        <f>IF(R232="NE",IF(AND(T232&lt;&gt;"X",LEN('ÚHRADOVÝ KATALOG VZP - ZP'!N232)&gt;0),IF(ROUND(J232*L232*(1+(M232/100))*T232,2)&lt;'ÚHRADOVÝ KATALOG VZP - ZP'!N232,TEXT('ÚHRADOVÝ KATALOG VZP - ZP'!N232,"# ##0,00 Kč") &amp; CHAR(10) &amp; "&gt; " &amp; TEXT('ÚHRADOVÝ KATALOG VZP - ZP'!N232-(J232*L232*(1+(M232/100))*T232),"# ##0,00 Kč"),TEXT('ÚHRADOVÝ KATALOG VZP - ZP'!N232,"# ##0,00 Kč") &amp; CHAR(10) &amp; "OK"),"Chybí data pro výpočet"),"")</f>
        <v/>
      </c>
      <c r="O232" s="26" t="str">
        <f>IF(AND(R232="NE",LEN('ÚHRADOVÝ KATALOG VZP - ZP'!O232)&gt;0),'ÚHRADOVÝ KATALOG VZP - ZP'!O232,"")</f>
        <v/>
      </c>
      <c r="P232" s="26" t="str">
        <f>IF(AND(R232="NE",LEN('ÚHRADOVÝ KATALOG VZP - ZP'!P232)&gt;0),'ÚHRADOVÝ KATALOG VZP - ZP'!P232,"")</f>
        <v/>
      </c>
      <c r="Q232" s="79" t="str">
        <f>IF(LEN(TRIM('ÚHRADOVÝ KATALOG VZP - ZP'!Q232))=0,"",IF(IFERROR(SEARCH("""",UPPER('ÚHRADOVÝ KATALOG VZP - ZP'!Q232)),0)=0,UPPER('ÚHRADOVÝ KATALOG VZP - ZP'!Q232),"("&amp;""""&amp;")"))</f>
        <v/>
      </c>
      <c r="R232" s="31" t="str">
        <f>IF(LEN(TRIM('ÚHRADOVÝ KATALOG VZP - ZP'!B232)&amp;TRIM('ÚHRADOVÝ KATALOG VZP - ZP'!C232)&amp;TRIM('ÚHRADOVÝ KATALOG VZP - ZP'!D232)&amp;TRIM('ÚHRADOVÝ KATALOG VZP - ZP'!E232)&amp;TRIM('ÚHRADOVÝ KATALOG VZP - ZP'!F232)&amp;TRIM('ÚHRADOVÝ KATALOG VZP - ZP'!G232)&amp;TRIM('ÚHRADOVÝ KATALOG VZP - ZP'!H232)&amp;TRIM('ÚHRADOVÝ KATALOG VZP - ZP'!I232)&amp;TRIM('ÚHRADOVÝ KATALOG VZP - ZP'!J232)&amp;TRIM('ÚHRADOVÝ KATALOG VZP - ZP'!K232)&amp;TRIM('ÚHRADOVÝ KATALOG VZP - ZP'!L232)&amp;TRIM('ÚHRADOVÝ KATALOG VZP - ZP'!M232)&amp;TRIM('ÚHRADOVÝ KATALOG VZP - ZP'!N232)&amp;TRIM('ÚHRADOVÝ KATALOG VZP - ZP'!O232)&amp;TRIM('ÚHRADOVÝ KATALOG VZP - ZP'!P232)&amp;TRIM('ÚHRADOVÝ KATALOG VZP - ZP'!Q232))=0,"ANO","NE")</f>
        <v>ANO</v>
      </c>
      <c r="S232" s="31" t="str">
        <f>IF(R232="NE",IF(LEN(TRIM('ÚHRADOVÝ KATALOG VZP - ZP'!B232))=0,"NOVÝ","OPRAVA"),"")</f>
        <v/>
      </c>
      <c r="T232" s="32" t="str">
        <f t="shared" si="16"/>
        <v>X</v>
      </c>
      <c r="U232" s="11"/>
      <c r="V232" s="11">
        <f>LEN(TRIM('ÚHRADOVÝ KATALOG VZP - ZP'!C232))</f>
        <v>0</v>
      </c>
      <c r="W232" s="11" t="str">
        <f>IF(IFERROR(SEARCH("""",UPPER('ÚHRADOVÝ KATALOG VZP - ZP'!C232)),0)&gt;0," "&amp;CHAR(34),"")</f>
        <v/>
      </c>
      <c r="X232" s="11" t="str">
        <f>IF(IFERROR(SEARCH("~?",UPPER('ÚHRADOVÝ KATALOG VZP - ZP'!C232)),0)&gt;0," ?","")</f>
        <v/>
      </c>
      <c r="Y232" s="11" t="str">
        <f>IF(IFERROR(SEARCH("!",UPPER('ÚHRADOVÝ KATALOG VZP - ZP'!C232)),0)&gt;0," !","")</f>
        <v/>
      </c>
      <c r="Z232" s="11" t="str">
        <f>IF(IFERROR(SEARCH("_",UPPER('ÚHRADOVÝ KATALOG VZP - ZP'!C232)),0)&gt;0," _","")</f>
        <v/>
      </c>
      <c r="AA232" s="11" t="str">
        <f>IF(IFERROR(SEARCH("§",UPPER('ÚHRADOVÝ KATALOG VZP - ZP'!C232)),0)&gt;0," §","")</f>
        <v/>
      </c>
      <c r="AB232" s="11" t="str">
        <f>IF(IFERROR(SEARCH("#",UPPER('ÚHRADOVÝ KATALOG VZP - ZP'!C232)),0)&gt;0," #","")</f>
        <v/>
      </c>
      <c r="AC232" s="11" t="str">
        <f>IF(IFERROR(SEARCH(CHAR(10),UPPER('ÚHRADOVÝ KATALOG VZP - ZP'!C232)),0)&gt;0," ALT+ENTER","")</f>
        <v/>
      </c>
      <c r="AD232" s="96" t="str">
        <f>IF(AND(V232=0, R232="NE"),"Chybí NAZ",IF(LEN(TRIM(W232&amp;X232&amp;Y232&amp;Z232&amp;AA232&amp;AB232&amp;AC232))&gt;0,"Nepovolený(é) znak(y):   "&amp;W232&amp;X232&amp;Y232&amp;Z232&amp;AA232&amp;AB232&amp;AC232,TRIM('ÚHRADOVÝ KATALOG VZP - ZP'!C232)))</f>
        <v/>
      </c>
      <c r="AE232" s="11">
        <f>LEN(TRIM('ÚHRADOVÝ KATALOG VZP - ZP'!D232))</f>
        <v>0</v>
      </c>
      <c r="AF232" s="11" t="str">
        <f>IF(IFERROR(SEARCH("""",UPPER('ÚHRADOVÝ KATALOG VZP - ZP'!D232)),0)&gt;0," "&amp;CHAR(34),"")</f>
        <v/>
      </c>
      <c r="AG232" s="11" t="str">
        <f>IF(IFERROR(SEARCH("~?",UPPER('ÚHRADOVÝ KATALOG VZP - ZP'!D232)),0)&gt;0," ?","")</f>
        <v/>
      </c>
      <c r="AH232" s="11" t="str">
        <f>IF(IFERROR(SEARCH("!",UPPER('ÚHRADOVÝ KATALOG VZP - ZP'!D232)),0)&gt;0," !","")</f>
        <v/>
      </c>
      <c r="AI232" s="11" t="str">
        <f>IF(IFERROR(SEARCH("_",UPPER('ÚHRADOVÝ KATALOG VZP - ZP'!D232)),0)&gt;0," _","")</f>
        <v/>
      </c>
      <c r="AJ232" s="11" t="str">
        <f>IF(IFERROR(SEARCH("§",UPPER('ÚHRADOVÝ KATALOG VZP - ZP'!D232)),0)&gt;0," §","")</f>
        <v/>
      </c>
      <c r="AK232" s="11" t="str">
        <f>IF(IFERROR(SEARCH("#",UPPER('ÚHRADOVÝ KATALOG VZP - ZP'!D232)),0)&gt;0," #","")</f>
        <v/>
      </c>
      <c r="AL232" s="11" t="str">
        <f>IF(IFERROR(SEARCH(CHAR(10),UPPER('ÚHRADOVÝ KATALOG VZP - ZP'!D232)),0)&gt;0," ALT+ENTER","")</f>
        <v/>
      </c>
      <c r="AM232" s="96" t="str">
        <f>IF(AND(AE232=0, R232="NE"),"Chybí DOP",IF(LEN(TRIM(AF232&amp;AG232&amp;AH232&amp;AI232&amp;AJ232&amp;AK232&amp;AL232))&gt;0,"Nepovolený(é) znak(y):   "&amp;AF232&amp;AG232&amp;AH232&amp;AI232&amp;AJ232&amp;AK232&amp;AL232,TRIM('ÚHRADOVÝ KATALOG VZP - ZP'!D232)))</f>
        <v/>
      </c>
    </row>
    <row r="233" spans="1:39" ht="30" hidden="1" customHeight="1" x14ac:dyDescent="0.2">
      <c r="A233" s="1">
        <v>228</v>
      </c>
      <c r="B233" s="20" t="str">
        <f>IF(ISBLANK('ÚHRADOVÝ KATALOG VZP - ZP'!B233),"",'ÚHRADOVÝ KATALOG VZP - ZP'!B233)</f>
        <v/>
      </c>
      <c r="C233" s="21" t="str">
        <f t="shared" si="13"/>
        <v/>
      </c>
      <c r="D233" s="21" t="str">
        <f t="shared" si="14"/>
        <v/>
      </c>
      <c r="E233" s="22" t="str">
        <f>IF(S233="NOVÝ",IF(LEN(TRIM('ÚHRADOVÝ KATALOG VZP - ZP'!E233))=0,"Chybí TYP",'ÚHRADOVÝ KATALOG VZP - ZP'!E233),IF(LEN(TRIM('ÚHRADOVÝ KATALOG VZP - ZP'!E233))=0,"",'ÚHRADOVÝ KATALOG VZP - ZP'!E233))</f>
        <v/>
      </c>
      <c r="F233" s="22" t="str">
        <f t="shared" si="15"/>
        <v/>
      </c>
      <c r="G233" s="22" t="str">
        <f>IF(S233="NOVÝ",IF(LEN(TRIM('ÚHRADOVÝ KATALOG VZP - ZP'!G233))=0,"???",IF(IFERROR(SEARCH("""",UPPER('ÚHRADOVÝ KATALOG VZP - ZP'!G233)),0)=0,UPPER('ÚHRADOVÝ KATALOG VZP - ZP'!G233),"("&amp;""""&amp;")")),IF(LEN(TRIM('ÚHRADOVÝ KATALOG VZP - ZP'!G233))=0,"",IF(IFERROR(SEARCH("""",UPPER('ÚHRADOVÝ KATALOG VZP - ZP'!G233)),0)=0,UPPER('ÚHRADOVÝ KATALOG VZP - ZP'!G233),"("&amp;""""&amp;")")))</f>
        <v/>
      </c>
      <c r="H233" s="22" t="str">
        <f>IF(IFERROR(SEARCH("""",UPPER('ÚHRADOVÝ KATALOG VZP - ZP'!H233)),0)=0,UPPER('ÚHRADOVÝ KATALOG VZP - ZP'!H233),"("&amp;""""&amp;")")</f>
        <v/>
      </c>
      <c r="I233" s="22" t="str">
        <f>IF(IFERROR(SEARCH("""",UPPER('ÚHRADOVÝ KATALOG VZP - ZP'!I233)),0)=0,UPPER('ÚHRADOVÝ KATALOG VZP - ZP'!I233),"("&amp;""""&amp;")")</f>
        <v/>
      </c>
      <c r="J233" s="23" t="str">
        <f>IF(S233="NOVÝ",IF(LEN(TRIM('ÚHRADOVÝ KATALOG VZP - ZP'!J233))=0,"Chybí VYC",'ÚHRADOVÝ KATALOG VZP - ZP'!J233),IF(LEN(TRIM('ÚHRADOVÝ KATALOG VZP - ZP'!J233))=0,"",'ÚHRADOVÝ KATALOG VZP - ZP'!J233))</f>
        <v/>
      </c>
      <c r="K233" s="22" t="str">
        <f>IF(S233="NOVÝ",IF(LEN(TRIM('ÚHRADOVÝ KATALOG VZP - ZP'!K233))=0,"Chybí MENA",IF(IFERROR(SEARCH("""",UPPER('ÚHRADOVÝ KATALOG VZP - ZP'!K233)),0)=0,UPPER('ÚHRADOVÝ KATALOG VZP - ZP'!K233),"("&amp;""""&amp;")")),IF(LEN(TRIM('ÚHRADOVÝ KATALOG VZP - ZP'!K233))=0,"",IF(IFERROR(SEARCH("""",UPPER('ÚHRADOVÝ KATALOG VZP - ZP'!K233)),0)=0,UPPER('ÚHRADOVÝ KATALOG VZP - ZP'!K233),"("&amp;""""&amp;")")))</f>
        <v/>
      </c>
      <c r="L233" s="24" t="str">
        <f>IF(S233="NOVÝ",IF(LEN(TRIM('ÚHRADOVÝ KATALOG VZP - ZP'!L233))=0,"Chybí KURZ",'ÚHRADOVÝ KATALOG VZP - ZP'!L233),IF(LEN(TRIM('ÚHRADOVÝ KATALOG VZP - ZP'!L233))=0,"",'ÚHRADOVÝ KATALOG VZP - ZP'!L233))</f>
        <v/>
      </c>
      <c r="M233" s="83" t="str">
        <f>IF(S233="NOVÝ",IF(LEN(TRIM('ÚHRADOVÝ KATALOG VZP - ZP'!M233))=0,"Chybí DPH",
IF(OR('ÚHRADOVÝ KATALOG VZP - ZP'!M233=15,'ÚHRADOVÝ KATALOG VZP - ZP'!M233=21),
'ÚHRADOVÝ KATALOG VZP - ZP'!M233,"CHYBA")),
IF(LEN(TRIM('ÚHRADOVÝ KATALOG VZP - ZP'!M233))=0,"",
IF(OR('ÚHRADOVÝ KATALOG VZP - ZP'!M233=15,'ÚHRADOVÝ KATALOG VZP - ZP'!M233=21),
'ÚHRADOVÝ KATALOG VZP - ZP'!M233,"CHYBA"))
)</f>
        <v/>
      </c>
      <c r="N233" s="25" t="str">
        <f>IF(R233="NE",IF(AND(T233&lt;&gt;"X",LEN('ÚHRADOVÝ KATALOG VZP - ZP'!N233)&gt;0),IF(ROUND(J233*L233*(1+(M233/100))*T233,2)&lt;'ÚHRADOVÝ KATALOG VZP - ZP'!N233,TEXT('ÚHRADOVÝ KATALOG VZP - ZP'!N233,"# ##0,00 Kč") &amp; CHAR(10) &amp; "&gt; " &amp; TEXT('ÚHRADOVÝ KATALOG VZP - ZP'!N233-(J233*L233*(1+(M233/100))*T233),"# ##0,00 Kč"),TEXT('ÚHRADOVÝ KATALOG VZP - ZP'!N233,"# ##0,00 Kč") &amp; CHAR(10) &amp; "OK"),"Chybí data pro výpočet"),"")</f>
        <v/>
      </c>
      <c r="O233" s="26" t="str">
        <f>IF(AND(R233="NE",LEN('ÚHRADOVÝ KATALOG VZP - ZP'!O233)&gt;0),'ÚHRADOVÝ KATALOG VZP - ZP'!O233,"")</f>
        <v/>
      </c>
      <c r="P233" s="26" t="str">
        <f>IF(AND(R233="NE",LEN('ÚHRADOVÝ KATALOG VZP - ZP'!P233)&gt;0),'ÚHRADOVÝ KATALOG VZP - ZP'!P233,"")</f>
        <v/>
      </c>
      <c r="Q233" s="79" t="str">
        <f>IF(LEN(TRIM('ÚHRADOVÝ KATALOG VZP - ZP'!Q233))=0,"",IF(IFERROR(SEARCH("""",UPPER('ÚHRADOVÝ KATALOG VZP - ZP'!Q233)),0)=0,UPPER('ÚHRADOVÝ KATALOG VZP - ZP'!Q233),"("&amp;""""&amp;")"))</f>
        <v/>
      </c>
      <c r="R233" s="31" t="str">
        <f>IF(LEN(TRIM('ÚHRADOVÝ KATALOG VZP - ZP'!B233)&amp;TRIM('ÚHRADOVÝ KATALOG VZP - ZP'!C233)&amp;TRIM('ÚHRADOVÝ KATALOG VZP - ZP'!D233)&amp;TRIM('ÚHRADOVÝ KATALOG VZP - ZP'!E233)&amp;TRIM('ÚHRADOVÝ KATALOG VZP - ZP'!F233)&amp;TRIM('ÚHRADOVÝ KATALOG VZP - ZP'!G233)&amp;TRIM('ÚHRADOVÝ KATALOG VZP - ZP'!H233)&amp;TRIM('ÚHRADOVÝ KATALOG VZP - ZP'!I233)&amp;TRIM('ÚHRADOVÝ KATALOG VZP - ZP'!J233)&amp;TRIM('ÚHRADOVÝ KATALOG VZP - ZP'!K233)&amp;TRIM('ÚHRADOVÝ KATALOG VZP - ZP'!L233)&amp;TRIM('ÚHRADOVÝ KATALOG VZP - ZP'!M233)&amp;TRIM('ÚHRADOVÝ KATALOG VZP - ZP'!N233)&amp;TRIM('ÚHRADOVÝ KATALOG VZP - ZP'!O233)&amp;TRIM('ÚHRADOVÝ KATALOG VZP - ZP'!P233)&amp;TRIM('ÚHRADOVÝ KATALOG VZP - ZP'!Q233))=0,"ANO","NE")</f>
        <v>ANO</v>
      </c>
      <c r="S233" s="31" t="str">
        <f>IF(R233="NE",IF(LEN(TRIM('ÚHRADOVÝ KATALOG VZP - ZP'!B233))=0,"NOVÝ","OPRAVA"),"")</f>
        <v/>
      </c>
      <c r="T233" s="32" t="str">
        <f t="shared" si="16"/>
        <v>X</v>
      </c>
      <c r="U233" s="11"/>
      <c r="V233" s="11">
        <f>LEN(TRIM('ÚHRADOVÝ KATALOG VZP - ZP'!C233))</f>
        <v>0</v>
      </c>
      <c r="W233" s="11" t="str">
        <f>IF(IFERROR(SEARCH("""",UPPER('ÚHRADOVÝ KATALOG VZP - ZP'!C233)),0)&gt;0," "&amp;CHAR(34),"")</f>
        <v/>
      </c>
      <c r="X233" s="11" t="str">
        <f>IF(IFERROR(SEARCH("~?",UPPER('ÚHRADOVÝ KATALOG VZP - ZP'!C233)),0)&gt;0," ?","")</f>
        <v/>
      </c>
      <c r="Y233" s="11" t="str">
        <f>IF(IFERROR(SEARCH("!",UPPER('ÚHRADOVÝ KATALOG VZP - ZP'!C233)),0)&gt;0," !","")</f>
        <v/>
      </c>
      <c r="Z233" s="11" t="str">
        <f>IF(IFERROR(SEARCH("_",UPPER('ÚHRADOVÝ KATALOG VZP - ZP'!C233)),0)&gt;0," _","")</f>
        <v/>
      </c>
      <c r="AA233" s="11" t="str">
        <f>IF(IFERROR(SEARCH("§",UPPER('ÚHRADOVÝ KATALOG VZP - ZP'!C233)),0)&gt;0," §","")</f>
        <v/>
      </c>
      <c r="AB233" s="11" t="str">
        <f>IF(IFERROR(SEARCH("#",UPPER('ÚHRADOVÝ KATALOG VZP - ZP'!C233)),0)&gt;0," #","")</f>
        <v/>
      </c>
      <c r="AC233" s="11" t="str">
        <f>IF(IFERROR(SEARCH(CHAR(10),UPPER('ÚHRADOVÝ KATALOG VZP - ZP'!C233)),0)&gt;0," ALT+ENTER","")</f>
        <v/>
      </c>
      <c r="AD233" s="96" t="str">
        <f>IF(AND(V233=0, R233="NE"),"Chybí NAZ",IF(LEN(TRIM(W233&amp;X233&amp;Y233&amp;Z233&amp;AA233&amp;AB233&amp;AC233))&gt;0,"Nepovolený(é) znak(y):   "&amp;W233&amp;X233&amp;Y233&amp;Z233&amp;AA233&amp;AB233&amp;AC233,TRIM('ÚHRADOVÝ KATALOG VZP - ZP'!C233)))</f>
        <v/>
      </c>
      <c r="AE233" s="11">
        <f>LEN(TRIM('ÚHRADOVÝ KATALOG VZP - ZP'!D233))</f>
        <v>0</v>
      </c>
      <c r="AF233" s="11" t="str">
        <f>IF(IFERROR(SEARCH("""",UPPER('ÚHRADOVÝ KATALOG VZP - ZP'!D233)),0)&gt;0," "&amp;CHAR(34),"")</f>
        <v/>
      </c>
      <c r="AG233" s="11" t="str">
        <f>IF(IFERROR(SEARCH("~?",UPPER('ÚHRADOVÝ KATALOG VZP - ZP'!D233)),0)&gt;0," ?","")</f>
        <v/>
      </c>
      <c r="AH233" s="11" t="str">
        <f>IF(IFERROR(SEARCH("!",UPPER('ÚHRADOVÝ KATALOG VZP - ZP'!D233)),0)&gt;0," !","")</f>
        <v/>
      </c>
      <c r="AI233" s="11" t="str">
        <f>IF(IFERROR(SEARCH("_",UPPER('ÚHRADOVÝ KATALOG VZP - ZP'!D233)),0)&gt;0," _","")</f>
        <v/>
      </c>
      <c r="AJ233" s="11" t="str">
        <f>IF(IFERROR(SEARCH("§",UPPER('ÚHRADOVÝ KATALOG VZP - ZP'!D233)),0)&gt;0," §","")</f>
        <v/>
      </c>
      <c r="AK233" s="11" t="str">
        <f>IF(IFERROR(SEARCH("#",UPPER('ÚHRADOVÝ KATALOG VZP - ZP'!D233)),0)&gt;0," #","")</f>
        <v/>
      </c>
      <c r="AL233" s="11" t="str">
        <f>IF(IFERROR(SEARCH(CHAR(10),UPPER('ÚHRADOVÝ KATALOG VZP - ZP'!D233)),0)&gt;0," ALT+ENTER","")</f>
        <v/>
      </c>
      <c r="AM233" s="96" t="str">
        <f>IF(AND(AE233=0, R233="NE"),"Chybí DOP",IF(LEN(TRIM(AF233&amp;AG233&amp;AH233&amp;AI233&amp;AJ233&amp;AK233&amp;AL233))&gt;0,"Nepovolený(é) znak(y):   "&amp;AF233&amp;AG233&amp;AH233&amp;AI233&amp;AJ233&amp;AK233&amp;AL233,TRIM('ÚHRADOVÝ KATALOG VZP - ZP'!D233)))</f>
        <v/>
      </c>
    </row>
    <row r="234" spans="1:39" ht="30" hidden="1" customHeight="1" x14ac:dyDescent="0.2">
      <c r="A234" s="1">
        <v>229</v>
      </c>
      <c r="B234" s="20" t="str">
        <f>IF(ISBLANK('ÚHRADOVÝ KATALOG VZP - ZP'!B234),"",'ÚHRADOVÝ KATALOG VZP - ZP'!B234)</f>
        <v/>
      </c>
      <c r="C234" s="21" t="str">
        <f t="shared" si="13"/>
        <v/>
      </c>
      <c r="D234" s="21" t="str">
        <f t="shared" si="14"/>
        <v/>
      </c>
      <c r="E234" s="22" t="str">
        <f>IF(S234="NOVÝ",IF(LEN(TRIM('ÚHRADOVÝ KATALOG VZP - ZP'!E234))=0,"Chybí TYP",'ÚHRADOVÝ KATALOG VZP - ZP'!E234),IF(LEN(TRIM('ÚHRADOVÝ KATALOG VZP - ZP'!E234))=0,"",'ÚHRADOVÝ KATALOG VZP - ZP'!E234))</f>
        <v/>
      </c>
      <c r="F234" s="22" t="str">
        <f t="shared" si="15"/>
        <v/>
      </c>
      <c r="G234" s="22" t="str">
        <f>IF(S234="NOVÝ",IF(LEN(TRIM('ÚHRADOVÝ KATALOG VZP - ZP'!G234))=0,"???",IF(IFERROR(SEARCH("""",UPPER('ÚHRADOVÝ KATALOG VZP - ZP'!G234)),0)=0,UPPER('ÚHRADOVÝ KATALOG VZP - ZP'!G234),"("&amp;""""&amp;")")),IF(LEN(TRIM('ÚHRADOVÝ KATALOG VZP - ZP'!G234))=0,"",IF(IFERROR(SEARCH("""",UPPER('ÚHRADOVÝ KATALOG VZP - ZP'!G234)),0)=0,UPPER('ÚHRADOVÝ KATALOG VZP - ZP'!G234),"("&amp;""""&amp;")")))</f>
        <v/>
      </c>
      <c r="H234" s="22" t="str">
        <f>IF(IFERROR(SEARCH("""",UPPER('ÚHRADOVÝ KATALOG VZP - ZP'!H234)),0)=0,UPPER('ÚHRADOVÝ KATALOG VZP - ZP'!H234),"("&amp;""""&amp;")")</f>
        <v/>
      </c>
      <c r="I234" s="22" t="str">
        <f>IF(IFERROR(SEARCH("""",UPPER('ÚHRADOVÝ KATALOG VZP - ZP'!I234)),0)=0,UPPER('ÚHRADOVÝ KATALOG VZP - ZP'!I234),"("&amp;""""&amp;")")</f>
        <v/>
      </c>
      <c r="J234" s="23" t="str">
        <f>IF(S234="NOVÝ",IF(LEN(TRIM('ÚHRADOVÝ KATALOG VZP - ZP'!J234))=0,"Chybí VYC",'ÚHRADOVÝ KATALOG VZP - ZP'!J234),IF(LEN(TRIM('ÚHRADOVÝ KATALOG VZP - ZP'!J234))=0,"",'ÚHRADOVÝ KATALOG VZP - ZP'!J234))</f>
        <v/>
      </c>
      <c r="K234" s="22" t="str">
        <f>IF(S234="NOVÝ",IF(LEN(TRIM('ÚHRADOVÝ KATALOG VZP - ZP'!K234))=0,"Chybí MENA",IF(IFERROR(SEARCH("""",UPPER('ÚHRADOVÝ KATALOG VZP - ZP'!K234)),0)=0,UPPER('ÚHRADOVÝ KATALOG VZP - ZP'!K234),"("&amp;""""&amp;")")),IF(LEN(TRIM('ÚHRADOVÝ KATALOG VZP - ZP'!K234))=0,"",IF(IFERROR(SEARCH("""",UPPER('ÚHRADOVÝ KATALOG VZP - ZP'!K234)),0)=0,UPPER('ÚHRADOVÝ KATALOG VZP - ZP'!K234),"("&amp;""""&amp;")")))</f>
        <v/>
      </c>
      <c r="L234" s="24" t="str">
        <f>IF(S234="NOVÝ",IF(LEN(TRIM('ÚHRADOVÝ KATALOG VZP - ZP'!L234))=0,"Chybí KURZ",'ÚHRADOVÝ KATALOG VZP - ZP'!L234),IF(LEN(TRIM('ÚHRADOVÝ KATALOG VZP - ZP'!L234))=0,"",'ÚHRADOVÝ KATALOG VZP - ZP'!L234))</f>
        <v/>
      </c>
      <c r="M234" s="83" t="str">
        <f>IF(S234="NOVÝ",IF(LEN(TRIM('ÚHRADOVÝ KATALOG VZP - ZP'!M234))=0,"Chybí DPH",
IF(OR('ÚHRADOVÝ KATALOG VZP - ZP'!M234=15,'ÚHRADOVÝ KATALOG VZP - ZP'!M234=21),
'ÚHRADOVÝ KATALOG VZP - ZP'!M234,"CHYBA")),
IF(LEN(TRIM('ÚHRADOVÝ KATALOG VZP - ZP'!M234))=0,"",
IF(OR('ÚHRADOVÝ KATALOG VZP - ZP'!M234=15,'ÚHRADOVÝ KATALOG VZP - ZP'!M234=21),
'ÚHRADOVÝ KATALOG VZP - ZP'!M234,"CHYBA"))
)</f>
        <v/>
      </c>
      <c r="N234" s="25" t="str">
        <f>IF(R234="NE",IF(AND(T234&lt;&gt;"X",LEN('ÚHRADOVÝ KATALOG VZP - ZP'!N234)&gt;0),IF(ROUND(J234*L234*(1+(M234/100))*T234,2)&lt;'ÚHRADOVÝ KATALOG VZP - ZP'!N234,TEXT('ÚHRADOVÝ KATALOG VZP - ZP'!N234,"# ##0,00 Kč") &amp; CHAR(10) &amp; "&gt; " &amp; TEXT('ÚHRADOVÝ KATALOG VZP - ZP'!N234-(J234*L234*(1+(M234/100))*T234),"# ##0,00 Kč"),TEXT('ÚHRADOVÝ KATALOG VZP - ZP'!N234,"# ##0,00 Kč") &amp; CHAR(10) &amp; "OK"),"Chybí data pro výpočet"),"")</f>
        <v/>
      </c>
      <c r="O234" s="26" t="str">
        <f>IF(AND(R234="NE",LEN('ÚHRADOVÝ KATALOG VZP - ZP'!O234)&gt;0),'ÚHRADOVÝ KATALOG VZP - ZP'!O234,"")</f>
        <v/>
      </c>
      <c r="P234" s="26" t="str">
        <f>IF(AND(R234="NE",LEN('ÚHRADOVÝ KATALOG VZP - ZP'!P234)&gt;0),'ÚHRADOVÝ KATALOG VZP - ZP'!P234,"")</f>
        <v/>
      </c>
      <c r="Q234" s="79" t="str">
        <f>IF(LEN(TRIM('ÚHRADOVÝ KATALOG VZP - ZP'!Q234))=0,"",IF(IFERROR(SEARCH("""",UPPER('ÚHRADOVÝ KATALOG VZP - ZP'!Q234)),0)=0,UPPER('ÚHRADOVÝ KATALOG VZP - ZP'!Q234),"("&amp;""""&amp;")"))</f>
        <v/>
      </c>
      <c r="R234" s="31" t="str">
        <f>IF(LEN(TRIM('ÚHRADOVÝ KATALOG VZP - ZP'!B234)&amp;TRIM('ÚHRADOVÝ KATALOG VZP - ZP'!C234)&amp;TRIM('ÚHRADOVÝ KATALOG VZP - ZP'!D234)&amp;TRIM('ÚHRADOVÝ KATALOG VZP - ZP'!E234)&amp;TRIM('ÚHRADOVÝ KATALOG VZP - ZP'!F234)&amp;TRIM('ÚHRADOVÝ KATALOG VZP - ZP'!G234)&amp;TRIM('ÚHRADOVÝ KATALOG VZP - ZP'!H234)&amp;TRIM('ÚHRADOVÝ KATALOG VZP - ZP'!I234)&amp;TRIM('ÚHRADOVÝ KATALOG VZP - ZP'!J234)&amp;TRIM('ÚHRADOVÝ KATALOG VZP - ZP'!K234)&amp;TRIM('ÚHRADOVÝ KATALOG VZP - ZP'!L234)&amp;TRIM('ÚHRADOVÝ KATALOG VZP - ZP'!M234)&amp;TRIM('ÚHRADOVÝ KATALOG VZP - ZP'!N234)&amp;TRIM('ÚHRADOVÝ KATALOG VZP - ZP'!O234)&amp;TRIM('ÚHRADOVÝ KATALOG VZP - ZP'!P234)&amp;TRIM('ÚHRADOVÝ KATALOG VZP - ZP'!Q234))=0,"ANO","NE")</f>
        <v>ANO</v>
      </c>
      <c r="S234" s="31" t="str">
        <f>IF(R234="NE",IF(LEN(TRIM('ÚHRADOVÝ KATALOG VZP - ZP'!B234))=0,"NOVÝ","OPRAVA"),"")</f>
        <v/>
      </c>
      <c r="T234" s="32" t="str">
        <f t="shared" si="16"/>
        <v>X</v>
      </c>
      <c r="U234" s="11"/>
      <c r="V234" s="11">
        <f>LEN(TRIM('ÚHRADOVÝ KATALOG VZP - ZP'!C234))</f>
        <v>0</v>
      </c>
      <c r="W234" s="11" t="str">
        <f>IF(IFERROR(SEARCH("""",UPPER('ÚHRADOVÝ KATALOG VZP - ZP'!C234)),0)&gt;0," "&amp;CHAR(34),"")</f>
        <v/>
      </c>
      <c r="X234" s="11" t="str">
        <f>IF(IFERROR(SEARCH("~?",UPPER('ÚHRADOVÝ KATALOG VZP - ZP'!C234)),0)&gt;0," ?","")</f>
        <v/>
      </c>
      <c r="Y234" s="11" t="str">
        <f>IF(IFERROR(SEARCH("!",UPPER('ÚHRADOVÝ KATALOG VZP - ZP'!C234)),0)&gt;0," !","")</f>
        <v/>
      </c>
      <c r="Z234" s="11" t="str">
        <f>IF(IFERROR(SEARCH("_",UPPER('ÚHRADOVÝ KATALOG VZP - ZP'!C234)),0)&gt;0," _","")</f>
        <v/>
      </c>
      <c r="AA234" s="11" t="str">
        <f>IF(IFERROR(SEARCH("§",UPPER('ÚHRADOVÝ KATALOG VZP - ZP'!C234)),0)&gt;0," §","")</f>
        <v/>
      </c>
      <c r="AB234" s="11" t="str">
        <f>IF(IFERROR(SEARCH("#",UPPER('ÚHRADOVÝ KATALOG VZP - ZP'!C234)),0)&gt;0," #","")</f>
        <v/>
      </c>
      <c r="AC234" s="11" t="str">
        <f>IF(IFERROR(SEARCH(CHAR(10),UPPER('ÚHRADOVÝ KATALOG VZP - ZP'!C234)),0)&gt;0," ALT+ENTER","")</f>
        <v/>
      </c>
      <c r="AD234" s="96" t="str">
        <f>IF(AND(V234=0, R234="NE"),"Chybí NAZ",IF(LEN(TRIM(W234&amp;X234&amp;Y234&amp;Z234&amp;AA234&amp;AB234&amp;AC234))&gt;0,"Nepovolený(é) znak(y):   "&amp;W234&amp;X234&amp;Y234&amp;Z234&amp;AA234&amp;AB234&amp;AC234,TRIM('ÚHRADOVÝ KATALOG VZP - ZP'!C234)))</f>
        <v/>
      </c>
      <c r="AE234" s="11">
        <f>LEN(TRIM('ÚHRADOVÝ KATALOG VZP - ZP'!D234))</f>
        <v>0</v>
      </c>
      <c r="AF234" s="11" t="str">
        <f>IF(IFERROR(SEARCH("""",UPPER('ÚHRADOVÝ KATALOG VZP - ZP'!D234)),0)&gt;0," "&amp;CHAR(34),"")</f>
        <v/>
      </c>
      <c r="AG234" s="11" t="str">
        <f>IF(IFERROR(SEARCH("~?",UPPER('ÚHRADOVÝ KATALOG VZP - ZP'!D234)),0)&gt;0," ?","")</f>
        <v/>
      </c>
      <c r="AH234" s="11" t="str">
        <f>IF(IFERROR(SEARCH("!",UPPER('ÚHRADOVÝ KATALOG VZP - ZP'!D234)),0)&gt;0," !","")</f>
        <v/>
      </c>
      <c r="AI234" s="11" t="str">
        <f>IF(IFERROR(SEARCH("_",UPPER('ÚHRADOVÝ KATALOG VZP - ZP'!D234)),0)&gt;0," _","")</f>
        <v/>
      </c>
      <c r="AJ234" s="11" t="str">
        <f>IF(IFERROR(SEARCH("§",UPPER('ÚHRADOVÝ KATALOG VZP - ZP'!D234)),0)&gt;0," §","")</f>
        <v/>
      </c>
      <c r="AK234" s="11" t="str">
        <f>IF(IFERROR(SEARCH("#",UPPER('ÚHRADOVÝ KATALOG VZP - ZP'!D234)),0)&gt;0," #","")</f>
        <v/>
      </c>
      <c r="AL234" s="11" t="str">
        <f>IF(IFERROR(SEARCH(CHAR(10),UPPER('ÚHRADOVÝ KATALOG VZP - ZP'!D234)),0)&gt;0," ALT+ENTER","")</f>
        <v/>
      </c>
      <c r="AM234" s="96" t="str">
        <f>IF(AND(AE234=0, R234="NE"),"Chybí DOP",IF(LEN(TRIM(AF234&amp;AG234&amp;AH234&amp;AI234&amp;AJ234&amp;AK234&amp;AL234))&gt;0,"Nepovolený(é) znak(y):   "&amp;AF234&amp;AG234&amp;AH234&amp;AI234&amp;AJ234&amp;AK234&amp;AL234,TRIM('ÚHRADOVÝ KATALOG VZP - ZP'!D234)))</f>
        <v/>
      </c>
    </row>
    <row r="235" spans="1:39" ht="30" hidden="1" customHeight="1" x14ac:dyDescent="0.2">
      <c r="A235" s="1">
        <v>230</v>
      </c>
      <c r="B235" s="20" t="str">
        <f>IF(ISBLANK('ÚHRADOVÝ KATALOG VZP - ZP'!B235),"",'ÚHRADOVÝ KATALOG VZP - ZP'!B235)</f>
        <v/>
      </c>
      <c r="C235" s="21" t="str">
        <f t="shared" si="13"/>
        <v/>
      </c>
      <c r="D235" s="21" t="str">
        <f t="shared" si="14"/>
        <v/>
      </c>
      <c r="E235" s="22" t="str">
        <f>IF(S235="NOVÝ",IF(LEN(TRIM('ÚHRADOVÝ KATALOG VZP - ZP'!E235))=0,"Chybí TYP",'ÚHRADOVÝ KATALOG VZP - ZP'!E235),IF(LEN(TRIM('ÚHRADOVÝ KATALOG VZP - ZP'!E235))=0,"",'ÚHRADOVÝ KATALOG VZP - ZP'!E235))</f>
        <v/>
      </c>
      <c r="F235" s="22" t="str">
        <f t="shared" si="15"/>
        <v/>
      </c>
      <c r="G235" s="22" t="str">
        <f>IF(S235="NOVÝ",IF(LEN(TRIM('ÚHRADOVÝ KATALOG VZP - ZP'!G235))=0,"???",IF(IFERROR(SEARCH("""",UPPER('ÚHRADOVÝ KATALOG VZP - ZP'!G235)),0)=0,UPPER('ÚHRADOVÝ KATALOG VZP - ZP'!G235),"("&amp;""""&amp;")")),IF(LEN(TRIM('ÚHRADOVÝ KATALOG VZP - ZP'!G235))=0,"",IF(IFERROR(SEARCH("""",UPPER('ÚHRADOVÝ KATALOG VZP - ZP'!G235)),0)=0,UPPER('ÚHRADOVÝ KATALOG VZP - ZP'!G235),"("&amp;""""&amp;")")))</f>
        <v/>
      </c>
      <c r="H235" s="22" t="str">
        <f>IF(IFERROR(SEARCH("""",UPPER('ÚHRADOVÝ KATALOG VZP - ZP'!H235)),0)=0,UPPER('ÚHRADOVÝ KATALOG VZP - ZP'!H235),"("&amp;""""&amp;")")</f>
        <v/>
      </c>
      <c r="I235" s="22" t="str">
        <f>IF(IFERROR(SEARCH("""",UPPER('ÚHRADOVÝ KATALOG VZP - ZP'!I235)),0)=0,UPPER('ÚHRADOVÝ KATALOG VZP - ZP'!I235),"("&amp;""""&amp;")")</f>
        <v/>
      </c>
      <c r="J235" s="23" t="str">
        <f>IF(S235="NOVÝ",IF(LEN(TRIM('ÚHRADOVÝ KATALOG VZP - ZP'!J235))=0,"Chybí VYC",'ÚHRADOVÝ KATALOG VZP - ZP'!J235),IF(LEN(TRIM('ÚHRADOVÝ KATALOG VZP - ZP'!J235))=0,"",'ÚHRADOVÝ KATALOG VZP - ZP'!J235))</f>
        <v/>
      </c>
      <c r="K235" s="22" t="str">
        <f>IF(S235="NOVÝ",IF(LEN(TRIM('ÚHRADOVÝ KATALOG VZP - ZP'!K235))=0,"Chybí MENA",IF(IFERROR(SEARCH("""",UPPER('ÚHRADOVÝ KATALOG VZP - ZP'!K235)),0)=0,UPPER('ÚHRADOVÝ KATALOG VZP - ZP'!K235),"("&amp;""""&amp;")")),IF(LEN(TRIM('ÚHRADOVÝ KATALOG VZP - ZP'!K235))=0,"",IF(IFERROR(SEARCH("""",UPPER('ÚHRADOVÝ KATALOG VZP - ZP'!K235)),0)=0,UPPER('ÚHRADOVÝ KATALOG VZP - ZP'!K235),"("&amp;""""&amp;")")))</f>
        <v/>
      </c>
      <c r="L235" s="24" t="str">
        <f>IF(S235="NOVÝ",IF(LEN(TRIM('ÚHRADOVÝ KATALOG VZP - ZP'!L235))=0,"Chybí KURZ",'ÚHRADOVÝ KATALOG VZP - ZP'!L235),IF(LEN(TRIM('ÚHRADOVÝ KATALOG VZP - ZP'!L235))=0,"",'ÚHRADOVÝ KATALOG VZP - ZP'!L235))</f>
        <v/>
      </c>
      <c r="M235" s="83" t="str">
        <f>IF(S235="NOVÝ",IF(LEN(TRIM('ÚHRADOVÝ KATALOG VZP - ZP'!M235))=0,"Chybí DPH",
IF(OR('ÚHRADOVÝ KATALOG VZP - ZP'!M235=15,'ÚHRADOVÝ KATALOG VZP - ZP'!M235=21),
'ÚHRADOVÝ KATALOG VZP - ZP'!M235,"CHYBA")),
IF(LEN(TRIM('ÚHRADOVÝ KATALOG VZP - ZP'!M235))=0,"",
IF(OR('ÚHRADOVÝ KATALOG VZP - ZP'!M235=15,'ÚHRADOVÝ KATALOG VZP - ZP'!M235=21),
'ÚHRADOVÝ KATALOG VZP - ZP'!M235,"CHYBA"))
)</f>
        <v/>
      </c>
      <c r="N235" s="25" t="str">
        <f>IF(R235="NE",IF(AND(T235&lt;&gt;"X",LEN('ÚHRADOVÝ KATALOG VZP - ZP'!N235)&gt;0),IF(ROUND(J235*L235*(1+(M235/100))*T235,2)&lt;'ÚHRADOVÝ KATALOG VZP - ZP'!N235,TEXT('ÚHRADOVÝ KATALOG VZP - ZP'!N235,"# ##0,00 Kč") &amp; CHAR(10) &amp; "&gt; " &amp; TEXT('ÚHRADOVÝ KATALOG VZP - ZP'!N235-(J235*L235*(1+(M235/100))*T235),"# ##0,00 Kč"),TEXT('ÚHRADOVÝ KATALOG VZP - ZP'!N235,"# ##0,00 Kč") &amp; CHAR(10) &amp; "OK"),"Chybí data pro výpočet"),"")</f>
        <v/>
      </c>
      <c r="O235" s="26" t="str">
        <f>IF(AND(R235="NE",LEN('ÚHRADOVÝ KATALOG VZP - ZP'!O235)&gt;0),'ÚHRADOVÝ KATALOG VZP - ZP'!O235,"")</f>
        <v/>
      </c>
      <c r="P235" s="26" t="str">
        <f>IF(AND(R235="NE",LEN('ÚHRADOVÝ KATALOG VZP - ZP'!P235)&gt;0),'ÚHRADOVÝ KATALOG VZP - ZP'!P235,"")</f>
        <v/>
      </c>
      <c r="Q235" s="79" t="str">
        <f>IF(LEN(TRIM('ÚHRADOVÝ KATALOG VZP - ZP'!Q235))=0,"",IF(IFERROR(SEARCH("""",UPPER('ÚHRADOVÝ KATALOG VZP - ZP'!Q235)),0)=0,UPPER('ÚHRADOVÝ KATALOG VZP - ZP'!Q235),"("&amp;""""&amp;")"))</f>
        <v/>
      </c>
      <c r="R235" s="31" t="str">
        <f>IF(LEN(TRIM('ÚHRADOVÝ KATALOG VZP - ZP'!B235)&amp;TRIM('ÚHRADOVÝ KATALOG VZP - ZP'!C235)&amp;TRIM('ÚHRADOVÝ KATALOG VZP - ZP'!D235)&amp;TRIM('ÚHRADOVÝ KATALOG VZP - ZP'!E235)&amp;TRIM('ÚHRADOVÝ KATALOG VZP - ZP'!F235)&amp;TRIM('ÚHRADOVÝ KATALOG VZP - ZP'!G235)&amp;TRIM('ÚHRADOVÝ KATALOG VZP - ZP'!H235)&amp;TRIM('ÚHRADOVÝ KATALOG VZP - ZP'!I235)&amp;TRIM('ÚHRADOVÝ KATALOG VZP - ZP'!J235)&amp;TRIM('ÚHRADOVÝ KATALOG VZP - ZP'!K235)&amp;TRIM('ÚHRADOVÝ KATALOG VZP - ZP'!L235)&amp;TRIM('ÚHRADOVÝ KATALOG VZP - ZP'!M235)&amp;TRIM('ÚHRADOVÝ KATALOG VZP - ZP'!N235)&amp;TRIM('ÚHRADOVÝ KATALOG VZP - ZP'!O235)&amp;TRIM('ÚHRADOVÝ KATALOG VZP - ZP'!P235)&amp;TRIM('ÚHRADOVÝ KATALOG VZP - ZP'!Q235))=0,"ANO","NE")</f>
        <v>ANO</v>
      </c>
      <c r="S235" s="31" t="str">
        <f>IF(R235="NE",IF(LEN(TRIM('ÚHRADOVÝ KATALOG VZP - ZP'!B235))=0,"NOVÝ","OPRAVA"),"")</f>
        <v/>
      </c>
      <c r="T235" s="32" t="str">
        <f t="shared" si="16"/>
        <v>X</v>
      </c>
      <c r="U235" s="11"/>
      <c r="V235" s="11">
        <f>LEN(TRIM('ÚHRADOVÝ KATALOG VZP - ZP'!C235))</f>
        <v>0</v>
      </c>
      <c r="W235" s="11" t="str">
        <f>IF(IFERROR(SEARCH("""",UPPER('ÚHRADOVÝ KATALOG VZP - ZP'!C235)),0)&gt;0," "&amp;CHAR(34),"")</f>
        <v/>
      </c>
      <c r="X235" s="11" t="str">
        <f>IF(IFERROR(SEARCH("~?",UPPER('ÚHRADOVÝ KATALOG VZP - ZP'!C235)),0)&gt;0," ?","")</f>
        <v/>
      </c>
      <c r="Y235" s="11" t="str">
        <f>IF(IFERROR(SEARCH("!",UPPER('ÚHRADOVÝ KATALOG VZP - ZP'!C235)),0)&gt;0," !","")</f>
        <v/>
      </c>
      <c r="Z235" s="11" t="str">
        <f>IF(IFERROR(SEARCH("_",UPPER('ÚHRADOVÝ KATALOG VZP - ZP'!C235)),0)&gt;0," _","")</f>
        <v/>
      </c>
      <c r="AA235" s="11" t="str">
        <f>IF(IFERROR(SEARCH("§",UPPER('ÚHRADOVÝ KATALOG VZP - ZP'!C235)),0)&gt;0," §","")</f>
        <v/>
      </c>
      <c r="AB235" s="11" t="str">
        <f>IF(IFERROR(SEARCH("#",UPPER('ÚHRADOVÝ KATALOG VZP - ZP'!C235)),0)&gt;0," #","")</f>
        <v/>
      </c>
      <c r="AC235" s="11" t="str">
        <f>IF(IFERROR(SEARCH(CHAR(10),UPPER('ÚHRADOVÝ KATALOG VZP - ZP'!C235)),0)&gt;0," ALT+ENTER","")</f>
        <v/>
      </c>
      <c r="AD235" s="96" t="str">
        <f>IF(AND(V235=0, R235="NE"),"Chybí NAZ",IF(LEN(TRIM(W235&amp;X235&amp;Y235&amp;Z235&amp;AA235&amp;AB235&amp;AC235))&gt;0,"Nepovolený(é) znak(y):   "&amp;W235&amp;X235&amp;Y235&amp;Z235&amp;AA235&amp;AB235&amp;AC235,TRIM('ÚHRADOVÝ KATALOG VZP - ZP'!C235)))</f>
        <v/>
      </c>
      <c r="AE235" s="11">
        <f>LEN(TRIM('ÚHRADOVÝ KATALOG VZP - ZP'!D235))</f>
        <v>0</v>
      </c>
      <c r="AF235" s="11" t="str">
        <f>IF(IFERROR(SEARCH("""",UPPER('ÚHRADOVÝ KATALOG VZP - ZP'!D235)),0)&gt;0," "&amp;CHAR(34),"")</f>
        <v/>
      </c>
      <c r="AG235" s="11" t="str">
        <f>IF(IFERROR(SEARCH("~?",UPPER('ÚHRADOVÝ KATALOG VZP - ZP'!D235)),0)&gt;0," ?","")</f>
        <v/>
      </c>
      <c r="AH235" s="11" t="str">
        <f>IF(IFERROR(SEARCH("!",UPPER('ÚHRADOVÝ KATALOG VZP - ZP'!D235)),0)&gt;0," !","")</f>
        <v/>
      </c>
      <c r="AI235" s="11" t="str">
        <f>IF(IFERROR(SEARCH("_",UPPER('ÚHRADOVÝ KATALOG VZP - ZP'!D235)),0)&gt;0," _","")</f>
        <v/>
      </c>
      <c r="AJ235" s="11" t="str">
        <f>IF(IFERROR(SEARCH("§",UPPER('ÚHRADOVÝ KATALOG VZP - ZP'!D235)),0)&gt;0," §","")</f>
        <v/>
      </c>
      <c r="AK235" s="11" t="str">
        <f>IF(IFERROR(SEARCH("#",UPPER('ÚHRADOVÝ KATALOG VZP - ZP'!D235)),0)&gt;0," #","")</f>
        <v/>
      </c>
      <c r="AL235" s="11" t="str">
        <f>IF(IFERROR(SEARCH(CHAR(10),UPPER('ÚHRADOVÝ KATALOG VZP - ZP'!D235)),0)&gt;0," ALT+ENTER","")</f>
        <v/>
      </c>
      <c r="AM235" s="96" t="str">
        <f>IF(AND(AE235=0, R235="NE"),"Chybí DOP",IF(LEN(TRIM(AF235&amp;AG235&amp;AH235&amp;AI235&amp;AJ235&amp;AK235&amp;AL235))&gt;0,"Nepovolený(é) znak(y):   "&amp;AF235&amp;AG235&amp;AH235&amp;AI235&amp;AJ235&amp;AK235&amp;AL235,TRIM('ÚHRADOVÝ KATALOG VZP - ZP'!D235)))</f>
        <v/>
      </c>
    </row>
    <row r="236" spans="1:39" ht="30" hidden="1" customHeight="1" x14ac:dyDescent="0.2">
      <c r="A236" s="1">
        <v>231</v>
      </c>
      <c r="B236" s="20" t="str">
        <f>IF(ISBLANK('ÚHRADOVÝ KATALOG VZP - ZP'!B236),"",'ÚHRADOVÝ KATALOG VZP - ZP'!B236)</f>
        <v/>
      </c>
      <c r="C236" s="21" t="str">
        <f t="shared" si="13"/>
        <v/>
      </c>
      <c r="D236" s="21" t="str">
        <f t="shared" si="14"/>
        <v/>
      </c>
      <c r="E236" s="22" t="str">
        <f>IF(S236="NOVÝ",IF(LEN(TRIM('ÚHRADOVÝ KATALOG VZP - ZP'!E236))=0,"Chybí TYP",'ÚHRADOVÝ KATALOG VZP - ZP'!E236),IF(LEN(TRIM('ÚHRADOVÝ KATALOG VZP - ZP'!E236))=0,"",'ÚHRADOVÝ KATALOG VZP - ZP'!E236))</f>
        <v/>
      </c>
      <c r="F236" s="22" t="str">
        <f t="shared" si="15"/>
        <v/>
      </c>
      <c r="G236" s="22" t="str">
        <f>IF(S236="NOVÝ",IF(LEN(TRIM('ÚHRADOVÝ KATALOG VZP - ZP'!G236))=0,"???",IF(IFERROR(SEARCH("""",UPPER('ÚHRADOVÝ KATALOG VZP - ZP'!G236)),0)=0,UPPER('ÚHRADOVÝ KATALOG VZP - ZP'!G236),"("&amp;""""&amp;")")),IF(LEN(TRIM('ÚHRADOVÝ KATALOG VZP - ZP'!G236))=0,"",IF(IFERROR(SEARCH("""",UPPER('ÚHRADOVÝ KATALOG VZP - ZP'!G236)),0)=0,UPPER('ÚHRADOVÝ KATALOG VZP - ZP'!G236),"("&amp;""""&amp;")")))</f>
        <v/>
      </c>
      <c r="H236" s="22" t="str">
        <f>IF(IFERROR(SEARCH("""",UPPER('ÚHRADOVÝ KATALOG VZP - ZP'!H236)),0)=0,UPPER('ÚHRADOVÝ KATALOG VZP - ZP'!H236),"("&amp;""""&amp;")")</f>
        <v/>
      </c>
      <c r="I236" s="22" t="str">
        <f>IF(IFERROR(SEARCH("""",UPPER('ÚHRADOVÝ KATALOG VZP - ZP'!I236)),0)=0,UPPER('ÚHRADOVÝ KATALOG VZP - ZP'!I236),"("&amp;""""&amp;")")</f>
        <v/>
      </c>
      <c r="J236" s="23" t="str">
        <f>IF(S236="NOVÝ",IF(LEN(TRIM('ÚHRADOVÝ KATALOG VZP - ZP'!J236))=0,"Chybí VYC",'ÚHRADOVÝ KATALOG VZP - ZP'!J236),IF(LEN(TRIM('ÚHRADOVÝ KATALOG VZP - ZP'!J236))=0,"",'ÚHRADOVÝ KATALOG VZP - ZP'!J236))</f>
        <v/>
      </c>
      <c r="K236" s="22" t="str">
        <f>IF(S236="NOVÝ",IF(LEN(TRIM('ÚHRADOVÝ KATALOG VZP - ZP'!K236))=0,"Chybí MENA",IF(IFERROR(SEARCH("""",UPPER('ÚHRADOVÝ KATALOG VZP - ZP'!K236)),0)=0,UPPER('ÚHRADOVÝ KATALOG VZP - ZP'!K236),"("&amp;""""&amp;")")),IF(LEN(TRIM('ÚHRADOVÝ KATALOG VZP - ZP'!K236))=0,"",IF(IFERROR(SEARCH("""",UPPER('ÚHRADOVÝ KATALOG VZP - ZP'!K236)),0)=0,UPPER('ÚHRADOVÝ KATALOG VZP - ZP'!K236),"("&amp;""""&amp;")")))</f>
        <v/>
      </c>
      <c r="L236" s="24" t="str">
        <f>IF(S236="NOVÝ",IF(LEN(TRIM('ÚHRADOVÝ KATALOG VZP - ZP'!L236))=0,"Chybí KURZ",'ÚHRADOVÝ KATALOG VZP - ZP'!L236),IF(LEN(TRIM('ÚHRADOVÝ KATALOG VZP - ZP'!L236))=0,"",'ÚHRADOVÝ KATALOG VZP - ZP'!L236))</f>
        <v/>
      </c>
      <c r="M236" s="83" t="str">
        <f>IF(S236="NOVÝ",IF(LEN(TRIM('ÚHRADOVÝ KATALOG VZP - ZP'!M236))=0,"Chybí DPH",
IF(OR('ÚHRADOVÝ KATALOG VZP - ZP'!M236=15,'ÚHRADOVÝ KATALOG VZP - ZP'!M236=21),
'ÚHRADOVÝ KATALOG VZP - ZP'!M236,"CHYBA")),
IF(LEN(TRIM('ÚHRADOVÝ KATALOG VZP - ZP'!M236))=0,"",
IF(OR('ÚHRADOVÝ KATALOG VZP - ZP'!M236=15,'ÚHRADOVÝ KATALOG VZP - ZP'!M236=21),
'ÚHRADOVÝ KATALOG VZP - ZP'!M236,"CHYBA"))
)</f>
        <v/>
      </c>
      <c r="N236" s="25" t="str">
        <f>IF(R236="NE",IF(AND(T236&lt;&gt;"X",LEN('ÚHRADOVÝ KATALOG VZP - ZP'!N236)&gt;0),IF(ROUND(J236*L236*(1+(M236/100))*T236,2)&lt;'ÚHRADOVÝ KATALOG VZP - ZP'!N236,TEXT('ÚHRADOVÝ KATALOG VZP - ZP'!N236,"# ##0,00 Kč") &amp; CHAR(10) &amp; "&gt; " &amp; TEXT('ÚHRADOVÝ KATALOG VZP - ZP'!N236-(J236*L236*(1+(M236/100))*T236),"# ##0,00 Kč"),TEXT('ÚHRADOVÝ KATALOG VZP - ZP'!N236,"# ##0,00 Kč") &amp; CHAR(10) &amp; "OK"),"Chybí data pro výpočet"),"")</f>
        <v/>
      </c>
      <c r="O236" s="26" t="str">
        <f>IF(AND(R236="NE",LEN('ÚHRADOVÝ KATALOG VZP - ZP'!O236)&gt;0),'ÚHRADOVÝ KATALOG VZP - ZP'!O236,"")</f>
        <v/>
      </c>
      <c r="P236" s="26" t="str">
        <f>IF(AND(R236="NE",LEN('ÚHRADOVÝ KATALOG VZP - ZP'!P236)&gt;0),'ÚHRADOVÝ KATALOG VZP - ZP'!P236,"")</f>
        <v/>
      </c>
      <c r="Q236" s="79" t="str">
        <f>IF(LEN(TRIM('ÚHRADOVÝ KATALOG VZP - ZP'!Q236))=0,"",IF(IFERROR(SEARCH("""",UPPER('ÚHRADOVÝ KATALOG VZP - ZP'!Q236)),0)=0,UPPER('ÚHRADOVÝ KATALOG VZP - ZP'!Q236),"("&amp;""""&amp;")"))</f>
        <v/>
      </c>
      <c r="R236" s="31" t="str">
        <f>IF(LEN(TRIM('ÚHRADOVÝ KATALOG VZP - ZP'!B236)&amp;TRIM('ÚHRADOVÝ KATALOG VZP - ZP'!C236)&amp;TRIM('ÚHRADOVÝ KATALOG VZP - ZP'!D236)&amp;TRIM('ÚHRADOVÝ KATALOG VZP - ZP'!E236)&amp;TRIM('ÚHRADOVÝ KATALOG VZP - ZP'!F236)&amp;TRIM('ÚHRADOVÝ KATALOG VZP - ZP'!G236)&amp;TRIM('ÚHRADOVÝ KATALOG VZP - ZP'!H236)&amp;TRIM('ÚHRADOVÝ KATALOG VZP - ZP'!I236)&amp;TRIM('ÚHRADOVÝ KATALOG VZP - ZP'!J236)&amp;TRIM('ÚHRADOVÝ KATALOG VZP - ZP'!K236)&amp;TRIM('ÚHRADOVÝ KATALOG VZP - ZP'!L236)&amp;TRIM('ÚHRADOVÝ KATALOG VZP - ZP'!M236)&amp;TRIM('ÚHRADOVÝ KATALOG VZP - ZP'!N236)&amp;TRIM('ÚHRADOVÝ KATALOG VZP - ZP'!O236)&amp;TRIM('ÚHRADOVÝ KATALOG VZP - ZP'!P236)&amp;TRIM('ÚHRADOVÝ KATALOG VZP - ZP'!Q236))=0,"ANO","NE")</f>
        <v>ANO</v>
      </c>
      <c r="S236" s="31" t="str">
        <f>IF(R236="NE",IF(LEN(TRIM('ÚHRADOVÝ KATALOG VZP - ZP'!B236))=0,"NOVÝ","OPRAVA"),"")</f>
        <v/>
      </c>
      <c r="T236" s="32" t="str">
        <f t="shared" si="16"/>
        <v>X</v>
      </c>
      <c r="U236" s="11"/>
      <c r="V236" s="11">
        <f>LEN(TRIM('ÚHRADOVÝ KATALOG VZP - ZP'!C236))</f>
        <v>0</v>
      </c>
      <c r="W236" s="11" t="str">
        <f>IF(IFERROR(SEARCH("""",UPPER('ÚHRADOVÝ KATALOG VZP - ZP'!C236)),0)&gt;0," "&amp;CHAR(34),"")</f>
        <v/>
      </c>
      <c r="X236" s="11" t="str">
        <f>IF(IFERROR(SEARCH("~?",UPPER('ÚHRADOVÝ KATALOG VZP - ZP'!C236)),0)&gt;0," ?","")</f>
        <v/>
      </c>
      <c r="Y236" s="11" t="str">
        <f>IF(IFERROR(SEARCH("!",UPPER('ÚHRADOVÝ KATALOG VZP - ZP'!C236)),0)&gt;0," !","")</f>
        <v/>
      </c>
      <c r="Z236" s="11" t="str">
        <f>IF(IFERROR(SEARCH("_",UPPER('ÚHRADOVÝ KATALOG VZP - ZP'!C236)),0)&gt;0," _","")</f>
        <v/>
      </c>
      <c r="AA236" s="11" t="str">
        <f>IF(IFERROR(SEARCH("§",UPPER('ÚHRADOVÝ KATALOG VZP - ZP'!C236)),0)&gt;0," §","")</f>
        <v/>
      </c>
      <c r="AB236" s="11" t="str">
        <f>IF(IFERROR(SEARCH("#",UPPER('ÚHRADOVÝ KATALOG VZP - ZP'!C236)),0)&gt;0," #","")</f>
        <v/>
      </c>
      <c r="AC236" s="11" t="str">
        <f>IF(IFERROR(SEARCH(CHAR(10),UPPER('ÚHRADOVÝ KATALOG VZP - ZP'!C236)),0)&gt;0," ALT+ENTER","")</f>
        <v/>
      </c>
      <c r="AD236" s="96" t="str">
        <f>IF(AND(V236=0, R236="NE"),"Chybí NAZ",IF(LEN(TRIM(W236&amp;X236&amp;Y236&amp;Z236&amp;AA236&amp;AB236&amp;AC236))&gt;0,"Nepovolený(é) znak(y):   "&amp;W236&amp;X236&amp;Y236&amp;Z236&amp;AA236&amp;AB236&amp;AC236,TRIM('ÚHRADOVÝ KATALOG VZP - ZP'!C236)))</f>
        <v/>
      </c>
      <c r="AE236" s="11">
        <f>LEN(TRIM('ÚHRADOVÝ KATALOG VZP - ZP'!D236))</f>
        <v>0</v>
      </c>
      <c r="AF236" s="11" t="str">
        <f>IF(IFERROR(SEARCH("""",UPPER('ÚHRADOVÝ KATALOG VZP - ZP'!D236)),0)&gt;0," "&amp;CHAR(34),"")</f>
        <v/>
      </c>
      <c r="AG236" s="11" t="str">
        <f>IF(IFERROR(SEARCH("~?",UPPER('ÚHRADOVÝ KATALOG VZP - ZP'!D236)),0)&gt;0," ?","")</f>
        <v/>
      </c>
      <c r="AH236" s="11" t="str">
        <f>IF(IFERROR(SEARCH("!",UPPER('ÚHRADOVÝ KATALOG VZP - ZP'!D236)),0)&gt;0," !","")</f>
        <v/>
      </c>
      <c r="AI236" s="11" t="str">
        <f>IF(IFERROR(SEARCH("_",UPPER('ÚHRADOVÝ KATALOG VZP - ZP'!D236)),0)&gt;0," _","")</f>
        <v/>
      </c>
      <c r="AJ236" s="11" t="str">
        <f>IF(IFERROR(SEARCH("§",UPPER('ÚHRADOVÝ KATALOG VZP - ZP'!D236)),0)&gt;0," §","")</f>
        <v/>
      </c>
      <c r="AK236" s="11" t="str">
        <f>IF(IFERROR(SEARCH("#",UPPER('ÚHRADOVÝ KATALOG VZP - ZP'!D236)),0)&gt;0," #","")</f>
        <v/>
      </c>
      <c r="AL236" s="11" t="str">
        <f>IF(IFERROR(SEARCH(CHAR(10),UPPER('ÚHRADOVÝ KATALOG VZP - ZP'!D236)),0)&gt;0," ALT+ENTER","")</f>
        <v/>
      </c>
      <c r="AM236" s="96" t="str">
        <f>IF(AND(AE236=0, R236="NE"),"Chybí DOP",IF(LEN(TRIM(AF236&amp;AG236&amp;AH236&amp;AI236&amp;AJ236&amp;AK236&amp;AL236))&gt;0,"Nepovolený(é) znak(y):   "&amp;AF236&amp;AG236&amp;AH236&amp;AI236&amp;AJ236&amp;AK236&amp;AL236,TRIM('ÚHRADOVÝ KATALOG VZP - ZP'!D236)))</f>
        <v/>
      </c>
    </row>
    <row r="237" spans="1:39" ht="30" hidden="1" customHeight="1" x14ac:dyDescent="0.2">
      <c r="A237" s="1">
        <v>232</v>
      </c>
      <c r="B237" s="20" t="str">
        <f>IF(ISBLANK('ÚHRADOVÝ KATALOG VZP - ZP'!B237),"",'ÚHRADOVÝ KATALOG VZP - ZP'!B237)</f>
        <v/>
      </c>
      <c r="C237" s="21" t="str">
        <f t="shared" si="13"/>
        <v/>
      </c>
      <c r="D237" s="21" t="str">
        <f t="shared" si="14"/>
        <v/>
      </c>
      <c r="E237" s="22" t="str">
        <f>IF(S237="NOVÝ",IF(LEN(TRIM('ÚHRADOVÝ KATALOG VZP - ZP'!E237))=0,"Chybí TYP",'ÚHRADOVÝ KATALOG VZP - ZP'!E237),IF(LEN(TRIM('ÚHRADOVÝ KATALOG VZP - ZP'!E237))=0,"",'ÚHRADOVÝ KATALOG VZP - ZP'!E237))</f>
        <v/>
      </c>
      <c r="F237" s="22" t="str">
        <f t="shared" si="15"/>
        <v/>
      </c>
      <c r="G237" s="22" t="str">
        <f>IF(S237="NOVÝ",IF(LEN(TRIM('ÚHRADOVÝ KATALOG VZP - ZP'!G237))=0,"???",IF(IFERROR(SEARCH("""",UPPER('ÚHRADOVÝ KATALOG VZP - ZP'!G237)),0)=0,UPPER('ÚHRADOVÝ KATALOG VZP - ZP'!G237),"("&amp;""""&amp;")")),IF(LEN(TRIM('ÚHRADOVÝ KATALOG VZP - ZP'!G237))=0,"",IF(IFERROR(SEARCH("""",UPPER('ÚHRADOVÝ KATALOG VZP - ZP'!G237)),0)=0,UPPER('ÚHRADOVÝ KATALOG VZP - ZP'!G237),"("&amp;""""&amp;")")))</f>
        <v/>
      </c>
      <c r="H237" s="22" t="str">
        <f>IF(IFERROR(SEARCH("""",UPPER('ÚHRADOVÝ KATALOG VZP - ZP'!H237)),0)=0,UPPER('ÚHRADOVÝ KATALOG VZP - ZP'!H237),"("&amp;""""&amp;")")</f>
        <v/>
      </c>
      <c r="I237" s="22" t="str">
        <f>IF(IFERROR(SEARCH("""",UPPER('ÚHRADOVÝ KATALOG VZP - ZP'!I237)),0)=0,UPPER('ÚHRADOVÝ KATALOG VZP - ZP'!I237),"("&amp;""""&amp;")")</f>
        <v/>
      </c>
      <c r="J237" s="23" t="str">
        <f>IF(S237="NOVÝ",IF(LEN(TRIM('ÚHRADOVÝ KATALOG VZP - ZP'!J237))=0,"Chybí VYC",'ÚHRADOVÝ KATALOG VZP - ZP'!J237),IF(LEN(TRIM('ÚHRADOVÝ KATALOG VZP - ZP'!J237))=0,"",'ÚHRADOVÝ KATALOG VZP - ZP'!J237))</f>
        <v/>
      </c>
      <c r="K237" s="22" t="str">
        <f>IF(S237="NOVÝ",IF(LEN(TRIM('ÚHRADOVÝ KATALOG VZP - ZP'!K237))=0,"Chybí MENA",IF(IFERROR(SEARCH("""",UPPER('ÚHRADOVÝ KATALOG VZP - ZP'!K237)),0)=0,UPPER('ÚHRADOVÝ KATALOG VZP - ZP'!K237),"("&amp;""""&amp;")")),IF(LEN(TRIM('ÚHRADOVÝ KATALOG VZP - ZP'!K237))=0,"",IF(IFERROR(SEARCH("""",UPPER('ÚHRADOVÝ KATALOG VZP - ZP'!K237)),0)=0,UPPER('ÚHRADOVÝ KATALOG VZP - ZP'!K237),"("&amp;""""&amp;")")))</f>
        <v/>
      </c>
      <c r="L237" s="24" t="str">
        <f>IF(S237="NOVÝ",IF(LEN(TRIM('ÚHRADOVÝ KATALOG VZP - ZP'!L237))=0,"Chybí KURZ",'ÚHRADOVÝ KATALOG VZP - ZP'!L237),IF(LEN(TRIM('ÚHRADOVÝ KATALOG VZP - ZP'!L237))=0,"",'ÚHRADOVÝ KATALOG VZP - ZP'!L237))</f>
        <v/>
      </c>
      <c r="M237" s="83" t="str">
        <f>IF(S237="NOVÝ",IF(LEN(TRIM('ÚHRADOVÝ KATALOG VZP - ZP'!M237))=0,"Chybí DPH",
IF(OR('ÚHRADOVÝ KATALOG VZP - ZP'!M237=15,'ÚHRADOVÝ KATALOG VZP - ZP'!M237=21),
'ÚHRADOVÝ KATALOG VZP - ZP'!M237,"CHYBA")),
IF(LEN(TRIM('ÚHRADOVÝ KATALOG VZP - ZP'!M237))=0,"",
IF(OR('ÚHRADOVÝ KATALOG VZP - ZP'!M237=15,'ÚHRADOVÝ KATALOG VZP - ZP'!M237=21),
'ÚHRADOVÝ KATALOG VZP - ZP'!M237,"CHYBA"))
)</f>
        <v/>
      </c>
      <c r="N237" s="25" t="str">
        <f>IF(R237="NE",IF(AND(T237&lt;&gt;"X",LEN('ÚHRADOVÝ KATALOG VZP - ZP'!N237)&gt;0),IF(ROUND(J237*L237*(1+(M237/100))*T237,2)&lt;'ÚHRADOVÝ KATALOG VZP - ZP'!N237,TEXT('ÚHRADOVÝ KATALOG VZP - ZP'!N237,"# ##0,00 Kč") &amp; CHAR(10) &amp; "&gt; " &amp; TEXT('ÚHRADOVÝ KATALOG VZP - ZP'!N237-(J237*L237*(1+(M237/100))*T237),"# ##0,00 Kč"),TEXT('ÚHRADOVÝ KATALOG VZP - ZP'!N237,"# ##0,00 Kč") &amp; CHAR(10) &amp; "OK"),"Chybí data pro výpočet"),"")</f>
        <v/>
      </c>
      <c r="O237" s="26" t="str">
        <f>IF(AND(R237="NE",LEN('ÚHRADOVÝ KATALOG VZP - ZP'!O237)&gt;0),'ÚHRADOVÝ KATALOG VZP - ZP'!O237,"")</f>
        <v/>
      </c>
      <c r="P237" s="26" t="str">
        <f>IF(AND(R237="NE",LEN('ÚHRADOVÝ KATALOG VZP - ZP'!P237)&gt;0),'ÚHRADOVÝ KATALOG VZP - ZP'!P237,"")</f>
        <v/>
      </c>
      <c r="Q237" s="79" t="str">
        <f>IF(LEN(TRIM('ÚHRADOVÝ KATALOG VZP - ZP'!Q237))=0,"",IF(IFERROR(SEARCH("""",UPPER('ÚHRADOVÝ KATALOG VZP - ZP'!Q237)),0)=0,UPPER('ÚHRADOVÝ KATALOG VZP - ZP'!Q237),"("&amp;""""&amp;")"))</f>
        <v/>
      </c>
      <c r="R237" s="31" t="str">
        <f>IF(LEN(TRIM('ÚHRADOVÝ KATALOG VZP - ZP'!B237)&amp;TRIM('ÚHRADOVÝ KATALOG VZP - ZP'!C237)&amp;TRIM('ÚHRADOVÝ KATALOG VZP - ZP'!D237)&amp;TRIM('ÚHRADOVÝ KATALOG VZP - ZP'!E237)&amp;TRIM('ÚHRADOVÝ KATALOG VZP - ZP'!F237)&amp;TRIM('ÚHRADOVÝ KATALOG VZP - ZP'!G237)&amp;TRIM('ÚHRADOVÝ KATALOG VZP - ZP'!H237)&amp;TRIM('ÚHRADOVÝ KATALOG VZP - ZP'!I237)&amp;TRIM('ÚHRADOVÝ KATALOG VZP - ZP'!J237)&amp;TRIM('ÚHRADOVÝ KATALOG VZP - ZP'!K237)&amp;TRIM('ÚHRADOVÝ KATALOG VZP - ZP'!L237)&amp;TRIM('ÚHRADOVÝ KATALOG VZP - ZP'!M237)&amp;TRIM('ÚHRADOVÝ KATALOG VZP - ZP'!N237)&amp;TRIM('ÚHRADOVÝ KATALOG VZP - ZP'!O237)&amp;TRIM('ÚHRADOVÝ KATALOG VZP - ZP'!P237)&amp;TRIM('ÚHRADOVÝ KATALOG VZP - ZP'!Q237))=0,"ANO","NE")</f>
        <v>ANO</v>
      </c>
      <c r="S237" s="31" t="str">
        <f>IF(R237="NE",IF(LEN(TRIM('ÚHRADOVÝ KATALOG VZP - ZP'!B237))=0,"NOVÝ","OPRAVA"),"")</f>
        <v/>
      </c>
      <c r="T237" s="32" t="str">
        <f t="shared" si="16"/>
        <v>X</v>
      </c>
      <c r="U237" s="11"/>
      <c r="V237" s="11">
        <f>LEN(TRIM('ÚHRADOVÝ KATALOG VZP - ZP'!C237))</f>
        <v>0</v>
      </c>
      <c r="W237" s="11" t="str">
        <f>IF(IFERROR(SEARCH("""",UPPER('ÚHRADOVÝ KATALOG VZP - ZP'!C237)),0)&gt;0," "&amp;CHAR(34),"")</f>
        <v/>
      </c>
      <c r="X237" s="11" t="str">
        <f>IF(IFERROR(SEARCH("~?",UPPER('ÚHRADOVÝ KATALOG VZP - ZP'!C237)),0)&gt;0," ?","")</f>
        <v/>
      </c>
      <c r="Y237" s="11" t="str">
        <f>IF(IFERROR(SEARCH("!",UPPER('ÚHRADOVÝ KATALOG VZP - ZP'!C237)),0)&gt;0," !","")</f>
        <v/>
      </c>
      <c r="Z237" s="11" t="str">
        <f>IF(IFERROR(SEARCH("_",UPPER('ÚHRADOVÝ KATALOG VZP - ZP'!C237)),0)&gt;0," _","")</f>
        <v/>
      </c>
      <c r="AA237" s="11" t="str">
        <f>IF(IFERROR(SEARCH("§",UPPER('ÚHRADOVÝ KATALOG VZP - ZP'!C237)),0)&gt;0," §","")</f>
        <v/>
      </c>
      <c r="AB237" s="11" t="str">
        <f>IF(IFERROR(SEARCH("#",UPPER('ÚHRADOVÝ KATALOG VZP - ZP'!C237)),0)&gt;0," #","")</f>
        <v/>
      </c>
      <c r="AC237" s="11" t="str">
        <f>IF(IFERROR(SEARCH(CHAR(10),UPPER('ÚHRADOVÝ KATALOG VZP - ZP'!C237)),0)&gt;0," ALT+ENTER","")</f>
        <v/>
      </c>
      <c r="AD237" s="96" t="str">
        <f>IF(AND(V237=0, R237="NE"),"Chybí NAZ",IF(LEN(TRIM(W237&amp;X237&amp;Y237&amp;Z237&amp;AA237&amp;AB237&amp;AC237))&gt;0,"Nepovolený(é) znak(y):   "&amp;W237&amp;X237&amp;Y237&amp;Z237&amp;AA237&amp;AB237&amp;AC237,TRIM('ÚHRADOVÝ KATALOG VZP - ZP'!C237)))</f>
        <v/>
      </c>
      <c r="AE237" s="11">
        <f>LEN(TRIM('ÚHRADOVÝ KATALOG VZP - ZP'!D237))</f>
        <v>0</v>
      </c>
      <c r="AF237" s="11" t="str">
        <f>IF(IFERROR(SEARCH("""",UPPER('ÚHRADOVÝ KATALOG VZP - ZP'!D237)),0)&gt;0," "&amp;CHAR(34),"")</f>
        <v/>
      </c>
      <c r="AG237" s="11" t="str">
        <f>IF(IFERROR(SEARCH("~?",UPPER('ÚHRADOVÝ KATALOG VZP - ZP'!D237)),0)&gt;0," ?","")</f>
        <v/>
      </c>
      <c r="AH237" s="11" t="str">
        <f>IF(IFERROR(SEARCH("!",UPPER('ÚHRADOVÝ KATALOG VZP - ZP'!D237)),0)&gt;0," !","")</f>
        <v/>
      </c>
      <c r="AI237" s="11" t="str">
        <f>IF(IFERROR(SEARCH("_",UPPER('ÚHRADOVÝ KATALOG VZP - ZP'!D237)),0)&gt;0," _","")</f>
        <v/>
      </c>
      <c r="AJ237" s="11" t="str">
        <f>IF(IFERROR(SEARCH("§",UPPER('ÚHRADOVÝ KATALOG VZP - ZP'!D237)),0)&gt;0," §","")</f>
        <v/>
      </c>
      <c r="AK237" s="11" t="str">
        <f>IF(IFERROR(SEARCH("#",UPPER('ÚHRADOVÝ KATALOG VZP - ZP'!D237)),0)&gt;0," #","")</f>
        <v/>
      </c>
      <c r="AL237" s="11" t="str">
        <f>IF(IFERROR(SEARCH(CHAR(10),UPPER('ÚHRADOVÝ KATALOG VZP - ZP'!D237)),0)&gt;0," ALT+ENTER","")</f>
        <v/>
      </c>
      <c r="AM237" s="96" t="str">
        <f>IF(AND(AE237=0, R237="NE"),"Chybí DOP",IF(LEN(TRIM(AF237&amp;AG237&amp;AH237&amp;AI237&amp;AJ237&amp;AK237&amp;AL237))&gt;0,"Nepovolený(é) znak(y):   "&amp;AF237&amp;AG237&amp;AH237&amp;AI237&amp;AJ237&amp;AK237&amp;AL237,TRIM('ÚHRADOVÝ KATALOG VZP - ZP'!D237)))</f>
        <v/>
      </c>
    </row>
    <row r="238" spans="1:39" ht="30" hidden="1" customHeight="1" x14ac:dyDescent="0.2">
      <c r="A238" s="1">
        <v>233</v>
      </c>
      <c r="B238" s="20" t="str">
        <f>IF(ISBLANK('ÚHRADOVÝ KATALOG VZP - ZP'!B238),"",'ÚHRADOVÝ KATALOG VZP - ZP'!B238)</f>
        <v/>
      </c>
      <c r="C238" s="21" t="str">
        <f t="shared" si="13"/>
        <v/>
      </c>
      <c r="D238" s="21" t="str">
        <f t="shared" si="14"/>
        <v/>
      </c>
      <c r="E238" s="22" t="str">
        <f>IF(S238="NOVÝ",IF(LEN(TRIM('ÚHRADOVÝ KATALOG VZP - ZP'!E238))=0,"Chybí TYP",'ÚHRADOVÝ KATALOG VZP - ZP'!E238),IF(LEN(TRIM('ÚHRADOVÝ KATALOG VZP - ZP'!E238))=0,"",'ÚHRADOVÝ KATALOG VZP - ZP'!E238))</f>
        <v/>
      </c>
      <c r="F238" s="22" t="str">
        <f t="shared" si="15"/>
        <v/>
      </c>
      <c r="G238" s="22" t="str">
        <f>IF(S238="NOVÝ",IF(LEN(TRIM('ÚHRADOVÝ KATALOG VZP - ZP'!G238))=0,"???",IF(IFERROR(SEARCH("""",UPPER('ÚHRADOVÝ KATALOG VZP - ZP'!G238)),0)=0,UPPER('ÚHRADOVÝ KATALOG VZP - ZP'!G238),"("&amp;""""&amp;")")),IF(LEN(TRIM('ÚHRADOVÝ KATALOG VZP - ZP'!G238))=0,"",IF(IFERROR(SEARCH("""",UPPER('ÚHRADOVÝ KATALOG VZP - ZP'!G238)),0)=0,UPPER('ÚHRADOVÝ KATALOG VZP - ZP'!G238),"("&amp;""""&amp;")")))</f>
        <v/>
      </c>
      <c r="H238" s="22" t="str">
        <f>IF(IFERROR(SEARCH("""",UPPER('ÚHRADOVÝ KATALOG VZP - ZP'!H238)),0)=0,UPPER('ÚHRADOVÝ KATALOG VZP - ZP'!H238),"("&amp;""""&amp;")")</f>
        <v/>
      </c>
      <c r="I238" s="22" t="str">
        <f>IF(IFERROR(SEARCH("""",UPPER('ÚHRADOVÝ KATALOG VZP - ZP'!I238)),0)=0,UPPER('ÚHRADOVÝ KATALOG VZP - ZP'!I238),"("&amp;""""&amp;")")</f>
        <v/>
      </c>
      <c r="J238" s="23" t="str">
        <f>IF(S238="NOVÝ",IF(LEN(TRIM('ÚHRADOVÝ KATALOG VZP - ZP'!J238))=0,"Chybí VYC",'ÚHRADOVÝ KATALOG VZP - ZP'!J238),IF(LEN(TRIM('ÚHRADOVÝ KATALOG VZP - ZP'!J238))=0,"",'ÚHRADOVÝ KATALOG VZP - ZP'!J238))</f>
        <v/>
      </c>
      <c r="K238" s="22" t="str">
        <f>IF(S238="NOVÝ",IF(LEN(TRIM('ÚHRADOVÝ KATALOG VZP - ZP'!K238))=0,"Chybí MENA",IF(IFERROR(SEARCH("""",UPPER('ÚHRADOVÝ KATALOG VZP - ZP'!K238)),0)=0,UPPER('ÚHRADOVÝ KATALOG VZP - ZP'!K238),"("&amp;""""&amp;")")),IF(LEN(TRIM('ÚHRADOVÝ KATALOG VZP - ZP'!K238))=0,"",IF(IFERROR(SEARCH("""",UPPER('ÚHRADOVÝ KATALOG VZP - ZP'!K238)),0)=0,UPPER('ÚHRADOVÝ KATALOG VZP - ZP'!K238),"("&amp;""""&amp;")")))</f>
        <v/>
      </c>
      <c r="L238" s="24" t="str">
        <f>IF(S238="NOVÝ",IF(LEN(TRIM('ÚHRADOVÝ KATALOG VZP - ZP'!L238))=0,"Chybí KURZ",'ÚHRADOVÝ KATALOG VZP - ZP'!L238),IF(LEN(TRIM('ÚHRADOVÝ KATALOG VZP - ZP'!L238))=0,"",'ÚHRADOVÝ KATALOG VZP - ZP'!L238))</f>
        <v/>
      </c>
      <c r="M238" s="83" t="str">
        <f>IF(S238="NOVÝ",IF(LEN(TRIM('ÚHRADOVÝ KATALOG VZP - ZP'!M238))=0,"Chybí DPH",
IF(OR('ÚHRADOVÝ KATALOG VZP - ZP'!M238=15,'ÚHRADOVÝ KATALOG VZP - ZP'!M238=21),
'ÚHRADOVÝ KATALOG VZP - ZP'!M238,"CHYBA")),
IF(LEN(TRIM('ÚHRADOVÝ KATALOG VZP - ZP'!M238))=0,"",
IF(OR('ÚHRADOVÝ KATALOG VZP - ZP'!M238=15,'ÚHRADOVÝ KATALOG VZP - ZP'!M238=21),
'ÚHRADOVÝ KATALOG VZP - ZP'!M238,"CHYBA"))
)</f>
        <v/>
      </c>
      <c r="N238" s="25" t="str">
        <f>IF(R238="NE",IF(AND(T238&lt;&gt;"X",LEN('ÚHRADOVÝ KATALOG VZP - ZP'!N238)&gt;0),IF(ROUND(J238*L238*(1+(M238/100))*T238,2)&lt;'ÚHRADOVÝ KATALOG VZP - ZP'!N238,TEXT('ÚHRADOVÝ KATALOG VZP - ZP'!N238,"# ##0,00 Kč") &amp; CHAR(10) &amp; "&gt; " &amp; TEXT('ÚHRADOVÝ KATALOG VZP - ZP'!N238-(J238*L238*(1+(M238/100))*T238),"# ##0,00 Kč"),TEXT('ÚHRADOVÝ KATALOG VZP - ZP'!N238,"# ##0,00 Kč") &amp; CHAR(10) &amp; "OK"),"Chybí data pro výpočet"),"")</f>
        <v/>
      </c>
      <c r="O238" s="26" t="str">
        <f>IF(AND(R238="NE",LEN('ÚHRADOVÝ KATALOG VZP - ZP'!O238)&gt;0),'ÚHRADOVÝ KATALOG VZP - ZP'!O238,"")</f>
        <v/>
      </c>
      <c r="P238" s="26" t="str">
        <f>IF(AND(R238="NE",LEN('ÚHRADOVÝ KATALOG VZP - ZP'!P238)&gt;0),'ÚHRADOVÝ KATALOG VZP - ZP'!P238,"")</f>
        <v/>
      </c>
      <c r="Q238" s="79" t="str">
        <f>IF(LEN(TRIM('ÚHRADOVÝ KATALOG VZP - ZP'!Q238))=0,"",IF(IFERROR(SEARCH("""",UPPER('ÚHRADOVÝ KATALOG VZP - ZP'!Q238)),0)=0,UPPER('ÚHRADOVÝ KATALOG VZP - ZP'!Q238),"("&amp;""""&amp;")"))</f>
        <v/>
      </c>
      <c r="R238" s="31" t="str">
        <f>IF(LEN(TRIM('ÚHRADOVÝ KATALOG VZP - ZP'!B238)&amp;TRIM('ÚHRADOVÝ KATALOG VZP - ZP'!C238)&amp;TRIM('ÚHRADOVÝ KATALOG VZP - ZP'!D238)&amp;TRIM('ÚHRADOVÝ KATALOG VZP - ZP'!E238)&amp;TRIM('ÚHRADOVÝ KATALOG VZP - ZP'!F238)&amp;TRIM('ÚHRADOVÝ KATALOG VZP - ZP'!G238)&amp;TRIM('ÚHRADOVÝ KATALOG VZP - ZP'!H238)&amp;TRIM('ÚHRADOVÝ KATALOG VZP - ZP'!I238)&amp;TRIM('ÚHRADOVÝ KATALOG VZP - ZP'!J238)&amp;TRIM('ÚHRADOVÝ KATALOG VZP - ZP'!K238)&amp;TRIM('ÚHRADOVÝ KATALOG VZP - ZP'!L238)&amp;TRIM('ÚHRADOVÝ KATALOG VZP - ZP'!M238)&amp;TRIM('ÚHRADOVÝ KATALOG VZP - ZP'!N238)&amp;TRIM('ÚHRADOVÝ KATALOG VZP - ZP'!O238)&amp;TRIM('ÚHRADOVÝ KATALOG VZP - ZP'!P238)&amp;TRIM('ÚHRADOVÝ KATALOG VZP - ZP'!Q238))=0,"ANO","NE")</f>
        <v>ANO</v>
      </c>
      <c r="S238" s="31" t="str">
        <f>IF(R238="NE",IF(LEN(TRIM('ÚHRADOVÝ KATALOG VZP - ZP'!B238))=0,"NOVÝ","OPRAVA"),"")</f>
        <v/>
      </c>
      <c r="T238" s="32" t="str">
        <f t="shared" si="16"/>
        <v>X</v>
      </c>
      <c r="U238" s="11"/>
      <c r="V238" s="11">
        <f>LEN(TRIM('ÚHRADOVÝ KATALOG VZP - ZP'!C238))</f>
        <v>0</v>
      </c>
      <c r="W238" s="11" t="str">
        <f>IF(IFERROR(SEARCH("""",UPPER('ÚHRADOVÝ KATALOG VZP - ZP'!C238)),0)&gt;0," "&amp;CHAR(34),"")</f>
        <v/>
      </c>
      <c r="X238" s="11" t="str">
        <f>IF(IFERROR(SEARCH("~?",UPPER('ÚHRADOVÝ KATALOG VZP - ZP'!C238)),0)&gt;0," ?","")</f>
        <v/>
      </c>
      <c r="Y238" s="11" t="str">
        <f>IF(IFERROR(SEARCH("!",UPPER('ÚHRADOVÝ KATALOG VZP - ZP'!C238)),0)&gt;0," !","")</f>
        <v/>
      </c>
      <c r="Z238" s="11" t="str">
        <f>IF(IFERROR(SEARCH("_",UPPER('ÚHRADOVÝ KATALOG VZP - ZP'!C238)),0)&gt;0," _","")</f>
        <v/>
      </c>
      <c r="AA238" s="11" t="str">
        <f>IF(IFERROR(SEARCH("§",UPPER('ÚHRADOVÝ KATALOG VZP - ZP'!C238)),0)&gt;0," §","")</f>
        <v/>
      </c>
      <c r="AB238" s="11" t="str">
        <f>IF(IFERROR(SEARCH("#",UPPER('ÚHRADOVÝ KATALOG VZP - ZP'!C238)),0)&gt;0," #","")</f>
        <v/>
      </c>
      <c r="AC238" s="11" t="str">
        <f>IF(IFERROR(SEARCH(CHAR(10),UPPER('ÚHRADOVÝ KATALOG VZP - ZP'!C238)),0)&gt;0," ALT+ENTER","")</f>
        <v/>
      </c>
      <c r="AD238" s="96" t="str">
        <f>IF(AND(V238=0, R238="NE"),"Chybí NAZ",IF(LEN(TRIM(W238&amp;X238&amp;Y238&amp;Z238&amp;AA238&amp;AB238&amp;AC238))&gt;0,"Nepovolený(é) znak(y):   "&amp;W238&amp;X238&amp;Y238&amp;Z238&amp;AA238&amp;AB238&amp;AC238,TRIM('ÚHRADOVÝ KATALOG VZP - ZP'!C238)))</f>
        <v/>
      </c>
      <c r="AE238" s="11">
        <f>LEN(TRIM('ÚHRADOVÝ KATALOG VZP - ZP'!D238))</f>
        <v>0</v>
      </c>
      <c r="AF238" s="11" t="str">
        <f>IF(IFERROR(SEARCH("""",UPPER('ÚHRADOVÝ KATALOG VZP - ZP'!D238)),0)&gt;0," "&amp;CHAR(34),"")</f>
        <v/>
      </c>
      <c r="AG238" s="11" t="str">
        <f>IF(IFERROR(SEARCH("~?",UPPER('ÚHRADOVÝ KATALOG VZP - ZP'!D238)),0)&gt;0," ?","")</f>
        <v/>
      </c>
      <c r="AH238" s="11" t="str">
        <f>IF(IFERROR(SEARCH("!",UPPER('ÚHRADOVÝ KATALOG VZP - ZP'!D238)),0)&gt;0," !","")</f>
        <v/>
      </c>
      <c r="AI238" s="11" t="str">
        <f>IF(IFERROR(SEARCH("_",UPPER('ÚHRADOVÝ KATALOG VZP - ZP'!D238)),0)&gt;0," _","")</f>
        <v/>
      </c>
      <c r="AJ238" s="11" t="str">
        <f>IF(IFERROR(SEARCH("§",UPPER('ÚHRADOVÝ KATALOG VZP - ZP'!D238)),0)&gt;0," §","")</f>
        <v/>
      </c>
      <c r="AK238" s="11" t="str">
        <f>IF(IFERROR(SEARCH("#",UPPER('ÚHRADOVÝ KATALOG VZP - ZP'!D238)),0)&gt;0," #","")</f>
        <v/>
      </c>
      <c r="AL238" s="11" t="str">
        <f>IF(IFERROR(SEARCH(CHAR(10),UPPER('ÚHRADOVÝ KATALOG VZP - ZP'!D238)),0)&gt;0," ALT+ENTER","")</f>
        <v/>
      </c>
      <c r="AM238" s="96" t="str">
        <f>IF(AND(AE238=0, R238="NE"),"Chybí DOP",IF(LEN(TRIM(AF238&amp;AG238&amp;AH238&amp;AI238&amp;AJ238&amp;AK238&amp;AL238))&gt;0,"Nepovolený(é) znak(y):   "&amp;AF238&amp;AG238&amp;AH238&amp;AI238&amp;AJ238&amp;AK238&amp;AL238,TRIM('ÚHRADOVÝ KATALOG VZP - ZP'!D238)))</f>
        <v/>
      </c>
    </row>
    <row r="239" spans="1:39" ht="30" hidden="1" customHeight="1" x14ac:dyDescent="0.2">
      <c r="A239" s="1">
        <v>234</v>
      </c>
      <c r="B239" s="20" t="str">
        <f>IF(ISBLANK('ÚHRADOVÝ KATALOG VZP - ZP'!B239),"",'ÚHRADOVÝ KATALOG VZP - ZP'!B239)</f>
        <v/>
      </c>
      <c r="C239" s="21" t="str">
        <f t="shared" si="13"/>
        <v/>
      </c>
      <c r="D239" s="21" t="str">
        <f t="shared" si="14"/>
        <v/>
      </c>
      <c r="E239" s="22" t="str">
        <f>IF(S239="NOVÝ",IF(LEN(TRIM('ÚHRADOVÝ KATALOG VZP - ZP'!E239))=0,"Chybí TYP",'ÚHRADOVÝ KATALOG VZP - ZP'!E239),IF(LEN(TRIM('ÚHRADOVÝ KATALOG VZP - ZP'!E239))=0,"",'ÚHRADOVÝ KATALOG VZP - ZP'!E239))</f>
        <v/>
      </c>
      <c r="F239" s="22" t="str">
        <f t="shared" si="15"/>
        <v/>
      </c>
      <c r="G239" s="22" t="str">
        <f>IF(S239="NOVÝ",IF(LEN(TRIM('ÚHRADOVÝ KATALOG VZP - ZP'!G239))=0,"???",IF(IFERROR(SEARCH("""",UPPER('ÚHRADOVÝ KATALOG VZP - ZP'!G239)),0)=0,UPPER('ÚHRADOVÝ KATALOG VZP - ZP'!G239),"("&amp;""""&amp;")")),IF(LEN(TRIM('ÚHRADOVÝ KATALOG VZP - ZP'!G239))=0,"",IF(IFERROR(SEARCH("""",UPPER('ÚHRADOVÝ KATALOG VZP - ZP'!G239)),0)=0,UPPER('ÚHRADOVÝ KATALOG VZP - ZP'!G239),"("&amp;""""&amp;")")))</f>
        <v/>
      </c>
      <c r="H239" s="22" t="str">
        <f>IF(IFERROR(SEARCH("""",UPPER('ÚHRADOVÝ KATALOG VZP - ZP'!H239)),0)=0,UPPER('ÚHRADOVÝ KATALOG VZP - ZP'!H239),"("&amp;""""&amp;")")</f>
        <v/>
      </c>
      <c r="I239" s="22" t="str">
        <f>IF(IFERROR(SEARCH("""",UPPER('ÚHRADOVÝ KATALOG VZP - ZP'!I239)),0)=0,UPPER('ÚHRADOVÝ KATALOG VZP - ZP'!I239),"("&amp;""""&amp;")")</f>
        <v/>
      </c>
      <c r="J239" s="23" t="str">
        <f>IF(S239="NOVÝ",IF(LEN(TRIM('ÚHRADOVÝ KATALOG VZP - ZP'!J239))=0,"Chybí VYC",'ÚHRADOVÝ KATALOG VZP - ZP'!J239),IF(LEN(TRIM('ÚHRADOVÝ KATALOG VZP - ZP'!J239))=0,"",'ÚHRADOVÝ KATALOG VZP - ZP'!J239))</f>
        <v/>
      </c>
      <c r="K239" s="22" t="str">
        <f>IF(S239="NOVÝ",IF(LEN(TRIM('ÚHRADOVÝ KATALOG VZP - ZP'!K239))=0,"Chybí MENA",IF(IFERROR(SEARCH("""",UPPER('ÚHRADOVÝ KATALOG VZP - ZP'!K239)),0)=0,UPPER('ÚHRADOVÝ KATALOG VZP - ZP'!K239),"("&amp;""""&amp;")")),IF(LEN(TRIM('ÚHRADOVÝ KATALOG VZP - ZP'!K239))=0,"",IF(IFERROR(SEARCH("""",UPPER('ÚHRADOVÝ KATALOG VZP - ZP'!K239)),0)=0,UPPER('ÚHRADOVÝ KATALOG VZP - ZP'!K239),"("&amp;""""&amp;")")))</f>
        <v/>
      </c>
      <c r="L239" s="24" t="str">
        <f>IF(S239="NOVÝ",IF(LEN(TRIM('ÚHRADOVÝ KATALOG VZP - ZP'!L239))=0,"Chybí KURZ",'ÚHRADOVÝ KATALOG VZP - ZP'!L239),IF(LEN(TRIM('ÚHRADOVÝ KATALOG VZP - ZP'!L239))=0,"",'ÚHRADOVÝ KATALOG VZP - ZP'!L239))</f>
        <v/>
      </c>
      <c r="M239" s="83" t="str">
        <f>IF(S239="NOVÝ",IF(LEN(TRIM('ÚHRADOVÝ KATALOG VZP - ZP'!M239))=0,"Chybí DPH",
IF(OR('ÚHRADOVÝ KATALOG VZP - ZP'!M239=15,'ÚHRADOVÝ KATALOG VZP - ZP'!M239=21),
'ÚHRADOVÝ KATALOG VZP - ZP'!M239,"CHYBA")),
IF(LEN(TRIM('ÚHRADOVÝ KATALOG VZP - ZP'!M239))=0,"",
IF(OR('ÚHRADOVÝ KATALOG VZP - ZP'!M239=15,'ÚHRADOVÝ KATALOG VZP - ZP'!M239=21),
'ÚHRADOVÝ KATALOG VZP - ZP'!M239,"CHYBA"))
)</f>
        <v/>
      </c>
      <c r="N239" s="25" t="str">
        <f>IF(R239="NE",IF(AND(T239&lt;&gt;"X",LEN('ÚHRADOVÝ KATALOG VZP - ZP'!N239)&gt;0),IF(ROUND(J239*L239*(1+(M239/100))*T239,2)&lt;'ÚHRADOVÝ KATALOG VZP - ZP'!N239,TEXT('ÚHRADOVÝ KATALOG VZP - ZP'!N239,"# ##0,00 Kč") &amp; CHAR(10) &amp; "&gt; " &amp; TEXT('ÚHRADOVÝ KATALOG VZP - ZP'!N239-(J239*L239*(1+(M239/100))*T239),"# ##0,00 Kč"),TEXT('ÚHRADOVÝ KATALOG VZP - ZP'!N239,"# ##0,00 Kč") &amp; CHAR(10) &amp; "OK"),"Chybí data pro výpočet"),"")</f>
        <v/>
      </c>
      <c r="O239" s="26" t="str">
        <f>IF(AND(R239="NE",LEN('ÚHRADOVÝ KATALOG VZP - ZP'!O239)&gt;0),'ÚHRADOVÝ KATALOG VZP - ZP'!O239,"")</f>
        <v/>
      </c>
      <c r="P239" s="26" t="str">
        <f>IF(AND(R239="NE",LEN('ÚHRADOVÝ KATALOG VZP - ZP'!P239)&gt;0),'ÚHRADOVÝ KATALOG VZP - ZP'!P239,"")</f>
        <v/>
      </c>
      <c r="Q239" s="79" t="str">
        <f>IF(LEN(TRIM('ÚHRADOVÝ KATALOG VZP - ZP'!Q239))=0,"",IF(IFERROR(SEARCH("""",UPPER('ÚHRADOVÝ KATALOG VZP - ZP'!Q239)),0)=0,UPPER('ÚHRADOVÝ KATALOG VZP - ZP'!Q239),"("&amp;""""&amp;")"))</f>
        <v/>
      </c>
      <c r="R239" s="31" t="str">
        <f>IF(LEN(TRIM('ÚHRADOVÝ KATALOG VZP - ZP'!B239)&amp;TRIM('ÚHRADOVÝ KATALOG VZP - ZP'!C239)&amp;TRIM('ÚHRADOVÝ KATALOG VZP - ZP'!D239)&amp;TRIM('ÚHRADOVÝ KATALOG VZP - ZP'!E239)&amp;TRIM('ÚHRADOVÝ KATALOG VZP - ZP'!F239)&amp;TRIM('ÚHRADOVÝ KATALOG VZP - ZP'!G239)&amp;TRIM('ÚHRADOVÝ KATALOG VZP - ZP'!H239)&amp;TRIM('ÚHRADOVÝ KATALOG VZP - ZP'!I239)&amp;TRIM('ÚHRADOVÝ KATALOG VZP - ZP'!J239)&amp;TRIM('ÚHRADOVÝ KATALOG VZP - ZP'!K239)&amp;TRIM('ÚHRADOVÝ KATALOG VZP - ZP'!L239)&amp;TRIM('ÚHRADOVÝ KATALOG VZP - ZP'!M239)&amp;TRIM('ÚHRADOVÝ KATALOG VZP - ZP'!N239)&amp;TRIM('ÚHRADOVÝ KATALOG VZP - ZP'!O239)&amp;TRIM('ÚHRADOVÝ KATALOG VZP - ZP'!P239)&amp;TRIM('ÚHRADOVÝ KATALOG VZP - ZP'!Q239))=0,"ANO","NE")</f>
        <v>ANO</v>
      </c>
      <c r="S239" s="31" t="str">
        <f>IF(R239="NE",IF(LEN(TRIM('ÚHRADOVÝ KATALOG VZP - ZP'!B239))=0,"NOVÝ","OPRAVA"),"")</f>
        <v/>
      </c>
      <c r="T239" s="32" t="str">
        <f t="shared" si="16"/>
        <v>X</v>
      </c>
      <c r="U239" s="11"/>
      <c r="V239" s="11">
        <f>LEN(TRIM('ÚHRADOVÝ KATALOG VZP - ZP'!C239))</f>
        <v>0</v>
      </c>
      <c r="W239" s="11" t="str">
        <f>IF(IFERROR(SEARCH("""",UPPER('ÚHRADOVÝ KATALOG VZP - ZP'!C239)),0)&gt;0," "&amp;CHAR(34),"")</f>
        <v/>
      </c>
      <c r="X239" s="11" t="str">
        <f>IF(IFERROR(SEARCH("~?",UPPER('ÚHRADOVÝ KATALOG VZP - ZP'!C239)),0)&gt;0," ?","")</f>
        <v/>
      </c>
      <c r="Y239" s="11" t="str">
        <f>IF(IFERROR(SEARCH("!",UPPER('ÚHRADOVÝ KATALOG VZP - ZP'!C239)),0)&gt;0," !","")</f>
        <v/>
      </c>
      <c r="Z239" s="11" t="str">
        <f>IF(IFERROR(SEARCH("_",UPPER('ÚHRADOVÝ KATALOG VZP - ZP'!C239)),0)&gt;0," _","")</f>
        <v/>
      </c>
      <c r="AA239" s="11" t="str">
        <f>IF(IFERROR(SEARCH("§",UPPER('ÚHRADOVÝ KATALOG VZP - ZP'!C239)),0)&gt;0," §","")</f>
        <v/>
      </c>
      <c r="AB239" s="11" t="str">
        <f>IF(IFERROR(SEARCH("#",UPPER('ÚHRADOVÝ KATALOG VZP - ZP'!C239)),0)&gt;0," #","")</f>
        <v/>
      </c>
      <c r="AC239" s="11" t="str">
        <f>IF(IFERROR(SEARCH(CHAR(10),UPPER('ÚHRADOVÝ KATALOG VZP - ZP'!C239)),0)&gt;0," ALT+ENTER","")</f>
        <v/>
      </c>
      <c r="AD239" s="96" t="str">
        <f>IF(AND(V239=0, R239="NE"),"Chybí NAZ",IF(LEN(TRIM(W239&amp;X239&amp;Y239&amp;Z239&amp;AA239&amp;AB239&amp;AC239))&gt;0,"Nepovolený(é) znak(y):   "&amp;W239&amp;X239&amp;Y239&amp;Z239&amp;AA239&amp;AB239&amp;AC239,TRIM('ÚHRADOVÝ KATALOG VZP - ZP'!C239)))</f>
        <v/>
      </c>
      <c r="AE239" s="11">
        <f>LEN(TRIM('ÚHRADOVÝ KATALOG VZP - ZP'!D239))</f>
        <v>0</v>
      </c>
      <c r="AF239" s="11" t="str">
        <f>IF(IFERROR(SEARCH("""",UPPER('ÚHRADOVÝ KATALOG VZP - ZP'!D239)),0)&gt;0," "&amp;CHAR(34),"")</f>
        <v/>
      </c>
      <c r="AG239" s="11" t="str">
        <f>IF(IFERROR(SEARCH("~?",UPPER('ÚHRADOVÝ KATALOG VZP - ZP'!D239)),0)&gt;0," ?","")</f>
        <v/>
      </c>
      <c r="AH239" s="11" t="str">
        <f>IF(IFERROR(SEARCH("!",UPPER('ÚHRADOVÝ KATALOG VZP - ZP'!D239)),0)&gt;0," !","")</f>
        <v/>
      </c>
      <c r="AI239" s="11" t="str">
        <f>IF(IFERROR(SEARCH("_",UPPER('ÚHRADOVÝ KATALOG VZP - ZP'!D239)),0)&gt;0," _","")</f>
        <v/>
      </c>
      <c r="AJ239" s="11" t="str">
        <f>IF(IFERROR(SEARCH("§",UPPER('ÚHRADOVÝ KATALOG VZP - ZP'!D239)),0)&gt;0," §","")</f>
        <v/>
      </c>
      <c r="AK239" s="11" t="str">
        <f>IF(IFERROR(SEARCH("#",UPPER('ÚHRADOVÝ KATALOG VZP - ZP'!D239)),0)&gt;0," #","")</f>
        <v/>
      </c>
      <c r="AL239" s="11" t="str">
        <f>IF(IFERROR(SEARCH(CHAR(10),UPPER('ÚHRADOVÝ KATALOG VZP - ZP'!D239)),0)&gt;0," ALT+ENTER","")</f>
        <v/>
      </c>
      <c r="AM239" s="96" t="str">
        <f>IF(AND(AE239=0, R239="NE"),"Chybí DOP",IF(LEN(TRIM(AF239&amp;AG239&amp;AH239&amp;AI239&amp;AJ239&amp;AK239&amp;AL239))&gt;0,"Nepovolený(é) znak(y):   "&amp;AF239&amp;AG239&amp;AH239&amp;AI239&amp;AJ239&amp;AK239&amp;AL239,TRIM('ÚHRADOVÝ KATALOG VZP - ZP'!D239)))</f>
        <v/>
      </c>
    </row>
    <row r="240" spans="1:39" ht="30" hidden="1" customHeight="1" x14ac:dyDescent="0.2">
      <c r="A240" s="1">
        <v>235</v>
      </c>
      <c r="B240" s="20" t="str">
        <f>IF(ISBLANK('ÚHRADOVÝ KATALOG VZP - ZP'!B240),"",'ÚHRADOVÝ KATALOG VZP - ZP'!B240)</f>
        <v/>
      </c>
      <c r="C240" s="21" t="str">
        <f t="shared" si="13"/>
        <v/>
      </c>
      <c r="D240" s="21" t="str">
        <f t="shared" si="14"/>
        <v/>
      </c>
      <c r="E240" s="22" t="str">
        <f>IF(S240="NOVÝ",IF(LEN(TRIM('ÚHRADOVÝ KATALOG VZP - ZP'!E240))=0,"Chybí TYP",'ÚHRADOVÝ KATALOG VZP - ZP'!E240),IF(LEN(TRIM('ÚHRADOVÝ KATALOG VZP - ZP'!E240))=0,"",'ÚHRADOVÝ KATALOG VZP - ZP'!E240))</f>
        <v/>
      </c>
      <c r="F240" s="22" t="str">
        <f t="shared" si="15"/>
        <v/>
      </c>
      <c r="G240" s="22" t="str">
        <f>IF(S240="NOVÝ",IF(LEN(TRIM('ÚHRADOVÝ KATALOG VZP - ZP'!G240))=0,"???",IF(IFERROR(SEARCH("""",UPPER('ÚHRADOVÝ KATALOG VZP - ZP'!G240)),0)=0,UPPER('ÚHRADOVÝ KATALOG VZP - ZP'!G240),"("&amp;""""&amp;")")),IF(LEN(TRIM('ÚHRADOVÝ KATALOG VZP - ZP'!G240))=0,"",IF(IFERROR(SEARCH("""",UPPER('ÚHRADOVÝ KATALOG VZP - ZP'!G240)),0)=0,UPPER('ÚHRADOVÝ KATALOG VZP - ZP'!G240),"("&amp;""""&amp;")")))</f>
        <v/>
      </c>
      <c r="H240" s="22" t="str">
        <f>IF(IFERROR(SEARCH("""",UPPER('ÚHRADOVÝ KATALOG VZP - ZP'!H240)),0)=0,UPPER('ÚHRADOVÝ KATALOG VZP - ZP'!H240),"("&amp;""""&amp;")")</f>
        <v/>
      </c>
      <c r="I240" s="22" t="str">
        <f>IF(IFERROR(SEARCH("""",UPPER('ÚHRADOVÝ KATALOG VZP - ZP'!I240)),0)=0,UPPER('ÚHRADOVÝ KATALOG VZP - ZP'!I240),"("&amp;""""&amp;")")</f>
        <v/>
      </c>
      <c r="J240" s="23" t="str">
        <f>IF(S240="NOVÝ",IF(LEN(TRIM('ÚHRADOVÝ KATALOG VZP - ZP'!J240))=0,"Chybí VYC",'ÚHRADOVÝ KATALOG VZP - ZP'!J240),IF(LEN(TRIM('ÚHRADOVÝ KATALOG VZP - ZP'!J240))=0,"",'ÚHRADOVÝ KATALOG VZP - ZP'!J240))</f>
        <v/>
      </c>
      <c r="K240" s="22" t="str">
        <f>IF(S240="NOVÝ",IF(LEN(TRIM('ÚHRADOVÝ KATALOG VZP - ZP'!K240))=0,"Chybí MENA",IF(IFERROR(SEARCH("""",UPPER('ÚHRADOVÝ KATALOG VZP - ZP'!K240)),0)=0,UPPER('ÚHRADOVÝ KATALOG VZP - ZP'!K240),"("&amp;""""&amp;")")),IF(LEN(TRIM('ÚHRADOVÝ KATALOG VZP - ZP'!K240))=0,"",IF(IFERROR(SEARCH("""",UPPER('ÚHRADOVÝ KATALOG VZP - ZP'!K240)),0)=0,UPPER('ÚHRADOVÝ KATALOG VZP - ZP'!K240),"("&amp;""""&amp;")")))</f>
        <v/>
      </c>
      <c r="L240" s="24" t="str">
        <f>IF(S240="NOVÝ",IF(LEN(TRIM('ÚHRADOVÝ KATALOG VZP - ZP'!L240))=0,"Chybí KURZ",'ÚHRADOVÝ KATALOG VZP - ZP'!L240),IF(LEN(TRIM('ÚHRADOVÝ KATALOG VZP - ZP'!L240))=0,"",'ÚHRADOVÝ KATALOG VZP - ZP'!L240))</f>
        <v/>
      </c>
      <c r="M240" s="83" t="str">
        <f>IF(S240="NOVÝ",IF(LEN(TRIM('ÚHRADOVÝ KATALOG VZP - ZP'!M240))=0,"Chybí DPH",
IF(OR('ÚHRADOVÝ KATALOG VZP - ZP'!M240=15,'ÚHRADOVÝ KATALOG VZP - ZP'!M240=21),
'ÚHRADOVÝ KATALOG VZP - ZP'!M240,"CHYBA")),
IF(LEN(TRIM('ÚHRADOVÝ KATALOG VZP - ZP'!M240))=0,"",
IF(OR('ÚHRADOVÝ KATALOG VZP - ZP'!M240=15,'ÚHRADOVÝ KATALOG VZP - ZP'!M240=21),
'ÚHRADOVÝ KATALOG VZP - ZP'!M240,"CHYBA"))
)</f>
        <v/>
      </c>
      <c r="N240" s="25" t="str">
        <f>IF(R240="NE",IF(AND(T240&lt;&gt;"X",LEN('ÚHRADOVÝ KATALOG VZP - ZP'!N240)&gt;0),IF(ROUND(J240*L240*(1+(M240/100))*T240,2)&lt;'ÚHRADOVÝ KATALOG VZP - ZP'!N240,TEXT('ÚHRADOVÝ KATALOG VZP - ZP'!N240,"# ##0,00 Kč") &amp; CHAR(10) &amp; "&gt; " &amp; TEXT('ÚHRADOVÝ KATALOG VZP - ZP'!N240-(J240*L240*(1+(M240/100))*T240),"# ##0,00 Kč"),TEXT('ÚHRADOVÝ KATALOG VZP - ZP'!N240,"# ##0,00 Kč") &amp; CHAR(10) &amp; "OK"),"Chybí data pro výpočet"),"")</f>
        <v/>
      </c>
      <c r="O240" s="26" t="str">
        <f>IF(AND(R240="NE",LEN('ÚHRADOVÝ KATALOG VZP - ZP'!O240)&gt;0),'ÚHRADOVÝ KATALOG VZP - ZP'!O240,"")</f>
        <v/>
      </c>
      <c r="P240" s="26" t="str">
        <f>IF(AND(R240="NE",LEN('ÚHRADOVÝ KATALOG VZP - ZP'!P240)&gt;0),'ÚHRADOVÝ KATALOG VZP - ZP'!P240,"")</f>
        <v/>
      </c>
      <c r="Q240" s="79" t="str">
        <f>IF(LEN(TRIM('ÚHRADOVÝ KATALOG VZP - ZP'!Q240))=0,"",IF(IFERROR(SEARCH("""",UPPER('ÚHRADOVÝ KATALOG VZP - ZP'!Q240)),0)=0,UPPER('ÚHRADOVÝ KATALOG VZP - ZP'!Q240),"("&amp;""""&amp;")"))</f>
        <v/>
      </c>
      <c r="R240" s="31" t="str">
        <f>IF(LEN(TRIM('ÚHRADOVÝ KATALOG VZP - ZP'!B240)&amp;TRIM('ÚHRADOVÝ KATALOG VZP - ZP'!C240)&amp;TRIM('ÚHRADOVÝ KATALOG VZP - ZP'!D240)&amp;TRIM('ÚHRADOVÝ KATALOG VZP - ZP'!E240)&amp;TRIM('ÚHRADOVÝ KATALOG VZP - ZP'!F240)&amp;TRIM('ÚHRADOVÝ KATALOG VZP - ZP'!G240)&amp;TRIM('ÚHRADOVÝ KATALOG VZP - ZP'!H240)&amp;TRIM('ÚHRADOVÝ KATALOG VZP - ZP'!I240)&amp;TRIM('ÚHRADOVÝ KATALOG VZP - ZP'!J240)&amp;TRIM('ÚHRADOVÝ KATALOG VZP - ZP'!K240)&amp;TRIM('ÚHRADOVÝ KATALOG VZP - ZP'!L240)&amp;TRIM('ÚHRADOVÝ KATALOG VZP - ZP'!M240)&amp;TRIM('ÚHRADOVÝ KATALOG VZP - ZP'!N240)&amp;TRIM('ÚHRADOVÝ KATALOG VZP - ZP'!O240)&amp;TRIM('ÚHRADOVÝ KATALOG VZP - ZP'!P240)&amp;TRIM('ÚHRADOVÝ KATALOG VZP - ZP'!Q240))=0,"ANO","NE")</f>
        <v>ANO</v>
      </c>
      <c r="S240" s="31" t="str">
        <f>IF(R240="NE",IF(LEN(TRIM('ÚHRADOVÝ KATALOG VZP - ZP'!B240))=0,"NOVÝ","OPRAVA"),"")</f>
        <v/>
      </c>
      <c r="T240" s="32" t="str">
        <f t="shared" si="16"/>
        <v>X</v>
      </c>
      <c r="U240" s="11"/>
      <c r="V240" s="11">
        <f>LEN(TRIM('ÚHRADOVÝ KATALOG VZP - ZP'!C240))</f>
        <v>0</v>
      </c>
      <c r="W240" s="11" t="str">
        <f>IF(IFERROR(SEARCH("""",UPPER('ÚHRADOVÝ KATALOG VZP - ZP'!C240)),0)&gt;0," "&amp;CHAR(34),"")</f>
        <v/>
      </c>
      <c r="X240" s="11" t="str">
        <f>IF(IFERROR(SEARCH("~?",UPPER('ÚHRADOVÝ KATALOG VZP - ZP'!C240)),0)&gt;0," ?","")</f>
        <v/>
      </c>
      <c r="Y240" s="11" t="str">
        <f>IF(IFERROR(SEARCH("!",UPPER('ÚHRADOVÝ KATALOG VZP - ZP'!C240)),0)&gt;0," !","")</f>
        <v/>
      </c>
      <c r="Z240" s="11" t="str">
        <f>IF(IFERROR(SEARCH("_",UPPER('ÚHRADOVÝ KATALOG VZP - ZP'!C240)),0)&gt;0," _","")</f>
        <v/>
      </c>
      <c r="AA240" s="11" t="str">
        <f>IF(IFERROR(SEARCH("§",UPPER('ÚHRADOVÝ KATALOG VZP - ZP'!C240)),0)&gt;0," §","")</f>
        <v/>
      </c>
      <c r="AB240" s="11" t="str">
        <f>IF(IFERROR(SEARCH("#",UPPER('ÚHRADOVÝ KATALOG VZP - ZP'!C240)),0)&gt;0," #","")</f>
        <v/>
      </c>
      <c r="AC240" s="11" t="str">
        <f>IF(IFERROR(SEARCH(CHAR(10),UPPER('ÚHRADOVÝ KATALOG VZP - ZP'!C240)),0)&gt;0," ALT+ENTER","")</f>
        <v/>
      </c>
      <c r="AD240" s="96" t="str">
        <f>IF(AND(V240=0, R240="NE"),"Chybí NAZ",IF(LEN(TRIM(W240&amp;X240&amp;Y240&amp;Z240&amp;AA240&amp;AB240&amp;AC240))&gt;0,"Nepovolený(é) znak(y):   "&amp;W240&amp;X240&amp;Y240&amp;Z240&amp;AA240&amp;AB240&amp;AC240,TRIM('ÚHRADOVÝ KATALOG VZP - ZP'!C240)))</f>
        <v/>
      </c>
      <c r="AE240" s="11">
        <f>LEN(TRIM('ÚHRADOVÝ KATALOG VZP - ZP'!D240))</f>
        <v>0</v>
      </c>
      <c r="AF240" s="11" t="str">
        <f>IF(IFERROR(SEARCH("""",UPPER('ÚHRADOVÝ KATALOG VZP - ZP'!D240)),0)&gt;0," "&amp;CHAR(34),"")</f>
        <v/>
      </c>
      <c r="AG240" s="11" t="str">
        <f>IF(IFERROR(SEARCH("~?",UPPER('ÚHRADOVÝ KATALOG VZP - ZP'!D240)),0)&gt;0," ?","")</f>
        <v/>
      </c>
      <c r="AH240" s="11" t="str">
        <f>IF(IFERROR(SEARCH("!",UPPER('ÚHRADOVÝ KATALOG VZP - ZP'!D240)),0)&gt;0," !","")</f>
        <v/>
      </c>
      <c r="AI240" s="11" t="str">
        <f>IF(IFERROR(SEARCH("_",UPPER('ÚHRADOVÝ KATALOG VZP - ZP'!D240)),0)&gt;0," _","")</f>
        <v/>
      </c>
      <c r="AJ240" s="11" t="str">
        <f>IF(IFERROR(SEARCH("§",UPPER('ÚHRADOVÝ KATALOG VZP - ZP'!D240)),0)&gt;0," §","")</f>
        <v/>
      </c>
      <c r="AK240" s="11" t="str">
        <f>IF(IFERROR(SEARCH("#",UPPER('ÚHRADOVÝ KATALOG VZP - ZP'!D240)),0)&gt;0," #","")</f>
        <v/>
      </c>
      <c r="AL240" s="11" t="str">
        <f>IF(IFERROR(SEARCH(CHAR(10),UPPER('ÚHRADOVÝ KATALOG VZP - ZP'!D240)),0)&gt;0," ALT+ENTER","")</f>
        <v/>
      </c>
      <c r="AM240" s="96" t="str">
        <f>IF(AND(AE240=0, R240="NE"),"Chybí DOP",IF(LEN(TRIM(AF240&amp;AG240&amp;AH240&amp;AI240&amp;AJ240&amp;AK240&amp;AL240))&gt;0,"Nepovolený(é) znak(y):   "&amp;AF240&amp;AG240&amp;AH240&amp;AI240&amp;AJ240&amp;AK240&amp;AL240,TRIM('ÚHRADOVÝ KATALOG VZP - ZP'!D240)))</f>
        <v/>
      </c>
    </row>
    <row r="241" spans="1:39" ht="30" hidden="1" customHeight="1" x14ac:dyDescent="0.2">
      <c r="A241" s="1">
        <v>236</v>
      </c>
      <c r="B241" s="20" t="str">
        <f>IF(ISBLANK('ÚHRADOVÝ KATALOG VZP - ZP'!B241),"",'ÚHRADOVÝ KATALOG VZP - ZP'!B241)</f>
        <v/>
      </c>
      <c r="C241" s="21" t="str">
        <f t="shared" si="13"/>
        <v/>
      </c>
      <c r="D241" s="21" t="str">
        <f t="shared" si="14"/>
        <v/>
      </c>
      <c r="E241" s="22" t="str">
        <f>IF(S241="NOVÝ",IF(LEN(TRIM('ÚHRADOVÝ KATALOG VZP - ZP'!E241))=0,"Chybí TYP",'ÚHRADOVÝ KATALOG VZP - ZP'!E241),IF(LEN(TRIM('ÚHRADOVÝ KATALOG VZP - ZP'!E241))=0,"",'ÚHRADOVÝ KATALOG VZP - ZP'!E241))</f>
        <v/>
      </c>
      <c r="F241" s="22" t="str">
        <f t="shared" si="15"/>
        <v/>
      </c>
      <c r="G241" s="22" t="str">
        <f>IF(S241="NOVÝ",IF(LEN(TRIM('ÚHRADOVÝ KATALOG VZP - ZP'!G241))=0,"???",IF(IFERROR(SEARCH("""",UPPER('ÚHRADOVÝ KATALOG VZP - ZP'!G241)),0)=0,UPPER('ÚHRADOVÝ KATALOG VZP - ZP'!G241),"("&amp;""""&amp;")")),IF(LEN(TRIM('ÚHRADOVÝ KATALOG VZP - ZP'!G241))=0,"",IF(IFERROR(SEARCH("""",UPPER('ÚHRADOVÝ KATALOG VZP - ZP'!G241)),0)=0,UPPER('ÚHRADOVÝ KATALOG VZP - ZP'!G241),"("&amp;""""&amp;")")))</f>
        <v/>
      </c>
      <c r="H241" s="22" t="str">
        <f>IF(IFERROR(SEARCH("""",UPPER('ÚHRADOVÝ KATALOG VZP - ZP'!H241)),0)=0,UPPER('ÚHRADOVÝ KATALOG VZP - ZP'!H241),"("&amp;""""&amp;")")</f>
        <v/>
      </c>
      <c r="I241" s="22" t="str">
        <f>IF(IFERROR(SEARCH("""",UPPER('ÚHRADOVÝ KATALOG VZP - ZP'!I241)),0)=0,UPPER('ÚHRADOVÝ KATALOG VZP - ZP'!I241),"("&amp;""""&amp;")")</f>
        <v/>
      </c>
      <c r="J241" s="23" t="str">
        <f>IF(S241="NOVÝ",IF(LEN(TRIM('ÚHRADOVÝ KATALOG VZP - ZP'!J241))=0,"Chybí VYC",'ÚHRADOVÝ KATALOG VZP - ZP'!J241),IF(LEN(TRIM('ÚHRADOVÝ KATALOG VZP - ZP'!J241))=0,"",'ÚHRADOVÝ KATALOG VZP - ZP'!J241))</f>
        <v/>
      </c>
      <c r="K241" s="22" t="str">
        <f>IF(S241="NOVÝ",IF(LEN(TRIM('ÚHRADOVÝ KATALOG VZP - ZP'!K241))=0,"Chybí MENA",IF(IFERROR(SEARCH("""",UPPER('ÚHRADOVÝ KATALOG VZP - ZP'!K241)),0)=0,UPPER('ÚHRADOVÝ KATALOG VZP - ZP'!K241),"("&amp;""""&amp;")")),IF(LEN(TRIM('ÚHRADOVÝ KATALOG VZP - ZP'!K241))=0,"",IF(IFERROR(SEARCH("""",UPPER('ÚHRADOVÝ KATALOG VZP - ZP'!K241)),0)=0,UPPER('ÚHRADOVÝ KATALOG VZP - ZP'!K241),"("&amp;""""&amp;")")))</f>
        <v/>
      </c>
      <c r="L241" s="24" t="str">
        <f>IF(S241="NOVÝ",IF(LEN(TRIM('ÚHRADOVÝ KATALOG VZP - ZP'!L241))=0,"Chybí KURZ",'ÚHRADOVÝ KATALOG VZP - ZP'!L241),IF(LEN(TRIM('ÚHRADOVÝ KATALOG VZP - ZP'!L241))=0,"",'ÚHRADOVÝ KATALOG VZP - ZP'!L241))</f>
        <v/>
      </c>
      <c r="M241" s="83" t="str">
        <f>IF(S241="NOVÝ",IF(LEN(TRIM('ÚHRADOVÝ KATALOG VZP - ZP'!M241))=0,"Chybí DPH",
IF(OR('ÚHRADOVÝ KATALOG VZP - ZP'!M241=15,'ÚHRADOVÝ KATALOG VZP - ZP'!M241=21),
'ÚHRADOVÝ KATALOG VZP - ZP'!M241,"CHYBA")),
IF(LEN(TRIM('ÚHRADOVÝ KATALOG VZP - ZP'!M241))=0,"",
IF(OR('ÚHRADOVÝ KATALOG VZP - ZP'!M241=15,'ÚHRADOVÝ KATALOG VZP - ZP'!M241=21),
'ÚHRADOVÝ KATALOG VZP - ZP'!M241,"CHYBA"))
)</f>
        <v/>
      </c>
      <c r="N241" s="25" t="str">
        <f>IF(R241="NE",IF(AND(T241&lt;&gt;"X",LEN('ÚHRADOVÝ KATALOG VZP - ZP'!N241)&gt;0),IF(ROUND(J241*L241*(1+(M241/100))*T241,2)&lt;'ÚHRADOVÝ KATALOG VZP - ZP'!N241,TEXT('ÚHRADOVÝ KATALOG VZP - ZP'!N241,"# ##0,00 Kč") &amp; CHAR(10) &amp; "&gt; " &amp; TEXT('ÚHRADOVÝ KATALOG VZP - ZP'!N241-(J241*L241*(1+(M241/100))*T241),"# ##0,00 Kč"),TEXT('ÚHRADOVÝ KATALOG VZP - ZP'!N241,"# ##0,00 Kč") &amp; CHAR(10) &amp; "OK"),"Chybí data pro výpočet"),"")</f>
        <v/>
      </c>
      <c r="O241" s="26" t="str">
        <f>IF(AND(R241="NE",LEN('ÚHRADOVÝ KATALOG VZP - ZP'!O241)&gt;0),'ÚHRADOVÝ KATALOG VZP - ZP'!O241,"")</f>
        <v/>
      </c>
      <c r="P241" s="26" t="str">
        <f>IF(AND(R241="NE",LEN('ÚHRADOVÝ KATALOG VZP - ZP'!P241)&gt;0),'ÚHRADOVÝ KATALOG VZP - ZP'!P241,"")</f>
        <v/>
      </c>
      <c r="Q241" s="79" t="str">
        <f>IF(LEN(TRIM('ÚHRADOVÝ KATALOG VZP - ZP'!Q241))=0,"",IF(IFERROR(SEARCH("""",UPPER('ÚHRADOVÝ KATALOG VZP - ZP'!Q241)),0)=0,UPPER('ÚHRADOVÝ KATALOG VZP - ZP'!Q241),"("&amp;""""&amp;")"))</f>
        <v/>
      </c>
      <c r="R241" s="31" t="str">
        <f>IF(LEN(TRIM('ÚHRADOVÝ KATALOG VZP - ZP'!B241)&amp;TRIM('ÚHRADOVÝ KATALOG VZP - ZP'!C241)&amp;TRIM('ÚHRADOVÝ KATALOG VZP - ZP'!D241)&amp;TRIM('ÚHRADOVÝ KATALOG VZP - ZP'!E241)&amp;TRIM('ÚHRADOVÝ KATALOG VZP - ZP'!F241)&amp;TRIM('ÚHRADOVÝ KATALOG VZP - ZP'!G241)&amp;TRIM('ÚHRADOVÝ KATALOG VZP - ZP'!H241)&amp;TRIM('ÚHRADOVÝ KATALOG VZP - ZP'!I241)&amp;TRIM('ÚHRADOVÝ KATALOG VZP - ZP'!J241)&amp;TRIM('ÚHRADOVÝ KATALOG VZP - ZP'!K241)&amp;TRIM('ÚHRADOVÝ KATALOG VZP - ZP'!L241)&amp;TRIM('ÚHRADOVÝ KATALOG VZP - ZP'!M241)&amp;TRIM('ÚHRADOVÝ KATALOG VZP - ZP'!N241)&amp;TRIM('ÚHRADOVÝ KATALOG VZP - ZP'!O241)&amp;TRIM('ÚHRADOVÝ KATALOG VZP - ZP'!P241)&amp;TRIM('ÚHRADOVÝ KATALOG VZP - ZP'!Q241))=0,"ANO","NE")</f>
        <v>ANO</v>
      </c>
      <c r="S241" s="31" t="str">
        <f>IF(R241="NE",IF(LEN(TRIM('ÚHRADOVÝ KATALOG VZP - ZP'!B241))=0,"NOVÝ","OPRAVA"),"")</f>
        <v/>
      </c>
      <c r="T241" s="32" t="str">
        <f t="shared" si="16"/>
        <v>X</v>
      </c>
      <c r="U241" s="11"/>
      <c r="V241" s="11">
        <f>LEN(TRIM('ÚHRADOVÝ KATALOG VZP - ZP'!C241))</f>
        <v>0</v>
      </c>
      <c r="W241" s="11" t="str">
        <f>IF(IFERROR(SEARCH("""",UPPER('ÚHRADOVÝ KATALOG VZP - ZP'!C241)),0)&gt;0," "&amp;CHAR(34),"")</f>
        <v/>
      </c>
      <c r="X241" s="11" t="str">
        <f>IF(IFERROR(SEARCH("~?",UPPER('ÚHRADOVÝ KATALOG VZP - ZP'!C241)),0)&gt;0," ?","")</f>
        <v/>
      </c>
      <c r="Y241" s="11" t="str">
        <f>IF(IFERROR(SEARCH("!",UPPER('ÚHRADOVÝ KATALOG VZP - ZP'!C241)),0)&gt;0," !","")</f>
        <v/>
      </c>
      <c r="Z241" s="11" t="str">
        <f>IF(IFERROR(SEARCH("_",UPPER('ÚHRADOVÝ KATALOG VZP - ZP'!C241)),0)&gt;0," _","")</f>
        <v/>
      </c>
      <c r="AA241" s="11" t="str">
        <f>IF(IFERROR(SEARCH("§",UPPER('ÚHRADOVÝ KATALOG VZP - ZP'!C241)),0)&gt;0," §","")</f>
        <v/>
      </c>
      <c r="AB241" s="11" t="str">
        <f>IF(IFERROR(SEARCH("#",UPPER('ÚHRADOVÝ KATALOG VZP - ZP'!C241)),0)&gt;0," #","")</f>
        <v/>
      </c>
      <c r="AC241" s="11" t="str">
        <f>IF(IFERROR(SEARCH(CHAR(10),UPPER('ÚHRADOVÝ KATALOG VZP - ZP'!C241)),0)&gt;0," ALT+ENTER","")</f>
        <v/>
      </c>
      <c r="AD241" s="96" t="str">
        <f>IF(AND(V241=0, R241="NE"),"Chybí NAZ",IF(LEN(TRIM(W241&amp;X241&amp;Y241&amp;Z241&amp;AA241&amp;AB241&amp;AC241))&gt;0,"Nepovolený(é) znak(y):   "&amp;W241&amp;X241&amp;Y241&amp;Z241&amp;AA241&amp;AB241&amp;AC241,TRIM('ÚHRADOVÝ KATALOG VZP - ZP'!C241)))</f>
        <v/>
      </c>
      <c r="AE241" s="11">
        <f>LEN(TRIM('ÚHRADOVÝ KATALOG VZP - ZP'!D241))</f>
        <v>0</v>
      </c>
      <c r="AF241" s="11" t="str">
        <f>IF(IFERROR(SEARCH("""",UPPER('ÚHRADOVÝ KATALOG VZP - ZP'!D241)),0)&gt;0," "&amp;CHAR(34),"")</f>
        <v/>
      </c>
      <c r="AG241" s="11" t="str">
        <f>IF(IFERROR(SEARCH("~?",UPPER('ÚHRADOVÝ KATALOG VZP - ZP'!D241)),0)&gt;0," ?","")</f>
        <v/>
      </c>
      <c r="AH241" s="11" t="str">
        <f>IF(IFERROR(SEARCH("!",UPPER('ÚHRADOVÝ KATALOG VZP - ZP'!D241)),0)&gt;0," !","")</f>
        <v/>
      </c>
      <c r="AI241" s="11" t="str">
        <f>IF(IFERROR(SEARCH("_",UPPER('ÚHRADOVÝ KATALOG VZP - ZP'!D241)),0)&gt;0," _","")</f>
        <v/>
      </c>
      <c r="AJ241" s="11" t="str">
        <f>IF(IFERROR(SEARCH("§",UPPER('ÚHRADOVÝ KATALOG VZP - ZP'!D241)),0)&gt;0," §","")</f>
        <v/>
      </c>
      <c r="AK241" s="11" t="str">
        <f>IF(IFERROR(SEARCH("#",UPPER('ÚHRADOVÝ KATALOG VZP - ZP'!D241)),0)&gt;0," #","")</f>
        <v/>
      </c>
      <c r="AL241" s="11" t="str">
        <f>IF(IFERROR(SEARCH(CHAR(10),UPPER('ÚHRADOVÝ KATALOG VZP - ZP'!D241)),0)&gt;0," ALT+ENTER","")</f>
        <v/>
      </c>
      <c r="AM241" s="96" t="str">
        <f>IF(AND(AE241=0, R241="NE"),"Chybí DOP",IF(LEN(TRIM(AF241&amp;AG241&amp;AH241&amp;AI241&amp;AJ241&amp;AK241&amp;AL241))&gt;0,"Nepovolený(é) znak(y):   "&amp;AF241&amp;AG241&amp;AH241&amp;AI241&amp;AJ241&amp;AK241&amp;AL241,TRIM('ÚHRADOVÝ KATALOG VZP - ZP'!D241)))</f>
        <v/>
      </c>
    </row>
    <row r="242" spans="1:39" ht="30" hidden="1" customHeight="1" x14ac:dyDescent="0.2">
      <c r="A242" s="1">
        <v>237</v>
      </c>
      <c r="B242" s="20" t="str">
        <f>IF(ISBLANK('ÚHRADOVÝ KATALOG VZP - ZP'!B242),"",'ÚHRADOVÝ KATALOG VZP - ZP'!B242)</f>
        <v/>
      </c>
      <c r="C242" s="21" t="str">
        <f t="shared" si="13"/>
        <v/>
      </c>
      <c r="D242" s="21" t="str">
        <f t="shared" si="14"/>
        <v/>
      </c>
      <c r="E242" s="22" t="str">
        <f>IF(S242="NOVÝ",IF(LEN(TRIM('ÚHRADOVÝ KATALOG VZP - ZP'!E242))=0,"Chybí TYP",'ÚHRADOVÝ KATALOG VZP - ZP'!E242),IF(LEN(TRIM('ÚHRADOVÝ KATALOG VZP - ZP'!E242))=0,"",'ÚHRADOVÝ KATALOG VZP - ZP'!E242))</f>
        <v/>
      </c>
      <c r="F242" s="22" t="str">
        <f t="shared" si="15"/>
        <v/>
      </c>
      <c r="G242" s="22" t="str">
        <f>IF(S242="NOVÝ",IF(LEN(TRIM('ÚHRADOVÝ KATALOG VZP - ZP'!G242))=0,"???",IF(IFERROR(SEARCH("""",UPPER('ÚHRADOVÝ KATALOG VZP - ZP'!G242)),0)=0,UPPER('ÚHRADOVÝ KATALOG VZP - ZP'!G242),"("&amp;""""&amp;")")),IF(LEN(TRIM('ÚHRADOVÝ KATALOG VZP - ZP'!G242))=0,"",IF(IFERROR(SEARCH("""",UPPER('ÚHRADOVÝ KATALOG VZP - ZP'!G242)),0)=0,UPPER('ÚHRADOVÝ KATALOG VZP - ZP'!G242),"("&amp;""""&amp;")")))</f>
        <v/>
      </c>
      <c r="H242" s="22" t="str">
        <f>IF(IFERROR(SEARCH("""",UPPER('ÚHRADOVÝ KATALOG VZP - ZP'!H242)),0)=0,UPPER('ÚHRADOVÝ KATALOG VZP - ZP'!H242),"("&amp;""""&amp;")")</f>
        <v/>
      </c>
      <c r="I242" s="22" t="str">
        <f>IF(IFERROR(SEARCH("""",UPPER('ÚHRADOVÝ KATALOG VZP - ZP'!I242)),0)=0,UPPER('ÚHRADOVÝ KATALOG VZP - ZP'!I242),"("&amp;""""&amp;")")</f>
        <v/>
      </c>
      <c r="J242" s="23" t="str">
        <f>IF(S242="NOVÝ",IF(LEN(TRIM('ÚHRADOVÝ KATALOG VZP - ZP'!J242))=0,"Chybí VYC",'ÚHRADOVÝ KATALOG VZP - ZP'!J242),IF(LEN(TRIM('ÚHRADOVÝ KATALOG VZP - ZP'!J242))=0,"",'ÚHRADOVÝ KATALOG VZP - ZP'!J242))</f>
        <v/>
      </c>
      <c r="K242" s="22" t="str">
        <f>IF(S242="NOVÝ",IF(LEN(TRIM('ÚHRADOVÝ KATALOG VZP - ZP'!K242))=0,"Chybí MENA",IF(IFERROR(SEARCH("""",UPPER('ÚHRADOVÝ KATALOG VZP - ZP'!K242)),0)=0,UPPER('ÚHRADOVÝ KATALOG VZP - ZP'!K242),"("&amp;""""&amp;")")),IF(LEN(TRIM('ÚHRADOVÝ KATALOG VZP - ZP'!K242))=0,"",IF(IFERROR(SEARCH("""",UPPER('ÚHRADOVÝ KATALOG VZP - ZP'!K242)),0)=0,UPPER('ÚHRADOVÝ KATALOG VZP - ZP'!K242),"("&amp;""""&amp;")")))</f>
        <v/>
      </c>
      <c r="L242" s="24" t="str">
        <f>IF(S242="NOVÝ",IF(LEN(TRIM('ÚHRADOVÝ KATALOG VZP - ZP'!L242))=0,"Chybí KURZ",'ÚHRADOVÝ KATALOG VZP - ZP'!L242),IF(LEN(TRIM('ÚHRADOVÝ KATALOG VZP - ZP'!L242))=0,"",'ÚHRADOVÝ KATALOG VZP - ZP'!L242))</f>
        <v/>
      </c>
      <c r="M242" s="83" t="str">
        <f>IF(S242="NOVÝ",IF(LEN(TRIM('ÚHRADOVÝ KATALOG VZP - ZP'!M242))=0,"Chybí DPH",
IF(OR('ÚHRADOVÝ KATALOG VZP - ZP'!M242=15,'ÚHRADOVÝ KATALOG VZP - ZP'!M242=21),
'ÚHRADOVÝ KATALOG VZP - ZP'!M242,"CHYBA")),
IF(LEN(TRIM('ÚHRADOVÝ KATALOG VZP - ZP'!M242))=0,"",
IF(OR('ÚHRADOVÝ KATALOG VZP - ZP'!M242=15,'ÚHRADOVÝ KATALOG VZP - ZP'!M242=21),
'ÚHRADOVÝ KATALOG VZP - ZP'!M242,"CHYBA"))
)</f>
        <v/>
      </c>
      <c r="N242" s="25" t="str">
        <f>IF(R242="NE",IF(AND(T242&lt;&gt;"X",LEN('ÚHRADOVÝ KATALOG VZP - ZP'!N242)&gt;0),IF(ROUND(J242*L242*(1+(M242/100))*T242,2)&lt;'ÚHRADOVÝ KATALOG VZP - ZP'!N242,TEXT('ÚHRADOVÝ KATALOG VZP - ZP'!N242,"# ##0,00 Kč") &amp; CHAR(10) &amp; "&gt; " &amp; TEXT('ÚHRADOVÝ KATALOG VZP - ZP'!N242-(J242*L242*(1+(M242/100))*T242),"# ##0,00 Kč"),TEXT('ÚHRADOVÝ KATALOG VZP - ZP'!N242,"# ##0,00 Kč") &amp; CHAR(10) &amp; "OK"),"Chybí data pro výpočet"),"")</f>
        <v/>
      </c>
      <c r="O242" s="26" t="str">
        <f>IF(AND(R242="NE",LEN('ÚHRADOVÝ KATALOG VZP - ZP'!O242)&gt;0),'ÚHRADOVÝ KATALOG VZP - ZP'!O242,"")</f>
        <v/>
      </c>
      <c r="P242" s="26" t="str">
        <f>IF(AND(R242="NE",LEN('ÚHRADOVÝ KATALOG VZP - ZP'!P242)&gt;0),'ÚHRADOVÝ KATALOG VZP - ZP'!P242,"")</f>
        <v/>
      </c>
      <c r="Q242" s="79" t="str">
        <f>IF(LEN(TRIM('ÚHRADOVÝ KATALOG VZP - ZP'!Q242))=0,"",IF(IFERROR(SEARCH("""",UPPER('ÚHRADOVÝ KATALOG VZP - ZP'!Q242)),0)=0,UPPER('ÚHRADOVÝ KATALOG VZP - ZP'!Q242),"("&amp;""""&amp;")"))</f>
        <v/>
      </c>
      <c r="R242" s="31" t="str">
        <f>IF(LEN(TRIM('ÚHRADOVÝ KATALOG VZP - ZP'!B242)&amp;TRIM('ÚHRADOVÝ KATALOG VZP - ZP'!C242)&amp;TRIM('ÚHRADOVÝ KATALOG VZP - ZP'!D242)&amp;TRIM('ÚHRADOVÝ KATALOG VZP - ZP'!E242)&amp;TRIM('ÚHRADOVÝ KATALOG VZP - ZP'!F242)&amp;TRIM('ÚHRADOVÝ KATALOG VZP - ZP'!G242)&amp;TRIM('ÚHRADOVÝ KATALOG VZP - ZP'!H242)&amp;TRIM('ÚHRADOVÝ KATALOG VZP - ZP'!I242)&amp;TRIM('ÚHRADOVÝ KATALOG VZP - ZP'!J242)&amp;TRIM('ÚHRADOVÝ KATALOG VZP - ZP'!K242)&amp;TRIM('ÚHRADOVÝ KATALOG VZP - ZP'!L242)&amp;TRIM('ÚHRADOVÝ KATALOG VZP - ZP'!M242)&amp;TRIM('ÚHRADOVÝ KATALOG VZP - ZP'!N242)&amp;TRIM('ÚHRADOVÝ KATALOG VZP - ZP'!O242)&amp;TRIM('ÚHRADOVÝ KATALOG VZP - ZP'!P242)&amp;TRIM('ÚHRADOVÝ KATALOG VZP - ZP'!Q242))=0,"ANO","NE")</f>
        <v>ANO</v>
      </c>
      <c r="S242" s="31" t="str">
        <f>IF(R242="NE",IF(LEN(TRIM('ÚHRADOVÝ KATALOG VZP - ZP'!B242))=0,"NOVÝ","OPRAVA"),"")</f>
        <v/>
      </c>
      <c r="T242" s="32" t="str">
        <f t="shared" si="16"/>
        <v>X</v>
      </c>
      <c r="U242" s="11"/>
      <c r="V242" s="11">
        <f>LEN(TRIM('ÚHRADOVÝ KATALOG VZP - ZP'!C242))</f>
        <v>0</v>
      </c>
      <c r="W242" s="11" t="str">
        <f>IF(IFERROR(SEARCH("""",UPPER('ÚHRADOVÝ KATALOG VZP - ZP'!C242)),0)&gt;0," "&amp;CHAR(34),"")</f>
        <v/>
      </c>
      <c r="X242" s="11" t="str">
        <f>IF(IFERROR(SEARCH("~?",UPPER('ÚHRADOVÝ KATALOG VZP - ZP'!C242)),0)&gt;0," ?","")</f>
        <v/>
      </c>
      <c r="Y242" s="11" t="str">
        <f>IF(IFERROR(SEARCH("!",UPPER('ÚHRADOVÝ KATALOG VZP - ZP'!C242)),0)&gt;0," !","")</f>
        <v/>
      </c>
      <c r="Z242" s="11" t="str">
        <f>IF(IFERROR(SEARCH("_",UPPER('ÚHRADOVÝ KATALOG VZP - ZP'!C242)),0)&gt;0," _","")</f>
        <v/>
      </c>
      <c r="AA242" s="11" t="str">
        <f>IF(IFERROR(SEARCH("§",UPPER('ÚHRADOVÝ KATALOG VZP - ZP'!C242)),0)&gt;0," §","")</f>
        <v/>
      </c>
      <c r="AB242" s="11" t="str">
        <f>IF(IFERROR(SEARCH("#",UPPER('ÚHRADOVÝ KATALOG VZP - ZP'!C242)),0)&gt;0," #","")</f>
        <v/>
      </c>
      <c r="AC242" s="11" t="str">
        <f>IF(IFERROR(SEARCH(CHAR(10),UPPER('ÚHRADOVÝ KATALOG VZP - ZP'!C242)),0)&gt;0," ALT+ENTER","")</f>
        <v/>
      </c>
      <c r="AD242" s="96" t="str">
        <f>IF(AND(V242=0, R242="NE"),"Chybí NAZ",IF(LEN(TRIM(W242&amp;X242&amp;Y242&amp;Z242&amp;AA242&amp;AB242&amp;AC242))&gt;0,"Nepovolený(é) znak(y):   "&amp;W242&amp;X242&amp;Y242&amp;Z242&amp;AA242&amp;AB242&amp;AC242,TRIM('ÚHRADOVÝ KATALOG VZP - ZP'!C242)))</f>
        <v/>
      </c>
      <c r="AE242" s="11">
        <f>LEN(TRIM('ÚHRADOVÝ KATALOG VZP - ZP'!D242))</f>
        <v>0</v>
      </c>
      <c r="AF242" s="11" t="str">
        <f>IF(IFERROR(SEARCH("""",UPPER('ÚHRADOVÝ KATALOG VZP - ZP'!D242)),0)&gt;0," "&amp;CHAR(34),"")</f>
        <v/>
      </c>
      <c r="AG242" s="11" t="str">
        <f>IF(IFERROR(SEARCH("~?",UPPER('ÚHRADOVÝ KATALOG VZP - ZP'!D242)),0)&gt;0," ?","")</f>
        <v/>
      </c>
      <c r="AH242" s="11" t="str">
        <f>IF(IFERROR(SEARCH("!",UPPER('ÚHRADOVÝ KATALOG VZP - ZP'!D242)),0)&gt;0," !","")</f>
        <v/>
      </c>
      <c r="AI242" s="11" t="str">
        <f>IF(IFERROR(SEARCH("_",UPPER('ÚHRADOVÝ KATALOG VZP - ZP'!D242)),0)&gt;0," _","")</f>
        <v/>
      </c>
      <c r="AJ242" s="11" t="str">
        <f>IF(IFERROR(SEARCH("§",UPPER('ÚHRADOVÝ KATALOG VZP - ZP'!D242)),0)&gt;0," §","")</f>
        <v/>
      </c>
      <c r="AK242" s="11" t="str">
        <f>IF(IFERROR(SEARCH("#",UPPER('ÚHRADOVÝ KATALOG VZP - ZP'!D242)),0)&gt;0," #","")</f>
        <v/>
      </c>
      <c r="AL242" s="11" t="str">
        <f>IF(IFERROR(SEARCH(CHAR(10),UPPER('ÚHRADOVÝ KATALOG VZP - ZP'!D242)),0)&gt;0," ALT+ENTER","")</f>
        <v/>
      </c>
      <c r="AM242" s="96" t="str">
        <f>IF(AND(AE242=0, R242="NE"),"Chybí DOP",IF(LEN(TRIM(AF242&amp;AG242&amp;AH242&amp;AI242&amp;AJ242&amp;AK242&amp;AL242))&gt;0,"Nepovolený(é) znak(y):   "&amp;AF242&amp;AG242&amp;AH242&amp;AI242&amp;AJ242&amp;AK242&amp;AL242,TRIM('ÚHRADOVÝ KATALOG VZP - ZP'!D242)))</f>
        <v/>
      </c>
    </row>
    <row r="243" spans="1:39" ht="30" hidden="1" customHeight="1" x14ac:dyDescent="0.2">
      <c r="A243" s="1">
        <v>238</v>
      </c>
      <c r="B243" s="20" t="str">
        <f>IF(ISBLANK('ÚHRADOVÝ KATALOG VZP - ZP'!B243),"",'ÚHRADOVÝ KATALOG VZP - ZP'!B243)</f>
        <v/>
      </c>
      <c r="C243" s="21" t="str">
        <f t="shared" si="13"/>
        <v/>
      </c>
      <c r="D243" s="21" t="str">
        <f t="shared" si="14"/>
        <v/>
      </c>
      <c r="E243" s="22" t="str">
        <f>IF(S243="NOVÝ",IF(LEN(TRIM('ÚHRADOVÝ KATALOG VZP - ZP'!E243))=0,"Chybí TYP",'ÚHRADOVÝ KATALOG VZP - ZP'!E243),IF(LEN(TRIM('ÚHRADOVÝ KATALOG VZP - ZP'!E243))=0,"",'ÚHRADOVÝ KATALOG VZP - ZP'!E243))</f>
        <v/>
      </c>
      <c r="F243" s="22" t="str">
        <f t="shared" si="15"/>
        <v/>
      </c>
      <c r="G243" s="22" t="str">
        <f>IF(S243="NOVÝ",IF(LEN(TRIM('ÚHRADOVÝ KATALOG VZP - ZP'!G243))=0,"???",IF(IFERROR(SEARCH("""",UPPER('ÚHRADOVÝ KATALOG VZP - ZP'!G243)),0)=0,UPPER('ÚHRADOVÝ KATALOG VZP - ZP'!G243),"("&amp;""""&amp;")")),IF(LEN(TRIM('ÚHRADOVÝ KATALOG VZP - ZP'!G243))=0,"",IF(IFERROR(SEARCH("""",UPPER('ÚHRADOVÝ KATALOG VZP - ZP'!G243)),0)=0,UPPER('ÚHRADOVÝ KATALOG VZP - ZP'!G243),"("&amp;""""&amp;")")))</f>
        <v/>
      </c>
      <c r="H243" s="22" t="str">
        <f>IF(IFERROR(SEARCH("""",UPPER('ÚHRADOVÝ KATALOG VZP - ZP'!H243)),0)=0,UPPER('ÚHRADOVÝ KATALOG VZP - ZP'!H243),"("&amp;""""&amp;")")</f>
        <v/>
      </c>
      <c r="I243" s="22" t="str">
        <f>IF(IFERROR(SEARCH("""",UPPER('ÚHRADOVÝ KATALOG VZP - ZP'!I243)),0)=0,UPPER('ÚHRADOVÝ KATALOG VZP - ZP'!I243),"("&amp;""""&amp;")")</f>
        <v/>
      </c>
      <c r="J243" s="23" t="str">
        <f>IF(S243="NOVÝ",IF(LEN(TRIM('ÚHRADOVÝ KATALOG VZP - ZP'!J243))=0,"Chybí VYC",'ÚHRADOVÝ KATALOG VZP - ZP'!J243),IF(LEN(TRIM('ÚHRADOVÝ KATALOG VZP - ZP'!J243))=0,"",'ÚHRADOVÝ KATALOG VZP - ZP'!J243))</f>
        <v/>
      </c>
      <c r="K243" s="22" t="str">
        <f>IF(S243="NOVÝ",IF(LEN(TRIM('ÚHRADOVÝ KATALOG VZP - ZP'!K243))=0,"Chybí MENA",IF(IFERROR(SEARCH("""",UPPER('ÚHRADOVÝ KATALOG VZP - ZP'!K243)),0)=0,UPPER('ÚHRADOVÝ KATALOG VZP - ZP'!K243),"("&amp;""""&amp;")")),IF(LEN(TRIM('ÚHRADOVÝ KATALOG VZP - ZP'!K243))=0,"",IF(IFERROR(SEARCH("""",UPPER('ÚHRADOVÝ KATALOG VZP - ZP'!K243)),0)=0,UPPER('ÚHRADOVÝ KATALOG VZP - ZP'!K243),"("&amp;""""&amp;")")))</f>
        <v/>
      </c>
      <c r="L243" s="24" t="str">
        <f>IF(S243="NOVÝ",IF(LEN(TRIM('ÚHRADOVÝ KATALOG VZP - ZP'!L243))=0,"Chybí KURZ",'ÚHRADOVÝ KATALOG VZP - ZP'!L243),IF(LEN(TRIM('ÚHRADOVÝ KATALOG VZP - ZP'!L243))=0,"",'ÚHRADOVÝ KATALOG VZP - ZP'!L243))</f>
        <v/>
      </c>
      <c r="M243" s="83" t="str">
        <f>IF(S243="NOVÝ",IF(LEN(TRIM('ÚHRADOVÝ KATALOG VZP - ZP'!M243))=0,"Chybí DPH",
IF(OR('ÚHRADOVÝ KATALOG VZP - ZP'!M243=15,'ÚHRADOVÝ KATALOG VZP - ZP'!M243=21),
'ÚHRADOVÝ KATALOG VZP - ZP'!M243,"CHYBA")),
IF(LEN(TRIM('ÚHRADOVÝ KATALOG VZP - ZP'!M243))=0,"",
IF(OR('ÚHRADOVÝ KATALOG VZP - ZP'!M243=15,'ÚHRADOVÝ KATALOG VZP - ZP'!M243=21),
'ÚHRADOVÝ KATALOG VZP - ZP'!M243,"CHYBA"))
)</f>
        <v/>
      </c>
      <c r="N243" s="25" t="str">
        <f>IF(R243="NE",IF(AND(T243&lt;&gt;"X",LEN('ÚHRADOVÝ KATALOG VZP - ZP'!N243)&gt;0),IF(ROUND(J243*L243*(1+(M243/100))*T243,2)&lt;'ÚHRADOVÝ KATALOG VZP - ZP'!N243,TEXT('ÚHRADOVÝ KATALOG VZP - ZP'!N243,"# ##0,00 Kč") &amp; CHAR(10) &amp; "&gt; " &amp; TEXT('ÚHRADOVÝ KATALOG VZP - ZP'!N243-(J243*L243*(1+(M243/100))*T243),"# ##0,00 Kč"),TEXT('ÚHRADOVÝ KATALOG VZP - ZP'!N243,"# ##0,00 Kč") &amp; CHAR(10) &amp; "OK"),"Chybí data pro výpočet"),"")</f>
        <v/>
      </c>
      <c r="O243" s="26" t="str">
        <f>IF(AND(R243="NE",LEN('ÚHRADOVÝ KATALOG VZP - ZP'!O243)&gt;0),'ÚHRADOVÝ KATALOG VZP - ZP'!O243,"")</f>
        <v/>
      </c>
      <c r="P243" s="26" t="str">
        <f>IF(AND(R243="NE",LEN('ÚHRADOVÝ KATALOG VZP - ZP'!P243)&gt;0),'ÚHRADOVÝ KATALOG VZP - ZP'!P243,"")</f>
        <v/>
      </c>
      <c r="Q243" s="79" t="str">
        <f>IF(LEN(TRIM('ÚHRADOVÝ KATALOG VZP - ZP'!Q243))=0,"",IF(IFERROR(SEARCH("""",UPPER('ÚHRADOVÝ KATALOG VZP - ZP'!Q243)),0)=0,UPPER('ÚHRADOVÝ KATALOG VZP - ZP'!Q243),"("&amp;""""&amp;")"))</f>
        <v/>
      </c>
      <c r="R243" s="31" t="str">
        <f>IF(LEN(TRIM('ÚHRADOVÝ KATALOG VZP - ZP'!B243)&amp;TRIM('ÚHRADOVÝ KATALOG VZP - ZP'!C243)&amp;TRIM('ÚHRADOVÝ KATALOG VZP - ZP'!D243)&amp;TRIM('ÚHRADOVÝ KATALOG VZP - ZP'!E243)&amp;TRIM('ÚHRADOVÝ KATALOG VZP - ZP'!F243)&amp;TRIM('ÚHRADOVÝ KATALOG VZP - ZP'!G243)&amp;TRIM('ÚHRADOVÝ KATALOG VZP - ZP'!H243)&amp;TRIM('ÚHRADOVÝ KATALOG VZP - ZP'!I243)&amp;TRIM('ÚHRADOVÝ KATALOG VZP - ZP'!J243)&amp;TRIM('ÚHRADOVÝ KATALOG VZP - ZP'!K243)&amp;TRIM('ÚHRADOVÝ KATALOG VZP - ZP'!L243)&amp;TRIM('ÚHRADOVÝ KATALOG VZP - ZP'!M243)&amp;TRIM('ÚHRADOVÝ KATALOG VZP - ZP'!N243)&amp;TRIM('ÚHRADOVÝ KATALOG VZP - ZP'!O243)&amp;TRIM('ÚHRADOVÝ KATALOG VZP - ZP'!P243)&amp;TRIM('ÚHRADOVÝ KATALOG VZP - ZP'!Q243))=0,"ANO","NE")</f>
        <v>ANO</v>
      </c>
      <c r="S243" s="31" t="str">
        <f>IF(R243="NE",IF(LEN(TRIM('ÚHRADOVÝ KATALOG VZP - ZP'!B243))=0,"NOVÝ","OPRAVA"),"")</f>
        <v/>
      </c>
      <c r="T243" s="32" t="str">
        <f t="shared" si="16"/>
        <v>X</v>
      </c>
      <c r="U243" s="11"/>
      <c r="V243" s="11">
        <f>LEN(TRIM('ÚHRADOVÝ KATALOG VZP - ZP'!C243))</f>
        <v>0</v>
      </c>
      <c r="W243" s="11" t="str">
        <f>IF(IFERROR(SEARCH("""",UPPER('ÚHRADOVÝ KATALOG VZP - ZP'!C243)),0)&gt;0," "&amp;CHAR(34),"")</f>
        <v/>
      </c>
      <c r="X243" s="11" t="str">
        <f>IF(IFERROR(SEARCH("~?",UPPER('ÚHRADOVÝ KATALOG VZP - ZP'!C243)),0)&gt;0," ?","")</f>
        <v/>
      </c>
      <c r="Y243" s="11" t="str">
        <f>IF(IFERROR(SEARCH("!",UPPER('ÚHRADOVÝ KATALOG VZP - ZP'!C243)),0)&gt;0," !","")</f>
        <v/>
      </c>
      <c r="Z243" s="11" t="str">
        <f>IF(IFERROR(SEARCH("_",UPPER('ÚHRADOVÝ KATALOG VZP - ZP'!C243)),0)&gt;0," _","")</f>
        <v/>
      </c>
      <c r="AA243" s="11" t="str">
        <f>IF(IFERROR(SEARCH("§",UPPER('ÚHRADOVÝ KATALOG VZP - ZP'!C243)),0)&gt;0," §","")</f>
        <v/>
      </c>
      <c r="AB243" s="11" t="str">
        <f>IF(IFERROR(SEARCH("#",UPPER('ÚHRADOVÝ KATALOG VZP - ZP'!C243)),0)&gt;0," #","")</f>
        <v/>
      </c>
      <c r="AC243" s="11" t="str">
        <f>IF(IFERROR(SEARCH(CHAR(10),UPPER('ÚHRADOVÝ KATALOG VZP - ZP'!C243)),0)&gt;0," ALT+ENTER","")</f>
        <v/>
      </c>
      <c r="AD243" s="96" t="str">
        <f>IF(AND(V243=0, R243="NE"),"Chybí NAZ",IF(LEN(TRIM(W243&amp;X243&amp;Y243&amp;Z243&amp;AA243&amp;AB243&amp;AC243))&gt;0,"Nepovolený(é) znak(y):   "&amp;W243&amp;X243&amp;Y243&amp;Z243&amp;AA243&amp;AB243&amp;AC243,TRIM('ÚHRADOVÝ KATALOG VZP - ZP'!C243)))</f>
        <v/>
      </c>
      <c r="AE243" s="11">
        <f>LEN(TRIM('ÚHRADOVÝ KATALOG VZP - ZP'!D243))</f>
        <v>0</v>
      </c>
      <c r="AF243" s="11" t="str">
        <f>IF(IFERROR(SEARCH("""",UPPER('ÚHRADOVÝ KATALOG VZP - ZP'!D243)),0)&gt;0," "&amp;CHAR(34),"")</f>
        <v/>
      </c>
      <c r="AG243" s="11" t="str">
        <f>IF(IFERROR(SEARCH("~?",UPPER('ÚHRADOVÝ KATALOG VZP - ZP'!D243)),0)&gt;0," ?","")</f>
        <v/>
      </c>
      <c r="AH243" s="11" t="str">
        <f>IF(IFERROR(SEARCH("!",UPPER('ÚHRADOVÝ KATALOG VZP - ZP'!D243)),0)&gt;0," !","")</f>
        <v/>
      </c>
      <c r="AI243" s="11" t="str">
        <f>IF(IFERROR(SEARCH("_",UPPER('ÚHRADOVÝ KATALOG VZP - ZP'!D243)),0)&gt;0," _","")</f>
        <v/>
      </c>
      <c r="AJ243" s="11" t="str">
        <f>IF(IFERROR(SEARCH("§",UPPER('ÚHRADOVÝ KATALOG VZP - ZP'!D243)),0)&gt;0," §","")</f>
        <v/>
      </c>
      <c r="AK243" s="11" t="str">
        <f>IF(IFERROR(SEARCH("#",UPPER('ÚHRADOVÝ KATALOG VZP - ZP'!D243)),0)&gt;0," #","")</f>
        <v/>
      </c>
      <c r="AL243" s="11" t="str">
        <f>IF(IFERROR(SEARCH(CHAR(10),UPPER('ÚHRADOVÝ KATALOG VZP - ZP'!D243)),0)&gt;0," ALT+ENTER","")</f>
        <v/>
      </c>
      <c r="AM243" s="96" t="str">
        <f>IF(AND(AE243=0, R243="NE"),"Chybí DOP",IF(LEN(TRIM(AF243&amp;AG243&amp;AH243&amp;AI243&amp;AJ243&amp;AK243&amp;AL243))&gt;0,"Nepovolený(é) znak(y):   "&amp;AF243&amp;AG243&amp;AH243&amp;AI243&amp;AJ243&amp;AK243&amp;AL243,TRIM('ÚHRADOVÝ KATALOG VZP - ZP'!D243)))</f>
        <v/>
      </c>
    </row>
    <row r="244" spans="1:39" ht="30" hidden="1" customHeight="1" x14ac:dyDescent="0.2">
      <c r="A244" s="1">
        <v>239</v>
      </c>
      <c r="B244" s="20" t="str">
        <f>IF(ISBLANK('ÚHRADOVÝ KATALOG VZP - ZP'!B244),"",'ÚHRADOVÝ KATALOG VZP - ZP'!B244)</f>
        <v/>
      </c>
      <c r="C244" s="21" t="str">
        <f t="shared" si="13"/>
        <v/>
      </c>
      <c r="D244" s="21" t="str">
        <f t="shared" si="14"/>
        <v/>
      </c>
      <c r="E244" s="22" t="str">
        <f>IF(S244="NOVÝ",IF(LEN(TRIM('ÚHRADOVÝ KATALOG VZP - ZP'!E244))=0,"Chybí TYP",'ÚHRADOVÝ KATALOG VZP - ZP'!E244),IF(LEN(TRIM('ÚHRADOVÝ KATALOG VZP - ZP'!E244))=0,"",'ÚHRADOVÝ KATALOG VZP - ZP'!E244))</f>
        <v/>
      </c>
      <c r="F244" s="22" t="str">
        <f t="shared" si="15"/>
        <v/>
      </c>
      <c r="G244" s="22" t="str">
        <f>IF(S244="NOVÝ",IF(LEN(TRIM('ÚHRADOVÝ KATALOG VZP - ZP'!G244))=0,"???",IF(IFERROR(SEARCH("""",UPPER('ÚHRADOVÝ KATALOG VZP - ZP'!G244)),0)=0,UPPER('ÚHRADOVÝ KATALOG VZP - ZP'!G244),"("&amp;""""&amp;")")),IF(LEN(TRIM('ÚHRADOVÝ KATALOG VZP - ZP'!G244))=0,"",IF(IFERROR(SEARCH("""",UPPER('ÚHRADOVÝ KATALOG VZP - ZP'!G244)),0)=0,UPPER('ÚHRADOVÝ KATALOG VZP - ZP'!G244),"("&amp;""""&amp;")")))</f>
        <v/>
      </c>
      <c r="H244" s="22" t="str">
        <f>IF(IFERROR(SEARCH("""",UPPER('ÚHRADOVÝ KATALOG VZP - ZP'!H244)),0)=0,UPPER('ÚHRADOVÝ KATALOG VZP - ZP'!H244),"("&amp;""""&amp;")")</f>
        <v/>
      </c>
      <c r="I244" s="22" t="str">
        <f>IF(IFERROR(SEARCH("""",UPPER('ÚHRADOVÝ KATALOG VZP - ZP'!I244)),0)=0,UPPER('ÚHRADOVÝ KATALOG VZP - ZP'!I244),"("&amp;""""&amp;")")</f>
        <v/>
      </c>
      <c r="J244" s="23" t="str">
        <f>IF(S244="NOVÝ",IF(LEN(TRIM('ÚHRADOVÝ KATALOG VZP - ZP'!J244))=0,"Chybí VYC",'ÚHRADOVÝ KATALOG VZP - ZP'!J244),IF(LEN(TRIM('ÚHRADOVÝ KATALOG VZP - ZP'!J244))=0,"",'ÚHRADOVÝ KATALOG VZP - ZP'!J244))</f>
        <v/>
      </c>
      <c r="K244" s="22" t="str">
        <f>IF(S244="NOVÝ",IF(LEN(TRIM('ÚHRADOVÝ KATALOG VZP - ZP'!K244))=0,"Chybí MENA",IF(IFERROR(SEARCH("""",UPPER('ÚHRADOVÝ KATALOG VZP - ZP'!K244)),0)=0,UPPER('ÚHRADOVÝ KATALOG VZP - ZP'!K244),"("&amp;""""&amp;")")),IF(LEN(TRIM('ÚHRADOVÝ KATALOG VZP - ZP'!K244))=0,"",IF(IFERROR(SEARCH("""",UPPER('ÚHRADOVÝ KATALOG VZP - ZP'!K244)),0)=0,UPPER('ÚHRADOVÝ KATALOG VZP - ZP'!K244),"("&amp;""""&amp;")")))</f>
        <v/>
      </c>
      <c r="L244" s="24" t="str">
        <f>IF(S244="NOVÝ",IF(LEN(TRIM('ÚHRADOVÝ KATALOG VZP - ZP'!L244))=0,"Chybí KURZ",'ÚHRADOVÝ KATALOG VZP - ZP'!L244),IF(LEN(TRIM('ÚHRADOVÝ KATALOG VZP - ZP'!L244))=0,"",'ÚHRADOVÝ KATALOG VZP - ZP'!L244))</f>
        <v/>
      </c>
      <c r="M244" s="83" t="str">
        <f>IF(S244="NOVÝ",IF(LEN(TRIM('ÚHRADOVÝ KATALOG VZP - ZP'!M244))=0,"Chybí DPH",
IF(OR('ÚHRADOVÝ KATALOG VZP - ZP'!M244=15,'ÚHRADOVÝ KATALOG VZP - ZP'!M244=21),
'ÚHRADOVÝ KATALOG VZP - ZP'!M244,"CHYBA")),
IF(LEN(TRIM('ÚHRADOVÝ KATALOG VZP - ZP'!M244))=0,"",
IF(OR('ÚHRADOVÝ KATALOG VZP - ZP'!M244=15,'ÚHRADOVÝ KATALOG VZP - ZP'!M244=21),
'ÚHRADOVÝ KATALOG VZP - ZP'!M244,"CHYBA"))
)</f>
        <v/>
      </c>
      <c r="N244" s="25" t="str">
        <f>IF(R244="NE",IF(AND(T244&lt;&gt;"X",LEN('ÚHRADOVÝ KATALOG VZP - ZP'!N244)&gt;0),IF(ROUND(J244*L244*(1+(M244/100))*T244,2)&lt;'ÚHRADOVÝ KATALOG VZP - ZP'!N244,TEXT('ÚHRADOVÝ KATALOG VZP - ZP'!N244,"# ##0,00 Kč") &amp; CHAR(10) &amp; "&gt; " &amp; TEXT('ÚHRADOVÝ KATALOG VZP - ZP'!N244-(J244*L244*(1+(M244/100))*T244),"# ##0,00 Kč"),TEXT('ÚHRADOVÝ KATALOG VZP - ZP'!N244,"# ##0,00 Kč") &amp; CHAR(10) &amp; "OK"),"Chybí data pro výpočet"),"")</f>
        <v/>
      </c>
      <c r="O244" s="26" t="str">
        <f>IF(AND(R244="NE",LEN('ÚHRADOVÝ KATALOG VZP - ZP'!O244)&gt;0),'ÚHRADOVÝ KATALOG VZP - ZP'!O244,"")</f>
        <v/>
      </c>
      <c r="P244" s="26" t="str">
        <f>IF(AND(R244="NE",LEN('ÚHRADOVÝ KATALOG VZP - ZP'!P244)&gt;0),'ÚHRADOVÝ KATALOG VZP - ZP'!P244,"")</f>
        <v/>
      </c>
      <c r="Q244" s="79" t="str">
        <f>IF(LEN(TRIM('ÚHRADOVÝ KATALOG VZP - ZP'!Q244))=0,"",IF(IFERROR(SEARCH("""",UPPER('ÚHRADOVÝ KATALOG VZP - ZP'!Q244)),0)=0,UPPER('ÚHRADOVÝ KATALOG VZP - ZP'!Q244),"("&amp;""""&amp;")"))</f>
        <v/>
      </c>
      <c r="R244" s="31" t="str">
        <f>IF(LEN(TRIM('ÚHRADOVÝ KATALOG VZP - ZP'!B244)&amp;TRIM('ÚHRADOVÝ KATALOG VZP - ZP'!C244)&amp;TRIM('ÚHRADOVÝ KATALOG VZP - ZP'!D244)&amp;TRIM('ÚHRADOVÝ KATALOG VZP - ZP'!E244)&amp;TRIM('ÚHRADOVÝ KATALOG VZP - ZP'!F244)&amp;TRIM('ÚHRADOVÝ KATALOG VZP - ZP'!G244)&amp;TRIM('ÚHRADOVÝ KATALOG VZP - ZP'!H244)&amp;TRIM('ÚHRADOVÝ KATALOG VZP - ZP'!I244)&amp;TRIM('ÚHRADOVÝ KATALOG VZP - ZP'!J244)&amp;TRIM('ÚHRADOVÝ KATALOG VZP - ZP'!K244)&amp;TRIM('ÚHRADOVÝ KATALOG VZP - ZP'!L244)&amp;TRIM('ÚHRADOVÝ KATALOG VZP - ZP'!M244)&amp;TRIM('ÚHRADOVÝ KATALOG VZP - ZP'!N244)&amp;TRIM('ÚHRADOVÝ KATALOG VZP - ZP'!O244)&amp;TRIM('ÚHRADOVÝ KATALOG VZP - ZP'!P244)&amp;TRIM('ÚHRADOVÝ KATALOG VZP - ZP'!Q244))=0,"ANO","NE")</f>
        <v>ANO</v>
      </c>
      <c r="S244" s="31" t="str">
        <f>IF(R244="NE",IF(LEN(TRIM('ÚHRADOVÝ KATALOG VZP - ZP'!B244))=0,"NOVÝ","OPRAVA"),"")</f>
        <v/>
      </c>
      <c r="T244" s="32" t="str">
        <f t="shared" si="16"/>
        <v>X</v>
      </c>
      <c r="U244" s="11"/>
      <c r="V244" s="11">
        <f>LEN(TRIM('ÚHRADOVÝ KATALOG VZP - ZP'!C244))</f>
        <v>0</v>
      </c>
      <c r="W244" s="11" t="str">
        <f>IF(IFERROR(SEARCH("""",UPPER('ÚHRADOVÝ KATALOG VZP - ZP'!C244)),0)&gt;0," "&amp;CHAR(34),"")</f>
        <v/>
      </c>
      <c r="X244" s="11" t="str">
        <f>IF(IFERROR(SEARCH("~?",UPPER('ÚHRADOVÝ KATALOG VZP - ZP'!C244)),0)&gt;0," ?","")</f>
        <v/>
      </c>
      <c r="Y244" s="11" t="str">
        <f>IF(IFERROR(SEARCH("!",UPPER('ÚHRADOVÝ KATALOG VZP - ZP'!C244)),0)&gt;0," !","")</f>
        <v/>
      </c>
      <c r="Z244" s="11" t="str">
        <f>IF(IFERROR(SEARCH("_",UPPER('ÚHRADOVÝ KATALOG VZP - ZP'!C244)),0)&gt;0," _","")</f>
        <v/>
      </c>
      <c r="AA244" s="11" t="str">
        <f>IF(IFERROR(SEARCH("§",UPPER('ÚHRADOVÝ KATALOG VZP - ZP'!C244)),0)&gt;0," §","")</f>
        <v/>
      </c>
      <c r="AB244" s="11" t="str">
        <f>IF(IFERROR(SEARCH("#",UPPER('ÚHRADOVÝ KATALOG VZP - ZP'!C244)),0)&gt;0," #","")</f>
        <v/>
      </c>
      <c r="AC244" s="11" t="str">
        <f>IF(IFERROR(SEARCH(CHAR(10),UPPER('ÚHRADOVÝ KATALOG VZP - ZP'!C244)),0)&gt;0," ALT+ENTER","")</f>
        <v/>
      </c>
      <c r="AD244" s="96" t="str">
        <f>IF(AND(V244=0, R244="NE"),"Chybí NAZ",IF(LEN(TRIM(W244&amp;X244&amp;Y244&amp;Z244&amp;AA244&amp;AB244&amp;AC244))&gt;0,"Nepovolený(é) znak(y):   "&amp;W244&amp;X244&amp;Y244&amp;Z244&amp;AA244&amp;AB244&amp;AC244,TRIM('ÚHRADOVÝ KATALOG VZP - ZP'!C244)))</f>
        <v/>
      </c>
      <c r="AE244" s="11">
        <f>LEN(TRIM('ÚHRADOVÝ KATALOG VZP - ZP'!D244))</f>
        <v>0</v>
      </c>
      <c r="AF244" s="11" t="str">
        <f>IF(IFERROR(SEARCH("""",UPPER('ÚHRADOVÝ KATALOG VZP - ZP'!D244)),0)&gt;0," "&amp;CHAR(34),"")</f>
        <v/>
      </c>
      <c r="AG244" s="11" t="str">
        <f>IF(IFERROR(SEARCH("~?",UPPER('ÚHRADOVÝ KATALOG VZP - ZP'!D244)),0)&gt;0," ?","")</f>
        <v/>
      </c>
      <c r="AH244" s="11" t="str">
        <f>IF(IFERROR(SEARCH("!",UPPER('ÚHRADOVÝ KATALOG VZP - ZP'!D244)),0)&gt;0," !","")</f>
        <v/>
      </c>
      <c r="AI244" s="11" t="str">
        <f>IF(IFERROR(SEARCH("_",UPPER('ÚHRADOVÝ KATALOG VZP - ZP'!D244)),0)&gt;0," _","")</f>
        <v/>
      </c>
      <c r="AJ244" s="11" t="str">
        <f>IF(IFERROR(SEARCH("§",UPPER('ÚHRADOVÝ KATALOG VZP - ZP'!D244)),0)&gt;0," §","")</f>
        <v/>
      </c>
      <c r="AK244" s="11" t="str">
        <f>IF(IFERROR(SEARCH("#",UPPER('ÚHRADOVÝ KATALOG VZP - ZP'!D244)),0)&gt;0," #","")</f>
        <v/>
      </c>
      <c r="AL244" s="11" t="str">
        <f>IF(IFERROR(SEARCH(CHAR(10),UPPER('ÚHRADOVÝ KATALOG VZP - ZP'!D244)),0)&gt;0," ALT+ENTER","")</f>
        <v/>
      </c>
      <c r="AM244" s="96" t="str">
        <f>IF(AND(AE244=0, R244="NE"),"Chybí DOP",IF(LEN(TRIM(AF244&amp;AG244&amp;AH244&amp;AI244&amp;AJ244&amp;AK244&amp;AL244))&gt;0,"Nepovolený(é) znak(y):   "&amp;AF244&amp;AG244&amp;AH244&amp;AI244&amp;AJ244&amp;AK244&amp;AL244,TRIM('ÚHRADOVÝ KATALOG VZP - ZP'!D244)))</f>
        <v/>
      </c>
    </row>
    <row r="245" spans="1:39" ht="30" hidden="1" customHeight="1" x14ac:dyDescent="0.2">
      <c r="A245" s="1">
        <v>240</v>
      </c>
      <c r="B245" s="20" t="str">
        <f>IF(ISBLANK('ÚHRADOVÝ KATALOG VZP - ZP'!B245),"",'ÚHRADOVÝ KATALOG VZP - ZP'!B245)</f>
        <v/>
      </c>
      <c r="C245" s="21" t="str">
        <f t="shared" si="13"/>
        <v/>
      </c>
      <c r="D245" s="21" t="str">
        <f t="shared" si="14"/>
        <v/>
      </c>
      <c r="E245" s="22" t="str">
        <f>IF(S245="NOVÝ",IF(LEN(TRIM('ÚHRADOVÝ KATALOG VZP - ZP'!E245))=0,"Chybí TYP",'ÚHRADOVÝ KATALOG VZP - ZP'!E245),IF(LEN(TRIM('ÚHRADOVÝ KATALOG VZP - ZP'!E245))=0,"",'ÚHRADOVÝ KATALOG VZP - ZP'!E245))</f>
        <v/>
      </c>
      <c r="F245" s="22" t="str">
        <f t="shared" si="15"/>
        <v/>
      </c>
      <c r="G245" s="22" t="str">
        <f>IF(S245="NOVÝ",IF(LEN(TRIM('ÚHRADOVÝ KATALOG VZP - ZP'!G245))=0,"???",IF(IFERROR(SEARCH("""",UPPER('ÚHRADOVÝ KATALOG VZP - ZP'!G245)),0)=0,UPPER('ÚHRADOVÝ KATALOG VZP - ZP'!G245),"("&amp;""""&amp;")")),IF(LEN(TRIM('ÚHRADOVÝ KATALOG VZP - ZP'!G245))=0,"",IF(IFERROR(SEARCH("""",UPPER('ÚHRADOVÝ KATALOG VZP - ZP'!G245)),0)=0,UPPER('ÚHRADOVÝ KATALOG VZP - ZP'!G245),"("&amp;""""&amp;")")))</f>
        <v/>
      </c>
      <c r="H245" s="22" t="str">
        <f>IF(IFERROR(SEARCH("""",UPPER('ÚHRADOVÝ KATALOG VZP - ZP'!H245)),0)=0,UPPER('ÚHRADOVÝ KATALOG VZP - ZP'!H245),"("&amp;""""&amp;")")</f>
        <v/>
      </c>
      <c r="I245" s="22" t="str">
        <f>IF(IFERROR(SEARCH("""",UPPER('ÚHRADOVÝ KATALOG VZP - ZP'!I245)),0)=0,UPPER('ÚHRADOVÝ KATALOG VZP - ZP'!I245),"("&amp;""""&amp;")")</f>
        <v/>
      </c>
      <c r="J245" s="23" t="str">
        <f>IF(S245="NOVÝ",IF(LEN(TRIM('ÚHRADOVÝ KATALOG VZP - ZP'!J245))=0,"Chybí VYC",'ÚHRADOVÝ KATALOG VZP - ZP'!J245),IF(LEN(TRIM('ÚHRADOVÝ KATALOG VZP - ZP'!J245))=0,"",'ÚHRADOVÝ KATALOG VZP - ZP'!J245))</f>
        <v/>
      </c>
      <c r="K245" s="22" t="str">
        <f>IF(S245="NOVÝ",IF(LEN(TRIM('ÚHRADOVÝ KATALOG VZP - ZP'!K245))=0,"Chybí MENA",IF(IFERROR(SEARCH("""",UPPER('ÚHRADOVÝ KATALOG VZP - ZP'!K245)),0)=0,UPPER('ÚHRADOVÝ KATALOG VZP - ZP'!K245),"("&amp;""""&amp;")")),IF(LEN(TRIM('ÚHRADOVÝ KATALOG VZP - ZP'!K245))=0,"",IF(IFERROR(SEARCH("""",UPPER('ÚHRADOVÝ KATALOG VZP - ZP'!K245)),0)=0,UPPER('ÚHRADOVÝ KATALOG VZP - ZP'!K245),"("&amp;""""&amp;")")))</f>
        <v/>
      </c>
      <c r="L245" s="24" t="str">
        <f>IF(S245="NOVÝ",IF(LEN(TRIM('ÚHRADOVÝ KATALOG VZP - ZP'!L245))=0,"Chybí KURZ",'ÚHRADOVÝ KATALOG VZP - ZP'!L245),IF(LEN(TRIM('ÚHRADOVÝ KATALOG VZP - ZP'!L245))=0,"",'ÚHRADOVÝ KATALOG VZP - ZP'!L245))</f>
        <v/>
      </c>
      <c r="M245" s="83" t="str">
        <f>IF(S245="NOVÝ",IF(LEN(TRIM('ÚHRADOVÝ KATALOG VZP - ZP'!M245))=0,"Chybí DPH",
IF(OR('ÚHRADOVÝ KATALOG VZP - ZP'!M245=15,'ÚHRADOVÝ KATALOG VZP - ZP'!M245=21),
'ÚHRADOVÝ KATALOG VZP - ZP'!M245,"CHYBA")),
IF(LEN(TRIM('ÚHRADOVÝ KATALOG VZP - ZP'!M245))=0,"",
IF(OR('ÚHRADOVÝ KATALOG VZP - ZP'!M245=15,'ÚHRADOVÝ KATALOG VZP - ZP'!M245=21),
'ÚHRADOVÝ KATALOG VZP - ZP'!M245,"CHYBA"))
)</f>
        <v/>
      </c>
      <c r="N245" s="25" t="str">
        <f>IF(R245="NE",IF(AND(T245&lt;&gt;"X",LEN('ÚHRADOVÝ KATALOG VZP - ZP'!N245)&gt;0),IF(ROUND(J245*L245*(1+(M245/100))*T245,2)&lt;'ÚHRADOVÝ KATALOG VZP - ZP'!N245,TEXT('ÚHRADOVÝ KATALOG VZP - ZP'!N245,"# ##0,00 Kč") &amp; CHAR(10) &amp; "&gt; " &amp; TEXT('ÚHRADOVÝ KATALOG VZP - ZP'!N245-(J245*L245*(1+(M245/100))*T245),"# ##0,00 Kč"),TEXT('ÚHRADOVÝ KATALOG VZP - ZP'!N245,"# ##0,00 Kč") &amp; CHAR(10) &amp; "OK"),"Chybí data pro výpočet"),"")</f>
        <v/>
      </c>
      <c r="O245" s="26" t="str">
        <f>IF(AND(R245="NE",LEN('ÚHRADOVÝ KATALOG VZP - ZP'!O245)&gt;0),'ÚHRADOVÝ KATALOG VZP - ZP'!O245,"")</f>
        <v/>
      </c>
      <c r="P245" s="26" t="str">
        <f>IF(AND(R245="NE",LEN('ÚHRADOVÝ KATALOG VZP - ZP'!P245)&gt;0),'ÚHRADOVÝ KATALOG VZP - ZP'!P245,"")</f>
        <v/>
      </c>
      <c r="Q245" s="79" t="str">
        <f>IF(LEN(TRIM('ÚHRADOVÝ KATALOG VZP - ZP'!Q245))=0,"",IF(IFERROR(SEARCH("""",UPPER('ÚHRADOVÝ KATALOG VZP - ZP'!Q245)),0)=0,UPPER('ÚHRADOVÝ KATALOG VZP - ZP'!Q245),"("&amp;""""&amp;")"))</f>
        <v/>
      </c>
      <c r="R245" s="31" t="str">
        <f>IF(LEN(TRIM('ÚHRADOVÝ KATALOG VZP - ZP'!B245)&amp;TRIM('ÚHRADOVÝ KATALOG VZP - ZP'!C245)&amp;TRIM('ÚHRADOVÝ KATALOG VZP - ZP'!D245)&amp;TRIM('ÚHRADOVÝ KATALOG VZP - ZP'!E245)&amp;TRIM('ÚHRADOVÝ KATALOG VZP - ZP'!F245)&amp;TRIM('ÚHRADOVÝ KATALOG VZP - ZP'!G245)&amp;TRIM('ÚHRADOVÝ KATALOG VZP - ZP'!H245)&amp;TRIM('ÚHRADOVÝ KATALOG VZP - ZP'!I245)&amp;TRIM('ÚHRADOVÝ KATALOG VZP - ZP'!J245)&amp;TRIM('ÚHRADOVÝ KATALOG VZP - ZP'!K245)&amp;TRIM('ÚHRADOVÝ KATALOG VZP - ZP'!L245)&amp;TRIM('ÚHRADOVÝ KATALOG VZP - ZP'!M245)&amp;TRIM('ÚHRADOVÝ KATALOG VZP - ZP'!N245)&amp;TRIM('ÚHRADOVÝ KATALOG VZP - ZP'!O245)&amp;TRIM('ÚHRADOVÝ KATALOG VZP - ZP'!P245)&amp;TRIM('ÚHRADOVÝ KATALOG VZP - ZP'!Q245))=0,"ANO","NE")</f>
        <v>ANO</v>
      </c>
      <c r="S245" s="31" t="str">
        <f>IF(R245="NE",IF(LEN(TRIM('ÚHRADOVÝ KATALOG VZP - ZP'!B245))=0,"NOVÝ","OPRAVA"),"")</f>
        <v/>
      </c>
      <c r="T245" s="32" t="str">
        <f t="shared" si="16"/>
        <v>X</v>
      </c>
      <c r="U245" s="11"/>
      <c r="V245" s="11">
        <f>LEN(TRIM('ÚHRADOVÝ KATALOG VZP - ZP'!C245))</f>
        <v>0</v>
      </c>
      <c r="W245" s="11" t="str">
        <f>IF(IFERROR(SEARCH("""",UPPER('ÚHRADOVÝ KATALOG VZP - ZP'!C245)),0)&gt;0," "&amp;CHAR(34),"")</f>
        <v/>
      </c>
      <c r="X245" s="11" t="str">
        <f>IF(IFERROR(SEARCH("~?",UPPER('ÚHRADOVÝ KATALOG VZP - ZP'!C245)),0)&gt;0," ?","")</f>
        <v/>
      </c>
      <c r="Y245" s="11" t="str">
        <f>IF(IFERROR(SEARCH("!",UPPER('ÚHRADOVÝ KATALOG VZP - ZP'!C245)),0)&gt;0," !","")</f>
        <v/>
      </c>
      <c r="Z245" s="11" t="str">
        <f>IF(IFERROR(SEARCH("_",UPPER('ÚHRADOVÝ KATALOG VZP - ZP'!C245)),0)&gt;0," _","")</f>
        <v/>
      </c>
      <c r="AA245" s="11" t="str">
        <f>IF(IFERROR(SEARCH("§",UPPER('ÚHRADOVÝ KATALOG VZP - ZP'!C245)),0)&gt;0," §","")</f>
        <v/>
      </c>
      <c r="AB245" s="11" t="str">
        <f>IF(IFERROR(SEARCH("#",UPPER('ÚHRADOVÝ KATALOG VZP - ZP'!C245)),0)&gt;0," #","")</f>
        <v/>
      </c>
      <c r="AC245" s="11" t="str">
        <f>IF(IFERROR(SEARCH(CHAR(10),UPPER('ÚHRADOVÝ KATALOG VZP - ZP'!C245)),0)&gt;0," ALT+ENTER","")</f>
        <v/>
      </c>
      <c r="AD245" s="96" t="str">
        <f>IF(AND(V245=0, R245="NE"),"Chybí NAZ",IF(LEN(TRIM(W245&amp;X245&amp;Y245&amp;Z245&amp;AA245&amp;AB245&amp;AC245))&gt;0,"Nepovolený(é) znak(y):   "&amp;W245&amp;X245&amp;Y245&amp;Z245&amp;AA245&amp;AB245&amp;AC245,TRIM('ÚHRADOVÝ KATALOG VZP - ZP'!C245)))</f>
        <v/>
      </c>
      <c r="AE245" s="11">
        <f>LEN(TRIM('ÚHRADOVÝ KATALOG VZP - ZP'!D245))</f>
        <v>0</v>
      </c>
      <c r="AF245" s="11" t="str">
        <f>IF(IFERROR(SEARCH("""",UPPER('ÚHRADOVÝ KATALOG VZP - ZP'!D245)),0)&gt;0," "&amp;CHAR(34),"")</f>
        <v/>
      </c>
      <c r="AG245" s="11" t="str">
        <f>IF(IFERROR(SEARCH("~?",UPPER('ÚHRADOVÝ KATALOG VZP - ZP'!D245)),0)&gt;0," ?","")</f>
        <v/>
      </c>
      <c r="AH245" s="11" t="str">
        <f>IF(IFERROR(SEARCH("!",UPPER('ÚHRADOVÝ KATALOG VZP - ZP'!D245)),0)&gt;0," !","")</f>
        <v/>
      </c>
      <c r="AI245" s="11" t="str">
        <f>IF(IFERROR(SEARCH("_",UPPER('ÚHRADOVÝ KATALOG VZP - ZP'!D245)),0)&gt;0," _","")</f>
        <v/>
      </c>
      <c r="AJ245" s="11" t="str">
        <f>IF(IFERROR(SEARCH("§",UPPER('ÚHRADOVÝ KATALOG VZP - ZP'!D245)),0)&gt;0," §","")</f>
        <v/>
      </c>
      <c r="AK245" s="11" t="str">
        <f>IF(IFERROR(SEARCH("#",UPPER('ÚHRADOVÝ KATALOG VZP - ZP'!D245)),0)&gt;0," #","")</f>
        <v/>
      </c>
      <c r="AL245" s="11" t="str">
        <f>IF(IFERROR(SEARCH(CHAR(10),UPPER('ÚHRADOVÝ KATALOG VZP - ZP'!D245)),0)&gt;0," ALT+ENTER","")</f>
        <v/>
      </c>
      <c r="AM245" s="96" t="str">
        <f>IF(AND(AE245=0, R245="NE"),"Chybí DOP",IF(LEN(TRIM(AF245&amp;AG245&amp;AH245&amp;AI245&amp;AJ245&amp;AK245&amp;AL245))&gt;0,"Nepovolený(é) znak(y):   "&amp;AF245&amp;AG245&amp;AH245&amp;AI245&amp;AJ245&amp;AK245&amp;AL245,TRIM('ÚHRADOVÝ KATALOG VZP - ZP'!D245)))</f>
        <v/>
      </c>
    </row>
    <row r="246" spans="1:39" ht="30" hidden="1" customHeight="1" x14ac:dyDescent="0.2">
      <c r="A246" s="1">
        <v>241</v>
      </c>
      <c r="B246" s="20" t="str">
        <f>IF(ISBLANK('ÚHRADOVÝ KATALOG VZP - ZP'!B246),"",'ÚHRADOVÝ KATALOG VZP - ZP'!B246)</f>
        <v/>
      </c>
      <c r="C246" s="21" t="str">
        <f t="shared" si="13"/>
        <v/>
      </c>
      <c r="D246" s="21" t="str">
        <f t="shared" si="14"/>
        <v/>
      </c>
      <c r="E246" s="22" t="str">
        <f>IF(S246="NOVÝ",IF(LEN(TRIM('ÚHRADOVÝ KATALOG VZP - ZP'!E246))=0,"Chybí TYP",'ÚHRADOVÝ KATALOG VZP - ZP'!E246),IF(LEN(TRIM('ÚHRADOVÝ KATALOG VZP - ZP'!E246))=0,"",'ÚHRADOVÝ KATALOG VZP - ZP'!E246))</f>
        <v/>
      </c>
      <c r="F246" s="22" t="str">
        <f t="shared" si="15"/>
        <v/>
      </c>
      <c r="G246" s="22" t="str">
        <f>IF(S246="NOVÝ",IF(LEN(TRIM('ÚHRADOVÝ KATALOG VZP - ZP'!G246))=0,"???",IF(IFERROR(SEARCH("""",UPPER('ÚHRADOVÝ KATALOG VZP - ZP'!G246)),0)=0,UPPER('ÚHRADOVÝ KATALOG VZP - ZP'!G246),"("&amp;""""&amp;")")),IF(LEN(TRIM('ÚHRADOVÝ KATALOG VZP - ZP'!G246))=0,"",IF(IFERROR(SEARCH("""",UPPER('ÚHRADOVÝ KATALOG VZP - ZP'!G246)),0)=0,UPPER('ÚHRADOVÝ KATALOG VZP - ZP'!G246),"("&amp;""""&amp;")")))</f>
        <v/>
      </c>
      <c r="H246" s="22" t="str">
        <f>IF(IFERROR(SEARCH("""",UPPER('ÚHRADOVÝ KATALOG VZP - ZP'!H246)),0)=0,UPPER('ÚHRADOVÝ KATALOG VZP - ZP'!H246),"("&amp;""""&amp;")")</f>
        <v/>
      </c>
      <c r="I246" s="22" t="str">
        <f>IF(IFERROR(SEARCH("""",UPPER('ÚHRADOVÝ KATALOG VZP - ZP'!I246)),0)=0,UPPER('ÚHRADOVÝ KATALOG VZP - ZP'!I246),"("&amp;""""&amp;")")</f>
        <v/>
      </c>
      <c r="J246" s="23" t="str">
        <f>IF(S246="NOVÝ",IF(LEN(TRIM('ÚHRADOVÝ KATALOG VZP - ZP'!J246))=0,"Chybí VYC",'ÚHRADOVÝ KATALOG VZP - ZP'!J246),IF(LEN(TRIM('ÚHRADOVÝ KATALOG VZP - ZP'!J246))=0,"",'ÚHRADOVÝ KATALOG VZP - ZP'!J246))</f>
        <v/>
      </c>
      <c r="K246" s="22" t="str">
        <f>IF(S246="NOVÝ",IF(LEN(TRIM('ÚHRADOVÝ KATALOG VZP - ZP'!K246))=0,"Chybí MENA",IF(IFERROR(SEARCH("""",UPPER('ÚHRADOVÝ KATALOG VZP - ZP'!K246)),0)=0,UPPER('ÚHRADOVÝ KATALOG VZP - ZP'!K246),"("&amp;""""&amp;")")),IF(LEN(TRIM('ÚHRADOVÝ KATALOG VZP - ZP'!K246))=0,"",IF(IFERROR(SEARCH("""",UPPER('ÚHRADOVÝ KATALOG VZP - ZP'!K246)),0)=0,UPPER('ÚHRADOVÝ KATALOG VZP - ZP'!K246),"("&amp;""""&amp;")")))</f>
        <v/>
      </c>
      <c r="L246" s="24" t="str">
        <f>IF(S246="NOVÝ",IF(LEN(TRIM('ÚHRADOVÝ KATALOG VZP - ZP'!L246))=0,"Chybí KURZ",'ÚHRADOVÝ KATALOG VZP - ZP'!L246),IF(LEN(TRIM('ÚHRADOVÝ KATALOG VZP - ZP'!L246))=0,"",'ÚHRADOVÝ KATALOG VZP - ZP'!L246))</f>
        <v/>
      </c>
      <c r="M246" s="83" t="str">
        <f>IF(S246="NOVÝ",IF(LEN(TRIM('ÚHRADOVÝ KATALOG VZP - ZP'!M246))=0,"Chybí DPH",
IF(OR('ÚHRADOVÝ KATALOG VZP - ZP'!M246=15,'ÚHRADOVÝ KATALOG VZP - ZP'!M246=21),
'ÚHRADOVÝ KATALOG VZP - ZP'!M246,"CHYBA")),
IF(LEN(TRIM('ÚHRADOVÝ KATALOG VZP - ZP'!M246))=0,"",
IF(OR('ÚHRADOVÝ KATALOG VZP - ZP'!M246=15,'ÚHRADOVÝ KATALOG VZP - ZP'!M246=21),
'ÚHRADOVÝ KATALOG VZP - ZP'!M246,"CHYBA"))
)</f>
        <v/>
      </c>
      <c r="N246" s="25" t="str">
        <f>IF(R246="NE",IF(AND(T246&lt;&gt;"X",LEN('ÚHRADOVÝ KATALOG VZP - ZP'!N246)&gt;0),IF(ROUND(J246*L246*(1+(M246/100))*T246,2)&lt;'ÚHRADOVÝ KATALOG VZP - ZP'!N246,TEXT('ÚHRADOVÝ KATALOG VZP - ZP'!N246,"# ##0,00 Kč") &amp; CHAR(10) &amp; "&gt; " &amp; TEXT('ÚHRADOVÝ KATALOG VZP - ZP'!N246-(J246*L246*(1+(M246/100))*T246),"# ##0,00 Kč"),TEXT('ÚHRADOVÝ KATALOG VZP - ZP'!N246,"# ##0,00 Kč") &amp; CHAR(10) &amp; "OK"),"Chybí data pro výpočet"),"")</f>
        <v/>
      </c>
      <c r="O246" s="26" t="str">
        <f>IF(AND(R246="NE",LEN('ÚHRADOVÝ KATALOG VZP - ZP'!O246)&gt;0),'ÚHRADOVÝ KATALOG VZP - ZP'!O246,"")</f>
        <v/>
      </c>
      <c r="P246" s="26" t="str">
        <f>IF(AND(R246="NE",LEN('ÚHRADOVÝ KATALOG VZP - ZP'!P246)&gt;0),'ÚHRADOVÝ KATALOG VZP - ZP'!P246,"")</f>
        <v/>
      </c>
      <c r="Q246" s="79" t="str">
        <f>IF(LEN(TRIM('ÚHRADOVÝ KATALOG VZP - ZP'!Q246))=0,"",IF(IFERROR(SEARCH("""",UPPER('ÚHRADOVÝ KATALOG VZP - ZP'!Q246)),0)=0,UPPER('ÚHRADOVÝ KATALOG VZP - ZP'!Q246),"("&amp;""""&amp;")"))</f>
        <v/>
      </c>
      <c r="R246" s="31" t="str">
        <f>IF(LEN(TRIM('ÚHRADOVÝ KATALOG VZP - ZP'!B246)&amp;TRIM('ÚHRADOVÝ KATALOG VZP - ZP'!C246)&amp;TRIM('ÚHRADOVÝ KATALOG VZP - ZP'!D246)&amp;TRIM('ÚHRADOVÝ KATALOG VZP - ZP'!E246)&amp;TRIM('ÚHRADOVÝ KATALOG VZP - ZP'!F246)&amp;TRIM('ÚHRADOVÝ KATALOG VZP - ZP'!G246)&amp;TRIM('ÚHRADOVÝ KATALOG VZP - ZP'!H246)&amp;TRIM('ÚHRADOVÝ KATALOG VZP - ZP'!I246)&amp;TRIM('ÚHRADOVÝ KATALOG VZP - ZP'!J246)&amp;TRIM('ÚHRADOVÝ KATALOG VZP - ZP'!K246)&amp;TRIM('ÚHRADOVÝ KATALOG VZP - ZP'!L246)&amp;TRIM('ÚHRADOVÝ KATALOG VZP - ZP'!M246)&amp;TRIM('ÚHRADOVÝ KATALOG VZP - ZP'!N246)&amp;TRIM('ÚHRADOVÝ KATALOG VZP - ZP'!O246)&amp;TRIM('ÚHRADOVÝ KATALOG VZP - ZP'!P246)&amp;TRIM('ÚHRADOVÝ KATALOG VZP - ZP'!Q246))=0,"ANO","NE")</f>
        <v>ANO</v>
      </c>
      <c r="S246" s="31" t="str">
        <f>IF(R246="NE",IF(LEN(TRIM('ÚHRADOVÝ KATALOG VZP - ZP'!B246))=0,"NOVÝ","OPRAVA"),"")</f>
        <v/>
      </c>
      <c r="T246" s="32" t="str">
        <f t="shared" si="16"/>
        <v>X</v>
      </c>
      <c r="U246" s="11"/>
      <c r="V246" s="11">
        <f>LEN(TRIM('ÚHRADOVÝ KATALOG VZP - ZP'!C246))</f>
        <v>0</v>
      </c>
      <c r="W246" s="11" t="str">
        <f>IF(IFERROR(SEARCH("""",UPPER('ÚHRADOVÝ KATALOG VZP - ZP'!C246)),0)&gt;0," "&amp;CHAR(34),"")</f>
        <v/>
      </c>
      <c r="X246" s="11" t="str">
        <f>IF(IFERROR(SEARCH("~?",UPPER('ÚHRADOVÝ KATALOG VZP - ZP'!C246)),0)&gt;0," ?","")</f>
        <v/>
      </c>
      <c r="Y246" s="11" t="str">
        <f>IF(IFERROR(SEARCH("!",UPPER('ÚHRADOVÝ KATALOG VZP - ZP'!C246)),0)&gt;0," !","")</f>
        <v/>
      </c>
      <c r="Z246" s="11" t="str">
        <f>IF(IFERROR(SEARCH("_",UPPER('ÚHRADOVÝ KATALOG VZP - ZP'!C246)),0)&gt;0," _","")</f>
        <v/>
      </c>
      <c r="AA246" s="11" t="str">
        <f>IF(IFERROR(SEARCH("§",UPPER('ÚHRADOVÝ KATALOG VZP - ZP'!C246)),0)&gt;0," §","")</f>
        <v/>
      </c>
      <c r="AB246" s="11" t="str">
        <f>IF(IFERROR(SEARCH("#",UPPER('ÚHRADOVÝ KATALOG VZP - ZP'!C246)),0)&gt;0," #","")</f>
        <v/>
      </c>
      <c r="AC246" s="11" t="str">
        <f>IF(IFERROR(SEARCH(CHAR(10),UPPER('ÚHRADOVÝ KATALOG VZP - ZP'!C246)),0)&gt;0," ALT+ENTER","")</f>
        <v/>
      </c>
      <c r="AD246" s="96" t="str">
        <f>IF(AND(V246=0, R246="NE"),"Chybí NAZ",IF(LEN(TRIM(W246&amp;X246&amp;Y246&amp;Z246&amp;AA246&amp;AB246&amp;AC246))&gt;0,"Nepovolený(é) znak(y):   "&amp;W246&amp;X246&amp;Y246&amp;Z246&amp;AA246&amp;AB246&amp;AC246,TRIM('ÚHRADOVÝ KATALOG VZP - ZP'!C246)))</f>
        <v/>
      </c>
      <c r="AE246" s="11">
        <f>LEN(TRIM('ÚHRADOVÝ KATALOG VZP - ZP'!D246))</f>
        <v>0</v>
      </c>
      <c r="AF246" s="11" t="str">
        <f>IF(IFERROR(SEARCH("""",UPPER('ÚHRADOVÝ KATALOG VZP - ZP'!D246)),0)&gt;0," "&amp;CHAR(34),"")</f>
        <v/>
      </c>
      <c r="AG246" s="11" t="str">
        <f>IF(IFERROR(SEARCH("~?",UPPER('ÚHRADOVÝ KATALOG VZP - ZP'!D246)),0)&gt;0," ?","")</f>
        <v/>
      </c>
      <c r="AH246" s="11" t="str">
        <f>IF(IFERROR(SEARCH("!",UPPER('ÚHRADOVÝ KATALOG VZP - ZP'!D246)),0)&gt;0," !","")</f>
        <v/>
      </c>
      <c r="AI246" s="11" t="str">
        <f>IF(IFERROR(SEARCH("_",UPPER('ÚHRADOVÝ KATALOG VZP - ZP'!D246)),0)&gt;0," _","")</f>
        <v/>
      </c>
      <c r="AJ246" s="11" t="str">
        <f>IF(IFERROR(SEARCH("§",UPPER('ÚHRADOVÝ KATALOG VZP - ZP'!D246)),0)&gt;0," §","")</f>
        <v/>
      </c>
      <c r="AK246" s="11" t="str">
        <f>IF(IFERROR(SEARCH("#",UPPER('ÚHRADOVÝ KATALOG VZP - ZP'!D246)),0)&gt;0," #","")</f>
        <v/>
      </c>
      <c r="AL246" s="11" t="str">
        <f>IF(IFERROR(SEARCH(CHAR(10),UPPER('ÚHRADOVÝ KATALOG VZP - ZP'!D246)),0)&gt;0," ALT+ENTER","")</f>
        <v/>
      </c>
      <c r="AM246" s="96" t="str">
        <f>IF(AND(AE246=0, R246="NE"),"Chybí DOP",IF(LEN(TRIM(AF246&amp;AG246&amp;AH246&amp;AI246&amp;AJ246&amp;AK246&amp;AL246))&gt;0,"Nepovolený(é) znak(y):   "&amp;AF246&amp;AG246&amp;AH246&amp;AI246&amp;AJ246&amp;AK246&amp;AL246,TRIM('ÚHRADOVÝ KATALOG VZP - ZP'!D246)))</f>
        <v/>
      </c>
    </row>
    <row r="247" spans="1:39" ht="30" hidden="1" customHeight="1" x14ac:dyDescent="0.2">
      <c r="A247" s="1">
        <v>242</v>
      </c>
      <c r="B247" s="20" t="str">
        <f>IF(ISBLANK('ÚHRADOVÝ KATALOG VZP - ZP'!B247),"",'ÚHRADOVÝ KATALOG VZP - ZP'!B247)</f>
        <v/>
      </c>
      <c r="C247" s="21" t="str">
        <f t="shared" si="13"/>
        <v/>
      </c>
      <c r="D247" s="21" t="str">
        <f t="shared" si="14"/>
        <v/>
      </c>
      <c r="E247" s="22" t="str">
        <f>IF(S247="NOVÝ",IF(LEN(TRIM('ÚHRADOVÝ KATALOG VZP - ZP'!E247))=0,"Chybí TYP",'ÚHRADOVÝ KATALOG VZP - ZP'!E247),IF(LEN(TRIM('ÚHRADOVÝ KATALOG VZP - ZP'!E247))=0,"",'ÚHRADOVÝ KATALOG VZP - ZP'!E247))</f>
        <v/>
      </c>
      <c r="F247" s="22" t="str">
        <f t="shared" si="15"/>
        <v/>
      </c>
      <c r="G247" s="22" t="str">
        <f>IF(S247="NOVÝ",IF(LEN(TRIM('ÚHRADOVÝ KATALOG VZP - ZP'!G247))=0,"???",IF(IFERROR(SEARCH("""",UPPER('ÚHRADOVÝ KATALOG VZP - ZP'!G247)),0)=0,UPPER('ÚHRADOVÝ KATALOG VZP - ZP'!G247),"("&amp;""""&amp;")")),IF(LEN(TRIM('ÚHRADOVÝ KATALOG VZP - ZP'!G247))=0,"",IF(IFERROR(SEARCH("""",UPPER('ÚHRADOVÝ KATALOG VZP - ZP'!G247)),0)=0,UPPER('ÚHRADOVÝ KATALOG VZP - ZP'!G247),"("&amp;""""&amp;")")))</f>
        <v/>
      </c>
      <c r="H247" s="22" t="str">
        <f>IF(IFERROR(SEARCH("""",UPPER('ÚHRADOVÝ KATALOG VZP - ZP'!H247)),0)=0,UPPER('ÚHRADOVÝ KATALOG VZP - ZP'!H247),"("&amp;""""&amp;")")</f>
        <v/>
      </c>
      <c r="I247" s="22" t="str">
        <f>IF(IFERROR(SEARCH("""",UPPER('ÚHRADOVÝ KATALOG VZP - ZP'!I247)),0)=0,UPPER('ÚHRADOVÝ KATALOG VZP - ZP'!I247),"("&amp;""""&amp;")")</f>
        <v/>
      </c>
      <c r="J247" s="23" t="str">
        <f>IF(S247="NOVÝ",IF(LEN(TRIM('ÚHRADOVÝ KATALOG VZP - ZP'!J247))=0,"Chybí VYC",'ÚHRADOVÝ KATALOG VZP - ZP'!J247),IF(LEN(TRIM('ÚHRADOVÝ KATALOG VZP - ZP'!J247))=0,"",'ÚHRADOVÝ KATALOG VZP - ZP'!J247))</f>
        <v/>
      </c>
      <c r="K247" s="22" t="str">
        <f>IF(S247="NOVÝ",IF(LEN(TRIM('ÚHRADOVÝ KATALOG VZP - ZP'!K247))=0,"Chybí MENA",IF(IFERROR(SEARCH("""",UPPER('ÚHRADOVÝ KATALOG VZP - ZP'!K247)),0)=0,UPPER('ÚHRADOVÝ KATALOG VZP - ZP'!K247),"("&amp;""""&amp;")")),IF(LEN(TRIM('ÚHRADOVÝ KATALOG VZP - ZP'!K247))=0,"",IF(IFERROR(SEARCH("""",UPPER('ÚHRADOVÝ KATALOG VZP - ZP'!K247)),0)=0,UPPER('ÚHRADOVÝ KATALOG VZP - ZP'!K247),"("&amp;""""&amp;")")))</f>
        <v/>
      </c>
      <c r="L247" s="24" t="str">
        <f>IF(S247="NOVÝ",IF(LEN(TRIM('ÚHRADOVÝ KATALOG VZP - ZP'!L247))=0,"Chybí KURZ",'ÚHRADOVÝ KATALOG VZP - ZP'!L247),IF(LEN(TRIM('ÚHRADOVÝ KATALOG VZP - ZP'!L247))=0,"",'ÚHRADOVÝ KATALOG VZP - ZP'!L247))</f>
        <v/>
      </c>
      <c r="M247" s="83" t="str">
        <f>IF(S247="NOVÝ",IF(LEN(TRIM('ÚHRADOVÝ KATALOG VZP - ZP'!M247))=0,"Chybí DPH",
IF(OR('ÚHRADOVÝ KATALOG VZP - ZP'!M247=15,'ÚHRADOVÝ KATALOG VZP - ZP'!M247=21),
'ÚHRADOVÝ KATALOG VZP - ZP'!M247,"CHYBA")),
IF(LEN(TRIM('ÚHRADOVÝ KATALOG VZP - ZP'!M247))=0,"",
IF(OR('ÚHRADOVÝ KATALOG VZP - ZP'!M247=15,'ÚHRADOVÝ KATALOG VZP - ZP'!M247=21),
'ÚHRADOVÝ KATALOG VZP - ZP'!M247,"CHYBA"))
)</f>
        <v/>
      </c>
      <c r="N247" s="25" t="str">
        <f>IF(R247="NE",IF(AND(T247&lt;&gt;"X",LEN('ÚHRADOVÝ KATALOG VZP - ZP'!N247)&gt;0),IF(ROUND(J247*L247*(1+(M247/100))*T247,2)&lt;'ÚHRADOVÝ KATALOG VZP - ZP'!N247,TEXT('ÚHRADOVÝ KATALOG VZP - ZP'!N247,"# ##0,00 Kč") &amp; CHAR(10) &amp; "&gt; " &amp; TEXT('ÚHRADOVÝ KATALOG VZP - ZP'!N247-(J247*L247*(1+(M247/100))*T247),"# ##0,00 Kč"),TEXT('ÚHRADOVÝ KATALOG VZP - ZP'!N247,"# ##0,00 Kč") &amp; CHAR(10) &amp; "OK"),"Chybí data pro výpočet"),"")</f>
        <v/>
      </c>
      <c r="O247" s="26" t="str">
        <f>IF(AND(R247="NE",LEN('ÚHRADOVÝ KATALOG VZP - ZP'!O247)&gt;0),'ÚHRADOVÝ KATALOG VZP - ZP'!O247,"")</f>
        <v/>
      </c>
      <c r="P247" s="26" t="str">
        <f>IF(AND(R247="NE",LEN('ÚHRADOVÝ KATALOG VZP - ZP'!P247)&gt;0),'ÚHRADOVÝ KATALOG VZP - ZP'!P247,"")</f>
        <v/>
      </c>
      <c r="Q247" s="79" t="str">
        <f>IF(LEN(TRIM('ÚHRADOVÝ KATALOG VZP - ZP'!Q247))=0,"",IF(IFERROR(SEARCH("""",UPPER('ÚHRADOVÝ KATALOG VZP - ZP'!Q247)),0)=0,UPPER('ÚHRADOVÝ KATALOG VZP - ZP'!Q247),"("&amp;""""&amp;")"))</f>
        <v/>
      </c>
      <c r="R247" s="31" t="str">
        <f>IF(LEN(TRIM('ÚHRADOVÝ KATALOG VZP - ZP'!B247)&amp;TRIM('ÚHRADOVÝ KATALOG VZP - ZP'!C247)&amp;TRIM('ÚHRADOVÝ KATALOG VZP - ZP'!D247)&amp;TRIM('ÚHRADOVÝ KATALOG VZP - ZP'!E247)&amp;TRIM('ÚHRADOVÝ KATALOG VZP - ZP'!F247)&amp;TRIM('ÚHRADOVÝ KATALOG VZP - ZP'!G247)&amp;TRIM('ÚHRADOVÝ KATALOG VZP - ZP'!H247)&amp;TRIM('ÚHRADOVÝ KATALOG VZP - ZP'!I247)&amp;TRIM('ÚHRADOVÝ KATALOG VZP - ZP'!J247)&amp;TRIM('ÚHRADOVÝ KATALOG VZP - ZP'!K247)&amp;TRIM('ÚHRADOVÝ KATALOG VZP - ZP'!L247)&amp;TRIM('ÚHRADOVÝ KATALOG VZP - ZP'!M247)&amp;TRIM('ÚHRADOVÝ KATALOG VZP - ZP'!N247)&amp;TRIM('ÚHRADOVÝ KATALOG VZP - ZP'!O247)&amp;TRIM('ÚHRADOVÝ KATALOG VZP - ZP'!P247)&amp;TRIM('ÚHRADOVÝ KATALOG VZP - ZP'!Q247))=0,"ANO","NE")</f>
        <v>ANO</v>
      </c>
      <c r="S247" s="31" t="str">
        <f>IF(R247="NE",IF(LEN(TRIM('ÚHRADOVÝ KATALOG VZP - ZP'!B247))=0,"NOVÝ","OPRAVA"),"")</f>
        <v/>
      </c>
      <c r="T247" s="32" t="str">
        <f t="shared" si="16"/>
        <v>X</v>
      </c>
      <c r="U247" s="11"/>
      <c r="V247" s="11">
        <f>LEN(TRIM('ÚHRADOVÝ KATALOG VZP - ZP'!C247))</f>
        <v>0</v>
      </c>
      <c r="W247" s="11" t="str">
        <f>IF(IFERROR(SEARCH("""",UPPER('ÚHRADOVÝ KATALOG VZP - ZP'!C247)),0)&gt;0," "&amp;CHAR(34),"")</f>
        <v/>
      </c>
      <c r="X247" s="11" t="str">
        <f>IF(IFERROR(SEARCH("~?",UPPER('ÚHRADOVÝ KATALOG VZP - ZP'!C247)),0)&gt;0," ?","")</f>
        <v/>
      </c>
      <c r="Y247" s="11" t="str">
        <f>IF(IFERROR(SEARCH("!",UPPER('ÚHRADOVÝ KATALOG VZP - ZP'!C247)),0)&gt;0," !","")</f>
        <v/>
      </c>
      <c r="Z247" s="11" t="str">
        <f>IF(IFERROR(SEARCH("_",UPPER('ÚHRADOVÝ KATALOG VZP - ZP'!C247)),0)&gt;0," _","")</f>
        <v/>
      </c>
      <c r="AA247" s="11" t="str">
        <f>IF(IFERROR(SEARCH("§",UPPER('ÚHRADOVÝ KATALOG VZP - ZP'!C247)),0)&gt;0," §","")</f>
        <v/>
      </c>
      <c r="AB247" s="11" t="str">
        <f>IF(IFERROR(SEARCH("#",UPPER('ÚHRADOVÝ KATALOG VZP - ZP'!C247)),0)&gt;0," #","")</f>
        <v/>
      </c>
      <c r="AC247" s="11" t="str">
        <f>IF(IFERROR(SEARCH(CHAR(10),UPPER('ÚHRADOVÝ KATALOG VZP - ZP'!C247)),0)&gt;0," ALT+ENTER","")</f>
        <v/>
      </c>
      <c r="AD247" s="96" t="str">
        <f>IF(AND(V247=0, R247="NE"),"Chybí NAZ",IF(LEN(TRIM(W247&amp;X247&amp;Y247&amp;Z247&amp;AA247&amp;AB247&amp;AC247))&gt;0,"Nepovolený(é) znak(y):   "&amp;W247&amp;X247&amp;Y247&amp;Z247&amp;AA247&amp;AB247&amp;AC247,TRIM('ÚHRADOVÝ KATALOG VZP - ZP'!C247)))</f>
        <v/>
      </c>
      <c r="AE247" s="11">
        <f>LEN(TRIM('ÚHRADOVÝ KATALOG VZP - ZP'!D247))</f>
        <v>0</v>
      </c>
      <c r="AF247" s="11" t="str">
        <f>IF(IFERROR(SEARCH("""",UPPER('ÚHRADOVÝ KATALOG VZP - ZP'!D247)),0)&gt;0," "&amp;CHAR(34),"")</f>
        <v/>
      </c>
      <c r="AG247" s="11" t="str">
        <f>IF(IFERROR(SEARCH("~?",UPPER('ÚHRADOVÝ KATALOG VZP - ZP'!D247)),0)&gt;0," ?","")</f>
        <v/>
      </c>
      <c r="AH247" s="11" t="str">
        <f>IF(IFERROR(SEARCH("!",UPPER('ÚHRADOVÝ KATALOG VZP - ZP'!D247)),0)&gt;0," !","")</f>
        <v/>
      </c>
      <c r="AI247" s="11" t="str">
        <f>IF(IFERROR(SEARCH("_",UPPER('ÚHRADOVÝ KATALOG VZP - ZP'!D247)),0)&gt;0," _","")</f>
        <v/>
      </c>
      <c r="AJ247" s="11" t="str">
        <f>IF(IFERROR(SEARCH("§",UPPER('ÚHRADOVÝ KATALOG VZP - ZP'!D247)),0)&gt;0," §","")</f>
        <v/>
      </c>
      <c r="AK247" s="11" t="str">
        <f>IF(IFERROR(SEARCH("#",UPPER('ÚHRADOVÝ KATALOG VZP - ZP'!D247)),0)&gt;0," #","")</f>
        <v/>
      </c>
      <c r="AL247" s="11" t="str">
        <f>IF(IFERROR(SEARCH(CHAR(10),UPPER('ÚHRADOVÝ KATALOG VZP - ZP'!D247)),0)&gt;0," ALT+ENTER","")</f>
        <v/>
      </c>
      <c r="AM247" s="96" t="str">
        <f>IF(AND(AE247=0, R247="NE"),"Chybí DOP",IF(LEN(TRIM(AF247&amp;AG247&amp;AH247&amp;AI247&amp;AJ247&amp;AK247&amp;AL247))&gt;0,"Nepovolený(é) znak(y):   "&amp;AF247&amp;AG247&amp;AH247&amp;AI247&amp;AJ247&amp;AK247&amp;AL247,TRIM('ÚHRADOVÝ KATALOG VZP - ZP'!D247)))</f>
        <v/>
      </c>
    </row>
    <row r="248" spans="1:39" ht="30" hidden="1" customHeight="1" x14ac:dyDescent="0.2">
      <c r="A248" s="1">
        <v>243</v>
      </c>
      <c r="B248" s="20" t="str">
        <f>IF(ISBLANK('ÚHRADOVÝ KATALOG VZP - ZP'!B248),"",'ÚHRADOVÝ KATALOG VZP - ZP'!B248)</f>
        <v/>
      </c>
      <c r="C248" s="21" t="str">
        <f t="shared" si="13"/>
        <v/>
      </c>
      <c r="D248" s="21" t="str">
        <f t="shared" si="14"/>
        <v/>
      </c>
      <c r="E248" s="22" t="str">
        <f>IF(S248="NOVÝ",IF(LEN(TRIM('ÚHRADOVÝ KATALOG VZP - ZP'!E248))=0,"Chybí TYP",'ÚHRADOVÝ KATALOG VZP - ZP'!E248),IF(LEN(TRIM('ÚHRADOVÝ KATALOG VZP - ZP'!E248))=0,"",'ÚHRADOVÝ KATALOG VZP - ZP'!E248))</f>
        <v/>
      </c>
      <c r="F248" s="22" t="str">
        <f t="shared" si="15"/>
        <v/>
      </c>
      <c r="G248" s="22" t="str">
        <f>IF(S248="NOVÝ",IF(LEN(TRIM('ÚHRADOVÝ KATALOG VZP - ZP'!G248))=0,"???",IF(IFERROR(SEARCH("""",UPPER('ÚHRADOVÝ KATALOG VZP - ZP'!G248)),0)=0,UPPER('ÚHRADOVÝ KATALOG VZP - ZP'!G248),"("&amp;""""&amp;")")),IF(LEN(TRIM('ÚHRADOVÝ KATALOG VZP - ZP'!G248))=0,"",IF(IFERROR(SEARCH("""",UPPER('ÚHRADOVÝ KATALOG VZP - ZP'!G248)),0)=0,UPPER('ÚHRADOVÝ KATALOG VZP - ZP'!G248),"("&amp;""""&amp;")")))</f>
        <v/>
      </c>
      <c r="H248" s="22" t="str">
        <f>IF(IFERROR(SEARCH("""",UPPER('ÚHRADOVÝ KATALOG VZP - ZP'!H248)),0)=0,UPPER('ÚHRADOVÝ KATALOG VZP - ZP'!H248),"("&amp;""""&amp;")")</f>
        <v/>
      </c>
      <c r="I248" s="22" t="str">
        <f>IF(IFERROR(SEARCH("""",UPPER('ÚHRADOVÝ KATALOG VZP - ZP'!I248)),0)=0,UPPER('ÚHRADOVÝ KATALOG VZP - ZP'!I248),"("&amp;""""&amp;")")</f>
        <v/>
      </c>
      <c r="J248" s="23" t="str">
        <f>IF(S248="NOVÝ",IF(LEN(TRIM('ÚHRADOVÝ KATALOG VZP - ZP'!J248))=0,"Chybí VYC",'ÚHRADOVÝ KATALOG VZP - ZP'!J248),IF(LEN(TRIM('ÚHRADOVÝ KATALOG VZP - ZP'!J248))=0,"",'ÚHRADOVÝ KATALOG VZP - ZP'!J248))</f>
        <v/>
      </c>
      <c r="K248" s="22" t="str">
        <f>IF(S248="NOVÝ",IF(LEN(TRIM('ÚHRADOVÝ KATALOG VZP - ZP'!K248))=0,"Chybí MENA",IF(IFERROR(SEARCH("""",UPPER('ÚHRADOVÝ KATALOG VZP - ZP'!K248)),0)=0,UPPER('ÚHRADOVÝ KATALOG VZP - ZP'!K248),"("&amp;""""&amp;")")),IF(LEN(TRIM('ÚHRADOVÝ KATALOG VZP - ZP'!K248))=0,"",IF(IFERROR(SEARCH("""",UPPER('ÚHRADOVÝ KATALOG VZP - ZP'!K248)),0)=0,UPPER('ÚHRADOVÝ KATALOG VZP - ZP'!K248),"("&amp;""""&amp;")")))</f>
        <v/>
      </c>
      <c r="L248" s="24" t="str">
        <f>IF(S248="NOVÝ",IF(LEN(TRIM('ÚHRADOVÝ KATALOG VZP - ZP'!L248))=0,"Chybí KURZ",'ÚHRADOVÝ KATALOG VZP - ZP'!L248),IF(LEN(TRIM('ÚHRADOVÝ KATALOG VZP - ZP'!L248))=0,"",'ÚHRADOVÝ KATALOG VZP - ZP'!L248))</f>
        <v/>
      </c>
      <c r="M248" s="83" t="str">
        <f>IF(S248="NOVÝ",IF(LEN(TRIM('ÚHRADOVÝ KATALOG VZP - ZP'!M248))=0,"Chybí DPH",
IF(OR('ÚHRADOVÝ KATALOG VZP - ZP'!M248=15,'ÚHRADOVÝ KATALOG VZP - ZP'!M248=21),
'ÚHRADOVÝ KATALOG VZP - ZP'!M248,"CHYBA")),
IF(LEN(TRIM('ÚHRADOVÝ KATALOG VZP - ZP'!M248))=0,"",
IF(OR('ÚHRADOVÝ KATALOG VZP - ZP'!M248=15,'ÚHRADOVÝ KATALOG VZP - ZP'!M248=21),
'ÚHRADOVÝ KATALOG VZP - ZP'!M248,"CHYBA"))
)</f>
        <v/>
      </c>
      <c r="N248" s="25" t="str">
        <f>IF(R248="NE",IF(AND(T248&lt;&gt;"X",LEN('ÚHRADOVÝ KATALOG VZP - ZP'!N248)&gt;0),IF(ROUND(J248*L248*(1+(M248/100))*T248,2)&lt;'ÚHRADOVÝ KATALOG VZP - ZP'!N248,TEXT('ÚHRADOVÝ KATALOG VZP - ZP'!N248,"# ##0,00 Kč") &amp; CHAR(10) &amp; "&gt; " &amp; TEXT('ÚHRADOVÝ KATALOG VZP - ZP'!N248-(J248*L248*(1+(M248/100))*T248),"# ##0,00 Kč"),TEXT('ÚHRADOVÝ KATALOG VZP - ZP'!N248,"# ##0,00 Kč") &amp; CHAR(10) &amp; "OK"),"Chybí data pro výpočet"),"")</f>
        <v/>
      </c>
      <c r="O248" s="26" t="str">
        <f>IF(AND(R248="NE",LEN('ÚHRADOVÝ KATALOG VZP - ZP'!O248)&gt;0),'ÚHRADOVÝ KATALOG VZP - ZP'!O248,"")</f>
        <v/>
      </c>
      <c r="P248" s="26" t="str">
        <f>IF(AND(R248="NE",LEN('ÚHRADOVÝ KATALOG VZP - ZP'!P248)&gt;0),'ÚHRADOVÝ KATALOG VZP - ZP'!P248,"")</f>
        <v/>
      </c>
      <c r="Q248" s="79" t="str">
        <f>IF(LEN(TRIM('ÚHRADOVÝ KATALOG VZP - ZP'!Q248))=0,"",IF(IFERROR(SEARCH("""",UPPER('ÚHRADOVÝ KATALOG VZP - ZP'!Q248)),0)=0,UPPER('ÚHRADOVÝ KATALOG VZP - ZP'!Q248),"("&amp;""""&amp;")"))</f>
        <v/>
      </c>
      <c r="R248" s="31" t="str">
        <f>IF(LEN(TRIM('ÚHRADOVÝ KATALOG VZP - ZP'!B248)&amp;TRIM('ÚHRADOVÝ KATALOG VZP - ZP'!C248)&amp;TRIM('ÚHRADOVÝ KATALOG VZP - ZP'!D248)&amp;TRIM('ÚHRADOVÝ KATALOG VZP - ZP'!E248)&amp;TRIM('ÚHRADOVÝ KATALOG VZP - ZP'!F248)&amp;TRIM('ÚHRADOVÝ KATALOG VZP - ZP'!G248)&amp;TRIM('ÚHRADOVÝ KATALOG VZP - ZP'!H248)&amp;TRIM('ÚHRADOVÝ KATALOG VZP - ZP'!I248)&amp;TRIM('ÚHRADOVÝ KATALOG VZP - ZP'!J248)&amp;TRIM('ÚHRADOVÝ KATALOG VZP - ZP'!K248)&amp;TRIM('ÚHRADOVÝ KATALOG VZP - ZP'!L248)&amp;TRIM('ÚHRADOVÝ KATALOG VZP - ZP'!M248)&amp;TRIM('ÚHRADOVÝ KATALOG VZP - ZP'!N248)&amp;TRIM('ÚHRADOVÝ KATALOG VZP - ZP'!O248)&amp;TRIM('ÚHRADOVÝ KATALOG VZP - ZP'!P248)&amp;TRIM('ÚHRADOVÝ KATALOG VZP - ZP'!Q248))=0,"ANO","NE")</f>
        <v>ANO</v>
      </c>
      <c r="S248" s="31" t="str">
        <f>IF(R248="NE",IF(LEN(TRIM('ÚHRADOVÝ KATALOG VZP - ZP'!B248))=0,"NOVÝ","OPRAVA"),"")</f>
        <v/>
      </c>
      <c r="T248" s="32" t="str">
        <f t="shared" si="16"/>
        <v>X</v>
      </c>
      <c r="U248" s="11"/>
      <c r="V248" s="11">
        <f>LEN(TRIM('ÚHRADOVÝ KATALOG VZP - ZP'!C248))</f>
        <v>0</v>
      </c>
      <c r="W248" s="11" t="str">
        <f>IF(IFERROR(SEARCH("""",UPPER('ÚHRADOVÝ KATALOG VZP - ZP'!C248)),0)&gt;0," "&amp;CHAR(34),"")</f>
        <v/>
      </c>
      <c r="X248" s="11" t="str">
        <f>IF(IFERROR(SEARCH("~?",UPPER('ÚHRADOVÝ KATALOG VZP - ZP'!C248)),0)&gt;0," ?","")</f>
        <v/>
      </c>
      <c r="Y248" s="11" t="str">
        <f>IF(IFERROR(SEARCH("!",UPPER('ÚHRADOVÝ KATALOG VZP - ZP'!C248)),0)&gt;0," !","")</f>
        <v/>
      </c>
      <c r="Z248" s="11" t="str">
        <f>IF(IFERROR(SEARCH("_",UPPER('ÚHRADOVÝ KATALOG VZP - ZP'!C248)),0)&gt;0," _","")</f>
        <v/>
      </c>
      <c r="AA248" s="11" t="str">
        <f>IF(IFERROR(SEARCH("§",UPPER('ÚHRADOVÝ KATALOG VZP - ZP'!C248)),0)&gt;0," §","")</f>
        <v/>
      </c>
      <c r="AB248" s="11" t="str">
        <f>IF(IFERROR(SEARCH("#",UPPER('ÚHRADOVÝ KATALOG VZP - ZP'!C248)),0)&gt;0," #","")</f>
        <v/>
      </c>
      <c r="AC248" s="11" t="str">
        <f>IF(IFERROR(SEARCH(CHAR(10),UPPER('ÚHRADOVÝ KATALOG VZP - ZP'!C248)),0)&gt;0," ALT+ENTER","")</f>
        <v/>
      </c>
      <c r="AD248" s="96" t="str">
        <f>IF(AND(V248=0, R248="NE"),"Chybí NAZ",IF(LEN(TRIM(W248&amp;X248&amp;Y248&amp;Z248&amp;AA248&amp;AB248&amp;AC248))&gt;0,"Nepovolený(é) znak(y):   "&amp;W248&amp;X248&amp;Y248&amp;Z248&amp;AA248&amp;AB248&amp;AC248,TRIM('ÚHRADOVÝ KATALOG VZP - ZP'!C248)))</f>
        <v/>
      </c>
      <c r="AE248" s="11">
        <f>LEN(TRIM('ÚHRADOVÝ KATALOG VZP - ZP'!D248))</f>
        <v>0</v>
      </c>
      <c r="AF248" s="11" t="str">
        <f>IF(IFERROR(SEARCH("""",UPPER('ÚHRADOVÝ KATALOG VZP - ZP'!D248)),0)&gt;0," "&amp;CHAR(34),"")</f>
        <v/>
      </c>
      <c r="AG248" s="11" t="str">
        <f>IF(IFERROR(SEARCH("~?",UPPER('ÚHRADOVÝ KATALOG VZP - ZP'!D248)),0)&gt;0," ?","")</f>
        <v/>
      </c>
      <c r="AH248" s="11" t="str">
        <f>IF(IFERROR(SEARCH("!",UPPER('ÚHRADOVÝ KATALOG VZP - ZP'!D248)),0)&gt;0," !","")</f>
        <v/>
      </c>
      <c r="AI248" s="11" t="str">
        <f>IF(IFERROR(SEARCH("_",UPPER('ÚHRADOVÝ KATALOG VZP - ZP'!D248)),0)&gt;0," _","")</f>
        <v/>
      </c>
      <c r="AJ248" s="11" t="str">
        <f>IF(IFERROR(SEARCH("§",UPPER('ÚHRADOVÝ KATALOG VZP - ZP'!D248)),0)&gt;0," §","")</f>
        <v/>
      </c>
      <c r="AK248" s="11" t="str">
        <f>IF(IFERROR(SEARCH("#",UPPER('ÚHRADOVÝ KATALOG VZP - ZP'!D248)),0)&gt;0," #","")</f>
        <v/>
      </c>
      <c r="AL248" s="11" t="str">
        <f>IF(IFERROR(SEARCH(CHAR(10),UPPER('ÚHRADOVÝ KATALOG VZP - ZP'!D248)),0)&gt;0," ALT+ENTER","")</f>
        <v/>
      </c>
      <c r="AM248" s="96" t="str">
        <f>IF(AND(AE248=0, R248="NE"),"Chybí DOP",IF(LEN(TRIM(AF248&amp;AG248&amp;AH248&amp;AI248&amp;AJ248&amp;AK248&amp;AL248))&gt;0,"Nepovolený(é) znak(y):   "&amp;AF248&amp;AG248&amp;AH248&amp;AI248&amp;AJ248&amp;AK248&amp;AL248,TRIM('ÚHRADOVÝ KATALOG VZP - ZP'!D248)))</f>
        <v/>
      </c>
    </row>
    <row r="249" spans="1:39" ht="30" hidden="1" customHeight="1" x14ac:dyDescent="0.2">
      <c r="A249" s="1">
        <v>244</v>
      </c>
      <c r="B249" s="20" t="str">
        <f>IF(ISBLANK('ÚHRADOVÝ KATALOG VZP - ZP'!B249),"",'ÚHRADOVÝ KATALOG VZP - ZP'!B249)</f>
        <v/>
      </c>
      <c r="C249" s="21" t="str">
        <f t="shared" si="13"/>
        <v/>
      </c>
      <c r="D249" s="21" t="str">
        <f t="shared" si="14"/>
        <v/>
      </c>
      <c r="E249" s="22" t="str">
        <f>IF(S249="NOVÝ",IF(LEN(TRIM('ÚHRADOVÝ KATALOG VZP - ZP'!E249))=0,"Chybí TYP",'ÚHRADOVÝ KATALOG VZP - ZP'!E249),IF(LEN(TRIM('ÚHRADOVÝ KATALOG VZP - ZP'!E249))=0,"",'ÚHRADOVÝ KATALOG VZP - ZP'!E249))</f>
        <v/>
      </c>
      <c r="F249" s="22" t="str">
        <f t="shared" si="15"/>
        <v/>
      </c>
      <c r="G249" s="22" t="str">
        <f>IF(S249="NOVÝ",IF(LEN(TRIM('ÚHRADOVÝ KATALOG VZP - ZP'!G249))=0,"???",IF(IFERROR(SEARCH("""",UPPER('ÚHRADOVÝ KATALOG VZP - ZP'!G249)),0)=0,UPPER('ÚHRADOVÝ KATALOG VZP - ZP'!G249),"("&amp;""""&amp;")")),IF(LEN(TRIM('ÚHRADOVÝ KATALOG VZP - ZP'!G249))=0,"",IF(IFERROR(SEARCH("""",UPPER('ÚHRADOVÝ KATALOG VZP - ZP'!G249)),0)=0,UPPER('ÚHRADOVÝ KATALOG VZP - ZP'!G249),"("&amp;""""&amp;")")))</f>
        <v/>
      </c>
      <c r="H249" s="22" t="str">
        <f>IF(IFERROR(SEARCH("""",UPPER('ÚHRADOVÝ KATALOG VZP - ZP'!H249)),0)=0,UPPER('ÚHRADOVÝ KATALOG VZP - ZP'!H249),"("&amp;""""&amp;")")</f>
        <v/>
      </c>
      <c r="I249" s="22" t="str">
        <f>IF(IFERROR(SEARCH("""",UPPER('ÚHRADOVÝ KATALOG VZP - ZP'!I249)),0)=0,UPPER('ÚHRADOVÝ KATALOG VZP - ZP'!I249),"("&amp;""""&amp;")")</f>
        <v/>
      </c>
      <c r="J249" s="23" t="str">
        <f>IF(S249="NOVÝ",IF(LEN(TRIM('ÚHRADOVÝ KATALOG VZP - ZP'!J249))=0,"Chybí VYC",'ÚHRADOVÝ KATALOG VZP - ZP'!J249),IF(LEN(TRIM('ÚHRADOVÝ KATALOG VZP - ZP'!J249))=0,"",'ÚHRADOVÝ KATALOG VZP - ZP'!J249))</f>
        <v/>
      </c>
      <c r="K249" s="22" t="str">
        <f>IF(S249="NOVÝ",IF(LEN(TRIM('ÚHRADOVÝ KATALOG VZP - ZP'!K249))=0,"Chybí MENA",IF(IFERROR(SEARCH("""",UPPER('ÚHRADOVÝ KATALOG VZP - ZP'!K249)),0)=0,UPPER('ÚHRADOVÝ KATALOG VZP - ZP'!K249),"("&amp;""""&amp;")")),IF(LEN(TRIM('ÚHRADOVÝ KATALOG VZP - ZP'!K249))=0,"",IF(IFERROR(SEARCH("""",UPPER('ÚHRADOVÝ KATALOG VZP - ZP'!K249)),0)=0,UPPER('ÚHRADOVÝ KATALOG VZP - ZP'!K249),"("&amp;""""&amp;")")))</f>
        <v/>
      </c>
      <c r="L249" s="24" t="str">
        <f>IF(S249="NOVÝ",IF(LEN(TRIM('ÚHRADOVÝ KATALOG VZP - ZP'!L249))=0,"Chybí KURZ",'ÚHRADOVÝ KATALOG VZP - ZP'!L249),IF(LEN(TRIM('ÚHRADOVÝ KATALOG VZP - ZP'!L249))=0,"",'ÚHRADOVÝ KATALOG VZP - ZP'!L249))</f>
        <v/>
      </c>
      <c r="M249" s="83" t="str">
        <f>IF(S249="NOVÝ",IF(LEN(TRIM('ÚHRADOVÝ KATALOG VZP - ZP'!M249))=0,"Chybí DPH",
IF(OR('ÚHRADOVÝ KATALOG VZP - ZP'!M249=15,'ÚHRADOVÝ KATALOG VZP - ZP'!M249=21),
'ÚHRADOVÝ KATALOG VZP - ZP'!M249,"CHYBA")),
IF(LEN(TRIM('ÚHRADOVÝ KATALOG VZP - ZP'!M249))=0,"",
IF(OR('ÚHRADOVÝ KATALOG VZP - ZP'!M249=15,'ÚHRADOVÝ KATALOG VZP - ZP'!M249=21),
'ÚHRADOVÝ KATALOG VZP - ZP'!M249,"CHYBA"))
)</f>
        <v/>
      </c>
      <c r="N249" s="25" t="str">
        <f>IF(R249="NE",IF(AND(T249&lt;&gt;"X",LEN('ÚHRADOVÝ KATALOG VZP - ZP'!N249)&gt;0),IF(ROUND(J249*L249*(1+(M249/100))*T249,2)&lt;'ÚHRADOVÝ KATALOG VZP - ZP'!N249,TEXT('ÚHRADOVÝ KATALOG VZP - ZP'!N249,"# ##0,00 Kč") &amp; CHAR(10) &amp; "&gt; " &amp; TEXT('ÚHRADOVÝ KATALOG VZP - ZP'!N249-(J249*L249*(1+(M249/100))*T249),"# ##0,00 Kč"),TEXT('ÚHRADOVÝ KATALOG VZP - ZP'!N249,"# ##0,00 Kč") &amp; CHAR(10) &amp; "OK"),"Chybí data pro výpočet"),"")</f>
        <v/>
      </c>
      <c r="O249" s="26" t="str">
        <f>IF(AND(R249="NE",LEN('ÚHRADOVÝ KATALOG VZP - ZP'!O249)&gt;0),'ÚHRADOVÝ KATALOG VZP - ZP'!O249,"")</f>
        <v/>
      </c>
      <c r="P249" s="26" t="str">
        <f>IF(AND(R249="NE",LEN('ÚHRADOVÝ KATALOG VZP - ZP'!P249)&gt;0),'ÚHRADOVÝ KATALOG VZP - ZP'!P249,"")</f>
        <v/>
      </c>
      <c r="Q249" s="79" t="str">
        <f>IF(LEN(TRIM('ÚHRADOVÝ KATALOG VZP - ZP'!Q249))=0,"",IF(IFERROR(SEARCH("""",UPPER('ÚHRADOVÝ KATALOG VZP - ZP'!Q249)),0)=0,UPPER('ÚHRADOVÝ KATALOG VZP - ZP'!Q249),"("&amp;""""&amp;")"))</f>
        <v/>
      </c>
      <c r="R249" s="31" t="str">
        <f>IF(LEN(TRIM('ÚHRADOVÝ KATALOG VZP - ZP'!B249)&amp;TRIM('ÚHRADOVÝ KATALOG VZP - ZP'!C249)&amp;TRIM('ÚHRADOVÝ KATALOG VZP - ZP'!D249)&amp;TRIM('ÚHRADOVÝ KATALOG VZP - ZP'!E249)&amp;TRIM('ÚHRADOVÝ KATALOG VZP - ZP'!F249)&amp;TRIM('ÚHRADOVÝ KATALOG VZP - ZP'!G249)&amp;TRIM('ÚHRADOVÝ KATALOG VZP - ZP'!H249)&amp;TRIM('ÚHRADOVÝ KATALOG VZP - ZP'!I249)&amp;TRIM('ÚHRADOVÝ KATALOG VZP - ZP'!J249)&amp;TRIM('ÚHRADOVÝ KATALOG VZP - ZP'!K249)&amp;TRIM('ÚHRADOVÝ KATALOG VZP - ZP'!L249)&amp;TRIM('ÚHRADOVÝ KATALOG VZP - ZP'!M249)&amp;TRIM('ÚHRADOVÝ KATALOG VZP - ZP'!N249)&amp;TRIM('ÚHRADOVÝ KATALOG VZP - ZP'!O249)&amp;TRIM('ÚHRADOVÝ KATALOG VZP - ZP'!P249)&amp;TRIM('ÚHRADOVÝ KATALOG VZP - ZP'!Q249))=0,"ANO","NE")</f>
        <v>ANO</v>
      </c>
      <c r="S249" s="31" t="str">
        <f>IF(R249="NE",IF(LEN(TRIM('ÚHRADOVÝ KATALOG VZP - ZP'!B249))=0,"NOVÝ","OPRAVA"),"")</f>
        <v/>
      </c>
      <c r="T249" s="32" t="str">
        <f t="shared" si="16"/>
        <v>X</v>
      </c>
      <c r="U249" s="11"/>
      <c r="V249" s="11">
        <f>LEN(TRIM('ÚHRADOVÝ KATALOG VZP - ZP'!C249))</f>
        <v>0</v>
      </c>
      <c r="W249" s="11" t="str">
        <f>IF(IFERROR(SEARCH("""",UPPER('ÚHRADOVÝ KATALOG VZP - ZP'!C249)),0)&gt;0," "&amp;CHAR(34),"")</f>
        <v/>
      </c>
      <c r="X249" s="11" t="str">
        <f>IF(IFERROR(SEARCH("~?",UPPER('ÚHRADOVÝ KATALOG VZP - ZP'!C249)),0)&gt;0," ?","")</f>
        <v/>
      </c>
      <c r="Y249" s="11" t="str">
        <f>IF(IFERROR(SEARCH("!",UPPER('ÚHRADOVÝ KATALOG VZP - ZP'!C249)),0)&gt;0," !","")</f>
        <v/>
      </c>
      <c r="Z249" s="11" t="str">
        <f>IF(IFERROR(SEARCH("_",UPPER('ÚHRADOVÝ KATALOG VZP - ZP'!C249)),0)&gt;0," _","")</f>
        <v/>
      </c>
      <c r="AA249" s="11" t="str">
        <f>IF(IFERROR(SEARCH("§",UPPER('ÚHRADOVÝ KATALOG VZP - ZP'!C249)),0)&gt;0," §","")</f>
        <v/>
      </c>
      <c r="AB249" s="11" t="str">
        <f>IF(IFERROR(SEARCH("#",UPPER('ÚHRADOVÝ KATALOG VZP - ZP'!C249)),0)&gt;0," #","")</f>
        <v/>
      </c>
      <c r="AC249" s="11" t="str">
        <f>IF(IFERROR(SEARCH(CHAR(10),UPPER('ÚHRADOVÝ KATALOG VZP - ZP'!C249)),0)&gt;0," ALT+ENTER","")</f>
        <v/>
      </c>
      <c r="AD249" s="96" t="str">
        <f>IF(AND(V249=0, R249="NE"),"Chybí NAZ",IF(LEN(TRIM(W249&amp;X249&amp;Y249&amp;Z249&amp;AA249&amp;AB249&amp;AC249))&gt;0,"Nepovolený(é) znak(y):   "&amp;W249&amp;X249&amp;Y249&amp;Z249&amp;AA249&amp;AB249&amp;AC249,TRIM('ÚHRADOVÝ KATALOG VZP - ZP'!C249)))</f>
        <v/>
      </c>
      <c r="AE249" s="11">
        <f>LEN(TRIM('ÚHRADOVÝ KATALOG VZP - ZP'!D249))</f>
        <v>0</v>
      </c>
      <c r="AF249" s="11" t="str">
        <f>IF(IFERROR(SEARCH("""",UPPER('ÚHRADOVÝ KATALOG VZP - ZP'!D249)),0)&gt;0," "&amp;CHAR(34),"")</f>
        <v/>
      </c>
      <c r="AG249" s="11" t="str">
        <f>IF(IFERROR(SEARCH("~?",UPPER('ÚHRADOVÝ KATALOG VZP - ZP'!D249)),0)&gt;0," ?","")</f>
        <v/>
      </c>
      <c r="AH249" s="11" t="str">
        <f>IF(IFERROR(SEARCH("!",UPPER('ÚHRADOVÝ KATALOG VZP - ZP'!D249)),0)&gt;0," !","")</f>
        <v/>
      </c>
      <c r="AI249" s="11" t="str">
        <f>IF(IFERROR(SEARCH("_",UPPER('ÚHRADOVÝ KATALOG VZP - ZP'!D249)),0)&gt;0," _","")</f>
        <v/>
      </c>
      <c r="AJ249" s="11" t="str">
        <f>IF(IFERROR(SEARCH("§",UPPER('ÚHRADOVÝ KATALOG VZP - ZP'!D249)),0)&gt;0," §","")</f>
        <v/>
      </c>
      <c r="AK249" s="11" t="str">
        <f>IF(IFERROR(SEARCH("#",UPPER('ÚHRADOVÝ KATALOG VZP - ZP'!D249)),0)&gt;0," #","")</f>
        <v/>
      </c>
      <c r="AL249" s="11" t="str">
        <f>IF(IFERROR(SEARCH(CHAR(10),UPPER('ÚHRADOVÝ KATALOG VZP - ZP'!D249)),0)&gt;0," ALT+ENTER","")</f>
        <v/>
      </c>
      <c r="AM249" s="96" t="str">
        <f>IF(AND(AE249=0, R249="NE"),"Chybí DOP",IF(LEN(TRIM(AF249&amp;AG249&amp;AH249&amp;AI249&amp;AJ249&amp;AK249&amp;AL249))&gt;0,"Nepovolený(é) znak(y):   "&amp;AF249&amp;AG249&amp;AH249&amp;AI249&amp;AJ249&amp;AK249&amp;AL249,TRIM('ÚHRADOVÝ KATALOG VZP - ZP'!D249)))</f>
        <v/>
      </c>
    </row>
    <row r="250" spans="1:39" ht="30" hidden="1" customHeight="1" x14ac:dyDescent="0.2">
      <c r="A250" s="1">
        <v>245</v>
      </c>
      <c r="B250" s="20" t="str">
        <f>IF(ISBLANK('ÚHRADOVÝ KATALOG VZP - ZP'!B250),"",'ÚHRADOVÝ KATALOG VZP - ZP'!B250)</f>
        <v/>
      </c>
      <c r="C250" s="21" t="str">
        <f t="shared" si="13"/>
        <v/>
      </c>
      <c r="D250" s="21" t="str">
        <f t="shared" si="14"/>
        <v/>
      </c>
      <c r="E250" s="22" t="str">
        <f>IF(S250="NOVÝ",IF(LEN(TRIM('ÚHRADOVÝ KATALOG VZP - ZP'!E250))=0,"Chybí TYP",'ÚHRADOVÝ KATALOG VZP - ZP'!E250),IF(LEN(TRIM('ÚHRADOVÝ KATALOG VZP - ZP'!E250))=0,"",'ÚHRADOVÝ KATALOG VZP - ZP'!E250))</f>
        <v/>
      </c>
      <c r="F250" s="22" t="str">
        <f t="shared" si="15"/>
        <v/>
      </c>
      <c r="G250" s="22" t="str">
        <f>IF(S250="NOVÝ",IF(LEN(TRIM('ÚHRADOVÝ KATALOG VZP - ZP'!G250))=0,"???",IF(IFERROR(SEARCH("""",UPPER('ÚHRADOVÝ KATALOG VZP - ZP'!G250)),0)=0,UPPER('ÚHRADOVÝ KATALOG VZP - ZP'!G250),"("&amp;""""&amp;")")),IF(LEN(TRIM('ÚHRADOVÝ KATALOG VZP - ZP'!G250))=0,"",IF(IFERROR(SEARCH("""",UPPER('ÚHRADOVÝ KATALOG VZP - ZP'!G250)),0)=0,UPPER('ÚHRADOVÝ KATALOG VZP - ZP'!G250),"("&amp;""""&amp;")")))</f>
        <v/>
      </c>
      <c r="H250" s="22" t="str">
        <f>IF(IFERROR(SEARCH("""",UPPER('ÚHRADOVÝ KATALOG VZP - ZP'!H250)),0)=0,UPPER('ÚHRADOVÝ KATALOG VZP - ZP'!H250),"("&amp;""""&amp;")")</f>
        <v/>
      </c>
      <c r="I250" s="22" t="str">
        <f>IF(IFERROR(SEARCH("""",UPPER('ÚHRADOVÝ KATALOG VZP - ZP'!I250)),0)=0,UPPER('ÚHRADOVÝ KATALOG VZP - ZP'!I250),"("&amp;""""&amp;")")</f>
        <v/>
      </c>
      <c r="J250" s="23" t="str">
        <f>IF(S250="NOVÝ",IF(LEN(TRIM('ÚHRADOVÝ KATALOG VZP - ZP'!J250))=0,"Chybí VYC",'ÚHRADOVÝ KATALOG VZP - ZP'!J250),IF(LEN(TRIM('ÚHRADOVÝ KATALOG VZP - ZP'!J250))=0,"",'ÚHRADOVÝ KATALOG VZP - ZP'!J250))</f>
        <v/>
      </c>
      <c r="K250" s="22" t="str">
        <f>IF(S250="NOVÝ",IF(LEN(TRIM('ÚHRADOVÝ KATALOG VZP - ZP'!K250))=0,"Chybí MENA",IF(IFERROR(SEARCH("""",UPPER('ÚHRADOVÝ KATALOG VZP - ZP'!K250)),0)=0,UPPER('ÚHRADOVÝ KATALOG VZP - ZP'!K250),"("&amp;""""&amp;")")),IF(LEN(TRIM('ÚHRADOVÝ KATALOG VZP - ZP'!K250))=0,"",IF(IFERROR(SEARCH("""",UPPER('ÚHRADOVÝ KATALOG VZP - ZP'!K250)),0)=0,UPPER('ÚHRADOVÝ KATALOG VZP - ZP'!K250),"("&amp;""""&amp;")")))</f>
        <v/>
      </c>
      <c r="L250" s="24" t="str">
        <f>IF(S250="NOVÝ",IF(LEN(TRIM('ÚHRADOVÝ KATALOG VZP - ZP'!L250))=0,"Chybí KURZ",'ÚHRADOVÝ KATALOG VZP - ZP'!L250),IF(LEN(TRIM('ÚHRADOVÝ KATALOG VZP - ZP'!L250))=0,"",'ÚHRADOVÝ KATALOG VZP - ZP'!L250))</f>
        <v/>
      </c>
      <c r="M250" s="83" t="str">
        <f>IF(S250="NOVÝ",IF(LEN(TRIM('ÚHRADOVÝ KATALOG VZP - ZP'!M250))=0,"Chybí DPH",
IF(OR('ÚHRADOVÝ KATALOG VZP - ZP'!M250=15,'ÚHRADOVÝ KATALOG VZP - ZP'!M250=21),
'ÚHRADOVÝ KATALOG VZP - ZP'!M250,"CHYBA")),
IF(LEN(TRIM('ÚHRADOVÝ KATALOG VZP - ZP'!M250))=0,"",
IF(OR('ÚHRADOVÝ KATALOG VZP - ZP'!M250=15,'ÚHRADOVÝ KATALOG VZP - ZP'!M250=21),
'ÚHRADOVÝ KATALOG VZP - ZP'!M250,"CHYBA"))
)</f>
        <v/>
      </c>
      <c r="N250" s="25" t="str">
        <f>IF(R250="NE",IF(AND(T250&lt;&gt;"X",LEN('ÚHRADOVÝ KATALOG VZP - ZP'!N250)&gt;0),IF(ROUND(J250*L250*(1+(M250/100))*T250,2)&lt;'ÚHRADOVÝ KATALOG VZP - ZP'!N250,TEXT('ÚHRADOVÝ KATALOG VZP - ZP'!N250,"# ##0,00 Kč") &amp; CHAR(10) &amp; "&gt; " &amp; TEXT('ÚHRADOVÝ KATALOG VZP - ZP'!N250-(J250*L250*(1+(M250/100))*T250),"# ##0,00 Kč"),TEXT('ÚHRADOVÝ KATALOG VZP - ZP'!N250,"# ##0,00 Kč") &amp; CHAR(10) &amp; "OK"),"Chybí data pro výpočet"),"")</f>
        <v/>
      </c>
      <c r="O250" s="26" t="str">
        <f>IF(AND(R250="NE",LEN('ÚHRADOVÝ KATALOG VZP - ZP'!O250)&gt;0),'ÚHRADOVÝ KATALOG VZP - ZP'!O250,"")</f>
        <v/>
      </c>
      <c r="P250" s="26" t="str">
        <f>IF(AND(R250="NE",LEN('ÚHRADOVÝ KATALOG VZP - ZP'!P250)&gt;0),'ÚHRADOVÝ KATALOG VZP - ZP'!P250,"")</f>
        <v/>
      </c>
      <c r="Q250" s="79" t="str">
        <f>IF(LEN(TRIM('ÚHRADOVÝ KATALOG VZP - ZP'!Q250))=0,"",IF(IFERROR(SEARCH("""",UPPER('ÚHRADOVÝ KATALOG VZP - ZP'!Q250)),0)=0,UPPER('ÚHRADOVÝ KATALOG VZP - ZP'!Q250),"("&amp;""""&amp;")"))</f>
        <v/>
      </c>
      <c r="R250" s="31" t="str">
        <f>IF(LEN(TRIM('ÚHRADOVÝ KATALOG VZP - ZP'!B250)&amp;TRIM('ÚHRADOVÝ KATALOG VZP - ZP'!C250)&amp;TRIM('ÚHRADOVÝ KATALOG VZP - ZP'!D250)&amp;TRIM('ÚHRADOVÝ KATALOG VZP - ZP'!E250)&amp;TRIM('ÚHRADOVÝ KATALOG VZP - ZP'!F250)&amp;TRIM('ÚHRADOVÝ KATALOG VZP - ZP'!G250)&amp;TRIM('ÚHRADOVÝ KATALOG VZP - ZP'!H250)&amp;TRIM('ÚHRADOVÝ KATALOG VZP - ZP'!I250)&amp;TRIM('ÚHRADOVÝ KATALOG VZP - ZP'!J250)&amp;TRIM('ÚHRADOVÝ KATALOG VZP - ZP'!K250)&amp;TRIM('ÚHRADOVÝ KATALOG VZP - ZP'!L250)&amp;TRIM('ÚHRADOVÝ KATALOG VZP - ZP'!M250)&amp;TRIM('ÚHRADOVÝ KATALOG VZP - ZP'!N250)&amp;TRIM('ÚHRADOVÝ KATALOG VZP - ZP'!O250)&amp;TRIM('ÚHRADOVÝ KATALOG VZP - ZP'!P250)&amp;TRIM('ÚHRADOVÝ KATALOG VZP - ZP'!Q250))=0,"ANO","NE")</f>
        <v>ANO</v>
      </c>
      <c r="S250" s="31" t="str">
        <f>IF(R250="NE",IF(LEN(TRIM('ÚHRADOVÝ KATALOG VZP - ZP'!B250))=0,"NOVÝ","OPRAVA"),"")</f>
        <v/>
      </c>
      <c r="T250" s="32" t="str">
        <f t="shared" si="16"/>
        <v>X</v>
      </c>
      <c r="U250" s="11"/>
      <c r="V250" s="11">
        <f>LEN(TRIM('ÚHRADOVÝ KATALOG VZP - ZP'!C250))</f>
        <v>0</v>
      </c>
      <c r="W250" s="11" t="str">
        <f>IF(IFERROR(SEARCH("""",UPPER('ÚHRADOVÝ KATALOG VZP - ZP'!C250)),0)&gt;0," "&amp;CHAR(34),"")</f>
        <v/>
      </c>
      <c r="X250" s="11" t="str">
        <f>IF(IFERROR(SEARCH("~?",UPPER('ÚHRADOVÝ KATALOG VZP - ZP'!C250)),0)&gt;0," ?","")</f>
        <v/>
      </c>
      <c r="Y250" s="11" t="str">
        <f>IF(IFERROR(SEARCH("!",UPPER('ÚHRADOVÝ KATALOG VZP - ZP'!C250)),0)&gt;0," !","")</f>
        <v/>
      </c>
      <c r="Z250" s="11" t="str">
        <f>IF(IFERROR(SEARCH("_",UPPER('ÚHRADOVÝ KATALOG VZP - ZP'!C250)),0)&gt;0," _","")</f>
        <v/>
      </c>
      <c r="AA250" s="11" t="str">
        <f>IF(IFERROR(SEARCH("§",UPPER('ÚHRADOVÝ KATALOG VZP - ZP'!C250)),0)&gt;0," §","")</f>
        <v/>
      </c>
      <c r="AB250" s="11" t="str">
        <f>IF(IFERROR(SEARCH("#",UPPER('ÚHRADOVÝ KATALOG VZP - ZP'!C250)),0)&gt;0," #","")</f>
        <v/>
      </c>
      <c r="AC250" s="11" t="str">
        <f>IF(IFERROR(SEARCH(CHAR(10),UPPER('ÚHRADOVÝ KATALOG VZP - ZP'!C250)),0)&gt;0," ALT+ENTER","")</f>
        <v/>
      </c>
      <c r="AD250" s="96" t="str">
        <f>IF(AND(V250=0, R250="NE"),"Chybí NAZ",IF(LEN(TRIM(W250&amp;X250&amp;Y250&amp;Z250&amp;AA250&amp;AB250&amp;AC250))&gt;0,"Nepovolený(é) znak(y):   "&amp;W250&amp;X250&amp;Y250&amp;Z250&amp;AA250&amp;AB250&amp;AC250,TRIM('ÚHRADOVÝ KATALOG VZP - ZP'!C250)))</f>
        <v/>
      </c>
      <c r="AE250" s="11">
        <f>LEN(TRIM('ÚHRADOVÝ KATALOG VZP - ZP'!D250))</f>
        <v>0</v>
      </c>
      <c r="AF250" s="11" t="str">
        <f>IF(IFERROR(SEARCH("""",UPPER('ÚHRADOVÝ KATALOG VZP - ZP'!D250)),0)&gt;0," "&amp;CHAR(34),"")</f>
        <v/>
      </c>
      <c r="AG250" s="11" t="str">
        <f>IF(IFERROR(SEARCH("~?",UPPER('ÚHRADOVÝ KATALOG VZP - ZP'!D250)),0)&gt;0," ?","")</f>
        <v/>
      </c>
      <c r="AH250" s="11" t="str">
        <f>IF(IFERROR(SEARCH("!",UPPER('ÚHRADOVÝ KATALOG VZP - ZP'!D250)),0)&gt;0," !","")</f>
        <v/>
      </c>
      <c r="AI250" s="11" t="str">
        <f>IF(IFERROR(SEARCH("_",UPPER('ÚHRADOVÝ KATALOG VZP - ZP'!D250)),0)&gt;0," _","")</f>
        <v/>
      </c>
      <c r="AJ250" s="11" t="str">
        <f>IF(IFERROR(SEARCH("§",UPPER('ÚHRADOVÝ KATALOG VZP - ZP'!D250)),0)&gt;0," §","")</f>
        <v/>
      </c>
      <c r="AK250" s="11" t="str">
        <f>IF(IFERROR(SEARCH("#",UPPER('ÚHRADOVÝ KATALOG VZP - ZP'!D250)),0)&gt;0," #","")</f>
        <v/>
      </c>
      <c r="AL250" s="11" t="str">
        <f>IF(IFERROR(SEARCH(CHAR(10),UPPER('ÚHRADOVÝ KATALOG VZP - ZP'!D250)),0)&gt;0," ALT+ENTER","")</f>
        <v/>
      </c>
      <c r="AM250" s="96" t="str">
        <f>IF(AND(AE250=0, R250="NE"),"Chybí DOP",IF(LEN(TRIM(AF250&amp;AG250&amp;AH250&amp;AI250&amp;AJ250&amp;AK250&amp;AL250))&gt;0,"Nepovolený(é) znak(y):   "&amp;AF250&amp;AG250&amp;AH250&amp;AI250&amp;AJ250&amp;AK250&amp;AL250,TRIM('ÚHRADOVÝ KATALOG VZP - ZP'!D250)))</f>
        <v/>
      </c>
    </row>
    <row r="251" spans="1:39" ht="30" hidden="1" customHeight="1" x14ac:dyDescent="0.2">
      <c r="A251" s="1">
        <v>246</v>
      </c>
      <c r="B251" s="20" t="str">
        <f>IF(ISBLANK('ÚHRADOVÝ KATALOG VZP - ZP'!B251),"",'ÚHRADOVÝ KATALOG VZP - ZP'!B251)</f>
        <v/>
      </c>
      <c r="C251" s="21" t="str">
        <f t="shared" si="13"/>
        <v/>
      </c>
      <c r="D251" s="21" t="str">
        <f t="shared" si="14"/>
        <v/>
      </c>
      <c r="E251" s="22" t="str">
        <f>IF(S251="NOVÝ",IF(LEN(TRIM('ÚHRADOVÝ KATALOG VZP - ZP'!E251))=0,"Chybí TYP",'ÚHRADOVÝ KATALOG VZP - ZP'!E251),IF(LEN(TRIM('ÚHRADOVÝ KATALOG VZP - ZP'!E251))=0,"",'ÚHRADOVÝ KATALOG VZP - ZP'!E251))</f>
        <v/>
      </c>
      <c r="F251" s="22" t="str">
        <f t="shared" si="15"/>
        <v/>
      </c>
      <c r="G251" s="22" t="str">
        <f>IF(S251="NOVÝ",IF(LEN(TRIM('ÚHRADOVÝ KATALOG VZP - ZP'!G251))=0,"???",IF(IFERROR(SEARCH("""",UPPER('ÚHRADOVÝ KATALOG VZP - ZP'!G251)),0)=0,UPPER('ÚHRADOVÝ KATALOG VZP - ZP'!G251),"("&amp;""""&amp;")")),IF(LEN(TRIM('ÚHRADOVÝ KATALOG VZP - ZP'!G251))=0,"",IF(IFERROR(SEARCH("""",UPPER('ÚHRADOVÝ KATALOG VZP - ZP'!G251)),0)=0,UPPER('ÚHRADOVÝ KATALOG VZP - ZP'!G251),"("&amp;""""&amp;")")))</f>
        <v/>
      </c>
      <c r="H251" s="22" t="str">
        <f>IF(IFERROR(SEARCH("""",UPPER('ÚHRADOVÝ KATALOG VZP - ZP'!H251)),0)=0,UPPER('ÚHRADOVÝ KATALOG VZP - ZP'!H251),"("&amp;""""&amp;")")</f>
        <v/>
      </c>
      <c r="I251" s="22" t="str">
        <f>IF(IFERROR(SEARCH("""",UPPER('ÚHRADOVÝ KATALOG VZP - ZP'!I251)),0)=0,UPPER('ÚHRADOVÝ KATALOG VZP - ZP'!I251),"("&amp;""""&amp;")")</f>
        <v/>
      </c>
      <c r="J251" s="23" t="str">
        <f>IF(S251="NOVÝ",IF(LEN(TRIM('ÚHRADOVÝ KATALOG VZP - ZP'!J251))=0,"Chybí VYC",'ÚHRADOVÝ KATALOG VZP - ZP'!J251),IF(LEN(TRIM('ÚHRADOVÝ KATALOG VZP - ZP'!J251))=0,"",'ÚHRADOVÝ KATALOG VZP - ZP'!J251))</f>
        <v/>
      </c>
      <c r="K251" s="22" t="str">
        <f>IF(S251="NOVÝ",IF(LEN(TRIM('ÚHRADOVÝ KATALOG VZP - ZP'!K251))=0,"Chybí MENA",IF(IFERROR(SEARCH("""",UPPER('ÚHRADOVÝ KATALOG VZP - ZP'!K251)),0)=0,UPPER('ÚHRADOVÝ KATALOG VZP - ZP'!K251),"("&amp;""""&amp;")")),IF(LEN(TRIM('ÚHRADOVÝ KATALOG VZP - ZP'!K251))=0,"",IF(IFERROR(SEARCH("""",UPPER('ÚHRADOVÝ KATALOG VZP - ZP'!K251)),0)=0,UPPER('ÚHRADOVÝ KATALOG VZP - ZP'!K251),"("&amp;""""&amp;")")))</f>
        <v/>
      </c>
      <c r="L251" s="24" t="str">
        <f>IF(S251="NOVÝ",IF(LEN(TRIM('ÚHRADOVÝ KATALOG VZP - ZP'!L251))=0,"Chybí KURZ",'ÚHRADOVÝ KATALOG VZP - ZP'!L251),IF(LEN(TRIM('ÚHRADOVÝ KATALOG VZP - ZP'!L251))=0,"",'ÚHRADOVÝ KATALOG VZP - ZP'!L251))</f>
        <v/>
      </c>
      <c r="M251" s="83" t="str">
        <f>IF(S251="NOVÝ",IF(LEN(TRIM('ÚHRADOVÝ KATALOG VZP - ZP'!M251))=0,"Chybí DPH",
IF(OR('ÚHRADOVÝ KATALOG VZP - ZP'!M251=15,'ÚHRADOVÝ KATALOG VZP - ZP'!M251=21),
'ÚHRADOVÝ KATALOG VZP - ZP'!M251,"CHYBA")),
IF(LEN(TRIM('ÚHRADOVÝ KATALOG VZP - ZP'!M251))=0,"",
IF(OR('ÚHRADOVÝ KATALOG VZP - ZP'!M251=15,'ÚHRADOVÝ KATALOG VZP - ZP'!M251=21),
'ÚHRADOVÝ KATALOG VZP - ZP'!M251,"CHYBA"))
)</f>
        <v/>
      </c>
      <c r="N251" s="25" t="str">
        <f>IF(R251="NE",IF(AND(T251&lt;&gt;"X",LEN('ÚHRADOVÝ KATALOG VZP - ZP'!N251)&gt;0),IF(ROUND(J251*L251*(1+(M251/100))*T251,2)&lt;'ÚHRADOVÝ KATALOG VZP - ZP'!N251,TEXT('ÚHRADOVÝ KATALOG VZP - ZP'!N251,"# ##0,00 Kč") &amp; CHAR(10) &amp; "&gt; " &amp; TEXT('ÚHRADOVÝ KATALOG VZP - ZP'!N251-(J251*L251*(1+(M251/100))*T251),"# ##0,00 Kč"),TEXT('ÚHRADOVÝ KATALOG VZP - ZP'!N251,"# ##0,00 Kč") &amp; CHAR(10) &amp; "OK"),"Chybí data pro výpočet"),"")</f>
        <v/>
      </c>
      <c r="O251" s="26" t="str">
        <f>IF(AND(R251="NE",LEN('ÚHRADOVÝ KATALOG VZP - ZP'!O251)&gt;0),'ÚHRADOVÝ KATALOG VZP - ZP'!O251,"")</f>
        <v/>
      </c>
      <c r="P251" s="26" t="str">
        <f>IF(AND(R251="NE",LEN('ÚHRADOVÝ KATALOG VZP - ZP'!P251)&gt;0),'ÚHRADOVÝ KATALOG VZP - ZP'!P251,"")</f>
        <v/>
      </c>
      <c r="Q251" s="79" t="str">
        <f>IF(LEN(TRIM('ÚHRADOVÝ KATALOG VZP - ZP'!Q251))=0,"",IF(IFERROR(SEARCH("""",UPPER('ÚHRADOVÝ KATALOG VZP - ZP'!Q251)),0)=0,UPPER('ÚHRADOVÝ KATALOG VZP - ZP'!Q251),"("&amp;""""&amp;")"))</f>
        <v/>
      </c>
      <c r="R251" s="31" t="str">
        <f>IF(LEN(TRIM('ÚHRADOVÝ KATALOG VZP - ZP'!B251)&amp;TRIM('ÚHRADOVÝ KATALOG VZP - ZP'!C251)&amp;TRIM('ÚHRADOVÝ KATALOG VZP - ZP'!D251)&amp;TRIM('ÚHRADOVÝ KATALOG VZP - ZP'!E251)&amp;TRIM('ÚHRADOVÝ KATALOG VZP - ZP'!F251)&amp;TRIM('ÚHRADOVÝ KATALOG VZP - ZP'!G251)&amp;TRIM('ÚHRADOVÝ KATALOG VZP - ZP'!H251)&amp;TRIM('ÚHRADOVÝ KATALOG VZP - ZP'!I251)&amp;TRIM('ÚHRADOVÝ KATALOG VZP - ZP'!J251)&amp;TRIM('ÚHRADOVÝ KATALOG VZP - ZP'!K251)&amp;TRIM('ÚHRADOVÝ KATALOG VZP - ZP'!L251)&amp;TRIM('ÚHRADOVÝ KATALOG VZP - ZP'!M251)&amp;TRIM('ÚHRADOVÝ KATALOG VZP - ZP'!N251)&amp;TRIM('ÚHRADOVÝ KATALOG VZP - ZP'!O251)&amp;TRIM('ÚHRADOVÝ KATALOG VZP - ZP'!P251)&amp;TRIM('ÚHRADOVÝ KATALOG VZP - ZP'!Q251))=0,"ANO","NE")</f>
        <v>ANO</v>
      </c>
      <c r="S251" s="31" t="str">
        <f>IF(R251="NE",IF(LEN(TRIM('ÚHRADOVÝ KATALOG VZP - ZP'!B251))=0,"NOVÝ","OPRAVA"),"")</f>
        <v/>
      </c>
      <c r="T251" s="32" t="str">
        <f t="shared" si="16"/>
        <v>X</v>
      </c>
      <c r="U251" s="11"/>
      <c r="V251" s="11">
        <f>LEN(TRIM('ÚHRADOVÝ KATALOG VZP - ZP'!C251))</f>
        <v>0</v>
      </c>
      <c r="W251" s="11" t="str">
        <f>IF(IFERROR(SEARCH("""",UPPER('ÚHRADOVÝ KATALOG VZP - ZP'!C251)),0)&gt;0," "&amp;CHAR(34),"")</f>
        <v/>
      </c>
      <c r="X251" s="11" t="str">
        <f>IF(IFERROR(SEARCH("~?",UPPER('ÚHRADOVÝ KATALOG VZP - ZP'!C251)),0)&gt;0," ?","")</f>
        <v/>
      </c>
      <c r="Y251" s="11" t="str">
        <f>IF(IFERROR(SEARCH("!",UPPER('ÚHRADOVÝ KATALOG VZP - ZP'!C251)),0)&gt;0," !","")</f>
        <v/>
      </c>
      <c r="Z251" s="11" t="str">
        <f>IF(IFERROR(SEARCH("_",UPPER('ÚHRADOVÝ KATALOG VZP - ZP'!C251)),0)&gt;0," _","")</f>
        <v/>
      </c>
      <c r="AA251" s="11" t="str">
        <f>IF(IFERROR(SEARCH("§",UPPER('ÚHRADOVÝ KATALOG VZP - ZP'!C251)),0)&gt;0," §","")</f>
        <v/>
      </c>
      <c r="AB251" s="11" t="str">
        <f>IF(IFERROR(SEARCH("#",UPPER('ÚHRADOVÝ KATALOG VZP - ZP'!C251)),0)&gt;0," #","")</f>
        <v/>
      </c>
      <c r="AC251" s="11" t="str">
        <f>IF(IFERROR(SEARCH(CHAR(10),UPPER('ÚHRADOVÝ KATALOG VZP - ZP'!C251)),0)&gt;0," ALT+ENTER","")</f>
        <v/>
      </c>
      <c r="AD251" s="96" t="str">
        <f>IF(AND(V251=0, R251="NE"),"Chybí NAZ",IF(LEN(TRIM(W251&amp;X251&amp;Y251&amp;Z251&amp;AA251&amp;AB251&amp;AC251))&gt;0,"Nepovolený(é) znak(y):   "&amp;W251&amp;X251&amp;Y251&amp;Z251&amp;AA251&amp;AB251&amp;AC251,TRIM('ÚHRADOVÝ KATALOG VZP - ZP'!C251)))</f>
        <v/>
      </c>
      <c r="AE251" s="11">
        <f>LEN(TRIM('ÚHRADOVÝ KATALOG VZP - ZP'!D251))</f>
        <v>0</v>
      </c>
      <c r="AF251" s="11" t="str">
        <f>IF(IFERROR(SEARCH("""",UPPER('ÚHRADOVÝ KATALOG VZP - ZP'!D251)),0)&gt;0," "&amp;CHAR(34),"")</f>
        <v/>
      </c>
      <c r="AG251" s="11" t="str">
        <f>IF(IFERROR(SEARCH("~?",UPPER('ÚHRADOVÝ KATALOG VZP - ZP'!D251)),0)&gt;0," ?","")</f>
        <v/>
      </c>
      <c r="AH251" s="11" t="str">
        <f>IF(IFERROR(SEARCH("!",UPPER('ÚHRADOVÝ KATALOG VZP - ZP'!D251)),0)&gt;0," !","")</f>
        <v/>
      </c>
      <c r="AI251" s="11" t="str">
        <f>IF(IFERROR(SEARCH("_",UPPER('ÚHRADOVÝ KATALOG VZP - ZP'!D251)),0)&gt;0," _","")</f>
        <v/>
      </c>
      <c r="AJ251" s="11" t="str">
        <f>IF(IFERROR(SEARCH("§",UPPER('ÚHRADOVÝ KATALOG VZP - ZP'!D251)),0)&gt;0," §","")</f>
        <v/>
      </c>
      <c r="AK251" s="11" t="str">
        <f>IF(IFERROR(SEARCH("#",UPPER('ÚHRADOVÝ KATALOG VZP - ZP'!D251)),0)&gt;0," #","")</f>
        <v/>
      </c>
      <c r="AL251" s="11" t="str">
        <f>IF(IFERROR(SEARCH(CHAR(10),UPPER('ÚHRADOVÝ KATALOG VZP - ZP'!D251)),0)&gt;0," ALT+ENTER","")</f>
        <v/>
      </c>
      <c r="AM251" s="96" t="str">
        <f>IF(AND(AE251=0, R251="NE"),"Chybí DOP",IF(LEN(TRIM(AF251&amp;AG251&amp;AH251&amp;AI251&amp;AJ251&amp;AK251&amp;AL251))&gt;0,"Nepovolený(é) znak(y):   "&amp;AF251&amp;AG251&amp;AH251&amp;AI251&amp;AJ251&amp;AK251&amp;AL251,TRIM('ÚHRADOVÝ KATALOG VZP - ZP'!D251)))</f>
        <v/>
      </c>
    </row>
    <row r="252" spans="1:39" ht="30" hidden="1" customHeight="1" x14ac:dyDescent="0.2">
      <c r="A252" s="1">
        <v>247</v>
      </c>
      <c r="B252" s="20" t="str">
        <f>IF(ISBLANK('ÚHRADOVÝ KATALOG VZP - ZP'!B252),"",'ÚHRADOVÝ KATALOG VZP - ZP'!B252)</f>
        <v/>
      </c>
      <c r="C252" s="21" t="str">
        <f t="shared" si="13"/>
        <v/>
      </c>
      <c r="D252" s="21" t="str">
        <f t="shared" si="14"/>
        <v/>
      </c>
      <c r="E252" s="22" t="str">
        <f>IF(S252="NOVÝ",IF(LEN(TRIM('ÚHRADOVÝ KATALOG VZP - ZP'!E252))=0,"Chybí TYP",'ÚHRADOVÝ KATALOG VZP - ZP'!E252),IF(LEN(TRIM('ÚHRADOVÝ KATALOG VZP - ZP'!E252))=0,"",'ÚHRADOVÝ KATALOG VZP - ZP'!E252))</f>
        <v/>
      </c>
      <c r="F252" s="22" t="str">
        <f t="shared" si="15"/>
        <v/>
      </c>
      <c r="G252" s="22" t="str">
        <f>IF(S252="NOVÝ",IF(LEN(TRIM('ÚHRADOVÝ KATALOG VZP - ZP'!G252))=0,"???",IF(IFERROR(SEARCH("""",UPPER('ÚHRADOVÝ KATALOG VZP - ZP'!G252)),0)=0,UPPER('ÚHRADOVÝ KATALOG VZP - ZP'!G252),"("&amp;""""&amp;")")),IF(LEN(TRIM('ÚHRADOVÝ KATALOG VZP - ZP'!G252))=0,"",IF(IFERROR(SEARCH("""",UPPER('ÚHRADOVÝ KATALOG VZP - ZP'!G252)),0)=0,UPPER('ÚHRADOVÝ KATALOG VZP - ZP'!G252),"("&amp;""""&amp;")")))</f>
        <v/>
      </c>
      <c r="H252" s="22" t="str">
        <f>IF(IFERROR(SEARCH("""",UPPER('ÚHRADOVÝ KATALOG VZP - ZP'!H252)),0)=0,UPPER('ÚHRADOVÝ KATALOG VZP - ZP'!H252),"("&amp;""""&amp;")")</f>
        <v/>
      </c>
      <c r="I252" s="22" t="str">
        <f>IF(IFERROR(SEARCH("""",UPPER('ÚHRADOVÝ KATALOG VZP - ZP'!I252)),0)=0,UPPER('ÚHRADOVÝ KATALOG VZP - ZP'!I252),"("&amp;""""&amp;")")</f>
        <v/>
      </c>
      <c r="J252" s="23" t="str">
        <f>IF(S252="NOVÝ",IF(LEN(TRIM('ÚHRADOVÝ KATALOG VZP - ZP'!J252))=0,"Chybí VYC",'ÚHRADOVÝ KATALOG VZP - ZP'!J252),IF(LEN(TRIM('ÚHRADOVÝ KATALOG VZP - ZP'!J252))=0,"",'ÚHRADOVÝ KATALOG VZP - ZP'!J252))</f>
        <v/>
      </c>
      <c r="K252" s="22" t="str">
        <f>IF(S252="NOVÝ",IF(LEN(TRIM('ÚHRADOVÝ KATALOG VZP - ZP'!K252))=0,"Chybí MENA",IF(IFERROR(SEARCH("""",UPPER('ÚHRADOVÝ KATALOG VZP - ZP'!K252)),0)=0,UPPER('ÚHRADOVÝ KATALOG VZP - ZP'!K252),"("&amp;""""&amp;")")),IF(LEN(TRIM('ÚHRADOVÝ KATALOG VZP - ZP'!K252))=0,"",IF(IFERROR(SEARCH("""",UPPER('ÚHRADOVÝ KATALOG VZP - ZP'!K252)),0)=0,UPPER('ÚHRADOVÝ KATALOG VZP - ZP'!K252),"("&amp;""""&amp;")")))</f>
        <v/>
      </c>
      <c r="L252" s="24" t="str">
        <f>IF(S252="NOVÝ",IF(LEN(TRIM('ÚHRADOVÝ KATALOG VZP - ZP'!L252))=0,"Chybí KURZ",'ÚHRADOVÝ KATALOG VZP - ZP'!L252),IF(LEN(TRIM('ÚHRADOVÝ KATALOG VZP - ZP'!L252))=0,"",'ÚHRADOVÝ KATALOG VZP - ZP'!L252))</f>
        <v/>
      </c>
      <c r="M252" s="83" t="str">
        <f>IF(S252="NOVÝ",IF(LEN(TRIM('ÚHRADOVÝ KATALOG VZP - ZP'!M252))=0,"Chybí DPH",
IF(OR('ÚHRADOVÝ KATALOG VZP - ZP'!M252=15,'ÚHRADOVÝ KATALOG VZP - ZP'!M252=21),
'ÚHRADOVÝ KATALOG VZP - ZP'!M252,"CHYBA")),
IF(LEN(TRIM('ÚHRADOVÝ KATALOG VZP - ZP'!M252))=0,"",
IF(OR('ÚHRADOVÝ KATALOG VZP - ZP'!M252=15,'ÚHRADOVÝ KATALOG VZP - ZP'!M252=21),
'ÚHRADOVÝ KATALOG VZP - ZP'!M252,"CHYBA"))
)</f>
        <v/>
      </c>
      <c r="N252" s="25" t="str">
        <f>IF(R252="NE",IF(AND(T252&lt;&gt;"X",LEN('ÚHRADOVÝ KATALOG VZP - ZP'!N252)&gt;0),IF(ROUND(J252*L252*(1+(M252/100))*T252,2)&lt;'ÚHRADOVÝ KATALOG VZP - ZP'!N252,TEXT('ÚHRADOVÝ KATALOG VZP - ZP'!N252,"# ##0,00 Kč") &amp; CHAR(10) &amp; "&gt; " &amp; TEXT('ÚHRADOVÝ KATALOG VZP - ZP'!N252-(J252*L252*(1+(M252/100))*T252),"# ##0,00 Kč"),TEXT('ÚHRADOVÝ KATALOG VZP - ZP'!N252,"# ##0,00 Kč") &amp; CHAR(10) &amp; "OK"),"Chybí data pro výpočet"),"")</f>
        <v/>
      </c>
      <c r="O252" s="26" t="str">
        <f>IF(AND(R252="NE",LEN('ÚHRADOVÝ KATALOG VZP - ZP'!O252)&gt;0),'ÚHRADOVÝ KATALOG VZP - ZP'!O252,"")</f>
        <v/>
      </c>
      <c r="P252" s="26" t="str">
        <f>IF(AND(R252="NE",LEN('ÚHRADOVÝ KATALOG VZP - ZP'!P252)&gt;0),'ÚHRADOVÝ KATALOG VZP - ZP'!P252,"")</f>
        <v/>
      </c>
      <c r="Q252" s="79" t="str">
        <f>IF(LEN(TRIM('ÚHRADOVÝ KATALOG VZP - ZP'!Q252))=0,"",IF(IFERROR(SEARCH("""",UPPER('ÚHRADOVÝ KATALOG VZP - ZP'!Q252)),0)=0,UPPER('ÚHRADOVÝ KATALOG VZP - ZP'!Q252),"("&amp;""""&amp;")"))</f>
        <v/>
      </c>
      <c r="R252" s="31" t="str">
        <f>IF(LEN(TRIM('ÚHRADOVÝ KATALOG VZP - ZP'!B252)&amp;TRIM('ÚHRADOVÝ KATALOG VZP - ZP'!C252)&amp;TRIM('ÚHRADOVÝ KATALOG VZP - ZP'!D252)&amp;TRIM('ÚHRADOVÝ KATALOG VZP - ZP'!E252)&amp;TRIM('ÚHRADOVÝ KATALOG VZP - ZP'!F252)&amp;TRIM('ÚHRADOVÝ KATALOG VZP - ZP'!G252)&amp;TRIM('ÚHRADOVÝ KATALOG VZP - ZP'!H252)&amp;TRIM('ÚHRADOVÝ KATALOG VZP - ZP'!I252)&amp;TRIM('ÚHRADOVÝ KATALOG VZP - ZP'!J252)&amp;TRIM('ÚHRADOVÝ KATALOG VZP - ZP'!K252)&amp;TRIM('ÚHRADOVÝ KATALOG VZP - ZP'!L252)&amp;TRIM('ÚHRADOVÝ KATALOG VZP - ZP'!M252)&amp;TRIM('ÚHRADOVÝ KATALOG VZP - ZP'!N252)&amp;TRIM('ÚHRADOVÝ KATALOG VZP - ZP'!O252)&amp;TRIM('ÚHRADOVÝ KATALOG VZP - ZP'!P252)&amp;TRIM('ÚHRADOVÝ KATALOG VZP - ZP'!Q252))=0,"ANO","NE")</f>
        <v>ANO</v>
      </c>
      <c r="S252" s="31" t="str">
        <f>IF(R252="NE",IF(LEN(TRIM('ÚHRADOVÝ KATALOG VZP - ZP'!B252))=0,"NOVÝ","OPRAVA"),"")</f>
        <v/>
      </c>
      <c r="T252" s="32" t="str">
        <f t="shared" si="16"/>
        <v>X</v>
      </c>
      <c r="U252" s="11"/>
      <c r="V252" s="11">
        <f>LEN(TRIM('ÚHRADOVÝ KATALOG VZP - ZP'!C252))</f>
        <v>0</v>
      </c>
      <c r="W252" s="11" t="str">
        <f>IF(IFERROR(SEARCH("""",UPPER('ÚHRADOVÝ KATALOG VZP - ZP'!C252)),0)&gt;0," "&amp;CHAR(34),"")</f>
        <v/>
      </c>
      <c r="X252" s="11" t="str">
        <f>IF(IFERROR(SEARCH("~?",UPPER('ÚHRADOVÝ KATALOG VZP - ZP'!C252)),0)&gt;0," ?","")</f>
        <v/>
      </c>
      <c r="Y252" s="11" t="str">
        <f>IF(IFERROR(SEARCH("!",UPPER('ÚHRADOVÝ KATALOG VZP - ZP'!C252)),0)&gt;0," !","")</f>
        <v/>
      </c>
      <c r="Z252" s="11" t="str">
        <f>IF(IFERROR(SEARCH("_",UPPER('ÚHRADOVÝ KATALOG VZP - ZP'!C252)),0)&gt;0," _","")</f>
        <v/>
      </c>
      <c r="AA252" s="11" t="str">
        <f>IF(IFERROR(SEARCH("§",UPPER('ÚHRADOVÝ KATALOG VZP - ZP'!C252)),0)&gt;0," §","")</f>
        <v/>
      </c>
      <c r="AB252" s="11" t="str">
        <f>IF(IFERROR(SEARCH("#",UPPER('ÚHRADOVÝ KATALOG VZP - ZP'!C252)),0)&gt;0," #","")</f>
        <v/>
      </c>
      <c r="AC252" s="11" t="str">
        <f>IF(IFERROR(SEARCH(CHAR(10),UPPER('ÚHRADOVÝ KATALOG VZP - ZP'!C252)),0)&gt;0," ALT+ENTER","")</f>
        <v/>
      </c>
      <c r="AD252" s="96" t="str">
        <f>IF(AND(V252=0, R252="NE"),"Chybí NAZ",IF(LEN(TRIM(W252&amp;X252&amp;Y252&amp;Z252&amp;AA252&amp;AB252&amp;AC252))&gt;0,"Nepovolený(é) znak(y):   "&amp;W252&amp;X252&amp;Y252&amp;Z252&amp;AA252&amp;AB252&amp;AC252,TRIM('ÚHRADOVÝ KATALOG VZP - ZP'!C252)))</f>
        <v/>
      </c>
      <c r="AE252" s="11">
        <f>LEN(TRIM('ÚHRADOVÝ KATALOG VZP - ZP'!D252))</f>
        <v>0</v>
      </c>
      <c r="AF252" s="11" t="str">
        <f>IF(IFERROR(SEARCH("""",UPPER('ÚHRADOVÝ KATALOG VZP - ZP'!D252)),0)&gt;0," "&amp;CHAR(34),"")</f>
        <v/>
      </c>
      <c r="AG252" s="11" t="str">
        <f>IF(IFERROR(SEARCH("~?",UPPER('ÚHRADOVÝ KATALOG VZP - ZP'!D252)),0)&gt;0," ?","")</f>
        <v/>
      </c>
      <c r="AH252" s="11" t="str">
        <f>IF(IFERROR(SEARCH("!",UPPER('ÚHRADOVÝ KATALOG VZP - ZP'!D252)),0)&gt;0," !","")</f>
        <v/>
      </c>
      <c r="AI252" s="11" t="str">
        <f>IF(IFERROR(SEARCH("_",UPPER('ÚHRADOVÝ KATALOG VZP - ZP'!D252)),0)&gt;0," _","")</f>
        <v/>
      </c>
      <c r="AJ252" s="11" t="str">
        <f>IF(IFERROR(SEARCH("§",UPPER('ÚHRADOVÝ KATALOG VZP - ZP'!D252)),0)&gt;0," §","")</f>
        <v/>
      </c>
      <c r="AK252" s="11" t="str">
        <f>IF(IFERROR(SEARCH("#",UPPER('ÚHRADOVÝ KATALOG VZP - ZP'!D252)),0)&gt;0," #","")</f>
        <v/>
      </c>
      <c r="AL252" s="11" t="str">
        <f>IF(IFERROR(SEARCH(CHAR(10),UPPER('ÚHRADOVÝ KATALOG VZP - ZP'!D252)),0)&gt;0," ALT+ENTER","")</f>
        <v/>
      </c>
      <c r="AM252" s="96" t="str">
        <f>IF(AND(AE252=0, R252="NE"),"Chybí DOP",IF(LEN(TRIM(AF252&amp;AG252&amp;AH252&amp;AI252&amp;AJ252&amp;AK252&amp;AL252))&gt;0,"Nepovolený(é) znak(y):   "&amp;AF252&amp;AG252&amp;AH252&amp;AI252&amp;AJ252&amp;AK252&amp;AL252,TRIM('ÚHRADOVÝ KATALOG VZP - ZP'!D252)))</f>
        <v/>
      </c>
    </row>
    <row r="253" spans="1:39" ht="30" hidden="1" customHeight="1" x14ac:dyDescent="0.2">
      <c r="A253" s="1">
        <v>248</v>
      </c>
      <c r="B253" s="20" t="str">
        <f>IF(ISBLANK('ÚHRADOVÝ KATALOG VZP - ZP'!B253),"",'ÚHRADOVÝ KATALOG VZP - ZP'!B253)</f>
        <v/>
      </c>
      <c r="C253" s="21" t="str">
        <f t="shared" si="13"/>
        <v/>
      </c>
      <c r="D253" s="21" t="str">
        <f t="shared" si="14"/>
        <v/>
      </c>
      <c r="E253" s="22" t="str">
        <f>IF(S253="NOVÝ",IF(LEN(TRIM('ÚHRADOVÝ KATALOG VZP - ZP'!E253))=0,"Chybí TYP",'ÚHRADOVÝ KATALOG VZP - ZP'!E253),IF(LEN(TRIM('ÚHRADOVÝ KATALOG VZP - ZP'!E253))=0,"",'ÚHRADOVÝ KATALOG VZP - ZP'!E253))</f>
        <v/>
      </c>
      <c r="F253" s="22" t="str">
        <f t="shared" si="15"/>
        <v/>
      </c>
      <c r="G253" s="22" t="str">
        <f>IF(S253="NOVÝ",IF(LEN(TRIM('ÚHRADOVÝ KATALOG VZP - ZP'!G253))=0,"???",IF(IFERROR(SEARCH("""",UPPER('ÚHRADOVÝ KATALOG VZP - ZP'!G253)),0)=0,UPPER('ÚHRADOVÝ KATALOG VZP - ZP'!G253),"("&amp;""""&amp;")")),IF(LEN(TRIM('ÚHRADOVÝ KATALOG VZP - ZP'!G253))=0,"",IF(IFERROR(SEARCH("""",UPPER('ÚHRADOVÝ KATALOG VZP - ZP'!G253)),0)=0,UPPER('ÚHRADOVÝ KATALOG VZP - ZP'!G253),"("&amp;""""&amp;")")))</f>
        <v/>
      </c>
      <c r="H253" s="22" t="str">
        <f>IF(IFERROR(SEARCH("""",UPPER('ÚHRADOVÝ KATALOG VZP - ZP'!H253)),0)=0,UPPER('ÚHRADOVÝ KATALOG VZP - ZP'!H253),"("&amp;""""&amp;")")</f>
        <v/>
      </c>
      <c r="I253" s="22" t="str">
        <f>IF(IFERROR(SEARCH("""",UPPER('ÚHRADOVÝ KATALOG VZP - ZP'!I253)),0)=0,UPPER('ÚHRADOVÝ KATALOG VZP - ZP'!I253),"("&amp;""""&amp;")")</f>
        <v/>
      </c>
      <c r="J253" s="23" t="str">
        <f>IF(S253="NOVÝ",IF(LEN(TRIM('ÚHRADOVÝ KATALOG VZP - ZP'!J253))=0,"Chybí VYC",'ÚHRADOVÝ KATALOG VZP - ZP'!J253),IF(LEN(TRIM('ÚHRADOVÝ KATALOG VZP - ZP'!J253))=0,"",'ÚHRADOVÝ KATALOG VZP - ZP'!J253))</f>
        <v/>
      </c>
      <c r="K253" s="22" t="str">
        <f>IF(S253="NOVÝ",IF(LEN(TRIM('ÚHRADOVÝ KATALOG VZP - ZP'!K253))=0,"Chybí MENA",IF(IFERROR(SEARCH("""",UPPER('ÚHRADOVÝ KATALOG VZP - ZP'!K253)),0)=0,UPPER('ÚHRADOVÝ KATALOG VZP - ZP'!K253),"("&amp;""""&amp;")")),IF(LEN(TRIM('ÚHRADOVÝ KATALOG VZP - ZP'!K253))=0,"",IF(IFERROR(SEARCH("""",UPPER('ÚHRADOVÝ KATALOG VZP - ZP'!K253)),0)=0,UPPER('ÚHRADOVÝ KATALOG VZP - ZP'!K253),"("&amp;""""&amp;")")))</f>
        <v/>
      </c>
      <c r="L253" s="24" t="str">
        <f>IF(S253="NOVÝ",IF(LEN(TRIM('ÚHRADOVÝ KATALOG VZP - ZP'!L253))=0,"Chybí KURZ",'ÚHRADOVÝ KATALOG VZP - ZP'!L253),IF(LEN(TRIM('ÚHRADOVÝ KATALOG VZP - ZP'!L253))=0,"",'ÚHRADOVÝ KATALOG VZP - ZP'!L253))</f>
        <v/>
      </c>
      <c r="M253" s="83" t="str">
        <f>IF(S253="NOVÝ",IF(LEN(TRIM('ÚHRADOVÝ KATALOG VZP - ZP'!M253))=0,"Chybí DPH",
IF(OR('ÚHRADOVÝ KATALOG VZP - ZP'!M253=15,'ÚHRADOVÝ KATALOG VZP - ZP'!M253=21),
'ÚHRADOVÝ KATALOG VZP - ZP'!M253,"CHYBA")),
IF(LEN(TRIM('ÚHRADOVÝ KATALOG VZP - ZP'!M253))=0,"",
IF(OR('ÚHRADOVÝ KATALOG VZP - ZP'!M253=15,'ÚHRADOVÝ KATALOG VZP - ZP'!M253=21),
'ÚHRADOVÝ KATALOG VZP - ZP'!M253,"CHYBA"))
)</f>
        <v/>
      </c>
      <c r="N253" s="25" t="str">
        <f>IF(R253="NE",IF(AND(T253&lt;&gt;"X",LEN('ÚHRADOVÝ KATALOG VZP - ZP'!N253)&gt;0),IF(ROUND(J253*L253*(1+(M253/100))*T253,2)&lt;'ÚHRADOVÝ KATALOG VZP - ZP'!N253,TEXT('ÚHRADOVÝ KATALOG VZP - ZP'!N253,"# ##0,00 Kč") &amp; CHAR(10) &amp; "&gt; " &amp; TEXT('ÚHRADOVÝ KATALOG VZP - ZP'!N253-(J253*L253*(1+(M253/100))*T253),"# ##0,00 Kč"),TEXT('ÚHRADOVÝ KATALOG VZP - ZP'!N253,"# ##0,00 Kč") &amp; CHAR(10) &amp; "OK"),"Chybí data pro výpočet"),"")</f>
        <v/>
      </c>
      <c r="O253" s="26" t="str">
        <f>IF(AND(R253="NE",LEN('ÚHRADOVÝ KATALOG VZP - ZP'!O253)&gt;0),'ÚHRADOVÝ KATALOG VZP - ZP'!O253,"")</f>
        <v/>
      </c>
      <c r="P253" s="26" t="str">
        <f>IF(AND(R253="NE",LEN('ÚHRADOVÝ KATALOG VZP - ZP'!P253)&gt;0),'ÚHRADOVÝ KATALOG VZP - ZP'!P253,"")</f>
        <v/>
      </c>
      <c r="Q253" s="79" t="str">
        <f>IF(LEN(TRIM('ÚHRADOVÝ KATALOG VZP - ZP'!Q253))=0,"",IF(IFERROR(SEARCH("""",UPPER('ÚHRADOVÝ KATALOG VZP - ZP'!Q253)),0)=0,UPPER('ÚHRADOVÝ KATALOG VZP - ZP'!Q253),"("&amp;""""&amp;")"))</f>
        <v/>
      </c>
      <c r="R253" s="31" t="str">
        <f>IF(LEN(TRIM('ÚHRADOVÝ KATALOG VZP - ZP'!B253)&amp;TRIM('ÚHRADOVÝ KATALOG VZP - ZP'!C253)&amp;TRIM('ÚHRADOVÝ KATALOG VZP - ZP'!D253)&amp;TRIM('ÚHRADOVÝ KATALOG VZP - ZP'!E253)&amp;TRIM('ÚHRADOVÝ KATALOG VZP - ZP'!F253)&amp;TRIM('ÚHRADOVÝ KATALOG VZP - ZP'!G253)&amp;TRIM('ÚHRADOVÝ KATALOG VZP - ZP'!H253)&amp;TRIM('ÚHRADOVÝ KATALOG VZP - ZP'!I253)&amp;TRIM('ÚHRADOVÝ KATALOG VZP - ZP'!J253)&amp;TRIM('ÚHRADOVÝ KATALOG VZP - ZP'!K253)&amp;TRIM('ÚHRADOVÝ KATALOG VZP - ZP'!L253)&amp;TRIM('ÚHRADOVÝ KATALOG VZP - ZP'!M253)&amp;TRIM('ÚHRADOVÝ KATALOG VZP - ZP'!N253)&amp;TRIM('ÚHRADOVÝ KATALOG VZP - ZP'!O253)&amp;TRIM('ÚHRADOVÝ KATALOG VZP - ZP'!P253)&amp;TRIM('ÚHRADOVÝ KATALOG VZP - ZP'!Q253))=0,"ANO","NE")</f>
        <v>ANO</v>
      </c>
      <c r="S253" s="31" t="str">
        <f>IF(R253="NE",IF(LEN(TRIM('ÚHRADOVÝ KATALOG VZP - ZP'!B253))=0,"NOVÝ","OPRAVA"),"")</f>
        <v/>
      </c>
      <c r="T253" s="32" t="str">
        <f t="shared" si="16"/>
        <v>X</v>
      </c>
      <c r="U253" s="11"/>
      <c r="V253" s="11">
        <f>LEN(TRIM('ÚHRADOVÝ KATALOG VZP - ZP'!C253))</f>
        <v>0</v>
      </c>
      <c r="W253" s="11" t="str">
        <f>IF(IFERROR(SEARCH("""",UPPER('ÚHRADOVÝ KATALOG VZP - ZP'!C253)),0)&gt;0," "&amp;CHAR(34),"")</f>
        <v/>
      </c>
      <c r="X253" s="11" t="str">
        <f>IF(IFERROR(SEARCH("~?",UPPER('ÚHRADOVÝ KATALOG VZP - ZP'!C253)),0)&gt;0," ?","")</f>
        <v/>
      </c>
      <c r="Y253" s="11" t="str">
        <f>IF(IFERROR(SEARCH("!",UPPER('ÚHRADOVÝ KATALOG VZP - ZP'!C253)),0)&gt;0," !","")</f>
        <v/>
      </c>
      <c r="Z253" s="11" t="str">
        <f>IF(IFERROR(SEARCH("_",UPPER('ÚHRADOVÝ KATALOG VZP - ZP'!C253)),0)&gt;0," _","")</f>
        <v/>
      </c>
      <c r="AA253" s="11" t="str">
        <f>IF(IFERROR(SEARCH("§",UPPER('ÚHRADOVÝ KATALOG VZP - ZP'!C253)),0)&gt;0," §","")</f>
        <v/>
      </c>
      <c r="AB253" s="11" t="str">
        <f>IF(IFERROR(SEARCH("#",UPPER('ÚHRADOVÝ KATALOG VZP - ZP'!C253)),0)&gt;0," #","")</f>
        <v/>
      </c>
      <c r="AC253" s="11" t="str">
        <f>IF(IFERROR(SEARCH(CHAR(10),UPPER('ÚHRADOVÝ KATALOG VZP - ZP'!C253)),0)&gt;0," ALT+ENTER","")</f>
        <v/>
      </c>
      <c r="AD253" s="96" t="str">
        <f>IF(AND(V253=0, R253="NE"),"Chybí NAZ",IF(LEN(TRIM(W253&amp;X253&amp;Y253&amp;Z253&amp;AA253&amp;AB253&amp;AC253))&gt;0,"Nepovolený(é) znak(y):   "&amp;W253&amp;X253&amp;Y253&amp;Z253&amp;AA253&amp;AB253&amp;AC253,TRIM('ÚHRADOVÝ KATALOG VZP - ZP'!C253)))</f>
        <v/>
      </c>
      <c r="AE253" s="11">
        <f>LEN(TRIM('ÚHRADOVÝ KATALOG VZP - ZP'!D253))</f>
        <v>0</v>
      </c>
      <c r="AF253" s="11" t="str">
        <f>IF(IFERROR(SEARCH("""",UPPER('ÚHRADOVÝ KATALOG VZP - ZP'!D253)),0)&gt;0," "&amp;CHAR(34),"")</f>
        <v/>
      </c>
      <c r="AG253" s="11" t="str">
        <f>IF(IFERROR(SEARCH("~?",UPPER('ÚHRADOVÝ KATALOG VZP - ZP'!D253)),0)&gt;0," ?","")</f>
        <v/>
      </c>
      <c r="AH253" s="11" t="str">
        <f>IF(IFERROR(SEARCH("!",UPPER('ÚHRADOVÝ KATALOG VZP - ZP'!D253)),0)&gt;0," !","")</f>
        <v/>
      </c>
      <c r="AI253" s="11" t="str">
        <f>IF(IFERROR(SEARCH("_",UPPER('ÚHRADOVÝ KATALOG VZP - ZP'!D253)),0)&gt;0," _","")</f>
        <v/>
      </c>
      <c r="AJ253" s="11" t="str">
        <f>IF(IFERROR(SEARCH("§",UPPER('ÚHRADOVÝ KATALOG VZP - ZP'!D253)),0)&gt;0," §","")</f>
        <v/>
      </c>
      <c r="AK253" s="11" t="str">
        <f>IF(IFERROR(SEARCH("#",UPPER('ÚHRADOVÝ KATALOG VZP - ZP'!D253)),0)&gt;0," #","")</f>
        <v/>
      </c>
      <c r="AL253" s="11" t="str">
        <f>IF(IFERROR(SEARCH(CHAR(10),UPPER('ÚHRADOVÝ KATALOG VZP - ZP'!D253)),0)&gt;0," ALT+ENTER","")</f>
        <v/>
      </c>
      <c r="AM253" s="96" t="str">
        <f>IF(AND(AE253=0, R253="NE"),"Chybí DOP",IF(LEN(TRIM(AF253&amp;AG253&amp;AH253&amp;AI253&amp;AJ253&amp;AK253&amp;AL253))&gt;0,"Nepovolený(é) znak(y):   "&amp;AF253&amp;AG253&amp;AH253&amp;AI253&amp;AJ253&amp;AK253&amp;AL253,TRIM('ÚHRADOVÝ KATALOG VZP - ZP'!D253)))</f>
        <v/>
      </c>
    </row>
    <row r="254" spans="1:39" ht="30" hidden="1" customHeight="1" x14ac:dyDescent="0.2">
      <c r="A254" s="1">
        <v>249</v>
      </c>
      <c r="B254" s="20" t="str">
        <f>IF(ISBLANK('ÚHRADOVÝ KATALOG VZP - ZP'!B254),"",'ÚHRADOVÝ KATALOG VZP - ZP'!B254)</f>
        <v/>
      </c>
      <c r="C254" s="21" t="str">
        <f t="shared" si="13"/>
        <v/>
      </c>
      <c r="D254" s="21" t="str">
        <f t="shared" si="14"/>
        <v/>
      </c>
      <c r="E254" s="22" t="str">
        <f>IF(S254="NOVÝ",IF(LEN(TRIM('ÚHRADOVÝ KATALOG VZP - ZP'!E254))=0,"Chybí TYP",'ÚHRADOVÝ KATALOG VZP - ZP'!E254),IF(LEN(TRIM('ÚHRADOVÝ KATALOG VZP - ZP'!E254))=0,"",'ÚHRADOVÝ KATALOG VZP - ZP'!E254))</f>
        <v/>
      </c>
      <c r="F254" s="22" t="str">
        <f t="shared" si="15"/>
        <v/>
      </c>
      <c r="G254" s="22" t="str">
        <f>IF(S254="NOVÝ",IF(LEN(TRIM('ÚHRADOVÝ KATALOG VZP - ZP'!G254))=0,"???",IF(IFERROR(SEARCH("""",UPPER('ÚHRADOVÝ KATALOG VZP - ZP'!G254)),0)=0,UPPER('ÚHRADOVÝ KATALOG VZP - ZP'!G254),"("&amp;""""&amp;")")),IF(LEN(TRIM('ÚHRADOVÝ KATALOG VZP - ZP'!G254))=0,"",IF(IFERROR(SEARCH("""",UPPER('ÚHRADOVÝ KATALOG VZP - ZP'!G254)),0)=0,UPPER('ÚHRADOVÝ KATALOG VZP - ZP'!G254),"("&amp;""""&amp;")")))</f>
        <v/>
      </c>
      <c r="H254" s="22" t="str">
        <f>IF(IFERROR(SEARCH("""",UPPER('ÚHRADOVÝ KATALOG VZP - ZP'!H254)),0)=0,UPPER('ÚHRADOVÝ KATALOG VZP - ZP'!H254),"("&amp;""""&amp;")")</f>
        <v/>
      </c>
      <c r="I254" s="22" t="str">
        <f>IF(IFERROR(SEARCH("""",UPPER('ÚHRADOVÝ KATALOG VZP - ZP'!I254)),0)=0,UPPER('ÚHRADOVÝ KATALOG VZP - ZP'!I254),"("&amp;""""&amp;")")</f>
        <v/>
      </c>
      <c r="J254" s="23" t="str">
        <f>IF(S254="NOVÝ",IF(LEN(TRIM('ÚHRADOVÝ KATALOG VZP - ZP'!J254))=0,"Chybí VYC",'ÚHRADOVÝ KATALOG VZP - ZP'!J254),IF(LEN(TRIM('ÚHRADOVÝ KATALOG VZP - ZP'!J254))=0,"",'ÚHRADOVÝ KATALOG VZP - ZP'!J254))</f>
        <v/>
      </c>
      <c r="K254" s="22" t="str">
        <f>IF(S254="NOVÝ",IF(LEN(TRIM('ÚHRADOVÝ KATALOG VZP - ZP'!K254))=0,"Chybí MENA",IF(IFERROR(SEARCH("""",UPPER('ÚHRADOVÝ KATALOG VZP - ZP'!K254)),0)=0,UPPER('ÚHRADOVÝ KATALOG VZP - ZP'!K254),"("&amp;""""&amp;")")),IF(LEN(TRIM('ÚHRADOVÝ KATALOG VZP - ZP'!K254))=0,"",IF(IFERROR(SEARCH("""",UPPER('ÚHRADOVÝ KATALOG VZP - ZP'!K254)),0)=0,UPPER('ÚHRADOVÝ KATALOG VZP - ZP'!K254),"("&amp;""""&amp;")")))</f>
        <v/>
      </c>
      <c r="L254" s="24" t="str">
        <f>IF(S254="NOVÝ",IF(LEN(TRIM('ÚHRADOVÝ KATALOG VZP - ZP'!L254))=0,"Chybí KURZ",'ÚHRADOVÝ KATALOG VZP - ZP'!L254),IF(LEN(TRIM('ÚHRADOVÝ KATALOG VZP - ZP'!L254))=0,"",'ÚHRADOVÝ KATALOG VZP - ZP'!L254))</f>
        <v/>
      </c>
      <c r="M254" s="83" t="str">
        <f>IF(S254="NOVÝ",IF(LEN(TRIM('ÚHRADOVÝ KATALOG VZP - ZP'!M254))=0,"Chybí DPH",
IF(OR('ÚHRADOVÝ KATALOG VZP - ZP'!M254=15,'ÚHRADOVÝ KATALOG VZP - ZP'!M254=21),
'ÚHRADOVÝ KATALOG VZP - ZP'!M254,"CHYBA")),
IF(LEN(TRIM('ÚHRADOVÝ KATALOG VZP - ZP'!M254))=0,"",
IF(OR('ÚHRADOVÝ KATALOG VZP - ZP'!M254=15,'ÚHRADOVÝ KATALOG VZP - ZP'!M254=21),
'ÚHRADOVÝ KATALOG VZP - ZP'!M254,"CHYBA"))
)</f>
        <v/>
      </c>
      <c r="N254" s="25" t="str">
        <f>IF(R254="NE",IF(AND(T254&lt;&gt;"X",LEN('ÚHRADOVÝ KATALOG VZP - ZP'!N254)&gt;0),IF(ROUND(J254*L254*(1+(M254/100))*T254,2)&lt;'ÚHRADOVÝ KATALOG VZP - ZP'!N254,TEXT('ÚHRADOVÝ KATALOG VZP - ZP'!N254,"# ##0,00 Kč") &amp; CHAR(10) &amp; "&gt; " &amp; TEXT('ÚHRADOVÝ KATALOG VZP - ZP'!N254-(J254*L254*(1+(M254/100))*T254),"# ##0,00 Kč"),TEXT('ÚHRADOVÝ KATALOG VZP - ZP'!N254,"# ##0,00 Kč") &amp; CHAR(10) &amp; "OK"),"Chybí data pro výpočet"),"")</f>
        <v/>
      </c>
      <c r="O254" s="26" t="str">
        <f>IF(AND(R254="NE",LEN('ÚHRADOVÝ KATALOG VZP - ZP'!O254)&gt;0),'ÚHRADOVÝ KATALOG VZP - ZP'!O254,"")</f>
        <v/>
      </c>
      <c r="P254" s="26" t="str">
        <f>IF(AND(R254="NE",LEN('ÚHRADOVÝ KATALOG VZP - ZP'!P254)&gt;0),'ÚHRADOVÝ KATALOG VZP - ZP'!P254,"")</f>
        <v/>
      </c>
      <c r="Q254" s="79" t="str">
        <f>IF(LEN(TRIM('ÚHRADOVÝ KATALOG VZP - ZP'!Q254))=0,"",IF(IFERROR(SEARCH("""",UPPER('ÚHRADOVÝ KATALOG VZP - ZP'!Q254)),0)=0,UPPER('ÚHRADOVÝ KATALOG VZP - ZP'!Q254),"("&amp;""""&amp;")"))</f>
        <v/>
      </c>
      <c r="R254" s="31" t="str">
        <f>IF(LEN(TRIM('ÚHRADOVÝ KATALOG VZP - ZP'!B254)&amp;TRIM('ÚHRADOVÝ KATALOG VZP - ZP'!C254)&amp;TRIM('ÚHRADOVÝ KATALOG VZP - ZP'!D254)&amp;TRIM('ÚHRADOVÝ KATALOG VZP - ZP'!E254)&amp;TRIM('ÚHRADOVÝ KATALOG VZP - ZP'!F254)&amp;TRIM('ÚHRADOVÝ KATALOG VZP - ZP'!G254)&amp;TRIM('ÚHRADOVÝ KATALOG VZP - ZP'!H254)&amp;TRIM('ÚHRADOVÝ KATALOG VZP - ZP'!I254)&amp;TRIM('ÚHRADOVÝ KATALOG VZP - ZP'!J254)&amp;TRIM('ÚHRADOVÝ KATALOG VZP - ZP'!K254)&amp;TRIM('ÚHRADOVÝ KATALOG VZP - ZP'!L254)&amp;TRIM('ÚHRADOVÝ KATALOG VZP - ZP'!M254)&amp;TRIM('ÚHRADOVÝ KATALOG VZP - ZP'!N254)&amp;TRIM('ÚHRADOVÝ KATALOG VZP - ZP'!O254)&amp;TRIM('ÚHRADOVÝ KATALOG VZP - ZP'!P254)&amp;TRIM('ÚHRADOVÝ KATALOG VZP - ZP'!Q254))=0,"ANO","NE")</f>
        <v>ANO</v>
      </c>
      <c r="S254" s="31" t="str">
        <f>IF(R254="NE",IF(LEN(TRIM('ÚHRADOVÝ KATALOG VZP - ZP'!B254))=0,"NOVÝ","OPRAVA"),"")</f>
        <v/>
      </c>
      <c r="T254" s="32" t="str">
        <f t="shared" si="16"/>
        <v>X</v>
      </c>
      <c r="U254" s="11"/>
      <c r="V254" s="11">
        <f>LEN(TRIM('ÚHRADOVÝ KATALOG VZP - ZP'!C254))</f>
        <v>0</v>
      </c>
      <c r="W254" s="11" t="str">
        <f>IF(IFERROR(SEARCH("""",UPPER('ÚHRADOVÝ KATALOG VZP - ZP'!C254)),0)&gt;0," "&amp;CHAR(34),"")</f>
        <v/>
      </c>
      <c r="X254" s="11" t="str">
        <f>IF(IFERROR(SEARCH("~?",UPPER('ÚHRADOVÝ KATALOG VZP - ZP'!C254)),0)&gt;0," ?","")</f>
        <v/>
      </c>
      <c r="Y254" s="11" t="str">
        <f>IF(IFERROR(SEARCH("!",UPPER('ÚHRADOVÝ KATALOG VZP - ZP'!C254)),0)&gt;0," !","")</f>
        <v/>
      </c>
      <c r="Z254" s="11" t="str">
        <f>IF(IFERROR(SEARCH("_",UPPER('ÚHRADOVÝ KATALOG VZP - ZP'!C254)),0)&gt;0," _","")</f>
        <v/>
      </c>
      <c r="AA254" s="11" t="str">
        <f>IF(IFERROR(SEARCH("§",UPPER('ÚHRADOVÝ KATALOG VZP - ZP'!C254)),0)&gt;0," §","")</f>
        <v/>
      </c>
      <c r="AB254" s="11" t="str">
        <f>IF(IFERROR(SEARCH("#",UPPER('ÚHRADOVÝ KATALOG VZP - ZP'!C254)),0)&gt;0," #","")</f>
        <v/>
      </c>
      <c r="AC254" s="11" t="str">
        <f>IF(IFERROR(SEARCH(CHAR(10),UPPER('ÚHRADOVÝ KATALOG VZP - ZP'!C254)),0)&gt;0," ALT+ENTER","")</f>
        <v/>
      </c>
      <c r="AD254" s="96" t="str">
        <f>IF(AND(V254=0, R254="NE"),"Chybí NAZ",IF(LEN(TRIM(W254&amp;X254&amp;Y254&amp;Z254&amp;AA254&amp;AB254&amp;AC254))&gt;0,"Nepovolený(é) znak(y):   "&amp;W254&amp;X254&amp;Y254&amp;Z254&amp;AA254&amp;AB254&amp;AC254,TRIM('ÚHRADOVÝ KATALOG VZP - ZP'!C254)))</f>
        <v/>
      </c>
      <c r="AE254" s="11">
        <f>LEN(TRIM('ÚHRADOVÝ KATALOG VZP - ZP'!D254))</f>
        <v>0</v>
      </c>
      <c r="AF254" s="11" t="str">
        <f>IF(IFERROR(SEARCH("""",UPPER('ÚHRADOVÝ KATALOG VZP - ZP'!D254)),0)&gt;0," "&amp;CHAR(34),"")</f>
        <v/>
      </c>
      <c r="AG254" s="11" t="str">
        <f>IF(IFERROR(SEARCH("~?",UPPER('ÚHRADOVÝ KATALOG VZP - ZP'!D254)),0)&gt;0," ?","")</f>
        <v/>
      </c>
      <c r="AH254" s="11" t="str">
        <f>IF(IFERROR(SEARCH("!",UPPER('ÚHRADOVÝ KATALOG VZP - ZP'!D254)),0)&gt;0," !","")</f>
        <v/>
      </c>
      <c r="AI254" s="11" t="str">
        <f>IF(IFERROR(SEARCH("_",UPPER('ÚHRADOVÝ KATALOG VZP - ZP'!D254)),0)&gt;0," _","")</f>
        <v/>
      </c>
      <c r="AJ254" s="11" t="str">
        <f>IF(IFERROR(SEARCH("§",UPPER('ÚHRADOVÝ KATALOG VZP - ZP'!D254)),0)&gt;0," §","")</f>
        <v/>
      </c>
      <c r="AK254" s="11" t="str">
        <f>IF(IFERROR(SEARCH("#",UPPER('ÚHRADOVÝ KATALOG VZP - ZP'!D254)),0)&gt;0," #","")</f>
        <v/>
      </c>
      <c r="AL254" s="11" t="str">
        <f>IF(IFERROR(SEARCH(CHAR(10),UPPER('ÚHRADOVÝ KATALOG VZP - ZP'!D254)),0)&gt;0," ALT+ENTER","")</f>
        <v/>
      </c>
      <c r="AM254" s="96" t="str">
        <f>IF(AND(AE254=0, R254="NE"),"Chybí DOP",IF(LEN(TRIM(AF254&amp;AG254&amp;AH254&amp;AI254&amp;AJ254&amp;AK254&amp;AL254))&gt;0,"Nepovolený(é) znak(y):   "&amp;AF254&amp;AG254&amp;AH254&amp;AI254&amp;AJ254&amp;AK254&amp;AL254,TRIM('ÚHRADOVÝ KATALOG VZP - ZP'!D254)))</f>
        <v/>
      </c>
    </row>
    <row r="255" spans="1:39" ht="30" hidden="1" customHeight="1" x14ac:dyDescent="0.2">
      <c r="A255" s="1">
        <v>250</v>
      </c>
      <c r="B255" s="20" t="str">
        <f>IF(ISBLANK('ÚHRADOVÝ KATALOG VZP - ZP'!B255),"",'ÚHRADOVÝ KATALOG VZP - ZP'!B255)</f>
        <v/>
      </c>
      <c r="C255" s="21" t="str">
        <f t="shared" si="13"/>
        <v/>
      </c>
      <c r="D255" s="21" t="str">
        <f t="shared" si="14"/>
        <v/>
      </c>
      <c r="E255" s="22" t="str">
        <f>IF(S255="NOVÝ",IF(LEN(TRIM('ÚHRADOVÝ KATALOG VZP - ZP'!E255))=0,"Chybí TYP",'ÚHRADOVÝ KATALOG VZP - ZP'!E255),IF(LEN(TRIM('ÚHRADOVÝ KATALOG VZP - ZP'!E255))=0,"",'ÚHRADOVÝ KATALOG VZP - ZP'!E255))</f>
        <v/>
      </c>
      <c r="F255" s="22" t="str">
        <f t="shared" si="15"/>
        <v/>
      </c>
      <c r="G255" s="22" t="str">
        <f>IF(S255="NOVÝ",IF(LEN(TRIM('ÚHRADOVÝ KATALOG VZP - ZP'!G255))=0,"???",IF(IFERROR(SEARCH("""",UPPER('ÚHRADOVÝ KATALOG VZP - ZP'!G255)),0)=0,UPPER('ÚHRADOVÝ KATALOG VZP - ZP'!G255),"("&amp;""""&amp;")")),IF(LEN(TRIM('ÚHRADOVÝ KATALOG VZP - ZP'!G255))=0,"",IF(IFERROR(SEARCH("""",UPPER('ÚHRADOVÝ KATALOG VZP - ZP'!G255)),0)=0,UPPER('ÚHRADOVÝ KATALOG VZP - ZP'!G255),"("&amp;""""&amp;")")))</f>
        <v/>
      </c>
      <c r="H255" s="22" t="str">
        <f>IF(IFERROR(SEARCH("""",UPPER('ÚHRADOVÝ KATALOG VZP - ZP'!H255)),0)=0,UPPER('ÚHRADOVÝ KATALOG VZP - ZP'!H255),"("&amp;""""&amp;")")</f>
        <v/>
      </c>
      <c r="I255" s="22" t="str">
        <f>IF(IFERROR(SEARCH("""",UPPER('ÚHRADOVÝ KATALOG VZP - ZP'!I255)),0)=0,UPPER('ÚHRADOVÝ KATALOG VZP - ZP'!I255),"("&amp;""""&amp;")")</f>
        <v/>
      </c>
      <c r="J255" s="23" t="str">
        <f>IF(S255="NOVÝ",IF(LEN(TRIM('ÚHRADOVÝ KATALOG VZP - ZP'!J255))=0,"Chybí VYC",'ÚHRADOVÝ KATALOG VZP - ZP'!J255),IF(LEN(TRIM('ÚHRADOVÝ KATALOG VZP - ZP'!J255))=0,"",'ÚHRADOVÝ KATALOG VZP - ZP'!J255))</f>
        <v/>
      </c>
      <c r="K255" s="22" t="str">
        <f>IF(S255="NOVÝ",IF(LEN(TRIM('ÚHRADOVÝ KATALOG VZP - ZP'!K255))=0,"Chybí MENA",IF(IFERROR(SEARCH("""",UPPER('ÚHRADOVÝ KATALOG VZP - ZP'!K255)),0)=0,UPPER('ÚHRADOVÝ KATALOG VZP - ZP'!K255),"("&amp;""""&amp;")")),IF(LEN(TRIM('ÚHRADOVÝ KATALOG VZP - ZP'!K255))=0,"",IF(IFERROR(SEARCH("""",UPPER('ÚHRADOVÝ KATALOG VZP - ZP'!K255)),0)=0,UPPER('ÚHRADOVÝ KATALOG VZP - ZP'!K255),"("&amp;""""&amp;")")))</f>
        <v/>
      </c>
      <c r="L255" s="24" t="str">
        <f>IF(S255="NOVÝ",IF(LEN(TRIM('ÚHRADOVÝ KATALOG VZP - ZP'!L255))=0,"Chybí KURZ",'ÚHRADOVÝ KATALOG VZP - ZP'!L255),IF(LEN(TRIM('ÚHRADOVÝ KATALOG VZP - ZP'!L255))=0,"",'ÚHRADOVÝ KATALOG VZP - ZP'!L255))</f>
        <v/>
      </c>
      <c r="M255" s="83" t="str">
        <f>IF(S255="NOVÝ",IF(LEN(TRIM('ÚHRADOVÝ KATALOG VZP - ZP'!M255))=0,"Chybí DPH",
IF(OR('ÚHRADOVÝ KATALOG VZP - ZP'!M255=15,'ÚHRADOVÝ KATALOG VZP - ZP'!M255=21),
'ÚHRADOVÝ KATALOG VZP - ZP'!M255,"CHYBA")),
IF(LEN(TRIM('ÚHRADOVÝ KATALOG VZP - ZP'!M255))=0,"",
IF(OR('ÚHRADOVÝ KATALOG VZP - ZP'!M255=15,'ÚHRADOVÝ KATALOG VZP - ZP'!M255=21),
'ÚHRADOVÝ KATALOG VZP - ZP'!M255,"CHYBA"))
)</f>
        <v/>
      </c>
      <c r="N255" s="25" t="str">
        <f>IF(R255="NE",IF(AND(T255&lt;&gt;"X",LEN('ÚHRADOVÝ KATALOG VZP - ZP'!N255)&gt;0),IF(ROUND(J255*L255*(1+(M255/100))*T255,2)&lt;'ÚHRADOVÝ KATALOG VZP - ZP'!N255,TEXT('ÚHRADOVÝ KATALOG VZP - ZP'!N255,"# ##0,00 Kč") &amp; CHAR(10) &amp; "&gt; " &amp; TEXT('ÚHRADOVÝ KATALOG VZP - ZP'!N255-(J255*L255*(1+(M255/100))*T255),"# ##0,00 Kč"),TEXT('ÚHRADOVÝ KATALOG VZP - ZP'!N255,"# ##0,00 Kč") &amp; CHAR(10) &amp; "OK"),"Chybí data pro výpočet"),"")</f>
        <v/>
      </c>
      <c r="O255" s="26" t="str">
        <f>IF(AND(R255="NE",LEN('ÚHRADOVÝ KATALOG VZP - ZP'!O255)&gt;0),'ÚHRADOVÝ KATALOG VZP - ZP'!O255,"")</f>
        <v/>
      </c>
      <c r="P255" s="26" t="str">
        <f>IF(AND(R255="NE",LEN('ÚHRADOVÝ KATALOG VZP - ZP'!P255)&gt;0),'ÚHRADOVÝ KATALOG VZP - ZP'!P255,"")</f>
        <v/>
      </c>
      <c r="Q255" s="79" t="str">
        <f>IF(LEN(TRIM('ÚHRADOVÝ KATALOG VZP - ZP'!Q255))=0,"",IF(IFERROR(SEARCH("""",UPPER('ÚHRADOVÝ KATALOG VZP - ZP'!Q255)),0)=0,UPPER('ÚHRADOVÝ KATALOG VZP - ZP'!Q255),"("&amp;""""&amp;")"))</f>
        <v/>
      </c>
      <c r="R255" s="31" t="str">
        <f>IF(LEN(TRIM('ÚHRADOVÝ KATALOG VZP - ZP'!B255)&amp;TRIM('ÚHRADOVÝ KATALOG VZP - ZP'!C255)&amp;TRIM('ÚHRADOVÝ KATALOG VZP - ZP'!D255)&amp;TRIM('ÚHRADOVÝ KATALOG VZP - ZP'!E255)&amp;TRIM('ÚHRADOVÝ KATALOG VZP - ZP'!F255)&amp;TRIM('ÚHRADOVÝ KATALOG VZP - ZP'!G255)&amp;TRIM('ÚHRADOVÝ KATALOG VZP - ZP'!H255)&amp;TRIM('ÚHRADOVÝ KATALOG VZP - ZP'!I255)&amp;TRIM('ÚHRADOVÝ KATALOG VZP - ZP'!J255)&amp;TRIM('ÚHRADOVÝ KATALOG VZP - ZP'!K255)&amp;TRIM('ÚHRADOVÝ KATALOG VZP - ZP'!L255)&amp;TRIM('ÚHRADOVÝ KATALOG VZP - ZP'!M255)&amp;TRIM('ÚHRADOVÝ KATALOG VZP - ZP'!N255)&amp;TRIM('ÚHRADOVÝ KATALOG VZP - ZP'!O255)&amp;TRIM('ÚHRADOVÝ KATALOG VZP - ZP'!P255)&amp;TRIM('ÚHRADOVÝ KATALOG VZP - ZP'!Q255))=0,"ANO","NE")</f>
        <v>ANO</v>
      </c>
      <c r="S255" s="31" t="str">
        <f>IF(R255="NE",IF(LEN(TRIM('ÚHRADOVÝ KATALOG VZP - ZP'!B255))=0,"NOVÝ","OPRAVA"),"")</f>
        <v/>
      </c>
      <c r="T255" s="32" t="str">
        <f t="shared" si="16"/>
        <v>X</v>
      </c>
      <c r="U255" s="11"/>
      <c r="V255" s="11">
        <f>LEN(TRIM('ÚHRADOVÝ KATALOG VZP - ZP'!C255))</f>
        <v>0</v>
      </c>
      <c r="W255" s="11" t="str">
        <f>IF(IFERROR(SEARCH("""",UPPER('ÚHRADOVÝ KATALOG VZP - ZP'!C255)),0)&gt;0," "&amp;CHAR(34),"")</f>
        <v/>
      </c>
      <c r="X255" s="11" t="str">
        <f>IF(IFERROR(SEARCH("~?",UPPER('ÚHRADOVÝ KATALOG VZP - ZP'!C255)),0)&gt;0," ?","")</f>
        <v/>
      </c>
      <c r="Y255" s="11" t="str">
        <f>IF(IFERROR(SEARCH("!",UPPER('ÚHRADOVÝ KATALOG VZP - ZP'!C255)),0)&gt;0," !","")</f>
        <v/>
      </c>
      <c r="Z255" s="11" t="str">
        <f>IF(IFERROR(SEARCH("_",UPPER('ÚHRADOVÝ KATALOG VZP - ZP'!C255)),0)&gt;0," _","")</f>
        <v/>
      </c>
      <c r="AA255" s="11" t="str">
        <f>IF(IFERROR(SEARCH("§",UPPER('ÚHRADOVÝ KATALOG VZP - ZP'!C255)),0)&gt;0," §","")</f>
        <v/>
      </c>
      <c r="AB255" s="11" t="str">
        <f>IF(IFERROR(SEARCH("#",UPPER('ÚHRADOVÝ KATALOG VZP - ZP'!C255)),0)&gt;0," #","")</f>
        <v/>
      </c>
      <c r="AC255" s="11" t="str">
        <f>IF(IFERROR(SEARCH(CHAR(10),UPPER('ÚHRADOVÝ KATALOG VZP - ZP'!C255)),0)&gt;0," ALT+ENTER","")</f>
        <v/>
      </c>
      <c r="AD255" s="96" t="str">
        <f>IF(AND(V255=0, R255="NE"),"Chybí NAZ",IF(LEN(TRIM(W255&amp;X255&amp;Y255&amp;Z255&amp;AA255&amp;AB255&amp;AC255))&gt;0,"Nepovolený(é) znak(y):   "&amp;W255&amp;X255&amp;Y255&amp;Z255&amp;AA255&amp;AB255&amp;AC255,TRIM('ÚHRADOVÝ KATALOG VZP - ZP'!C255)))</f>
        <v/>
      </c>
      <c r="AE255" s="11">
        <f>LEN(TRIM('ÚHRADOVÝ KATALOG VZP - ZP'!D255))</f>
        <v>0</v>
      </c>
      <c r="AF255" s="11" t="str">
        <f>IF(IFERROR(SEARCH("""",UPPER('ÚHRADOVÝ KATALOG VZP - ZP'!D255)),0)&gt;0," "&amp;CHAR(34),"")</f>
        <v/>
      </c>
      <c r="AG255" s="11" t="str">
        <f>IF(IFERROR(SEARCH("~?",UPPER('ÚHRADOVÝ KATALOG VZP - ZP'!D255)),0)&gt;0," ?","")</f>
        <v/>
      </c>
      <c r="AH255" s="11" t="str">
        <f>IF(IFERROR(SEARCH("!",UPPER('ÚHRADOVÝ KATALOG VZP - ZP'!D255)),0)&gt;0," !","")</f>
        <v/>
      </c>
      <c r="AI255" s="11" t="str">
        <f>IF(IFERROR(SEARCH("_",UPPER('ÚHRADOVÝ KATALOG VZP - ZP'!D255)),0)&gt;0," _","")</f>
        <v/>
      </c>
      <c r="AJ255" s="11" t="str">
        <f>IF(IFERROR(SEARCH("§",UPPER('ÚHRADOVÝ KATALOG VZP - ZP'!D255)),0)&gt;0," §","")</f>
        <v/>
      </c>
      <c r="AK255" s="11" t="str">
        <f>IF(IFERROR(SEARCH("#",UPPER('ÚHRADOVÝ KATALOG VZP - ZP'!D255)),0)&gt;0," #","")</f>
        <v/>
      </c>
      <c r="AL255" s="11" t="str">
        <f>IF(IFERROR(SEARCH(CHAR(10),UPPER('ÚHRADOVÝ KATALOG VZP - ZP'!D255)),0)&gt;0," ALT+ENTER","")</f>
        <v/>
      </c>
      <c r="AM255" s="96" t="str">
        <f>IF(AND(AE255=0, R255="NE"),"Chybí DOP",IF(LEN(TRIM(AF255&amp;AG255&amp;AH255&amp;AI255&amp;AJ255&amp;AK255&amp;AL255))&gt;0,"Nepovolený(é) znak(y):   "&amp;AF255&amp;AG255&amp;AH255&amp;AI255&amp;AJ255&amp;AK255&amp;AL255,TRIM('ÚHRADOVÝ KATALOG VZP - ZP'!D255)))</f>
        <v/>
      </c>
    </row>
    <row r="256" spans="1:39" ht="30" hidden="1" customHeight="1" x14ac:dyDescent="0.2">
      <c r="A256" s="1">
        <v>251</v>
      </c>
      <c r="B256" s="20" t="str">
        <f>IF(ISBLANK('ÚHRADOVÝ KATALOG VZP - ZP'!B256),"",'ÚHRADOVÝ KATALOG VZP - ZP'!B256)</f>
        <v/>
      </c>
      <c r="C256" s="21" t="str">
        <f t="shared" si="13"/>
        <v/>
      </c>
      <c r="D256" s="21" t="str">
        <f t="shared" si="14"/>
        <v/>
      </c>
      <c r="E256" s="22" t="str">
        <f>IF(S256="NOVÝ",IF(LEN(TRIM('ÚHRADOVÝ KATALOG VZP - ZP'!E256))=0,"Chybí TYP",'ÚHRADOVÝ KATALOG VZP - ZP'!E256),IF(LEN(TRIM('ÚHRADOVÝ KATALOG VZP - ZP'!E256))=0,"",'ÚHRADOVÝ KATALOG VZP - ZP'!E256))</f>
        <v/>
      </c>
      <c r="F256" s="22" t="str">
        <f t="shared" si="15"/>
        <v/>
      </c>
      <c r="G256" s="22" t="str">
        <f>IF(S256="NOVÝ",IF(LEN(TRIM('ÚHRADOVÝ KATALOG VZP - ZP'!G256))=0,"???",IF(IFERROR(SEARCH("""",UPPER('ÚHRADOVÝ KATALOG VZP - ZP'!G256)),0)=0,UPPER('ÚHRADOVÝ KATALOG VZP - ZP'!G256),"("&amp;""""&amp;")")),IF(LEN(TRIM('ÚHRADOVÝ KATALOG VZP - ZP'!G256))=0,"",IF(IFERROR(SEARCH("""",UPPER('ÚHRADOVÝ KATALOG VZP - ZP'!G256)),0)=0,UPPER('ÚHRADOVÝ KATALOG VZP - ZP'!G256),"("&amp;""""&amp;")")))</f>
        <v/>
      </c>
      <c r="H256" s="22" t="str">
        <f>IF(IFERROR(SEARCH("""",UPPER('ÚHRADOVÝ KATALOG VZP - ZP'!H256)),0)=0,UPPER('ÚHRADOVÝ KATALOG VZP - ZP'!H256),"("&amp;""""&amp;")")</f>
        <v/>
      </c>
      <c r="I256" s="22" t="str">
        <f>IF(IFERROR(SEARCH("""",UPPER('ÚHRADOVÝ KATALOG VZP - ZP'!I256)),0)=0,UPPER('ÚHRADOVÝ KATALOG VZP - ZP'!I256),"("&amp;""""&amp;")")</f>
        <v/>
      </c>
      <c r="J256" s="23" t="str">
        <f>IF(S256="NOVÝ",IF(LEN(TRIM('ÚHRADOVÝ KATALOG VZP - ZP'!J256))=0,"Chybí VYC",'ÚHRADOVÝ KATALOG VZP - ZP'!J256),IF(LEN(TRIM('ÚHRADOVÝ KATALOG VZP - ZP'!J256))=0,"",'ÚHRADOVÝ KATALOG VZP - ZP'!J256))</f>
        <v/>
      </c>
      <c r="K256" s="22" t="str">
        <f>IF(S256="NOVÝ",IF(LEN(TRIM('ÚHRADOVÝ KATALOG VZP - ZP'!K256))=0,"Chybí MENA",IF(IFERROR(SEARCH("""",UPPER('ÚHRADOVÝ KATALOG VZP - ZP'!K256)),0)=0,UPPER('ÚHRADOVÝ KATALOG VZP - ZP'!K256),"("&amp;""""&amp;")")),IF(LEN(TRIM('ÚHRADOVÝ KATALOG VZP - ZP'!K256))=0,"",IF(IFERROR(SEARCH("""",UPPER('ÚHRADOVÝ KATALOG VZP - ZP'!K256)),0)=0,UPPER('ÚHRADOVÝ KATALOG VZP - ZP'!K256),"("&amp;""""&amp;")")))</f>
        <v/>
      </c>
      <c r="L256" s="24" t="str">
        <f>IF(S256="NOVÝ",IF(LEN(TRIM('ÚHRADOVÝ KATALOG VZP - ZP'!L256))=0,"Chybí KURZ",'ÚHRADOVÝ KATALOG VZP - ZP'!L256),IF(LEN(TRIM('ÚHRADOVÝ KATALOG VZP - ZP'!L256))=0,"",'ÚHRADOVÝ KATALOG VZP - ZP'!L256))</f>
        <v/>
      </c>
      <c r="M256" s="83" t="str">
        <f>IF(S256="NOVÝ",IF(LEN(TRIM('ÚHRADOVÝ KATALOG VZP - ZP'!M256))=0,"Chybí DPH",
IF(OR('ÚHRADOVÝ KATALOG VZP - ZP'!M256=15,'ÚHRADOVÝ KATALOG VZP - ZP'!M256=21),
'ÚHRADOVÝ KATALOG VZP - ZP'!M256,"CHYBA")),
IF(LEN(TRIM('ÚHRADOVÝ KATALOG VZP - ZP'!M256))=0,"",
IF(OR('ÚHRADOVÝ KATALOG VZP - ZP'!M256=15,'ÚHRADOVÝ KATALOG VZP - ZP'!M256=21),
'ÚHRADOVÝ KATALOG VZP - ZP'!M256,"CHYBA"))
)</f>
        <v/>
      </c>
      <c r="N256" s="25" t="str">
        <f>IF(R256="NE",IF(AND(T256&lt;&gt;"X",LEN('ÚHRADOVÝ KATALOG VZP - ZP'!N256)&gt;0),IF(ROUND(J256*L256*(1+(M256/100))*T256,2)&lt;'ÚHRADOVÝ KATALOG VZP - ZP'!N256,TEXT('ÚHRADOVÝ KATALOG VZP - ZP'!N256,"# ##0,00 Kč") &amp; CHAR(10) &amp; "&gt; " &amp; TEXT('ÚHRADOVÝ KATALOG VZP - ZP'!N256-(J256*L256*(1+(M256/100))*T256),"# ##0,00 Kč"),TEXT('ÚHRADOVÝ KATALOG VZP - ZP'!N256,"# ##0,00 Kč") &amp; CHAR(10) &amp; "OK"),"Chybí data pro výpočet"),"")</f>
        <v/>
      </c>
      <c r="O256" s="26" t="str">
        <f>IF(AND(R256="NE",LEN('ÚHRADOVÝ KATALOG VZP - ZP'!O256)&gt;0),'ÚHRADOVÝ KATALOG VZP - ZP'!O256,"")</f>
        <v/>
      </c>
      <c r="P256" s="26" t="str">
        <f>IF(AND(R256="NE",LEN('ÚHRADOVÝ KATALOG VZP - ZP'!P256)&gt;0),'ÚHRADOVÝ KATALOG VZP - ZP'!P256,"")</f>
        <v/>
      </c>
      <c r="Q256" s="79" t="str">
        <f>IF(LEN(TRIM('ÚHRADOVÝ KATALOG VZP - ZP'!Q256))=0,"",IF(IFERROR(SEARCH("""",UPPER('ÚHRADOVÝ KATALOG VZP - ZP'!Q256)),0)=0,UPPER('ÚHRADOVÝ KATALOG VZP - ZP'!Q256),"("&amp;""""&amp;")"))</f>
        <v/>
      </c>
      <c r="R256" s="31" t="str">
        <f>IF(LEN(TRIM('ÚHRADOVÝ KATALOG VZP - ZP'!B256)&amp;TRIM('ÚHRADOVÝ KATALOG VZP - ZP'!C256)&amp;TRIM('ÚHRADOVÝ KATALOG VZP - ZP'!D256)&amp;TRIM('ÚHRADOVÝ KATALOG VZP - ZP'!E256)&amp;TRIM('ÚHRADOVÝ KATALOG VZP - ZP'!F256)&amp;TRIM('ÚHRADOVÝ KATALOG VZP - ZP'!G256)&amp;TRIM('ÚHRADOVÝ KATALOG VZP - ZP'!H256)&amp;TRIM('ÚHRADOVÝ KATALOG VZP - ZP'!I256)&amp;TRIM('ÚHRADOVÝ KATALOG VZP - ZP'!J256)&amp;TRIM('ÚHRADOVÝ KATALOG VZP - ZP'!K256)&amp;TRIM('ÚHRADOVÝ KATALOG VZP - ZP'!L256)&amp;TRIM('ÚHRADOVÝ KATALOG VZP - ZP'!M256)&amp;TRIM('ÚHRADOVÝ KATALOG VZP - ZP'!N256)&amp;TRIM('ÚHRADOVÝ KATALOG VZP - ZP'!O256)&amp;TRIM('ÚHRADOVÝ KATALOG VZP - ZP'!P256)&amp;TRIM('ÚHRADOVÝ KATALOG VZP - ZP'!Q256))=0,"ANO","NE")</f>
        <v>ANO</v>
      </c>
      <c r="S256" s="31" t="str">
        <f>IF(R256="NE",IF(LEN(TRIM('ÚHRADOVÝ KATALOG VZP - ZP'!B256))=0,"NOVÝ","OPRAVA"),"")</f>
        <v/>
      </c>
      <c r="T256" s="32" t="str">
        <f t="shared" si="16"/>
        <v>X</v>
      </c>
      <c r="U256" s="11"/>
      <c r="V256" s="11">
        <f>LEN(TRIM('ÚHRADOVÝ KATALOG VZP - ZP'!C256))</f>
        <v>0</v>
      </c>
      <c r="W256" s="11" t="str">
        <f>IF(IFERROR(SEARCH("""",UPPER('ÚHRADOVÝ KATALOG VZP - ZP'!C256)),0)&gt;0," "&amp;CHAR(34),"")</f>
        <v/>
      </c>
      <c r="X256" s="11" t="str">
        <f>IF(IFERROR(SEARCH("~?",UPPER('ÚHRADOVÝ KATALOG VZP - ZP'!C256)),0)&gt;0," ?","")</f>
        <v/>
      </c>
      <c r="Y256" s="11" t="str">
        <f>IF(IFERROR(SEARCH("!",UPPER('ÚHRADOVÝ KATALOG VZP - ZP'!C256)),0)&gt;0," !","")</f>
        <v/>
      </c>
      <c r="Z256" s="11" t="str">
        <f>IF(IFERROR(SEARCH("_",UPPER('ÚHRADOVÝ KATALOG VZP - ZP'!C256)),0)&gt;0," _","")</f>
        <v/>
      </c>
      <c r="AA256" s="11" t="str">
        <f>IF(IFERROR(SEARCH("§",UPPER('ÚHRADOVÝ KATALOG VZP - ZP'!C256)),0)&gt;0," §","")</f>
        <v/>
      </c>
      <c r="AB256" s="11" t="str">
        <f>IF(IFERROR(SEARCH("#",UPPER('ÚHRADOVÝ KATALOG VZP - ZP'!C256)),0)&gt;0," #","")</f>
        <v/>
      </c>
      <c r="AC256" s="11" t="str">
        <f>IF(IFERROR(SEARCH(CHAR(10),UPPER('ÚHRADOVÝ KATALOG VZP - ZP'!C256)),0)&gt;0," ALT+ENTER","")</f>
        <v/>
      </c>
      <c r="AD256" s="96" t="str">
        <f>IF(AND(V256=0, R256="NE"),"Chybí NAZ",IF(LEN(TRIM(W256&amp;X256&amp;Y256&amp;Z256&amp;AA256&amp;AB256&amp;AC256))&gt;0,"Nepovolený(é) znak(y):   "&amp;W256&amp;X256&amp;Y256&amp;Z256&amp;AA256&amp;AB256&amp;AC256,TRIM('ÚHRADOVÝ KATALOG VZP - ZP'!C256)))</f>
        <v/>
      </c>
      <c r="AE256" s="11">
        <f>LEN(TRIM('ÚHRADOVÝ KATALOG VZP - ZP'!D256))</f>
        <v>0</v>
      </c>
      <c r="AF256" s="11" t="str">
        <f>IF(IFERROR(SEARCH("""",UPPER('ÚHRADOVÝ KATALOG VZP - ZP'!D256)),0)&gt;0," "&amp;CHAR(34),"")</f>
        <v/>
      </c>
      <c r="AG256" s="11" t="str">
        <f>IF(IFERROR(SEARCH("~?",UPPER('ÚHRADOVÝ KATALOG VZP - ZP'!D256)),0)&gt;0," ?","")</f>
        <v/>
      </c>
      <c r="AH256" s="11" t="str">
        <f>IF(IFERROR(SEARCH("!",UPPER('ÚHRADOVÝ KATALOG VZP - ZP'!D256)),0)&gt;0," !","")</f>
        <v/>
      </c>
      <c r="AI256" s="11" t="str">
        <f>IF(IFERROR(SEARCH("_",UPPER('ÚHRADOVÝ KATALOG VZP - ZP'!D256)),0)&gt;0," _","")</f>
        <v/>
      </c>
      <c r="AJ256" s="11" t="str">
        <f>IF(IFERROR(SEARCH("§",UPPER('ÚHRADOVÝ KATALOG VZP - ZP'!D256)),0)&gt;0," §","")</f>
        <v/>
      </c>
      <c r="AK256" s="11" t="str">
        <f>IF(IFERROR(SEARCH("#",UPPER('ÚHRADOVÝ KATALOG VZP - ZP'!D256)),0)&gt;0," #","")</f>
        <v/>
      </c>
      <c r="AL256" s="11" t="str">
        <f>IF(IFERROR(SEARCH(CHAR(10),UPPER('ÚHRADOVÝ KATALOG VZP - ZP'!D256)),0)&gt;0," ALT+ENTER","")</f>
        <v/>
      </c>
      <c r="AM256" s="96" t="str">
        <f>IF(AND(AE256=0, R256="NE"),"Chybí DOP",IF(LEN(TRIM(AF256&amp;AG256&amp;AH256&amp;AI256&amp;AJ256&amp;AK256&amp;AL256))&gt;0,"Nepovolený(é) znak(y):   "&amp;AF256&amp;AG256&amp;AH256&amp;AI256&amp;AJ256&amp;AK256&amp;AL256,TRIM('ÚHRADOVÝ KATALOG VZP - ZP'!D256)))</f>
        <v/>
      </c>
    </row>
    <row r="257" spans="1:39" ht="30" hidden="1" customHeight="1" x14ac:dyDescent="0.2">
      <c r="A257" s="1">
        <v>252</v>
      </c>
      <c r="B257" s="20" t="str">
        <f>IF(ISBLANK('ÚHRADOVÝ KATALOG VZP - ZP'!B257),"",'ÚHRADOVÝ KATALOG VZP - ZP'!B257)</f>
        <v/>
      </c>
      <c r="C257" s="21" t="str">
        <f t="shared" si="13"/>
        <v/>
      </c>
      <c r="D257" s="21" t="str">
        <f t="shared" si="14"/>
        <v/>
      </c>
      <c r="E257" s="22" t="str">
        <f>IF(S257="NOVÝ",IF(LEN(TRIM('ÚHRADOVÝ KATALOG VZP - ZP'!E257))=0,"Chybí TYP",'ÚHRADOVÝ KATALOG VZP - ZP'!E257),IF(LEN(TRIM('ÚHRADOVÝ KATALOG VZP - ZP'!E257))=0,"",'ÚHRADOVÝ KATALOG VZP - ZP'!E257))</f>
        <v/>
      </c>
      <c r="F257" s="22" t="str">
        <f t="shared" si="15"/>
        <v/>
      </c>
      <c r="G257" s="22" t="str">
        <f>IF(S257="NOVÝ",IF(LEN(TRIM('ÚHRADOVÝ KATALOG VZP - ZP'!G257))=0,"???",IF(IFERROR(SEARCH("""",UPPER('ÚHRADOVÝ KATALOG VZP - ZP'!G257)),0)=0,UPPER('ÚHRADOVÝ KATALOG VZP - ZP'!G257),"("&amp;""""&amp;")")),IF(LEN(TRIM('ÚHRADOVÝ KATALOG VZP - ZP'!G257))=0,"",IF(IFERROR(SEARCH("""",UPPER('ÚHRADOVÝ KATALOG VZP - ZP'!G257)),0)=0,UPPER('ÚHRADOVÝ KATALOG VZP - ZP'!G257),"("&amp;""""&amp;")")))</f>
        <v/>
      </c>
      <c r="H257" s="22" t="str">
        <f>IF(IFERROR(SEARCH("""",UPPER('ÚHRADOVÝ KATALOG VZP - ZP'!H257)),0)=0,UPPER('ÚHRADOVÝ KATALOG VZP - ZP'!H257),"("&amp;""""&amp;")")</f>
        <v/>
      </c>
      <c r="I257" s="22" t="str">
        <f>IF(IFERROR(SEARCH("""",UPPER('ÚHRADOVÝ KATALOG VZP - ZP'!I257)),0)=0,UPPER('ÚHRADOVÝ KATALOG VZP - ZP'!I257),"("&amp;""""&amp;")")</f>
        <v/>
      </c>
      <c r="J257" s="23" t="str">
        <f>IF(S257="NOVÝ",IF(LEN(TRIM('ÚHRADOVÝ KATALOG VZP - ZP'!J257))=0,"Chybí VYC",'ÚHRADOVÝ KATALOG VZP - ZP'!J257),IF(LEN(TRIM('ÚHRADOVÝ KATALOG VZP - ZP'!J257))=0,"",'ÚHRADOVÝ KATALOG VZP - ZP'!J257))</f>
        <v/>
      </c>
      <c r="K257" s="22" t="str">
        <f>IF(S257="NOVÝ",IF(LEN(TRIM('ÚHRADOVÝ KATALOG VZP - ZP'!K257))=0,"Chybí MENA",IF(IFERROR(SEARCH("""",UPPER('ÚHRADOVÝ KATALOG VZP - ZP'!K257)),0)=0,UPPER('ÚHRADOVÝ KATALOG VZP - ZP'!K257),"("&amp;""""&amp;")")),IF(LEN(TRIM('ÚHRADOVÝ KATALOG VZP - ZP'!K257))=0,"",IF(IFERROR(SEARCH("""",UPPER('ÚHRADOVÝ KATALOG VZP - ZP'!K257)),0)=0,UPPER('ÚHRADOVÝ KATALOG VZP - ZP'!K257),"("&amp;""""&amp;")")))</f>
        <v/>
      </c>
      <c r="L257" s="24" t="str">
        <f>IF(S257="NOVÝ",IF(LEN(TRIM('ÚHRADOVÝ KATALOG VZP - ZP'!L257))=0,"Chybí KURZ",'ÚHRADOVÝ KATALOG VZP - ZP'!L257),IF(LEN(TRIM('ÚHRADOVÝ KATALOG VZP - ZP'!L257))=0,"",'ÚHRADOVÝ KATALOG VZP - ZP'!L257))</f>
        <v/>
      </c>
      <c r="M257" s="83" t="str">
        <f>IF(S257="NOVÝ",IF(LEN(TRIM('ÚHRADOVÝ KATALOG VZP - ZP'!M257))=0,"Chybí DPH",
IF(OR('ÚHRADOVÝ KATALOG VZP - ZP'!M257=15,'ÚHRADOVÝ KATALOG VZP - ZP'!M257=21),
'ÚHRADOVÝ KATALOG VZP - ZP'!M257,"CHYBA")),
IF(LEN(TRIM('ÚHRADOVÝ KATALOG VZP - ZP'!M257))=0,"",
IF(OR('ÚHRADOVÝ KATALOG VZP - ZP'!M257=15,'ÚHRADOVÝ KATALOG VZP - ZP'!M257=21),
'ÚHRADOVÝ KATALOG VZP - ZP'!M257,"CHYBA"))
)</f>
        <v/>
      </c>
      <c r="N257" s="25" t="str">
        <f>IF(R257="NE",IF(AND(T257&lt;&gt;"X",LEN('ÚHRADOVÝ KATALOG VZP - ZP'!N257)&gt;0),IF(ROUND(J257*L257*(1+(M257/100))*T257,2)&lt;'ÚHRADOVÝ KATALOG VZP - ZP'!N257,TEXT('ÚHRADOVÝ KATALOG VZP - ZP'!N257,"# ##0,00 Kč") &amp; CHAR(10) &amp; "&gt; " &amp; TEXT('ÚHRADOVÝ KATALOG VZP - ZP'!N257-(J257*L257*(1+(M257/100))*T257),"# ##0,00 Kč"),TEXT('ÚHRADOVÝ KATALOG VZP - ZP'!N257,"# ##0,00 Kč") &amp; CHAR(10) &amp; "OK"),"Chybí data pro výpočet"),"")</f>
        <v/>
      </c>
      <c r="O257" s="26" t="str">
        <f>IF(AND(R257="NE",LEN('ÚHRADOVÝ KATALOG VZP - ZP'!O257)&gt;0),'ÚHRADOVÝ KATALOG VZP - ZP'!O257,"")</f>
        <v/>
      </c>
      <c r="P257" s="26" t="str">
        <f>IF(AND(R257="NE",LEN('ÚHRADOVÝ KATALOG VZP - ZP'!P257)&gt;0),'ÚHRADOVÝ KATALOG VZP - ZP'!P257,"")</f>
        <v/>
      </c>
      <c r="Q257" s="79" t="str">
        <f>IF(LEN(TRIM('ÚHRADOVÝ KATALOG VZP - ZP'!Q257))=0,"",IF(IFERROR(SEARCH("""",UPPER('ÚHRADOVÝ KATALOG VZP - ZP'!Q257)),0)=0,UPPER('ÚHRADOVÝ KATALOG VZP - ZP'!Q257),"("&amp;""""&amp;")"))</f>
        <v/>
      </c>
      <c r="R257" s="31" t="str">
        <f>IF(LEN(TRIM('ÚHRADOVÝ KATALOG VZP - ZP'!B257)&amp;TRIM('ÚHRADOVÝ KATALOG VZP - ZP'!C257)&amp;TRIM('ÚHRADOVÝ KATALOG VZP - ZP'!D257)&amp;TRIM('ÚHRADOVÝ KATALOG VZP - ZP'!E257)&amp;TRIM('ÚHRADOVÝ KATALOG VZP - ZP'!F257)&amp;TRIM('ÚHRADOVÝ KATALOG VZP - ZP'!G257)&amp;TRIM('ÚHRADOVÝ KATALOG VZP - ZP'!H257)&amp;TRIM('ÚHRADOVÝ KATALOG VZP - ZP'!I257)&amp;TRIM('ÚHRADOVÝ KATALOG VZP - ZP'!J257)&amp;TRIM('ÚHRADOVÝ KATALOG VZP - ZP'!K257)&amp;TRIM('ÚHRADOVÝ KATALOG VZP - ZP'!L257)&amp;TRIM('ÚHRADOVÝ KATALOG VZP - ZP'!M257)&amp;TRIM('ÚHRADOVÝ KATALOG VZP - ZP'!N257)&amp;TRIM('ÚHRADOVÝ KATALOG VZP - ZP'!O257)&amp;TRIM('ÚHRADOVÝ KATALOG VZP - ZP'!P257)&amp;TRIM('ÚHRADOVÝ KATALOG VZP - ZP'!Q257))=0,"ANO","NE")</f>
        <v>ANO</v>
      </c>
      <c r="S257" s="31" t="str">
        <f>IF(R257="NE",IF(LEN(TRIM('ÚHRADOVÝ KATALOG VZP - ZP'!B257))=0,"NOVÝ","OPRAVA"),"")</f>
        <v/>
      </c>
      <c r="T257" s="32" t="str">
        <f t="shared" si="16"/>
        <v>X</v>
      </c>
      <c r="U257" s="11"/>
      <c r="V257" s="11">
        <f>LEN(TRIM('ÚHRADOVÝ KATALOG VZP - ZP'!C257))</f>
        <v>0</v>
      </c>
      <c r="W257" s="11" t="str">
        <f>IF(IFERROR(SEARCH("""",UPPER('ÚHRADOVÝ KATALOG VZP - ZP'!C257)),0)&gt;0," "&amp;CHAR(34),"")</f>
        <v/>
      </c>
      <c r="X257" s="11" t="str">
        <f>IF(IFERROR(SEARCH("~?",UPPER('ÚHRADOVÝ KATALOG VZP - ZP'!C257)),0)&gt;0," ?","")</f>
        <v/>
      </c>
      <c r="Y257" s="11" t="str">
        <f>IF(IFERROR(SEARCH("!",UPPER('ÚHRADOVÝ KATALOG VZP - ZP'!C257)),0)&gt;0," !","")</f>
        <v/>
      </c>
      <c r="Z257" s="11" t="str">
        <f>IF(IFERROR(SEARCH("_",UPPER('ÚHRADOVÝ KATALOG VZP - ZP'!C257)),0)&gt;0," _","")</f>
        <v/>
      </c>
      <c r="AA257" s="11" t="str">
        <f>IF(IFERROR(SEARCH("§",UPPER('ÚHRADOVÝ KATALOG VZP - ZP'!C257)),0)&gt;0," §","")</f>
        <v/>
      </c>
      <c r="AB257" s="11" t="str">
        <f>IF(IFERROR(SEARCH("#",UPPER('ÚHRADOVÝ KATALOG VZP - ZP'!C257)),0)&gt;0," #","")</f>
        <v/>
      </c>
      <c r="AC257" s="11" t="str">
        <f>IF(IFERROR(SEARCH(CHAR(10),UPPER('ÚHRADOVÝ KATALOG VZP - ZP'!C257)),0)&gt;0," ALT+ENTER","")</f>
        <v/>
      </c>
      <c r="AD257" s="96" t="str">
        <f>IF(AND(V257=0, R257="NE"),"Chybí NAZ",IF(LEN(TRIM(W257&amp;X257&amp;Y257&amp;Z257&amp;AA257&amp;AB257&amp;AC257))&gt;0,"Nepovolený(é) znak(y):   "&amp;W257&amp;X257&amp;Y257&amp;Z257&amp;AA257&amp;AB257&amp;AC257,TRIM('ÚHRADOVÝ KATALOG VZP - ZP'!C257)))</f>
        <v/>
      </c>
      <c r="AE257" s="11">
        <f>LEN(TRIM('ÚHRADOVÝ KATALOG VZP - ZP'!D257))</f>
        <v>0</v>
      </c>
      <c r="AF257" s="11" t="str">
        <f>IF(IFERROR(SEARCH("""",UPPER('ÚHRADOVÝ KATALOG VZP - ZP'!D257)),0)&gt;0," "&amp;CHAR(34),"")</f>
        <v/>
      </c>
      <c r="AG257" s="11" t="str">
        <f>IF(IFERROR(SEARCH("~?",UPPER('ÚHRADOVÝ KATALOG VZP - ZP'!D257)),0)&gt;0," ?","")</f>
        <v/>
      </c>
      <c r="AH257" s="11" t="str">
        <f>IF(IFERROR(SEARCH("!",UPPER('ÚHRADOVÝ KATALOG VZP - ZP'!D257)),0)&gt;0," !","")</f>
        <v/>
      </c>
      <c r="AI257" s="11" t="str">
        <f>IF(IFERROR(SEARCH("_",UPPER('ÚHRADOVÝ KATALOG VZP - ZP'!D257)),0)&gt;0," _","")</f>
        <v/>
      </c>
      <c r="AJ257" s="11" t="str">
        <f>IF(IFERROR(SEARCH("§",UPPER('ÚHRADOVÝ KATALOG VZP - ZP'!D257)),0)&gt;0," §","")</f>
        <v/>
      </c>
      <c r="AK257" s="11" t="str">
        <f>IF(IFERROR(SEARCH("#",UPPER('ÚHRADOVÝ KATALOG VZP - ZP'!D257)),0)&gt;0," #","")</f>
        <v/>
      </c>
      <c r="AL257" s="11" t="str">
        <f>IF(IFERROR(SEARCH(CHAR(10),UPPER('ÚHRADOVÝ KATALOG VZP - ZP'!D257)),0)&gt;0," ALT+ENTER","")</f>
        <v/>
      </c>
      <c r="AM257" s="96" t="str">
        <f>IF(AND(AE257=0, R257="NE"),"Chybí DOP",IF(LEN(TRIM(AF257&amp;AG257&amp;AH257&amp;AI257&amp;AJ257&amp;AK257&amp;AL257))&gt;0,"Nepovolený(é) znak(y):   "&amp;AF257&amp;AG257&amp;AH257&amp;AI257&amp;AJ257&amp;AK257&amp;AL257,TRIM('ÚHRADOVÝ KATALOG VZP - ZP'!D257)))</f>
        <v/>
      </c>
    </row>
    <row r="258" spans="1:39" ht="30" hidden="1" customHeight="1" x14ac:dyDescent="0.2">
      <c r="A258" s="1">
        <v>253</v>
      </c>
      <c r="B258" s="20" t="str">
        <f>IF(ISBLANK('ÚHRADOVÝ KATALOG VZP - ZP'!B258),"",'ÚHRADOVÝ KATALOG VZP - ZP'!B258)</f>
        <v/>
      </c>
      <c r="C258" s="21" t="str">
        <f t="shared" si="13"/>
        <v/>
      </c>
      <c r="D258" s="21" t="str">
        <f t="shared" si="14"/>
        <v/>
      </c>
      <c r="E258" s="22" t="str">
        <f>IF(S258="NOVÝ",IF(LEN(TRIM('ÚHRADOVÝ KATALOG VZP - ZP'!E258))=0,"Chybí TYP",'ÚHRADOVÝ KATALOG VZP - ZP'!E258),IF(LEN(TRIM('ÚHRADOVÝ KATALOG VZP - ZP'!E258))=0,"",'ÚHRADOVÝ KATALOG VZP - ZP'!E258))</f>
        <v/>
      </c>
      <c r="F258" s="22" t="str">
        <f t="shared" si="15"/>
        <v/>
      </c>
      <c r="G258" s="22" t="str">
        <f>IF(S258="NOVÝ",IF(LEN(TRIM('ÚHRADOVÝ KATALOG VZP - ZP'!G258))=0,"???",IF(IFERROR(SEARCH("""",UPPER('ÚHRADOVÝ KATALOG VZP - ZP'!G258)),0)=0,UPPER('ÚHRADOVÝ KATALOG VZP - ZP'!G258),"("&amp;""""&amp;")")),IF(LEN(TRIM('ÚHRADOVÝ KATALOG VZP - ZP'!G258))=0,"",IF(IFERROR(SEARCH("""",UPPER('ÚHRADOVÝ KATALOG VZP - ZP'!G258)),0)=0,UPPER('ÚHRADOVÝ KATALOG VZP - ZP'!G258),"("&amp;""""&amp;")")))</f>
        <v/>
      </c>
      <c r="H258" s="22" t="str">
        <f>IF(IFERROR(SEARCH("""",UPPER('ÚHRADOVÝ KATALOG VZP - ZP'!H258)),0)=0,UPPER('ÚHRADOVÝ KATALOG VZP - ZP'!H258),"("&amp;""""&amp;")")</f>
        <v/>
      </c>
      <c r="I258" s="22" t="str">
        <f>IF(IFERROR(SEARCH("""",UPPER('ÚHRADOVÝ KATALOG VZP - ZP'!I258)),0)=0,UPPER('ÚHRADOVÝ KATALOG VZP - ZP'!I258),"("&amp;""""&amp;")")</f>
        <v/>
      </c>
      <c r="J258" s="23" t="str">
        <f>IF(S258="NOVÝ",IF(LEN(TRIM('ÚHRADOVÝ KATALOG VZP - ZP'!J258))=0,"Chybí VYC",'ÚHRADOVÝ KATALOG VZP - ZP'!J258),IF(LEN(TRIM('ÚHRADOVÝ KATALOG VZP - ZP'!J258))=0,"",'ÚHRADOVÝ KATALOG VZP - ZP'!J258))</f>
        <v/>
      </c>
      <c r="K258" s="22" t="str">
        <f>IF(S258="NOVÝ",IF(LEN(TRIM('ÚHRADOVÝ KATALOG VZP - ZP'!K258))=0,"Chybí MENA",IF(IFERROR(SEARCH("""",UPPER('ÚHRADOVÝ KATALOG VZP - ZP'!K258)),0)=0,UPPER('ÚHRADOVÝ KATALOG VZP - ZP'!K258),"("&amp;""""&amp;")")),IF(LEN(TRIM('ÚHRADOVÝ KATALOG VZP - ZP'!K258))=0,"",IF(IFERROR(SEARCH("""",UPPER('ÚHRADOVÝ KATALOG VZP - ZP'!K258)),0)=0,UPPER('ÚHRADOVÝ KATALOG VZP - ZP'!K258),"("&amp;""""&amp;")")))</f>
        <v/>
      </c>
      <c r="L258" s="24" t="str">
        <f>IF(S258="NOVÝ",IF(LEN(TRIM('ÚHRADOVÝ KATALOG VZP - ZP'!L258))=0,"Chybí KURZ",'ÚHRADOVÝ KATALOG VZP - ZP'!L258),IF(LEN(TRIM('ÚHRADOVÝ KATALOG VZP - ZP'!L258))=0,"",'ÚHRADOVÝ KATALOG VZP - ZP'!L258))</f>
        <v/>
      </c>
      <c r="M258" s="83" t="str">
        <f>IF(S258="NOVÝ",IF(LEN(TRIM('ÚHRADOVÝ KATALOG VZP - ZP'!M258))=0,"Chybí DPH",
IF(OR('ÚHRADOVÝ KATALOG VZP - ZP'!M258=15,'ÚHRADOVÝ KATALOG VZP - ZP'!M258=21),
'ÚHRADOVÝ KATALOG VZP - ZP'!M258,"CHYBA")),
IF(LEN(TRIM('ÚHRADOVÝ KATALOG VZP - ZP'!M258))=0,"",
IF(OR('ÚHRADOVÝ KATALOG VZP - ZP'!M258=15,'ÚHRADOVÝ KATALOG VZP - ZP'!M258=21),
'ÚHRADOVÝ KATALOG VZP - ZP'!M258,"CHYBA"))
)</f>
        <v/>
      </c>
      <c r="N258" s="25" t="str">
        <f>IF(R258="NE",IF(AND(T258&lt;&gt;"X",LEN('ÚHRADOVÝ KATALOG VZP - ZP'!N258)&gt;0),IF(ROUND(J258*L258*(1+(M258/100))*T258,2)&lt;'ÚHRADOVÝ KATALOG VZP - ZP'!N258,TEXT('ÚHRADOVÝ KATALOG VZP - ZP'!N258,"# ##0,00 Kč") &amp; CHAR(10) &amp; "&gt; " &amp; TEXT('ÚHRADOVÝ KATALOG VZP - ZP'!N258-(J258*L258*(1+(M258/100))*T258),"# ##0,00 Kč"),TEXT('ÚHRADOVÝ KATALOG VZP - ZP'!N258,"# ##0,00 Kč") &amp; CHAR(10) &amp; "OK"),"Chybí data pro výpočet"),"")</f>
        <v/>
      </c>
      <c r="O258" s="26" t="str">
        <f>IF(AND(R258="NE",LEN('ÚHRADOVÝ KATALOG VZP - ZP'!O258)&gt;0),'ÚHRADOVÝ KATALOG VZP - ZP'!O258,"")</f>
        <v/>
      </c>
      <c r="P258" s="26" t="str">
        <f>IF(AND(R258="NE",LEN('ÚHRADOVÝ KATALOG VZP - ZP'!P258)&gt;0),'ÚHRADOVÝ KATALOG VZP - ZP'!P258,"")</f>
        <v/>
      </c>
      <c r="Q258" s="79" t="str">
        <f>IF(LEN(TRIM('ÚHRADOVÝ KATALOG VZP - ZP'!Q258))=0,"",IF(IFERROR(SEARCH("""",UPPER('ÚHRADOVÝ KATALOG VZP - ZP'!Q258)),0)=0,UPPER('ÚHRADOVÝ KATALOG VZP - ZP'!Q258),"("&amp;""""&amp;")"))</f>
        <v/>
      </c>
      <c r="R258" s="31" t="str">
        <f>IF(LEN(TRIM('ÚHRADOVÝ KATALOG VZP - ZP'!B258)&amp;TRIM('ÚHRADOVÝ KATALOG VZP - ZP'!C258)&amp;TRIM('ÚHRADOVÝ KATALOG VZP - ZP'!D258)&amp;TRIM('ÚHRADOVÝ KATALOG VZP - ZP'!E258)&amp;TRIM('ÚHRADOVÝ KATALOG VZP - ZP'!F258)&amp;TRIM('ÚHRADOVÝ KATALOG VZP - ZP'!G258)&amp;TRIM('ÚHRADOVÝ KATALOG VZP - ZP'!H258)&amp;TRIM('ÚHRADOVÝ KATALOG VZP - ZP'!I258)&amp;TRIM('ÚHRADOVÝ KATALOG VZP - ZP'!J258)&amp;TRIM('ÚHRADOVÝ KATALOG VZP - ZP'!K258)&amp;TRIM('ÚHRADOVÝ KATALOG VZP - ZP'!L258)&amp;TRIM('ÚHRADOVÝ KATALOG VZP - ZP'!M258)&amp;TRIM('ÚHRADOVÝ KATALOG VZP - ZP'!N258)&amp;TRIM('ÚHRADOVÝ KATALOG VZP - ZP'!O258)&amp;TRIM('ÚHRADOVÝ KATALOG VZP - ZP'!P258)&amp;TRIM('ÚHRADOVÝ KATALOG VZP - ZP'!Q258))=0,"ANO","NE")</f>
        <v>ANO</v>
      </c>
      <c r="S258" s="31" t="str">
        <f>IF(R258="NE",IF(LEN(TRIM('ÚHRADOVÝ KATALOG VZP - ZP'!B258))=0,"NOVÝ","OPRAVA"),"")</f>
        <v/>
      </c>
      <c r="T258" s="32" t="str">
        <f t="shared" si="16"/>
        <v>X</v>
      </c>
      <c r="U258" s="11"/>
      <c r="V258" s="11">
        <f>LEN(TRIM('ÚHRADOVÝ KATALOG VZP - ZP'!C258))</f>
        <v>0</v>
      </c>
      <c r="W258" s="11" t="str">
        <f>IF(IFERROR(SEARCH("""",UPPER('ÚHRADOVÝ KATALOG VZP - ZP'!C258)),0)&gt;0," "&amp;CHAR(34),"")</f>
        <v/>
      </c>
      <c r="X258" s="11" t="str">
        <f>IF(IFERROR(SEARCH("~?",UPPER('ÚHRADOVÝ KATALOG VZP - ZP'!C258)),0)&gt;0," ?","")</f>
        <v/>
      </c>
      <c r="Y258" s="11" t="str">
        <f>IF(IFERROR(SEARCH("!",UPPER('ÚHRADOVÝ KATALOG VZP - ZP'!C258)),0)&gt;0," !","")</f>
        <v/>
      </c>
      <c r="Z258" s="11" t="str">
        <f>IF(IFERROR(SEARCH("_",UPPER('ÚHRADOVÝ KATALOG VZP - ZP'!C258)),0)&gt;0," _","")</f>
        <v/>
      </c>
      <c r="AA258" s="11" t="str">
        <f>IF(IFERROR(SEARCH("§",UPPER('ÚHRADOVÝ KATALOG VZP - ZP'!C258)),0)&gt;0," §","")</f>
        <v/>
      </c>
      <c r="AB258" s="11" t="str">
        <f>IF(IFERROR(SEARCH("#",UPPER('ÚHRADOVÝ KATALOG VZP - ZP'!C258)),0)&gt;0," #","")</f>
        <v/>
      </c>
      <c r="AC258" s="11" t="str">
        <f>IF(IFERROR(SEARCH(CHAR(10),UPPER('ÚHRADOVÝ KATALOG VZP - ZP'!C258)),0)&gt;0," ALT+ENTER","")</f>
        <v/>
      </c>
      <c r="AD258" s="96" t="str">
        <f>IF(AND(V258=0, R258="NE"),"Chybí NAZ",IF(LEN(TRIM(W258&amp;X258&amp;Y258&amp;Z258&amp;AA258&amp;AB258&amp;AC258))&gt;0,"Nepovolený(é) znak(y):   "&amp;W258&amp;X258&amp;Y258&amp;Z258&amp;AA258&amp;AB258&amp;AC258,TRIM('ÚHRADOVÝ KATALOG VZP - ZP'!C258)))</f>
        <v/>
      </c>
      <c r="AE258" s="11">
        <f>LEN(TRIM('ÚHRADOVÝ KATALOG VZP - ZP'!D258))</f>
        <v>0</v>
      </c>
      <c r="AF258" s="11" t="str">
        <f>IF(IFERROR(SEARCH("""",UPPER('ÚHRADOVÝ KATALOG VZP - ZP'!D258)),0)&gt;0," "&amp;CHAR(34),"")</f>
        <v/>
      </c>
      <c r="AG258" s="11" t="str">
        <f>IF(IFERROR(SEARCH("~?",UPPER('ÚHRADOVÝ KATALOG VZP - ZP'!D258)),0)&gt;0," ?","")</f>
        <v/>
      </c>
      <c r="AH258" s="11" t="str">
        <f>IF(IFERROR(SEARCH("!",UPPER('ÚHRADOVÝ KATALOG VZP - ZP'!D258)),0)&gt;0," !","")</f>
        <v/>
      </c>
      <c r="AI258" s="11" t="str">
        <f>IF(IFERROR(SEARCH("_",UPPER('ÚHRADOVÝ KATALOG VZP - ZP'!D258)),0)&gt;0," _","")</f>
        <v/>
      </c>
      <c r="AJ258" s="11" t="str">
        <f>IF(IFERROR(SEARCH("§",UPPER('ÚHRADOVÝ KATALOG VZP - ZP'!D258)),0)&gt;0," §","")</f>
        <v/>
      </c>
      <c r="AK258" s="11" t="str">
        <f>IF(IFERROR(SEARCH("#",UPPER('ÚHRADOVÝ KATALOG VZP - ZP'!D258)),0)&gt;0," #","")</f>
        <v/>
      </c>
      <c r="AL258" s="11" t="str">
        <f>IF(IFERROR(SEARCH(CHAR(10),UPPER('ÚHRADOVÝ KATALOG VZP - ZP'!D258)),0)&gt;0," ALT+ENTER","")</f>
        <v/>
      </c>
      <c r="AM258" s="96" t="str">
        <f>IF(AND(AE258=0, R258="NE"),"Chybí DOP",IF(LEN(TRIM(AF258&amp;AG258&amp;AH258&amp;AI258&amp;AJ258&amp;AK258&amp;AL258))&gt;0,"Nepovolený(é) znak(y):   "&amp;AF258&amp;AG258&amp;AH258&amp;AI258&amp;AJ258&amp;AK258&amp;AL258,TRIM('ÚHRADOVÝ KATALOG VZP - ZP'!D258)))</f>
        <v/>
      </c>
    </row>
    <row r="259" spans="1:39" ht="30" hidden="1" customHeight="1" x14ac:dyDescent="0.2">
      <c r="A259" s="1">
        <v>254</v>
      </c>
      <c r="B259" s="20" t="str">
        <f>IF(ISBLANK('ÚHRADOVÝ KATALOG VZP - ZP'!B259),"",'ÚHRADOVÝ KATALOG VZP - ZP'!B259)</f>
        <v/>
      </c>
      <c r="C259" s="21" t="str">
        <f t="shared" si="13"/>
        <v/>
      </c>
      <c r="D259" s="21" t="str">
        <f t="shared" si="14"/>
        <v/>
      </c>
      <c r="E259" s="22" t="str">
        <f>IF(S259="NOVÝ",IF(LEN(TRIM('ÚHRADOVÝ KATALOG VZP - ZP'!E259))=0,"Chybí TYP",'ÚHRADOVÝ KATALOG VZP - ZP'!E259),IF(LEN(TRIM('ÚHRADOVÝ KATALOG VZP - ZP'!E259))=0,"",'ÚHRADOVÝ KATALOG VZP - ZP'!E259))</f>
        <v/>
      </c>
      <c r="F259" s="22" t="str">
        <f t="shared" si="15"/>
        <v/>
      </c>
      <c r="G259" s="22" t="str">
        <f>IF(S259="NOVÝ",IF(LEN(TRIM('ÚHRADOVÝ KATALOG VZP - ZP'!G259))=0,"???",IF(IFERROR(SEARCH("""",UPPER('ÚHRADOVÝ KATALOG VZP - ZP'!G259)),0)=0,UPPER('ÚHRADOVÝ KATALOG VZP - ZP'!G259),"("&amp;""""&amp;")")),IF(LEN(TRIM('ÚHRADOVÝ KATALOG VZP - ZP'!G259))=0,"",IF(IFERROR(SEARCH("""",UPPER('ÚHRADOVÝ KATALOG VZP - ZP'!G259)),0)=0,UPPER('ÚHRADOVÝ KATALOG VZP - ZP'!G259),"("&amp;""""&amp;")")))</f>
        <v/>
      </c>
      <c r="H259" s="22" t="str">
        <f>IF(IFERROR(SEARCH("""",UPPER('ÚHRADOVÝ KATALOG VZP - ZP'!H259)),0)=0,UPPER('ÚHRADOVÝ KATALOG VZP - ZP'!H259),"("&amp;""""&amp;")")</f>
        <v/>
      </c>
      <c r="I259" s="22" t="str">
        <f>IF(IFERROR(SEARCH("""",UPPER('ÚHRADOVÝ KATALOG VZP - ZP'!I259)),0)=0,UPPER('ÚHRADOVÝ KATALOG VZP - ZP'!I259),"("&amp;""""&amp;")")</f>
        <v/>
      </c>
      <c r="J259" s="23" t="str">
        <f>IF(S259="NOVÝ",IF(LEN(TRIM('ÚHRADOVÝ KATALOG VZP - ZP'!J259))=0,"Chybí VYC",'ÚHRADOVÝ KATALOG VZP - ZP'!J259),IF(LEN(TRIM('ÚHRADOVÝ KATALOG VZP - ZP'!J259))=0,"",'ÚHRADOVÝ KATALOG VZP - ZP'!J259))</f>
        <v/>
      </c>
      <c r="K259" s="22" t="str">
        <f>IF(S259="NOVÝ",IF(LEN(TRIM('ÚHRADOVÝ KATALOG VZP - ZP'!K259))=0,"Chybí MENA",IF(IFERROR(SEARCH("""",UPPER('ÚHRADOVÝ KATALOG VZP - ZP'!K259)),0)=0,UPPER('ÚHRADOVÝ KATALOG VZP - ZP'!K259),"("&amp;""""&amp;")")),IF(LEN(TRIM('ÚHRADOVÝ KATALOG VZP - ZP'!K259))=0,"",IF(IFERROR(SEARCH("""",UPPER('ÚHRADOVÝ KATALOG VZP - ZP'!K259)),0)=0,UPPER('ÚHRADOVÝ KATALOG VZP - ZP'!K259),"("&amp;""""&amp;")")))</f>
        <v/>
      </c>
      <c r="L259" s="24" t="str">
        <f>IF(S259="NOVÝ",IF(LEN(TRIM('ÚHRADOVÝ KATALOG VZP - ZP'!L259))=0,"Chybí KURZ",'ÚHRADOVÝ KATALOG VZP - ZP'!L259),IF(LEN(TRIM('ÚHRADOVÝ KATALOG VZP - ZP'!L259))=0,"",'ÚHRADOVÝ KATALOG VZP - ZP'!L259))</f>
        <v/>
      </c>
      <c r="M259" s="83" t="str">
        <f>IF(S259="NOVÝ",IF(LEN(TRIM('ÚHRADOVÝ KATALOG VZP - ZP'!M259))=0,"Chybí DPH",
IF(OR('ÚHRADOVÝ KATALOG VZP - ZP'!M259=15,'ÚHRADOVÝ KATALOG VZP - ZP'!M259=21),
'ÚHRADOVÝ KATALOG VZP - ZP'!M259,"CHYBA")),
IF(LEN(TRIM('ÚHRADOVÝ KATALOG VZP - ZP'!M259))=0,"",
IF(OR('ÚHRADOVÝ KATALOG VZP - ZP'!M259=15,'ÚHRADOVÝ KATALOG VZP - ZP'!M259=21),
'ÚHRADOVÝ KATALOG VZP - ZP'!M259,"CHYBA"))
)</f>
        <v/>
      </c>
      <c r="N259" s="25" t="str">
        <f>IF(R259="NE",IF(AND(T259&lt;&gt;"X",LEN('ÚHRADOVÝ KATALOG VZP - ZP'!N259)&gt;0),IF(ROUND(J259*L259*(1+(M259/100))*T259,2)&lt;'ÚHRADOVÝ KATALOG VZP - ZP'!N259,TEXT('ÚHRADOVÝ KATALOG VZP - ZP'!N259,"# ##0,00 Kč") &amp; CHAR(10) &amp; "&gt; " &amp; TEXT('ÚHRADOVÝ KATALOG VZP - ZP'!N259-(J259*L259*(1+(M259/100))*T259),"# ##0,00 Kč"),TEXT('ÚHRADOVÝ KATALOG VZP - ZP'!N259,"# ##0,00 Kč") &amp; CHAR(10) &amp; "OK"),"Chybí data pro výpočet"),"")</f>
        <v/>
      </c>
      <c r="O259" s="26" t="str">
        <f>IF(AND(R259="NE",LEN('ÚHRADOVÝ KATALOG VZP - ZP'!O259)&gt;0),'ÚHRADOVÝ KATALOG VZP - ZP'!O259,"")</f>
        <v/>
      </c>
      <c r="P259" s="26" t="str">
        <f>IF(AND(R259="NE",LEN('ÚHRADOVÝ KATALOG VZP - ZP'!P259)&gt;0),'ÚHRADOVÝ KATALOG VZP - ZP'!P259,"")</f>
        <v/>
      </c>
      <c r="Q259" s="79" t="str">
        <f>IF(LEN(TRIM('ÚHRADOVÝ KATALOG VZP - ZP'!Q259))=0,"",IF(IFERROR(SEARCH("""",UPPER('ÚHRADOVÝ KATALOG VZP - ZP'!Q259)),0)=0,UPPER('ÚHRADOVÝ KATALOG VZP - ZP'!Q259),"("&amp;""""&amp;")"))</f>
        <v/>
      </c>
      <c r="R259" s="31" t="str">
        <f>IF(LEN(TRIM('ÚHRADOVÝ KATALOG VZP - ZP'!B259)&amp;TRIM('ÚHRADOVÝ KATALOG VZP - ZP'!C259)&amp;TRIM('ÚHRADOVÝ KATALOG VZP - ZP'!D259)&amp;TRIM('ÚHRADOVÝ KATALOG VZP - ZP'!E259)&amp;TRIM('ÚHRADOVÝ KATALOG VZP - ZP'!F259)&amp;TRIM('ÚHRADOVÝ KATALOG VZP - ZP'!G259)&amp;TRIM('ÚHRADOVÝ KATALOG VZP - ZP'!H259)&amp;TRIM('ÚHRADOVÝ KATALOG VZP - ZP'!I259)&amp;TRIM('ÚHRADOVÝ KATALOG VZP - ZP'!J259)&amp;TRIM('ÚHRADOVÝ KATALOG VZP - ZP'!K259)&amp;TRIM('ÚHRADOVÝ KATALOG VZP - ZP'!L259)&amp;TRIM('ÚHRADOVÝ KATALOG VZP - ZP'!M259)&amp;TRIM('ÚHRADOVÝ KATALOG VZP - ZP'!N259)&amp;TRIM('ÚHRADOVÝ KATALOG VZP - ZP'!O259)&amp;TRIM('ÚHRADOVÝ KATALOG VZP - ZP'!P259)&amp;TRIM('ÚHRADOVÝ KATALOG VZP - ZP'!Q259))=0,"ANO","NE")</f>
        <v>ANO</v>
      </c>
      <c r="S259" s="31" t="str">
        <f>IF(R259="NE",IF(LEN(TRIM('ÚHRADOVÝ KATALOG VZP - ZP'!B259))=0,"NOVÝ","OPRAVA"),"")</f>
        <v/>
      </c>
      <c r="T259" s="32" t="str">
        <f t="shared" si="16"/>
        <v>X</v>
      </c>
      <c r="U259" s="11"/>
      <c r="V259" s="11">
        <f>LEN(TRIM('ÚHRADOVÝ KATALOG VZP - ZP'!C259))</f>
        <v>0</v>
      </c>
      <c r="W259" s="11" t="str">
        <f>IF(IFERROR(SEARCH("""",UPPER('ÚHRADOVÝ KATALOG VZP - ZP'!C259)),0)&gt;0," "&amp;CHAR(34),"")</f>
        <v/>
      </c>
      <c r="X259" s="11" t="str">
        <f>IF(IFERROR(SEARCH("~?",UPPER('ÚHRADOVÝ KATALOG VZP - ZP'!C259)),0)&gt;0," ?","")</f>
        <v/>
      </c>
      <c r="Y259" s="11" t="str">
        <f>IF(IFERROR(SEARCH("!",UPPER('ÚHRADOVÝ KATALOG VZP - ZP'!C259)),0)&gt;0," !","")</f>
        <v/>
      </c>
      <c r="Z259" s="11" t="str">
        <f>IF(IFERROR(SEARCH("_",UPPER('ÚHRADOVÝ KATALOG VZP - ZP'!C259)),0)&gt;0," _","")</f>
        <v/>
      </c>
      <c r="AA259" s="11" t="str">
        <f>IF(IFERROR(SEARCH("§",UPPER('ÚHRADOVÝ KATALOG VZP - ZP'!C259)),0)&gt;0," §","")</f>
        <v/>
      </c>
      <c r="AB259" s="11" t="str">
        <f>IF(IFERROR(SEARCH("#",UPPER('ÚHRADOVÝ KATALOG VZP - ZP'!C259)),0)&gt;0," #","")</f>
        <v/>
      </c>
      <c r="AC259" s="11" t="str">
        <f>IF(IFERROR(SEARCH(CHAR(10),UPPER('ÚHRADOVÝ KATALOG VZP - ZP'!C259)),0)&gt;0," ALT+ENTER","")</f>
        <v/>
      </c>
      <c r="AD259" s="96" t="str">
        <f>IF(AND(V259=0, R259="NE"),"Chybí NAZ",IF(LEN(TRIM(W259&amp;X259&amp;Y259&amp;Z259&amp;AA259&amp;AB259&amp;AC259))&gt;0,"Nepovolený(é) znak(y):   "&amp;W259&amp;X259&amp;Y259&amp;Z259&amp;AA259&amp;AB259&amp;AC259,TRIM('ÚHRADOVÝ KATALOG VZP - ZP'!C259)))</f>
        <v/>
      </c>
      <c r="AE259" s="11">
        <f>LEN(TRIM('ÚHRADOVÝ KATALOG VZP - ZP'!D259))</f>
        <v>0</v>
      </c>
      <c r="AF259" s="11" t="str">
        <f>IF(IFERROR(SEARCH("""",UPPER('ÚHRADOVÝ KATALOG VZP - ZP'!D259)),0)&gt;0," "&amp;CHAR(34),"")</f>
        <v/>
      </c>
      <c r="AG259" s="11" t="str">
        <f>IF(IFERROR(SEARCH("~?",UPPER('ÚHRADOVÝ KATALOG VZP - ZP'!D259)),0)&gt;0," ?","")</f>
        <v/>
      </c>
      <c r="AH259" s="11" t="str">
        <f>IF(IFERROR(SEARCH("!",UPPER('ÚHRADOVÝ KATALOG VZP - ZP'!D259)),0)&gt;0," !","")</f>
        <v/>
      </c>
      <c r="AI259" s="11" t="str">
        <f>IF(IFERROR(SEARCH("_",UPPER('ÚHRADOVÝ KATALOG VZP - ZP'!D259)),0)&gt;0," _","")</f>
        <v/>
      </c>
      <c r="AJ259" s="11" t="str">
        <f>IF(IFERROR(SEARCH("§",UPPER('ÚHRADOVÝ KATALOG VZP - ZP'!D259)),0)&gt;0," §","")</f>
        <v/>
      </c>
      <c r="AK259" s="11" t="str">
        <f>IF(IFERROR(SEARCH("#",UPPER('ÚHRADOVÝ KATALOG VZP - ZP'!D259)),0)&gt;0," #","")</f>
        <v/>
      </c>
      <c r="AL259" s="11" t="str">
        <f>IF(IFERROR(SEARCH(CHAR(10),UPPER('ÚHRADOVÝ KATALOG VZP - ZP'!D259)),0)&gt;0," ALT+ENTER","")</f>
        <v/>
      </c>
      <c r="AM259" s="96" t="str">
        <f>IF(AND(AE259=0, R259="NE"),"Chybí DOP",IF(LEN(TRIM(AF259&amp;AG259&amp;AH259&amp;AI259&amp;AJ259&amp;AK259&amp;AL259))&gt;0,"Nepovolený(é) znak(y):   "&amp;AF259&amp;AG259&amp;AH259&amp;AI259&amp;AJ259&amp;AK259&amp;AL259,TRIM('ÚHRADOVÝ KATALOG VZP - ZP'!D259)))</f>
        <v/>
      </c>
    </row>
    <row r="260" spans="1:39" ht="30" hidden="1" customHeight="1" x14ac:dyDescent="0.2">
      <c r="A260" s="1">
        <v>255</v>
      </c>
      <c r="B260" s="20" t="str">
        <f>IF(ISBLANK('ÚHRADOVÝ KATALOG VZP - ZP'!B260),"",'ÚHRADOVÝ KATALOG VZP - ZP'!B260)</f>
        <v/>
      </c>
      <c r="C260" s="21" t="str">
        <f t="shared" si="13"/>
        <v/>
      </c>
      <c r="D260" s="21" t="str">
        <f t="shared" si="14"/>
        <v/>
      </c>
      <c r="E260" s="22" t="str">
        <f>IF(S260="NOVÝ",IF(LEN(TRIM('ÚHRADOVÝ KATALOG VZP - ZP'!E260))=0,"Chybí TYP",'ÚHRADOVÝ KATALOG VZP - ZP'!E260),IF(LEN(TRIM('ÚHRADOVÝ KATALOG VZP - ZP'!E260))=0,"",'ÚHRADOVÝ KATALOG VZP - ZP'!E260))</f>
        <v/>
      </c>
      <c r="F260" s="22" t="str">
        <f t="shared" si="15"/>
        <v/>
      </c>
      <c r="G260" s="22" t="str">
        <f>IF(S260="NOVÝ",IF(LEN(TRIM('ÚHRADOVÝ KATALOG VZP - ZP'!G260))=0,"???",IF(IFERROR(SEARCH("""",UPPER('ÚHRADOVÝ KATALOG VZP - ZP'!G260)),0)=0,UPPER('ÚHRADOVÝ KATALOG VZP - ZP'!G260),"("&amp;""""&amp;")")),IF(LEN(TRIM('ÚHRADOVÝ KATALOG VZP - ZP'!G260))=0,"",IF(IFERROR(SEARCH("""",UPPER('ÚHRADOVÝ KATALOG VZP - ZP'!G260)),0)=0,UPPER('ÚHRADOVÝ KATALOG VZP - ZP'!G260),"("&amp;""""&amp;")")))</f>
        <v/>
      </c>
      <c r="H260" s="22" t="str">
        <f>IF(IFERROR(SEARCH("""",UPPER('ÚHRADOVÝ KATALOG VZP - ZP'!H260)),0)=0,UPPER('ÚHRADOVÝ KATALOG VZP - ZP'!H260),"("&amp;""""&amp;")")</f>
        <v/>
      </c>
      <c r="I260" s="22" t="str">
        <f>IF(IFERROR(SEARCH("""",UPPER('ÚHRADOVÝ KATALOG VZP - ZP'!I260)),0)=0,UPPER('ÚHRADOVÝ KATALOG VZP - ZP'!I260),"("&amp;""""&amp;")")</f>
        <v/>
      </c>
      <c r="J260" s="23" t="str">
        <f>IF(S260="NOVÝ",IF(LEN(TRIM('ÚHRADOVÝ KATALOG VZP - ZP'!J260))=0,"Chybí VYC",'ÚHRADOVÝ KATALOG VZP - ZP'!J260),IF(LEN(TRIM('ÚHRADOVÝ KATALOG VZP - ZP'!J260))=0,"",'ÚHRADOVÝ KATALOG VZP - ZP'!J260))</f>
        <v/>
      </c>
      <c r="K260" s="22" t="str">
        <f>IF(S260="NOVÝ",IF(LEN(TRIM('ÚHRADOVÝ KATALOG VZP - ZP'!K260))=0,"Chybí MENA",IF(IFERROR(SEARCH("""",UPPER('ÚHRADOVÝ KATALOG VZP - ZP'!K260)),0)=0,UPPER('ÚHRADOVÝ KATALOG VZP - ZP'!K260),"("&amp;""""&amp;")")),IF(LEN(TRIM('ÚHRADOVÝ KATALOG VZP - ZP'!K260))=0,"",IF(IFERROR(SEARCH("""",UPPER('ÚHRADOVÝ KATALOG VZP - ZP'!K260)),0)=0,UPPER('ÚHRADOVÝ KATALOG VZP - ZP'!K260),"("&amp;""""&amp;")")))</f>
        <v/>
      </c>
      <c r="L260" s="24" t="str">
        <f>IF(S260="NOVÝ",IF(LEN(TRIM('ÚHRADOVÝ KATALOG VZP - ZP'!L260))=0,"Chybí KURZ",'ÚHRADOVÝ KATALOG VZP - ZP'!L260),IF(LEN(TRIM('ÚHRADOVÝ KATALOG VZP - ZP'!L260))=0,"",'ÚHRADOVÝ KATALOG VZP - ZP'!L260))</f>
        <v/>
      </c>
      <c r="M260" s="83" t="str">
        <f>IF(S260="NOVÝ",IF(LEN(TRIM('ÚHRADOVÝ KATALOG VZP - ZP'!M260))=0,"Chybí DPH",
IF(OR('ÚHRADOVÝ KATALOG VZP - ZP'!M260=15,'ÚHRADOVÝ KATALOG VZP - ZP'!M260=21),
'ÚHRADOVÝ KATALOG VZP - ZP'!M260,"CHYBA")),
IF(LEN(TRIM('ÚHRADOVÝ KATALOG VZP - ZP'!M260))=0,"",
IF(OR('ÚHRADOVÝ KATALOG VZP - ZP'!M260=15,'ÚHRADOVÝ KATALOG VZP - ZP'!M260=21),
'ÚHRADOVÝ KATALOG VZP - ZP'!M260,"CHYBA"))
)</f>
        <v/>
      </c>
      <c r="N260" s="25" t="str">
        <f>IF(R260="NE",IF(AND(T260&lt;&gt;"X",LEN('ÚHRADOVÝ KATALOG VZP - ZP'!N260)&gt;0),IF(ROUND(J260*L260*(1+(M260/100))*T260,2)&lt;'ÚHRADOVÝ KATALOG VZP - ZP'!N260,TEXT('ÚHRADOVÝ KATALOG VZP - ZP'!N260,"# ##0,00 Kč") &amp; CHAR(10) &amp; "&gt; " &amp; TEXT('ÚHRADOVÝ KATALOG VZP - ZP'!N260-(J260*L260*(1+(M260/100))*T260),"# ##0,00 Kč"),TEXT('ÚHRADOVÝ KATALOG VZP - ZP'!N260,"# ##0,00 Kč") &amp; CHAR(10) &amp; "OK"),"Chybí data pro výpočet"),"")</f>
        <v/>
      </c>
      <c r="O260" s="26" t="str">
        <f>IF(AND(R260="NE",LEN('ÚHRADOVÝ KATALOG VZP - ZP'!O260)&gt;0),'ÚHRADOVÝ KATALOG VZP - ZP'!O260,"")</f>
        <v/>
      </c>
      <c r="P260" s="26" t="str">
        <f>IF(AND(R260="NE",LEN('ÚHRADOVÝ KATALOG VZP - ZP'!P260)&gt;0),'ÚHRADOVÝ KATALOG VZP - ZP'!P260,"")</f>
        <v/>
      </c>
      <c r="Q260" s="79" t="str">
        <f>IF(LEN(TRIM('ÚHRADOVÝ KATALOG VZP - ZP'!Q260))=0,"",IF(IFERROR(SEARCH("""",UPPER('ÚHRADOVÝ KATALOG VZP - ZP'!Q260)),0)=0,UPPER('ÚHRADOVÝ KATALOG VZP - ZP'!Q260),"("&amp;""""&amp;")"))</f>
        <v/>
      </c>
      <c r="R260" s="31" t="str">
        <f>IF(LEN(TRIM('ÚHRADOVÝ KATALOG VZP - ZP'!B260)&amp;TRIM('ÚHRADOVÝ KATALOG VZP - ZP'!C260)&amp;TRIM('ÚHRADOVÝ KATALOG VZP - ZP'!D260)&amp;TRIM('ÚHRADOVÝ KATALOG VZP - ZP'!E260)&amp;TRIM('ÚHRADOVÝ KATALOG VZP - ZP'!F260)&amp;TRIM('ÚHRADOVÝ KATALOG VZP - ZP'!G260)&amp;TRIM('ÚHRADOVÝ KATALOG VZP - ZP'!H260)&amp;TRIM('ÚHRADOVÝ KATALOG VZP - ZP'!I260)&amp;TRIM('ÚHRADOVÝ KATALOG VZP - ZP'!J260)&amp;TRIM('ÚHRADOVÝ KATALOG VZP - ZP'!K260)&amp;TRIM('ÚHRADOVÝ KATALOG VZP - ZP'!L260)&amp;TRIM('ÚHRADOVÝ KATALOG VZP - ZP'!M260)&amp;TRIM('ÚHRADOVÝ KATALOG VZP - ZP'!N260)&amp;TRIM('ÚHRADOVÝ KATALOG VZP - ZP'!O260)&amp;TRIM('ÚHRADOVÝ KATALOG VZP - ZP'!P260)&amp;TRIM('ÚHRADOVÝ KATALOG VZP - ZP'!Q260))=0,"ANO","NE")</f>
        <v>ANO</v>
      </c>
      <c r="S260" s="31" t="str">
        <f>IF(R260="NE",IF(LEN(TRIM('ÚHRADOVÝ KATALOG VZP - ZP'!B260))=0,"NOVÝ","OPRAVA"),"")</f>
        <v/>
      </c>
      <c r="T260" s="32" t="str">
        <f t="shared" si="16"/>
        <v>X</v>
      </c>
      <c r="U260" s="11"/>
      <c r="V260" s="11">
        <f>LEN(TRIM('ÚHRADOVÝ KATALOG VZP - ZP'!C260))</f>
        <v>0</v>
      </c>
      <c r="W260" s="11" t="str">
        <f>IF(IFERROR(SEARCH("""",UPPER('ÚHRADOVÝ KATALOG VZP - ZP'!C260)),0)&gt;0," "&amp;CHAR(34),"")</f>
        <v/>
      </c>
      <c r="X260" s="11" t="str">
        <f>IF(IFERROR(SEARCH("~?",UPPER('ÚHRADOVÝ KATALOG VZP - ZP'!C260)),0)&gt;0," ?","")</f>
        <v/>
      </c>
      <c r="Y260" s="11" t="str">
        <f>IF(IFERROR(SEARCH("!",UPPER('ÚHRADOVÝ KATALOG VZP - ZP'!C260)),0)&gt;0," !","")</f>
        <v/>
      </c>
      <c r="Z260" s="11" t="str">
        <f>IF(IFERROR(SEARCH("_",UPPER('ÚHRADOVÝ KATALOG VZP - ZP'!C260)),0)&gt;0," _","")</f>
        <v/>
      </c>
      <c r="AA260" s="11" t="str">
        <f>IF(IFERROR(SEARCH("§",UPPER('ÚHRADOVÝ KATALOG VZP - ZP'!C260)),0)&gt;0," §","")</f>
        <v/>
      </c>
      <c r="AB260" s="11" t="str">
        <f>IF(IFERROR(SEARCH("#",UPPER('ÚHRADOVÝ KATALOG VZP - ZP'!C260)),0)&gt;0," #","")</f>
        <v/>
      </c>
      <c r="AC260" s="11" t="str">
        <f>IF(IFERROR(SEARCH(CHAR(10),UPPER('ÚHRADOVÝ KATALOG VZP - ZP'!C260)),0)&gt;0," ALT+ENTER","")</f>
        <v/>
      </c>
      <c r="AD260" s="96" t="str">
        <f>IF(AND(V260=0, R260="NE"),"Chybí NAZ",IF(LEN(TRIM(W260&amp;X260&amp;Y260&amp;Z260&amp;AA260&amp;AB260&amp;AC260))&gt;0,"Nepovolený(é) znak(y):   "&amp;W260&amp;X260&amp;Y260&amp;Z260&amp;AA260&amp;AB260&amp;AC260,TRIM('ÚHRADOVÝ KATALOG VZP - ZP'!C260)))</f>
        <v/>
      </c>
      <c r="AE260" s="11">
        <f>LEN(TRIM('ÚHRADOVÝ KATALOG VZP - ZP'!D260))</f>
        <v>0</v>
      </c>
      <c r="AF260" s="11" t="str">
        <f>IF(IFERROR(SEARCH("""",UPPER('ÚHRADOVÝ KATALOG VZP - ZP'!D260)),0)&gt;0," "&amp;CHAR(34),"")</f>
        <v/>
      </c>
      <c r="AG260" s="11" t="str">
        <f>IF(IFERROR(SEARCH("~?",UPPER('ÚHRADOVÝ KATALOG VZP - ZP'!D260)),0)&gt;0," ?","")</f>
        <v/>
      </c>
      <c r="AH260" s="11" t="str">
        <f>IF(IFERROR(SEARCH("!",UPPER('ÚHRADOVÝ KATALOG VZP - ZP'!D260)),0)&gt;0," !","")</f>
        <v/>
      </c>
      <c r="AI260" s="11" t="str">
        <f>IF(IFERROR(SEARCH("_",UPPER('ÚHRADOVÝ KATALOG VZP - ZP'!D260)),0)&gt;0," _","")</f>
        <v/>
      </c>
      <c r="AJ260" s="11" t="str">
        <f>IF(IFERROR(SEARCH("§",UPPER('ÚHRADOVÝ KATALOG VZP - ZP'!D260)),0)&gt;0," §","")</f>
        <v/>
      </c>
      <c r="AK260" s="11" t="str">
        <f>IF(IFERROR(SEARCH("#",UPPER('ÚHRADOVÝ KATALOG VZP - ZP'!D260)),0)&gt;0," #","")</f>
        <v/>
      </c>
      <c r="AL260" s="11" t="str">
        <f>IF(IFERROR(SEARCH(CHAR(10),UPPER('ÚHRADOVÝ KATALOG VZP - ZP'!D260)),0)&gt;0," ALT+ENTER","")</f>
        <v/>
      </c>
      <c r="AM260" s="96" t="str">
        <f>IF(AND(AE260=0, R260="NE"),"Chybí DOP",IF(LEN(TRIM(AF260&amp;AG260&amp;AH260&amp;AI260&amp;AJ260&amp;AK260&amp;AL260))&gt;0,"Nepovolený(é) znak(y):   "&amp;AF260&amp;AG260&amp;AH260&amp;AI260&amp;AJ260&amp;AK260&amp;AL260,TRIM('ÚHRADOVÝ KATALOG VZP - ZP'!D260)))</f>
        <v/>
      </c>
    </row>
    <row r="261" spans="1:39" ht="30" hidden="1" customHeight="1" x14ac:dyDescent="0.2">
      <c r="A261" s="1">
        <v>256</v>
      </c>
      <c r="B261" s="20" t="str">
        <f>IF(ISBLANK('ÚHRADOVÝ KATALOG VZP - ZP'!B261),"",'ÚHRADOVÝ KATALOG VZP - ZP'!B261)</f>
        <v/>
      </c>
      <c r="C261" s="21" t="str">
        <f t="shared" si="13"/>
        <v/>
      </c>
      <c r="D261" s="21" t="str">
        <f t="shared" si="14"/>
        <v/>
      </c>
      <c r="E261" s="22" t="str">
        <f>IF(S261="NOVÝ",IF(LEN(TRIM('ÚHRADOVÝ KATALOG VZP - ZP'!E261))=0,"Chybí TYP",'ÚHRADOVÝ KATALOG VZP - ZP'!E261),IF(LEN(TRIM('ÚHRADOVÝ KATALOG VZP - ZP'!E261))=0,"",'ÚHRADOVÝ KATALOG VZP - ZP'!E261))</f>
        <v/>
      </c>
      <c r="F261" s="22" t="str">
        <f t="shared" si="15"/>
        <v/>
      </c>
      <c r="G261" s="22" t="str">
        <f>IF(S261="NOVÝ",IF(LEN(TRIM('ÚHRADOVÝ KATALOG VZP - ZP'!G261))=0,"???",IF(IFERROR(SEARCH("""",UPPER('ÚHRADOVÝ KATALOG VZP - ZP'!G261)),0)=0,UPPER('ÚHRADOVÝ KATALOG VZP - ZP'!G261),"("&amp;""""&amp;")")),IF(LEN(TRIM('ÚHRADOVÝ KATALOG VZP - ZP'!G261))=0,"",IF(IFERROR(SEARCH("""",UPPER('ÚHRADOVÝ KATALOG VZP - ZP'!G261)),0)=0,UPPER('ÚHRADOVÝ KATALOG VZP - ZP'!G261),"("&amp;""""&amp;")")))</f>
        <v/>
      </c>
      <c r="H261" s="22" t="str">
        <f>IF(IFERROR(SEARCH("""",UPPER('ÚHRADOVÝ KATALOG VZP - ZP'!H261)),0)=0,UPPER('ÚHRADOVÝ KATALOG VZP - ZP'!H261),"("&amp;""""&amp;")")</f>
        <v/>
      </c>
      <c r="I261" s="22" t="str">
        <f>IF(IFERROR(SEARCH("""",UPPER('ÚHRADOVÝ KATALOG VZP - ZP'!I261)),0)=0,UPPER('ÚHRADOVÝ KATALOG VZP - ZP'!I261),"("&amp;""""&amp;")")</f>
        <v/>
      </c>
      <c r="J261" s="23" t="str">
        <f>IF(S261="NOVÝ",IF(LEN(TRIM('ÚHRADOVÝ KATALOG VZP - ZP'!J261))=0,"Chybí VYC",'ÚHRADOVÝ KATALOG VZP - ZP'!J261),IF(LEN(TRIM('ÚHRADOVÝ KATALOG VZP - ZP'!J261))=0,"",'ÚHRADOVÝ KATALOG VZP - ZP'!J261))</f>
        <v/>
      </c>
      <c r="K261" s="22" t="str">
        <f>IF(S261="NOVÝ",IF(LEN(TRIM('ÚHRADOVÝ KATALOG VZP - ZP'!K261))=0,"Chybí MENA",IF(IFERROR(SEARCH("""",UPPER('ÚHRADOVÝ KATALOG VZP - ZP'!K261)),0)=0,UPPER('ÚHRADOVÝ KATALOG VZP - ZP'!K261),"("&amp;""""&amp;")")),IF(LEN(TRIM('ÚHRADOVÝ KATALOG VZP - ZP'!K261))=0,"",IF(IFERROR(SEARCH("""",UPPER('ÚHRADOVÝ KATALOG VZP - ZP'!K261)),0)=0,UPPER('ÚHRADOVÝ KATALOG VZP - ZP'!K261),"("&amp;""""&amp;")")))</f>
        <v/>
      </c>
      <c r="L261" s="24" t="str">
        <f>IF(S261="NOVÝ",IF(LEN(TRIM('ÚHRADOVÝ KATALOG VZP - ZP'!L261))=0,"Chybí KURZ",'ÚHRADOVÝ KATALOG VZP - ZP'!L261),IF(LEN(TRIM('ÚHRADOVÝ KATALOG VZP - ZP'!L261))=0,"",'ÚHRADOVÝ KATALOG VZP - ZP'!L261))</f>
        <v/>
      </c>
      <c r="M261" s="83" t="str">
        <f>IF(S261="NOVÝ",IF(LEN(TRIM('ÚHRADOVÝ KATALOG VZP - ZP'!M261))=0,"Chybí DPH",
IF(OR('ÚHRADOVÝ KATALOG VZP - ZP'!M261=15,'ÚHRADOVÝ KATALOG VZP - ZP'!M261=21),
'ÚHRADOVÝ KATALOG VZP - ZP'!M261,"CHYBA")),
IF(LEN(TRIM('ÚHRADOVÝ KATALOG VZP - ZP'!M261))=0,"",
IF(OR('ÚHRADOVÝ KATALOG VZP - ZP'!M261=15,'ÚHRADOVÝ KATALOG VZP - ZP'!M261=21),
'ÚHRADOVÝ KATALOG VZP - ZP'!M261,"CHYBA"))
)</f>
        <v/>
      </c>
      <c r="N261" s="25" t="str">
        <f>IF(R261="NE",IF(AND(T261&lt;&gt;"X",LEN('ÚHRADOVÝ KATALOG VZP - ZP'!N261)&gt;0),IF(ROUND(J261*L261*(1+(M261/100))*T261,2)&lt;'ÚHRADOVÝ KATALOG VZP - ZP'!N261,TEXT('ÚHRADOVÝ KATALOG VZP - ZP'!N261,"# ##0,00 Kč") &amp; CHAR(10) &amp; "&gt; " &amp; TEXT('ÚHRADOVÝ KATALOG VZP - ZP'!N261-(J261*L261*(1+(M261/100))*T261),"# ##0,00 Kč"),TEXT('ÚHRADOVÝ KATALOG VZP - ZP'!N261,"# ##0,00 Kč") &amp; CHAR(10) &amp; "OK"),"Chybí data pro výpočet"),"")</f>
        <v/>
      </c>
      <c r="O261" s="26" t="str">
        <f>IF(AND(R261="NE",LEN('ÚHRADOVÝ KATALOG VZP - ZP'!O261)&gt;0),'ÚHRADOVÝ KATALOG VZP - ZP'!O261,"")</f>
        <v/>
      </c>
      <c r="P261" s="26" t="str">
        <f>IF(AND(R261="NE",LEN('ÚHRADOVÝ KATALOG VZP - ZP'!P261)&gt;0),'ÚHRADOVÝ KATALOG VZP - ZP'!P261,"")</f>
        <v/>
      </c>
      <c r="Q261" s="79" t="str">
        <f>IF(LEN(TRIM('ÚHRADOVÝ KATALOG VZP - ZP'!Q261))=0,"",IF(IFERROR(SEARCH("""",UPPER('ÚHRADOVÝ KATALOG VZP - ZP'!Q261)),0)=0,UPPER('ÚHRADOVÝ KATALOG VZP - ZP'!Q261),"("&amp;""""&amp;")"))</f>
        <v/>
      </c>
      <c r="R261" s="31" t="str">
        <f>IF(LEN(TRIM('ÚHRADOVÝ KATALOG VZP - ZP'!B261)&amp;TRIM('ÚHRADOVÝ KATALOG VZP - ZP'!C261)&amp;TRIM('ÚHRADOVÝ KATALOG VZP - ZP'!D261)&amp;TRIM('ÚHRADOVÝ KATALOG VZP - ZP'!E261)&amp;TRIM('ÚHRADOVÝ KATALOG VZP - ZP'!F261)&amp;TRIM('ÚHRADOVÝ KATALOG VZP - ZP'!G261)&amp;TRIM('ÚHRADOVÝ KATALOG VZP - ZP'!H261)&amp;TRIM('ÚHRADOVÝ KATALOG VZP - ZP'!I261)&amp;TRIM('ÚHRADOVÝ KATALOG VZP - ZP'!J261)&amp;TRIM('ÚHRADOVÝ KATALOG VZP - ZP'!K261)&amp;TRIM('ÚHRADOVÝ KATALOG VZP - ZP'!L261)&amp;TRIM('ÚHRADOVÝ KATALOG VZP - ZP'!M261)&amp;TRIM('ÚHRADOVÝ KATALOG VZP - ZP'!N261)&amp;TRIM('ÚHRADOVÝ KATALOG VZP - ZP'!O261)&amp;TRIM('ÚHRADOVÝ KATALOG VZP - ZP'!P261)&amp;TRIM('ÚHRADOVÝ KATALOG VZP - ZP'!Q261))=0,"ANO","NE")</f>
        <v>ANO</v>
      </c>
      <c r="S261" s="31" t="str">
        <f>IF(R261="NE",IF(LEN(TRIM('ÚHRADOVÝ KATALOG VZP - ZP'!B261))=0,"NOVÝ","OPRAVA"),"")</f>
        <v/>
      </c>
      <c r="T261" s="32" t="str">
        <f t="shared" si="16"/>
        <v>X</v>
      </c>
      <c r="U261" s="11"/>
      <c r="V261" s="11">
        <f>LEN(TRIM('ÚHRADOVÝ KATALOG VZP - ZP'!C261))</f>
        <v>0</v>
      </c>
      <c r="W261" s="11" t="str">
        <f>IF(IFERROR(SEARCH("""",UPPER('ÚHRADOVÝ KATALOG VZP - ZP'!C261)),0)&gt;0," "&amp;CHAR(34),"")</f>
        <v/>
      </c>
      <c r="X261" s="11" t="str">
        <f>IF(IFERROR(SEARCH("~?",UPPER('ÚHRADOVÝ KATALOG VZP - ZP'!C261)),0)&gt;0," ?","")</f>
        <v/>
      </c>
      <c r="Y261" s="11" t="str">
        <f>IF(IFERROR(SEARCH("!",UPPER('ÚHRADOVÝ KATALOG VZP - ZP'!C261)),0)&gt;0," !","")</f>
        <v/>
      </c>
      <c r="Z261" s="11" t="str">
        <f>IF(IFERROR(SEARCH("_",UPPER('ÚHRADOVÝ KATALOG VZP - ZP'!C261)),0)&gt;0," _","")</f>
        <v/>
      </c>
      <c r="AA261" s="11" t="str">
        <f>IF(IFERROR(SEARCH("§",UPPER('ÚHRADOVÝ KATALOG VZP - ZP'!C261)),0)&gt;0," §","")</f>
        <v/>
      </c>
      <c r="AB261" s="11" t="str">
        <f>IF(IFERROR(SEARCH("#",UPPER('ÚHRADOVÝ KATALOG VZP - ZP'!C261)),0)&gt;0," #","")</f>
        <v/>
      </c>
      <c r="AC261" s="11" t="str">
        <f>IF(IFERROR(SEARCH(CHAR(10),UPPER('ÚHRADOVÝ KATALOG VZP - ZP'!C261)),0)&gt;0," ALT+ENTER","")</f>
        <v/>
      </c>
      <c r="AD261" s="96" t="str">
        <f>IF(AND(V261=0, R261="NE"),"Chybí NAZ",IF(LEN(TRIM(W261&amp;X261&amp;Y261&amp;Z261&amp;AA261&amp;AB261&amp;AC261))&gt;0,"Nepovolený(é) znak(y):   "&amp;W261&amp;X261&amp;Y261&amp;Z261&amp;AA261&amp;AB261&amp;AC261,TRIM('ÚHRADOVÝ KATALOG VZP - ZP'!C261)))</f>
        <v/>
      </c>
      <c r="AE261" s="11">
        <f>LEN(TRIM('ÚHRADOVÝ KATALOG VZP - ZP'!D261))</f>
        <v>0</v>
      </c>
      <c r="AF261" s="11" t="str">
        <f>IF(IFERROR(SEARCH("""",UPPER('ÚHRADOVÝ KATALOG VZP - ZP'!D261)),0)&gt;0," "&amp;CHAR(34),"")</f>
        <v/>
      </c>
      <c r="AG261" s="11" t="str">
        <f>IF(IFERROR(SEARCH("~?",UPPER('ÚHRADOVÝ KATALOG VZP - ZP'!D261)),0)&gt;0," ?","")</f>
        <v/>
      </c>
      <c r="AH261" s="11" t="str">
        <f>IF(IFERROR(SEARCH("!",UPPER('ÚHRADOVÝ KATALOG VZP - ZP'!D261)),0)&gt;0," !","")</f>
        <v/>
      </c>
      <c r="AI261" s="11" t="str">
        <f>IF(IFERROR(SEARCH("_",UPPER('ÚHRADOVÝ KATALOG VZP - ZP'!D261)),0)&gt;0," _","")</f>
        <v/>
      </c>
      <c r="AJ261" s="11" t="str">
        <f>IF(IFERROR(SEARCH("§",UPPER('ÚHRADOVÝ KATALOG VZP - ZP'!D261)),0)&gt;0," §","")</f>
        <v/>
      </c>
      <c r="AK261" s="11" t="str">
        <f>IF(IFERROR(SEARCH("#",UPPER('ÚHRADOVÝ KATALOG VZP - ZP'!D261)),0)&gt;0," #","")</f>
        <v/>
      </c>
      <c r="AL261" s="11" t="str">
        <f>IF(IFERROR(SEARCH(CHAR(10),UPPER('ÚHRADOVÝ KATALOG VZP - ZP'!D261)),0)&gt;0," ALT+ENTER","")</f>
        <v/>
      </c>
      <c r="AM261" s="96" t="str">
        <f>IF(AND(AE261=0, R261="NE"),"Chybí DOP",IF(LEN(TRIM(AF261&amp;AG261&amp;AH261&amp;AI261&amp;AJ261&amp;AK261&amp;AL261))&gt;0,"Nepovolený(é) znak(y):   "&amp;AF261&amp;AG261&amp;AH261&amp;AI261&amp;AJ261&amp;AK261&amp;AL261,TRIM('ÚHRADOVÝ KATALOG VZP - ZP'!D261)))</f>
        <v/>
      </c>
    </row>
    <row r="262" spans="1:39" ht="30" hidden="1" customHeight="1" x14ac:dyDescent="0.2">
      <c r="A262" s="1">
        <v>257</v>
      </c>
      <c r="B262" s="20" t="str">
        <f>IF(ISBLANK('ÚHRADOVÝ KATALOG VZP - ZP'!B262),"",'ÚHRADOVÝ KATALOG VZP - ZP'!B262)</f>
        <v/>
      </c>
      <c r="C262" s="21" t="str">
        <f t="shared" si="13"/>
        <v/>
      </c>
      <c r="D262" s="21" t="str">
        <f t="shared" si="14"/>
        <v/>
      </c>
      <c r="E262" s="22" t="str">
        <f>IF(S262="NOVÝ",IF(LEN(TRIM('ÚHRADOVÝ KATALOG VZP - ZP'!E262))=0,"Chybí TYP",'ÚHRADOVÝ KATALOG VZP - ZP'!E262),IF(LEN(TRIM('ÚHRADOVÝ KATALOG VZP - ZP'!E262))=0,"",'ÚHRADOVÝ KATALOG VZP - ZP'!E262))</f>
        <v/>
      </c>
      <c r="F262" s="22" t="str">
        <f t="shared" si="15"/>
        <v/>
      </c>
      <c r="G262" s="22" t="str">
        <f>IF(S262="NOVÝ",IF(LEN(TRIM('ÚHRADOVÝ KATALOG VZP - ZP'!G262))=0,"???",IF(IFERROR(SEARCH("""",UPPER('ÚHRADOVÝ KATALOG VZP - ZP'!G262)),0)=0,UPPER('ÚHRADOVÝ KATALOG VZP - ZP'!G262),"("&amp;""""&amp;")")),IF(LEN(TRIM('ÚHRADOVÝ KATALOG VZP - ZP'!G262))=0,"",IF(IFERROR(SEARCH("""",UPPER('ÚHRADOVÝ KATALOG VZP - ZP'!G262)),0)=0,UPPER('ÚHRADOVÝ KATALOG VZP - ZP'!G262),"("&amp;""""&amp;")")))</f>
        <v/>
      </c>
      <c r="H262" s="22" t="str">
        <f>IF(IFERROR(SEARCH("""",UPPER('ÚHRADOVÝ KATALOG VZP - ZP'!H262)),0)=0,UPPER('ÚHRADOVÝ KATALOG VZP - ZP'!H262),"("&amp;""""&amp;")")</f>
        <v/>
      </c>
      <c r="I262" s="22" t="str">
        <f>IF(IFERROR(SEARCH("""",UPPER('ÚHRADOVÝ KATALOG VZP - ZP'!I262)),0)=0,UPPER('ÚHRADOVÝ KATALOG VZP - ZP'!I262),"("&amp;""""&amp;")")</f>
        <v/>
      </c>
      <c r="J262" s="23" t="str">
        <f>IF(S262="NOVÝ",IF(LEN(TRIM('ÚHRADOVÝ KATALOG VZP - ZP'!J262))=0,"Chybí VYC",'ÚHRADOVÝ KATALOG VZP - ZP'!J262),IF(LEN(TRIM('ÚHRADOVÝ KATALOG VZP - ZP'!J262))=0,"",'ÚHRADOVÝ KATALOG VZP - ZP'!J262))</f>
        <v/>
      </c>
      <c r="K262" s="22" t="str">
        <f>IF(S262="NOVÝ",IF(LEN(TRIM('ÚHRADOVÝ KATALOG VZP - ZP'!K262))=0,"Chybí MENA",IF(IFERROR(SEARCH("""",UPPER('ÚHRADOVÝ KATALOG VZP - ZP'!K262)),0)=0,UPPER('ÚHRADOVÝ KATALOG VZP - ZP'!K262),"("&amp;""""&amp;")")),IF(LEN(TRIM('ÚHRADOVÝ KATALOG VZP - ZP'!K262))=0,"",IF(IFERROR(SEARCH("""",UPPER('ÚHRADOVÝ KATALOG VZP - ZP'!K262)),0)=0,UPPER('ÚHRADOVÝ KATALOG VZP - ZP'!K262),"("&amp;""""&amp;")")))</f>
        <v/>
      </c>
      <c r="L262" s="24" t="str">
        <f>IF(S262="NOVÝ",IF(LEN(TRIM('ÚHRADOVÝ KATALOG VZP - ZP'!L262))=0,"Chybí KURZ",'ÚHRADOVÝ KATALOG VZP - ZP'!L262),IF(LEN(TRIM('ÚHRADOVÝ KATALOG VZP - ZP'!L262))=0,"",'ÚHRADOVÝ KATALOG VZP - ZP'!L262))</f>
        <v/>
      </c>
      <c r="M262" s="83" t="str">
        <f>IF(S262="NOVÝ",IF(LEN(TRIM('ÚHRADOVÝ KATALOG VZP - ZP'!M262))=0,"Chybí DPH",
IF(OR('ÚHRADOVÝ KATALOG VZP - ZP'!M262=15,'ÚHRADOVÝ KATALOG VZP - ZP'!M262=21),
'ÚHRADOVÝ KATALOG VZP - ZP'!M262,"CHYBA")),
IF(LEN(TRIM('ÚHRADOVÝ KATALOG VZP - ZP'!M262))=0,"",
IF(OR('ÚHRADOVÝ KATALOG VZP - ZP'!M262=15,'ÚHRADOVÝ KATALOG VZP - ZP'!M262=21),
'ÚHRADOVÝ KATALOG VZP - ZP'!M262,"CHYBA"))
)</f>
        <v/>
      </c>
      <c r="N262" s="25" t="str">
        <f>IF(R262="NE",IF(AND(T262&lt;&gt;"X",LEN('ÚHRADOVÝ KATALOG VZP - ZP'!N262)&gt;0),IF(ROUND(J262*L262*(1+(M262/100))*T262,2)&lt;'ÚHRADOVÝ KATALOG VZP - ZP'!N262,TEXT('ÚHRADOVÝ KATALOG VZP - ZP'!N262,"# ##0,00 Kč") &amp; CHAR(10) &amp; "&gt; " &amp; TEXT('ÚHRADOVÝ KATALOG VZP - ZP'!N262-(J262*L262*(1+(M262/100))*T262),"# ##0,00 Kč"),TEXT('ÚHRADOVÝ KATALOG VZP - ZP'!N262,"# ##0,00 Kč") &amp; CHAR(10) &amp; "OK"),"Chybí data pro výpočet"),"")</f>
        <v/>
      </c>
      <c r="O262" s="26" t="str">
        <f>IF(AND(R262="NE",LEN('ÚHRADOVÝ KATALOG VZP - ZP'!O262)&gt;0),'ÚHRADOVÝ KATALOG VZP - ZP'!O262,"")</f>
        <v/>
      </c>
      <c r="P262" s="26" t="str">
        <f>IF(AND(R262="NE",LEN('ÚHRADOVÝ KATALOG VZP - ZP'!P262)&gt;0),'ÚHRADOVÝ KATALOG VZP - ZP'!P262,"")</f>
        <v/>
      </c>
      <c r="Q262" s="79" t="str">
        <f>IF(LEN(TRIM('ÚHRADOVÝ KATALOG VZP - ZP'!Q262))=0,"",IF(IFERROR(SEARCH("""",UPPER('ÚHRADOVÝ KATALOG VZP - ZP'!Q262)),0)=0,UPPER('ÚHRADOVÝ KATALOG VZP - ZP'!Q262),"("&amp;""""&amp;")"))</f>
        <v/>
      </c>
      <c r="R262" s="31" t="str">
        <f>IF(LEN(TRIM('ÚHRADOVÝ KATALOG VZP - ZP'!B262)&amp;TRIM('ÚHRADOVÝ KATALOG VZP - ZP'!C262)&amp;TRIM('ÚHRADOVÝ KATALOG VZP - ZP'!D262)&amp;TRIM('ÚHRADOVÝ KATALOG VZP - ZP'!E262)&amp;TRIM('ÚHRADOVÝ KATALOG VZP - ZP'!F262)&amp;TRIM('ÚHRADOVÝ KATALOG VZP - ZP'!G262)&amp;TRIM('ÚHRADOVÝ KATALOG VZP - ZP'!H262)&amp;TRIM('ÚHRADOVÝ KATALOG VZP - ZP'!I262)&amp;TRIM('ÚHRADOVÝ KATALOG VZP - ZP'!J262)&amp;TRIM('ÚHRADOVÝ KATALOG VZP - ZP'!K262)&amp;TRIM('ÚHRADOVÝ KATALOG VZP - ZP'!L262)&amp;TRIM('ÚHRADOVÝ KATALOG VZP - ZP'!M262)&amp;TRIM('ÚHRADOVÝ KATALOG VZP - ZP'!N262)&amp;TRIM('ÚHRADOVÝ KATALOG VZP - ZP'!O262)&amp;TRIM('ÚHRADOVÝ KATALOG VZP - ZP'!P262)&amp;TRIM('ÚHRADOVÝ KATALOG VZP - ZP'!Q262))=0,"ANO","NE")</f>
        <v>ANO</v>
      </c>
      <c r="S262" s="31" t="str">
        <f>IF(R262="NE",IF(LEN(TRIM('ÚHRADOVÝ KATALOG VZP - ZP'!B262))=0,"NOVÝ","OPRAVA"),"")</f>
        <v/>
      </c>
      <c r="T262" s="32" t="str">
        <f t="shared" si="16"/>
        <v>X</v>
      </c>
      <c r="U262" s="11"/>
      <c r="V262" s="11">
        <f>LEN(TRIM('ÚHRADOVÝ KATALOG VZP - ZP'!C262))</f>
        <v>0</v>
      </c>
      <c r="W262" s="11" t="str">
        <f>IF(IFERROR(SEARCH("""",UPPER('ÚHRADOVÝ KATALOG VZP - ZP'!C262)),0)&gt;0," "&amp;CHAR(34),"")</f>
        <v/>
      </c>
      <c r="X262" s="11" t="str">
        <f>IF(IFERROR(SEARCH("~?",UPPER('ÚHRADOVÝ KATALOG VZP - ZP'!C262)),0)&gt;0," ?","")</f>
        <v/>
      </c>
      <c r="Y262" s="11" t="str">
        <f>IF(IFERROR(SEARCH("!",UPPER('ÚHRADOVÝ KATALOG VZP - ZP'!C262)),0)&gt;0," !","")</f>
        <v/>
      </c>
      <c r="Z262" s="11" t="str">
        <f>IF(IFERROR(SEARCH("_",UPPER('ÚHRADOVÝ KATALOG VZP - ZP'!C262)),0)&gt;0," _","")</f>
        <v/>
      </c>
      <c r="AA262" s="11" t="str">
        <f>IF(IFERROR(SEARCH("§",UPPER('ÚHRADOVÝ KATALOG VZP - ZP'!C262)),0)&gt;0," §","")</f>
        <v/>
      </c>
      <c r="AB262" s="11" t="str">
        <f>IF(IFERROR(SEARCH("#",UPPER('ÚHRADOVÝ KATALOG VZP - ZP'!C262)),0)&gt;0," #","")</f>
        <v/>
      </c>
      <c r="AC262" s="11" t="str">
        <f>IF(IFERROR(SEARCH(CHAR(10),UPPER('ÚHRADOVÝ KATALOG VZP - ZP'!C262)),0)&gt;0," ALT+ENTER","")</f>
        <v/>
      </c>
      <c r="AD262" s="96" t="str">
        <f>IF(AND(V262=0, R262="NE"),"Chybí NAZ",IF(LEN(TRIM(W262&amp;X262&amp;Y262&amp;Z262&amp;AA262&amp;AB262&amp;AC262))&gt;0,"Nepovolený(é) znak(y):   "&amp;W262&amp;X262&amp;Y262&amp;Z262&amp;AA262&amp;AB262&amp;AC262,TRIM('ÚHRADOVÝ KATALOG VZP - ZP'!C262)))</f>
        <v/>
      </c>
      <c r="AE262" s="11">
        <f>LEN(TRIM('ÚHRADOVÝ KATALOG VZP - ZP'!D262))</f>
        <v>0</v>
      </c>
      <c r="AF262" s="11" t="str">
        <f>IF(IFERROR(SEARCH("""",UPPER('ÚHRADOVÝ KATALOG VZP - ZP'!D262)),0)&gt;0," "&amp;CHAR(34),"")</f>
        <v/>
      </c>
      <c r="AG262" s="11" t="str">
        <f>IF(IFERROR(SEARCH("~?",UPPER('ÚHRADOVÝ KATALOG VZP - ZP'!D262)),0)&gt;0," ?","")</f>
        <v/>
      </c>
      <c r="AH262" s="11" t="str">
        <f>IF(IFERROR(SEARCH("!",UPPER('ÚHRADOVÝ KATALOG VZP - ZP'!D262)),0)&gt;0," !","")</f>
        <v/>
      </c>
      <c r="AI262" s="11" t="str">
        <f>IF(IFERROR(SEARCH("_",UPPER('ÚHRADOVÝ KATALOG VZP - ZP'!D262)),0)&gt;0," _","")</f>
        <v/>
      </c>
      <c r="AJ262" s="11" t="str">
        <f>IF(IFERROR(SEARCH("§",UPPER('ÚHRADOVÝ KATALOG VZP - ZP'!D262)),0)&gt;0," §","")</f>
        <v/>
      </c>
      <c r="AK262" s="11" t="str">
        <f>IF(IFERROR(SEARCH("#",UPPER('ÚHRADOVÝ KATALOG VZP - ZP'!D262)),0)&gt;0," #","")</f>
        <v/>
      </c>
      <c r="AL262" s="11" t="str">
        <f>IF(IFERROR(SEARCH(CHAR(10),UPPER('ÚHRADOVÝ KATALOG VZP - ZP'!D262)),0)&gt;0," ALT+ENTER","")</f>
        <v/>
      </c>
      <c r="AM262" s="96" t="str">
        <f>IF(AND(AE262=0, R262="NE"),"Chybí DOP",IF(LEN(TRIM(AF262&amp;AG262&amp;AH262&amp;AI262&amp;AJ262&amp;AK262&amp;AL262))&gt;0,"Nepovolený(é) znak(y):   "&amp;AF262&amp;AG262&amp;AH262&amp;AI262&amp;AJ262&amp;AK262&amp;AL262,TRIM('ÚHRADOVÝ KATALOG VZP - ZP'!D262)))</f>
        <v/>
      </c>
    </row>
    <row r="263" spans="1:39" ht="30" hidden="1" customHeight="1" x14ac:dyDescent="0.2">
      <c r="A263" s="1">
        <v>258</v>
      </c>
      <c r="B263" s="20" t="str">
        <f>IF(ISBLANK('ÚHRADOVÝ KATALOG VZP - ZP'!B263),"",'ÚHRADOVÝ KATALOG VZP - ZP'!B263)</f>
        <v/>
      </c>
      <c r="C263" s="21" t="str">
        <f t="shared" ref="C263:C326" si="17">AD263</f>
        <v/>
      </c>
      <c r="D263" s="21" t="str">
        <f t="shared" ref="D263:D326" si="18">AM263</f>
        <v/>
      </c>
      <c r="E263" s="22" t="str">
        <f>IF(S263="NOVÝ",IF(LEN(TRIM('ÚHRADOVÝ KATALOG VZP - ZP'!E263))=0,"Chybí TYP",'ÚHRADOVÝ KATALOG VZP - ZP'!E263),IF(LEN(TRIM('ÚHRADOVÝ KATALOG VZP - ZP'!E263))=0,"",'ÚHRADOVÝ KATALOG VZP - ZP'!E263))</f>
        <v/>
      </c>
      <c r="F263" s="22" t="str">
        <f t="shared" ref="F263:F326" si="19">IF(S263="NOVÝ","M","")</f>
        <v/>
      </c>
      <c r="G263" s="22" t="str">
        <f>IF(S263="NOVÝ",IF(LEN(TRIM('ÚHRADOVÝ KATALOG VZP - ZP'!G263))=0,"???",IF(IFERROR(SEARCH("""",UPPER('ÚHRADOVÝ KATALOG VZP - ZP'!G263)),0)=0,UPPER('ÚHRADOVÝ KATALOG VZP - ZP'!G263),"("&amp;""""&amp;")")),IF(LEN(TRIM('ÚHRADOVÝ KATALOG VZP - ZP'!G263))=0,"",IF(IFERROR(SEARCH("""",UPPER('ÚHRADOVÝ KATALOG VZP - ZP'!G263)),0)=0,UPPER('ÚHRADOVÝ KATALOG VZP - ZP'!G263),"("&amp;""""&amp;")")))</f>
        <v/>
      </c>
      <c r="H263" s="22" t="str">
        <f>IF(IFERROR(SEARCH("""",UPPER('ÚHRADOVÝ KATALOG VZP - ZP'!H263)),0)=0,UPPER('ÚHRADOVÝ KATALOG VZP - ZP'!H263),"("&amp;""""&amp;")")</f>
        <v/>
      </c>
      <c r="I263" s="22" t="str">
        <f>IF(IFERROR(SEARCH("""",UPPER('ÚHRADOVÝ KATALOG VZP - ZP'!I263)),0)=0,UPPER('ÚHRADOVÝ KATALOG VZP - ZP'!I263),"("&amp;""""&amp;")")</f>
        <v/>
      </c>
      <c r="J263" s="23" t="str">
        <f>IF(S263="NOVÝ",IF(LEN(TRIM('ÚHRADOVÝ KATALOG VZP - ZP'!J263))=0,"Chybí VYC",'ÚHRADOVÝ KATALOG VZP - ZP'!J263),IF(LEN(TRIM('ÚHRADOVÝ KATALOG VZP - ZP'!J263))=0,"",'ÚHRADOVÝ KATALOG VZP - ZP'!J263))</f>
        <v/>
      </c>
      <c r="K263" s="22" t="str">
        <f>IF(S263="NOVÝ",IF(LEN(TRIM('ÚHRADOVÝ KATALOG VZP - ZP'!K263))=0,"Chybí MENA",IF(IFERROR(SEARCH("""",UPPER('ÚHRADOVÝ KATALOG VZP - ZP'!K263)),0)=0,UPPER('ÚHRADOVÝ KATALOG VZP - ZP'!K263),"("&amp;""""&amp;")")),IF(LEN(TRIM('ÚHRADOVÝ KATALOG VZP - ZP'!K263))=0,"",IF(IFERROR(SEARCH("""",UPPER('ÚHRADOVÝ KATALOG VZP - ZP'!K263)),0)=0,UPPER('ÚHRADOVÝ KATALOG VZP - ZP'!K263),"("&amp;""""&amp;")")))</f>
        <v/>
      </c>
      <c r="L263" s="24" t="str">
        <f>IF(S263="NOVÝ",IF(LEN(TRIM('ÚHRADOVÝ KATALOG VZP - ZP'!L263))=0,"Chybí KURZ",'ÚHRADOVÝ KATALOG VZP - ZP'!L263),IF(LEN(TRIM('ÚHRADOVÝ KATALOG VZP - ZP'!L263))=0,"",'ÚHRADOVÝ KATALOG VZP - ZP'!L263))</f>
        <v/>
      </c>
      <c r="M263" s="83" t="str">
        <f>IF(S263="NOVÝ",IF(LEN(TRIM('ÚHRADOVÝ KATALOG VZP - ZP'!M263))=0,"Chybí DPH",
IF(OR('ÚHRADOVÝ KATALOG VZP - ZP'!M263=15,'ÚHRADOVÝ KATALOG VZP - ZP'!M263=21),
'ÚHRADOVÝ KATALOG VZP - ZP'!M263,"CHYBA")),
IF(LEN(TRIM('ÚHRADOVÝ KATALOG VZP - ZP'!M263))=0,"",
IF(OR('ÚHRADOVÝ KATALOG VZP - ZP'!M263=15,'ÚHRADOVÝ KATALOG VZP - ZP'!M263=21),
'ÚHRADOVÝ KATALOG VZP - ZP'!M263,"CHYBA"))
)</f>
        <v/>
      </c>
      <c r="N263" s="25" t="str">
        <f>IF(R263="NE",IF(AND(T263&lt;&gt;"X",LEN('ÚHRADOVÝ KATALOG VZP - ZP'!N263)&gt;0),IF(ROUND(J263*L263*(1+(M263/100))*T263,2)&lt;'ÚHRADOVÝ KATALOG VZP - ZP'!N263,TEXT('ÚHRADOVÝ KATALOG VZP - ZP'!N263,"# ##0,00 Kč") &amp; CHAR(10) &amp; "&gt; " &amp; TEXT('ÚHRADOVÝ KATALOG VZP - ZP'!N263-(J263*L263*(1+(M263/100))*T263),"# ##0,00 Kč"),TEXT('ÚHRADOVÝ KATALOG VZP - ZP'!N263,"# ##0,00 Kč") &amp; CHAR(10) &amp; "OK"),"Chybí data pro výpočet"),"")</f>
        <v/>
      </c>
      <c r="O263" s="26" t="str">
        <f>IF(AND(R263="NE",LEN('ÚHRADOVÝ KATALOG VZP - ZP'!O263)&gt;0),'ÚHRADOVÝ KATALOG VZP - ZP'!O263,"")</f>
        <v/>
      </c>
      <c r="P263" s="26" t="str">
        <f>IF(AND(R263="NE",LEN('ÚHRADOVÝ KATALOG VZP - ZP'!P263)&gt;0),'ÚHRADOVÝ KATALOG VZP - ZP'!P263,"")</f>
        <v/>
      </c>
      <c r="Q263" s="79" t="str">
        <f>IF(LEN(TRIM('ÚHRADOVÝ KATALOG VZP - ZP'!Q263))=0,"",IF(IFERROR(SEARCH("""",UPPER('ÚHRADOVÝ KATALOG VZP - ZP'!Q263)),0)=0,UPPER('ÚHRADOVÝ KATALOG VZP - ZP'!Q263),"("&amp;""""&amp;")"))</f>
        <v/>
      </c>
      <c r="R263" s="31" t="str">
        <f>IF(LEN(TRIM('ÚHRADOVÝ KATALOG VZP - ZP'!B263)&amp;TRIM('ÚHRADOVÝ KATALOG VZP - ZP'!C263)&amp;TRIM('ÚHRADOVÝ KATALOG VZP - ZP'!D263)&amp;TRIM('ÚHRADOVÝ KATALOG VZP - ZP'!E263)&amp;TRIM('ÚHRADOVÝ KATALOG VZP - ZP'!F263)&amp;TRIM('ÚHRADOVÝ KATALOG VZP - ZP'!G263)&amp;TRIM('ÚHRADOVÝ KATALOG VZP - ZP'!H263)&amp;TRIM('ÚHRADOVÝ KATALOG VZP - ZP'!I263)&amp;TRIM('ÚHRADOVÝ KATALOG VZP - ZP'!J263)&amp;TRIM('ÚHRADOVÝ KATALOG VZP - ZP'!K263)&amp;TRIM('ÚHRADOVÝ KATALOG VZP - ZP'!L263)&amp;TRIM('ÚHRADOVÝ KATALOG VZP - ZP'!M263)&amp;TRIM('ÚHRADOVÝ KATALOG VZP - ZP'!N263)&amp;TRIM('ÚHRADOVÝ KATALOG VZP - ZP'!O263)&amp;TRIM('ÚHRADOVÝ KATALOG VZP - ZP'!P263)&amp;TRIM('ÚHRADOVÝ KATALOG VZP - ZP'!Q263))=0,"ANO","NE")</f>
        <v>ANO</v>
      </c>
      <c r="S263" s="31" t="str">
        <f>IF(R263="NE",IF(LEN(TRIM('ÚHRADOVÝ KATALOG VZP - ZP'!B263))=0,"NOVÝ","OPRAVA"),"")</f>
        <v/>
      </c>
      <c r="T263" s="32" t="str">
        <f t="shared" ref="T263:T326" si="20">IF(AND(LEN(TRIM(J263))&gt;0,LEN(TRIM(L263))&gt;0,LEN(TRIM(M263))&gt;0,F263&lt;&gt;"???"),IF(F263="M",1.1,1.25),"X")</f>
        <v>X</v>
      </c>
      <c r="U263" s="11"/>
      <c r="V263" s="11">
        <f>LEN(TRIM('ÚHRADOVÝ KATALOG VZP - ZP'!C263))</f>
        <v>0</v>
      </c>
      <c r="W263" s="11" t="str">
        <f>IF(IFERROR(SEARCH("""",UPPER('ÚHRADOVÝ KATALOG VZP - ZP'!C263)),0)&gt;0," "&amp;CHAR(34),"")</f>
        <v/>
      </c>
      <c r="X263" s="11" t="str">
        <f>IF(IFERROR(SEARCH("~?",UPPER('ÚHRADOVÝ KATALOG VZP - ZP'!C263)),0)&gt;0," ?","")</f>
        <v/>
      </c>
      <c r="Y263" s="11" t="str">
        <f>IF(IFERROR(SEARCH("!",UPPER('ÚHRADOVÝ KATALOG VZP - ZP'!C263)),0)&gt;0," !","")</f>
        <v/>
      </c>
      <c r="Z263" s="11" t="str">
        <f>IF(IFERROR(SEARCH("_",UPPER('ÚHRADOVÝ KATALOG VZP - ZP'!C263)),0)&gt;0," _","")</f>
        <v/>
      </c>
      <c r="AA263" s="11" t="str">
        <f>IF(IFERROR(SEARCH("§",UPPER('ÚHRADOVÝ KATALOG VZP - ZP'!C263)),0)&gt;0," §","")</f>
        <v/>
      </c>
      <c r="AB263" s="11" t="str">
        <f>IF(IFERROR(SEARCH("#",UPPER('ÚHRADOVÝ KATALOG VZP - ZP'!C263)),0)&gt;0," #","")</f>
        <v/>
      </c>
      <c r="AC263" s="11" t="str">
        <f>IF(IFERROR(SEARCH(CHAR(10),UPPER('ÚHRADOVÝ KATALOG VZP - ZP'!C263)),0)&gt;0," ALT+ENTER","")</f>
        <v/>
      </c>
      <c r="AD263" s="96" t="str">
        <f>IF(AND(V263=0, R263="NE"),"Chybí NAZ",IF(LEN(TRIM(W263&amp;X263&amp;Y263&amp;Z263&amp;AA263&amp;AB263&amp;AC263))&gt;0,"Nepovolený(é) znak(y):   "&amp;W263&amp;X263&amp;Y263&amp;Z263&amp;AA263&amp;AB263&amp;AC263,TRIM('ÚHRADOVÝ KATALOG VZP - ZP'!C263)))</f>
        <v/>
      </c>
      <c r="AE263" s="11">
        <f>LEN(TRIM('ÚHRADOVÝ KATALOG VZP - ZP'!D263))</f>
        <v>0</v>
      </c>
      <c r="AF263" s="11" t="str">
        <f>IF(IFERROR(SEARCH("""",UPPER('ÚHRADOVÝ KATALOG VZP - ZP'!D263)),0)&gt;0," "&amp;CHAR(34),"")</f>
        <v/>
      </c>
      <c r="AG263" s="11" t="str">
        <f>IF(IFERROR(SEARCH("~?",UPPER('ÚHRADOVÝ KATALOG VZP - ZP'!D263)),0)&gt;0," ?","")</f>
        <v/>
      </c>
      <c r="AH263" s="11" t="str">
        <f>IF(IFERROR(SEARCH("!",UPPER('ÚHRADOVÝ KATALOG VZP - ZP'!D263)),0)&gt;0," !","")</f>
        <v/>
      </c>
      <c r="AI263" s="11" t="str">
        <f>IF(IFERROR(SEARCH("_",UPPER('ÚHRADOVÝ KATALOG VZP - ZP'!D263)),0)&gt;0," _","")</f>
        <v/>
      </c>
      <c r="AJ263" s="11" t="str">
        <f>IF(IFERROR(SEARCH("§",UPPER('ÚHRADOVÝ KATALOG VZP - ZP'!D263)),0)&gt;0," §","")</f>
        <v/>
      </c>
      <c r="AK263" s="11" t="str">
        <f>IF(IFERROR(SEARCH("#",UPPER('ÚHRADOVÝ KATALOG VZP - ZP'!D263)),0)&gt;0," #","")</f>
        <v/>
      </c>
      <c r="AL263" s="11" t="str">
        <f>IF(IFERROR(SEARCH(CHAR(10),UPPER('ÚHRADOVÝ KATALOG VZP - ZP'!D263)),0)&gt;0," ALT+ENTER","")</f>
        <v/>
      </c>
      <c r="AM263" s="96" t="str">
        <f>IF(AND(AE263=0, R263="NE"),"Chybí DOP",IF(LEN(TRIM(AF263&amp;AG263&amp;AH263&amp;AI263&amp;AJ263&amp;AK263&amp;AL263))&gt;0,"Nepovolený(é) znak(y):   "&amp;AF263&amp;AG263&amp;AH263&amp;AI263&amp;AJ263&amp;AK263&amp;AL263,TRIM('ÚHRADOVÝ KATALOG VZP - ZP'!D263)))</f>
        <v/>
      </c>
    </row>
    <row r="264" spans="1:39" ht="30" hidden="1" customHeight="1" x14ac:dyDescent="0.2">
      <c r="A264" s="1">
        <v>259</v>
      </c>
      <c r="B264" s="20" t="str">
        <f>IF(ISBLANK('ÚHRADOVÝ KATALOG VZP - ZP'!B264),"",'ÚHRADOVÝ KATALOG VZP - ZP'!B264)</f>
        <v/>
      </c>
      <c r="C264" s="21" t="str">
        <f t="shared" si="17"/>
        <v/>
      </c>
      <c r="D264" s="21" t="str">
        <f t="shared" si="18"/>
        <v/>
      </c>
      <c r="E264" s="22" t="str">
        <f>IF(S264="NOVÝ",IF(LEN(TRIM('ÚHRADOVÝ KATALOG VZP - ZP'!E264))=0,"Chybí TYP",'ÚHRADOVÝ KATALOG VZP - ZP'!E264),IF(LEN(TRIM('ÚHRADOVÝ KATALOG VZP - ZP'!E264))=0,"",'ÚHRADOVÝ KATALOG VZP - ZP'!E264))</f>
        <v/>
      </c>
      <c r="F264" s="22" t="str">
        <f t="shared" si="19"/>
        <v/>
      </c>
      <c r="G264" s="22" t="str">
        <f>IF(S264="NOVÝ",IF(LEN(TRIM('ÚHRADOVÝ KATALOG VZP - ZP'!G264))=0,"???",IF(IFERROR(SEARCH("""",UPPER('ÚHRADOVÝ KATALOG VZP - ZP'!G264)),0)=0,UPPER('ÚHRADOVÝ KATALOG VZP - ZP'!G264),"("&amp;""""&amp;")")),IF(LEN(TRIM('ÚHRADOVÝ KATALOG VZP - ZP'!G264))=0,"",IF(IFERROR(SEARCH("""",UPPER('ÚHRADOVÝ KATALOG VZP - ZP'!G264)),0)=0,UPPER('ÚHRADOVÝ KATALOG VZP - ZP'!G264),"("&amp;""""&amp;")")))</f>
        <v/>
      </c>
      <c r="H264" s="22" t="str">
        <f>IF(IFERROR(SEARCH("""",UPPER('ÚHRADOVÝ KATALOG VZP - ZP'!H264)),0)=0,UPPER('ÚHRADOVÝ KATALOG VZP - ZP'!H264),"("&amp;""""&amp;")")</f>
        <v/>
      </c>
      <c r="I264" s="22" t="str">
        <f>IF(IFERROR(SEARCH("""",UPPER('ÚHRADOVÝ KATALOG VZP - ZP'!I264)),0)=0,UPPER('ÚHRADOVÝ KATALOG VZP - ZP'!I264),"("&amp;""""&amp;")")</f>
        <v/>
      </c>
      <c r="J264" s="23" t="str">
        <f>IF(S264="NOVÝ",IF(LEN(TRIM('ÚHRADOVÝ KATALOG VZP - ZP'!J264))=0,"Chybí VYC",'ÚHRADOVÝ KATALOG VZP - ZP'!J264),IF(LEN(TRIM('ÚHRADOVÝ KATALOG VZP - ZP'!J264))=0,"",'ÚHRADOVÝ KATALOG VZP - ZP'!J264))</f>
        <v/>
      </c>
      <c r="K264" s="22" t="str">
        <f>IF(S264="NOVÝ",IF(LEN(TRIM('ÚHRADOVÝ KATALOG VZP - ZP'!K264))=0,"Chybí MENA",IF(IFERROR(SEARCH("""",UPPER('ÚHRADOVÝ KATALOG VZP - ZP'!K264)),0)=0,UPPER('ÚHRADOVÝ KATALOG VZP - ZP'!K264),"("&amp;""""&amp;")")),IF(LEN(TRIM('ÚHRADOVÝ KATALOG VZP - ZP'!K264))=0,"",IF(IFERROR(SEARCH("""",UPPER('ÚHRADOVÝ KATALOG VZP - ZP'!K264)),0)=0,UPPER('ÚHRADOVÝ KATALOG VZP - ZP'!K264),"("&amp;""""&amp;")")))</f>
        <v/>
      </c>
      <c r="L264" s="24" t="str">
        <f>IF(S264="NOVÝ",IF(LEN(TRIM('ÚHRADOVÝ KATALOG VZP - ZP'!L264))=0,"Chybí KURZ",'ÚHRADOVÝ KATALOG VZP - ZP'!L264),IF(LEN(TRIM('ÚHRADOVÝ KATALOG VZP - ZP'!L264))=0,"",'ÚHRADOVÝ KATALOG VZP - ZP'!L264))</f>
        <v/>
      </c>
      <c r="M264" s="83" t="str">
        <f>IF(S264="NOVÝ",IF(LEN(TRIM('ÚHRADOVÝ KATALOG VZP - ZP'!M264))=0,"Chybí DPH",
IF(OR('ÚHRADOVÝ KATALOG VZP - ZP'!M264=15,'ÚHRADOVÝ KATALOG VZP - ZP'!M264=21),
'ÚHRADOVÝ KATALOG VZP - ZP'!M264,"CHYBA")),
IF(LEN(TRIM('ÚHRADOVÝ KATALOG VZP - ZP'!M264))=0,"",
IF(OR('ÚHRADOVÝ KATALOG VZP - ZP'!M264=15,'ÚHRADOVÝ KATALOG VZP - ZP'!M264=21),
'ÚHRADOVÝ KATALOG VZP - ZP'!M264,"CHYBA"))
)</f>
        <v/>
      </c>
      <c r="N264" s="25" t="str">
        <f>IF(R264="NE",IF(AND(T264&lt;&gt;"X",LEN('ÚHRADOVÝ KATALOG VZP - ZP'!N264)&gt;0),IF(ROUND(J264*L264*(1+(M264/100))*T264,2)&lt;'ÚHRADOVÝ KATALOG VZP - ZP'!N264,TEXT('ÚHRADOVÝ KATALOG VZP - ZP'!N264,"# ##0,00 Kč") &amp; CHAR(10) &amp; "&gt; " &amp; TEXT('ÚHRADOVÝ KATALOG VZP - ZP'!N264-(J264*L264*(1+(M264/100))*T264),"# ##0,00 Kč"),TEXT('ÚHRADOVÝ KATALOG VZP - ZP'!N264,"# ##0,00 Kč") &amp; CHAR(10) &amp; "OK"),"Chybí data pro výpočet"),"")</f>
        <v/>
      </c>
      <c r="O264" s="26" t="str">
        <f>IF(AND(R264="NE",LEN('ÚHRADOVÝ KATALOG VZP - ZP'!O264)&gt;0),'ÚHRADOVÝ KATALOG VZP - ZP'!O264,"")</f>
        <v/>
      </c>
      <c r="P264" s="26" t="str">
        <f>IF(AND(R264="NE",LEN('ÚHRADOVÝ KATALOG VZP - ZP'!P264)&gt;0),'ÚHRADOVÝ KATALOG VZP - ZP'!P264,"")</f>
        <v/>
      </c>
      <c r="Q264" s="79" t="str">
        <f>IF(LEN(TRIM('ÚHRADOVÝ KATALOG VZP - ZP'!Q264))=0,"",IF(IFERROR(SEARCH("""",UPPER('ÚHRADOVÝ KATALOG VZP - ZP'!Q264)),0)=0,UPPER('ÚHRADOVÝ KATALOG VZP - ZP'!Q264),"("&amp;""""&amp;")"))</f>
        <v/>
      </c>
      <c r="R264" s="31" t="str">
        <f>IF(LEN(TRIM('ÚHRADOVÝ KATALOG VZP - ZP'!B264)&amp;TRIM('ÚHRADOVÝ KATALOG VZP - ZP'!C264)&amp;TRIM('ÚHRADOVÝ KATALOG VZP - ZP'!D264)&amp;TRIM('ÚHRADOVÝ KATALOG VZP - ZP'!E264)&amp;TRIM('ÚHRADOVÝ KATALOG VZP - ZP'!F264)&amp;TRIM('ÚHRADOVÝ KATALOG VZP - ZP'!G264)&amp;TRIM('ÚHRADOVÝ KATALOG VZP - ZP'!H264)&amp;TRIM('ÚHRADOVÝ KATALOG VZP - ZP'!I264)&amp;TRIM('ÚHRADOVÝ KATALOG VZP - ZP'!J264)&amp;TRIM('ÚHRADOVÝ KATALOG VZP - ZP'!K264)&amp;TRIM('ÚHRADOVÝ KATALOG VZP - ZP'!L264)&amp;TRIM('ÚHRADOVÝ KATALOG VZP - ZP'!M264)&amp;TRIM('ÚHRADOVÝ KATALOG VZP - ZP'!N264)&amp;TRIM('ÚHRADOVÝ KATALOG VZP - ZP'!O264)&amp;TRIM('ÚHRADOVÝ KATALOG VZP - ZP'!P264)&amp;TRIM('ÚHRADOVÝ KATALOG VZP - ZP'!Q264))=0,"ANO","NE")</f>
        <v>ANO</v>
      </c>
      <c r="S264" s="31" t="str">
        <f>IF(R264="NE",IF(LEN(TRIM('ÚHRADOVÝ KATALOG VZP - ZP'!B264))=0,"NOVÝ","OPRAVA"),"")</f>
        <v/>
      </c>
      <c r="T264" s="32" t="str">
        <f t="shared" si="20"/>
        <v>X</v>
      </c>
      <c r="U264" s="11"/>
      <c r="V264" s="11">
        <f>LEN(TRIM('ÚHRADOVÝ KATALOG VZP - ZP'!C264))</f>
        <v>0</v>
      </c>
      <c r="W264" s="11" t="str">
        <f>IF(IFERROR(SEARCH("""",UPPER('ÚHRADOVÝ KATALOG VZP - ZP'!C264)),0)&gt;0," "&amp;CHAR(34),"")</f>
        <v/>
      </c>
      <c r="X264" s="11" t="str">
        <f>IF(IFERROR(SEARCH("~?",UPPER('ÚHRADOVÝ KATALOG VZP - ZP'!C264)),0)&gt;0," ?","")</f>
        <v/>
      </c>
      <c r="Y264" s="11" t="str">
        <f>IF(IFERROR(SEARCH("!",UPPER('ÚHRADOVÝ KATALOG VZP - ZP'!C264)),0)&gt;0," !","")</f>
        <v/>
      </c>
      <c r="Z264" s="11" t="str">
        <f>IF(IFERROR(SEARCH("_",UPPER('ÚHRADOVÝ KATALOG VZP - ZP'!C264)),0)&gt;0," _","")</f>
        <v/>
      </c>
      <c r="AA264" s="11" t="str">
        <f>IF(IFERROR(SEARCH("§",UPPER('ÚHRADOVÝ KATALOG VZP - ZP'!C264)),0)&gt;0," §","")</f>
        <v/>
      </c>
      <c r="AB264" s="11" t="str">
        <f>IF(IFERROR(SEARCH("#",UPPER('ÚHRADOVÝ KATALOG VZP - ZP'!C264)),0)&gt;0," #","")</f>
        <v/>
      </c>
      <c r="AC264" s="11" t="str">
        <f>IF(IFERROR(SEARCH(CHAR(10),UPPER('ÚHRADOVÝ KATALOG VZP - ZP'!C264)),0)&gt;0," ALT+ENTER","")</f>
        <v/>
      </c>
      <c r="AD264" s="96" t="str">
        <f>IF(AND(V264=0, R264="NE"),"Chybí NAZ",IF(LEN(TRIM(W264&amp;X264&amp;Y264&amp;Z264&amp;AA264&amp;AB264&amp;AC264))&gt;0,"Nepovolený(é) znak(y):   "&amp;W264&amp;X264&amp;Y264&amp;Z264&amp;AA264&amp;AB264&amp;AC264,TRIM('ÚHRADOVÝ KATALOG VZP - ZP'!C264)))</f>
        <v/>
      </c>
      <c r="AE264" s="11">
        <f>LEN(TRIM('ÚHRADOVÝ KATALOG VZP - ZP'!D264))</f>
        <v>0</v>
      </c>
      <c r="AF264" s="11" t="str">
        <f>IF(IFERROR(SEARCH("""",UPPER('ÚHRADOVÝ KATALOG VZP - ZP'!D264)),0)&gt;0," "&amp;CHAR(34),"")</f>
        <v/>
      </c>
      <c r="AG264" s="11" t="str">
        <f>IF(IFERROR(SEARCH("~?",UPPER('ÚHRADOVÝ KATALOG VZP - ZP'!D264)),0)&gt;0," ?","")</f>
        <v/>
      </c>
      <c r="AH264" s="11" t="str">
        <f>IF(IFERROR(SEARCH("!",UPPER('ÚHRADOVÝ KATALOG VZP - ZP'!D264)),0)&gt;0," !","")</f>
        <v/>
      </c>
      <c r="AI264" s="11" t="str">
        <f>IF(IFERROR(SEARCH("_",UPPER('ÚHRADOVÝ KATALOG VZP - ZP'!D264)),0)&gt;0," _","")</f>
        <v/>
      </c>
      <c r="AJ264" s="11" t="str">
        <f>IF(IFERROR(SEARCH("§",UPPER('ÚHRADOVÝ KATALOG VZP - ZP'!D264)),0)&gt;0," §","")</f>
        <v/>
      </c>
      <c r="AK264" s="11" t="str">
        <f>IF(IFERROR(SEARCH("#",UPPER('ÚHRADOVÝ KATALOG VZP - ZP'!D264)),0)&gt;0," #","")</f>
        <v/>
      </c>
      <c r="AL264" s="11" t="str">
        <f>IF(IFERROR(SEARCH(CHAR(10),UPPER('ÚHRADOVÝ KATALOG VZP - ZP'!D264)),0)&gt;0," ALT+ENTER","")</f>
        <v/>
      </c>
      <c r="AM264" s="96" t="str">
        <f>IF(AND(AE264=0, R264="NE"),"Chybí DOP",IF(LEN(TRIM(AF264&amp;AG264&amp;AH264&amp;AI264&amp;AJ264&amp;AK264&amp;AL264))&gt;0,"Nepovolený(é) znak(y):   "&amp;AF264&amp;AG264&amp;AH264&amp;AI264&amp;AJ264&amp;AK264&amp;AL264,TRIM('ÚHRADOVÝ KATALOG VZP - ZP'!D264)))</f>
        <v/>
      </c>
    </row>
    <row r="265" spans="1:39" ht="30" hidden="1" customHeight="1" x14ac:dyDescent="0.2">
      <c r="A265" s="1">
        <v>260</v>
      </c>
      <c r="B265" s="20" t="str">
        <f>IF(ISBLANK('ÚHRADOVÝ KATALOG VZP - ZP'!B265),"",'ÚHRADOVÝ KATALOG VZP - ZP'!B265)</f>
        <v/>
      </c>
      <c r="C265" s="21" t="str">
        <f t="shared" si="17"/>
        <v/>
      </c>
      <c r="D265" s="21" t="str">
        <f t="shared" si="18"/>
        <v/>
      </c>
      <c r="E265" s="22" t="str">
        <f>IF(S265="NOVÝ",IF(LEN(TRIM('ÚHRADOVÝ KATALOG VZP - ZP'!E265))=0,"Chybí TYP",'ÚHRADOVÝ KATALOG VZP - ZP'!E265),IF(LEN(TRIM('ÚHRADOVÝ KATALOG VZP - ZP'!E265))=0,"",'ÚHRADOVÝ KATALOG VZP - ZP'!E265))</f>
        <v/>
      </c>
      <c r="F265" s="22" t="str">
        <f t="shared" si="19"/>
        <v/>
      </c>
      <c r="G265" s="22" t="str">
        <f>IF(S265="NOVÝ",IF(LEN(TRIM('ÚHRADOVÝ KATALOG VZP - ZP'!G265))=0,"???",IF(IFERROR(SEARCH("""",UPPER('ÚHRADOVÝ KATALOG VZP - ZP'!G265)),0)=0,UPPER('ÚHRADOVÝ KATALOG VZP - ZP'!G265),"("&amp;""""&amp;")")),IF(LEN(TRIM('ÚHRADOVÝ KATALOG VZP - ZP'!G265))=0,"",IF(IFERROR(SEARCH("""",UPPER('ÚHRADOVÝ KATALOG VZP - ZP'!G265)),0)=0,UPPER('ÚHRADOVÝ KATALOG VZP - ZP'!G265),"("&amp;""""&amp;")")))</f>
        <v/>
      </c>
      <c r="H265" s="22" t="str">
        <f>IF(IFERROR(SEARCH("""",UPPER('ÚHRADOVÝ KATALOG VZP - ZP'!H265)),0)=0,UPPER('ÚHRADOVÝ KATALOG VZP - ZP'!H265),"("&amp;""""&amp;")")</f>
        <v/>
      </c>
      <c r="I265" s="22" t="str">
        <f>IF(IFERROR(SEARCH("""",UPPER('ÚHRADOVÝ KATALOG VZP - ZP'!I265)),0)=0,UPPER('ÚHRADOVÝ KATALOG VZP - ZP'!I265),"("&amp;""""&amp;")")</f>
        <v/>
      </c>
      <c r="J265" s="23" t="str">
        <f>IF(S265="NOVÝ",IF(LEN(TRIM('ÚHRADOVÝ KATALOG VZP - ZP'!J265))=0,"Chybí VYC",'ÚHRADOVÝ KATALOG VZP - ZP'!J265),IF(LEN(TRIM('ÚHRADOVÝ KATALOG VZP - ZP'!J265))=0,"",'ÚHRADOVÝ KATALOG VZP - ZP'!J265))</f>
        <v/>
      </c>
      <c r="K265" s="22" t="str">
        <f>IF(S265="NOVÝ",IF(LEN(TRIM('ÚHRADOVÝ KATALOG VZP - ZP'!K265))=0,"Chybí MENA",IF(IFERROR(SEARCH("""",UPPER('ÚHRADOVÝ KATALOG VZP - ZP'!K265)),0)=0,UPPER('ÚHRADOVÝ KATALOG VZP - ZP'!K265),"("&amp;""""&amp;")")),IF(LEN(TRIM('ÚHRADOVÝ KATALOG VZP - ZP'!K265))=0,"",IF(IFERROR(SEARCH("""",UPPER('ÚHRADOVÝ KATALOG VZP - ZP'!K265)),0)=0,UPPER('ÚHRADOVÝ KATALOG VZP - ZP'!K265),"("&amp;""""&amp;")")))</f>
        <v/>
      </c>
      <c r="L265" s="24" t="str">
        <f>IF(S265="NOVÝ",IF(LEN(TRIM('ÚHRADOVÝ KATALOG VZP - ZP'!L265))=0,"Chybí KURZ",'ÚHRADOVÝ KATALOG VZP - ZP'!L265),IF(LEN(TRIM('ÚHRADOVÝ KATALOG VZP - ZP'!L265))=0,"",'ÚHRADOVÝ KATALOG VZP - ZP'!L265))</f>
        <v/>
      </c>
      <c r="M265" s="83" t="str">
        <f>IF(S265="NOVÝ",IF(LEN(TRIM('ÚHRADOVÝ KATALOG VZP - ZP'!M265))=0,"Chybí DPH",
IF(OR('ÚHRADOVÝ KATALOG VZP - ZP'!M265=15,'ÚHRADOVÝ KATALOG VZP - ZP'!M265=21),
'ÚHRADOVÝ KATALOG VZP - ZP'!M265,"CHYBA")),
IF(LEN(TRIM('ÚHRADOVÝ KATALOG VZP - ZP'!M265))=0,"",
IF(OR('ÚHRADOVÝ KATALOG VZP - ZP'!M265=15,'ÚHRADOVÝ KATALOG VZP - ZP'!M265=21),
'ÚHRADOVÝ KATALOG VZP - ZP'!M265,"CHYBA"))
)</f>
        <v/>
      </c>
      <c r="N265" s="25" t="str">
        <f>IF(R265="NE",IF(AND(T265&lt;&gt;"X",LEN('ÚHRADOVÝ KATALOG VZP - ZP'!N265)&gt;0),IF(ROUND(J265*L265*(1+(M265/100))*T265,2)&lt;'ÚHRADOVÝ KATALOG VZP - ZP'!N265,TEXT('ÚHRADOVÝ KATALOG VZP - ZP'!N265,"# ##0,00 Kč") &amp; CHAR(10) &amp; "&gt; " &amp; TEXT('ÚHRADOVÝ KATALOG VZP - ZP'!N265-(J265*L265*(1+(M265/100))*T265),"# ##0,00 Kč"),TEXT('ÚHRADOVÝ KATALOG VZP - ZP'!N265,"# ##0,00 Kč") &amp; CHAR(10) &amp; "OK"),"Chybí data pro výpočet"),"")</f>
        <v/>
      </c>
      <c r="O265" s="26" t="str">
        <f>IF(AND(R265="NE",LEN('ÚHRADOVÝ KATALOG VZP - ZP'!O265)&gt;0),'ÚHRADOVÝ KATALOG VZP - ZP'!O265,"")</f>
        <v/>
      </c>
      <c r="P265" s="26" t="str">
        <f>IF(AND(R265="NE",LEN('ÚHRADOVÝ KATALOG VZP - ZP'!P265)&gt;0),'ÚHRADOVÝ KATALOG VZP - ZP'!P265,"")</f>
        <v/>
      </c>
      <c r="Q265" s="79" t="str">
        <f>IF(LEN(TRIM('ÚHRADOVÝ KATALOG VZP - ZP'!Q265))=0,"",IF(IFERROR(SEARCH("""",UPPER('ÚHRADOVÝ KATALOG VZP - ZP'!Q265)),0)=0,UPPER('ÚHRADOVÝ KATALOG VZP - ZP'!Q265),"("&amp;""""&amp;")"))</f>
        <v/>
      </c>
      <c r="R265" s="31" t="str">
        <f>IF(LEN(TRIM('ÚHRADOVÝ KATALOG VZP - ZP'!B265)&amp;TRIM('ÚHRADOVÝ KATALOG VZP - ZP'!C265)&amp;TRIM('ÚHRADOVÝ KATALOG VZP - ZP'!D265)&amp;TRIM('ÚHRADOVÝ KATALOG VZP - ZP'!E265)&amp;TRIM('ÚHRADOVÝ KATALOG VZP - ZP'!F265)&amp;TRIM('ÚHRADOVÝ KATALOG VZP - ZP'!G265)&amp;TRIM('ÚHRADOVÝ KATALOG VZP - ZP'!H265)&amp;TRIM('ÚHRADOVÝ KATALOG VZP - ZP'!I265)&amp;TRIM('ÚHRADOVÝ KATALOG VZP - ZP'!J265)&amp;TRIM('ÚHRADOVÝ KATALOG VZP - ZP'!K265)&amp;TRIM('ÚHRADOVÝ KATALOG VZP - ZP'!L265)&amp;TRIM('ÚHRADOVÝ KATALOG VZP - ZP'!M265)&amp;TRIM('ÚHRADOVÝ KATALOG VZP - ZP'!N265)&amp;TRIM('ÚHRADOVÝ KATALOG VZP - ZP'!O265)&amp;TRIM('ÚHRADOVÝ KATALOG VZP - ZP'!P265)&amp;TRIM('ÚHRADOVÝ KATALOG VZP - ZP'!Q265))=0,"ANO","NE")</f>
        <v>ANO</v>
      </c>
      <c r="S265" s="31" t="str">
        <f>IF(R265="NE",IF(LEN(TRIM('ÚHRADOVÝ KATALOG VZP - ZP'!B265))=0,"NOVÝ","OPRAVA"),"")</f>
        <v/>
      </c>
      <c r="T265" s="32" t="str">
        <f t="shared" si="20"/>
        <v>X</v>
      </c>
      <c r="U265" s="11"/>
      <c r="V265" s="11">
        <f>LEN(TRIM('ÚHRADOVÝ KATALOG VZP - ZP'!C265))</f>
        <v>0</v>
      </c>
      <c r="W265" s="11" t="str">
        <f>IF(IFERROR(SEARCH("""",UPPER('ÚHRADOVÝ KATALOG VZP - ZP'!C265)),0)&gt;0," "&amp;CHAR(34),"")</f>
        <v/>
      </c>
      <c r="X265" s="11" t="str">
        <f>IF(IFERROR(SEARCH("~?",UPPER('ÚHRADOVÝ KATALOG VZP - ZP'!C265)),0)&gt;0," ?","")</f>
        <v/>
      </c>
      <c r="Y265" s="11" t="str">
        <f>IF(IFERROR(SEARCH("!",UPPER('ÚHRADOVÝ KATALOG VZP - ZP'!C265)),0)&gt;0," !","")</f>
        <v/>
      </c>
      <c r="Z265" s="11" t="str">
        <f>IF(IFERROR(SEARCH("_",UPPER('ÚHRADOVÝ KATALOG VZP - ZP'!C265)),0)&gt;0," _","")</f>
        <v/>
      </c>
      <c r="AA265" s="11" t="str">
        <f>IF(IFERROR(SEARCH("§",UPPER('ÚHRADOVÝ KATALOG VZP - ZP'!C265)),0)&gt;0," §","")</f>
        <v/>
      </c>
      <c r="AB265" s="11" t="str">
        <f>IF(IFERROR(SEARCH("#",UPPER('ÚHRADOVÝ KATALOG VZP - ZP'!C265)),0)&gt;0," #","")</f>
        <v/>
      </c>
      <c r="AC265" s="11" t="str">
        <f>IF(IFERROR(SEARCH(CHAR(10),UPPER('ÚHRADOVÝ KATALOG VZP - ZP'!C265)),0)&gt;0," ALT+ENTER","")</f>
        <v/>
      </c>
      <c r="AD265" s="96" t="str">
        <f>IF(AND(V265=0, R265="NE"),"Chybí NAZ",IF(LEN(TRIM(W265&amp;X265&amp;Y265&amp;Z265&amp;AA265&amp;AB265&amp;AC265))&gt;0,"Nepovolený(é) znak(y):   "&amp;W265&amp;X265&amp;Y265&amp;Z265&amp;AA265&amp;AB265&amp;AC265,TRIM('ÚHRADOVÝ KATALOG VZP - ZP'!C265)))</f>
        <v/>
      </c>
      <c r="AE265" s="11">
        <f>LEN(TRIM('ÚHRADOVÝ KATALOG VZP - ZP'!D265))</f>
        <v>0</v>
      </c>
      <c r="AF265" s="11" t="str">
        <f>IF(IFERROR(SEARCH("""",UPPER('ÚHRADOVÝ KATALOG VZP - ZP'!D265)),0)&gt;0," "&amp;CHAR(34),"")</f>
        <v/>
      </c>
      <c r="AG265" s="11" t="str">
        <f>IF(IFERROR(SEARCH("~?",UPPER('ÚHRADOVÝ KATALOG VZP - ZP'!D265)),0)&gt;0," ?","")</f>
        <v/>
      </c>
      <c r="AH265" s="11" t="str">
        <f>IF(IFERROR(SEARCH("!",UPPER('ÚHRADOVÝ KATALOG VZP - ZP'!D265)),0)&gt;0," !","")</f>
        <v/>
      </c>
      <c r="AI265" s="11" t="str">
        <f>IF(IFERROR(SEARCH("_",UPPER('ÚHRADOVÝ KATALOG VZP - ZP'!D265)),0)&gt;0," _","")</f>
        <v/>
      </c>
      <c r="AJ265" s="11" t="str">
        <f>IF(IFERROR(SEARCH("§",UPPER('ÚHRADOVÝ KATALOG VZP - ZP'!D265)),0)&gt;0," §","")</f>
        <v/>
      </c>
      <c r="AK265" s="11" t="str">
        <f>IF(IFERROR(SEARCH("#",UPPER('ÚHRADOVÝ KATALOG VZP - ZP'!D265)),0)&gt;0," #","")</f>
        <v/>
      </c>
      <c r="AL265" s="11" t="str">
        <f>IF(IFERROR(SEARCH(CHAR(10),UPPER('ÚHRADOVÝ KATALOG VZP - ZP'!D265)),0)&gt;0," ALT+ENTER","")</f>
        <v/>
      </c>
      <c r="AM265" s="96" t="str">
        <f>IF(AND(AE265=0, R265="NE"),"Chybí DOP",IF(LEN(TRIM(AF265&amp;AG265&amp;AH265&amp;AI265&amp;AJ265&amp;AK265&amp;AL265))&gt;0,"Nepovolený(é) znak(y):   "&amp;AF265&amp;AG265&amp;AH265&amp;AI265&amp;AJ265&amp;AK265&amp;AL265,TRIM('ÚHRADOVÝ KATALOG VZP - ZP'!D265)))</f>
        <v/>
      </c>
    </row>
    <row r="266" spans="1:39" ht="30" hidden="1" customHeight="1" x14ac:dyDescent="0.2">
      <c r="A266" s="1">
        <v>261</v>
      </c>
      <c r="B266" s="20" t="str">
        <f>IF(ISBLANK('ÚHRADOVÝ KATALOG VZP - ZP'!B266),"",'ÚHRADOVÝ KATALOG VZP - ZP'!B266)</f>
        <v/>
      </c>
      <c r="C266" s="21" t="str">
        <f t="shared" si="17"/>
        <v/>
      </c>
      <c r="D266" s="21" t="str">
        <f t="shared" si="18"/>
        <v/>
      </c>
      <c r="E266" s="22" t="str">
        <f>IF(S266="NOVÝ",IF(LEN(TRIM('ÚHRADOVÝ KATALOG VZP - ZP'!E266))=0,"Chybí TYP",'ÚHRADOVÝ KATALOG VZP - ZP'!E266),IF(LEN(TRIM('ÚHRADOVÝ KATALOG VZP - ZP'!E266))=0,"",'ÚHRADOVÝ KATALOG VZP - ZP'!E266))</f>
        <v/>
      </c>
      <c r="F266" s="22" t="str">
        <f t="shared" si="19"/>
        <v/>
      </c>
      <c r="G266" s="22" t="str">
        <f>IF(S266="NOVÝ",IF(LEN(TRIM('ÚHRADOVÝ KATALOG VZP - ZP'!G266))=0,"???",IF(IFERROR(SEARCH("""",UPPER('ÚHRADOVÝ KATALOG VZP - ZP'!G266)),0)=0,UPPER('ÚHRADOVÝ KATALOG VZP - ZP'!G266),"("&amp;""""&amp;")")),IF(LEN(TRIM('ÚHRADOVÝ KATALOG VZP - ZP'!G266))=0,"",IF(IFERROR(SEARCH("""",UPPER('ÚHRADOVÝ KATALOG VZP - ZP'!G266)),0)=0,UPPER('ÚHRADOVÝ KATALOG VZP - ZP'!G266),"("&amp;""""&amp;")")))</f>
        <v/>
      </c>
      <c r="H266" s="22" t="str">
        <f>IF(IFERROR(SEARCH("""",UPPER('ÚHRADOVÝ KATALOG VZP - ZP'!H266)),0)=0,UPPER('ÚHRADOVÝ KATALOG VZP - ZP'!H266),"("&amp;""""&amp;")")</f>
        <v/>
      </c>
      <c r="I266" s="22" t="str">
        <f>IF(IFERROR(SEARCH("""",UPPER('ÚHRADOVÝ KATALOG VZP - ZP'!I266)),0)=0,UPPER('ÚHRADOVÝ KATALOG VZP - ZP'!I266),"("&amp;""""&amp;")")</f>
        <v/>
      </c>
      <c r="J266" s="23" t="str">
        <f>IF(S266="NOVÝ",IF(LEN(TRIM('ÚHRADOVÝ KATALOG VZP - ZP'!J266))=0,"Chybí VYC",'ÚHRADOVÝ KATALOG VZP - ZP'!J266),IF(LEN(TRIM('ÚHRADOVÝ KATALOG VZP - ZP'!J266))=0,"",'ÚHRADOVÝ KATALOG VZP - ZP'!J266))</f>
        <v/>
      </c>
      <c r="K266" s="22" t="str">
        <f>IF(S266="NOVÝ",IF(LEN(TRIM('ÚHRADOVÝ KATALOG VZP - ZP'!K266))=0,"Chybí MENA",IF(IFERROR(SEARCH("""",UPPER('ÚHRADOVÝ KATALOG VZP - ZP'!K266)),0)=0,UPPER('ÚHRADOVÝ KATALOG VZP - ZP'!K266),"("&amp;""""&amp;")")),IF(LEN(TRIM('ÚHRADOVÝ KATALOG VZP - ZP'!K266))=0,"",IF(IFERROR(SEARCH("""",UPPER('ÚHRADOVÝ KATALOG VZP - ZP'!K266)),0)=0,UPPER('ÚHRADOVÝ KATALOG VZP - ZP'!K266),"("&amp;""""&amp;")")))</f>
        <v/>
      </c>
      <c r="L266" s="24" t="str">
        <f>IF(S266="NOVÝ",IF(LEN(TRIM('ÚHRADOVÝ KATALOG VZP - ZP'!L266))=0,"Chybí KURZ",'ÚHRADOVÝ KATALOG VZP - ZP'!L266),IF(LEN(TRIM('ÚHRADOVÝ KATALOG VZP - ZP'!L266))=0,"",'ÚHRADOVÝ KATALOG VZP - ZP'!L266))</f>
        <v/>
      </c>
      <c r="M266" s="83" t="str">
        <f>IF(S266="NOVÝ",IF(LEN(TRIM('ÚHRADOVÝ KATALOG VZP - ZP'!M266))=0,"Chybí DPH",
IF(OR('ÚHRADOVÝ KATALOG VZP - ZP'!M266=15,'ÚHRADOVÝ KATALOG VZP - ZP'!M266=21),
'ÚHRADOVÝ KATALOG VZP - ZP'!M266,"CHYBA")),
IF(LEN(TRIM('ÚHRADOVÝ KATALOG VZP - ZP'!M266))=0,"",
IF(OR('ÚHRADOVÝ KATALOG VZP - ZP'!M266=15,'ÚHRADOVÝ KATALOG VZP - ZP'!M266=21),
'ÚHRADOVÝ KATALOG VZP - ZP'!M266,"CHYBA"))
)</f>
        <v/>
      </c>
      <c r="N266" s="25" t="str">
        <f>IF(R266="NE",IF(AND(T266&lt;&gt;"X",LEN('ÚHRADOVÝ KATALOG VZP - ZP'!N266)&gt;0),IF(ROUND(J266*L266*(1+(M266/100))*T266,2)&lt;'ÚHRADOVÝ KATALOG VZP - ZP'!N266,TEXT('ÚHRADOVÝ KATALOG VZP - ZP'!N266,"# ##0,00 Kč") &amp; CHAR(10) &amp; "&gt; " &amp; TEXT('ÚHRADOVÝ KATALOG VZP - ZP'!N266-(J266*L266*(1+(M266/100))*T266),"# ##0,00 Kč"),TEXT('ÚHRADOVÝ KATALOG VZP - ZP'!N266,"# ##0,00 Kč") &amp; CHAR(10) &amp; "OK"),"Chybí data pro výpočet"),"")</f>
        <v/>
      </c>
      <c r="O266" s="26" t="str">
        <f>IF(AND(R266="NE",LEN('ÚHRADOVÝ KATALOG VZP - ZP'!O266)&gt;0),'ÚHRADOVÝ KATALOG VZP - ZP'!O266,"")</f>
        <v/>
      </c>
      <c r="P266" s="26" t="str">
        <f>IF(AND(R266="NE",LEN('ÚHRADOVÝ KATALOG VZP - ZP'!P266)&gt;0),'ÚHRADOVÝ KATALOG VZP - ZP'!P266,"")</f>
        <v/>
      </c>
      <c r="Q266" s="79" t="str">
        <f>IF(LEN(TRIM('ÚHRADOVÝ KATALOG VZP - ZP'!Q266))=0,"",IF(IFERROR(SEARCH("""",UPPER('ÚHRADOVÝ KATALOG VZP - ZP'!Q266)),0)=0,UPPER('ÚHRADOVÝ KATALOG VZP - ZP'!Q266),"("&amp;""""&amp;")"))</f>
        <v/>
      </c>
      <c r="R266" s="31" t="str">
        <f>IF(LEN(TRIM('ÚHRADOVÝ KATALOG VZP - ZP'!B266)&amp;TRIM('ÚHRADOVÝ KATALOG VZP - ZP'!C266)&amp;TRIM('ÚHRADOVÝ KATALOG VZP - ZP'!D266)&amp;TRIM('ÚHRADOVÝ KATALOG VZP - ZP'!E266)&amp;TRIM('ÚHRADOVÝ KATALOG VZP - ZP'!F266)&amp;TRIM('ÚHRADOVÝ KATALOG VZP - ZP'!G266)&amp;TRIM('ÚHRADOVÝ KATALOG VZP - ZP'!H266)&amp;TRIM('ÚHRADOVÝ KATALOG VZP - ZP'!I266)&amp;TRIM('ÚHRADOVÝ KATALOG VZP - ZP'!J266)&amp;TRIM('ÚHRADOVÝ KATALOG VZP - ZP'!K266)&amp;TRIM('ÚHRADOVÝ KATALOG VZP - ZP'!L266)&amp;TRIM('ÚHRADOVÝ KATALOG VZP - ZP'!M266)&amp;TRIM('ÚHRADOVÝ KATALOG VZP - ZP'!N266)&amp;TRIM('ÚHRADOVÝ KATALOG VZP - ZP'!O266)&amp;TRIM('ÚHRADOVÝ KATALOG VZP - ZP'!P266)&amp;TRIM('ÚHRADOVÝ KATALOG VZP - ZP'!Q266))=0,"ANO","NE")</f>
        <v>ANO</v>
      </c>
      <c r="S266" s="31" t="str">
        <f>IF(R266="NE",IF(LEN(TRIM('ÚHRADOVÝ KATALOG VZP - ZP'!B266))=0,"NOVÝ","OPRAVA"),"")</f>
        <v/>
      </c>
      <c r="T266" s="32" t="str">
        <f t="shared" si="20"/>
        <v>X</v>
      </c>
      <c r="U266" s="11"/>
      <c r="V266" s="11">
        <f>LEN(TRIM('ÚHRADOVÝ KATALOG VZP - ZP'!C266))</f>
        <v>0</v>
      </c>
      <c r="W266" s="11" t="str">
        <f>IF(IFERROR(SEARCH("""",UPPER('ÚHRADOVÝ KATALOG VZP - ZP'!C266)),0)&gt;0," "&amp;CHAR(34),"")</f>
        <v/>
      </c>
      <c r="X266" s="11" t="str">
        <f>IF(IFERROR(SEARCH("~?",UPPER('ÚHRADOVÝ KATALOG VZP - ZP'!C266)),0)&gt;0," ?","")</f>
        <v/>
      </c>
      <c r="Y266" s="11" t="str">
        <f>IF(IFERROR(SEARCH("!",UPPER('ÚHRADOVÝ KATALOG VZP - ZP'!C266)),0)&gt;0," !","")</f>
        <v/>
      </c>
      <c r="Z266" s="11" t="str">
        <f>IF(IFERROR(SEARCH("_",UPPER('ÚHRADOVÝ KATALOG VZP - ZP'!C266)),0)&gt;0," _","")</f>
        <v/>
      </c>
      <c r="AA266" s="11" t="str">
        <f>IF(IFERROR(SEARCH("§",UPPER('ÚHRADOVÝ KATALOG VZP - ZP'!C266)),0)&gt;0," §","")</f>
        <v/>
      </c>
      <c r="AB266" s="11" t="str">
        <f>IF(IFERROR(SEARCH("#",UPPER('ÚHRADOVÝ KATALOG VZP - ZP'!C266)),0)&gt;0," #","")</f>
        <v/>
      </c>
      <c r="AC266" s="11" t="str">
        <f>IF(IFERROR(SEARCH(CHAR(10),UPPER('ÚHRADOVÝ KATALOG VZP - ZP'!C266)),0)&gt;0," ALT+ENTER","")</f>
        <v/>
      </c>
      <c r="AD266" s="96" t="str">
        <f>IF(AND(V266=0, R266="NE"),"Chybí NAZ",IF(LEN(TRIM(W266&amp;X266&amp;Y266&amp;Z266&amp;AA266&amp;AB266&amp;AC266))&gt;0,"Nepovolený(é) znak(y):   "&amp;W266&amp;X266&amp;Y266&amp;Z266&amp;AA266&amp;AB266&amp;AC266,TRIM('ÚHRADOVÝ KATALOG VZP - ZP'!C266)))</f>
        <v/>
      </c>
      <c r="AE266" s="11">
        <f>LEN(TRIM('ÚHRADOVÝ KATALOG VZP - ZP'!D266))</f>
        <v>0</v>
      </c>
      <c r="AF266" s="11" t="str">
        <f>IF(IFERROR(SEARCH("""",UPPER('ÚHRADOVÝ KATALOG VZP - ZP'!D266)),0)&gt;0," "&amp;CHAR(34),"")</f>
        <v/>
      </c>
      <c r="AG266" s="11" t="str">
        <f>IF(IFERROR(SEARCH("~?",UPPER('ÚHRADOVÝ KATALOG VZP - ZP'!D266)),0)&gt;0," ?","")</f>
        <v/>
      </c>
      <c r="AH266" s="11" t="str">
        <f>IF(IFERROR(SEARCH("!",UPPER('ÚHRADOVÝ KATALOG VZP - ZP'!D266)),0)&gt;0," !","")</f>
        <v/>
      </c>
      <c r="AI266" s="11" t="str">
        <f>IF(IFERROR(SEARCH("_",UPPER('ÚHRADOVÝ KATALOG VZP - ZP'!D266)),0)&gt;0," _","")</f>
        <v/>
      </c>
      <c r="AJ266" s="11" t="str">
        <f>IF(IFERROR(SEARCH("§",UPPER('ÚHRADOVÝ KATALOG VZP - ZP'!D266)),0)&gt;0," §","")</f>
        <v/>
      </c>
      <c r="AK266" s="11" t="str">
        <f>IF(IFERROR(SEARCH("#",UPPER('ÚHRADOVÝ KATALOG VZP - ZP'!D266)),0)&gt;0," #","")</f>
        <v/>
      </c>
      <c r="AL266" s="11" t="str">
        <f>IF(IFERROR(SEARCH(CHAR(10),UPPER('ÚHRADOVÝ KATALOG VZP - ZP'!D266)),0)&gt;0," ALT+ENTER","")</f>
        <v/>
      </c>
      <c r="AM266" s="96" t="str">
        <f>IF(AND(AE266=0, R266="NE"),"Chybí DOP",IF(LEN(TRIM(AF266&amp;AG266&amp;AH266&amp;AI266&amp;AJ266&amp;AK266&amp;AL266))&gt;0,"Nepovolený(é) znak(y):   "&amp;AF266&amp;AG266&amp;AH266&amp;AI266&amp;AJ266&amp;AK266&amp;AL266,TRIM('ÚHRADOVÝ KATALOG VZP - ZP'!D266)))</f>
        <v/>
      </c>
    </row>
    <row r="267" spans="1:39" ht="30" hidden="1" customHeight="1" x14ac:dyDescent="0.2">
      <c r="A267" s="1">
        <v>262</v>
      </c>
      <c r="B267" s="20" t="str">
        <f>IF(ISBLANK('ÚHRADOVÝ KATALOG VZP - ZP'!B267),"",'ÚHRADOVÝ KATALOG VZP - ZP'!B267)</f>
        <v/>
      </c>
      <c r="C267" s="21" t="str">
        <f t="shared" si="17"/>
        <v/>
      </c>
      <c r="D267" s="21" t="str">
        <f t="shared" si="18"/>
        <v/>
      </c>
      <c r="E267" s="22" t="str">
        <f>IF(S267="NOVÝ",IF(LEN(TRIM('ÚHRADOVÝ KATALOG VZP - ZP'!E267))=0,"Chybí TYP",'ÚHRADOVÝ KATALOG VZP - ZP'!E267),IF(LEN(TRIM('ÚHRADOVÝ KATALOG VZP - ZP'!E267))=0,"",'ÚHRADOVÝ KATALOG VZP - ZP'!E267))</f>
        <v/>
      </c>
      <c r="F267" s="22" t="str">
        <f t="shared" si="19"/>
        <v/>
      </c>
      <c r="G267" s="22" t="str">
        <f>IF(S267="NOVÝ",IF(LEN(TRIM('ÚHRADOVÝ KATALOG VZP - ZP'!G267))=0,"???",IF(IFERROR(SEARCH("""",UPPER('ÚHRADOVÝ KATALOG VZP - ZP'!G267)),0)=0,UPPER('ÚHRADOVÝ KATALOG VZP - ZP'!G267),"("&amp;""""&amp;")")),IF(LEN(TRIM('ÚHRADOVÝ KATALOG VZP - ZP'!G267))=0,"",IF(IFERROR(SEARCH("""",UPPER('ÚHRADOVÝ KATALOG VZP - ZP'!G267)),0)=0,UPPER('ÚHRADOVÝ KATALOG VZP - ZP'!G267),"("&amp;""""&amp;")")))</f>
        <v/>
      </c>
      <c r="H267" s="22" t="str">
        <f>IF(IFERROR(SEARCH("""",UPPER('ÚHRADOVÝ KATALOG VZP - ZP'!H267)),0)=0,UPPER('ÚHRADOVÝ KATALOG VZP - ZP'!H267),"("&amp;""""&amp;")")</f>
        <v/>
      </c>
      <c r="I267" s="22" t="str">
        <f>IF(IFERROR(SEARCH("""",UPPER('ÚHRADOVÝ KATALOG VZP - ZP'!I267)),0)=0,UPPER('ÚHRADOVÝ KATALOG VZP - ZP'!I267),"("&amp;""""&amp;")")</f>
        <v/>
      </c>
      <c r="J267" s="23" t="str">
        <f>IF(S267="NOVÝ",IF(LEN(TRIM('ÚHRADOVÝ KATALOG VZP - ZP'!J267))=0,"Chybí VYC",'ÚHRADOVÝ KATALOG VZP - ZP'!J267),IF(LEN(TRIM('ÚHRADOVÝ KATALOG VZP - ZP'!J267))=0,"",'ÚHRADOVÝ KATALOG VZP - ZP'!J267))</f>
        <v/>
      </c>
      <c r="K267" s="22" t="str">
        <f>IF(S267="NOVÝ",IF(LEN(TRIM('ÚHRADOVÝ KATALOG VZP - ZP'!K267))=0,"Chybí MENA",IF(IFERROR(SEARCH("""",UPPER('ÚHRADOVÝ KATALOG VZP - ZP'!K267)),0)=0,UPPER('ÚHRADOVÝ KATALOG VZP - ZP'!K267),"("&amp;""""&amp;")")),IF(LEN(TRIM('ÚHRADOVÝ KATALOG VZP - ZP'!K267))=0,"",IF(IFERROR(SEARCH("""",UPPER('ÚHRADOVÝ KATALOG VZP - ZP'!K267)),0)=0,UPPER('ÚHRADOVÝ KATALOG VZP - ZP'!K267),"("&amp;""""&amp;")")))</f>
        <v/>
      </c>
      <c r="L267" s="24" t="str">
        <f>IF(S267="NOVÝ",IF(LEN(TRIM('ÚHRADOVÝ KATALOG VZP - ZP'!L267))=0,"Chybí KURZ",'ÚHRADOVÝ KATALOG VZP - ZP'!L267),IF(LEN(TRIM('ÚHRADOVÝ KATALOG VZP - ZP'!L267))=0,"",'ÚHRADOVÝ KATALOG VZP - ZP'!L267))</f>
        <v/>
      </c>
      <c r="M267" s="83" t="str">
        <f>IF(S267="NOVÝ",IF(LEN(TRIM('ÚHRADOVÝ KATALOG VZP - ZP'!M267))=0,"Chybí DPH",
IF(OR('ÚHRADOVÝ KATALOG VZP - ZP'!M267=15,'ÚHRADOVÝ KATALOG VZP - ZP'!M267=21),
'ÚHRADOVÝ KATALOG VZP - ZP'!M267,"CHYBA")),
IF(LEN(TRIM('ÚHRADOVÝ KATALOG VZP - ZP'!M267))=0,"",
IF(OR('ÚHRADOVÝ KATALOG VZP - ZP'!M267=15,'ÚHRADOVÝ KATALOG VZP - ZP'!M267=21),
'ÚHRADOVÝ KATALOG VZP - ZP'!M267,"CHYBA"))
)</f>
        <v/>
      </c>
      <c r="N267" s="25" t="str">
        <f>IF(R267="NE",IF(AND(T267&lt;&gt;"X",LEN('ÚHRADOVÝ KATALOG VZP - ZP'!N267)&gt;0),IF(ROUND(J267*L267*(1+(M267/100))*T267,2)&lt;'ÚHRADOVÝ KATALOG VZP - ZP'!N267,TEXT('ÚHRADOVÝ KATALOG VZP - ZP'!N267,"# ##0,00 Kč") &amp; CHAR(10) &amp; "&gt; " &amp; TEXT('ÚHRADOVÝ KATALOG VZP - ZP'!N267-(J267*L267*(1+(M267/100))*T267),"# ##0,00 Kč"),TEXT('ÚHRADOVÝ KATALOG VZP - ZP'!N267,"# ##0,00 Kč") &amp; CHAR(10) &amp; "OK"),"Chybí data pro výpočet"),"")</f>
        <v/>
      </c>
      <c r="O267" s="26" t="str">
        <f>IF(AND(R267="NE",LEN('ÚHRADOVÝ KATALOG VZP - ZP'!O267)&gt;0),'ÚHRADOVÝ KATALOG VZP - ZP'!O267,"")</f>
        <v/>
      </c>
      <c r="P267" s="26" t="str">
        <f>IF(AND(R267="NE",LEN('ÚHRADOVÝ KATALOG VZP - ZP'!P267)&gt;0),'ÚHRADOVÝ KATALOG VZP - ZP'!P267,"")</f>
        <v/>
      </c>
      <c r="Q267" s="79" t="str">
        <f>IF(LEN(TRIM('ÚHRADOVÝ KATALOG VZP - ZP'!Q267))=0,"",IF(IFERROR(SEARCH("""",UPPER('ÚHRADOVÝ KATALOG VZP - ZP'!Q267)),0)=0,UPPER('ÚHRADOVÝ KATALOG VZP - ZP'!Q267),"("&amp;""""&amp;")"))</f>
        <v/>
      </c>
      <c r="R267" s="31" t="str">
        <f>IF(LEN(TRIM('ÚHRADOVÝ KATALOG VZP - ZP'!B267)&amp;TRIM('ÚHRADOVÝ KATALOG VZP - ZP'!C267)&amp;TRIM('ÚHRADOVÝ KATALOG VZP - ZP'!D267)&amp;TRIM('ÚHRADOVÝ KATALOG VZP - ZP'!E267)&amp;TRIM('ÚHRADOVÝ KATALOG VZP - ZP'!F267)&amp;TRIM('ÚHRADOVÝ KATALOG VZP - ZP'!G267)&amp;TRIM('ÚHRADOVÝ KATALOG VZP - ZP'!H267)&amp;TRIM('ÚHRADOVÝ KATALOG VZP - ZP'!I267)&amp;TRIM('ÚHRADOVÝ KATALOG VZP - ZP'!J267)&amp;TRIM('ÚHRADOVÝ KATALOG VZP - ZP'!K267)&amp;TRIM('ÚHRADOVÝ KATALOG VZP - ZP'!L267)&amp;TRIM('ÚHRADOVÝ KATALOG VZP - ZP'!M267)&amp;TRIM('ÚHRADOVÝ KATALOG VZP - ZP'!N267)&amp;TRIM('ÚHRADOVÝ KATALOG VZP - ZP'!O267)&amp;TRIM('ÚHRADOVÝ KATALOG VZP - ZP'!P267)&amp;TRIM('ÚHRADOVÝ KATALOG VZP - ZP'!Q267))=0,"ANO","NE")</f>
        <v>ANO</v>
      </c>
      <c r="S267" s="31" t="str">
        <f>IF(R267="NE",IF(LEN(TRIM('ÚHRADOVÝ KATALOG VZP - ZP'!B267))=0,"NOVÝ","OPRAVA"),"")</f>
        <v/>
      </c>
      <c r="T267" s="32" t="str">
        <f t="shared" si="20"/>
        <v>X</v>
      </c>
      <c r="U267" s="11"/>
      <c r="V267" s="11">
        <f>LEN(TRIM('ÚHRADOVÝ KATALOG VZP - ZP'!C267))</f>
        <v>0</v>
      </c>
      <c r="W267" s="11" t="str">
        <f>IF(IFERROR(SEARCH("""",UPPER('ÚHRADOVÝ KATALOG VZP - ZP'!C267)),0)&gt;0," "&amp;CHAR(34),"")</f>
        <v/>
      </c>
      <c r="X267" s="11" t="str">
        <f>IF(IFERROR(SEARCH("~?",UPPER('ÚHRADOVÝ KATALOG VZP - ZP'!C267)),0)&gt;0," ?","")</f>
        <v/>
      </c>
      <c r="Y267" s="11" t="str">
        <f>IF(IFERROR(SEARCH("!",UPPER('ÚHRADOVÝ KATALOG VZP - ZP'!C267)),0)&gt;0," !","")</f>
        <v/>
      </c>
      <c r="Z267" s="11" t="str">
        <f>IF(IFERROR(SEARCH("_",UPPER('ÚHRADOVÝ KATALOG VZP - ZP'!C267)),0)&gt;0," _","")</f>
        <v/>
      </c>
      <c r="AA267" s="11" t="str">
        <f>IF(IFERROR(SEARCH("§",UPPER('ÚHRADOVÝ KATALOG VZP - ZP'!C267)),0)&gt;0," §","")</f>
        <v/>
      </c>
      <c r="AB267" s="11" t="str">
        <f>IF(IFERROR(SEARCH("#",UPPER('ÚHRADOVÝ KATALOG VZP - ZP'!C267)),0)&gt;0," #","")</f>
        <v/>
      </c>
      <c r="AC267" s="11" t="str">
        <f>IF(IFERROR(SEARCH(CHAR(10),UPPER('ÚHRADOVÝ KATALOG VZP - ZP'!C267)),0)&gt;0," ALT+ENTER","")</f>
        <v/>
      </c>
      <c r="AD267" s="96" t="str">
        <f>IF(AND(V267=0, R267="NE"),"Chybí NAZ",IF(LEN(TRIM(W267&amp;X267&amp;Y267&amp;Z267&amp;AA267&amp;AB267&amp;AC267))&gt;0,"Nepovolený(é) znak(y):   "&amp;W267&amp;X267&amp;Y267&amp;Z267&amp;AA267&amp;AB267&amp;AC267,TRIM('ÚHRADOVÝ KATALOG VZP - ZP'!C267)))</f>
        <v/>
      </c>
      <c r="AE267" s="11">
        <f>LEN(TRIM('ÚHRADOVÝ KATALOG VZP - ZP'!D267))</f>
        <v>0</v>
      </c>
      <c r="AF267" s="11" t="str">
        <f>IF(IFERROR(SEARCH("""",UPPER('ÚHRADOVÝ KATALOG VZP - ZP'!D267)),0)&gt;0," "&amp;CHAR(34),"")</f>
        <v/>
      </c>
      <c r="AG267" s="11" t="str">
        <f>IF(IFERROR(SEARCH("~?",UPPER('ÚHRADOVÝ KATALOG VZP - ZP'!D267)),0)&gt;0," ?","")</f>
        <v/>
      </c>
      <c r="AH267" s="11" t="str">
        <f>IF(IFERROR(SEARCH("!",UPPER('ÚHRADOVÝ KATALOG VZP - ZP'!D267)),0)&gt;0," !","")</f>
        <v/>
      </c>
      <c r="AI267" s="11" t="str">
        <f>IF(IFERROR(SEARCH("_",UPPER('ÚHRADOVÝ KATALOG VZP - ZP'!D267)),0)&gt;0," _","")</f>
        <v/>
      </c>
      <c r="AJ267" s="11" t="str">
        <f>IF(IFERROR(SEARCH("§",UPPER('ÚHRADOVÝ KATALOG VZP - ZP'!D267)),0)&gt;0," §","")</f>
        <v/>
      </c>
      <c r="AK267" s="11" t="str">
        <f>IF(IFERROR(SEARCH("#",UPPER('ÚHRADOVÝ KATALOG VZP - ZP'!D267)),0)&gt;0," #","")</f>
        <v/>
      </c>
      <c r="AL267" s="11" t="str">
        <f>IF(IFERROR(SEARCH(CHAR(10),UPPER('ÚHRADOVÝ KATALOG VZP - ZP'!D267)),0)&gt;0," ALT+ENTER","")</f>
        <v/>
      </c>
      <c r="AM267" s="96" t="str">
        <f>IF(AND(AE267=0, R267="NE"),"Chybí DOP",IF(LEN(TRIM(AF267&amp;AG267&amp;AH267&amp;AI267&amp;AJ267&amp;AK267&amp;AL267))&gt;0,"Nepovolený(é) znak(y):   "&amp;AF267&amp;AG267&amp;AH267&amp;AI267&amp;AJ267&amp;AK267&amp;AL267,TRIM('ÚHRADOVÝ KATALOG VZP - ZP'!D267)))</f>
        <v/>
      </c>
    </row>
    <row r="268" spans="1:39" ht="30" hidden="1" customHeight="1" x14ac:dyDescent="0.2">
      <c r="A268" s="1">
        <v>263</v>
      </c>
      <c r="B268" s="20" t="str">
        <f>IF(ISBLANK('ÚHRADOVÝ KATALOG VZP - ZP'!B268),"",'ÚHRADOVÝ KATALOG VZP - ZP'!B268)</f>
        <v/>
      </c>
      <c r="C268" s="21" t="str">
        <f t="shared" si="17"/>
        <v/>
      </c>
      <c r="D268" s="21" t="str">
        <f t="shared" si="18"/>
        <v/>
      </c>
      <c r="E268" s="22" t="str">
        <f>IF(S268="NOVÝ",IF(LEN(TRIM('ÚHRADOVÝ KATALOG VZP - ZP'!E268))=0,"Chybí TYP",'ÚHRADOVÝ KATALOG VZP - ZP'!E268),IF(LEN(TRIM('ÚHRADOVÝ KATALOG VZP - ZP'!E268))=0,"",'ÚHRADOVÝ KATALOG VZP - ZP'!E268))</f>
        <v/>
      </c>
      <c r="F268" s="22" t="str">
        <f t="shared" si="19"/>
        <v/>
      </c>
      <c r="G268" s="22" t="str">
        <f>IF(S268="NOVÝ",IF(LEN(TRIM('ÚHRADOVÝ KATALOG VZP - ZP'!G268))=0,"???",IF(IFERROR(SEARCH("""",UPPER('ÚHRADOVÝ KATALOG VZP - ZP'!G268)),0)=0,UPPER('ÚHRADOVÝ KATALOG VZP - ZP'!G268),"("&amp;""""&amp;")")),IF(LEN(TRIM('ÚHRADOVÝ KATALOG VZP - ZP'!G268))=0,"",IF(IFERROR(SEARCH("""",UPPER('ÚHRADOVÝ KATALOG VZP - ZP'!G268)),0)=0,UPPER('ÚHRADOVÝ KATALOG VZP - ZP'!G268),"("&amp;""""&amp;")")))</f>
        <v/>
      </c>
      <c r="H268" s="22" t="str">
        <f>IF(IFERROR(SEARCH("""",UPPER('ÚHRADOVÝ KATALOG VZP - ZP'!H268)),0)=0,UPPER('ÚHRADOVÝ KATALOG VZP - ZP'!H268),"("&amp;""""&amp;")")</f>
        <v/>
      </c>
      <c r="I268" s="22" t="str">
        <f>IF(IFERROR(SEARCH("""",UPPER('ÚHRADOVÝ KATALOG VZP - ZP'!I268)),0)=0,UPPER('ÚHRADOVÝ KATALOG VZP - ZP'!I268),"("&amp;""""&amp;")")</f>
        <v/>
      </c>
      <c r="J268" s="23" t="str">
        <f>IF(S268="NOVÝ",IF(LEN(TRIM('ÚHRADOVÝ KATALOG VZP - ZP'!J268))=0,"Chybí VYC",'ÚHRADOVÝ KATALOG VZP - ZP'!J268),IF(LEN(TRIM('ÚHRADOVÝ KATALOG VZP - ZP'!J268))=0,"",'ÚHRADOVÝ KATALOG VZP - ZP'!J268))</f>
        <v/>
      </c>
      <c r="K268" s="22" t="str">
        <f>IF(S268="NOVÝ",IF(LEN(TRIM('ÚHRADOVÝ KATALOG VZP - ZP'!K268))=0,"Chybí MENA",IF(IFERROR(SEARCH("""",UPPER('ÚHRADOVÝ KATALOG VZP - ZP'!K268)),0)=0,UPPER('ÚHRADOVÝ KATALOG VZP - ZP'!K268),"("&amp;""""&amp;")")),IF(LEN(TRIM('ÚHRADOVÝ KATALOG VZP - ZP'!K268))=0,"",IF(IFERROR(SEARCH("""",UPPER('ÚHRADOVÝ KATALOG VZP - ZP'!K268)),0)=0,UPPER('ÚHRADOVÝ KATALOG VZP - ZP'!K268),"("&amp;""""&amp;")")))</f>
        <v/>
      </c>
      <c r="L268" s="24" t="str">
        <f>IF(S268="NOVÝ",IF(LEN(TRIM('ÚHRADOVÝ KATALOG VZP - ZP'!L268))=0,"Chybí KURZ",'ÚHRADOVÝ KATALOG VZP - ZP'!L268),IF(LEN(TRIM('ÚHRADOVÝ KATALOG VZP - ZP'!L268))=0,"",'ÚHRADOVÝ KATALOG VZP - ZP'!L268))</f>
        <v/>
      </c>
      <c r="M268" s="83" t="str">
        <f>IF(S268="NOVÝ",IF(LEN(TRIM('ÚHRADOVÝ KATALOG VZP - ZP'!M268))=0,"Chybí DPH",
IF(OR('ÚHRADOVÝ KATALOG VZP - ZP'!M268=15,'ÚHRADOVÝ KATALOG VZP - ZP'!M268=21),
'ÚHRADOVÝ KATALOG VZP - ZP'!M268,"CHYBA")),
IF(LEN(TRIM('ÚHRADOVÝ KATALOG VZP - ZP'!M268))=0,"",
IF(OR('ÚHRADOVÝ KATALOG VZP - ZP'!M268=15,'ÚHRADOVÝ KATALOG VZP - ZP'!M268=21),
'ÚHRADOVÝ KATALOG VZP - ZP'!M268,"CHYBA"))
)</f>
        <v/>
      </c>
      <c r="N268" s="25" t="str">
        <f>IF(R268="NE",IF(AND(T268&lt;&gt;"X",LEN('ÚHRADOVÝ KATALOG VZP - ZP'!N268)&gt;0),IF(ROUND(J268*L268*(1+(M268/100))*T268,2)&lt;'ÚHRADOVÝ KATALOG VZP - ZP'!N268,TEXT('ÚHRADOVÝ KATALOG VZP - ZP'!N268,"# ##0,00 Kč") &amp; CHAR(10) &amp; "&gt; " &amp; TEXT('ÚHRADOVÝ KATALOG VZP - ZP'!N268-(J268*L268*(1+(M268/100))*T268),"# ##0,00 Kč"),TEXT('ÚHRADOVÝ KATALOG VZP - ZP'!N268,"# ##0,00 Kč") &amp; CHAR(10) &amp; "OK"),"Chybí data pro výpočet"),"")</f>
        <v/>
      </c>
      <c r="O268" s="26" t="str">
        <f>IF(AND(R268="NE",LEN('ÚHRADOVÝ KATALOG VZP - ZP'!O268)&gt;0),'ÚHRADOVÝ KATALOG VZP - ZP'!O268,"")</f>
        <v/>
      </c>
      <c r="P268" s="26" t="str">
        <f>IF(AND(R268="NE",LEN('ÚHRADOVÝ KATALOG VZP - ZP'!P268)&gt;0),'ÚHRADOVÝ KATALOG VZP - ZP'!P268,"")</f>
        <v/>
      </c>
      <c r="Q268" s="79" t="str">
        <f>IF(LEN(TRIM('ÚHRADOVÝ KATALOG VZP - ZP'!Q268))=0,"",IF(IFERROR(SEARCH("""",UPPER('ÚHRADOVÝ KATALOG VZP - ZP'!Q268)),0)=0,UPPER('ÚHRADOVÝ KATALOG VZP - ZP'!Q268),"("&amp;""""&amp;")"))</f>
        <v/>
      </c>
      <c r="R268" s="31" t="str">
        <f>IF(LEN(TRIM('ÚHRADOVÝ KATALOG VZP - ZP'!B268)&amp;TRIM('ÚHRADOVÝ KATALOG VZP - ZP'!C268)&amp;TRIM('ÚHRADOVÝ KATALOG VZP - ZP'!D268)&amp;TRIM('ÚHRADOVÝ KATALOG VZP - ZP'!E268)&amp;TRIM('ÚHRADOVÝ KATALOG VZP - ZP'!F268)&amp;TRIM('ÚHRADOVÝ KATALOG VZP - ZP'!G268)&amp;TRIM('ÚHRADOVÝ KATALOG VZP - ZP'!H268)&amp;TRIM('ÚHRADOVÝ KATALOG VZP - ZP'!I268)&amp;TRIM('ÚHRADOVÝ KATALOG VZP - ZP'!J268)&amp;TRIM('ÚHRADOVÝ KATALOG VZP - ZP'!K268)&amp;TRIM('ÚHRADOVÝ KATALOG VZP - ZP'!L268)&amp;TRIM('ÚHRADOVÝ KATALOG VZP - ZP'!M268)&amp;TRIM('ÚHRADOVÝ KATALOG VZP - ZP'!N268)&amp;TRIM('ÚHRADOVÝ KATALOG VZP - ZP'!O268)&amp;TRIM('ÚHRADOVÝ KATALOG VZP - ZP'!P268)&amp;TRIM('ÚHRADOVÝ KATALOG VZP - ZP'!Q268))=0,"ANO","NE")</f>
        <v>ANO</v>
      </c>
      <c r="S268" s="31" t="str">
        <f>IF(R268="NE",IF(LEN(TRIM('ÚHRADOVÝ KATALOG VZP - ZP'!B268))=0,"NOVÝ","OPRAVA"),"")</f>
        <v/>
      </c>
      <c r="T268" s="32" t="str">
        <f t="shared" si="20"/>
        <v>X</v>
      </c>
      <c r="U268" s="11"/>
      <c r="V268" s="11">
        <f>LEN(TRIM('ÚHRADOVÝ KATALOG VZP - ZP'!C268))</f>
        <v>0</v>
      </c>
      <c r="W268" s="11" t="str">
        <f>IF(IFERROR(SEARCH("""",UPPER('ÚHRADOVÝ KATALOG VZP - ZP'!C268)),0)&gt;0," "&amp;CHAR(34),"")</f>
        <v/>
      </c>
      <c r="X268" s="11" t="str">
        <f>IF(IFERROR(SEARCH("~?",UPPER('ÚHRADOVÝ KATALOG VZP - ZP'!C268)),0)&gt;0," ?","")</f>
        <v/>
      </c>
      <c r="Y268" s="11" t="str">
        <f>IF(IFERROR(SEARCH("!",UPPER('ÚHRADOVÝ KATALOG VZP - ZP'!C268)),0)&gt;0," !","")</f>
        <v/>
      </c>
      <c r="Z268" s="11" t="str">
        <f>IF(IFERROR(SEARCH("_",UPPER('ÚHRADOVÝ KATALOG VZP - ZP'!C268)),0)&gt;0," _","")</f>
        <v/>
      </c>
      <c r="AA268" s="11" t="str">
        <f>IF(IFERROR(SEARCH("§",UPPER('ÚHRADOVÝ KATALOG VZP - ZP'!C268)),0)&gt;0," §","")</f>
        <v/>
      </c>
      <c r="AB268" s="11" t="str">
        <f>IF(IFERROR(SEARCH("#",UPPER('ÚHRADOVÝ KATALOG VZP - ZP'!C268)),0)&gt;0," #","")</f>
        <v/>
      </c>
      <c r="AC268" s="11" t="str">
        <f>IF(IFERROR(SEARCH(CHAR(10),UPPER('ÚHRADOVÝ KATALOG VZP - ZP'!C268)),0)&gt;0," ALT+ENTER","")</f>
        <v/>
      </c>
      <c r="AD268" s="96" t="str">
        <f>IF(AND(V268=0, R268="NE"),"Chybí NAZ",IF(LEN(TRIM(W268&amp;X268&amp;Y268&amp;Z268&amp;AA268&amp;AB268&amp;AC268))&gt;0,"Nepovolený(é) znak(y):   "&amp;W268&amp;X268&amp;Y268&amp;Z268&amp;AA268&amp;AB268&amp;AC268,TRIM('ÚHRADOVÝ KATALOG VZP - ZP'!C268)))</f>
        <v/>
      </c>
      <c r="AE268" s="11">
        <f>LEN(TRIM('ÚHRADOVÝ KATALOG VZP - ZP'!D268))</f>
        <v>0</v>
      </c>
      <c r="AF268" s="11" t="str">
        <f>IF(IFERROR(SEARCH("""",UPPER('ÚHRADOVÝ KATALOG VZP - ZP'!D268)),0)&gt;0," "&amp;CHAR(34),"")</f>
        <v/>
      </c>
      <c r="AG268" s="11" t="str">
        <f>IF(IFERROR(SEARCH("~?",UPPER('ÚHRADOVÝ KATALOG VZP - ZP'!D268)),0)&gt;0," ?","")</f>
        <v/>
      </c>
      <c r="AH268" s="11" t="str">
        <f>IF(IFERROR(SEARCH("!",UPPER('ÚHRADOVÝ KATALOG VZP - ZP'!D268)),0)&gt;0," !","")</f>
        <v/>
      </c>
      <c r="AI268" s="11" t="str">
        <f>IF(IFERROR(SEARCH("_",UPPER('ÚHRADOVÝ KATALOG VZP - ZP'!D268)),0)&gt;0," _","")</f>
        <v/>
      </c>
      <c r="AJ268" s="11" t="str">
        <f>IF(IFERROR(SEARCH("§",UPPER('ÚHRADOVÝ KATALOG VZP - ZP'!D268)),0)&gt;0," §","")</f>
        <v/>
      </c>
      <c r="AK268" s="11" t="str">
        <f>IF(IFERROR(SEARCH("#",UPPER('ÚHRADOVÝ KATALOG VZP - ZP'!D268)),0)&gt;0," #","")</f>
        <v/>
      </c>
      <c r="AL268" s="11" t="str">
        <f>IF(IFERROR(SEARCH(CHAR(10),UPPER('ÚHRADOVÝ KATALOG VZP - ZP'!D268)),0)&gt;0," ALT+ENTER","")</f>
        <v/>
      </c>
      <c r="AM268" s="96" t="str">
        <f>IF(AND(AE268=0, R268="NE"),"Chybí DOP",IF(LEN(TRIM(AF268&amp;AG268&amp;AH268&amp;AI268&amp;AJ268&amp;AK268&amp;AL268))&gt;0,"Nepovolený(é) znak(y):   "&amp;AF268&amp;AG268&amp;AH268&amp;AI268&amp;AJ268&amp;AK268&amp;AL268,TRIM('ÚHRADOVÝ KATALOG VZP - ZP'!D268)))</f>
        <v/>
      </c>
    </row>
    <row r="269" spans="1:39" ht="30" hidden="1" customHeight="1" x14ac:dyDescent="0.2">
      <c r="A269" s="1">
        <v>264</v>
      </c>
      <c r="B269" s="20" t="str">
        <f>IF(ISBLANK('ÚHRADOVÝ KATALOG VZP - ZP'!B269),"",'ÚHRADOVÝ KATALOG VZP - ZP'!B269)</f>
        <v/>
      </c>
      <c r="C269" s="21" t="str">
        <f t="shared" si="17"/>
        <v/>
      </c>
      <c r="D269" s="21" t="str">
        <f t="shared" si="18"/>
        <v/>
      </c>
      <c r="E269" s="22" t="str">
        <f>IF(S269="NOVÝ",IF(LEN(TRIM('ÚHRADOVÝ KATALOG VZP - ZP'!E269))=0,"Chybí TYP",'ÚHRADOVÝ KATALOG VZP - ZP'!E269),IF(LEN(TRIM('ÚHRADOVÝ KATALOG VZP - ZP'!E269))=0,"",'ÚHRADOVÝ KATALOG VZP - ZP'!E269))</f>
        <v/>
      </c>
      <c r="F269" s="22" t="str">
        <f t="shared" si="19"/>
        <v/>
      </c>
      <c r="G269" s="22" t="str">
        <f>IF(S269="NOVÝ",IF(LEN(TRIM('ÚHRADOVÝ KATALOG VZP - ZP'!G269))=0,"???",IF(IFERROR(SEARCH("""",UPPER('ÚHRADOVÝ KATALOG VZP - ZP'!G269)),0)=0,UPPER('ÚHRADOVÝ KATALOG VZP - ZP'!G269),"("&amp;""""&amp;")")),IF(LEN(TRIM('ÚHRADOVÝ KATALOG VZP - ZP'!G269))=0,"",IF(IFERROR(SEARCH("""",UPPER('ÚHRADOVÝ KATALOG VZP - ZP'!G269)),0)=0,UPPER('ÚHRADOVÝ KATALOG VZP - ZP'!G269),"("&amp;""""&amp;")")))</f>
        <v/>
      </c>
      <c r="H269" s="22" t="str">
        <f>IF(IFERROR(SEARCH("""",UPPER('ÚHRADOVÝ KATALOG VZP - ZP'!H269)),0)=0,UPPER('ÚHRADOVÝ KATALOG VZP - ZP'!H269),"("&amp;""""&amp;")")</f>
        <v/>
      </c>
      <c r="I269" s="22" t="str">
        <f>IF(IFERROR(SEARCH("""",UPPER('ÚHRADOVÝ KATALOG VZP - ZP'!I269)),0)=0,UPPER('ÚHRADOVÝ KATALOG VZP - ZP'!I269),"("&amp;""""&amp;")")</f>
        <v/>
      </c>
      <c r="J269" s="23" t="str">
        <f>IF(S269="NOVÝ",IF(LEN(TRIM('ÚHRADOVÝ KATALOG VZP - ZP'!J269))=0,"Chybí VYC",'ÚHRADOVÝ KATALOG VZP - ZP'!J269),IF(LEN(TRIM('ÚHRADOVÝ KATALOG VZP - ZP'!J269))=0,"",'ÚHRADOVÝ KATALOG VZP - ZP'!J269))</f>
        <v/>
      </c>
      <c r="K269" s="22" t="str">
        <f>IF(S269="NOVÝ",IF(LEN(TRIM('ÚHRADOVÝ KATALOG VZP - ZP'!K269))=0,"Chybí MENA",IF(IFERROR(SEARCH("""",UPPER('ÚHRADOVÝ KATALOG VZP - ZP'!K269)),0)=0,UPPER('ÚHRADOVÝ KATALOG VZP - ZP'!K269),"("&amp;""""&amp;")")),IF(LEN(TRIM('ÚHRADOVÝ KATALOG VZP - ZP'!K269))=0,"",IF(IFERROR(SEARCH("""",UPPER('ÚHRADOVÝ KATALOG VZP - ZP'!K269)),0)=0,UPPER('ÚHRADOVÝ KATALOG VZP - ZP'!K269),"("&amp;""""&amp;")")))</f>
        <v/>
      </c>
      <c r="L269" s="24" t="str">
        <f>IF(S269="NOVÝ",IF(LEN(TRIM('ÚHRADOVÝ KATALOG VZP - ZP'!L269))=0,"Chybí KURZ",'ÚHRADOVÝ KATALOG VZP - ZP'!L269),IF(LEN(TRIM('ÚHRADOVÝ KATALOG VZP - ZP'!L269))=0,"",'ÚHRADOVÝ KATALOG VZP - ZP'!L269))</f>
        <v/>
      </c>
      <c r="M269" s="83" t="str">
        <f>IF(S269="NOVÝ",IF(LEN(TRIM('ÚHRADOVÝ KATALOG VZP - ZP'!M269))=0,"Chybí DPH",
IF(OR('ÚHRADOVÝ KATALOG VZP - ZP'!M269=15,'ÚHRADOVÝ KATALOG VZP - ZP'!M269=21),
'ÚHRADOVÝ KATALOG VZP - ZP'!M269,"CHYBA")),
IF(LEN(TRIM('ÚHRADOVÝ KATALOG VZP - ZP'!M269))=0,"",
IF(OR('ÚHRADOVÝ KATALOG VZP - ZP'!M269=15,'ÚHRADOVÝ KATALOG VZP - ZP'!M269=21),
'ÚHRADOVÝ KATALOG VZP - ZP'!M269,"CHYBA"))
)</f>
        <v/>
      </c>
      <c r="N269" s="25" t="str">
        <f>IF(R269="NE",IF(AND(T269&lt;&gt;"X",LEN('ÚHRADOVÝ KATALOG VZP - ZP'!N269)&gt;0),IF(ROUND(J269*L269*(1+(M269/100))*T269,2)&lt;'ÚHRADOVÝ KATALOG VZP - ZP'!N269,TEXT('ÚHRADOVÝ KATALOG VZP - ZP'!N269,"# ##0,00 Kč") &amp; CHAR(10) &amp; "&gt; " &amp; TEXT('ÚHRADOVÝ KATALOG VZP - ZP'!N269-(J269*L269*(1+(M269/100))*T269),"# ##0,00 Kč"),TEXT('ÚHRADOVÝ KATALOG VZP - ZP'!N269,"# ##0,00 Kč") &amp; CHAR(10) &amp; "OK"),"Chybí data pro výpočet"),"")</f>
        <v/>
      </c>
      <c r="O269" s="26" t="str">
        <f>IF(AND(R269="NE",LEN('ÚHRADOVÝ KATALOG VZP - ZP'!O269)&gt;0),'ÚHRADOVÝ KATALOG VZP - ZP'!O269,"")</f>
        <v/>
      </c>
      <c r="P269" s="26" t="str">
        <f>IF(AND(R269="NE",LEN('ÚHRADOVÝ KATALOG VZP - ZP'!P269)&gt;0),'ÚHRADOVÝ KATALOG VZP - ZP'!P269,"")</f>
        <v/>
      </c>
      <c r="Q269" s="79" t="str">
        <f>IF(LEN(TRIM('ÚHRADOVÝ KATALOG VZP - ZP'!Q269))=0,"",IF(IFERROR(SEARCH("""",UPPER('ÚHRADOVÝ KATALOG VZP - ZP'!Q269)),0)=0,UPPER('ÚHRADOVÝ KATALOG VZP - ZP'!Q269),"("&amp;""""&amp;")"))</f>
        <v/>
      </c>
      <c r="R269" s="31" t="str">
        <f>IF(LEN(TRIM('ÚHRADOVÝ KATALOG VZP - ZP'!B269)&amp;TRIM('ÚHRADOVÝ KATALOG VZP - ZP'!C269)&amp;TRIM('ÚHRADOVÝ KATALOG VZP - ZP'!D269)&amp;TRIM('ÚHRADOVÝ KATALOG VZP - ZP'!E269)&amp;TRIM('ÚHRADOVÝ KATALOG VZP - ZP'!F269)&amp;TRIM('ÚHRADOVÝ KATALOG VZP - ZP'!G269)&amp;TRIM('ÚHRADOVÝ KATALOG VZP - ZP'!H269)&amp;TRIM('ÚHRADOVÝ KATALOG VZP - ZP'!I269)&amp;TRIM('ÚHRADOVÝ KATALOG VZP - ZP'!J269)&amp;TRIM('ÚHRADOVÝ KATALOG VZP - ZP'!K269)&amp;TRIM('ÚHRADOVÝ KATALOG VZP - ZP'!L269)&amp;TRIM('ÚHRADOVÝ KATALOG VZP - ZP'!M269)&amp;TRIM('ÚHRADOVÝ KATALOG VZP - ZP'!N269)&amp;TRIM('ÚHRADOVÝ KATALOG VZP - ZP'!O269)&amp;TRIM('ÚHRADOVÝ KATALOG VZP - ZP'!P269)&amp;TRIM('ÚHRADOVÝ KATALOG VZP - ZP'!Q269))=0,"ANO","NE")</f>
        <v>ANO</v>
      </c>
      <c r="S269" s="31" t="str">
        <f>IF(R269="NE",IF(LEN(TRIM('ÚHRADOVÝ KATALOG VZP - ZP'!B269))=0,"NOVÝ","OPRAVA"),"")</f>
        <v/>
      </c>
      <c r="T269" s="32" t="str">
        <f t="shared" si="20"/>
        <v>X</v>
      </c>
      <c r="U269" s="11"/>
      <c r="V269" s="11">
        <f>LEN(TRIM('ÚHRADOVÝ KATALOG VZP - ZP'!C269))</f>
        <v>0</v>
      </c>
      <c r="W269" s="11" t="str">
        <f>IF(IFERROR(SEARCH("""",UPPER('ÚHRADOVÝ KATALOG VZP - ZP'!C269)),0)&gt;0," "&amp;CHAR(34),"")</f>
        <v/>
      </c>
      <c r="X269" s="11" t="str">
        <f>IF(IFERROR(SEARCH("~?",UPPER('ÚHRADOVÝ KATALOG VZP - ZP'!C269)),0)&gt;0," ?","")</f>
        <v/>
      </c>
      <c r="Y269" s="11" t="str">
        <f>IF(IFERROR(SEARCH("!",UPPER('ÚHRADOVÝ KATALOG VZP - ZP'!C269)),0)&gt;0," !","")</f>
        <v/>
      </c>
      <c r="Z269" s="11" t="str">
        <f>IF(IFERROR(SEARCH("_",UPPER('ÚHRADOVÝ KATALOG VZP - ZP'!C269)),0)&gt;0," _","")</f>
        <v/>
      </c>
      <c r="AA269" s="11" t="str">
        <f>IF(IFERROR(SEARCH("§",UPPER('ÚHRADOVÝ KATALOG VZP - ZP'!C269)),0)&gt;0," §","")</f>
        <v/>
      </c>
      <c r="AB269" s="11" t="str">
        <f>IF(IFERROR(SEARCH("#",UPPER('ÚHRADOVÝ KATALOG VZP - ZP'!C269)),0)&gt;0," #","")</f>
        <v/>
      </c>
      <c r="AC269" s="11" t="str">
        <f>IF(IFERROR(SEARCH(CHAR(10),UPPER('ÚHRADOVÝ KATALOG VZP - ZP'!C269)),0)&gt;0," ALT+ENTER","")</f>
        <v/>
      </c>
      <c r="AD269" s="96" t="str">
        <f>IF(AND(V269=0, R269="NE"),"Chybí NAZ",IF(LEN(TRIM(W269&amp;X269&amp;Y269&amp;Z269&amp;AA269&amp;AB269&amp;AC269))&gt;0,"Nepovolený(é) znak(y):   "&amp;W269&amp;X269&amp;Y269&amp;Z269&amp;AA269&amp;AB269&amp;AC269,TRIM('ÚHRADOVÝ KATALOG VZP - ZP'!C269)))</f>
        <v/>
      </c>
      <c r="AE269" s="11">
        <f>LEN(TRIM('ÚHRADOVÝ KATALOG VZP - ZP'!D269))</f>
        <v>0</v>
      </c>
      <c r="AF269" s="11" t="str">
        <f>IF(IFERROR(SEARCH("""",UPPER('ÚHRADOVÝ KATALOG VZP - ZP'!D269)),0)&gt;0," "&amp;CHAR(34),"")</f>
        <v/>
      </c>
      <c r="AG269" s="11" t="str">
        <f>IF(IFERROR(SEARCH("~?",UPPER('ÚHRADOVÝ KATALOG VZP - ZP'!D269)),0)&gt;0," ?","")</f>
        <v/>
      </c>
      <c r="AH269" s="11" t="str">
        <f>IF(IFERROR(SEARCH("!",UPPER('ÚHRADOVÝ KATALOG VZP - ZP'!D269)),0)&gt;0," !","")</f>
        <v/>
      </c>
      <c r="AI269" s="11" t="str">
        <f>IF(IFERROR(SEARCH("_",UPPER('ÚHRADOVÝ KATALOG VZP - ZP'!D269)),0)&gt;0," _","")</f>
        <v/>
      </c>
      <c r="AJ269" s="11" t="str">
        <f>IF(IFERROR(SEARCH("§",UPPER('ÚHRADOVÝ KATALOG VZP - ZP'!D269)),0)&gt;0," §","")</f>
        <v/>
      </c>
      <c r="AK269" s="11" t="str">
        <f>IF(IFERROR(SEARCH("#",UPPER('ÚHRADOVÝ KATALOG VZP - ZP'!D269)),0)&gt;0," #","")</f>
        <v/>
      </c>
      <c r="AL269" s="11" t="str">
        <f>IF(IFERROR(SEARCH(CHAR(10),UPPER('ÚHRADOVÝ KATALOG VZP - ZP'!D269)),0)&gt;0," ALT+ENTER","")</f>
        <v/>
      </c>
      <c r="AM269" s="96" t="str">
        <f>IF(AND(AE269=0, R269="NE"),"Chybí DOP",IF(LEN(TRIM(AF269&amp;AG269&amp;AH269&amp;AI269&amp;AJ269&amp;AK269&amp;AL269))&gt;0,"Nepovolený(é) znak(y):   "&amp;AF269&amp;AG269&amp;AH269&amp;AI269&amp;AJ269&amp;AK269&amp;AL269,TRIM('ÚHRADOVÝ KATALOG VZP - ZP'!D269)))</f>
        <v/>
      </c>
    </row>
    <row r="270" spans="1:39" ht="30" hidden="1" customHeight="1" x14ac:dyDescent="0.2">
      <c r="A270" s="1">
        <v>265</v>
      </c>
      <c r="B270" s="20" t="str">
        <f>IF(ISBLANK('ÚHRADOVÝ KATALOG VZP - ZP'!B270),"",'ÚHRADOVÝ KATALOG VZP - ZP'!B270)</f>
        <v/>
      </c>
      <c r="C270" s="21" t="str">
        <f t="shared" si="17"/>
        <v/>
      </c>
      <c r="D270" s="21" t="str">
        <f t="shared" si="18"/>
        <v/>
      </c>
      <c r="E270" s="22" t="str">
        <f>IF(S270="NOVÝ",IF(LEN(TRIM('ÚHRADOVÝ KATALOG VZP - ZP'!E270))=0,"Chybí TYP",'ÚHRADOVÝ KATALOG VZP - ZP'!E270),IF(LEN(TRIM('ÚHRADOVÝ KATALOG VZP - ZP'!E270))=0,"",'ÚHRADOVÝ KATALOG VZP - ZP'!E270))</f>
        <v/>
      </c>
      <c r="F270" s="22" t="str">
        <f t="shared" si="19"/>
        <v/>
      </c>
      <c r="G270" s="22" t="str">
        <f>IF(S270="NOVÝ",IF(LEN(TRIM('ÚHRADOVÝ KATALOG VZP - ZP'!G270))=0,"???",IF(IFERROR(SEARCH("""",UPPER('ÚHRADOVÝ KATALOG VZP - ZP'!G270)),0)=0,UPPER('ÚHRADOVÝ KATALOG VZP - ZP'!G270),"("&amp;""""&amp;")")),IF(LEN(TRIM('ÚHRADOVÝ KATALOG VZP - ZP'!G270))=0,"",IF(IFERROR(SEARCH("""",UPPER('ÚHRADOVÝ KATALOG VZP - ZP'!G270)),0)=0,UPPER('ÚHRADOVÝ KATALOG VZP - ZP'!G270),"("&amp;""""&amp;")")))</f>
        <v/>
      </c>
      <c r="H270" s="22" t="str">
        <f>IF(IFERROR(SEARCH("""",UPPER('ÚHRADOVÝ KATALOG VZP - ZP'!H270)),0)=0,UPPER('ÚHRADOVÝ KATALOG VZP - ZP'!H270),"("&amp;""""&amp;")")</f>
        <v/>
      </c>
      <c r="I270" s="22" t="str">
        <f>IF(IFERROR(SEARCH("""",UPPER('ÚHRADOVÝ KATALOG VZP - ZP'!I270)),0)=0,UPPER('ÚHRADOVÝ KATALOG VZP - ZP'!I270),"("&amp;""""&amp;")")</f>
        <v/>
      </c>
      <c r="J270" s="23" t="str">
        <f>IF(S270="NOVÝ",IF(LEN(TRIM('ÚHRADOVÝ KATALOG VZP - ZP'!J270))=0,"Chybí VYC",'ÚHRADOVÝ KATALOG VZP - ZP'!J270),IF(LEN(TRIM('ÚHRADOVÝ KATALOG VZP - ZP'!J270))=0,"",'ÚHRADOVÝ KATALOG VZP - ZP'!J270))</f>
        <v/>
      </c>
      <c r="K270" s="22" t="str">
        <f>IF(S270="NOVÝ",IF(LEN(TRIM('ÚHRADOVÝ KATALOG VZP - ZP'!K270))=0,"Chybí MENA",IF(IFERROR(SEARCH("""",UPPER('ÚHRADOVÝ KATALOG VZP - ZP'!K270)),0)=0,UPPER('ÚHRADOVÝ KATALOG VZP - ZP'!K270),"("&amp;""""&amp;")")),IF(LEN(TRIM('ÚHRADOVÝ KATALOG VZP - ZP'!K270))=0,"",IF(IFERROR(SEARCH("""",UPPER('ÚHRADOVÝ KATALOG VZP - ZP'!K270)),0)=0,UPPER('ÚHRADOVÝ KATALOG VZP - ZP'!K270),"("&amp;""""&amp;")")))</f>
        <v/>
      </c>
      <c r="L270" s="24" t="str">
        <f>IF(S270="NOVÝ",IF(LEN(TRIM('ÚHRADOVÝ KATALOG VZP - ZP'!L270))=0,"Chybí KURZ",'ÚHRADOVÝ KATALOG VZP - ZP'!L270),IF(LEN(TRIM('ÚHRADOVÝ KATALOG VZP - ZP'!L270))=0,"",'ÚHRADOVÝ KATALOG VZP - ZP'!L270))</f>
        <v/>
      </c>
      <c r="M270" s="83" t="str">
        <f>IF(S270="NOVÝ",IF(LEN(TRIM('ÚHRADOVÝ KATALOG VZP - ZP'!M270))=0,"Chybí DPH",
IF(OR('ÚHRADOVÝ KATALOG VZP - ZP'!M270=15,'ÚHRADOVÝ KATALOG VZP - ZP'!M270=21),
'ÚHRADOVÝ KATALOG VZP - ZP'!M270,"CHYBA")),
IF(LEN(TRIM('ÚHRADOVÝ KATALOG VZP - ZP'!M270))=0,"",
IF(OR('ÚHRADOVÝ KATALOG VZP - ZP'!M270=15,'ÚHRADOVÝ KATALOG VZP - ZP'!M270=21),
'ÚHRADOVÝ KATALOG VZP - ZP'!M270,"CHYBA"))
)</f>
        <v/>
      </c>
      <c r="N270" s="25" t="str">
        <f>IF(R270="NE",IF(AND(T270&lt;&gt;"X",LEN('ÚHRADOVÝ KATALOG VZP - ZP'!N270)&gt;0),IF(ROUND(J270*L270*(1+(M270/100))*T270,2)&lt;'ÚHRADOVÝ KATALOG VZP - ZP'!N270,TEXT('ÚHRADOVÝ KATALOG VZP - ZP'!N270,"# ##0,00 Kč") &amp; CHAR(10) &amp; "&gt; " &amp; TEXT('ÚHRADOVÝ KATALOG VZP - ZP'!N270-(J270*L270*(1+(M270/100))*T270),"# ##0,00 Kč"),TEXT('ÚHRADOVÝ KATALOG VZP - ZP'!N270,"# ##0,00 Kč") &amp; CHAR(10) &amp; "OK"),"Chybí data pro výpočet"),"")</f>
        <v/>
      </c>
      <c r="O270" s="26" t="str">
        <f>IF(AND(R270="NE",LEN('ÚHRADOVÝ KATALOG VZP - ZP'!O270)&gt;0),'ÚHRADOVÝ KATALOG VZP - ZP'!O270,"")</f>
        <v/>
      </c>
      <c r="P270" s="26" t="str">
        <f>IF(AND(R270="NE",LEN('ÚHRADOVÝ KATALOG VZP - ZP'!P270)&gt;0),'ÚHRADOVÝ KATALOG VZP - ZP'!P270,"")</f>
        <v/>
      </c>
      <c r="Q270" s="79" t="str">
        <f>IF(LEN(TRIM('ÚHRADOVÝ KATALOG VZP - ZP'!Q270))=0,"",IF(IFERROR(SEARCH("""",UPPER('ÚHRADOVÝ KATALOG VZP - ZP'!Q270)),0)=0,UPPER('ÚHRADOVÝ KATALOG VZP - ZP'!Q270),"("&amp;""""&amp;")"))</f>
        <v/>
      </c>
      <c r="R270" s="31" t="str">
        <f>IF(LEN(TRIM('ÚHRADOVÝ KATALOG VZP - ZP'!B270)&amp;TRIM('ÚHRADOVÝ KATALOG VZP - ZP'!C270)&amp;TRIM('ÚHRADOVÝ KATALOG VZP - ZP'!D270)&amp;TRIM('ÚHRADOVÝ KATALOG VZP - ZP'!E270)&amp;TRIM('ÚHRADOVÝ KATALOG VZP - ZP'!F270)&amp;TRIM('ÚHRADOVÝ KATALOG VZP - ZP'!G270)&amp;TRIM('ÚHRADOVÝ KATALOG VZP - ZP'!H270)&amp;TRIM('ÚHRADOVÝ KATALOG VZP - ZP'!I270)&amp;TRIM('ÚHRADOVÝ KATALOG VZP - ZP'!J270)&amp;TRIM('ÚHRADOVÝ KATALOG VZP - ZP'!K270)&amp;TRIM('ÚHRADOVÝ KATALOG VZP - ZP'!L270)&amp;TRIM('ÚHRADOVÝ KATALOG VZP - ZP'!M270)&amp;TRIM('ÚHRADOVÝ KATALOG VZP - ZP'!N270)&amp;TRIM('ÚHRADOVÝ KATALOG VZP - ZP'!O270)&amp;TRIM('ÚHRADOVÝ KATALOG VZP - ZP'!P270)&amp;TRIM('ÚHRADOVÝ KATALOG VZP - ZP'!Q270))=0,"ANO","NE")</f>
        <v>ANO</v>
      </c>
      <c r="S270" s="31" t="str">
        <f>IF(R270="NE",IF(LEN(TRIM('ÚHRADOVÝ KATALOG VZP - ZP'!B270))=0,"NOVÝ","OPRAVA"),"")</f>
        <v/>
      </c>
      <c r="T270" s="32" t="str">
        <f t="shared" si="20"/>
        <v>X</v>
      </c>
      <c r="U270" s="11"/>
      <c r="V270" s="11">
        <f>LEN(TRIM('ÚHRADOVÝ KATALOG VZP - ZP'!C270))</f>
        <v>0</v>
      </c>
      <c r="W270" s="11" t="str">
        <f>IF(IFERROR(SEARCH("""",UPPER('ÚHRADOVÝ KATALOG VZP - ZP'!C270)),0)&gt;0," "&amp;CHAR(34),"")</f>
        <v/>
      </c>
      <c r="X270" s="11" t="str">
        <f>IF(IFERROR(SEARCH("~?",UPPER('ÚHRADOVÝ KATALOG VZP - ZP'!C270)),0)&gt;0," ?","")</f>
        <v/>
      </c>
      <c r="Y270" s="11" t="str">
        <f>IF(IFERROR(SEARCH("!",UPPER('ÚHRADOVÝ KATALOG VZP - ZP'!C270)),0)&gt;0," !","")</f>
        <v/>
      </c>
      <c r="Z270" s="11" t="str">
        <f>IF(IFERROR(SEARCH("_",UPPER('ÚHRADOVÝ KATALOG VZP - ZP'!C270)),0)&gt;0," _","")</f>
        <v/>
      </c>
      <c r="AA270" s="11" t="str">
        <f>IF(IFERROR(SEARCH("§",UPPER('ÚHRADOVÝ KATALOG VZP - ZP'!C270)),0)&gt;0," §","")</f>
        <v/>
      </c>
      <c r="AB270" s="11" t="str">
        <f>IF(IFERROR(SEARCH("#",UPPER('ÚHRADOVÝ KATALOG VZP - ZP'!C270)),0)&gt;0," #","")</f>
        <v/>
      </c>
      <c r="AC270" s="11" t="str">
        <f>IF(IFERROR(SEARCH(CHAR(10),UPPER('ÚHRADOVÝ KATALOG VZP - ZP'!C270)),0)&gt;0," ALT+ENTER","")</f>
        <v/>
      </c>
      <c r="AD270" s="96" t="str">
        <f>IF(AND(V270=0, R270="NE"),"Chybí NAZ",IF(LEN(TRIM(W270&amp;X270&amp;Y270&amp;Z270&amp;AA270&amp;AB270&amp;AC270))&gt;0,"Nepovolený(é) znak(y):   "&amp;W270&amp;X270&amp;Y270&amp;Z270&amp;AA270&amp;AB270&amp;AC270,TRIM('ÚHRADOVÝ KATALOG VZP - ZP'!C270)))</f>
        <v/>
      </c>
      <c r="AE270" s="11">
        <f>LEN(TRIM('ÚHRADOVÝ KATALOG VZP - ZP'!D270))</f>
        <v>0</v>
      </c>
      <c r="AF270" s="11" t="str">
        <f>IF(IFERROR(SEARCH("""",UPPER('ÚHRADOVÝ KATALOG VZP - ZP'!D270)),0)&gt;0," "&amp;CHAR(34),"")</f>
        <v/>
      </c>
      <c r="AG270" s="11" t="str">
        <f>IF(IFERROR(SEARCH("~?",UPPER('ÚHRADOVÝ KATALOG VZP - ZP'!D270)),0)&gt;0," ?","")</f>
        <v/>
      </c>
      <c r="AH270" s="11" t="str">
        <f>IF(IFERROR(SEARCH("!",UPPER('ÚHRADOVÝ KATALOG VZP - ZP'!D270)),0)&gt;0," !","")</f>
        <v/>
      </c>
      <c r="AI270" s="11" t="str">
        <f>IF(IFERROR(SEARCH("_",UPPER('ÚHRADOVÝ KATALOG VZP - ZP'!D270)),0)&gt;0," _","")</f>
        <v/>
      </c>
      <c r="AJ270" s="11" t="str">
        <f>IF(IFERROR(SEARCH("§",UPPER('ÚHRADOVÝ KATALOG VZP - ZP'!D270)),0)&gt;0," §","")</f>
        <v/>
      </c>
      <c r="AK270" s="11" t="str">
        <f>IF(IFERROR(SEARCH("#",UPPER('ÚHRADOVÝ KATALOG VZP - ZP'!D270)),0)&gt;0," #","")</f>
        <v/>
      </c>
      <c r="AL270" s="11" t="str">
        <f>IF(IFERROR(SEARCH(CHAR(10),UPPER('ÚHRADOVÝ KATALOG VZP - ZP'!D270)),0)&gt;0," ALT+ENTER","")</f>
        <v/>
      </c>
      <c r="AM270" s="96" t="str">
        <f>IF(AND(AE270=0, R270="NE"),"Chybí DOP",IF(LEN(TRIM(AF270&amp;AG270&amp;AH270&amp;AI270&amp;AJ270&amp;AK270&amp;AL270))&gt;0,"Nepovolený(é) znak(y):   "&amp;AF270&amp;AG270&amp;AH270&amp;AI270&amp;AJ270&amp;AK270&amp;AL270,TRIM('ÚHRADOVÝ KATALOG VZP - ZP'!D270)))</f>
        <v/>
      </c>
    </row>
    <row r="271" spans="1:39" ht="30" hidden="1" customHeight="1" x14ac:dyDescent="0.2">
      <c r="A271" s="1">
        <v>266</v>
      </c>
      <c r="B271" s="20" t="str">
        <f>IF(ISBLANK('ÚHRADOVÝ KATALOG VZP - ZP'!B271),"",'ÚHRADOVÝ KATALOG VZP - ZP'!B271)</f>
        <v/>
      </c>
      <c r="C271" s="21" t="str">
        <f t="shared" si="17"/>
        <v/>
      </c>
      <c r="D271" s="21" t="str">
        <f t="shared" si="18"/>
        <v/>
      </c>
      <c r="E271" s="22" t="str">
        <f>IF(S271="NOVÝ",IF(LEN(TRIM('ÚHRADOVÝ KATALOG VZP - ZP'!E271))=0,"Chybí TYP",'ÚHRADOVÝ KATALOG VZP - ZP'!E271),IF(LEN(TRIM('ÚHRADOVÝ KATALOG VZP - ZP'!E271))=0,"",'ÚHRADOVÝ KATALOG VZP - ZP'!E271))</f>
        <v/>
      </c>
      <c r="F271" s="22" t="str">
        <f t="shared" si="19"/>
        <v/>
      </c>
      <c r="G271" s="22" t="str">
        <f>IF(S271="NOVÝ",IF(LEN(TRIM('ÚHRADOVÝ KATALOG VZP - ZP'!G271))=0,"???",IF(IFERROR(SEARCH("""",UPPER('ÚHRADOVÝ KATALOG VZP - ZP'!G271)),0)=0,UPPER('ÚHRADOVÝ KATALOG VZP - ZP'!G271),"("&amp;""""&amp;")")),IF(LEN(TRIM('ÚHRADOVÝ KATALOG VZP - ZP'!G271))=0,"",IF(IFERROR(SEARCH("""",UPPER('ÚHRADOVÝ KATALOG VZP - ZP'!G271)),0)=0,UPPER('ÚHRADOVÝ KATALOG VZP - ZP'!G271),"("&amp;""""&amp;")")))</f>
        <v/>
      </c>
      <c r="H271" s="22" t="str">
        <f>IF(IFERROR(SEARCH("""",UPPER('ÚHRADOVÝ KATALOG VZP - ZP'!H271)),0)=0,UPPER('ÚHRADOVÝ KATALOG VZP - ZP'!H271),"("&amp;""""&amp;")")</f>
        <v/>
      </c>
      <c r="I271" s="22" t="str">
        <f>IF(IFERROR(SEARCH("""",UPPER('ÚHRADOVÝ KATALOG VZP - ZP'!I271)),0)=0,UPPER('ÚHRADOVÝ KATALOG VZP - ZP'!I271),"("&amp;""""&amp;")")</f>
        <v/>
      </c>
      <c r="J271" s="23" t="str">
        <f>IF(S271="NOVÝ",IF(LEN(TRIM('ÚHRADOVÝ KATALOG VZP - ZP'!J271))=0,"Chybí VYC",'ÚHRADOVÝ KATALOG VZP - ZP'!J271),IF(LEN(TRIM('ÚHRADOVÝ KATALOG VZP - ZP'!J271))=0,"",'ÚHRADOVÝ KATALOG VZP - ZP'!J271))</f>
        <v/>
      </c>
      <c r="K271" s="22" t="str">
        <f>IF(S271="NOVÝ",IF(LEN(TRIM('ÚHRADOVÝ KATALOG VZP - ZP'!K271))=0,"Chybí MENA",IF(IFERROR(SEARCH("""",UPPER('ÚHRADOVÝ KATALOG VZP - ZP'!K271)),0)=0,UPPER('ÚHRADOVÝ KATALOG VZP - ZP'!K271),"("&amp;""""&amp;")")),IF(LEN(TRIM('ÚHRADOVÝ KATALOG VZP - ZP'!K271))=0,"",IF(IFERROR(SEARCH("""",UPPER('ÚHRADOVÝ KATALOG VZP - ZP'!K271)),0)=0,UPPER('ÚHRADOVÝ KATALOG VZP - ZP'!K271),"("&amp;""""&amp;")")))</f>
        <v/>
      </c>
      <c r="L271" s="24" t="str">
        <f>IF(S271="NOVÝ",IF(LEN(TRIM('ÚHRADOVÝ KATALOG VZP - ZP'!L271))=0,"Chybí KURZ",'ÚHRADOVÝ KATALOG VZP - ZP'!L271),IF(LEN(TRIM('ÚHRADOVÝ KATALOG VZP - ZP'!L271))=0,"",'ÚHRADOVÝ KATALOG VZP - ZP'!L271))</f>
        <v/>
      </c>
      <c r="M271" s="83" t="str">
        <f>IF(S271="NOVÝ",IF(LEN(TRIM('ÚHRADOVÝ KATALOG VZP - ZP'!M271))=0,"Chybí DPH",
IF(OR('ÚHRADOVÝ KATALOG VZP - ZP'!M271=15,'ÚHRADOVÝ KATALOG VZP - ZP'!M271=21),
'ÚHRADOVÝ KATALOG VZP - ZP'!M271,"CHYBA")),
IF(LEN(TRIM('ÚHRADOVÝ KATALOG VZP - ZP'!M271))=0,"",
IF(OR('ÚHRADOVÝ KATALOG VZP - ZP'!M271=15,'ÚHRADOVÝ KATALOG VZP - ZP'!M271=21),
'ÚHRADOVÝ KATALOG VZP - ZP'!M271,"CHYBA"))
)</f>
        <v/>
      </c>
      <c r="N271" s="25" t="str">
        <f>IF(R271="NE",IF(AND(T271&lt;&gt;"X",LEN('ÚHRADOVÝ KATALOG VZP - ZP'!N271)&gt;0),IF(ROUND(J271*L271*(1+(M271/100))*T271,2)&lt;'ÚHRADOVÝ KATALOG VZP - ZP'!N271,TEXT('ÚHRADOVÝ KATALOG VZP - ZP'!N271,"# ##0,00 Kč") &amp; CHAR(10) &amp; "&gt; " &amp; TEXT('ÚHRADOVÝ KATALOG VZP - ZP'!N271-(J271*L271*(1+(M271/100))*T271),"# ##0,00 Kč"),TEXT('ÚHRADOVÝ KATALOG VZP - ZP'!N271,"# ##0,00 Kč") &amp; CHAR(10) &amp; "OK"),"Chybí data pro výpočet"),"")</f>
        <v/>
      </c>
      <c r="O271" s="26" t="str">
        <f>IF(AND(R271="NE",LEN('ÚHRADOVÝ KATALOG VZP - ZP'!O271)&gt;0),'ÚHRADOVÝ KATALOG VZP - ZP'!O271,"")</f>
        <v/>
      </c>
      <c r="P271" s="26" t="str">
        <f>IF(AND(R271="NE",LEN('ÚHRADOVÝ KATALOG VZP - ZP'!P271)&gt;0),'ÚHRADOVÝ KATALOG VZP - ZP'!P271,"")</f>
        <v/>
      </c>
      <c r="Q271" s="79" t="str">
        <f>IF(LEN(TRIM('ÚHRADOVÝ KATALOG VZP - ZP'!Q271))=0,"",IF(IFERROR(SEARCH("""",UPPER('ÚHRADOVÝ KATALOG VZP - ZP'!Q271)),0)=0,UPPER('ÚHRADOVÝ KATALOG VZP - ZP'!Q271),"("&amp;""""&amp;")"))</f>
        <v/>
      </c>
      <c r="R271" s="31" t="str">
        <f>IF(LEN(TRIM('ÚHRADOVÝ KATALOG VZP - ZP'!B271)&amp;TRIM('ÚHRADOVÝ KATALOG VZP - ZP'!C271)&amp;TRIM('ÚHRADOVÝ KATALOG VZP - ZP'!D271)&amp;TRIM('ÚHRADOVÝ KATALOG VZP - ZP'!E271)&amp;TRIM('ÚHRADOVÝ KATALOG VZP - ZP'!F271)&amp;TRIM('ÚHRADOVÝ KATALOG VZP - ZP'!G271)&amp;TRIM('ÚHRADOVÝ KATALOG VZP - ZP'!H271)&amp;TRIM('ÚHRADOVÝ KATALOG VZP - ZP'!I271)&amp;TRIM('ÚHRADOVÝ KATALOG VZP - ZP'!J271)&amp;TRIM('ÚHRADOVÝ KATALOG VZP - ZP'!K271)&amp;TRIM('ÚHRADOVÝ KATALOG VZP - ZP'!L271)&amp;TRIM('ÚHRADOVÝ KATALOG VZP - ZP'!M271)&amp;TRIM('ÚHRADOVÝ KATALOG VZP - ZP'!N271)&amp;TRIM('ÚHRADOVÝ KATALOG VZP - ZP'!O271)&amp;TRIM('ÚHRADOVÝ KATALOG VZP - ZP'!P271)&amp;TRIM('ÚHRADOVÝ KATALOG VZP - ZP'!Q271))=0,"ANO","NE")</f>
        <v>ANO</v>
      </c>
      <c r="S271" s="31" t="str">
        <f>IF(R271="NE",IF(LEN(TRIM('ÚHRADOVÝ KATALOG VZP - ZP'!B271))=0,"NOVÝ","OPRAVA"),"")</f>
        <v/>
      </c>
      <c r="T271" s="32" t="str">
        <f t="shared" si="20"/>
        <v>X</v>
      </c>
      <c r="U271" s="11"/>
      <c r="V271" s="11">
        <f>LEN(TRIM('ÚHRADOVÝ KATALOG VZP - ZP'!C271))</f>
        <v>0</v>
      </c>
      <c r="W271" s="11" t="str">
        <f>IF(IFERROR(SEARCH("""",UPPER('ÚHRADOVÝ KATALOG VZP - ZP'!C271)),0)&gt;0," "&amp;CHAR(34),"")</f>
        <v/>
      </c>
      <c r="X271" s="11" t="str">
        <f>IF(IFERROR(SEARCH("~?",UPPER('ÚHRADOVÝ KATALOG VZP - ZP'!C271)),0)&gt;0," ?","")</f>
        <v/>
      </c>
      <c r="Y271" s="11" t="str">
        <f>IF(IFERROR(SEARCH("!",UPPER('ÚHRADOVÝ KATALOG VZP - ZP'!C271)),0)&gt;0," !","")</f>
        <v/>
      </c>
      <c r="Z271" s="11" t="str">
        <f>IF(IFERROR(SEARCH("_",UPPER('ÚHRADOVÝ KATALOG VZP - ZP'!C271)),0)&gt;0," _","")</f>
        <v/>
      </c>
      <c r="AA271" s="11" t="str">
        <f>IF(IFERROR(SEARCH("§",UPPER('ÚHRADOVÝ KATALOG VZP - ZP'!C271)),0)&gt;0," §","")</f>
        <v/>
      </c>
      <c r="AB271" s="11" t="str">
        <f>IF(IFERROR(SEARCH("#",UPPER('ÚHRADOVÝ KATALOG VZP - ZP'!C271)),0)&gt;0," #","")</f>
        <v/>
      </c>
      <c r="AC271" s="11" t="str">
        <f>IF(IFERROR(SEARCH(CHAR(10),UPPER('ÚHRADOVÝ KATALOG VZP - ZP'!C271)),0)&gt;0," ALT+ENTER","")</f>
        <v/>
      </c>
      <c r="AD271" s="96" t="str">
        <f>IF(AND(V271=0, R271="NE"),"Chybí NAZ",IF(LEN(TRIM(W271&amp;X271&amp;Y271&amp;Z271&amp;AA271&amp;AB271&amp;AC271))&gt;0,"Nepovolený(é) znak(y):   "&amp;W271&amp;X271&amp;Y271&amp;Z271&amp;AA271&amp;AB271&amp;AC271,TRIM('ÚHRADOVÝ KATALOG VZP - ZP'!C271)))</f>
        <v/>
      </c>
      <c r="AE271" s="11">
        <f>LEN(TRIM('ÚHRADOVÝ KATALOG VZP - ZP'!D271))</f>
        <v>0</v>
      </c>
      <c r="AF271" s="11" t="str">
        <f>IF(IFERROR(SEARCH("""",UPPER('ÚHRADOVÝ KATALOG VZP - ZP'!D271)),0)&gt;0," "&amp;CHAR(34),"")</f>
        <v/>
      </c>
      <c r="AG271" s="11" t="str">
        <f>IF(IFERROR(SEARCH("~?",UPPER('ÚHRADOVÝ KATALOG VZP - ZP'!D271)),0)&gt;0," ?","")</f>
        <v/>
      </c>
      <c r="AH271" s="11" t="str">
        <f>IF(IFERROR(SEARCH("!",UPPER('ÚHRADOVÝ KATALOG VZP - ZP'!D271)),0)&gt;0," !","")</f>
        <v/>
      </c>
      <c r="AI271" s="11" t="str">
        <f>IF(IFERROR(SEARCH("_",UPPER('ÚHRADOVÝ KATALOG VZP - ZP'!D271)),0)&gt;0," _","")</f>
        <v/>
      </c>
      <c r="AJ271" s="11" t="str">
        <f>IF(IFERROR(SEARCH("§",UPPER('ÚHRADOVÝ KATALOG VZP - ZP'!D271)),0)&gt;0," §","")</f>
        <v/>
      </c>
      <c r="AK271" s="11" t="str">
        <f>IF(IFERROR(SEARCH("#",UPPER('ÚHRADOVÝ KATALOG VZP - ZP'!D271)),0)&gt;0," #","")</f>
        <v/>
      </c>
      <c r="AL271" s="11" t="str">
        <f>IF(IFERROR(SEARCH(CHAR(10),UPPER('ÚHRADOVÝ KATALOG VZP - ZP'!D271)),0)&gt;0," ALT+ENTER","")</f>
        <v/>
      </c>
      <c r="AM271" s="96" t="str">
        <f>IF(AND(AE271=0, R271="NE"),"Chybí DOP",IF(LEN(TRIM(AF271&amp;AG271&amp;AH271&amp;AI271&amp;AJ271&amp;AK271&amp;AL271))&gt;0,"Nepovolený(é) znak(y):   "&amp;AF271&amp;AG271&amp;AH271&amp;AI271&amp;AJ271&amp;AK271&amp;AL271,TRIM('ÚHRADOVÝ KATALOG VZP - ZP'!D271)))</f>
        <v/>
      </c>
    </row>
    <row r="272" spans="1:39" ht="30" hidden="1" customHeight="1" x14ac:dyDescent="0.2">
      <c r="A272" s="1">
        <v>267</v>
      </c>
      <c r="B272" s="20" t="str">
        <f>IF(ISBLANK('ÚHRADOVÝ KATALOG VZP - ZP'!B272),"",'ÚHRADOVÝ KATALOG VZP - ZP'!B272)</f>
        <v/>
      </c>
      <c r="C272" s="21" t="str">
        <f t="shared" si="17"/>
        <v/>
      </c>
      <c r="D272" s="21" t="str">
        <f t="shared" si="18"/>
        <v/>
      </c>
      <c r="E272" s="22" t="str">
        <f>IF(S272="NOVÝ",IF(LEN(TRIM('ÚHRADOVÝ KATALOG VZP - ZP'!E272))=0,"Chybí TYP",'ÚHRADOVÝ KATALOG VZP - ZP'!E272),IF(LEN(TRIM('ÚHRADOVÝ KATALOG VZP - ZP'!E272))=0,"",'ÚHRADOVÝ KATALOG VZP - ZP'!E272))</f>
        <v/>
      </c>
      <c r="F272" s="22" t="str">
        <f t="shared" si="19"/>
        <v/>
      </c>
      <c r="G272" s="22" t="str">
        <f>IF(S272="NOVÝ",IF(LEN(TRIM('ÚHRADOVÝ KATALOG VZP - ZP'!G272))=0,"???",IF(IFERROR(SEARCH("""",UPPER('ÚHRADOVÝ KATALOG VZP - ZP'!G272)),0)=0,UPPER('ÚHRADOVÝ KATALOG VZP - ZP'!G272),"("&amp;""""&amp;")")),IF(LEN(TRIM('ÚHRADOVÝ KATALOG VZP - ZP'!G272))=0,"",IF(IFERROR(SEARCH("""",UPPER('ÚHRADOVÝ KATALOG VZP - ZP'!G272)),0)=0,UPPER('ÚHRADOVÝ KATALOG VZP - ZP'!G272),"("&amp;""""&amp;")")))</f>
        <v/>
      </c>
      <c r="H272" s="22" t="str">
        <f>IF(IFERROR(SEARCH("""",UPPER('ÚHRADOVÝ KATALOG VZP - ZP'!H272)),0)=0,UPPER('ÚHRADOVÝ KATALOG VZP - ZP'!H272),"("&amp;""""&amp;")")</f>
        <v/>
      </c>
      <c r="I272" s="22" t="str">
        <f>IF(IFERROR(SEARCH("""",UPPER('ÚHRADOVÝ KATALOG VZP - ZP'!I272)),0)=0,UPPER('ÚHRADOVÝ KATALOG VZP - ZP'!I272),"("&amp;""""&amp;")")</f>
        <v/>
      </c>
      <c r="J272" s="23" t="str">
        <f>IF(S272="NOVÝ",IF(LEN(TRIM('ÚHRADOVÝ KATALOG VZP - ZP'!J272))=0,"Chybí VYC",'ÚHRADOVÝ KATALOG VZP - ZP'!J272),IF(LEN(TRIM('ÚHRADOVÝ KATALOG VZP - ZP'!J272))=0,"",'ÚHRADOVÝ KATALOG VZP - ZP'!J272))</f>
        <v/>
      </c>
      <c r="K272" s="22" t="str">
        <f>IF(S272="NOVÝ",IF(LEN(TRIM('ÚHRADOVÝ KATALOG VZP - ZP'!K272))=0,"Chybí MENA",IF(IFERROR(SEARCH("""",UPPER('ÚHRADOVÝ KATALOG VZP - ZP'!K272)),0)=0,UPPER('ÚHRADOVÝ KATALOG VZP - ZP'!K272),"("&amp;""""&amp;")")),IF(LEN(TRIM('ÚHRADOVÝ KATALOG VZP - ZP'!K272))=0,"",IF(IFERROR(SEARCH("""",UPPER('ÚHRADOVÝ KATALOG VZP - ZP'!K272)),0)=0,UPPER('ÚHRADOVÝ KATALOG VZP - ZP'!K272),"("&amp;""""&amp;")")))</f>
        <v/>
      </c>
      <c r="L272" s="24" t="str">
        <f>IF(S272="NOVÝ",IF(LEN(TRIM('ÚHRADOVÝ KATALOG VZP - ZP'!L272))=0,"Chybí KURZ",'ÚHRADOVÝ KATALOG VZP - ZP'!L272),IF(LEN(TRIM('ÚHRADOVÝ KATALOG VZP - ZP'!L272))=0,"",'ÚHRADOVÝ KATALOG VZP - ZP'!L272))</f>
        <v/>
      </c>
      <c r="M272" s="83" t="str">
        <f>IF(S272="NOVÝ",IF(LEN(TRIM('ÚHRADOVÝ KATALOG VZP - ZP'!M272))=0,"Chybí DPH",
IF(OR('ÚHRADOVÝ KATALOG VZP - ZP'!M272=15,'ÚHRADOVÝ KATALOG VZP - ZP'!M272=21),
'ÚHRADOVÝ KATALOG VZP - ZP'!M272,"CHYBA")),
IF(LEN(TRIM('ÚHRADOVÝ KATALOG VZP - ZP'!M272))=0,"",
IF(OR('ÚHRADOVÝ KATALOG VZP - ZP'!M272=15,'ÚHRADOVÝ KATALOG VZP - ZP'!M272=21),
'ÚHRADOVÝ KATALOG VZP - ZP'!M272,"CHYBA"))
)</f>
        <v/>
      </c>
      <c r="N272" s="25" t="str">
        <f>IF(R272="NE",IF(AND(T272&lt;&gt;"X",LEN('ÚHRADOVÝ KATALOG VZP - ZP'!N272)&gt;0),IF(ROUND(J272*L272*(1+(M272/100))*T272,2)&lt;'ÚHRADOVÝ KATALOG VZP - ZP'!N272,TEXT('ÚHRADOVÝ KATALOG VZP - ZP'!N272,"# ##0,00 Kč") &amp; CHAR(10) &amp; "&gt; " &amp; TEXT('ÚHRADOVÝ KATALOG VZP - ZP'!N272-(J272*L272*(1+(M272/100))*T272),"# ##0,00 Kč"),TEXT('ÚHRADOVÝ KATALOG VZP - ZP'!N272,"# ##0,00 Kč") &amp; CHAR(10) &amp; "OK"),"Chybí data pro výpočet"),"")</f>
        <v/>
      </c>
      <c r="O272" s="26" t="str">
        <f>IF(AND(R272="NE",LEN('ÚHRADOVÝ KATALOG VZP - ZP'!O272)&gt;0),'ÚHRADOVÝ KATALOG VZP - ZP'!O272,"")</f>
        <v/>
      </c>
      <c r="P272" s="26" t="str">
        <f>IF(AND(R272="NE",LEN('ÚHRADOVÝ KATALOG VZP - ZP'!P272)&gt;0),'ÚHRADOVÝ KATALOG VZP - ZP'!P272,"")</f>
        <v/>
      </c>
      <c r="Q272" s="79" t="str">
        <f>IF(LEN(TRIM('ÚHRADOVÝ KATALOG VZP - ZP'!Q272))=0,"",IF(IFERROR(SEARCH("""",UPPER('ÚHRADOVÝ KATALOG VZP - ZP'!Q272)),0)=0,UPPER('ÚHRADOVÝ KATALOG VZP - ZP'!Q272),"("&amp;""""&amp;")"))</f>
        <v/>
      </c>
      <c r="R272" s="31" t="str">
        <f>IF(LEN(TRIM('ÚHRADOVÝ KATALOG VZP - ZP'!B272)&amp;TRIM('ÚHRADOVÝ KATALOG VZP - ZP'!C272)&amp;TRIM('ÚHRADOVÝ KATALOG VZP - ZP'!D272)&amp;TRIM('ÚHRADOVÝ KATALOG VZP - ZP'!E272)&amp;TRIM('ÚHRADOVÝ KATALOG VZP - ZP'!F272)&amp;TRIM('ÚHRADOVÝ KATALOG VZP - ZP'!G272)&amp;TRIM('ÚHRADOVÝ KATALOG VZP - ZP'!H272)&amp;TRIM('ÚHRADOVÝ KATALOG VZP - ZP'!I272)&amp;TRIM('ÚHRADOVÝ KATALOG VZP - ZP'!J272)&amp;TRIM('ÚHRADOVÝ KATALOG VZP - ZP'!K272)&amp;TRIM('ÚHRADOVÝ KATALOG VZP - ZP'!L272)&amp;TRIM('ÚHRADOVÝ KATALOG VZP - ZP'!M272)&amp;TRIM('ÚHRADOVÝ KATALOG VZP - ZP'!N272)&amp;TRIM('ÚHRADOVÝ KATALOG VZP - ZP'!O272)&amp;TRIM('ÚHRADOVÝ KATALOG VZP - ZP'!P272)&amp;TRIM('ÚHRADOVÝ KATALOG VZP - ZP'!Q272))=0,"ANO","NE")</f>
        <v>ANO</v>
      </c>
      <c r="S272" s="31" t="str">
        <f>IF(R272="NE",IF(LEN(TRIM('ÚHRADOVÝ KATALOG VZP - ZP'!B272))=0,"NOVÝ","OPRAVA"),"")</f>
        <v/>
      </c>
      <c r="T272" s="32" t="str">
        <f t="shared" si="20"/>
        <v>X</v>
      </c>
      <c r="U272" s="11"/>
      <c r="V272" s="11">
        <f>LEN(TRIM('ÚHRADOVÝ KATALOG VZP - ZP'!C272))</f>
        <v>0</v>
      </c>
      <c r="W272" s="11" t="str">
        <f>IF(IFERROR(SEARCH("""",UPPER('ÚHRADOVÝ KATALOG VZP - ZP'!C272)),0)&gt;0," "&amp;CHAR(34),"")</f>
        <v/>
      </c>
      <c r="X272" s="11" t="str">
        <f>IF(IFERROR(SEARCH("~?",UPPER('ÚHRADOVÝ KATALOG VZP - ZP'!C272)),0)&gt;0," ?","")</f>
        <v/>
      </c>
      <c r="Y272" s="11" t="str">
        <f>IF(IFERROR(SEARCH("!",UPPER('ÚHRADOVÝ KATALOG VZP - ZP'!C272)),0)&gt;0," !","")</f>
        <v/>
      </c>
      <c r="Z272" s="11" t="str">
        <f>IF(IFERROR(SEARCH("_",UPPER('ÚHRADOVÝ KATALOG VZP - ZP'!C272)),0)&gt;0," _","")</f>
        <v/>
      </c>
      <c r="AA272" s="11" t="str">
        <f>IF(IFERROR(SEARCH("§",UPPER('ÚHRADOVÝ KATALOG VZP - ZP'!C272)),0)&gt;0," §","")</f>
        <v/>
      </c>
      <c r="AB272" s="11" t="str">
        <f>IF(IFERROR(SEARCH("#",UPPER('ÚHRADOVÝ KATALOG VZP - ZP'!C272)),0)&gt;0," #","")</f>
        <v/>
      </c>
      <c r="AC272" s="11" t="str">
        <f>IF(IFERROR(SEARCH(CHAR(10),UPPER('ÚHRADOVÝ KATALOG VZP - ZP'!C272)),0)&gt;0," ALT+ENTER","")</f>
        <v/>
      </c>
      <c r="AD272" s="96" t="str">
        <f>IF(AND(V272=0, R272="NE"),"Chybí NAZ",IF(LEN(TRIM(W272&amp;X272&amp;Y272&amp;Z272&amp;AA272&amp;AB272&amp;AC272))&gt;0,"Nepovolený(é) znak(y):   "&amp;W272&amp;X272&amp;Y272&amp;Z272&amp;AA272&amp;AB272&amp;AC272,TRIM('ÚHRADOVÝ KATALOG VZP - ZP'!C272)))</f>
        <v/>
      </c>
      <c r="AE272" s="11">
        <f>LEN(TRIM('ÚHRADOVÝ KATALOG VZP - ZP'!D272))</f>
        <v>0</v>
      </c>
      <c r="AF272" s="11" t="str">
        <f>IF(IFERROR(SEARCH("""",UPPER('ÚHRADOVÝ KATALOG VZP - ZP'!D272)),0)&gt;0," "&amp;CHAR(34),"")</f>
        <v/>
      </c>
      <c r="AG272" s="11" t="str">
        <f>IF(IFERROR(SEARCH("~?",UPPER('ÚHRADOVÝ KATALOG VZP - ZP'!D272)),0)&gt;0," ?","")</f>
        <v/>
      </c>
      <c r="AH272" s="11" t="str">
        <f>IF(IFERROR(SEARCH("!",UPPER('ÚHRADOVÝ KATALOG VZP - ZP'!D272)),0)&gt;0," !","")</f>
        <v/>
      </c>
      <c r="AI272" s="11" t="str">
        <f>IF(IFERROR(SEARCH("_",UPPER('ÚHRADOVÝ KATALOG VZP - ZP'!D272)),0)&gt;0," _","")</f>
        <v/>
      </c>
      <c r="AJ272" s="11" t="str">
        <f>IF(IFERROR(SEARCH("§",UPPER('ÚHRADOVÝ KATALOG VZP - ZP'!D272)),0)&gt;0," §","")</f>
        <v/>
      </c>
      <c r="AK272" s="11" t="str">
        <f>IF(IFERROR(SEARCH("#",UPPER('ÚHRADOVÝ KATALOG VZP - ZP'!D272)),0)&gt;0," #","")</f>
        <v/>
      </c>
      <c r="AL272" s="11" t="str">
        <f>IF(IFERROR(SEARCH(CHAR(10),UPPER('ÚHRADOVÝ KATALOG VZP - ZP'!D272)),0)&gt;0," ALT+ENTER","")</f>
        <v/>
      </c>
      <c r="AM272" s="96" t="str">
        <f>IF(AND(AE272=0, R272="NE"),"Chybí DOP",IF(LEN(TRIM(AF272&amp;AG272&amp;AH272&amp;AI272&amp;AJ272&amp;AK272&amp;AL272))&gt;0,"Nepovolený(é) znak(y):   "&amp;AF272&amp;AG272&amp;AH272&amp;AI272&amp;AJ272&amp;AK272&amp;AL272,TRIM('ÚHRADOVÝ KATALOG VZP - ZP'!D272)))</f>
        <v/>
      </c>
    </row>
    <row r="273" spans="1:39" ht="30" hidden="1" customHeight="1" x14ac:dyDescent="0.2">
      <c r="A273" s="1">
        <v>268</v>
      </c>
      <c r="B273" s="20" t="str">
        <f>IF(ISBLANK('ÚHRADOVÝ KATALOG VZP - ZP'!B273),"",'ÚHRADOVÝ KATALOG VZP - ZP'!B273)</f>
        <v/>
      </c>
      <c r="C273" s="21" t="str">
        <f t="shared" si="17"/>
        <v/>
      </c>
      <c r="D273" s="21" t="str">
        <f t="shared" si="18"/>
        <v/>
      </c>
      <c r="E273" s="22" t="str">
        <f>IF(S273="NOVÝ",IF(LEN(TRIM('ÚHRADOVÝ KATALOG VZP - ZP'!E273))=0,"Chybí TYP",'ÚHRADOVÝ KATALOG VZP - ZP'!E273),IF(LEN(TRIM('ÚHRADOVÝ KATALOG VZP - ZP'!E273))=0,"",'ÚHRADOVÝ KATALOG VZP - ZP'!E273))</f>
        <v/>
      </c>
      <c r="F273" s="22" t="str">
        <f t="shared" si="19"/>
        <v/>
      </c>
      <c r="G273" s="22" t="str">
        <f>IF(S273="NOVÝ",IF(LEN(TRIM('ÚHRADOVÝ KATALOG VZP - ZP'!G273))=0,"???",IF(IFERROR(SEARCH("""",UPPER('ÚHRADOVÝ KATALOG VZP - ZP'!G273)),0)=0,UPPER('ÚHRADOVÝ KATALOG VZP - ZP'!G273),"("&amp;""""&amp;")")),IF(LEN(TRIM('ÚHRADOVÝ KATALOG VZP - ZP'!G273))=0,"",IF(IFERROR(SEARCH("""",UPPER('ÚHRADOVÝ KATALOG VZP - ZP'!G273)),0)=0,UPPER('ÚHRADOVÝ KATALOG VZP - ZP'!G273),"("&amp;""""&amp;")")))</f>
        <v/>
      </c>
      <c r="H273" s="22" t="str">
        <f>IF(IFERROR(SEARCH("""",UPPER('ÚHRADOVÝ KATALOG VZP - ZP'!H273)),0)=0,UPPER('ÚHRADOVÝ KATALOG VZP - ZP'!H273),"("&amp;""""&amp;")")</f>
        <v/>
      </c>
      <c r="I273" s="22" t="str">
        <f>IF(IFERROR(SEARCH("""",UPPER('ÚHRADOVÝ KATALOG VZP - ZP'!I273)),0)=0,UPPER('ÚHRADOVÝ KATALOG VZP - ZP'!I273),"("&amp;""""&amp;")")</f>
        <v/>
      </c>
      <c r="J273" s="23" t="str">
        <f>IF(S273="NOVÝ",IF(LEN(TRIM('ÚHRADOVÝ KATALOG VZP - ZP'!J273))=0,"Chybí VYC",'ÚHRADOVÝ KATALOG VZP - ZP'!J273),IF(LEN(TRIM('ÚHRADOVÝ KATALOG VZP - ZP'!J273))=0,"",'ÚHRADOVÝ KATALOG VZP - ZP'!J273))</f>
        <v/>
      </c>
      <c r="K273" s="22" t="str">
        <f>IF(S273="NOVÝ",IF(LEN(TRIM('ÚHRADOVÝ KATALOG VZP - ZP'!K273))=0,"Chybí MENA",IF(IFERROR(SEARCH("""",UPPER('ÚHRADOVÝ KATALOG VZP - ZP'!K273)),0)=0,UPPER('ÚHRADOVÝ KATALOG VZP - ZP'!K273),"("&amp;""""&amp;")")),IF(LEN(TRIM('ÚHRADOVÝ KATALOG VZP - ZP'!K273))=0,"",IF(IFERROR(SEARCH("""",UPPER('ÚHRADOVÝ KATALOG VZP - ZP'!K273)),0)=0,UPPER('ÚHRADOVÝ KATALOG VZP - ZP'!K273),"("&amp;""""&amp;")")))</f>
        <v/>
      </c>
      <c r="L273" s="24" t="str">
        <f>IF(S273="NOVÝ",IF(LEN(TRIM('ÚHRADOVÝ KATALOG VZP - ZP'!L273))=0,"Chybí KURZ",'ÚHRADOVÝ KATALOG VZP - ZP'!L273),IF(LEN(TRIM('ÚHRADOVÝ KATALOG VZP - ZP'!L273))=0,"",'ÚHRADOVÝ KATALOG VZP - ZP'!L273))</f>
        <v/>
      </c>
      <c r="M273" s="83" t="str">
        <f>IF(S273="NOVÝ",IF(LEN(TRIM('ÚHRADOVÝ KATALOG VZP - ZP'!M273))=0,"Chybí DPH",
IF(OR('ÚHRADOVÝ KATALOG VZP - ZP'!M273=15,'ÚHRADOVÝ KATALOG VZP - ZP'!M273=21),
'ÚHRADOVÝ KATALOG VZP - ZP'!M273,"CHYBA")),
IF(LEN(TRIM('ÚHRADOVÝ KATALOG VZP - ZP'!M273))=0,"",
IF(OR('ÚHRADOVÝ KATALOG VZP - ZP'!M273=15,'ÚHRADOVÝ KATALOG VZP - ZP'!M273=21),
'ÚHRADOVÝ KATALOG VZP - ZP'!M273,"CHYBA"))
)</f>
        <v/>
      </c>
      <c r="N273" s="25" t="str">
        <f>IF(R273="NE",IF(AND(T273&lt;&gt;"X",LEN('ÚHRADOVÝ KATALOG VZP - ZP'!N273)&gt;0),IF(ROUND(J273*L273*(1+(M273/100))*T273,2)&lt;'ÚHRADOVÝ KATALOG VZP - ZP'!N273,TEXT('ÚHRADOVÝ KATALOG VZP - ZP'!N273,"# ##0,00 Kč") &amp; CHAR(10) &amp; "&gt; " &amp; TEXT('ÚHRADOVÝ KATALOG VZP - ZP'!N273-(J273*L273*(1+(M273/100))*T273),"# ##0,00 Kč"),TEXT('ÚHRADOVÝ KATALOG VZP - ZP'!N273,"# ##0,00 Kč") &amp; CHAR(10) &amp; "OK"),"Chybí data pro výpočet"),"")</f>
        <v/>
      </c>
      <c r="O273" s="26" t="str">
        <f>IF(AND(R273="NE",LEN('ÚHRADOVÝ KATALOG VZP - ZP'!O273)&gt;0),'ÚHRADOVÝ KATALOG VZP - ZP'!O273,"")</f>
        <v/>
      </c>
      <c r="P273" s="26" t="str">
        <f>IF(AND(R273="NE",LEN('ÚHRADOVÝ KATALOG VZP - ZP'!P273)&gt;0),'ÚHRADOVÝ KATALOG VZP - ZP'!P273,"")</f>
        <v/>
      </c>
      <c r="Q273" s="79" t="str">
        <f>IF(LEN(TRIM('ÚHRADOVÝ KATALOG VZP - ZP'!Q273))=0,"",IF(IFERROR(SEARCH("""",UPPER('ÚHRADOVÝ KATALOG VZP - ZP'!Q273)),0)=0,UPPER('ÚHRADOVÝ KATALOG VZP - ZP'!Q273),"("&amp;""""&amp;")"))</f>
        <v/>
      </c>
      <c r="R273" s="31" t="str">
        <f>IF(LEN(TRIM('ÚHRADOVÝ KATALOG VZP - ZP'!B273)&amp;TRIM('ÚHRADOVÝ KATALOG VZP - ZP'!C273)&amp;TRIM('ÚHRADOVÝ KATALOG VZP - ZP'!D273)&amp;TRIM('ÚHRADOVÝ KATALOG VZP - ZP'!E273)&amp;TRIM('ÚHRADOVÝ KATALOG VZP - ZP'!F273)&amp;TRIM('ÚHRADOVÝ KATALOG VZP - ZP'!G273)&amp;TRIM('ÚHRADOVÝ KATALOG VZP - ZP'!H273)&amp;TRIM('ÚHRADOVÝ KATALOG VZP - ZP'!I273)&amp;TRIM('ÚHRADOVÝ KATALOG VZP - ZP'!J273)&amp;TRIM('ÚHRADOVÝ KATALOG VZP - ZP'!K273)&amp;TRIM('ÚHRADOVÝ KATALOG VZP - ZP'!L273)&amp;TRIM('ÚHRADOVÝ KATALOG VZP - ZP'!M273)&amp;TRIM('ÚHRADOVÝ KATALOG VZP - ZP'!N273)&amp;TRIM('ÚHRADOVÝ KATALOG VZP - ZP'!O273)&amp;TRIM('ÚHRADOVÝ KATALOG VZP - ZP'!P273)&amp;TRIM('ÚHRADOVÝ KATALOG VZP - ZP'!Q273))=0,"ANO","NE")</f>
        <v>ANO</v>
      </c>
      <c r="S273" s="31" t="str">
        <f>IF(R273="NE",IF(LEN(TRIM('ÚHRADOVÝ KATALOG VZP - ZP'!B273))=0,"NOVÝ","OPRAVA"),"")</f>
        <v/>
      </c>
      <c r="T273" s="32" t="str">
        <f t="shared" si="20"/>
        <v>X</v>
      </c>
      <c r="U273" s="11"/>
      <c r="V273" s="11">
        <f>LEN(TRIM('ÚHRADOVÝ KATALOG VZP - ZP'!C273))</f>
        <v>0</v>
      </c>
      <c r="W273" s="11" t="str">
        <f>IF(IFERROR(SEARCH("""",UPPER('ÚHRADOVÝ KATALOG VZP - ZP'!C273)),0)&gt;0," "&amp;CHAR(34),"")</f>
        <v/>
      </c>
      <c r="X273" s="11" t="str">
        <f>IF(IFERROR(SEARCH("~?",UPPER('ÚHRADOVÝ KATALOG VZP - ZP'!C273)),0)&gt;0," ?","")</f>
        <v/>
      </c>
      <c r="Y273" s="11" t="str">
        <f>IF(IFERROR(SEARCH("!",UPPER('ÚHRADOVÝ KATALOG VZP - ZP'!C273)),0)&gt;0," !","")</f>
        <v/>
      </c>
      <c r="Z273" s="11" t="str">
        <f>IF(IFERROR(SEARCH("_",UPPER('ÚHRADOVÝ KATALOG VZP - ZP'!C273)),0)&gt;0," _","")</f>
        <v/>
      </c>
      <c r="AA273" s="11" t="str">
        <f>IF(IFERROR(SEARCH("§",UPPER('ÚHRADOVÝ KATALOG VZP - ZP'!C273)),0)&gt;0," §","")</f>
        <v/>
      </c>
      <c r="AB273" s="11" t="str">
        <f>IF(IFERROR(SEARCH("#",UPPER('ÚHRADOVÝ KATALOG VZP - ZP'!C273)),0)&gt;0," #","")</f>
        <v/>
      </c>
      <c r="AC273" s="11" t="str">
        <f>IF(IFERROR(SEARCH(CHAR(10),UPPER('ÚHRADOVÝ KATALOG VZP - ZP'!C273)),0)&gt;0," ALT+ENTER","")</f>
        <v/>
      </c>
      <c r="AD273" s="96" t="str">
        <f>IF(AND(V273=0, R273="NE"),"Chybí NAZ",IF(LEN(TRIM(W273&amp;X273&amp;Y273&amp;Z273&amp;AA273&amp;AB273&amp;AC273))&gt;0,"Nepovolený(é) znak(y):   "&amp;W273&amp;X273&amp;Y273&amp;Z273&amp;AA273&amp;AB273&amp;AC273,TRIM('ÚHRADOVÝ KATALOG VZP - ZP'!C273)))</f>
        <v/>
      </c>
      <c r="AE273" s="11">
        <f>LEN(TRIM('ÚHRADOVÝ KATALOG VZP - ZP'!D273))</f>
        <v>0</v>
      </c>
      <c r="AF273" s="11" t="str">
        <f>IF(IFERROR(SEARCH("""",UPPER('ÚHRADOVÝ KATALOG VZP - ZP'!D273)),0)&gt;0," "&amp;CHAR(34),"")</f>
        <v/>
      </c>
      <c r="AG273" s="11" t="str">
        <f>IF(IFERROR(SEARCH("~?",UPPER('ÚHRADOVÝ KATALOG VZP - ZP'!D273)),0)&gt;0," ?","")</f>
        <v/>
      </c>
      <c r="AH273" s="11" t="str">
        <f>IF(IFERROR(SEARCH("!",UPPER('ÚHRADOVÝ KATALOG VZP - ZP'!D273)),0)&gt;0," !","")</f>
        <v/>
      </c>
      <c r="AI273" s="11" t="str">
        <f>IF(IFERROR(SEARCH("_",UPPER('ÚHRADOVÝ KATALOG VZP - ZP'!D273)),0)&gt;0," _","")</f>
        <v/>
      </c>
      <c r="AJ273" s="11" t="str">
        <f>IF(IFERROR(SEARCH("§",UPPER('ÚHRADOVÝ KATALOG VZP - ZP'!D273)),0)&gt;0," §","")</f>
        <v/>
      </c>
      <c r="AK273" s="11" t="str">
        <f>IF(IFERROR(SEARCH("#",UPPER('ÚHRADOVÝ KATALOG VZP - ZP'!D273)),0)&gt;0," #","")</f>
        <v/>
      </c>
      <c r="AL273" s="11" t="str">
        <f>IF(IFERROR(SEARCH(CHAR(10),UPPER('ÚHRADOVÝ KATALOG VZP - ZP'!D273)),0)&gt;0," ALT+ENTER","")</f>
        <v/>
      </c>
      <c r="AM273" s="96" t="str">
        <f>IF(AND(AE273=0, R273="NE"),"Chybí DOP",IF(LEN(TRIM(AF273&amp;AG273&amp;AH273&amp;AI273&amp;AJ273&amp;AK273&amp;AL273))&gt;0,"Nepovolený(é) znak(y):   "&amp;AF273&amp;AG273&amp;AH273&amp;AI273&amp;AJ273&amp;AK273&amp;AL273,TRIM('ÚHRADOVÝ KATALOG VZP - ZP'!D273)))</f>
        <v/>
      </c>
    </row>
    <row r="274" spans="1:39" ht="30" hidden="1" customHeight="1" x14ac:dyDescent="0.2">
      <c r="A274" s="1">
        <v>269</v>
      </c>
      <c r="B274" s="20" t="str">
        <f>IF(ISBLANK('ÚHRADOVÝ KATALOG VZP - ZP'!B274),"",'ÚHRADOVÝ KATALOG VZP - ZP'!B274)</f>
        <v/>
      </c>
      <c r="C274" s="21" t="str">
        <f t="shared" si="17"/>
        <v/>
      </c>
      <c r="D274" s="21" t="str">
        <f t="shared" si="18"/>
        <v/>
      </c>
      <c r="E274" s="22" t="str">
        <f>IF(S274="NOVÝ",IF(LEN(TRIM('ÚHRADOVÝ KATALOG VZP - ZP'!E274))=0,"Chybí TYP",'ÚHRADOVÝ KATALOG VZP - ZP'!E274),IF(LEN(TRIM('ÚHRADOVÝ KATALOG VZP - ZP'!E274))=0,"",'ÚHRADOVÝ KATALOG VZP - ZP'!E274))</f>
        <v/>
      </c>
      <c r="F274" s="22" t="str">
        <f t="shared" si="19"/>
        <v/>
      </c>
      <c r="G274" s="22" t="str">
        <f>IF(S274="NOVÝ",IF(LEN(TRIM('ÚHRADOVÝ KATALOG VZP - ZP'!G274))=0,"???",IF(IFERROR(SEARCH("""",UPPER('ÚHRADOVÝ KATALOG VZP - ZP'!G274)),0)=0,UPPER('ÚHRADOVÝ KATALOG VZP - ZP'!G274),"("&amp;""""&amp;")")),IF(LEN(TRIM('ÚHRADOVÝ KATALOG VZP - ZP'!G274))=0,"",IF(IFERROR(SEARCH("""",UPPER('ÚHRADOVÝ KATALOG VZP - ZP'!G274)),0)=0,UPPER('ÚHRADOVÝ KATALOG VZP - ZP'!G274),"("&amp;""""&amp;")")))</f>
        <v/>
      </c>
      <c r="H274" s="22" t="str">
        <f>IF(IFERROR(SEARCH("""",UPPER('ÚHRADOVÝ KATALOG VZP - ZP'!H274)),0)=0,UPPER('ÚHRADOVÝ KATALOG VZP - ZP'!H274),"("&amp;""""&amp;")")</f>
        <v/>
      </c>
      <c r="I274" s="22" t="str">
        <f>IF(IFERROR(SEARCH("""",UPPER('ÚHRADOVÝ KATALOG VZP - ZP'!I274)),0)=0,UPPER('ÚHRADOVÝ KATALOG VZP - ZP'!I274),"("&amp;""""&amp;")")</f>
        <v/>
      </c>
      <c r="J274" s="23" t="str">
        <f>IF(S274="NOVÝ",IF(LEN(TRIM('ÚHRADOVÝ KATALOG VZP - ZP'!J274))=0,"Chybí VYC",'ÚHRADOVÝ KATALOG VZP - ZP'!J274),IF(LEN(TRIM('ÚHRADOVÝ KATALOG VZP - ZP'!J274))=0,"",'ÚHRADOVÝ KATALOG VZP - ZP'!J274))</f>
        <v/>
      </c>
      <c r="K274" s="22" t="str">
        <f>IF(S274="NOVÝ",IF(LEN(TRIM('ÚHRADOVÝ KATALOG VZP - ZP'!K274))=0,"Chybí MENA",IF(IFERROR(SEARCH("""",UPPER('ÚHRADOVÝ KATALOG VZP - ZP'!K274)),0)=0,UPPER('ÚHRADOVÝ KATALOG VZP - ZP'!K274),"("&amp;""""&amp;")")),IF(LEN(TRIM('ÚHRADOVÝ KATALOG VZP - ZP'!K274))=0,"",IF(IFERROR(SEARCH("""",UPPER('ÚHRADOVÝ KATALOG VZP - ZP'!K274)),0)=0,UPPER('ÚHRADOVÝ KATALOG VZP - ZP'!K274),"("&amp;""""&amp;")")))</f>
        <v/>
      </c>
      <c r="L274" s="24" t="str">
        <f>IF(S274="NOVÝ",IF(LEN(TRIM('ÚHRADOVÝ KATALOG VZP - ZP'!L274))=0,"Chybí KURZ",'ÚHRADOVÝ KATALOG VZP - ZP'!L274),IF(LEN(TRIM('ÚHRADOVÝ KATALOG VZP - ZP'!L274))=0,"",'ÚHRADOVÝ KATALOG VZP - ZP'!L274))</f>
        <v/>
      </c>
      <c r="M274" s="83" t="str">
        <f>IF(S274="NOVÝ",IF(LEN(TRIM('ÚHRADOVÝ KATALOG VZP - ZP'!M274))=0,"Chybí DPH",
IF(OR('ÚHRADOVÝ KATALOG VZP - ZP'!M274=15,'ÚHRADOVÝ KATALOG VZP - ZP'!M274=21),
'ÚHRADOVÝ KATALOG VZP - ZP'!M274,"CHYBA")),
IF(LEN(TRIM('ÚHRADOVÝ KATALOG VZP - ZP'!M274))=0,"",
IF(OR('ÚHRADOVÝ KATALOG VZP - ZP'!M274=15,'ÚHRADOVÝ KATALOG VZP - ZP'!M274=21),
'ÚHRADOVÝ KATALOG VZP - ZP'!M274,"CHYBA"))
)</f>
        <v/>
      </c>
      <c r="N274" s="25" t="str">
        <f>IF(R274="NE",IF(AND(T274&lt;&gt;"X",LEN('ÚHRADOVÝ KATALOG VZP - ZP'!N274)&gt;0),IF(ROUND(J274*L274*(1+(M274/100))*T274,2)&lt;'ÚHRADOVÝ KATALOG VZP - ZP'!N274,TEXT('ÚHRADOVÝ KATALOG VZP - ZP'!N274,"# ##0,00 Kč") &amp; CHAR(10) &amp; "&gt; " &amp; TEXT('ÚHRADOVÝ KATALOG VZP - ZP'!N274-(J274*L274*(1+(M274/100))*T274),"# ##0,00 Kč"),TEXT('ÚHRADOVÝ KATALOG VZP - ZP'!N274,"# ##0,00 Kč") &amp; CHAR(10) &amp; "OK"),"Chybí data pro výpočet"),"")</f>
        <v/>
      </c>
      <c r="O274" s="26" t="str">
        <f>IF(AND(R274="NE",LEN('ÚHRADOVÝ KATALOG VZP - ZP'!O274)&gt;0),'ÚHRADOVÝ KATALOG VZP - ZP'!O274,"")</f>
        <v/>
      </c>
      <c r="P274" s="26" t="str">
        <f>IF(AND(R274="NE",LEN('ÚHRADOVÝ KATALOG VZP - ZP'!P274)&gt;0),'ÚHRADOVÝ KATALOG VZP - ZP'!P274,"")</f>
        <v/>
      </c>
      <c r="Q274" s="79" t="str">
        <f>IF(LEN(TRIM('ÚHRADOVÝ KATALOG VZP - ZP'!Q274))=0,"",IF(IFERROR(SEARCH("""",UPPER('ÚHRADOVÝ KATALOG VZP - ZP'!Q274)),0)=0,UPPER('ÚHRADOVÝ KATALOG VZP - ZP'!Q274),"("&amp;""""&amp;")"))</f>
        <v/>
      </c>
      <c r="R274" s="31" t="str">
        <f>IF(LEN(TRIM('ÚHRADOVÝ KATALOG VZP - ZP'!B274)&amp;TRIM('ÚHRADOVÝ KATALOG VZP - ZP'!C274)&amp;TRIM('ÚHRADOVÝ KATALOG VZP - ZP'!D274)&amp;TRIM('ÚHRADOVÝ KATALOG VZP - ZP'!E274)&amp;TRIM('ÚHRADOVÝ KATALOG VZP - ZP'!F274)&amp;TRIM('ÚHRADOVÝ KATALOG VZP - ZP'!G274)&amp;TRIM('ÚHRADOVÝ KATALOG VZP - ZP'!H274)&amp;TRIM('ÚHRADOVÝ KATALOG VZP - ZP'!I274)&amp;TRIM('ÚHRADOVÝ KATALOG VZP - ZP'!J274)&amp;TRIM('ÚHRADOVÝ KATALOG VZP - ZP'!K274)&amp;TRIM('ÚHRADOVÝ KATALOG VZP - ZP'!L274)&amp;TRIM('ÚHRADOVÝ KATALOG VZP - ZP'!M274)&amp;TRIM('ÚHRADOVÝ KATALOG VZP - ZP'!N274)&amp;TRIM('ÚHRADOVÝ KATALOG VZP - ZP'!O274)&amp;TRIM('ÚHRADOVÝ KATALOG VZP - ZP'!P274)&amp;TRIM('ÚHRADOVÝ KATALOG VZP - ZP'!Q274))=0,"ANO","NE")</f>
        <v>ANO</v>
      </c>
      <c r="S274" s="31" t="str">
        <f>IF(R274="NE",IF(LEN(TRIM('ÚHRADOVÝ KATALOG VZP - ZP'!B274))=0,"NOVÝ","OPRAVA"),"")</f>
        <v/>
      </c>
      <c r="T274" s="32" t="str">
        <f t="shared" si="20"/>
        <v>X</v>
      </c>
      <c r="U274" s="11"/>
      <c r="V274" s="11">
        <f>LEN(TRIM('ÚHRADOVÝ KATALOG VZP - ZP'!C274))</f>
        <v>0</v>
      </c>
      <c r="W274" s="11" t="str">
        <f>IF(IFERROR(SEARCH("""",UPPER('ÚHRADOVÝ KATALOG VZP - ZP'!C274)),0)&gt;0," "&amp;CHAR(34),"")</f>
        <v/>
      </c>
      <c r="X274" s="11" t="str">
        <f>IF(IFERROR(SEARCH("~?",UPPER('ÚHRADOVÝ KATALOG VZP - ZP'!C274)),0)&gt;0," ?","")</f>
        <v/>
      </c>
      <c r="Y274" s="11" t="str">
        <f>IF(IFERROR(SEARCH("!",UPPER('ÚHRADOVÝ KATALOG VZP - ZP'!C274)),0)&gt;0," !","")</f>
        <v/>
      </c>
      <c r="Z274" s="11" t="str">
        <f>IF(IFERROR(SEARCH("_",UPPER('ÚHRADOVÝ KATALOG VZP - ZP'!C274)),0)&gt;0," _","")</f>
        <v/>
      </c>
      <c r="AA274" s="11" t="str">
        <f>IF(IFERROR(SEARCH("§",UPPER('ÚHRADOVÝ KATALOG VZP - ZP'!C274)),0)&gt;0," §","")</f>
        <v/>
      </c>
      <c r="AB274" s="11" t="str">
        <f>IF(IFERROR(SEARCH("#",UPPER('ÚHRADOVÝ KATALOG VZP - ZP'!C274)),0)&gt;0," #","")</f>
        <v/>
      </c>
      <c r="AC274" s="11" t="str">
        <f>IF(IFERROR(SEARCH(CHAR(10),UPPER('ÚHRADOVÝ KATALOG VZP - ZP'!C274)),0)&gt;0," ALT+ENTER","")</f>
        <v/>
      </c>
      <c r="AD274" s="96" t="str">
        <f>IF(AND(V274=0, R274="NE"),"Chybí NAZ",IF(LEN(TRIM(W274&amp;X274&amp;Y274&amp;Z274&amp;AA274&amp;AB274&amp;AC274))&gt;0,"Nepovolený(é) znak(y):   "&amp;W274&amp;X274&amp;Y274&amp;Z274&amp;AA274&amp;AB274&amp;AC274,TRIM('ÚHRADOVÝ KATALOG VZP - ZP'!C274)))</f>
        <v/>
      </c>
      <c r="AE274" s="11">
        <f>LEN(TRIM('ÚHRADOVÝ KATALOG VZP - ZP'!D274))</f>
        <v>0</v>
      </c>
      <c r="AF274" s="11" t="str">
        <f>IF(IFERROR(SEARCH("""",UPPER('ÚHRADOVÝ KATALOG VZP - ZP'!D274)),0)&gt;0," "&amp;CHAR(34),"")</f>
        <v/>
      </c>
      <c r="AG274" s="11" t="str">
        <f>IF(IFERROR(SEARCH("~?",UPPER('ÚHRADOVÝ KATALOG VZP - ZP'!D274)),0)&gt;0," ?","")</f>
        <v/>
      </c>
      <c r="AH274" s="11" t="str">
        <f>IF(IFERROR(SEARCH("!",UPPER('ÚHRADOVÝ KATALOG VZP - ZP'!D274)),0)&gt;0," !","")</f>
        <v/>
      </c>
      <c r="AI274" s="11" t="str">
        <f>IF(IFERROR(SEARCH("_",UPPER('ÚHRADOVÝ KATALOG VZP - ZP'!D274)),0)&gt;0," _","")</f>
        <v/>
      </c>
      <c r="AJ274" s="11" t="str">
        <f>IF(IFERROR(SEARCH("§",UPPER('ÚHRADOVÝ KATALOG VZP - ZP'!D274)),0)&gt;0," §","")</f>
        <v/>
      </c>
      <c r="AK274" s="11" t="str">
        <f>IF(IFERROR(SEARCH("#",UPPER('ÚHRADOVÝ KATALOG VZP - ZP'!D274)),0)&gt;0," #","")</f>
        <v/>
      </c>
      <c r="AL274" s="11" t="str">
        <f>IF(IFERROR(SEARCH(CHAR(10),UPPER('ÚHRADOVÝ KATALOG VZP - ZP'!D274)),0)&gt;0," ALT+ENTER","")</f>
        <v/>
      </c>
      <c r="AM274" s="96" t="str">
        <f>IF(AND(AE274=0, R274="NE"),"Chybí DOP",IF(LEN(TRIM(AF274&amp;AG274&amp;AH274&amp;AI274&amp;AJ274&amp;AK274&amp;AL274))&gt;0,"Nepovolený(é) znak(y):   "&amp;AF274&amp;AG274&amp;AH274&amp;AI274&amp;AJ274&amp;AK274&amp;AL274,TRIM('ÚHRADOVÝ KATALOG VZP - ZP'!D274)))</f>
        <v/>
      </c>
    </row>
    <row r="275" spans="1:39" ht="30" hidden="1" customHeight="1" x14ac:dyDescent="0.2">
      <c r="A275" s="1">
        <v>270</v>
      </c>
      <c r="B275" s="20" t="str">
        <f>IF(ISBLANK('ÚHRADOVÝ KATALOG VZP - ZP'!B275),"",'ÚHRADOVÝ KATALOG VZP - ZP'!B275)</f>
        <v/>
      </c>
      <c r="C275" s="21" t="str">
        <f t="shared" si="17"/>
        <v/>
      </c>
      <c r="D275" s="21" t="str">
        <f t="shared" si="18"/>
        <v/>
      </c>
      <c r="E275" s="22" t="str">
        <f>IF(S275="NOVÝ",IF(LEN(TRIM('ÚHRADOVÝ KATALOG VZP - ZP'!E275))=0,"Chybí TYP",'ÚHRADOVÝ KATALOG VZP - ZP'!E275),IF(LEN(TRIM('ÚHRADOVÝ KATALOG VZP - ZP'!E275))=0,"",'ÚHRADOVÝ KATALOG VZP - ZP'!E275))</f>
        <v/>
      </c>
      <c r="F275" s="22" t="str">
        <f t="shared" si="19"/>
        <v/>
      </c>
      <c r="G275" s="22" t="str">
        <f>IF(S275="NOVÝ",IF(LEN(TRIM('ÚHRADOVÝ KATALOG VZP - ZP'!G275))=0,"???",IF(IFERROR(SEARCH("""",UPPER('ÚHRADOVÝ KATALOG VZP - ZP'!G275)),0)=0,UPPER('ÚHRADOVÝ KATALOG VZP - ZP'!G275),"("&amp;""""&amp;")")),IF(LEN(TRIM('ÚHRADOVÝ KATALOG VZP - ZP'!G275))=0,"",IF(IFERROR(SEARCH("""",UPPER('ÚHRADOVÝ KATALOG VZP - ZP'!G275)),0)=0,UPPER('ÚHRADOVÝ KATALOG VZP - ZP'!G275),"("&amp;""""&amp;")")))</f>
        <v/>
      </c>
      <c r="H275" s="22" t="str">
        <f>IF(IFERROR(SEARCH("""",UPPER('ÚHRADOVÝ KATALOG VZP - ZP'!H275)),0)=0,UPPER('ÚHRADOVÝ KATALOG VZP - ZP'!H275),"("&amp;""""&amp;")")</f>
        <v/>
      </c>
      <c r="I275" s="22" t="str">
        <f>IF(IFERROR(SEARCH("""",UPPER('ÚHRADOVÝ KATALOG VZP - ZP'!I275)),0)=0,UPPER('ÚHRADOVÝ KATALOG VZP - ZP'!I275),"("&amp;""""&amp;")")</f>
        <v/>
      </c>
      <c r="J275" s="23" t="str">
        <f>IF(S275="NOVÝ",IF(LEN(TRIM('ÚHRADOVÝ KATALOG VZP - ZP'!J275))=0,"Chybí VYC",'ÚHRADOVÝ KATALOG VZP - ZP'!J275),IF(LEN(TRIM('ÚHRADOVÝ KATALOG VZP - ZP'!J275))=0,"",'ÚHRADOVÝ KATALOG VZP - ZP'!J275))</f>
        <v/>
      </c>
      <c r="K275" s="22" t="str">
        <f>IF(S275="NOVÝ",IF(LEN(TRIM('ÚHRADOVÝ KATALOG VZP - ZP'!K275))=0,"Chybí MENA",IF(IFERROR(SEARCH("""",UPPER('ÚHRADOVÝ KATALOG VZP - ZP'!K275)),0)=0,UPPER('ÚHRADOVÝ KATALOG VZP - ZP'!K275),"("&amp;""""&amp;")")),IF(LEN(TRIM('ÚHRADOVÝ KATALOG VZP - ZP'!K275))=0,"",IF(IFERROR(SEARCH("""",UPPER('ÚHRADOVÝ KATALOG VZP - ZP'!K275)),0)=0,UPPER('ÚHRADOVÝ KATALOG VZP - ZP'!K275),"("&amp;""""&amp;")")))</f>
        <v/>
      </c>
      <c r="L275" s="24" t="str">
        <f>IF(S275="NOVÝ",IF(LEN(TRIM('ÚHRADOVÝ KATALOG VZP - ZP'!L275))=0,"Chybí KURZ",'ÚHRADOVÝ KATALOG VZP - ZP'!L275),IF(LEN(TRIM('ÚHRADOVÝ KATALOG VZP - ZP'!L275))=0,"",'ÚHRADOVÝ KATALOG VZP - ZP'!L275))</f>
        <v/>
      </c>
      <c r="M275" s="83" t="str">
        <f>IF(S275="NOVÝ",IF(LEN(TRIM('ÚHRADOVÝ KATALOG VZP - ZP'!M275))=0,"Chybí DPH",
IF(OR('ÚHRADOVÝ KATALOG VZP - ZP'!M275=15,'ÚHRADOVÝ KATALOG VZP - ZP'!M275=21),
'ÚHRADOVÝ KATALOG VZP - ZP'!M275,"CHYBA")),
IF(LEN(TRIM('ÚHRADOVÝ KATALOG VZP - ZP'!M275))=0,"",
IF(OR('ÚHRADOVÝ KATALOG VZP - ZP'!M275=15,'ÚHRADOVÝ KATALOG VZP - ZP'!M275=21),
'ÚHRADOVÝ KATALOG VZP - ZP'!M275,"CHYBA"))
)</f>
        <v/>
      </c>
      <c r="N275" s="25" t="str">
        <f>IF(R275="NE",IF(AND(T275&lt;&gt;"X",LEN('ÚHRADOVÝ KATALOG VZP - ZP'!N275)&gt;0),IF(ROUND(J275*L275*(1+(M275/100))*T275,2)&lt;'ÚHRADOVÝ KATALOG VZP - ZP'!N275,TEXT('ÚHRADOVÝ KATALOG VZP - ZP'!N275,"# ##0,00 Kč") &amp; CHAR(10) &amp; "&gt; " &amp; TEXT('ÚHRADOVÝ KATALOG VZP - ZP'!N275-(J275*L275*(1+(M275/100))*T275),"# ##0,00 Kč"),TEXT('ÚHRADOVÝ KATALOG VZP - ZP'!N275,"# ##0,00 Kč") &amp; CHAR(10) &amp; "OK"),"Chybí data pro výpočet"),"")</f>
        <v/>
      </c>
      <c r="O275" s="26" t="str">
        <f>IF(AND(R275="NE",LEN('ÚHRADOVÝ KATALOG VZP - ZP'!O275)&gt;0),'ÚHRADOVÝ KATALOG VZP - ZP'!O275,"")</f>
        <v/>
      </c>
      <c r="P275" s="26" t="str">
        <f>IF(AND(R275="NE",LEN('ÚHRADOVÝ KATALOG VZP - ZP'!P275)&gt;0),'ÚHRADOVÝ KATALOG VZP - ZP'!P275,"")</f>
        <v/>
      </c>
      <c r="Q275" s="79" t="str">
        <f>IF(LEN(TRIM('ÚHRADOVÝ KATALOG VZP - ZP'!Q275))=0,"",IF(IFERROR(SEARCH("""",UPPER('ÚHRADOVÝ KATALOG VZP - ZP'!Q275)),0)=0,UPPER('ÚHRADOVÝ KATALOG VZP - ZP'!Q275),"("&amp;""""&amp;")"))</f>
        <v/>
      </c>
      <c r="R275" s="31" t="str">
        <f>IF(LEN(TRIM('ÚHRADOVÝ KATALOG VZP - ZP'!B275)&amp;TRIM('ÚHRADOVÝ KATALOG VZP - ZP'!C275)&amp;TRIM('ÚHRADOVÝ KATALOG VZP - ZP'!D275)&amp;TRIM('ÚHRADOVÝ KATALOG VZP - ZP'!E275)&amp;TRIM('ÚHRADOVÝ KATALOG VZP - ZP'!F275)&amp;TRIM('ÚHRADOVÝ KATALOG VZP - ZP'!G275)&amp;TRIM('ÚHRADOVÝ KATALOG VZP - ZP'!H275)&amp;TRIM('ÚHRADOVÝ KATALOG VZP - ZP'!I275)&amp;TRIM('ÚHRADOVÝ KATALOG VZP - ZP'!J275)&amp;TRIM('ÚHRADOVÝ KATALOG VZP - ZP'!K275)&amp;TRIM('ÚHRADOVÝ KATALOG VZP - ZP'!L275)&amp;TRIM('ÚHRADOVÝ KATALOG VZP - ZP'!M275)&amp;TRIM('ÚHRADOVÝ KATALOG VZP - ZP'!N275)&amp;TRIM('ÚHRADOVÝ KATALOG VZP - ZP'!O275)&amp;TRIM('ÚHRADOVÝ KATALOG VZP - ZP'!P275)&amp;TRIM('ÚHRADOVÝ KATALOG VZP - ZP'!Q275))=0,"ANO","NE")</f>
        <v>ANO</v>
      </c>
      <c r="S275" s="31" t="str">
        <f>IF(R275="NE",IF(LEN(TRIM('ÚHRADOVÝ KATALOG VZP - ZP'!B275))=0,"NOVÝ","OPRAVA"),"")</f>
        <v/>
      </c>
      <c r="T275" s="32" t="str">
        <f t="shared" si="20"/>
        <v>X</v>
      </c>
      <c r="U275" s="11"/>
      <c r="V275" s="11">
        <f>LEN(TRIM('ÚHRADOVÝ KATALOG VZP - ZP'!C275))</f>
        <v>0</v>
      </c>
      <c r="W275" s="11" t="str">
        <f>IF(IFERROR(SEARCH("""",UPPER('ÚHRADOVÝ KATALOG VZP - ZP'!C275)),0)&gt;0," "&amp;CHAR(34),"")</f>
        <v/>
      </c>
      <c r="X275" s="11" t="str">
        <f>IF(IFERROR(SEARCH("~?",UPPER('ÚHRADOVÝ KATALOG VZP - ZP'!C275)),0)&gt;0," ?","")</f>
        <v/>
      </c>
      <c r="Y275" s="11" t="str">
        <f>IF(IFERROR(SEARCH("!",UPPER('ÚHRADOVÝ KATALOG VZP - ZP'!C275)),0)&gt;0," !","")</f>
        <v/>
      </c>
      <c r="Z275" s="11" t="str">
        <f>IF(IFERROR(SEARCH("_",UPPER('ÚHRADOVÝ KATALOG VZP - ZP'!C275)),0)&gt;0," _","")</f>
        <v/>
      </c>
      <c r="AA275" s="11" t="str">
        <f>IF(IFERROR(SEARCH("§",UPPER('ÚHRADOVÝ KATALOG VZP - ZP'!C275)),0)&gt;0," §","")</f>
        <v/>
      </c>
      <c r="AB275" s="11" t="str">
        <f>IF(IFERROR(SEARCH("#",UPPER('ÚHRADOVÝ KATALOG VZP - ZP'!C275)),0)&gt;0," #","")</f>
        <v/>
      </c>
      <c r="AC275" s="11" t="str">
        <f>IF(IFERROR(SEARCH(CHAR(10),UPPER('ÚHRADOVÝ KATALOG VZP - ZP'!C275)),0)&gt;0," ALT+ENTER","")</f>
        <v/>
      </c>
      <c r="AD275" s="96" t="str">
        <f>IF(AND(V275=0, R275="NE"),"Chybí NAZ",IF(LEN(TRIM(W275&amp;X275&amp;Y275&amp;Z275&amp;AA275&amp;AB275&amp;AC275))&gt;0,"Nepovolený(é) znak(y):   "&amp;W275&amp;X275&amp;Y275&amp;Z275&amp;AA275&amp;AB275&amp;AC275,TRIM('ÚHRADOVÝ KATALOG VZP - ZP'!C275)))</f>
        <v/>
      </c>
      <c r="AE275" s="11">
        <f>LEN(TRIM('ÚHRADOVÝ KATALOG VZP - ZP'!D275))</f>
        <v>0</v>
      </c>
      <c r="AF275" s="11" t="str">
        <f>IF(IFERROR(SEARCH("""",UPPER('ÚHRADOVÝ KATALOG VZP - ZP'!D275)),0)&gt;0," "&amp;CHAR(34),"")</f>
        <v/>
      </c>
      <c r="AG275" s="11" t="str">
        <f>IF(IFERROR(SEARCH("~?",UPPER('ÚHRADOVÝ KATALOG VZP - ZP'!D275)),0)&gt;0," ?","")</f>
        <v/>
      </c>
      <c r="AH275" s="11" t="str">
        <f>IF(IFERROR(SEARCH("!",UPPER('ÚHRADOVÝ KATALOG VZP - ZP'!D275)),0)&gt;0," !","")</f>
        <v/>
      </c>
      <c r="AI275" s="11" t="str">
        <f>IF(IFERROR(SEARCH("_",UPPER('ÚHRADOVÝ KATALOG VZP - ZP'!D275)),0)&gt;0," _","")</f>
        <v/>
      </c>
      <c r="AJ275" s="11" t="str">
        <f>IF(IFERROR(SEARCH("§",UPPER('ÚHRADOVÝ KATALOG VZP - ZP'!D275)),0)&gt;0," §","")</f>
        <v/>
      </c>
      <c r="AK275" s="11" t="str">
        <f>IF(IFERROR(SEARCH("#",UPPER('ÚHRADOVÝ KATALOG VZP - ZP'!D275)),0)&gt;0," #","")</f>
        <v/>
      </c>
      <c r="AL275" s="11" t="str">
        <f>IF(IFERROR(SEARCH(CHAR(10),UPPER('ÚHRADOVÝ KATALOG VZP - ZP'!D275)),0)&gt;0," ALT+ENTER","")</f>
        <v/>
      </c>
      <c r="AM275" s="96" t="str">
        <f>IF(AND(AE275=0, R275="NE"),"Chybí DOP",IF(LEN(TRIM(AF275&amp;AG275&amp;AH275&amp;AI275&amp;AJ275&amp;AK275&amp;AL275))&gt;0,"Nepovolený(é) znak(y):   "&amp;AF275&amp;AG275&amp;AH275&amp;AI275&amp;AJ275&amp;AK275&amp;AL275,TRIM('ÚHRADOVÝ KATALOG VZP - ZP'!D275)))</f>
        <v/>
      </c>
    </row>
    <row r="276" spans="1:39" ht="30" hidden="1" customHeight="1" x14ac:dyDescent="0.2">
      <c r="A276" s="1">
        <v>271</v>
      </c>
      <c r="B276" s="20" t="str">
        <f>IF(ISBLANK('ÚHRADOVÝ KATALOG VZP - ZP'!B276),"",'ÚHRADOVÝ KATALOG VZP - ZP'!B276)</f>
        <v/>
      </c>
      <c r="C276" s="21" t="str">
        <f t="shared" si="17"/>
        <v/>
      </c>
      <c r="D276" s="21" t="str">
        <f t="shared" si="18"/>
        <v/>
      </c>
      <c r="E276" s="22" t="str">
        <f>IF(S276="NOVÝ",IF(LEN(TRIM('ÚHRADOVÝ KATALOG VZP - ZP'!E276))=0,"Chybí TYP",'ÚHRADOVÝ KATALOG VZP - ZP'!E276),IF(LEN(TRIM('ÚHRADOVÝ KATALOG VZP - ZP'!E276))=0,"",'ÚHRADOVÝ KATALOG VZP - ZP'!E276))</f>
        <v/>
      </c>
      <c r="F276" s="22" t="str">
        <f t="shared" si="19"/>
        <v/>
      </c>
      <c r="G276" s="22" t="str">
        <f>IF(S276="NOVÝ",IF(LEN(TRIM('ÚHRADOVÝ KATALOG VZP - ZP'!G276))=0,"???",IF(IFERROR(SEARCH("""",UPPER('ÚHRADOVÝ KATALOG VZP - ZP'!G276)),0)=0,UPPER('ÚHRADOVÝ KATALOG VZP - ZP'!G276),"("&amp;""""&amp;")")),IF(LEN(TRIM('ÚHRADOVÝ KATALOG VZP - ZP'!G276))=0,"",IF(IFERROR(SEARCH("""",UPPER('ÚHRADOVÝ KATALOG VZP - ZP'!G276)),0)=0,UPPER('ÚHRADOVÝ KATALOG VZP - ZP'!G276),"("&amp;""""&amp;")")))</f>
        <v/>
      </c>
      <c r="H276" s="22" t="str">
        <f>IF(IFERROR(SEARCH("""",UPPER('ÚHRADOVÝ KATALOG VZP - ZP'!H276)),0)=0,UPPER('ÚHRADOVÝ KATALOG VZP - ZP'!H276),"("&amp;""""&amp;")")</f>
        <v/>
      </c>
      <c r="I276" s="22" t="str">
        <f>IF(IFERROR(SEARCH("""",UPPER('ÚHRADOVÝ KATALOG VZP - ZP'!I276)),0)=0,UPPER('ÚHRADOVÝ KATALOG VZP - ZP'!I276),"("&amp;""""&amp;")")</f>
        <v/>
      </c>
      <c r="J276" s="23" t="str">
        <f>IF(S276="NOVÝ",IF(LEN(TRIM('ÚHRADOVÝ KATALOG VZP - ZP'!J276))=0,"Chybí VYC",'ÚHRADOVÝ KATALOG VZP - ZP'!J276),IF(LEN(TRIM('ÚHRADOVÝ KATALOG VZP - ZP'!J276))=0,"",'ÚHRADOVÝ KATALOG VZP - ZP'!J276))</f>
        <v/>
      </c>
      <c r="K276" s="22" t="str">
        <f>IF(S276="NOVÝ",IF(LEN(TRIM('ÚHRADOVÝ KATALOG VZP - ZP'!K276))=0,"Chybí MENA",IF(IFERROR(SEARCH("""",UPPER('ÚHRADOVÝ KATALOG VZP - ZP'!K276)),0)=0,UPPER('ÚHRADOVÝ KATALOG VZP - ZP'!K276),"("&amp;""""&amp;")")),IF(LEN(TRIM('ÚHRADOVÝ KATALOG VZP - ZP'!K276))=0,"",IF(IFERROR(SEARCH("""",UPPER('ÚHRADOVÝ KATALOG VZP - ZP'!K276)),0)=0,UPPER('ÚHRADOVÝ KATALOG VZP - ZP'!K276),"("&amp;""""&amp;")")))</f>
        <v/>
      </c>
      <c r="L276" s="24" t="str">
        <f>IF(S276="NOVÝ",IF(LEN(TRIM('ÚHRADOVÝ KATALOG VZP - ZP'!L276))=0,"Chybí KURZ",'ÚHRADOVÝ KATALOG VZP - ZP'!L276),IF(LEN(TRIM('ÚHRADOVÝ KATALOG VZP - ZP'!L276))=0,"",'ÚHRADOVÝ KATALOG VZP - ZP'!L276))</f>
        <v/>
      </c>
      <c r="M276" s="83" t="str">
        <f>IF(S276="NOVÝ",IF(LEN(TRIM('ÚHRADOVÝ KATALOG VZP - ZP'!M276))=0,"Chybí DPH",
IF(OR('ÚHRADOVÝ KATALOG VZP - ZP'!M276=15,'ÚHRADOVÝ KATALOG VZP - ZP'!M276=21),
'ÚHRADOVÝ KATALOG VZP - ZP'!M276,"CHYBA")),
IF(LEN(TRIM('ÚHRADOVÝ KATALOG VZP - ZP'!M276))=0,"",
IF(OR('ÚHRADOVÝ KATALOG VZP - ZP'!M276=15,'ÚHRADOVÝ KATALOG VZP - ZP'!M276=21),
'ÚHRADOVÝ KATALOG VZP - ZP'!M276,"CHYBA"))
)</f>
        <v/>
      </c>
      <c r="N276" s="25" t="str">
        <f>IF(R276="NE",IF(AND(T276&lt;&gt;"X",LEN('ÚHRADOVÝ KATALOG VZP - ZP'!N276)&gt;0),IF(ROUND(J276*L276*(1+(M276/100))*T276,2)&lt;'ÚHRADOVÝ KATALOG VZP - ZP'!N276,TEXT('ÚHRADOVÝ KATALOG VZP - ZP'!N276,"# ##0,00 Kč") &amp; CHAR(10) &amp; "&gt; " &amp; TEXT('ÚHRADOVÝ KATALOG VZP - ZP'!N276-(J276*L276*(1+(M276/100))*T276),"# ##0,00 Kč"),TEXT('ÚHRADOVÝ KATALOG VZP - ZP'!N276,"# ##0,00 Kč") &amp; CHAR(10) &amp; "OK"),"Chybí data pro výpočet"),"")</f>
        <v/>
      </c>
      <c r="O276" s="26" t="str">
        <f>IF(AND(R276="NE",LEN('ÚHRADOVÝ KATALOG VZP - ZP'!O276)&gt;0),'ÚHRADOVÝ KATALOG VZP - ZP'!O276,"")</f>
        <v/>
      </c>
      <c r="P276" s="26" t="str">
        <f>IF(AND(R276="NE",LEN('ÚHRADOVÝ KATALOG VZP - ZP'!P276)&gt;0),'ÚHRADOVÝ KATALOG VZP - ZP'!P276,"")</f>
        <v/>
      </c>
      <c r="Q276" s="79" t="str">
        <f>IF(LEN(TRIM('ÚHRADOVÝ KATALOG VZP - ZP'!Q276))=0,"",IF(IFERROR(SEARCH("""",UPPER('ÚHRADOVÝ KATALOG VZP - ZP'!Q276)),0)=0,UPPER('ÚHRADOVÝ KATALOG VZP - ZP'!Q276),"("&amp;""""&amp;")"))</f>
        <v/>
      </c>
      <c r="R276" s="31" t="str">
        <f>IF(LEN(TRIM('ÚHRADOVÝ KATALOG VZP - ZP'!B276)&amp;TRIM('ÚHRADOVÝ KATALOG VZP - ZP'!C276)&amp;TRIM('ÚHRADOVÝ KATALOG VZP - ZP'!D276)&amp;TRIM('ÚHRADOVÝ KATALOG VZP - ZP'!E276)&amp;TRIM('ÚHRADOVÝ KATALOG VZP - ZP'!F276)&amp;TRIM('ÚHRADOVÝ KATALOG VZP - ZP'!G276)&amp;TRIM('ÚHRADOVÝ KATALOG VZP - ZP'!H276)&amp;TRIM('ÚHRADOVÝ KATALOG VZP - ZP'!I276)&amp;TRIM('ÚHRADOVÝ KATALOG VZP - ZP'!J276)&amp;TRIM('ÚHRADOVÝ KATALOG VZP - ZP'!K276)&amp;TRIM('ÚHRADOVÝ KATALOG VZP - ZP'!L276)&amp;TRIM('ÚHRADOVÝ KATALOG VZP - ZP'!M276)&amp;TRIM('ÚHRADOVÝ KATALOG VZP - ZP'!N276)&amp;TRIM('ÚHRADOVÝ KATALOG VZP - ZP'!O276)&amp;TRIM('ÚHRADOVÝ KATALOG VZP - ZP'!P276)&amp;TRIM('ÚHRADOVÝ KATALOG VZP - ZP'!Q276))=0,"ANO","NE")</f>
        <v>ANO</v>
      </c>
      <c r="S276" s="31" t="str">
        <f>IF(R276="NE",IF(LEN(TRIM('ÚHRADOVÝ KATALOG VZP - ZP'!B276))=0,"NOVÝ","OPRAVA"),"")</f>
        <v/>
      </c>
      <c r="T276" s="32" t="str">
        <f t="shared" si="20"/>
        <v>X</v>
      </c>
      <c r="U276" s="11"/>
      <c r="V276" s="11">
        <f>LEN(TRIM('ÚHRADOVÝ KATALOG VZP - ZP'!C276))</f>
        <v>0</v>
      </c>
      <c r="W276" s="11" t="str">
        <f>IF(IFERROR(SEARCH("""",UPPER('ÚHRADOVÝ KATALOG VZP - ZP'!C276)),0)&gt;0," "&amp;CHAR(34),"")</f>
        <v/>
      </c>
      <c r="X276" s="11" t="str">
        <f>IF(IFERROR(SEARCH("~?",UPPER('ÚHRADOVÝ KATALOG VZP - ZP'!C276)),0)&gt;0," ?","")</f>
        <v/>
      </c>
      <c r="Y276" s="11" t="str">
        <f>IF(IFERROR(SEARCH("!",UPPER('ÚHRADOVÝ KATALOG VZP - ZP'!C276)),0)&gt;0," !","")</f>
        <v/>
      </c>
      <c r="Z276" s="11" t="str">
        <f>IF(IFERROR(SEARCH("_",UPPER('ÚHRADOVÝ KATALOG VZP - ZP'!C276)),0)&gt;0," _","")</f>
        <v/>
      </c>
      <c r="AA276" s="11" t="str">
        <f>IF(IFERROR(SEARCH("§",UPPER('ÚHRADOVÝ KATALOG VZP - ZP'!C276)),0)&gt;0," §","")</f>
        <v/>
      </c>
      <c r="AB276" s="11" t="str">
        <f>IF(IFERROR(SEARCH("#",UPPER('ÚHRADOVÝ KATALOG VZP - ZP'!C276)),0)&gt;0," #","")</f>
        <v/>
      </c>
      <c r="AC276" s="11" t="str">
        <f>IF(IFERROR(SEARCH(CHAR(10),UPPER('ÚHRADOVÝ KATALOG VZP - ZP'!C276)),0)&gt;0," ALT+ENTER","")</f>
        <v/>
      </c>
      <c r="AD276" s="96" t="str">
        <f>IF(AND(V276=0, R276="NE"),"Chybí NAZ",IF(LEN(TRIM(W276&amp;X276&amp;Y276&amp;Z276&amp;AA276&amp;AB276&amp;AC276))&gt;0,"Nepovolený(é) znak(y):   "&amp;W276&amp;X276&amp;Y276&amp;Z276&amp;AA276&amp;AB276&amp;AC276,TRIM('ÚHRADOVÝ KATALOG VZP - ZP'!C276)))</f>
        <v/>
      </c>
      <c r="AE276" s="11">
        <f>LEN(TRIM('ÚHRADOVÝ KATALOG VZP - ZP'!D276))</f>
        <v>0</v>
      </c>
      <c r="AF276" s="11" t="str">
        <f>IF(IFERROR(SEARCH("""",UPPER('ÚHRADOVÝ KATALOG VZP - ZP'!D276)),0)&gt;0," "&amp;CHAR(34),"")</f>
        <v/>
      </c>
      <c r="AG276" s="11" t="str">
        <f>IF(IFERROR(SEARCH("~?",UPPER('ÚHRADOVÝ KATALOG VZP - ZP'!D276)),0)&gt;0," ?","")</f>
        <v/>
      </c>
      <c r="AH276" s="11" t="str">
        <f>IF(IFERROR(SEARCH("!",UPPER('ÚHRADOVÝ KATALOG VZP - ZP'!D276)),0)&gt;0," !","")</f>
        <v/>
      </c>
      <c r="AI276" s="11" t="str">
        <f>IF(IFERROR(SEARCH("_",UPPER('ÚHRADOVÝ KATALOG VZP - ZP'!D276)),0)&gt;0," _","")</f>
        <v/>
      </c>
      <c r="AJ276" s="11" t="str">
        <f>IF(IFERROR(SEARCH("§",UPPER('ÚHRADOVÝ KATALOG VZP - ZP'!D276)),0)&gt;0," §","")</f>
        <v/>
      </c>
      <c r="AK276" s="11" t="str">
        <f>IF(IFERROR(SEARCH("#",UPPER('ÚHRADOVÝ KATALOG VZP - ZP'!D276)),0)&gt;0," #","")</f>
        <v/>
      </c>
      <c r="AL276" s="11" t="str">
        <f>IF(IFERROR(SEARCH(CHAR(10),UPPER('ÚHRADOVÝ KATALOG VZP - ZP'!D276)),0)&gt;0," ALT+ENTER","")</f>
        <v/>
      </c>
      <c r="AM276" s="96" t="str">
        <f>IF(AND(AE276=0, R276="NE"),"Chybí DOP",IF(LEN(TRIM(AF276&amp;AG276&amp;AH276&amp;AI276&amp;AJ276&amp;AK276&amp;AL276))&gt;0,"Nepovolený(é) znak(y):   "&amp;AF276&amp;AG276&amp;AH276&amp;AI276&amp;AJ276&amp;AK276&amp;AL276,TRIM('ÚHRADOVÝ KATALOG VZP - ZP'!D276)))</f>
        <v/>
      </c>
    </row>
    <row r="277" spans="1:39" ht="30" hidden="1" customHeight="1" x14ac:dyDescent="0.2">
      <c r="A277" s="1">
        <v>272</v>
      </c>
      <c r="B277" s="20" t="str">
        <f>IF(ISBLANK('ÚHRADOVÝ KATALOG VZP - ZP'!B277),"",'ÚHRADOVÝ KATALOG VZP - ZP'!B277)</f>
        <v/>
      </c>
      <c r="C277" s="21" t="str">
        <f t="shared" si="17"/>
        <v/>
      </c>
      <c r="D277" s="21" t="str">
        <f t="shared" si="18"/>
        <v/>
      </c>
      <c r="E277" s="22" t="str">
        <f>IF(S277="NOVÝ",IF(LEN(TRIM('ÚHRADOVÝ KATALOG VZP - ZP'!E277))=0,"Chybí TYP",'ÚHRADOVÝ KATALOG VZP - ZP'!E277),IF(LEN(TRIM('ÚHRADOVÝ KATALOG VZP - ZP'!E277))=0,"",'ÚHRADOVÝ KATALOG VZP - ZP'!E277))</f>
        <v/>
      </c>
      <c r="F277" s="22" t="str">
        <f t="shared" si="19"/>
        <v/>
      </c>
      <c r="G277" s="22" t="str">
        <f>IF(S277="NOVÝ",IF(LEN(TRIM('ÚHRADOVÝ KATALOG VZP - ZP'!G277))=0,"???",IF(IFERROR(SEARCH("""",UPPER('ÚHRADOVÝ KATALOG VZP - ZP'!G277)),0)=0,UPPER('ÚHRADOVÝ KATALOG VZP - ZP'!G277),"("&amp;""""&amp;")")),IF(LEN(TRIM('ÚHRADOVÝ KATALOG VZP - ZP'!G277))=0,"",IF(IFERROR(SEARCH("""",UPPER('ÚHRADOVÝ KATALOG VZP - ZP'!G277)),0)=0,UPPER('ÚHRADOVÝ KATALOG VZP - ZP'!G277),"("&amp;""""&amp;")")))</f>
        <v/>
      </c>
      <c r="H277" s="22" t="str">
        <f>IF(IFERROR(SEARCH("""",UPPER('ÚHRADOVÝ KATALOG VZP - ZP'!H277)),0)=0,UPPER('ÚHRADOVÝ KATALOG VZP - ZP'!H277),"("&amp;""""&amp;")")</f>
        <v/>
      </c>
      <c r="I277" s="22" t="str">
        <f>IF(IFERROR(SEARCH("""",UPPER('ÚHRADOVÝ KATALOG VZP - ZP'!I277)),0)=0,UPPER('ÚHRADOVÝ KATALOG VZP - ZP'!I277),"("&amp;""""&amp;")")</f>
        <v/>
      </c>
      <c r="J277" s="23" t="str">
        <f>IF(S277="NOVÝ",IF(LEN(TRIM('ÚHRADOVÝ KATALOG VZP - ZP'!J277))=0,"Chybí VYC",'ÚHRADOVÝ KATALOG VZP - ZP'!J277),IF(LEN(TRIM('ÚHRADOVÝ KATALOG VZP - ZP'!J277))=0,"",'ÚHRADOVÝ KATALOG VZP - ZP'!J277))</f>
        <v/>
      </c>
      <c r="K277" s="22" t="str">
        <f>IF(S277="NOVÝ",IF(LEN(TRIM('ÚHRADOVÝ KATALOG VZP - ZP'!K277))=0,"Chybí MENA",IF(IFERROR(SEARCH("""",UPPER('ÚHRADOVÝ KATALOG VZP - ZP'!K277)),0)=0,UPPER('ÚHRADOVÝ KATALOG VZP - ZP'!K277),"("&amp;""""&amp;")")),IF(LEN(TRIM('ÚHRADOVÝ KATALOG VZP - ZP'!K277))=0,"",IF(IFERROR(SEARCH("""",UPPER('ÚHRADOVÝ KATALOG VZP - ZP'!K277)),0)=0,UPPER('ÚHRADOVÝ KATALOG VZP - ZP'!K277),"("&amp;""""&amp;")")))</f>
        <v/>
      </c>
      <c r="L277" s="24" t="str">
        <f>IF(S277="NOVÝ",IF(LEN(TRIM('ÚHRADOVÝ KATALOG VZP - ZP'!L277))=0,"Chybí KURZ",'ÚHRADOVÝ KATALOG VZP - ZP'!L277),IF(LEN(TRIM('ÚHRADOVÝ KATALOG VZP - ZP'!L277))=0,"",'ÚHRADOVÝ KATALOG VZP - ZP'!L277))</f>
        <v/>
      </c>
      <c r="M277" s="83" t="str">
        <f>IF(S277="NOVÝ",IF(LEN(TRIM('ÚHRADOVÝ KATALOG VZP - ZP'!M277))=0,"Chybí DPH",
IF(OR('ÚHRADOVÝ KATALOG VZP - ZP'!M277=15,'ÚHRADOVÝ KATALOG VZP - ZP'!M277=21),
'ÚHRADOVÝ KATALOG VZP - ZP'!M277,"CHYBA")),
IF(LEN(TRIM('ÚHRADOVÝ KATALOG VZP - ZP'!M277))=0,"",
IF(OR('ÚHRADOVÝ KATALOG VZP - ZP'!M277=15,'ÚHRADOVÝ KATALOG VZP - ZP'!M277=21),
'ÚHRADOVÝ KATALOG VZP - ZP'!M277,"CHYBA"))
)</f>
        <v/>
      </c>
      <c r="N277" s="25" t="str">
        <f>IF(R277="NE",IF(AND(T277&lt;&gt;"X",LEN('ÚHRADOVÝ KATALOG VZP - ZP'!N277)&gt;0),IF(ROUND(J277*L277*(1+(M277/100))*T277,2)&lt;'ÚHRADOVÝ KATALOG VZP - ZP'!N277,TEXT('ÚHRADOVÝ KATALOG VZP - ZP'!N277,"# ##0,00 Kč") &amp; CHAR(10) &amp; "&gt; " &amp; TEXT('ÚHRADOVÝ KATALOG VZP - ZP'!N277-(J277*L277*(1+(M277/100))*T277),"# ##0,00 Kč"),TEXT('ÚHRADOVÝ KATALOG VZP - ZP'!N277,"# ##0,00 Kč") &amp; CHAR(10) &amp; "OK"),"Chybí data pro výpočet"),"")</f>
        <v/>
      </c>
      <c r="O277" s="26" t="str">
        <f>IF(AND(R277="NE",LEN('ÚHRADOVÝ KATALOG VZP - ZP'!O277)&gt;0),'ÚHRADOVÝ KATALOG VZP - ZP'!O277,"")</f>
        <v/>
      </c>
      <c r="P277" s="26" t="str">
        <f>IF(AND(R277="NE",LEN('ÚHRADOVÝ KATALOG VZP - ZP'!P277)&gt;0),'ÚHRADOVÝ KATALOG VZP - ZP'!P277,"")</f>
        <v/>
      </c>
      <c r="Q277" s="79" t="str">
        <f>IF(LEN(TRIM('ÚHRADOVÝ KATALOG VZP - ZP'!Q277))=0,"",IF(IFERROR(SEARCH("""",UPPER('ÚHRADOVÝ KATALOG VZP - ZP'!Q277)),0)=0,UPPER('ÚHRADOVÝ KATALOG VZP - ZP'!Q277),"("&amp;""""&amp;")"))</f>
        <v/>
      </c>
      <c r="R277" s="31" t="str">
        <f>IF(LEN(TRIM('ÚHRADOVÝ KATALOG VZP - ZP'!B277)&amp;TRIM('ÚHRADOVÝ KATALOG VZP - ZP'!C277)&amp;TRIM('ÚHRADOVÝ KATALOG VZP - ZP'!D277)&amp;TRIM('ÚHRADOVÝ KATALOG VZP - ZP'!E277)&amp;TRIM('ÚHRADOVÝ KATALOG VZP - ZP'!F277)&amp;TRIM('ÚHRADOVÝ KATALOG VZP - ZP'!G277)&amp;TRIM('ÚHRADOVÝ KATALOG VZP - ZP'!H277)&amp;TRIM('ÚHRADOVÝ KATALOG VZP - ZP'!I277)&amp;TRIM('ÚHRADOVÝ KATALOG VZP - ZP'!J277)&amp;TRIM('ÚHRADOVÝ KATALOG VZP - ZP'!K277)&amp;TRIM('ÚHRADOVÝ KATALOG VZP - ZP'!L277)&amp;TRIM('ÚHRADOVÝ KATALOG VZP - ZP'!M277)&amp;TRIM('ÚHRADOVÝ KATALOG VZP - ZP'!N277)&amp;TRIM('ÚHRADOVÝ KATALOG VZP - ZP'!O277)&amp;TRIM('ÚHRADOVÝ KATALOG VZP - ZP'!P277)&amp;TRIM('ÚHRADOVÝ KATALOG VZP - ZP'!Q277))=0,"ANO","NE")</f>
        <v>ANO</v>
      </c>
      <c r="S277" s="31" t="str">
        <f>IF(R277="NE",IF(LEN(TRIM('ÚHRADOVÝ KATALOG VZP - ZP'!B277))=0,"NOVÝ","OPRAVA"),"")</f>
        <v/>
      </c>
      <c r="T277" s="32" t="str">
        <f t="shared" si="20"/>
        <v>X</v>
      </c>
      <c r="U277" s="11"/>
      <c r="V277" s="11">
        <f>LEN(TRIM('ÚHRADOVÝ KATALOG VZP - ZP'!C277))</f>
        <v>0</v>
      </c>
      <c r="W277" s="11" t="str">
        <f>IF(IFERROR(SEARCH("""",UPPER('ÚHRADOVÝ KATALOG VZP - ZP'!C277)),0)&gt;0," "&amp;CHAR(34),"")</f>
        <v/>
      </c>
      <c r="X277" s="11" t="str">
        <f>IF(IFERROR(SEARCH("~?",UPPER('ÚHRADOVÝ KATALOG VZP - ZP'!C277)),0)&gt;0," ?","")</f>
        <v/>
      </c>
      <c r="Y277" s="11" t="str">
        <f>IF(IFERROR(SEARCH("!",UPPER('ÚHRADOVÝ KATALOG VZP - ZP'!C277)),0)&gt;0," !","")</f>
        <v/>
      </c>
      <c r="Z277" s="11" t="str">
        <f>IF(IFERROR(SEARCH("_",UPPER('ÚHRADOVÝ KATALOG VZP - ZP'!C277)),0)&gt;0," _","")</f>
        <v/>
      </c>
      <c r="AA277" s="11" t="str">
        <f>IF(IFERROR(SEARCH("§",UPPER('ÚHRADOVÝ KATALOG VZP - ZP'!C277)),0)&gt;0," §","")</f>
        <v/>
      </c>
      <c r="AB277" s="11" t="str">
        <f>IF(IFERROR(SEARCH("#",UPPER('ÚHRADOVÝ KATALOG VZP - ZP'!C277)),0)&gt;0," #","")</f>
        <v/>
      </c>
      <c r="AC277" s="11" t="str">
        <f>IF(IFERROR(SEARCH(CHAR(10),UPPER('ÚHRADOVÝ KATALOG VZP - ZP'!C277)),0)&gt;0," ALT+ENTER","")</f>
        <v/>
      </c>
      <c r="AD277" s="96" t="str">
        <f>IF(AND(V277=0, R277="NE"),"Chybí NAZ",IF(LEN(TRIM(W277&amp;X277&amp;Y277&amp;Z277&amp;AA277&amp;AB277&amp;AC277))&gt;0,"Nepovolený(é) znak(y):   "&amp;W277&amp;X277&amp;Y277&amp;Z277&amp;AA277&amp;AB277&amp;AC277,TRIM('ÚHRADOVÝ KATALOG VZP - ZP'!C277)))</f>
        <v/>
      </c>
      <c r="AE277" s="11">
        <f>LEN(TRIM('ÚHRADOVÝ KATALOG VZP - ZP'!D277))</f>
        <v>0</v>
      </c>
      <c r="AF277" s="11" t="str">
        <f>IF(IFERROR(SEARCH("""",UPPER('ÚHRADOVÝ KATALOG VZP - ZP'!D277)),0)&gt;0," "&amp;CHAR(34),"")</f>
        <v/>
      </c>
      <c r="AG277" s="11" t="str">
        <f>IF(IFERROR(SEARCH("~?",UPPER('ÚHRADOVÝ KATALOG VZP - ZP'!D277)),0)&gt;0," ?","")</f>
        <v/>
      </c>
      <c r="AH277" s="11" t="str">
        <f>IF(IFERROR(SEARCH("!",UPPER('ÚHRADOVÝ KATALOG VZP - ZP'!D277)),0)&gt;0," !","")</f>
        <v/>
      </c>
      <c r="AI277" s="11" t="str">
        <f>IF(IFERROR(SEARCH("_",UPPER('ÚHRADOVÝ KATALOG VZP - ZP'!D277)),0)&gt;0," _","")</f>
        <v/>
      </c>
      <c r="AJ277" s="11" t="str">
        <f>IF(IFERROR(SEARCH("§",UPPER('ÚHRADOVÝ KATALOG VZP - ZP'!D277)),0)&gt;0," §","")</f>
        <v/>
      </c>
      <c r="AK277" s="11" t="str">
        <f>IF(IFERROR(SEARCH("#",UPPER('ÚHRADOVÝ KATALOG VZP - ZP'!D277)),0)&gt;0," #","")</f>
        <v/>
      </c>
      <c r="AL277" s="11" t="str">
        <f>IF(IFERROR(SEARCH(CHAR(10),UPPER('ÚHRADOVÝ KATALOG VZP - ZP'!D277)),0)&gt;0," ALT+ENTER","")</f>
        <v/>
      </c>
      <c r="AM277" s="96" t="str">
        <f>IF(AND(AE277=0, R277="NE"),"Chybí DOP",IF(LEN(TRIM(AF277&amp;AG277&amp;AH277&amp;AI277&amp;AJ277&amp;AK277&amp;AL277))&gt;0,"Nepovolený(é) znak(y):   "&amp;AF277&amp;AG277&amp;AH277&amp;AI277&amp;AJ277&amp;AK277&amp;AL277,TRIM('ÚHRADOVÝ KATALOG VZP - ZP'!D277)))</f>
        <v/>
      </c>
    </row>
    <row r="278" spans="1:39" ht="30" hidden="1" customHeight="1" x14ac:dyDescent="0.2">
      <c r="A278" s="1">
        <v>273</v>
      </c>
      <c r="B278" s="20" t="str">
        <f>IF(ISBLANK('ÚHRADOVÝ KATALOG VZP - ZP'!B278),"",'ÚHRADOVÝ KATALOG VZP - ZP'!B278)</f>
        <v/>
      </c>
      <c r="C278" s="21" t="str">
        <f t="shared" si="17"/>
        <v/>
      </c>
      <c r="D278" s="21" t="str">
        <f t="shared" si="18"/>
        <v/>
      </c>
      <c r="E278" s="22" t="str">
        <f>IF(S278="NOVÝ",IF(LEN(TRIM('ÚHRADOVÝ KATALOG VZP - ZP'!E278))=0,"Chybí TYP",'ÚHRADOVÝ KATALOG VZP - ZP'!E278),IF(LEN(TRIM('ÚHRADOVÝ KATALOG VZP - ZP'!E278))=0,"",'ÚHRADOVÝ KATALOG VZP - ZP'!E278))</f>
        <v/>
      </c>
      <c r="F278" s="22" t="str">
        <f t="shared" si="19"/>
        <v/>
      </c>
      <c r="G278" s="22" t="str">
        <f>IF(S278="NOVÝ",IF(LEN(TRIM('ÚHRADOVÝ KATALOG VZP - ZP'!G278))=0,"???",IF(IFERROR(SEARCH("""",UPPER('ÚHRADOVÝ KATALOG VZP - ZP'!G278)),0)=0,UPPER('ÚHRADOVÝ KATALOG VZP - ZP'!G278),"("&amp;""""&amp;")")),IF(LEN(TRIM('ÚHRADOVÝ KATALOG VZP - ZP'!G278))=0,"",IF(IFERROR(SEARCH("""",UPPER('ÚHRADOVÝ KATALOG VZP - ZP'!G278)),0)=0,UPPER('ÚHRADOVÝ KATALOG VZP - ZP'!G278),"("&amp;""""&amp;")")))</f>
        <v/>
      </c>
      <c r="H278" s="22" t="str">
        <f>IF(IFERROR(SEARCH("""",UPPER('ÚHRADOVÝ KATALOG VZP - ZP'!H278)),0)=0,UPPER('ÚHRADOVÝ KATALOG VZP - ZP'!H278),"("&amp;""""&amp;")")</f>
        <v/>
      </c>
      <c r="I278" s="22" t="str">
        <f>IF(IFERROR(SEARCH("""",UPPER('ÚHRADOVÝ KATALOG VZP - ZP'!I278)),0)=0,UPPER('ÚHRADOVÝ KATALOG VZP - ZP'!I278),"("&amp;""""&amp;")")</f>
        <v/>
      </c>
      <c r="J278" s="23" t="str">
        <f>IF(S278="NOVÝ",IF(LEN(TRIM('ÚHRADOVÝ KATALOG VZP - ZP'!J278))=0,"Chybí VYC",'ÚHRADOVÝ KATALOG VZP - ZP'!J278),IF(LEN(TRIM('ÚHRADOVÝ KATALOG VZP - ZP'!J278))=0,"",'ÚHRADOVÝ KATALOG VZP - ZP'!J278))</f>
        <v/>
      </c>
      <c r="K278" s="22" t="str">
        <f>IF(S278="NOVÝ",IF(LEN(TRIM('ÚHRADOVÝ KATALOG VZP - ZP'!K278))=0,"Chybí MENA",IF(IFERROR(SEARCH("""",UPPER('ÚHRADOVÝ KATALOG VZP - ZP'!K278)),0)=0,UPPER('ÚHRADOVÝ KATALOG VZP - ZP'!K278),"("&amp;""""&amp;")")),IF(LEN(TRIM('ÚHRADOVÝ KATALOG VZP - ZP'!K278))=0,"",IF(IFERROR(SEARCH("""",UPPER('ÚHRADOVÝ KATALOG VZP - ZP'!K278)),0)=0,UPPER('ÚHRADOVÝ KATALOG VZP - ZP'!K278),"("&amp;""""&amp;")")))</f>
        <v/>
      </c>
      <c r="L278" s="24" t="str">
        <f>IF(S278="NOVÝ",IF(LEN(TRIM('ÚHRADOVÝ KATALOG VZP - ZP'!L278))=0,"Chybí KURZ",'ÚHRADOVÝ KATALOG VZP - ZP'!L278),IF(LEN(TRIM('ÚHRADOVÝ KATALOG VZP - ZP'!L278))=0,"",'ÚHRADOVÝ KATALOG VZP - ZP'!L278))</f>
        <v/>
      </c>
      <c r="M278" s="83" t="str">
        <f>IF(S278="NOVÝ",IF(LEN(TRIM('ÚHRADOVÝ KATALOG VZP - ZP'!M278))=0,"Chybí DPH",
IF(OR('ÚHRADOVÝ KATALOG VZP - ZP'!M278=15,'ÚHRADOVÝ KATALOG VZP - ZP'!M278=21),
'ÚHRADOVÝ KATALOG VZP - ZP'!M278,"CHYBA")),
IF(LEN(TRIM('ÚHRADOVÝ KATALOG VZP - ZP'!M278))=0,"",
IF(OR('ÚHRADOVÝ KATALOG VZP - ZP'!M278=15,'ÚHRADOVÝ KATALOG VZP - ZP'!M278=21),
'ÚHRADOVÝ KATALOG VZP - ZP'!M278,"CHYBA"))
)</f>
        <v/>
      </c>
      <c r="N278" s="25" t="str">
        <f>IF(R278="NE",IF(AND(T278&lt;&gt;"X",LEN('ÚHRADOVÝ KATALOG VZP - ZP'!N278)&gt;0),IF(ROUND(J278*L278*(1+(M278/100))*T278,2)&lt;'ÚHRADOVÝ KATALOG VZP - ZP'!N278,TEXT('ÚHRADOVÝ KATALOG VZP - ZP'!N278,"# ##0,00 Kč") &amp; CHAR(10) &amp; "&gt; " &amp; TEXT('ÚHRADOVÝ KATALOG VZP - ZP'!N278-(J278*L278*(1+(M278/100))*T278),"# ##0,00 Kč"),TEXT('ÚHRADOVÝ KATALOG VZP - ZP'!N278,"# ##0,00 Kč") &amp; CHAR(10) &amp; "OK"),"Chybí data pro výpočet"),"")</f>
        <v/>
      </c>
      <c r="O278" s="26" t="str">
        <f>IF(AND(R278="NE",LEN('ÚHRADOVÝ KATALOG VZP - ZP'!O278)&gt;0),'ÚHRADOVÝ KATALOG VZP - ZP'!O278,"")</f>
        <v/>
      </c>
      <c r="P278" s="26" t="str">
        <f>IF(AND(R278="NE",LEN('ÚHRADOVÝ KATALOG VZP - ZP'!P278)&gt;0),'ÚHRADOVÝ KATALOG VZP - ZP'!P278,"")</f>
        <v/>
      </c>
      <c r="Q278" s="79" t="str">
        <f>IF(LEN(TRIM('ÚHRADOVÝ KATALOG VZP - ZP'!Q278))=0,"",IF(IFERROR(SEARCH("""",UPPER('ÚHRADOVÝ KATALOG VZP - ZP'!Q278)),0)=0,UPPER('ÚHRADOVÝ KATALOG VZP - ZP'!Q278),"("&amp;""""&amp;")"))</f>
        <v/>
      </c>
      <c r="R278" s="31" t="str">
        <f>IF(LEN(TRIM('ÚHRADOVÝ KATALOG VZP - ZP'!B278)&amp;TRIM('ÚHRADOVÝ KATALOG VZP - ZP'!C278)&amp;TRIM('ÚHRADOVÝ KATALOG VZP - ZP'!D278)&amp;TRIM('ÚHRADOVÝ KATALOG VZP - ZP'!E278)&amp;TRIM('ÚHRADOVÝ KATALOG VZP - ZP'!F278)&amp;TRIM('ÚHRADOVÝ KATALOG VZP - ZP'!G278)&amp;TRIM('ÚHRADOVÝ KATALOG VZP - ZP'!H278)&amp;TRIM('ÚHRADOVÝ KATALOG VZP - ZP'!I278)&amp;TRIM('ÚHRADOVÝ KATALOG VZP - ZP'!J278)&amp;TRIM('ÚHRADOVÝ KATALOG VZP - ZP'!K278)&amp;TRIM('ÚHRADOVÝ KATALOG VZP - ZP'!L278)&amp;TRIM('ÚHRADOVÝ KATALOG VZP - ZP'!M278)&amp;TRIM('ÚHRADOVÝ KATALOG VZP - ZP'!N278)&amp;TRIM('ÚHRADOVÝ KATALOG VZP - ZP'!O278)&amp;TRIM('ÚHRADOVÝ KATALOG VZP - ZP'!P278)&amp;TRIM('ÚHRADOVÝ KATALOG VZP - ZP'!Q278))=0,"ANO","NE")</f>
        <v>ANO</v>
      </c>
      <c r="S278" s="31" t="str">
        <f>IF(R278="NE",IF(LEN(TRIM('ÚHRADOVÝ KATALOG VZP - ZP'!B278))=0,"NOVÝ","OPRAVA"),"")</f>
        <v/>
      </c>
      <c r="T278" s="32" t="str">
        <f t="shared" si="20"/>
        <v>X</v>
      </c>
      <c r="U278" s="11"/>
      <c r="V278" s="11">
        <f>LEN(TRIM('ÚHRADOVÝ KATALOG VZP - ZP'!C278))</f>
        <v>0</v>
      </c>
      <c r="W278" s="11" t="str">
        <f>IF(IFERROR(SEARCH("""",UPPER('ÚHRADOVÝ KATALOG VZP - ZP'!C278)),0)&gt;0," "&amp;CHAR(34),"")</f>
        <v/>
      </c>
      <c r="X278" s="11" t="str">
        <f>IF(IFERROR(SEARCH("~?",UPPER('ÚHRADOVÝ KATALOG VZP - ZP'!C278)),0)&gt;0," ?","")</f>
        <v/>
      </c>
      <c r="Y278" s="11" t="str">
        <f>IF(IFERROR(SEARCH("!",UPPER('ÚHRADOVÝ KATALOG VZP - ZP'!C278)),0)&gt;0," !","")</f>
        <v/>
      </c>
      <c r="Z278" s="11" t="str">
        <f>IF(IFERROR(SEARCH("_",UPPER('ÚHRADOVÝ KATALOG VZP - ZP'!C278)),0)&gt;0," _","")</f>
        <v/>
      </c>
      <c r="AA278" s="11" t="str">
        <f>IF(IFERROR(SEARCH("§",UPPER('ÚHRADOVÝ KATALOG VZP - ZP'!C278)),0)&gt;0," §","")</f>
        <v/>
      </c>
      <c r="AB278" s="11" t="str">
        <f>IF(IFERROR(SEARCH("#",UPPER('ÚHRADOVÝ KATALOG VZP - ZP'!C278)),0)&gt;0," #","")</f>
        <v/>
      </c>
      <c r="AC278" s="11" t="str">
        <f>IF(IFERROR(SEARCH(CHAR(10),UPPER('ÚHRADOVÝ KATALOG VZP - ZP'!C278)),0)&gt;0," ALT+ENTER","")</f>
        <v/>
      </c>
      <c r="AD278" s="96" t="str">
        <f>IF(AND(V278=0, R278="NE"),"Chybí NAZ",IF(LEN(TRIM(W278&amp;X278&amp;Y278&amp;Z278&amp;AA278&amp;AB278&amp;AC278))&gt;0,"Nepovolený(é) znak(y):   "&amp;W278&amp;X278&amp;Y278&amp;Z278&amp;AA278&amp;AB278&amp;AC278,TRIM('ÚHRADOVÝ KATALOG VZP - ZP'!C278)))</f>
        <v/>
      </c>
      <c r="AE278" s="11">
        <f>LEN(TRIM('ÚHRADOVÝ KATALOG VZP - ZP'!D278))</f>
        <v>0</v>
      </c>
      <c r="AF278" s="11" t="str">
        <f>IF(IFERROR(SEARCH("""",UPPER('ÚHRADOVÝ KATALOG VZP - ZP'!D278)),0)&gt;0," "&amp;CHAR(34),"")</f>
        <v/>
      </c>
      <c r="AG278" s="11" t="str">
        <f>IF(IFERROR(SEARCH("~?",UPPER('ÚHRADOVÝ KATALOG VZP - ZP'!D278)),0)&gt;0," ?","")</f>
        <v/>
      </c>
      <c r="AH278" s="11" t="str">
        <f>IF(IFERROR(SEARCH("!",UPPER('ÚHRADOVÝ KATALOG VZP - ZP'!D278)),0)&gt;0," !","")</f>
        <v/>
      </c>
      <c r="AI278" s="11" t="str">
        <f>IF(IFERROR(SEARCH("_",UPPER('ÚHRADOVÝ KATALOG VZP - ZP'!D278)),0)&gt;0," _","")</f>
        <v/>
      </c>
      <c r="AJ278" s="11" t="str">
        <f>IF(IFERROR(SEARCH("§",UPPER('ÚHRADOVÝ KATALOG VZP - ZP'!D278)),0)&gt;0," §","")</f>
        <v/>
      </c>
      <c r="AK278" s="11" t="str">
        <f>IF(IFERROR(SEARCH("#",UPPER('ÚHRADOVÝ KATALOG VZP - ZP'!D278)),0)&gt;0," #","")</f>
        <v/>
      </c>
      <c r="AL278" s="11" t="str">
        <f>IF(IFERROR(SEARCH(CHAR(10),UPPER('ÚHRADOVÝ KATALOG VZP - ZP'!D278)),0)&gt;0," ALT+ENTER","")</f>
        <v/>
      </c>
      <c r="AM278" s="96" t="str">
        <f>IF(AND(AE278=0, R278="NE"),"Chybí DOP",IF(LEN(TRIM(AF278&amp;AG278&amp;AH278&amp;AI278&amp;AJ278&amp;AK278&amp;AL278))&gt;0,"Nepovolený(é) znak(y):   "&amp;AF278&amp;AG278&amp;AH278&amp;AI278&amp;AJ278&amp;AK278&amp;AL278,TRIM('ÚHRADOVÝ KATALOG VZP - ZP'!D278)))</f>
        <v/>
      </c>
    </row>
    <row r="279" spans="1:39" ht="30" hidden="1" customHeight="1" x14ac:dyDescent="0.2">
      <c r="A279" s="1">
        <v>274</v>
      </c>
      <c r="B279" s="20" t="str">
        <f>IF(ISBLANK('ÚHRADOVÝ KATALOG VZP - ZP'!B279),"",'ÚHRADOVÝ KATALOG VZP - ZP'!B279)</f>
        <v/>
      </c>
      <c r="C279" s="21" t="str">
        <f t="shared" si="17"/>
        <v/>
      </c>
      <c r="D279" s="21" t="str">
        <f t="shared" si="18"/>
        <v/>
      </c>
      <c r="E279" s="22" t="str">
        <f>IF(S279="NOVÝ",IF(LEN(TRIM('ÚHRADOVÝ KATALOG VZP - ZP'!E279))=0,"Chybí TYP",'ÚHRADOVÝ KATALOG VZP - ZP'!E279),IF(LEN(TRIM('ÚHRADOVÝ KATALOG VZP - ZP'!E279))=0,"",'ÚHRADOVÝ KATALOG VZP - ZP'!E279))</f>
        <v/>
      </c>
      <c r="F279" s="22" t="str">
        <f t="shared" si="19"/>
        <v/>
      </c>
      <c r="G279" s="22" t="str">
        <f>IF(S279="NOVÝ",IF(LEN(TRIM('ÚHRADOVÝ KATALOG VZP - ZP'!G279))=0,"???",IF(IFERROR(SEARCH("""",UPPER('ÚHRADOVÝ KATALOG VZP - ZP'!G279)),0)=0,UPPER('ÚHRADOVÝ KATALOG VZP - ZP'!G279),"("&amp;""""&amp;")")),IF(LEN(TRIM('ÚHRADOVÝ KATALOG VZP - ZP'!G279))=0,"",IF(IFERROR(SEARCH("""",UPPER('ÚHRADOVÝ KATALOG VZP - ZP'!G279)),0)=0,UPPER('ÚHRADOVÝ KATALOG VZP - ZP'!G279),"("&amp;""""&amp;")")))</f>
        <v/>
      </c>
      <c r="H279" s="22" t="str">
        <f>IF(IFERROR(SEARCH("""",UPPER('ÚHRADOVÝ KATALOG VZP - ZP'!H279)),0)=0,UPPER('ÚHRADOVÝ KATALOG VZP - ZP'!H279),"("&amp;""""&amp;")")</f>
        <v/>
      </c>
      <c r="I279" s="22" t="str">
        <f>IF(IFERROR(SEARCH("""",UPPER('ÚHRADOVÝ KATALOG VZP - ZP'!I279)),0)=0,UPPER('ÚHRADOVÝ KATALOG VZP - ZP'!I279),"("&amp;""""&amp;")")</f>
        <v/>
      </c>
      <c r="J279" s="23" t="str">
        <f>IF(S279="NOVÝ",IF(LEN(TRIM('ÚHRADOVÝ KATALOG VZP - ZP'!J279))=0,"Chybí VYC",'ÚHRADOVÝ KATALOG VZP - ZP'!J279),IF(LEN(TRIM('ÚHRADOVÝ KATALOG VZP - ZP'!J279))=0,"",'ÚHRADOVÝ KATALOG VZP - ZP'!J279))</f>
        <v/>
      </c>
      <c r="K279" s="22" t="str">
        <f>IF(S279="NOVÝ",IF(LEN(TRIM('ÚHRADOVÝ KATALOG VZP - ZP'!K279))=0,"Chybí MENA",IF(IFERROR(SEARCH("""",UPPER('ÚHRADOVÝ KATALOG VZP - ZP'!K279)),0)=0,UPPER('ÚHRADOVÝ KATALOG VZP - ZP'!K279),"("&amp;""""&amp;")")),IF(LEN(TRIM('ÚHRADOVÝ KATALOG VZP - ZP'!K279))=0,"",IF(IFERROR(SEARCH("""",UPPER('ÚHRADOVÝ KATALOG VZP - ZP'!K279)),0)=0,UPPER('ÚHRADOVÝ KATALOG VZP - ZP'!K279),"("&amp;""""&amp;")")))</f>
        <v/>
      </c>
      <c r="L279" s="24" t="str">
        <f>IF(S279="NOVÝ",IF(LEN(TRIM('ÚHRADOVÝ KATALOG VZP - ZP'!L279))=0,"Chybí KURZ",'ÚHRADOVÝ KATALOG VZP - ZP'!L279),IF(LEN(TRIM('ÚHRADOVÝ KATALOG VZP - ZP'!L279))=0,"",'ÚHRADOVÝ KATALOG VZP - ZP'!L279))</f>
        <v/>
      </c>
      <c r="M279" s="83" t="str">
        <f>IF(S279="NOVÝ",IF(LEN(TRIM('ÚHRADOVÝ KATALOG VZP - ZP'!M279))=0,"Chybí DPH",
IF(OR('ÚHRADOVÝ KATALOG VZP - ZP'!M279=15,'ÚHRADOVÝ KATALOG VZP - ZP'!M279=21),
'ÚHRADOVÝ KATALOG VZP - ZP'!M279,"CHYBA")),
IF(LEN(TRIM('ÚHRADOVÝ KATALOG VZP - ZP'!M279))=0,"",
IF(OR('ÚHRADOVÝ KATALOG VZP - ZP'!M279=15,'ÚHRADOVÝ KATALOG VZP - ZP'!M279=21),
'ÚHRADOVÝ KATALOG VZP - ZP'!M279,"CHYBA"))
)</f>
        <v/>
      </c>
      <c r="N279" s="25" t="str">
        <f>IF(R279="NE",IF(AND(T279&lt;&gt;"X",LEN('ÚHRADOVÝ KATALOG VZP - ZP'!N279)&gt;0),IF(ROUND(J279*L279*(1+(M279/100))*T279,2)&lt;'ÚHRADOVÝ KATALOG VZP - ZP'!N279,TEXT('ÚHRADOVÝ KATALOG VZP - ZP'!N279,"# ##0,00 Kč") &amp; CHAR(10) &amp; "&gt; " &amp; TEXT('ÚHRADOVÝ KATALOG VZP - ZP'!N279-(J279*L279*(1+(M279/100))*T279),"# ##0,00 Kč"),TEXT('ÚHRADOVÝ KATALOG VZP - ZP'!N279,"# ##0,00 Kč") &amp; CHAR(10) &amp; "OK"),"Chybí data pro výpočet"),"")</f>
        <v/>
      </c>
      <c r="O279" s="26" t="str">
        <f>IF(AND(R279="NE",LEN('ÚHRADOVÝ KATALOG VZP - ZP'!O279)&gt;0),'ÚHRADOVÝ KATALOG VZP - ZP'!O279,"")</f>
        <v/>
      </c>
      <c r="P279" s="26" t="str">
        <f>IF(AND(R279="NE",LEN('ÚHRADOVÝ KATALOG VZP - ZP'!P279)&gt;0),'ÚHRADOVÝ KATALOG VZP - ZP'!P279,"")</f>
        <v/>
      </c>
      <c r="Q279" s="79" t="str">
        <f>IF(LEN(TRIM('ÚHRADOVÝ KATALOG VZP - ZP'!Q279))=0,"",IF(IFERROR(SEARCH("""",UPPER('ÚHRADOVÝ KATALOG VZP - ZP'!Q279)),0)=0,UPPER('ÚHRADOVÝ KATALOG VZP - ZP'!Q279),"("&amp;""""&amp;")"))</f>
        <v/>
      </c>
      <c r="R279" s="31" t="str">
        <f>IF(LEN(TRIM('ÚHRADOVÝ KATALOG VZP - ZP'!B279)&amp;TRIM('ÚHRADOVÝ KATALOG VZP - ZP'!C279)&amp;TRIM('ÚHRADOVÝ KATALOG VZP - ZP'!D279)&amp;TRIM('ÚHRADOVÝ KATALOG VZP - ZP'!E279)&amp;TRIM('ÚHRADOVÝ KATALOG VZP - ZP'!F279)&amp;TRIM('ÚHRADOVÝ KATALOG VZP - ZP'!G279)&amp;TRIM('ÚHRADOVÝ KATALOG VZP - ZP'!H279)&amp;TRIM('ÚHRADOVÝ KATALOG VZP - ZP'!I279)&amp;TRIM('ÚHRADOVÝ KATALOG VZP - ZP'!J279)&amp;TRIM('ÚHRADOVÝ KATALOG VZP - ZP'!K279)&amp;TRIM('ÚHRADOVÝ KATALOG VZP - ZP'!L279)&amp;TRIM('ÚHRADOVÝ KATALOG VZP - ZP'!M279)&amp;TRIM('ÚHRADOVÝ KATALOG VZP - ZP'!N279)&amp;TRIM('ÚHRADOVÝ KATALOG VZP - ZP'!O279)&amp;TRIM('ÚHRADOVÝ KATALOG VZP - ZP'!P279)&amp;TRIM('ÚHRADOVÝ KATALOG VZP - ZP'!Q279))=0,"ANO","NE")</f>
        <v>ANO</v>
      </c>
      <c r="S279" s="31" t="str">
        <f>IF(R279="NE",IF(LEN(TRIM('ÚHRADOVÝ KATALOG VZP - ZP'!B279))=0,"NOVÝ","OPRAVA"),"")</f>
        <v/>
      </c>
      <c r="T279" s="32" t="str">
        <f t="shared" si="20"/>
        <v>X</v>
      </c>
      <c r="U279" s="11"/>
      <c r="V279" s="11">
        <f>LEN(TRIM('ÚHRADOVÝ KATALOG VZP - ZP'!C279))</f>
        <v>0</v>
      </c>
      <c r="W279" s="11" t="str">
        <f>IF(IFERROR(SEARCH("""",UPPER('ÚHRADOVÝ KATALOG VZP - ZP'!C279)),0)&gt;0," "&amp;CHAR(34),"")</f>
        <v/>
      </c>
      <c r="X279" s="11" t="str">
        <f>IF(IFERROR(SEARCH("~?",UPPER('ÚHRADOVÝ KATALOG VZP - ZP'!C279)),0)&gt;0," ?","")</f>
        <v/>
      </c>
      <c r="Y279" s="11" t="str">
        <f>IF(IFERROR(SEARCH("!",UPPER('ÚHRADOVÝ KATALOG VZP - ZP'!C279)),0)&gt;0," !","")</f>
        <v/>
      </c>
      <c r="Z279" s="11" t="str">
        <f>IF(IFERROR(SEARCH("_",UPPER('ÚHRADOVÝ KATALOG VZP - ZP'!C279)),0)&gt;0," _","")</f>
        <v/>
      </c>
      <c r="AA279" s="11" t="str">
        <f>IF(IFERROR(SEARCH("§",UPPER('ÚHRADOVÝ KATALOG VZP - ZP'!C279)),0)&gt;0," §","")</f>
        <v/>
      </c>
      <c r="AB279" s="11" t="str">
        <f>IF(IFERROR(SEARCH("#",UPPER('ÚHRADOVÝ KATALOG VZP - ZP'!C279)),0)&gt;0," #","")</f>
        <v/>
      </c>
      <c r="AC279" s="11" t="str">
        <f>IF(IFERROR(SEARCH(CHAR(10),UPPER('ÚHRADOVÝ KATALOG VZP - ZP'!C279)),0)&gt;0," ALT+ENTER","")</f>
        <v/>
      </c>
      <c r="AD279" s="96" t="str">
        <f>IF(AND(V279=0, R279="NE"),"Chybí NAZ",IF(LEN(TRIM(W279&amp;X279&amp;Y279&amp;Z279&amp;AA279&amp;AB279&amp;AC279))&gt;0,"Nepovolený(é) znak(y):   "&amp;W279&amp;X279&amp;Y279&amp;Z279&amp;AA279&amp;AB279&amp;AC279,TRIM('ÚHRADOVÝ KATALOG VZP - ZP'!C279)))</f>
        <v/>
      </c>
      <c r="AE279" s="11">
        <f>LEN(TRIM('ÚHRADOVÝ KATALOG VZP - ZP'!D279))</f>
        <v>0</v>
      </c>
      <c r="AF279" s="11" t="str">
        <f>IF(IFERROR(SEARCH("""",UPPER('ÚHRADOVÝ KATALOG VZP - ZP'!D279)),0)&gt;0," "&amp;CHAR(34),"")</f>
        <v/>
      </c>
      <c r="AG279" s="11" t="str">
        <f>IF(IFERROR(SEARCH("~?",UPPER('ÚHRADOVÝ KATALOG VZP - ZP'!D279)),0)&gt;0," ?","")</f>
        <v/>
      </c>
      <c r="AH279" s="11" t="str">
        <f>IF(IFERROR(SEARCH("!",UPPER('ÚHRADOVÝ KATALOG VZP - ZP'!D279)),0)&gt;0," !","")</f>
        <v/>
      </c>
      <c r="AI279" s="11" t="str">
        <f>IF(IFERROR(SEARCH("_",UPPER('ÚHRADOVÝ KATALOG VZP - ZP'!D279)),0)&gt;0," _","")</f>
        <v/>
      </c>
      <c r="AJ279" s="11" t="str">
        <f>IF(IFERROR(SEARCH("§",UPPER('ÚHRADOVÝ KATALOG VZP - ZP'!D279)),0)&gt;0," §","")</f>
        <v/>
      </c>
      <c r="AK279" s="11" t="str">
        <f>IF(IFERROR(SEARCH("#",UPPER('ÚHRADOVÝ KATALOG VZP - ZP'!D279)),0)&gt;0," #","")</f>
        <v/>
      </c>
      <c r="AL279" s="11" t="str">
        <f>IF(IFERROR(SEARCH(CHAR(10),UPPER('ÚHRADOVÝ KATALOG VZP - ZP'!D279)),0)&gt;0," ALT+ENTER","")</f>
        <v/>
      </c>
      <c r="AM279" s="96" t="str">
        <f>IF(AND(AE279=0, R279="NE"),"Chybí DOP",IF(LEN(TRIM(AF279&amp;AG279&amp;AH279&amp;AI279&amp;AJ279&amp;AK279&amp;AL279))&gt;0,"Nepovolený(é) znak(y):   "&amp;AF279&amp;AG279&amp;AH279&amp;AI279&amp;AJ279&amp;AK279&amp;AL279,TRIM('ÚHRADOVÝ KATALOG VZP - ZP'!D279)))</f>
        <v/>
      </c>
    </row>
    <row r="280" spans="1:39" ht="30" hidden="1" customHeight="1" x14ac:dyDescent="0.2">
      <c r="A280" s="1">
        <v>275</v>
      </c>
      <c r="B280" s="20" t="str">
        <f>IF(ISBLANK('ÚHRADOVÝ KATALOG VZP - ZP'!B280),"",'ÚHRADOVÝ KATALOG VZP - ZP'!B280)</f>
        <v/>
      </c>
      <c r="C280" s="21" t="str">
        <f t="shared" si="17"/>
        <v/>
      </c>
      <c r="D280" s="21" t="str">
        <f t="shared" si="18"/>
        <v/>
      </c>
      <c r="E280" s="22" t="str">
        <f>IF(S280="NOVÝ",IF(LEN(TRIM('ÚHRADOVÝ KATALOG VZP - ZP'!E280))=0,"Chybí TYP",'ÚHRADOVÝ KATALOG VZP - ZP'!E280),IF(LEN(TRIM('ÚHRADOVÝ KATALOG VZP - ZP'!E280))=0,"",'ÚHRADOVÝ KATALOG VZP - ZP'!E280))</f>
        <v/>
      </c>
      <c r="F280" s="22" t="str">
        <f t="shared" si="19"/>
        <v/>
      </c>
      <c r="G280" s="22" t="str">
        <f>IF(S280="NOVÝ",IF(LEN(TRIM('ÚHRADOVÝ KATALOG VZP - ZP'!G280))=0,"???",IF(IFERROR(SEARCH("""",UPPER('ÚHRADOVÝ KATALOG VZP - ZP'!G280)),0)=0,UPPER('ÚHRADOVÝ KATALOG VZP - ZP'!G280),"("&amp;""""&amp;")")),IF(LEN(TRIM('ÚHRADOVÝ KATALOG VZP - ZP'!G280))=0,"",IF(IFERROR(SEARCH("""",UPPER('ÚHRADOVÝ KATALOG VZP - ZP'!G280)),0)=0,UPPER('ÚHRADOVÝ KATALOG VZP - ZP'!G280),"("&amp;""""&amp;")")))</f>
        <v/>
      </c>
      <c r="H280" s="22" t="str">
        <f>IF(IFERROR(SEARCH("""",UPPER('ÚHRADOVÝ KATALOG VZP - ZP'!H280)),0)=0,UPPER('ÚHRADOVÝ KATALOG VZP - ZP'!H280),"("&amp;""""&amp;")")</f>
        <v/>
      </c>
      <c r="I280" s="22" t="str">
        <f>IF(IFERROR(SEARCH("""",UPPER('ÚHRADOVÝ KATALOG VZP - ZP'!I280)),0)=0,UPPER('ÚHRADOVÝ KATALOG VZP - ZP'!I280),"("&amp;""""&amp;")")</f>
        <v/>
      </c>
      <c r="J280" s="23" t="str">
        <f>IF(S280="NOVÝ",IF(LEN(TRIM('ÚHRADOVÝ KATALOG VZP - ZP'!J280))=0,"Chybí VYC",'ÚHRADOVÝ KATALOG VZP - ZP'!J280),IF(LEN(TRIM('ÚHRADOVÝ KATALOG VZP - ZP'!J280))=0,"",'ÚHRADOVÝ KATALOG VZP - ZP'!J280))</f>
        <v/>
      </c>
      <c r="K280" s="22" t="str">
        <f>IF(S280="NOVÝ",IF(LEN(TRIM('ÚHRADOVÝ KATALOG VZP - ZP'!K280))=0,"Chybí MENA",IF(IFERROR(SEARCH("""",UPPER('ÚHRADOVÝ KATALOG VZP - ZP'!K280)),0)=0,UPPER('ÚHRADOVÝ KATALOG VZP - ZP'!K280),"("&amp;""""&amp;")")),IF(LEN(TRIM('ÚHRADOVÝ KATALOG VZP - ZP'!K280))=0,"",IF(IFERROR(SEARCH("""",UPPER('ÚHRADOVÝ KATALOG VZP - ZP'!K280)),0)=0,UPPER('ÚHRADOVÝ KATALOG VZP - ZP'!K280),"("&amp;""""&amp;")")))</f>
        <v/>
      </c>
      <c r="L280" s="24" t="str">
        <f>IF(S280="NOVÝ",IF(LEN(TRIM('ÚHRADOVÝ KATALOG VZP - ZP'!L280))=0,"Chybí KURZ",'ÚHRADOVÝ KATALOG VZP - ZP'!L280),IF(LEN(TRIM('ÚHRADOVÝ KATALOG VZP - ZP'!L280))=0,"",'ÚHRADOVÝ KATALOG VZP - ZP'!L280))</f>
        <v/>
      </c>
      <c r="M280" s="83" t="str">
        <f>IF(S280="NOVÝ",IF(LEN(TRIM('ÚHRADOVÝ KATALOG VZP - ZP'!M280))=0,"Chybí DPH",
IF(OR('ÚHRADOVÝ KATALOG VZP - ZP'!M280=15,'ÚHRADOVÝ KATALOG VZP - ZP'!M280=21),
'ÚHRADOVÝ KATALOG VZP - ZP'!M280,"CHYBA")),
IF(LEN(TRIM('ÚHRADOVÝ KATALOG VZP - ZP'!M280))=0,"",
IF(OR('ÚHRADOVÝ KATALOG VZP - ZP'!M280=15,'ÚHRADOVÝ KATALOG VZP - ZP'!M280=21),
'ÚHRADOVÝ KATALOG VZP - ZP'!M280,"CHYBA"))
)</f>
        <v/>
      </c>
      <c r="N280" s="25" t="str">
        <f>IF(R280="NE",IF(AND(T280&lt;&gt;"X",LEN('ÚHRADOVÝ KATALOG VZP - ZP'!N280)&gt;0),IF(ROUND(J280*L280*(1+(M280/100))*T280,2)&lt;'ÚHRADOVÝ KATALOG VZP - ZP'!N280,TEXT('ÚHRADOVÝ KATALOG VZP - ZP'!N280,"# ##0,00 Kč") &amp; CHAR(10) &amp; "&gt; " &amp; TEXT('ÚHRADOVÝ KATALOG VZP - ZP'!N280-(J280*L280*(1+(M280/100))*T280),"# ##0,00 Kč"),TEXT('ÚHRADOVÝ KATALOG VZP - ZP'!N280,"# ##0,00 Kč") &amp; CHAR(10) &amp; "OK"),"Chybí data pro výpočet"),"")</f>
        <v/>
      </c>
      <c r="O280" s="26" t="str">
        <f>IF(AND(R280="NE",LEN('ÚHRADOVÝ KATALOG VZP - ZP'!O280)&gt;0),'ÚHRADOVÝ KATALOG VZP - ZP'!O280,"")</f>
        <v/>
      </c>
      <c r="P280" s="26" t="str">
        <f>IF(AND(R280="NE",LEN('ÚHRADOVÝ KATALOG VZP - ZP'!P280)&gt;0),'ÚHRADOVÝ KATALOG VZP - ZP'!P280,"")</f>
        <v/>
      </c>
      <c r="Q280" s="79" t="str">
        <f>IF(LEN(TRIM('ÚHRADOVÝ KATALOG VZP - ZP'!Q280))=0,"",IF(IFERROR(SEARCH("""",UPPER('ÚHRADOVÝ KATALOG VZP - ZP'!Q280)),0)=0,UPPER('ÚHRADOVÝ KATALOG VZP - ZP'!Q280),"("&amp;""""&amp;")"))</f>
        <v/>
      </c>
      <c r="R280" s="31" t="str">
        <f>IF(LEN(TRIM('ÚHRADOVÝ KATALOG VZP - ZP'!B280)&amp;TRIM('ÚHRADOVÝ KATALOG VZP - ZP'!C280)&amp;TRIM('ÚHRADOVÝ KATALOG VZP - ZP'!D280)&amp;TRIM('ÚHRADOVÝ KATALOG VZP - ZP'!E280)&amp;TRIM('ÚHRADOVÝ KATALOG VZP - ZP'!F280)&amp;TRIM('ÚHRADOVÝ KATALOG VZP - ZP'!G280)&amp;TRIM('ÚHRADOVÝ KATALOG VZP - ZP'!H280)&amp;TRIM('ÚHRADOVÝ KATALOG VZP - ZP'!I280)&amp;TRIM('ÚHRADOVÝ KATALOG VZP - ZP'!J280)&amp;TRIM('ÚHRADOVÝ KATALOG VZP - ZP'!K280)&amp;TRIM('ÚHRADOVÝ KATALOG VZP - ZP'!L280)&amp;TRIM('ÚHRADOVÝ KATALOG VZP - ZP'!M280)&amp;TRIM('ÚHRADOVÝ KATALOG VZP - ZP'!N280)&amp;TRIM('ÚHRADOVÝ KATALOG VZP - ZP'!O280)&amp;TRIM('ÚHRADOVÝ KATALOG VZP - ZP'!P280)&amp;TRIM('ÚHRADOVÝ KATALOG VZP - ZP'!Q280))=0,"ANO","NE")</f>
        <v>ANO</v>
      </c>
      <c r="S280" s="31" t="str">
        <f>IF(R280="NE",IF(LEN(TRIM('ÚHRADOVÝ KATALOG VZP - ZP'!B280))=0,"NOVÝ","OPRAVA"),"")</f>
        <v/>
      </c>
      <c r="T280" s="32" t="str">
        <f t="shared" si="20"/>
        <v>X</v>
      </c>
      <c r="U280" s="11"/>
      <c r="V280" s="11">
        <f>LEN(TRIM('ÚHRADOVÝ KATALOG VZP - ZP'!C280))</f>
        <v>0</v>
      </c>
      <c r="W280" s="11" t="str">
        <f>IF(IFERROR(SEARCH("""",UPPER('ÚHRADOVÝ KATALOG VZP - ZP'!C280)),0)&gt;0," "&amp;CHAR(34),"")</f>
        <v/>
      </c>
      <c r="X280" s="11" t="str">
        <f>IF(IFERROR(SEARCH("~?",UPPER('ÚHRADOVÝ KATALOG VZP - ZP'!C280)),0)&gt;0," ?","")</f>
        <v/>
      </c>
      <c r="Y280" s="11" t="str">
        <f>IF(IFERROR(SEARCH("!",UPPER('ÚHRADOVÝ KATALOG VZP - ZP'!C280)),0)&gt;0," !","")</f>
        <v/>
      </c>
      <c r="Z280" s="11" t="str">
        <f>IF(IFERROR(SEARCH("_",UPPER('ÚHRADOVÝ KATALOG VZP - ZP'!C280)),0)&gt;0," _","")</f>
        <v/>
      </c>
      <c r="AA280" s="11" t="str">
        <f>IF(IFERROR(SEARCH("§",UPPER('ÚHRADOVÝ KATALOG VZP - ZP'!C280)),0)&gt;0," §","")</f>
        <v/>
      </c>
      <c r="AB280" s="11" t="str">
        <f>IF(IFERROR(SEARCH("#",UPPER('ÚHRADOVÝ KATALOG VZP - ZP'!C280)),0)&gt;0," #","")</f>
        <v/>
      </c>
      <c r="AC280" s="11" t="str">
        <f>IF(IFERROR(SEARCH(CHAR(10),UPPER('ÚHRADOVÝ KATALOG VZP - ZP'!C280)),0)&gt;0," ALT+ENTER","")</f>
        <v/>
      </c>
      <c r="AD280" s="96" t="str">
        <f>IF(AND(V280=0, R280="NE"),"Chybí NAZ",IF(LEN(TRIM(W280&amp;X280&amp;Y280&amp;Z280&amp;AA280&amp;AB280&amp;AC280))&gt;0,"Nepovolený(é) znak(y):   "&amp;W280&amp;X280&amp;Y280&amp;Z280&amp;AA280&amp;AB280&amp;AC280,TRIM('ÚHRADOVÝ KATALOG VZP - ZP'!C280)))</f>
        <v/>
      </c>
      <c r="AE280" s="11">
        <f>LEN(TRIM('ÚHRADOVÝ KATALOG VZP - ZP'!D280))</f>
        <v>0</v>
      </c>
      <c r="AF280" s="11" t="str">
        <f>IF(IFERROR(SEARCH("""",UPPER('ÚHRADOVÝ KATALOG VZP - ZP'!D280)),0)&gt;0," "&amp;CHAR(34),"")</f>
        <v/>
      </c>
      <c r="AG280" s="11" t="str">
        <f>IF(IFERROR(SEARCH("~?",UPPER('ÚHRADOVÝ KATALOG VZP - ZP'!D280)),0)&gt;0," ?","")</f>
        <v/>
      </c>
      <c r="AH280" s="11" t="str">
        <f>IF(IFERROR(SEARCH("!",UPPER('ÚHRADOVÝ KATALOG VZP - ZP'!D280)),0)&gt;0," !","")</f>
        <v/>
      </c>
      <c r="AI280" s="11" t="str">
        <f>IF(IFERROR(SEARCH("_",UPPER('ÚHRADOVÝ KATALOG VZP - ZP'!D280)),0)&gt;0," _","")</f>
        <v/>
      </c>
      <c r="AJ280" s="11" t="str">
        <f>IF(IFERROR(SEARCH("§",UPPER('ÚHRADOVÝ KATALOG VZP - ZP'!D280)),0)&gt;0," §","")</f>
        <v/>
      </c>
      <c r="AK280" s="11" t="str">
        <f>IF(IFERROR(SEARCH("#",UPPER('ÚHRADOVÝ KATALOG VZP - ZP'!D280)),0)&gt;0," #","")</f>
        <v/>
      </c>
      <c r="AL280" s="11" t="str">
        <f>IF(IFERROR(SEARCH(CHAR(10),UPPER('ÚHRADOVÝ KATALOG VZP - ZP'!D280)),0)&gt;0," ALT+ENTER","")</f>
        <v/>
      </c>
      <c r="AM280" s="96" t="str">
        <f>IF(AND(AE280=0, R280="NE"),"Chybí DOP",IF(LEN(TRIM(AF280&amp;AG280&amp;AH280&amp;AI280&amp;AJ280&amp;AK280&amp;AL280))&gt;0,"Nepovolený(é) znak(y):   "&amp;AF280&amp;AG280&amp;AH280&amp;AI280&amp;AJ280&amp;AK280&amp;AL280,TRIM('ÚHRADOVÝ KATALOG VZP - ZP'!D280)))</f>
        <v/>
      </c>
    </row>
    <row r="281" spans="1:39" ht="30" hidden="1" customHeight="1" x14ac:dyDescent="0.2">
      <c r="A281" s="1">
        <v>276</v>
      </c>
      <c r="B281" s="20" t="str">
        <f>IF(ISBLANK('ÚHRADOVÝ KATALOG VZP - ZP'!B281),"",'ÚHRADOVÝ KATALOG VZP - ZP'!B281)</f>
        <v/>
      </c>
      <c r="C281" s="21" t="str">
        <f t="shared" si="17"/>
        <v/>
      </c>
      <c r="D281" s="21" t="str">
        <f t="shared" si="18"/>
        <v/>
      </c>
      <c r="E281" s="22" t="str">
        <f>IF(S281="NOVÝ",IF(LEN(TRIM('ÚHRADOVÝ KATALOG VZP - ZP'!E281))=0,"Chybí TYP",'ÚHRADOVÝ KATALOG VZP - ZP'!E281),IF(LEN(TRIM('ÚHRADOVÝ KATALOG VZP - ZP'!E281))=0,"",'ÚHRADOVÝ KATALOG VZP - ZP'!E281))</f>
        <v/>
      </c>
      <c r="F281" s="22" t="str">
        <f t="shared" si="19"/>
        <v/>
      </c>
      <c r="G281" s="22" t="str">
        <f>IF(S281="NOVÝ",IF(LEN(TRIM('ÚHRADOVÝ KATALOG VZP - ZP'!G281))=0,"???",IF(IFERROR(SEARCH("""",UPPER('ÚHRADOVÝ KATALOG VZP - ZP'!G281)),0)=0,UPPER('ÚHRADOVÝ KATALOG VZP - ZP'!G281),"("&amp;""""&amp;")")),IF(LEN(TRIM('ÚHRADOVÝ KATALOG VZP - ZP'!G281))=0,"",IF(IFERROR(SEARCH("""",UPPER('ÚHRADOVÝ KATALOG VZP - ZP'!G281)),0)=0,UPPER('ÚHRADOVÝ KATALOG VZP - ZP'!G281),"("&amp;""""&amp;")")))</f>
        <v/>
      </c>
      <c r="H281" s="22" t="str">
        <f>IF(IFERROR(SEARCH("""",UPPER('ÚHRADOVÝ KATALOG VZP - ZP'!H281)),0)=0,UPPER('ÚHRADOVÝ KATALOG VZP - ZP'!H281),"("&amp;""""&amp;")")</f>
        <v/>
      </c>
      <c r="I281" s="22" t="str">
        <f>IF(IFERROR(SEARCH("""",UPPER('ÚHRADOVÝ KATALOG VZP - ZP'!I281)),0)=0,UPPER('ÚHRADOVÝ KATALOG VZP - ZP'!I281),"("&amp;""""&amp;")")</f>
        <v/>
      </c>
      <c r="J281" s="23" t="str">
        <f>IF(S281="NOVÝ",IF(LEN(TRIM('ÚHRADOVÝ KATALOG VZP - ZP'!J281))=0,"Chybí VYC",'ÚHRADOVÝ KATALOG VZP - ZP'!J281),IF(LEN(TRIM('ÚHRADOVÝ KATALOG VZP - ZP'!J281))=0,"",'ÚHRADOVÝ KATALOG VZP - ZP'!J281))</f>
        <v/>
      </c>
      <c r="K281" s="22" t="str">
        <f>IF(S281="NOVÝ",IF(LEN(TRIM('ÚHRADOVÝ KATALOG VZP - ZP'!K281))=0,"Chybí MENA",IF(IFERROR(SEARCH("""",UPPER('ÚHRADOVÝ KATALOG VZP - ZP'!K281)),0)=0,UPPER('ÚHRADOVÝ KATALOG VZP - ZP'!K281),"("&amp;""""&amp;")")),IF(LEN(TRIM('ÚHRADOVÝ KATALOG VZP - ZP'!K281))=0,"",IF(IFERROR(SEARCH("""",UPPER('ÚHRADOVÝ KATALOG VZP - ZP'!K281)),0)=0,UPPER('ÚHRADOVÝ KATALOG VZP - ZP'!K281),"("&amp;""""&amp;")")))</f>
        <v/>
      </c>
      <c r="L281" s="24" t="str">
        <f>IF(S281="NOVÝ",IF(LEN(TRIM('ÚHRADOVÝ KATALOG VZP - ZP'!L281))=0,"Chybí KURZ",'ÚHRADOVÝ KATALOG VZP - ZP'!L281),IF(LEN(TRIM('ÚHRADOVÝ KATALOG VZP - ZP'!L281))=0,"",'ÚHRADOVÝ KATALOG VZP - ZP'!L281))</f>
        <v/>
      </c>
      <c r="M281" s="83" t="str">
        <f>IF(S281="NOVÝ",IF(LEN(TRIM('ÚHRADOVÝ KATALOG VZP - ZP'!M281))=0,"Chybí DPH",
IF(OR('ÚHRADOVÝ KATALOG VZP - ZP'!M281=15,'ÚHRADOVÝ KATALOG VZP - ZP'!M281=21),
'ÚHRADOVÝ KATALOG VZP - ZP'!M281,"CHYBA")),
IF(LEN(TRIM('ÚHRADOVÝ KATALOG VZP - ZP'!M281))=0,"",
IF(OR('ÚHRADOVÝ KATALOG VZP - ZP'!M281=15,'ÚHRADOVÝ KATALOG VZP - ZP'!M281=21),
'ÚHRADOVÝ KATALOG VZP - ZP'!M281,"CHYBA"))
)</f>
        <v/>
      </c>
      <c r="N281" s="25" t="str">
        <f>IF(R281="NE",IF(AND(T281&lt;&gt;"X",LEN('ÚHRADOVÝ KATALOG VZP - ZP'!N281)&gt;0),IF(ROUND(J281*L281*(1+(M281/100))*T281,2)&lt;'ÚHRADOVÝ KATALOG VZP - ZP'!N281,TEXT('ÚHRADOVÝ KATALOG VZP - ZP'!N281,"# ##0,00 Kč") &amp; CHAR(10) &amp; "&gt; " &amp; TEXT('ÚHRADOVÝ KATALOG VZP - ZP'!N281-(J281*L281*(1+(M281/100))*T281),"# ##0,00 Kč"),TEXT('ÚHRADOVÝ KATALOG VZP - ZP'!N281,"# ##0,00 Kč") &amp; CHAR(10) &amp; "OK"),"Chybí data pro výpočet"),"")</f>
        <v/>
      </c>
      <c r="O281" s="26" t="str">
        <f>IF(AND(R281="NE",LEN('ÚHRADOVÝ KATALOG VZP - ZP'!O281)&gt;0),'ÚHRADOVÝ KATALOG VZP - ZP'!O281,"")</f>
        <v/>
      </c>
      <c r="P281" s="26" t="str">
        <f>IF(AND(R281="NE",LEN('ÚHRADOVÝ KATALOG VZP - ZP'!P281)&gt;0),'ÚHRADOVÝ KATALOG VZP - ZP'!P281,"")</f>
        <v/>
      </c>
      <c r="Q281" s="79" t="str">
        <f>IF(LEN(TRIM('ÚHRADOVÝ KATALOG VZP - ZP'!Q281))=0,"",IF(IFERROR(SEARCH("""",UPPER('ÚHRADOVÝ KATALOG VZP - ZP'!Q281)),0)=0,UPPER('ÚHRADOVÝ KATALOG VZP - ZP'!Q281),"("&amp;""""&amp;")"))</f>
        <v/>
      </c>
      <c r="R281" s="31" t="str">
        <f>IF(LEN(TRIM('ÚHRADOVÝ KATALOG VZP - ZP'!B281)&amp;TRIM('ÚHRADOVÝ KATALOG VZP - ZP'!C281)&amp;TRIM('ÚHRADOVÝ KATALOG VZP - ZP'!D281)&amp;TRIM('ÚHRADOVÝ KATALOG VZP - ZP'!E281)&amp;TRIM('ÚHRADOVÝ KATALOG VZP - ZP'!F281)&amp;TRIM('ÚHRADOVÝ KATALOG VZP - ZP'!G281)&amp;TRIM('ÚHRADOVÝ KATALOG VZP - ZP'!H281)&amp;TRIM('ÚHRADOVÝ KATALOG VZP - ZP'!I281)&amp;TRIM('ÚHRADOVÝ KATALOG VZP - ZP'!J281)&amp;TRIM('ÚHRADOVÝ KATALOG VZP - ZP'!K281)&amp;TRIM('ÚHRADOVÝ KATALOG VZP - ZP'!L281)&amp;TRIM('ÚHRADOVÝ KATALOG VZP - ZP'!M281)&amp;TRIM('ÚHRADOVÝ KATALOG VZP - ZP'!N281)&amp;TRIM('ÚHRADOVÝ KATALOG VZP - ZP'!O281)&amp;TRIM('ÚHRADOVÝ KATALOG VZP - ZP'!P281)&amp;TRIM('ÚHRADOVÝ KATALOG VZP - ZP'!Q281))=0,"ANO","NE")</f>
        <v>ANO</v>
      </c>
      <c r="S281" s="31" t="str">
        <f>IF(R281="NE",IF(LEN(TRIM('ÚHRADOVÝ KATALOG VZP - ZP'!B281))=0,"NOVÝ","OPRAVA"),"")</f>
        <v/>
      </c>
      <c r="T281" s="32" t="str">
        <f t="shared" si="20"/>
        <v>X</v>
      </c>
      <c r="U281" s="11"/>
      <c r="V281" s="11">
        <f>LEN(TRIM('ÚHRADOVÝ KATALOG VZP - ZP'!C281))</f>
        <v>0</v>
      </c>
      <c r="W281" s="11" t="str">
        <f>IF(IFERROR(SEARCH("""",UPPER('ÚHRADOVÝ KATALOG VZP - ZP'!C281)),0)&gt;0," "&amp;CHAR(34),"")</f>
        <v/>
      </c>
      <c r="X281" s="11" t="str">
        <f>IF(IFERROR(SEARCH("~?",UPPER('ÚHRADOVÝ KATALOG VZP - ZP'!C281)),0)&gt;0," ?","")</f>
        <v/>
      </c>
      <c r="Y281" s="11" t="str">
        <f>IF(IFERROR(SEARCH("!",UPPER('ÚHRADOVÝ KATALOG VZP - ZP'!C281)),0)&gt;0," !","")</f>
        <v/>
      </c>
      <c r="Z281" s="11" t="str">
        <f>IF(IFERROR(SEARCH("_",UPPER('ÚHRADOVÝ KATALOG VZP - ZP'!C281)),0)&gt;0," _","")</f>
        <v/>
      </c>
      <c r="AA281" s="11" t="str">
        <f>IF(IFERROR(SEARCH("§",UPPER('ÚHRADOVÝ KATALOG VZP - ZP'!C281)),0)&gt;0," §","")</f>
        <v/>
      </c>
      <c r="AB281" s="11" t="str">
        <f>IF(IFERROR(SEARCH("#",UPPER('ÚHRADOVÝ KATALOG VZP - ZP'!C281)),0)&gt;0," #","")</f>
        <v/>
      </c>
      <c r="AC281" s="11" t="str">
        <f>IF(IFERROR(SEARCH(CHAR(10),UPPER('ÚHRADOVÝ KATALOG VZP - ZP'!C281)),0)&gt;0," ALT+ENTER","")</f>
        <v/>
      </c>
      <c r="AD281" s="96" t="str">
        <f>IF(AND(V281=0, R281="NE"),"Chybí NAZ",IF(LEN(TRIM(W281&amp;X281&amp;Y281&amp;Z281&amp;AA281&amp;AB281&amp;AC281))&gt;0,"Nepovolený(é) znak(y):   "&amp;W281&amp;X281&amp;Y281&amp;Z281&amp;AA281&amp;AB281&amp;AC281,TRIM('ÚHRADOVÝ KATALOG VZP - ZP'!C281)))</f>
        <v/>
      </c>
      <c r="AE281" s="11">
        <f>LEN(TRIM('ÚHRADOVÝ KATALOG VZP - ZP'!D281))</f>
        <v>0</v>
      </c>
      <c r="AF281" s="11" t="str">
        <f>IF(IFERROR(SEARCH("""",UPPER('ÚHRADOVÝ KATALOG VZP - ZP'!D281)),0)&gt;0," "&amp;CHAR(34),"")</f>
        <v/>
      </c>
      <c r="AG281" s="11" t="str">
        <f>IF(IFERROR(SEARCH("~?",UPPER('ÚHRADOVÝ KATALOG VZP - ZP'!D281)),0)&gt;0," ?","")</f>
        <v/>
      </c>
      <c r="AH281" s="11" t="str">
        <f>IF(IFERROR(SEARCH("!",UPPER('ÚHRADOVÝ KATALOG VZP - ZP'!D281)),0)&gt;0," !","")</f>
        <v/>
      </c>
      <c r="AI281" s="11" t="str">
        <f>IF(IFERROR(SEARCH("_",UPPER('ÚHRADOVÝ KATALOG VZP - ZP'!D281)),0)&gt;0," _","")</f>
        <v/>
      </c>
      <c r="AJ281" s="11" t="str">
        <f>IF(IFERROR(SEARCH("§",UPPER('ÚHRADOVÝ KATALOG VZP - ZP'!D281)),0)&gt;0," §","")</f>
        <v/>
      </c>
      <c r="AK281" s="11" t="str">
        <f>IF(IFERROR(SEARCH("#",UPPER('ÚHRADOVÝ KATALOG VZP - ZP'!D281)),0)&gt;0," #","")</f>
        <v/>
      </c>
      <c r="AL281" s="11" t="str">
        <f>IF(IFERROR(SEARCH(CHAR(10),UPPER('ÚHRADOVÝ KATALOG VZP - ZP'!D281)),0)&gt;0," ALT+ENTER","")</f>
        <v/>
      </c>
      <c r="AM281" s="96" t="str">
        <f>IF(AND(AE281=0, R281="NE"),"Chybí DOP",IF(LEN(TRIM(AF281&amp;AG281&amp;AH281&amp;AI281&amp;AJ281&amp;AK281&amp;AL281))&gt;0,"Nepovolený(é) znak(y):   "&amp;AF281&amp;AG281&amp;AH281&amp;AI281&amp;AJ281&amp;AK281&amp;AL281,TRIM('ÚHRADOVÝ KATALOG VZP - ZP'!D281)))</f>
        <v/>
      </c>
    </row>
    <row r="282" spans="1:39" ht="30" hidden="1" customHeight="1" x14ac:dyDescent="0.2">
      <c r="A282" s="1">
        <v>277</v>
      </c>
      <c r="B282" s="20" t="str">
        <f>IF(ISBLANK('ÚHRADOVÝ KATALOG VZP - ZP'!B282),"",'ÚHRADOVÝ KATALOG VZP - ZP'!B282)</f>
        <v/>
      </c>
      <c r="C282" s="21" t="str">
        <f t="shared" si="17"/>
        <v/>
      </c>
      <c r="D282" s="21" t="str">
        <f t="shared" si="18"/>
        <v/>
      </c>
      <c r="E282" s="22" t="str">
        <f>IF(S282="NOVÝ",IF(LEN(TRIM('ÚHRADOVÝ KATALOG VZP - ZP'!E282))=0,"Chybí TYP",'ÚHRADOVÝ KATALOG VZP - ZP'!E282),IF(LEN(TRIM('ÚHRADOVÝ KATALOG VZP - ZP'!E282))=0,"",'ÚHRADOVÝ KATALOG VZP - ZP'!E282))</f>
        <v/>
      </c>
      <c r="F282" s="22" t="str">
        <f t="shared" si="19"/>
        <v/>
      </c>
      <c r="G282" s="22" t="str">
        <f>IF(S282="NOVÝ",IF(LEN(TRIM('ÚHRADOVÝ KATALOG VZP - ZP'!G282))=0,"???",IF(IFERROR(SEARCH("""",UPPER('ÚHRADOVÝ KATALOG VZP - ZP'!G282)),0)=0,UPPER('ÚHRADOVÝ KATALOG VZP - ZP'!G282),"("&amp;""""&amp;")")),IF(LEN(TRIM('ÚHRADOVÝ KATALOG VZP - ZP'!G282))=0,"",IF(IFERROR(SEARCH("""",UPPER('ÚHRADOVÝ KATALOG VZP - ZP'!G282)),0)=0,UPPER('ÚHRADOVÝ KATALOG VZP - ZP'!G282),"("&amp;""""&amp;")")))</f>
        <v/>
      </c>
      <c r="H282" s="22" t="str">
        <f>IF(IFERROR(SEARCH("""",UPPER('ÚHRADOVÝ KATALOG VZP - ZP'!H282)),0)=0,UPPER('ÚHRADOVÝ KATALOG VZP - ZP'!H282),"("&amp;""""&amp;")")</f>
        <v/>
      </c>
      <c r="I282" s="22" t="str">
        <f>IF(IFERROR(SEARCH("""",UPPER('ÚHRADOVÝ KATALOG VZP - ZP'!I282)),0)=0,UPPER('ÚHRADOVÝ KATALOG VZP - ZP'!I282),"("&amp;""""&amp;")")</f>
        <v/>
      </c>
      <c r="J282" s="23" t="str">
        <f>IF(S282="NOVÝ",IF(LEN(TRIM('ÚHRADOVÝ KATALOG VZP - ZP'!J282))=0,"Chybí VYC",'ÚHRADOVÝ KATALOG VZP - ZP'!J282),IF(LEN(TRIM('ÚHRADOVÝ KATALOG VZP - ZP'!J282))=0,"",'ÚHRADOVÝ KATALOG VZP - ZP'!J282))</f>
        <v/>
      </c>
      <c r="K282" s="22" t="str">
        <f>IF(S282="NOVÝ",IF(LEN(TRIM('ÚHRADOVÝ KATALOG VZP - ZP'!K282))=0,"Chybí MENA",IF(IFERROR(SEARCH("""",UPPER('ÚHRADOVÝ KATALOG VZP - ZP'!K282)),0)=0,UPPER('ÚHRADOVÝ KATALOG VZP - ZP'!K282),"("&amp;""""&amp;")")),IF(LEN(TRIM('ÚHRADOVÝ KATALOG VZP - ZP'!K282))=0,"",IF(IFERROR(SEARCH("""",UPPER('ÚHRADOVÝ KATALOG VZP - ZP'!K282)),0)=0,UPPER('ÚHRADOVÝ KATALOG VZP - ZP'!K282),"("&amp;""""&amp;")")))</f>
        <v/>
      </c>
      <c r="L282" s="24" t="str">
        <f>IF(S282="NOVÝ",IF(LEN(TRIM('ÚHRADOVÝ KATALOG VZP - ZP'!L282))=0,"Chybí KURZ",'ÚHRADOVÝ KATALOG VZP - ZP'!L282),IF(LEN(TRIM('ÚHRADOVÝ KATALOG VZP - ZP'!L282))=0,"",'ÚHRADOVÝ KATALOG VZP - ZP'!L282))</f>
        <v/>
      </c>
      <c r="M282" s="83" t="str">
        <f>IF(S282="NOVÝ",IF(LEN(TRIM('ÚHRADOVÝ KATALOG VZP - ZP'!M282))=0,"Chybí DPH",
IF(OR('ÚHRADOVÝ KATALOG VZP - ZP'!M282=15,'ÚHRADOVÝ KATALOG VZP - ZP'!M282=21),
'ÚHRADOVÝ KATALOG VZP - ZP'!M282,"CHYBA")),
IF(LEN(TRIM('ÚHRADOVÝ KATALOG VZP - ZP'!M282))=0,"",
IF(OR('ÚHRADOVÝ KATALOG VZP - ZP'!M282=15,'ÚHRADOVÝ KATALOG VZP - ZP'!M282=21),
'ÚHRADOVÝ KATALOG VZP - ZP'!M282,"CHYBA"))
)</f>
        <v/>
      </c>
      <c r="N282" s="25" t="str">
        <f>IF(R282="NE",IF(AND(T282&lt;&gt;"X",LEN('ÚHRADOVÝ KATALOG VZP - ZP'!N282)&gt;0),IF(ROUND(J282*L282*(1+(M282/100))*T282,2)&lt;'ÚHRADOVÝ KATALOG VZP - ZP'!N282,TEXT('ÚHRADOVÝ KATALOG VZP - ZP'!N282,"# ##0,00 Kč") &amp; CHAR(10) &amp; "&gt; " &amp; TEXT('ÚHRADOVÝ KATALOG VZP - ZP'!N282-(J282*L282*(1+(M282/100))*T282),"# ##0,00 Kč"),TEXT('ÚHRADOVÝ KATALOG VZP - ZP'!N282,"# ##0,00 Kč") &amp; CHAR(10) &amp; "OK"),"Chybí data pro výpočet"),"")</f>
        <v/>
      </c>
      <c r="O282" s="26" t="str">
        <f>IF(AND(R282="NE",LEN('ÚHRADOVÝ KATALOG VZP - ZP'!O282)&gt;0),'ÚHRADOVÝ KATALOG VZP - ZP'!O282,"")</f>
        <v/>
      </c>
      <c r="P282" s="26" t="str">
        <f>IF(AND(R282="NE",LEN('ÚHRADOVÝ KATALOG VZP - ZP'!P282)&gt;0),'ÚHRADOVÝ KATALOG VZP - ZP'!P282,"")</f>
        <v/>
      </c>
      <c r="Q282" s="79" t="str">
        <f>IF(LEN(TRIM('ÚHRADOVÝ KATALOG VZP - ZP'!Q282))=0,"",IF(IFERROR(SEARCH("""",UPPER('ÚHRADOVÝ KATALOG VZP - ZP'!Q282)),0)=0,UPPER('ÚHRADOVÝ KATALOG VZP - ZP'!Q282),"("&amp;""""&amp;")"))</f>
        <v/>
      </c>
      <c r="R282" s="31" t="str">
        <f>IF(LEN(TRIM('ÚHRADOVÝ KATALOG VZP - ZP'!B282)&amp;TRIM('ÚHRADOVÝ KATALOG VZP - ZP'!C282)&amp;TRIM('ÚHRADOVÝ KATALOG VZP - ZP'!D282)&amp;TRIM('ÚHRADOVÝ KATALOG VZP - ZP'!E282)&amp;TRIM('ÚHRADOVÝ KATALOG VZP - ZP'!F282)&amp;TRIM('ÚHRADOVÝ KATALOG VZP - ZP'!G282)&amp;TRIM('ÚHRADOVÝ KATALOG VZP - ZP'!H282)&amp;TRIM('ÚHRADOVÝ KATALOG VZP - ZP'!I282)&amp;TRIM('ÚHRADOVÝ KATALOG VZP - ZP'!J282)&amp;TRIM('ÚHRADOVÝ KATALOG VZP - ZP'!K282)&amp;TRIM('ÚHRADOVÝ KATALOG VZP - ZP'!L282)&amp;TRIM('ÚHRADOVÝ KATALOG VZP - ZP'!M282)&amp;TRIM('ÚHRADOVÝ KATALOG VZP - ZP'!N282)&amp;TRIM('ÚHRADOVÝ KATALOG VZP - ZP'!O282)&amp;TRIM('ÚHRADOVÝ KATALOG VZP - ZP'!P282)&amp;TRIM('ÚHRADOVÝ KATALOG VZP - ZP'!Q282))=0,"ANO","NE")</f>
        <v>ANO</v>
      </c>
      <c r="S282" s="31" t="str">
        <f>IF(R282="NE",IF(LEN(TRIM('ÚHRADOVÝ KATALOG VZP - ZP'!B282))=0,"NOVÝ","OPRAVA"),"")</f>
        <v/>
      </c>
      <c r="T282" s="32" t="str">
        <f t="shared" si="20"/>
        <v>X</v>
      </c>
      <c r="U282" s="11"/>
      <c r="V282" s="11">
        <f>LEN(TRIM('ÚHRADOVÝ KATALOG VZP - ZP'!C282))</f>
        <v>0</v>
      </c>
      <c r="W282" s="11" t="str">
        <f>IF(IFERROR(SEARCH("""",UPPER('ÚHRADOVÝ KATALOG VZP - ZP'!C282)),0)&gt;0," "&amp;CHAR(34),"")</f>
        <v/>
      </c>
      <c r="X282" s="11" t="str">
        <f>IF(IFERROR(SEARCH("~?",UPPER('ÚHRADOVÝ KATALOG VZP - ZP'!C282)),0)&gt;0," ?","")</f>
        <v/>
      </c>
      <c r="Y282" s="11" t="str">
        <f>IF(IFERROR(SEARCH("!",UPPER('ÚHRADOVÝ KATALOG VZP - ZP'!C282)),0)&gt;0," !","")</f>
        <v/>
      </c>
      <c r="Z282" s="11" t="str">
        <f>IF(IFERROR(SEARCH("_",UPPER('ÚHRADOVÝ KATALOG VZP - ZP'!C282)),0)&gt;0," _","")</f>
        <v/>
      </c>
      <c r="AA282" s="11" t="str">
        <f>IF(IFERROR(SEARCH("§",UPPER('ÚHRADOVÝ KATALOG VZP - ZP'!C282)),0)&gt;0," §","")</f>
        <v/>
      </c>
      <c r="AB282" s="11" t="str">
        <f>IF(IFERROR(SEARCH("#",UPPER('ÚHRADOVÝ KATALOG VZP - ZP'!C282)),0)&gt;0," #","")</f>
        <v/>
      </c>
      <c r="AC282" s="11" t="str">
        <f>IF(IFERROR(SEARCH(CHAR(10),UPPER('ÚHRADOVÝ KATALOG VZP - ZP'!C282)),0)&gt;0," ALT+ENTER","")</f>
        <v/>
      </c>
      <c r="AD282" s="96" t="str">
        <f>IF(AND(V282=0, R282="NE"),"Chybí NAZ",IF(LEN(TRIM(W282&amp;X282&amp;Y282&amp;Z282&amp;AA282&amp;AB282&amp;AC282))&gt;0,"Nepovolený(é) znak(y):   "&amp;W282&amp;X282&amp;Y282&amp;Z282&amp;AA282&amp;AB282&amp;AC282,TRIM('ÚHRADOVÝ KATALOG VZP - ZP'!C282)))</f>
        <v/>
      </c>
      <c r="AE282" s="11">
        <f>LEN(TRIM('ÚHRADOVÝ KATALOG VZP - ZP'!D282))</f>
        <v>0</v>
      </c>
      <c r="AF282" s="11" t="str">
        <f>IF(IFERROR(SEARCH("""",UPPER('ÚHRADOVÝ KATALOG VZP - ZP'!D282)),0)&gt;0," "&amp;CHAR(34),"")</f>
        <v/>
      </c>
      <c r="AG282" s="11" t="str">
        <f>IF(IFERROR(SEARCH("~?",UPPER('ÚHRADOVÝ KATALOG VZP - ZP'!D282)),0)&gt;0," ?","")</f>
        <v/>
      </c>
      <c r="AH282" s="11" t="str">
        <f>IF(IFERROR(SEARCH("!",UPPER('ÚHRADOVÝ KATALOG VZP - ZP'!D282)),0)&gt;0," !","")</f>
        <v/>
      </c>
      <c r="AI282" s="11" t="str">
        <f>IF(IFERROR(SEARCH("_",UPPER('ÚHRADOVÝ KATALOG VZP - ZP'!D282)),0)&gt;0," _","")</f>
        <v/>
      </c>
      <c r="AJ282" s="11" t="str">
        <f>IF(IFERROR(SEARCH("§",UPPER('ÚHRADOVÝ KATALOG VZP - ZP'!D282)),0)&gt;0," §","")</f>
        <v/>
      </c>
      <c r="AK282" s="11" t="str">
        <f>IF(IFERROR(SEARCH("#",UPPER('ÚHRADOVÝ KATALOG VZP - ZP'!D282)),0)&gt;0," #","")</f>
        <v/>
      </c>
      <c r="AL282" s="11" t="str">
        <f>IF(IFERROR(SEARCH(CHAR(10),UPPER('ÚHRADOVÝ KATALOG VZP - ZP'!D282)),0)&gt;0," ALT+ENTER","")</f>
        <v/>
      </c>
      <c r="AM282" s="96" t="str">
        <f>IF(AND(AE282=0, R282="NE"),"Chybí DOP",IF(LEN(TRIM(AF282&amp;AG282&amp;AH282&amp;AI282&amp;AJ282&amp;AK282&amp;AL282))&gt;0,"Nepovolený(é) znak(y):   "&amp;AF282&amp;AG282&amp;AH282&amp;AI282&amp;AJ282&amp;AK282&amp;AL282,TRIM('ÚHRADOVÝ KATALOG VZP - ZP'!D282)))</f>
        <v/>
      </c>
    </row>
    <row r="283" spans="1:39" ht="30" hidden="1" customHeight="1" x14ac:dyDescent="0.2">
      <c r="A283" s="1">
        <v>278</v>
      </c>
      <c r="B283" s="20" t="str">
        <f>IF(ISBLANK('ÚHRADOVÝ KATALOG VZP - ZP'!B283),"",'ÚHRADOVÝ KATALOG VZP - ZP'!B283)</f>
        <v/>
      </c>
      <c r="C283" s="21" t="str">
        <f t="shared" si="17"/>
        <v/>
      </c>
      <c r="D283" s="21" t="str">
        <f t="shared" si="18"/>
        <v/>
      </c>
      <c r="E283" s="22" t="str">
        <f>IF(S283="NOVÝ",IF(LEN(TRIM('ÚHRADOVÝ KATALOG VZP - ZP'!E283))=0,"Chybí TYP",'ÚHRADOVÝ KATALOG VZP - ZP'!E283),IF(LEN(TRIM('ÚHRADOVÝ KATALOG VZP - ZP'!E283))=0,"",'ÚHRADOVÝ KATALOG VZP - ZP'!E283))</f>
        <v/>
      </c>
      <c r="F283" s="22" t="str">
        <f t="shared" si="19"/>
        <v/>
      </c>
      <c r="G283" s="22" t="str">
        <f>IF(S283="NOVÝ",IF(LEN(TRIM('ÚHRADOVÝ KATALOG VZP - ZP'!G283))=0,"???",IF(IFERROR(SEARCH("""",UPPER('ÚHRADOVÝ KATALOG VZP - ZP'!G283)),0)=0,UPPER('ÚHRADOVÝ KATALOG VZP - ZP'!G283),"("&amp;""""&amp;")")),IF(LEN(TRIM('ÚHRADOVÝ KATALOG VZP - ZP'!G283))=0,"",IF(IFERROR(SEARCH("""",UPPER('ÚHRADOVÝ KATALOG VZP - ZP'!G283)),0)=0,UPPER('ÚHRADOVÝ KATALOG VZP - ZP'!G283),"("&amp;""""&amp;")")))</f>
        <v/>
      </c>
      <c r="H283" s="22" t="str">
        <f>IF(IFERROR(SEARCH("""",UPPER('ÚHRADOVÝ KATALOG VZP - ZP'!H283)),0)=0,UPPER('ÚHRADOVÝ KATALOG VZP - ZP'!H283),"("&amp;""""&amp;")")</f>
        <v/>
      </c>
      <c r="I283" s="22" t="str">
        <f>IF(IFERROR(SEARCH("""",UPPER('ÚHRADOVÝ KATALOG VZP - ZP'!I283)),0)=0,UPPER('ÚHRADOVÝ KATALOG VZP - ZP'!I283),"("&amp;""""&amp;")")</f>
        <v/>
      </c>
      <c r="J283" s="23" t="str">
        <f>IF(S283="NOVÝ",IF(LEN(TRIM('ÚHRADOVÝ KATALOG VZP - ZP'!J283))=0,"Chybí VYC",'ÚHRADOVÝ KATALOG VZP - ZP'!J283),IF(LEN(TRIM('ÚHRADOVÝ KATALOG VZP - ZP'!J283))=0,"",'ÚHRADOVÝ KATALOG VZP - ZP'!J283))</f>
        <v/>
      </c>
      <c r="K283" s="22" t="str">
        <f>IF(S283="NOVÝ",IF(LEN(TRIM('ÚHRADOVÝ KATALOG VZP - ZP'!K283))=0,"Chybí MENA",IF(IFERROR(SEARCH("""",UPPER('ÚHRADOVÝ KATALOG VZP - ZP'!K283)),0)=0,UPPER('ÚHRADOVÝ KATALOG VZP - ZP'!K283),"("&amp;""""&amp;")")),IF(LEN(TRIM('ÚHRADOVÝ KATALOG VZP - ZP'!K283))=0,"",IF(IFERROR(SEARCH("""",UPPER('ÚHRADOVÝ KATALOG VZP - ZP'!K283)),0)=0,UPPER('ÚHRADOVÝ KATALOG VZP - ZP'!K283),"("&amp;""""&amp;")")))</f>
        <v/>
      </c>
      <c r="L283" s="24" t="str">
        <f>IF(S283="NOVÝ",IF(LEN(TRIM('ÚHRADOVÝ KATALOG VZP - ZP'!L283))=0,"Chybí KURZ",'ÚHRADOVÝ KATALOG VZP - ZP'!L283),IF(LEN(TRIM('ÚHRADOVÝ KATALOG VZP - ZP'!L283))=0,"",'ÚHRADOVÝ KATALOG VZP - ZP'!L283))</f>
        <v/>
      </c>
      <c r="M283" s="83" t="str">
        <f>IF(S283="NOVÝ",IF(LEN(TRIM('ÚHRADOVÝ KATALOG VZP - ZP'!M283))=0,"Chybí DPH",
IF(OR('ÚHRADOVÝ KATALOG VZP - ZP'!M283=15,'ÚHRADOVÝ KATALOG VZP - ZP'!M283=21),
'ÚHRADOVÝ KATALOG VZP - ZP'!M283,"CHYBA")),
IF(LEN(TRIM('ÚHRADOVÝ KATALOG VZP - ZP'!M283))=0,"",
IF(OR('ÚHRADOVÝ KATALOG VZP - ZP'!M283=15,'ÚHRADOVÝ KATALOG VZP - ZP'!M283=21),
'ÚHRADOVÝ KATALOG VZP - ZP'!M283,"CHYBA"))
)</f>
        <v/>
      </c>
      <c r="N283" s="25" t="str">
        <f>IF(R283="NE",IF(AND(T283&lt;&gt;"X",LEN('ÚHRADOVÝ KATALOG VZP - ZP'!N283)&gt;0),IF(ROUND(J283*L283*(1+(M283/100))*T283,2)&lt;'ÚHRADOVÝ KATALOG VZP - ZP'!N283,TEXT('ÚHRADOVÝ KATALOG VZP - ZP'!N283,"# ##0,00 Kč") &amp; CHAR(10) &amp; "&gt; " &amp; TEXT('ÚHRADOVÝ KATALOG VZP - ZP'!N283-(J283*L283*(1+(M283/100))*T283),"# ##0,00 Kč"),TEXT('ÚHRADOVÝ KATALOG VZP - ZP'!N283,"# ##0,00 Kč") &amp; CHAR(10) &amp; "OK"),"Chybí data pro výpočet"),"")</f>
        <v/>
      </c>
      <c r="O283" s="26" t="str">
        <f>IF(AND(R283="NE",LEN('ÚHRADOVÝ KATALOG VZP - ZP'!O283)&gt;0),'ÚHRADOVÝ KATALOG VZP - ZP'!O283,"")</f>
        <v/>
      </c>
      <c r="P283" s="26" t="str">
        <f>IF(AND(R283="NE",LEN('ÚHRADOVÝ KATALOG VZP - ZP'!P283)&gt;0),'ÚHRADOVÝ KATALOG VZP - ZP'!P283,"")</f>
        <v/>
      </c>
      <c r="Q283" s="79" t="str">
        <f>IF(LEN(TRIM('ÚHRADOVÝ KATALOG VZP - ZP'!Q283))=0,"",IF(IFERROR(SEARCH("""",UPPER('ÚHRADOVÝ KATALOG VZP - ZP'!Q283)),0)=0,UPPER('ÚHRADOVÝ KATALOG VZP - ZP'!Q283),"("&amp;""""&amp;")"))</f>
        <v/>
      </c>
      <c r="R283" s="31" t="str">
        <f>IF(LEN(TRIM('ÚHRADOVÝ KATALOG VZP - ZP'!B283)&amp;TRIM('ÚHRADOVÝ KATALOG VZP - ZP'!C283)&amp;TRIM('ÚHRADOVÝ KATALOG VZP - ZP'!D283)&amp;TRIM('ÚHRADOVÝ KATALOG VZP - ZP'!E283)&amp;TRIM('ÚHRADOVÝ KATALOG VZP - ZP'!F283)&amp;TRIM('ÚHRADOVÝ KATALOG VZP - ZP'!G283)&amp;TRIM('ÚHRADOVÝ KATALOG VZP - ZP'!H283)&amp;TRIM('ÚHRADOVÝ KATALOG VZP - ZP'!I283)&amp;TRIM('ÚHRADOVÝ KATALOG VZP - ZP'!J283)&amp;TRIM('ÚHRADOVÝ KATALOG VZP - ZP'!K283)&amp;TRIM('ÚHRADOVÝ KATALOG VZP - ZP'!L283)&amp;TRIM('ÚHRADOVÝ KATALOG VZP - ZP'!M283)&amp;TRIM('ÚHRADOVÝ KATALOG VZP - ZP'!N283)&amp;TRIM('ÚHRADOVÝ KATALOG VZP - ZP'!O283)&amp;TRIM('ÚHRADOVÝ KATALOG VZP - ZP'!P283)&amp;TRIM('ÚHRADOVÝ KATALOG VZP - ZP'!Q283))=0,"ANO","NE")</f>
        <v>ANO</v>
      </c>
      <c r="S283" s="31" t="str">
        <f>IF(R283="NE",IF(LEN(TRIM('ÚHRADOVÝ KATALOG VZP - ZP'!B283))=0,"NOVÝ","OPRAVA"),"")</f>
        <v/>
      </c>
      <c r="T283" s="32" t="str">
        <f t="shared" si="20"/>
        <v>X</v>
      </c>
      <c r="U283" s="11"/>
      <c r="V283" s="11">
        <f>LEN(TRIM('ÚHRADOVÝ KATALOG VZP - ZP'!C283))</f>
        <v>0</v>
      </c>
      <c r="W283" s="11" t="str">
        <f>IF(IFERROR(SEARCH("""",UPPER('ÚHRADOVÝ KATALOG VZP - ZP'!C283)),0)&gt;0," "&amp;CHAR(34),"")</f>
        <v/>
      </c>
      <c r="X283" s="11" t="str">
        <f>IF(IFERROR(SEARCH("~?",UPPER('ÚHRADOVÝ KATALOG VZP - ZP'!C283)),0)&gt;0," ?","")</f>
        <v/>
      </c>
      <c r="Y283" s="11" t="str">
        <f>IF(IFERROR(SEARCH("!",UPPER('ÚHRADOVÝ KATALOG VZP - ZP'!C283)),0)&gt;0," !","")</f>
        <v/>
      </c>
      <c r="Z283" s="11" t="str">
        <f>IF(IFERROR(SEARCH("_",UPPER('ÚHRADOVÝ KATALOG VZP - ZP'!C283)),0)&gt;0," _","")</f>
        <v/>
      </c>
      <c r="AA283" s="11" t="str">
        <f>IF(IFERROR(SEARCH("§",UPPER('ÚHRADOVÝ KATALOG VZP - ZP'!C283)),0)&gt;0," §","")</f>
        <v/>
      </c>
      <c r="AB283" s="11" t="str">
        <f>IF(IFERROR(SEARCH("#",UPPER('ÚHRADOVÝ KATALOG VZP - ZP'!C283)),0)&gt;0," #","")</f>
        <v/>
      </c>
      <c r="AC283" s="11" t="str">
        <f>IF(IFERROR(SEARCH(CHAR(10),UPPER('ÚHRADOVÝ KATALOG VZP - ZP'!C283)),0)&gt;0," ALT+ENTER","")</f>
        <v/>
      </c>
      <c r="AD283" s="96" t="str">
        <f>IF(AND(V283=0, R283="NE"),"Chybí NAZ",IF(LEN(TRIM(W283&amp;X283&amp;Y283&amp;Z283&amp;AA283&amp;AB283&amp;AC283))&gt;0,"Nepovolený(é) znak(y):   "&amp;W283&amp;X283&amp;Y283&amp;Z283&amp;AA283&amp;AB283&amp;AC283,TRIM('ÚHRADOVÝ KATALOG VZP - ZP'!C283)))</f>
        <v/>
      </c>
      <c r="AE283" s="11">
        <f>LEN(TRIM('ÚHRADOVÝ KATALOG VZP - ZP'!D283))</f>
        <v>0</v>
      </c>
      <c r="AF283" s="11" t="str">
        <f>IF(IFERROR(SEARCH("""",UPPER('ÚHRADOVÝ KATALOG VZP - ZP'!D283)),0)&gt;0," "&amp;CHAR(34),"")</f>
        <v/>
      </c>
      <c r="AG283" s="11" t="str">
        <f>IF(IFERROR(SEARCH("~?",UPPER('ÚHRADOVÝ KATALOG VZP - ZP'!D283)),0)&gt;0," ?","")</f>
        <v/>
      </c>
      <c r="AH283" s="11" t="str">
        <f>IF(IFERROR(SEARCH("!",UPPER('ÚHRADOVÝ KATALOG VZP - ZP'!D283)),0)&gt;0," !","")</f>
        <v/>
      </c>
      <c r="AI283" s="11" t="str">
        <f>IF(IFERROR(SEARCH("_",UPPER('ÚHRADOVÝ KATALOG VZP - ZP'!D283)),0)&gt;0," _","")</f>
        <v/>
      </c>
      <c r="AJ283" s="11" t="str">
        <f>IF(IFERROR(SEARCH("§",UPPER('ÚHRADOVÝ KATALOG VZP - ZP'!D283)),0)&gt;0," §","")</f>
        <v/>
      </c>
      <c r="AK283" s="11" t="str">
        <f>IF(IFERROR(SEARCH("#",UPPER('ÚHRADOVÝ KATALOG VZP - ZP'!D283)),0)&gt;0," #","")</f>
        <v/>
      </c>
      <c r="AL283" s="11" t="str">
        <f>IF(IFERROR(SEARCH(CHAR(10),UPPER('ÚHRADOVÝ KATALOG VZP - ZP'!D283)),0)&gt;0," ALT+ENTER","")</f>
        <v/>
      </c>
      <c r="AM283" s="96" t="str">
        <f>IF(AND(AE283=0, R283="NE"),"Chybí DOP",IF(LEN(TRIM(AF283&amp;AG283&amp;AH283&amp;AI283&amp;AJ283&amp;AK283&amp;AL283))&gt;0,"Nepovolený(é) znak(y):   "&amp;AF283&amp;AG283&amp;AH283&amp;AI283&amp;AJ283&amp;AK283&amp;AL283,TRIM('ÚHRADOVÝ KATALOG VZP - ZP'!D283)))</f>
        <v/>
      </c>
    </row>
    <row r="284" spans="1:39" ht="30" hidden="1" customHeight="1" x14ac:dyDescent="0.2">
      <c r="A284" s="1">
        <v>279</v>
      </c>
      <c r="B284" s="20" t="str">
        <f>IF(ISBLANK('ÚHRADOVÝ KATALOG VZP - ZP'!B284),"",'ÚHRADOVÝ KATALOG VZP - ZP'!B284)</f>
        <v/>
      </c>
      <c r="C284" s="21" t="str">
        <f t="shared" si="17"/>
        <v/>
      </c>
      <c r="D284" s="21" t="str">
        <f t="shared" si="18"/>
        <v/>
      </c>
      <c r="E284" s="22" t="str">
        <f>IF(S284="NOVÝ",IF(LEN(TRIM('ÚHRADOVÝ KATALOG VZP - ZP'!E284))=0,"Chybí TYP",'ÚHRADOVÝ KATALOG VZP - ZP'!E284),IF(LEN(TRIM('ÚHRADOVÝ KATALOG VZP - ZP'!E284))=0,"",'ÚHRADOVÝ KATALOG VZP - ZP'!E284))</f>
        <v/>
      </c>
      <c r="F284" s="22" t="str">
        <f t="shared" si="19"/>
        <v/>
      </c>
      <c r="G284" s="22" t="str">
        <f>IF(S284="NOVÝ",IF(LEN(TRIM('ÚHRADOVÝ KATALOG VZP - ZP'!G284))=0,"???",IF(IFERROR(SEARCH("""",UPPER('ÚHRADOVÝ KATALOG VZP - ZP'!G284)),0)=0,UPPER('ÚHRADOVÝ KATALOG VZP - ZP'!G284),"("&amp;""""&amp;")")),IF(LEN(TRIM('ÚHRADOVÝ KATALOG VZP - ZP'!G284))=0,"",IF(IFERROR(SEARCH("""",UPPER('ÚHRADOVÝ KATALOG VZP - ZP'!G284)),0)=0,UPPER('ÚHRADOVÝ KATALOG VZP - ZP'!G284),"("&amp;""""&amp;")")))</f>
        <v/>
      </c>
      <c r="H284" s="22" t="str">
        <f>IF(IFERROR(SEARCH("""",UPPER('ÚHRADOVÝ KATALOG VZP - ZP'!H284)),0)=0,UPPER('ÚHRADOVÝ KATALOG VZP - ZP'!H284),"("&amp;""""&amp;")")</f>
        <v/>
      </c>
      <c r="I284" s="22" t="str">
        <f>IF(IFERROR(SEARCH("""",UPPER('ÚHRADOVÝ KATALOG VZP - ZP'!I284)),0)=0,UPPER('ÚHRADOVÝ KATALOG VZP - ZP'!I284),"("&amp;""""&amp;")")</f>
        <v/>
      </c>
      <c r="J284" s="23" t="str">
        <f>IF(S284="NOVÝ",IF(LEN(TRIM('ÚHRADOVÝ KATALOG VZP - ZP'!J284))=0,"Chybí VYC",'ÚHRADOVÝ KATALOG VZP - ZP'!J284),IF(LEN(TRIM('ÚHRADOVÝ KATALOG VZP - ZP'!J284))=0,"",'ÚHRADOVÝ KATALOG VZP - ZP'!J284))</f>
        <v/>
      </c>
      <c r="K284" s="22" t="str">
        <f>IF(S284="NOVÝ",IF(LEN(TRIM('ÚHRADOVÝ KATALOG VZP - ZP'!K284))=0,"Chybí MENA",IF(IFERROR(SEARCH("""",UPPER('ÚHRADOVÝ KATALOG VZP - ZP'!K284)),0)=0,UPPER('ÚHRADOVÝ KATALOG VZP - ZP'!K284),"("&amp;""""&amp;")")),IF(LEN(TRIM('ÚHRADOVÝ KATALOG VZP - ZP'!K284))=0,"",IF(IFERROR(SEARCH("""",UPPER('ÚHRADOVÝ KATALOG VZP - ZP'!K284)),0)=0,UPPER('ÚHRADOVÝ KATALOG VZP - ZP'!K284),"("&amp;""""&amp;")")))</f>
        <v/>
      </c>
      <c r="L284" s="24" t="str">
        <f>IF(S284="NOVÝ",IF(LEN(TRIM('ÚHRADOVÝ KATALOG VZP - ZP'!L284))=0,"Chybí KURZ",'ÚHRADOVÝ KATALOG VZP - ZP'!L284),IF(LEN(TRIM('ÚHRADOVÝ KATALOG VZP - ZP'!L284))=0,"",'ÚHRADOVÝ KATALOG VZP - ZP'!L284))</f>
        <v/>
      </c>
      <c r="M284" s="83" t="str">
        <f>IF(S284="NOVÝ",IF(LEN(TRIM('ÚHRADOVÝ KATALOG VZP - ZP'!M284))=0,"Chybí DPH",
IF(OR('ÚHRADOVÝ KATALOG VZP - ZP'!M284=15,'ÚHRADOVÝ KATALOG VZP - ZP'!M284=21),
'ÚHRADOVÝ KATALOG VZP - ZP'!M284,"CHYBA")),
IF(LEN(TRIM('ÚHRADOVÝ KATALOG VZP - ZP'!M284))=0,"",
IF(OR('ÚHRADOVÝ KATALOG VZP - ZP'!M284=15,'ÚHRADOVÝ KATALOG VZP - ZP'!M284=21),
'ÚHRADOVÝ KATALOG VZP - ZP'!M284,"CHYBA"))
)</f>
        <v/>
      </c>
      <c r="N284" s="25" t="str">
        <f>IF(R284="NE",IF(AND(T284&lt;&gt;"X",LEN('ÚHRADOVÝ KATALOG VZP - ZP'!N284)&gt;0),IF(ROUND(J284*L284*(1+(M284/100))*T284,2)&lt;'ÚHRADOVÝ KATALOG VZP - ZP'!N284,TEXT('ÚHRADOVÝ KATALOG VZP - ZP'!N284,"# ##0,00 Kč") &amp; CHAR(10) &amp; "&gt; " &amp; TEXT('ÚHRADOVÝ KATALOG VZP - ZP'!N284-(J284*L284*(1+(M284/100))*T284),"# ##0,00 Kč"),TEXT('ÚHRADOVÝ KATALOG VZP - ZP'!N284,"# ##0,00 Kč") &amp; CHAR(10) &amp; "OK"),"Chybí data pro výpočet"),"")</f>
        <v/>
      </c>
      <c r="O284" s="26" t="str">
        <f>IF(AND(R284="NE",LEN('ÚHRADOVÝ KATALOG VZP - ZP'!O284)&gt;0),'ÚHRADOVÝ KATALOG VZP - ZP'!O284,"")</f>
        <v/>
      </c>
      <c r="P284" s="26" t="str">
        <f>IF(AND(R284="NE",LEN('ÚHRADOVÝ KATALOG VZP - ZP'!P284)&gt;0),'ÚHRADOVÝ KATALOG VZP - ZP'!P284,"")</f>
        <v/>
      </c>
      <c r="Q284" s="79" t="str">
        <f>IF(LEN(TRIM('ÚHRADOVÝ KATALOG VZP - ZP'!Q284))=0,"",IF(IFERROR(SEARCH("""",UPPER('ÚHRADOVÝ KATALOG VZP - ZP'!Q284)),0)=0,UPPER('ÚHRADOVÝ KATALOG VZP - ZP'!Q284),"("&amp;""""&amp;")"))</f>
        <v/>
      </c>
      <c r="R284" s="31" t="str">
        <f>IF(LEN(TRIM('ÚHRADOVÝ KATALOG VZP - ZP'!B284)&amp;TRIM('ÚHRADOVÝ KATALOG VZP - ZP'!C284)&amp;TRIM('ÚHRADOVÝ KATALOG VZP - ZP'!D284)&amp;TRIM('ÚHRADOVÝ KATALOG VZP - ZP'!E284)&amp;TRIM('ÚHRADOVÝ KATALOG VZP - ZP'!F284)&amp;TRIM('ÚHRADOVÝ KATALOG VZP - ZP'!G284)&amp;TRIM('ÚHRADOVÝ KATALOG VZP - ZP'!H284)&amp;TRIM('ÚHRADOVÝ KATALOG VZP - ZP'!I284)&amp;TRIM('ÚHRADOVÝ KATALOG VZP - ZP'!J284)&amp;TRIM('ÚHRADOVÝ KATALOG VZP - ZP'!K284)&amp;TRIM('ÚHRADOVÝ KATALOG VZP - ZP'!L284)&amp;TRIM('ÚHRADOVÝ KATALOG VZP - ZP'!M284)&amp;TRIM('ÚHRADOVÝ KATALOG VZP - ZP'!N284)&amp;TRIM('ÚHRADOVÝ KATALOG VZP - ZP'!O284)&amp;TRIM('ÚHRADOVÝ KATALOG VZP - ZP'!P284)&amp;TRIM('ÚHRADOVÝ KATALOG VZP - ZP'!Q284))=0,"ANO","NE")</f>
        <v>ANO</v>
      </c>
      <c r="S284" s="31" t="str">
        <f>IF(R284="NE",IF(LEN(TRIM('ÚHRADOVÝ KATALOG VZP - ZP'!B284))=0,"NOVÝ","OPRAVA"),"")</f>
        <v/>
      </c>
      <c r="T284" s="32" t="str">
        <f t="shared" si="20"/>
        <v>X</v>
      </c>
      <c r="U284" s="11"/>
      <c r="V284" s="11">
        <f>LEN(TRIM('ÚHRADOVÝ KATALOG VZP - ZP'!C284))</f>
        <v>0</v>
      </c>
      <c r="W284" s="11" t="str">
        <f>IF(IFERROR(SEARCH("""",UPPER('ÚHRADOVÝ KATALOG VZP - ZP'!C284)),0)&gt;0," "&amp;CHAR(34),"")</f>
        <v/>
      </c>
      <c r="X284" s="11" t="str">
        <f>IF(IFERROR(SEARCH("~?",UPPER('ÚHRADOVÝ KATALOG VZP - ZP'!C284)),0)&gt;0," ?","")</f>
        <v/>
      </c>
      <c r="Y284" s="11" t="str">
        <f>IF(IFERROR(SEARCH("!",UPPER('ÚHRADOVÝ KATALOG VZP - ZP'!C284)),0)&gt;0," !","")</f>
        <v/>
      </c>
      <c r="Z284" s="11" t="str">
        <f>IF(IFERROR(SEARCH("_",UPPER('ÚHRADOVÝ KATALOG VZP - ZP'!C284)),0)&gt;0," _","")</f>
        <v/>
      </c>
      <c r="AA284" s="11" t="str">
        <f>IF(IFERROR(SEARCH("§",UPPER('ÚHRADOVÝ KATALOG VZP - ZP'!C284)),0)&gt;0," §","")</f>
        <v/>
      </c>
      <c r="AB284" s="11" t="str">
        <f>IF(IFERROR(SEARCH("#",UPPER('ÚHRADOVÝ KATALOG VZP - ZP'!C284)),0)&gt;0," #","")</f>
        <v/>
      </c>
      <c r="AC284" s="11" t="str">
        <f>IF(IFERROR(SEARCH(CHAR(10),UPPER('ÚHRADOVÝ KATALOG VZP - ZP'!C284)),0)&gt;0," ALT+ENTER","")</f>
        <v/>
      </c>
      <c r="AD284" s="96" t="str">
        <f>IF(AND(V284=0, R284="NE"),"Chybí NAZ",IF(LEN(TRIM(W284&amp;X284&amp;Y284&amp;Z284&amp;AA284&amp;AB284&amp;AC284))&gt;0,"Nepovolený(é) znak(y):   "&amp;W284&amp;X284&amp;Y284&amp;Z284&amp;AA284&amp;AB284&amp;AC284,TRIM('ÚHRADOVÝ KATALOG VZP - ZP'!C284)))</f>
        <v/>
      </c>
      <c r="AE284" s="11">
        <f>LEN(TRIM('ÚHRADOVÝ KATALOG VZP - ZP'!D284))</f>
        <v>0</v>
      </c>
      <c r="AF284" s="11" t="str">
        <f>IF(IFERROR(SEARCH("""",UPPER('ÚHRADOVÝ KATALOG VZP - ZP'!D284)),0)&gt;0," "&amp;CHAR(34),"")</f>
        <v/>
      </c>
      <c r="AG284" s="11" t="str">
        <f>IF(IFERROR(SEARCH("~?",UPPER('ÚHRADOVÝ KATALOG VZP - ZP'!D284)),0)&gt;0," ?","")</f>
        <v/>
      </c>
      <c r="AH284" s="11" t="str">
        <f>IF(IFERROR(SEARCH("!",UPPER('ÚHRADOVÝ KATALOG VZP - ZP'!D284)),0)&gt;0," !","")</f>
        <v/>
      </c>
      <c r="AI284" s="11" t="str">
        <f>IF(IFERROR(SEARCH("_",UPPER('ÚHRADOVÝ KATALOG VZP - ZP'!D284)),0)&gt;0," _","")</f>
        <v/>
      </c>
      <c r="AJ284" s="11" t="str">
        <f>IF(IFERROR(SEARCH("§",UPPER('ÚHRADOVÝ KATALOG VZP - ZP'!D284)),0)&gt;0," §","")</f>
        <v/>
      </c>
      <c r="AK284" s="11" t="str">
        <f>IF(IFERROR(SEARCH("#",UPPER('ÚHRADOVÝ KATALOG VZP - ZP'!D284)),0)&gt;0," #","")</f>
        <v/>
      </c>
      <c r="AL284" s="11" t="str">
        <f>IF(IFERROR(SEARCH(CHAR(10),UPPER('ÚHRADOVÝ KATALOG VZP - ZP'!D284)),0)&gt;0," ALT+ENTER","")</f>
        <v/>
      </c>
      <c r="AM284" s="96" t="str">
        <f>IF(AND(AE284=0, R284="NE"),"Chybí DOP",IF(LEN(TRIM(AF284&amp;AG284&amp;AH284&amp;AI284&amp;AJ284&amp;AK284&amp;AL284))&gt;0,"Nepovolený(é) znak(y):   "&amp;AF284&amp;AG284&amp;AH284&amp;AI284&amp;AJ284&amp;AK284&amp;AL284,TRIM('ÚHRADOVÝ KATALOG VZP - ZP'!D284)))</f>
        <v/>
      </c>
    </row>
    <row r="285" spans="1:39" ht="30" hidden="1" customHeight="1" x14ac:dyDescent="0.2">
      <c r="A285" s="1">
        <v>280</v>
      </c>
      <c r="B285" s="20" t="str">
        <f>IF(ISBLANK('ÚHRADOVÝ KATALOG VZP - ZP'!B285),"",'ÚHRADOVÝ KATALOG VZP - ZP'!B285)</f>
        <v/>
      </c>
      <c r="C285" s="21" t="str">
        <f t="shared" si="17"/>
        <v/>
      </c>
      <c r="D285" s="21" t="str">
        <f t="shared" si="18"/>
        <v/>
      </c>
      <c r="E285" s="22" t="str">
        <f>IF(S285="NOVÝ",IF(LEN(TRIM('ÚHRADOVÝ KATALOG VZP - ZP'!E285))=0,"Chybí TYP",'ÚHRADOVÝ KATALOG VZP - ZP'!E285),IF(LEN(TRIM('ÚHRADOVÝ KATALOG VZP - ZP'!E285))=0,"",'ÚHRADOVÝ KATALOG VZP - ZP'!E285))</f>
        <v/>
      </c>
      <c r="F285" s="22" t="str">
        <f t="shared" si="19"/>
        <v/>
      </c>
      <c r="G285" s="22" t="str">
        <f>IF(S285="NOVÝ",IF(LEN(TRIM('ÚHRADOVÝ KATALOG VZP - ZP'!G285))=0,"???",IF(IFERROR(SEARCH("""",UPPER('ÚHRADOVÝ KATALOG VZP - ZP'!G285)),0)=0,UPPER('ÚHRADOVÝ KATALOG VZP - ZP'!G285),"("&amp;""""&amp;")")),IF(LEN(TRIM('ÚHRADOVÝ KATALOG VZP - ZP'!G285))=0,"",IF(IFERROR(SEARCH("""",UPPER('ÚHRADOVÝ KATALOG VZP - ZP'!G285)),0)=0,UPPER('ÚHRADOVÝ KATALOG VZP - ZP'!G285),"("&amp;""""&amp;")")))</f>
        <v/>
      </c>
      <c r="H285" s="22" t="str">
        <f>IF(IFERROR(SEARCH("""",UPPER('ÚHRADOVÝ KATALOG VZP - ZP'!H285)),0)=0,UPPER('ÚHRADOVÝ KATALOG VZP - ZP'!H285),"("&amp;""""&amp;")")</f>
        <v/>
      </c>
      <c r="I285" s="22" t="str">
        <f>IF(IFERROR(SEARCH("""",UPPER('ÚHRADOVÝ KATALOG VZP - ZP'!I285)),0)=0,UPPER('ÚHRADOVÝ KATALOG VZP - ZP'!I285),"("&amp;""""&amp;")")</f>
        <v/>
      </c>
      <c r="J285" s="23" t="str">
        <f>IF(S285="NOVÝ",IF(LEN(TRIM('ÚHRADOVÝ KATALOG VZP - ZP'!J285))=0,"Chybí VYC",'ÚHRADOVÝ KATALOG VZP - ZP'!J285),IF(LEN(TRIM('ÚHRADOVÝ KATALOG VZP - ZP'!J285))=0,"",'ÚHRADOVÝ KATALOG VZP - ZP'!J285))</f>
        <v/>
      </c>
      <c r="K285" s="22" t="str">
        <f>IF(S285="NOVÝ",IF(LEN(TRIM('ÚHRADOVÝ KATALOG VZP - ZP'!K285))=0,"Chybí MENA",IF(IFERROR(SEARCH("""",UPPER('ÚHRADOVÝ KATALOG VZP - ZP'!K285)),0)=0,UPPER('ÚHRADOVÝ KATALOG VZP - ZP'!K285),"("&amp;""""&amp;")")),IF(LEN(TRIM('ÚHRADOVÝ KATALOG VZP - ZP'!K285))=0,"",IF(IFERROR(SEARCH("""",UPPER('ÚHRADOVÝ KATALOG VZP - ZP'!K285)),0)=0,UPPER('ÚHRADOVÝ KATALOG VZP - ZP'!K285),"("&amp;""""&amp;")")))</f>
        <v/>
      </c>
      <c r="L285" s="24" t="str">
        <f>IF(S285="NOVÝ",IF(LEN(TRIM('ÚHRADOVÝ KATALOG VZP - ZP'!L285))=0,"Chybí KURZ",'ÚHRADOVÝ KATALOG VZP - ZP'!L285),IF(LEN(TRIM('ÚHRADOVÝ KATALOG VZP - ZP'!L285))=0,"",'ÚHRADOVÝ KATALOG VZP - ZP'!L285))</f>
        <v/>
      </c>
      <c r="M285" s="83" t="str">
        <f>IF(S285="NOVÝ",IF(LEN(TRIM('ÚHRADOVÝ KATALOG VZP - ZP'!M285))=0,"Chybí DPH",
IF(OR('ÚHRADOVÝ KATALOG VZP - ZP'!M285=15,'ÚHRADOVÝ KATALOG VZP - ZP'!M285=21),
'ÚHRADOVÝ KATALOG VZP - ZP'!M285,"CHYBA")),
IF(LEN(TRIM('ÚHRADOVÝ KATALOG VZP - ZP'!M285))=0,"",
IF(OR('ÚHRADOVÝ KATALOG VZP - ZP'!M285=15,'ÚHRADOVÝ KATALOG VZP - ZP'!M285=21),
'ÚHRADOVÝ KATALOG VZP - ZP'!M285,"CHYBA"))
)</f>
        <v/>
      </c>
      <c r="N285" s="25" t="str">
        <f>IF(R285="NE",IF(AND(T285&lt;&gt;"X",LEN('ÚHRADOVÝ KATALOG VZP - ZP'!N285)&gt;0),IF(ROUND(J285*L285*(1+(M285/100))*T285,2)&lt;'ÚHRADOVÝ KATALOG VZP - ZP'!N285,TEXT('ÚHRADOVÝ KATALOG VZP - ZP'!N285,"# ##0,00 Kč") &amp; CHAR(10) &amp; "&gt; " &amp; TEXT('ÚHRADOVÝ KATALOG VZP - ZP'!N285-(J285*L285*(1+(M285/100))*T285),"# ##0,00 Kč"),TEXT('ÚHRADOVÝ KATALOG VZP - ZP'!N285,"# ##0,00 Kč") &amp; CHAR(10) &amp; "OK"),"Chybí data pro výpočet"),"")</f>
        <v/>
      </c>
      <c r="O285" s="26" t="str">
        <f>IF(AND(R285="NE",LEN('ÚHRADOVÝ KATALOG VZP - ZP'!O285)&gt;0),'ÚHRADOVÝ KATALOG VZP - ZP'!O285,"")</f>
        <v/>
      </c>
      <c r="P285" s="26" t="str">
        <f>IF(AND(R285="NE",LEN('ÚHRADOVÝ KATALOG VZP - ZP'!P285)&gt;0),'ÚHRADOVÝ KATALOG VZP - ZP'!P285,"")</f>
        <v/>
      </c>
      <c r="Q285" s="79" t="str">
        <f>IF(LEN(TRIM('ÚHRADOVÝ KATALOG VZP - ZP'!Q285))=0,"",IF(IFERROR(SEARCH("""",UPPER('ÚHRADOVÝ KATALOG VZP - ZP'!Q285)),0)=0,UPPER('ÚHRADOVÝ KATALOG VZP - ZP'!Q285),"("&amp;""""&amp;")"))</f>
        <v/>
      </c>
      <c r="R285" s="31" t="str">
        <f>IF(LEN(TRIM('ÚHRADOVÝ KATALOG VZP - ZP'!B285)&amp;TRIM('ÚHRADOVÝ KATALOG VZP - ZP'!C285)&amp;TRIM('ÚHRADOVÝ KATALOG VZP - ZP'!D285)&amp;TRIM('ÚHRADOVÝ KATALOG VZP - ZP'!E285)&amp;TRIM('ÚHRADOVÝ KATALOG VZP - ZP'!F285)&amp;TRIM('ÚHRADOVÝ KATALOG VZP - ZP'!G285)&amp;TRIM('ÚHRADOVÝ KATALOG VZP - ZP'!H285)&amp;TRIM('ÚHRADOVÝ KATALOG VZP - ZP'!I285)&amp;TRIM('ÚHRADOVÝ KATALOG VZP - ZP'!J285)&amp;TRIM('ÚHRADOVÝ KATALOG VZP - ZP'!K285)&amp;TRIM('ÚHRADOVÝ KATALOG VZP - ZP'!L285)&amp;TRIM('ÚHRADOVÝ KATALOG VZP - ZP'!M285)&amp;TRIM('ÚHRADOVÝ KATALOG VZP - ZP'!N285)&amp;TRIM('ÚHRADOVÝ KATALOG VZP - ZP'!O285)&amp;TRIM('ÚHRADOVÝ KATALOG VZP - ZP'!P285)&amp;TRIM('ÚHRADOVÝ KATALOG VZP - ZP'!Q285))=0,"ANO","NE")</f>
        <v>ANO</v>
      </c>
      <c r="S285" s="31" t="str">
        <f>IF(R285="NE",IF(LEN(TRIM('ÚHRADOVÝ KATALOG VZP - ZP'!B285))=0,"NOVÝ","OPRAVA"),"")</f>
        <v/>
      </c>
      <c r="T285" s="32" t="str">
        <f t="shared" si="20"/>
        <v>X</v>
      </c>
      <c r="U285" s="11"/>
      <c r="V285" s="11">
        <f>LEN(TRIM('ÚHRADOVÝ KATALOG VZP - ZP'!C285))</f>
        <v>0</v>
      </c>
      <c r="W285" s="11" t="str">
        <f>IF(IFERROR(SEARCH("""",UPPER('ÚHRADOVÝ KATALOG VZP - ZP'!C285)),0)&gt;0," "&amp;CHAR(34),"")</f>
        <v/>
      </c>
      <c r="X285" s="11" t="str">
        <f>IF(IFERROR(SEARCH("~?",UPPER('ÚHRADOVÝ KATALOG VZP - ZP'!C285)),0)&gt;0," ?","")</f>
        <v/>
      </c>
      <c r="Y285" s="11" t="str">
        <f>IF(IFERROR(SEARCH("!",UPPER('ÚHRADOVÝ KATALOG VZP - ZP'!C285)),0)&gt;0," !","")</f>
        <v/>
      </c>
      <c r="Z285" s="11" t="str">
        <f>IF(IFERROR(SEARCH("_",UPPER('ÚHRADOVÝ KATALOG VZP - ZP'!C285)),0)&gt;0," _","")</f>
        <v/>
      </c>
      <c r="AA285" s="11" t="str">
        <f>IF(IFERROR(SEARCH("§",UPPER('ÚHRADOVÝ KATALOG VZP - ZP'!C285)),0)&gt;0," §","")</f>
        <v/>
      </c>
      <c r="AB285" s="11" t="str">
        <f>IF(IFERROR(SEARCH("#",UPPER('ÚHRADOVÝ KATALOG VZP - ZP'!C285)),0)&gt;0," #","")</f>
        <v/>
      </c>
      <c r="AC285" s="11" t="str">
        <f>IF(IFERROR(SEARCH(CHAR(10),UPPER('ÚHRADOVÝ KATALOG VZP - ZP'!C285)),0)&gt;0," ALT+ENTER","")</f>
        <v/>
      </c>
      <c r="AD285" s="96" t="str">
        <f>IF(AND(V285=0, R285="NE"),"Chybí NAZ",IF(LEN(TRIM(W285&amp;X285&amp;Y285&amp;Z285&amp;AA285&amp;AB285&amp;AC285))&gt;0,"Nepovolený(é) znak(y):   "&amp;W285&amp;X285&amp;Y285&amp;Z285&amp;AA285&amp;AB285&amp;AC285,TRIM('ÚHRADOVÝ KATALOG VZP - ZP'!C285)))</f>
        <v/>
      </c>
      <c r="AE285" s="11">
        <f>LEN(TRIM('ÚHRADOVÝ KATALOG VZP - ZP'!D285))</f>
        <v>0</v>
      </c>
      <c r="AF285" s="11" t="str">
        <f>IF(IFERROR(SEARCH("""",UPPER('ÚHRADOVÝ KATALOG VZP - ZP'!D285)),0)&gt;0," "&amp;CHAR(34),"")</f>
        <v/>
      </c>
      <c r="AG285" s="11" t="str">
        <f>IF(IFERROR(SEARCH("~?",UPPER('ÚHRADOVÝ KATALOG VZP - ZP'!D285)),0)&gt;0," ?","")</f>
        <v/>
      </c>
      <c r="AH285" s="11" t="str">
        <f>IF(IFERROR(SEARCH("!",UPPER('ÚHRADOVÝ KATALOG VZP - ZP'!D285)),0)&gt;0," !","")</f>
        <v/>
      </c>
      <c r="AI285" s="11" t="str">
        <f>IF(IFERROR(SEARCH("_",UPPER('ÚHRADOVÝ KATALOG VZP - ZP'!D285)),0)&gt;0," _","")</f>
        <v/>
      </c>
      <c r="AJ285" s="11" t="str">
        <f>IF(IFERROR(SEARCH("§",UPPER('ÚHRADOVÝ KATALOG VZP - ZP'!D285)),0)&gt;0," §","")</f>
        <v/>
      </c>
      <c r="AK285" s="11" t="str">
        <f>IF(IFERROR(SEARCH("#",UPPER('ÚHRADOVÝ KATALOG VZP - ZP'!D285)),0)&gt;0," #","")</f>
        <v/>
      </c>
      <c r="AL285" s="11" t="str">
        <f>IF(IFERROR(SEARCH(CHAR(10),UPPER('ÚHRADOVÝ KATALOG VZP - ZP'!D285)),0)&gt;0," ALT+ENTER","")</f>
        <v/>
      </c>
      <c r="AM285" s="96" t="str">
        <f>IF(AND(AE285=0, R285="NE"),"Chybí DOP",IF(LEN(TRIM(AF285&amp;AG285&amp;AH285&amp;AI285&amp;AJ285&amp;AK285&amp;AL285))&gt;0,"Nepovolený(é) znak(y):   "&amp;AF285&amp;AG285&amp;AH285&amp;AI285&amp;AJ285&amp;AK285&amp;AL285,TRIM('ÚHRADOVÝ KATALOG VZP - ZP'!D285)))</f>
        <v/>
      </c>
    </row>
    <row r="286" spans="1:39" ht="30" hidden="1" customHeight="1" x14ac:dyDescent="0.2">
      <c r="A286" s="1">
        <v>281</v>
      </c>
      <c r="B286" s="20" t="str">
        <f>IF(ISBLANK('ÚHRADOVÝ KATALOG VZP - ZP'!B286),"",'ÚHRADOVÝ KATALOG VZP - ZP'!B286)</f>
        <v/>
      </c>
      <c r="C286" s="21" t="str">
        <f t="shared" si="17"/>
        <v/>
      </c>
      <c r="D286" s="21" t="str">
        <f t="shared" si="18"/>
        <v/>
      </c>
      <c r="E286" s="22" t="str">
        <f>IF(S286="NOVÝ",IF(LEN(TRIM('ÚHRADOVÝ KATALOG VZP - ZP'!E286))=0,"Chybí TYP",'ÚHRADOVÝ KATALOG VZP - ZP'!E286),IF(LEN(TRIM('ÚHRADOVÝ KATALOG VZP - ZP'!E286))=0,"",'ÚHRADOVÝ KATALOG VZP - ZP'!E286))</f>
        <v/>
      </c>
      <c r="F286" s="22" t="str">
        <f t="shared" si="19"/>
        <v/>
      </c>
      <c r="G286" s="22" t="str">
        <f>IF(S286="NOVÝ",IF(LEN(TRIM('ÚHRADOVÝ KATALOG VZP - ZP'!G286))=0,"???",IF(IFERROR(SEARCH("""",UPPER('ÚHRADOVÝ KATALOG VZP - ZP'!G286)),0)=0,UPPER('ÚHRADOVÝ KATALOG VZP - ZP'!G286),"("&amp;""""&amp;")")),IF(LEN(TRIM('ÚHRADOVÝ KATALOG VZP - ZP'!G286))=0,"",IF(IFERROR(SEARCH("""",UPPER('ÚHRADOVÝ KATALOG VZP - ZP'!G286)),0)=0,UPPER('ÚHRADOVÝ KATALOG VZP - ZP'!G286),"("&amp;""""&amp;")")))</f>
        <v/>
      </c>
      <c r="H286" s="22" t="str">
        <f>IF(IFERROR(SEARCH("""",UPPER('ÚHRADOVÝ KATALOG VZP - ZP'!H286)),0)=0,UPPER('ÚHRADOVÝ KATALOG VZP - ZP'!H286),"("&amp;""""&amp;")")</f>
        <v/>
      </c>
      <c r="I286" s="22" t="str">
        <f>IF(IFERROR(SEARCH("""",UPPER('ÚHRADOVÝ KATALOG VZP - ZP'!I286)),0)=0,UPPER('ÚHRADOVÝ KATALOG VZP - ZP'!I286),"("&amp;""""&amp;")")</f>
        <v/>
      </c>
      <c r="J286" s="23" t="str">
        <f>IF(S286="NOVÝ",IF(LEN(TRIM('ÚHRADOVÝ KATALOG VZP - ZP'!J286))=0,"Chybí VYC",'ÚHRADOVÝ KATALOG VZP - ZP'!J286),IF(LEN(TRIM('ÚHRADOVÝ KATALOG VZP - ZP'!J286))=0,"",'ÚHRADOVÝ KATALOG VZP - ZP'!J286))</f>
        <v/>
      </c>
      <c r="K286" s="22" t="str">
        <f>IF(S286="NOVÝ",IF(LEN(TRIM('ÚHRADOVÝ KATALOG VZP - ZP'!K286))=0,"Chybí MENA",IF(IFERROR(SEARCH("""",UPPER('ÚHRADOVÝ KATALOG VZP - ZP'!K286)),0)=0,UPPER('ÚHRADOVÝ KATALOG VZP - ZP'!K286),"("&amp;""""&amp;")")),IF(LEN(TRIM('ÚHRADOVÝ KATALOG VZP - ZP'!K286))=0,"",IF(IFERROR(SEARCH("""",UPPER('ÚHRADOVÝ KATALOG VZP - ZP'!K286)),0)=0,UPPER('ÚHRADOVÝ KATALOG VZP - ZP'!K286),"("&amp;""""&amp;")")))</f>
        <v/>
      </c>
      <c r="L286" s="24" t="str">
        <f>IF(S286="NOVÝ",IF(LEN(TRIM('ÚHRADOVÝ KATALOG VZP - ZP'!L286))=0,"Chybí KURZ",'ÚHRADOVÝ KATALOG VZP - ZP'!L286),IF(LEN(TRIM('ÚHRADOVÝ KATALOG VZP - ZP'!L286))=0,"",'ÚHRADOVÝ KATALOG VZP - ZP'!L286))</f>
        <v/>
      </c>
      <c r="M286" s="83" t="str">
        <f>IF(S286="NOVÝ",IF(LEN(TRIM('ÚHRADOVÝ KATALOG VZP - ZP'!M286))=0,"Chybí DPH",
IF(OR('ÚHRADOVÝ KATALOG VZP - ZP'!M286=15,'ÚHRADOVÝ KATALOG VZP - ZP'!M286=21),
'ÚHRADOVÝ KATALOG VZP - ZP'!M286,"CHYBA")),
IF(LEN(TRIM('ÚHRADOVÝ KATALOG VZP - ZP'!M286))=0,"",
IF(OR('ÚHRADOVÝ KATALOG VZP - ZP'!M286=15,'ÚHRADOVÝ KATALOG VZP - ZP'!M286=21),
'ÚHRADOVÝ KATALOG VZP - ZP'!M286,"CHYBA"))
)</f>
        <v/>
      </c>
      <c r="N286" s="25" t="str">
        <f>IF(R286="NE",IF(AND(T286&lt;&gt;"X",LEN('ÚHRADOVÝ KATALOG VZP - ZP'!N286)&gt;0),IF(ROUND(J286*L286*(1+(M286/100))*T286,2)&lt;'ÚHRADOVÝ KATALOG VZP - ZP'!N286,TEXT('ÚHRADOVÝ KATALOG VZP - ZP'!N286,"# ##0,00 Kč") &amp; CHAR(10) &amp; "&gt; " &amp; TEXT('ÚHRADOVÝ KATALOG VZP - ZP'!N286-(J286*L286*(1+(M286/100))*T286),"# ##0,00 Kč"),TEXT('ÚHRADOVÝ KATALOG VZP - ZP'!N286,"# ##0,00 Kč") &amp; CHAR(10) &amp; "OK"),"Chybí data pro výpočet"),"")</f>
        <v/>
      </c>
      <c r="O286" s="26" t="str">
        <f>IF(AND(R286="NE",LEN('ÚHRADOVÝ KATALOG VZP - ZP'!O286)&gt;0),'ÚHRADOVÝ KATALOG VZP - ZP'!O286,"")</f>
        <v/>
      </c>
      <c r="P286" s="26" t="str">
        <f>IF(AND(R286="NE",LEN('ÚHRADOVÝ KATALOG VZP - ZP'!P286)&gt;0),'ÚHRADOVÝ KATALOG VZP - ZP'!P286,"")</f>
        <v/>
      </c>
      <c r="Q286" s="79" t="str">
        <f>IF(LEN(TRIM('ÚHRADOVÝ KATALOG VZP - ZP'!Q286))=0,"",IF(IFERROR(SEARCH("""",UPPER('ÚHRADOVÝ KATALOG VZP - ZP'!Q286)),0)=0,UPPER('ÚHRADOVÝ KATALOG VZP - ZP'!Q286),"("&amp;""""&amp;")"))</f>
        <v/>
      </c>
      <c r="R286" s="31" t="str">
        <f>IF(LEN(TRIM('ÚHRADOVÝ KATALOG VZP - ZP'!B286)&amp;TRIM('ÚHRADOVÝ KATALOG VZP - ZP'!C286)&amp;TRIM('ÚHRADOVÝ KATALOG VZP - ZP'!D286)&amp;TRIM('ÚHRADOVÝ KATALOG VZP - ZP'!E286)&amp;TRIM('ÚHRADOVÝ KATALOG VZP - ZP'!F286)&amp;TRIM('ÚHRADOVÝ KATALOG VZP - ZP'!G286)&amp;TRIM('ÚHRADOVÝ KATALOG VZP - ZP'!H286)&amp;TRIM('ÚHRADOVÝ KATALOG VZP - ZP'!I286)&amp;TRIM('ÚHRADOVÝ KATALOG VZP - ZP'!J286)&amp;TRIM('ÚHRADOVÝ KATALOG VZP - ZP'!K286)&amp;TRIM('ÚHRADOVÝ KATALOG VZP - ZP'!L286)&amp;TRIM('ÚHRADOVÝ KATALOG VZP - ZP'!M286)&amp;TRIM('ÚHRADOVÝ KATALOG VZP - ZP'!N286)&amp;TRIM('ÚHRADOVÝ KATALOG VZP - ZP'!O286)&amp;TRIM('ÚHRADOVÝ KATALOG VZP - ZP'!P286)&amp;TRIM('ÚHRADOVÝ KATALOG VZP - ZP'!Q286))=0,"ANO","NE")</f>
        <v>ANO</v>
      </c>
      <c r="S286" s="31" t="str">
        <f>IF(R286="NE",IF(LEN(TRIM('ÚHRADOVÝ KATALOG VZP - ZP'!B286))=0,"NOVÝ","OPRAVA"),"")</f>
        <v/>
      </c>
      <c r="T286" s="32" t="str">
        <f t="shared" si="20"/>
        <v>X</v>
      </c>
      <c r="U286" s="11"/>
      <c r="V286" s="11">
        <f>LEN(TRIM('ÚHRADOVÝ KATALOG VZP - ZP'!C286))</f>
        <v>0</v>
      </c>
      <c r="W286" s="11" t="str">
        <f>IF(IFERROR(SEARCH("""",UPPER('ÚHRADOVÝ KATALOG VZP - ZP'!C286)),0)&gt;0," "&amp;CHAR(34),"")</f>
        <v/>
      </c>
      <c r="X286" s="11" t="str">
        <f>IF(IFERROR(SEARCH("~?",UPPER('ÚHRADOVÝ KATALOG VZP - ZP'!C286)),0)&gt;0," ?","")</f>
        <v/>
      </c>
      <c r="Y286" s="11" t="str">
        <f>IF(IFERROR(SEARCH("!",UPPER('ÚHRADOVÝ KATALOG VZP - ZP'!C286)),0)&gt;0," !","")</f>
        <v/>
      </c>
      <c r="Z286" s="11" t="str">
        <f>IF(IFERROR(SEARCH("_",UPPER('ÚHRADOVÝ KATALOG VZP - ZP'!C286)),0)&gt;0," _","")</f>
        <v/>
      </c>
      <c r="AA286" s="11" t="str">
        <f>IF(IFERROR(SEARCH("§",UPPER('ÚHRADOVÝ KATALOG VZP - ZP'!C286)),0)&gt;0," §","")</f>
        <v/>
      </c>
      <c r="AB286" s="11" t="str">
        <f>IF(IFERROR(SEARCH("#",UPPER('ÚHRADOVÝ KATALOG VZP - ZP'!C286)),0)&gt;0," #","")</f>
        <v/>
      </c>
      <c r="AC286" s="11" t="str">
        <f>IF(IFERROR(SEARCH(CHAR(10),UPPER('ÚHRADOVÝ KATALOG VZP - ZP'!C286)),0)&gt;0," ALT+ENTER","")</f>
        <v/>
      </c>
      <c r="AD286" s="96" t="str">
        <f>IF(AND(V286=0, R286="NE"),"Chybí NAZ",IF(LEN(TRIM(W286&amp;X286&amp;Y286&amp;Z286&amp;AA286&amp;AB286&amp;AC286))&gt;0,"Nepovolený(é) znak(y):   "&amp;W286&amp;X286&amp;Y286&amp;Z286&amp;AA286&amp;AB286&amp;AC286,TRIM('ÚHRADOVÝ KATALOG VZP - ZP'!C286)))</f>
        <v/>
      </c>
      <c r="AE286" s="11">
        <f>LEN(TRIM('ÚHRADOVÝ KATALOG VZP - ZP'!D286))</f>
        <v>0</v>
      </c>
      <c r="AF286" s="11" t="str">
        <f>IF(IFERROR(SEARCH("""",UPPER('ÚHRADOVÝ KATALOG VZP - ZP'!D286)),0)&gt;0," "&amp;CHAR(34),"")</f>
        <v/>
      </c>
      <c r="AG286" s="11" t="str">
        <f>IF(IFERROR(SEARCH("~?",UPPER('ÚHRADOVÝ KATALOG VZP - ZP'!D286)),0)&gt;0," ?","")</f>
        <v/>
      </c>
      <c r="AH286" s="11" t="str">
        <f>IF(IFERROR(SEARCH("!",UPPER('ÚHRADOVÝ KATALOG VZP - ZP'!D286)),0)&gt;0," !","")</f>
        <v/>
      </c>
      <c r="AI286" s="11" t="str">
        <f>IF(IFERROR(SEARCH("_",UPPER('ÚHRADOVÝ KATALOG VZP - ZP'!D286)),0)&gt;0," _","")</f>
        <v/>
      </c>
      <c r="AJ286" s="11" t="str">
        <f>IF(IFERROR(SEARCH("§",UPPER('ÚHRADOVÝ KATALOG VZP - ZP'!D286)),0)&gt;0," §","")</f>
        <v/>
      </c>
      <c r="AK286" s="11" t="str">
        <f>IF(IFERROR(SEARCH("#",UPPER('ÚHRADOVÝ KATALOG VZP - ZP'!D286)),0)&gt;0," #","")</f>
        <v/>
      </c>
      <c r="AL286" s="11" t="str">
        <f>IF(IFERROR(SEARCH(CHAR(10),UPPER('ÚHRADOVÝ KATALOG VZP - ZP'!D286)),0)&gt;0," ALT+ENTER","")</f>
        <v/>
      </c>
      <c r="AM286" s="96" t="str">
        <f>IF(AND(AE286=0, R286="NE"),"Chybí DOP",IF(LEN(TRIM(AF286&amp;AG286&amp;AH286&amp;AI286&amp;AJ286&amp;AK286&amp;AL286))&gt;0,"Nepovolený(é) znak(y):   "&amp;AF286&amp;AG286&amp;AH286&amp;AI286&amp;AJ286&amp;AK286&amp;AL286,TRIM('ÚHRADOVÝ KATALOG VZP - ZP'!D286)))</f>
        <v/>
      </c>
    </row>
    <row r="287" spans="1:39" ht="30" hidden="1" customHeight="1" x14ac:dyDescent="0.2">
      <c r="A287" s="1">
        <v>282</v>
      </c>
      <c r="B287" s="20" t="str">
        <f>IF(ISBLANK('ÚHRADOVÝ KATALOG VZP - ZP'!B287),"",'ÚHRADOVÝ KATALOG VZP - ZP'!B287)</f>
        <v/>
      </c>
      <c r="C287" s="21" t="str">
        <f t="shared" si="17"/>
        <v/>
      </c>
      <c r="D287" s="21" t="str">
        <f t="shared" si="18"/>
        <v/>
      </c>
      <c r="E287" s="22" t="str">
        <f>IF(S287="NOVÝ",IF(LEN(TRIM('ÚHRADOVÝ KATALOG VZP - ZP'!E287))=0,"Chybí TYP",'ÚHRADOVÝ KATALOG VZP - ZP'!E287),IF(LEN(TRIM('ÚHRADOVÝ KATALOG VZP - ZP'!E287))=0,"",'ÚHRADOVÝ KATALOG VZP - ZP'!E287))</f>
        <v/>
      </c>
      <c r="F287" s="22" t="str">
        <f t="shared" si="19"/>
        <v/>
      </c>
      <c r="G287" s="22" t="str">
        <f>IF(S287="NOVÝ",IF(LEN(TRIM('ÚHRADOVÝ KATALOG VZP - ZP'!G287))=0,"???",IF(IFERROR(SEARCH("""",UPPER('ÚHRADOVÝ KATALOG VZP - ZP'!G287)),0)=0,UPPER('ÚHRADOVÝ KATALOG VZP - ZP'!G287),"("&amp;""""&amp;")")),IF(LEN(TRIM('ÚHRADOVÝ KATALOG VZP - ZP'!G287))=0,"",IF(IFERROR(SEARCH("""",UPPER('ÚHRADOVÝ KATALOG VZP - ZP'!G287)),0)=0,UPPER('ÚHRADOVÝ KATALOG VZP - ZP'!G287),"("&amp;""""&amp;")")))</f>
        <v/>
      </c>
      <c r="H287" s="22" t="str">
        <f>IF(IFERROR(SEARCH("""",UPPER('ÚHRADOVÝ KATALOG VZP - ZP'!H287)),0)=0,UPPER('ÚHRADOVÝ KATALOG VZP - ZP'!H287),"("&amp;""""&amp;")")</f>
        <v/>
      </c>
      <c r="I287" s="22" t="str">
        <f>IF(IFERROR(SEARCH("""",UPPER('ÚHRADOVÝ KATALOG VZP - ZP'!I287)),0)=0,UPPER('ÚHRADOVÝ KATALOG VZP - ZP'!I287),"("&amp;""""&amp;")")</f>
        <v/>
      </c>
      <c r="J287" s="23" t="str">
        <f>IF(S287="NOVÝ",IF(LEN(TRIM('ÚHRADOVÝ KATALOG VZP - ZP'!J287))=0,"Chybí VYC",'ÚHRADOVÝ KATALOG VZP - ZP'!J287),IF(LEN(TRIM('ÚHRADOVÝ KATALOG VZP - ZP'!J287))=0,"",'ÚHRADOVÝ KATALOG VZP - ZP'!J287))</f>
        <v/>
      </c>
      <c r="K287" s="22" t="str">
        <f>IF(S287="NOVÝ",IF(LEN(TRIM('ÚHRADOVÝ KATALOG VZP - ZP'!K287))=0,"Chybí MENA",IF(IFERROR(SEARCH("""",UPPER('ÚHRADOVÝ KATALOG VZP - ZP'!K287)),0)=0,UPPER('ÚHRADOVÝ KATALOG VZP - ZP'!K287),"("&amp;""""&amp;")")),IF(LEN(TRIM('ÚHRADOVÝ KATALOG VZP - ZP'!K287))=0,"",IF(IFERROR(SEARCH("""",UPPER('ÚHRADOVÝ KATALOG VZP - ZP'!K287)),0)=0,UPPER('ÚHRADOVÝ KATALOG VZP - ZP'!K287),"("&amp;""""&amp;")")))</f>
        <v/>
      </c>
      <c r="L287" s="24" t="str">
        <f>IF(S287="NOVÝ",IF(LEN(TRIM('ÚHRADOVÝ KATALOG VZP - ZP'!L287))=0,"Chybí KURZ",'ÚHRADOVÝ KATALOG VZP - ZP'!L287),IF(LEN(TRIM('ÚHRADOVÝ KATALOG VZP - ZP'!L287))=0,"",'ÚHRADOVÝ KATALOG VZP - ZP'!L287))</f>
        <v/>
      </c>
      <c r="M287" s="83" t="str">
        <f>IF(S287="NOVÝ",IF(LEN(TRIM('ÚHRADOVÝ KATALOG VZP - ZP'!M287))=0,"Chybí DPH",
IF(OR('ÚHRADOVÝ KATALOG VZP - ZP'!M287=15,'ÚHRADOVÝ KATALOG VZP - ZP'!M287=21),
'ÚHRADOVÝ KATALOG VZP - ZP'!M287,"CHYBA")),
IF(LEN(TRIM('ÚHRADOVÝ KATALOG VZP - ZP'!M287))=0,"",
IF(OR('ÚHRADOVÝ KATALOG VZP - ZP'!M287=15,'ÚHRADOVÝ KATALOG VZP - ZP'!M287=21),
'ÚHRADOVÝ KATALOG VZP - ZP'!M287,"CHYBA"))
)</f>
        <v/>
      </c>
      <c r="N287" s="25" t="str">
        <f>IF(R287="NE",IF(AND(T287&lt;&gt;"X",LEN('ÚHRADOVÝ KATALOG VZP - ZP'!N287)&gt;0),IF(ROUND(J287*L287*(1+(M287/100))*T287,2)&lt;'ÚHRADOVÝ KATALOG VZP - ZP'!N287,TEXT('ÚHRADOVÝ KATALOG VZP - ZP'!N287,"# ##0,00 Kč") &amp; CHAR(10) &amp; "&gt; " &amp; TEXT('ÚHRADOVÝ KATALOG VZP - ZP'!N287-(J287*L287*(1+(M287/100))*T287),"# ##0,00 Kč"),TEXT('ÚHRADOVÝ KATALOG VZP - ZP'!N287,"# ##0,00 Kč") &amp; CHAR(10) &amp; "OK"),"Chybí data pro výpočet"),"")</f>
        <v/>
      </c>
      <c r="O287" s="26" t="str">
        <f>IF(AND(R287="NE",LEN('ÚHRADOVÝ KATALOG VZP - ZP'!O287)&gt;0),'ÚHRADOVÝ KATALOG VZP - ZP'!O287,"")</f>
        <v/>
      </c>
      <c r="P287" s="26" t="str">
        <f>IF(AND(R287="NE",LEN('ÚHRADOVÝ KATALOG VZP - ZP'!P287)&gt;0),'ÚHRADOVÝ KATALOG VZP - ZP'!P287,"")</f>
        <v/>
      </c>
      <c r="Q287" s="79" t="str">
        <f>IF(LEN(TRIM('ÚHRADOVÝ KATALOG VZP - ZP'!Q287))=0,"",IF(IFERROR(SEARCH("""",UPPER('ÚHRADOVÝ KATALOG VZP - ZP'!Q287)),0)=0,UPPER('ÚHRADOVÝ KATALOG VZP - ZP'!Q287),"("&amp;""""&amp;")"))</f>
        <v/>
      </c>
      <c r="R287" s="31" t="str">
        <f>IF(LEN(TRIM('ÚHRADOVÝ KATALOG VZP - ZP'!B287)&amp;TRIM('ÚHRADOVÝ KATALOG VZP - ZP'!C287)&amp;TRIM('ÚHRADOVÝ KATALOG VZP - ZP'!D287)&amp;TRIM('ÚHRADOVÝ KATALOG VZP - ZP'!E287)&amp;TRIM('ÚHRADOVÝ KATALOG VZP - ZP'!F287)&amp;TRIM('ÚHRADOVÝ KATALOG VZP - ZP'!G287)&amp;TRIM('ÚHRADOVÝ KATALOG VZP - ZP'!H287)&amp;TRIM('ÚHRADOVÝ KATALOG VZP - ZP'!I287)&amp;TRIM('ÚHRADOVÝ KATALOG VZP - ZP'!J287)&amp;TRIM('ÚHRADOVÝ KATALOG VZP - ZP'!K287)&amp;TRIM('ÚHRADOVÝ KATALOG VZP - ZP'!L287)&amp;TRIM('ÚHRADOVÝ KATALOG VZP - ZP'!M287)&amp;TRIM('ÚHRADOVÝ KATALOG VZP - ZP'!N287)&amp;TRIM('ÚHRADOVÝ KATALOG VZP - ZP'!O287)&amp;TRIM('ÚHRADOVÝ KATALOG VZP - ZP'!P287)&amp;TRIM('ÚHRADOVÝ KATALOG VZP - ZP'!Q287))=0,"ANO","NE")</f>
        <v>ANO</v>
      </c>
      <c r="S287" s="31" t="str">
        <f>IF(R287="NE",IF(LEN(TRIM('ÚHRADOVÝ KATALOG VZP - ZP'!B287))=0,"NOVÝ","OPRAVA"),"")</f>
        <v/>
      </c>
      <c r="T287" s="32" t="str">
        <f t="shared" si="20"/>
        <v>X</v>
      </c>
      <c r="U287" s="11"/>
      <c r="V287" s="11">
        <f>LEN(TRIM('ÚHRADOVÝ KATALOG VZP - ZP'!C287))</f>
        <v>0</v>
      </c>
      <c r="W287" s="11" t="str">
        <f>IF(IFERROR(SEARCH("""",UPPER('ÚHRADOVÝ KATALOG VZP - ZP'!C287)),0)&gt;0," "&amp;CHAR(34),"")</f>
        <v/>
      </c>
      <c r="X287" s="11" t="str">
        <f>IF(IFERROR(SEARCH("~?",UPPER('ÚHRADOVÝ KATALOG VZP - ZP'!C287)),0)&gt;0," ?","")</f>
        <v/>
      </c>
      <c r="Y287" s="11" t="str">
        <f>IF(IFERROR(SEARCH("!",UPPER('ÚHRADOVÝ KATALOG VZP - ZP'!C287)),0)&gt;0," !","")</f>
        <v/>
      </c>
      <c r="Z287" s="11" t="str">
        <f>IF(IFERROR(SEARCH("_",UPPER('ÚHRADOVÝ KATALOG VZP - ZP'!C287)),0)&gt;0," _","")</f>
        <v/>
      </c>
      <c r="AA287" s="11" t="str">
        <f>IF(IFERROR(SEARCH("§",UPPER('ÚHRADOVÝ KATALOG VZP - ZP'!C287)),0)&gt;0," §","")</f>
        <v/>
      </c>
      <c r="AB287" s="11" t="str">
        <f>IF(IFERROR(SEARCH("#",UPPER('ÚHRADOVÝ KATALOG VZP - ZP'!C287)),0)&gt;0," #","")</f>
        <v/>
      </c>
      <c r="AC287" s="11" t="str">
        <f>IF(IFERROR(SEARCH(CHAR(10),UPPER('ÚHRADOVÝ KATALOG VZP - ZP'!C287)),0)&gt;0," ALT+ENTER","")</f>
        <v/>
      </c>
      <c r="AD287" s="96" t="str">
        <f>IF(AND(V287=0, R287="NE"),"Chybí NAZ",IF(LEN(TRIM(W287&amp;X287&amp;Y287&amp;Z287&amp;AA287&amp;AB287&amp;AC287))&gt;0,"Nepovolený(é) znak(y):   "&amp;W287&amp;X287&amp;Y287&amp;Z287&amp;AA287&amp;AB287&amp;AC287,TRIM('ÚHRADOVÝ KATALOG VZP - ZP'!C287)))</f>
        <v/>
      </c>
      <c r="AE287" s="11">
        <f>LEN(TRIM('ÚHRADOVÝ KATALOG VZP - ZP'!D287))</f>
        <v>0</v>
      </c>
      <c r="AF287" s="11" t="str">
        <f>IF(IFERROR(SEARCH("""",UPPER('ÚHRADOVÝ KATALOG VZP - ZP'!D287)),0)&gt;0," "&amp;CHAR(34),"")</f>
        <v/>
      </c>
      <c r="AG287" s="11" t="str">
        <f>IF(IFERROR(SEARCH("~?",UPPER('ÚHRADOVÝ KATALOG VZP - ZP'!D287)),0)&gt;0," ?","")</f>
        <v/>
      </c>
      <c r="AH287" s="11" t="str">
        <f>IF(IFERROR(SEARCH("!",UPPER('ÚHRADOVÝ KATALOG VZP - ZP'!D287)),0)&gt;0," !","")</f>
        <v/>
      </c>
      <c r="AI287" s="11" t="str">
        <f>IF(IFERROR(SEARCH("_",UPPER('ÚHRADOVÝ KATALOG VZP - ZP'!D287)),0)&gt;0," _","")</f>
        <v/>
      </c>
      <c r="AJ287" s="11" t="str">
        <f>IF(IFERROR(SEARCH("§",UPPER('ÚHRADOVÝ KATALOG VZP - ZP'!D287)),0)&gt;0," §","")</f>
        <v/>
      </c>
      <c r="AK287" s="11" t="str">
        <f>IF(IFERROR(SEARCH("#",UPPER('ÚHRADOVÝ KATALOG VZP - ZP'!D287)),0)&gt;0," #","")</f>
        <v/>
      </c>
      <c r="AL287" s="11" t="str">
        <f>IF(IFERROR(SEARCH(CHAR(10),UPPER('ÚHRADOVÝ KATALOG VZP - ZP'!D287)),0)&gt;0," ALT+ENTER","")</f>
        <v/>
      </c>
      <c r="AM287" s="96" t="str">
        <f>IF(AND(AE287=0, R287="NE"),"Chybí DOP",IF(LEN(TRIM(AF287&amp;AG287&amp;AH287&amp;AI287&amp;AJ287&amp;AK287&amp;AL287))&gt;0,"Nepovolený(é) znak(y):   "&amp;AF287&amp;AG287&amp;AH287&amp;AI287&amp;AJ287&amp;AK287&amp;AL287,TRIM('ÚHRADOVÝ KATALOG VZP - ZP'!D287)))</f>
        <v/>
      </c>
    </row>
    <row r="288" spans="1:39" ht="30" hidden="1" customHeight="1" x14ac:dyDescent="0.2">
      <c r="A288" s="1">
        <v>283</v>
      </c>
      <c r="B288" s="20" t="str">
        <f>IF(ISBLANK('ÚHRADOVÝ KATALOG VZP - ZP'!B288),"",'ÚHRADOVÝ KATALOG VZP - ZP'!B288)</f>
        <v/>
      </c>
      <c r="C288" s="21" t="str">
        <f t="shared" si="17"/>
        <v/>
      </c>
      <c r="D288" s="21" t="str">
        <f t="shared" si="18"/>
        <v/>
      </c>
      <c r="E288" s="22" t="str">
        <f>IF(S288="NOVÝ",IF(LEN(TRIM('ÚHRADOVÝ KATALOG VZP - ZP'!E288))=0,"Chybí TYP",'ÚHRADOVÝ KATALOG VZP - ZP'!E288),IF(LEN(TRIM('ÚHRADOVÝ KATALOG VZP - ZP'!E288))=0,"",'ÚHRADOVÝ KATALOG VZP - ZP'!E288))</f>
        <v/>
      </c>
      <c r="F288" s="22" t="str">
        <f t="shared" si="19"/>
        <v/>
      </c>
      <c r="G288" s="22" t="str">
        <f>IF(S288="NOVÝ",IF(LEN(TRIM('ÚHRADOVÝ KATALOG VZP - ZP'!G288))=0,"???",IF(IFERROR(SEARCH("""",UPPER('ÚHRADOVÝ KATALOG VZP - ZP'!G288)),0)=0,UPPER('ÚHRADOVÝ KATALOG VZP - ZP'!G288),"("&amp;""""&amp;")")),IF(LEN(TRIM('ÚHRADOVÝ KATALOG VZP - ZP'!G288))=0,"",IF(IFERROR(SEARCH("""",UPPER('ÚHRADOVÝ KATALOG VZP - ZP'!G288)),0)=0,UPPER('ÚHRADOVÝ KATALOG VZP - ZP'!G288),"("&amp;""""&amp;")")))</f>
        <v/>
      </c>
      <c r="H288" s="22" t="str">
        <f>IF(IFERROR(SEARCH("""",UPPER('ÚHRADOVÝ KATALOG VZP - ZP'!H288)),0)=0,UPPER('ÚHRADOVÝ KATALOG VZP - ZP'!H288),"("&amp;""""&amp;")")</f>
        <v/>
      </c>
      <c r="I288" s="22" t="str">
        <f>IF(IFERROR(SEARCH("""",UPPER('ÚHRADOVÝ KATALOG VZP - ZP'!I288)),0)=0,UPPER('ÚHRADOVÝ KATALOG VZP - ZP'!I288),"("&amp;""""&amp;")")</f>
        <v/>
      </c>
      <c r="J288" s="23" t="str">
        <f>IF(S288="NOVÝ",IF(LEN(TRIM('ÚHRADOVÝ KATALOG VZP - ZP'!J288))=0,"Chybí VYC",'ÚHRADOVÝ KATALOG VZP - ZP'!J288),IF(LEN(TRIM('ÚHRADOVÝ KATALOG VZP - ZP'!J288))=0,"",'ÚHRADOVÝ KATALOG VZP - ZP'!J288))</f>
        <v/>
      </c>
      <c r="K288" s="22" t="str">
        <f>IF(S288="NOVÝ",IF(LEN(TRIM('ÚHRADOVÝ KATALOG VZP - ZP'!K288))=0,"Chybí MENA",IF(IFERROR(SEARCH("""",UPPER('ÚHRADOVÝ KATALOG VZP - ZP'!K288)),0)=0,UPPER('ÚHRADOVÝ KATALOG VZP - ZP'!K288),"("&amp;""""&amp;")")),IF(LEN(TRIM('ÚHRADOVÝ KATALOG VZP - ZP'!K288))=0,"",IF(IFERROR(SEARCH("""",UPPER('ÚHRADOVÝ KATALOG VZP - ZP'!K288)),0)=0,UPPER('ÚHRADOVÝ KATALOG VZP - ZP'!K288),"("&amp;""""&amp;")")))</f>
        <v/>
      </c>
      <c r="L288" s="24" t="str">
        <f>IF(S288="NOVÝ",IF(LEN(TRIM('ÚHRADOVÝ KATALOG VZP - ZP'!L288))=0,"Chybí KURZ",'ÚHRADOVÝ KATALOG VZP - ZP'!L288),IF(LEN(TRIM('ÚHRADOVÝ KATALOG VZP - ZP'!L288))=0,"",'ÚHRADOVÝ KATALOG VZP - ZP'!L288))</f>
        <v/>
      </c>
      <c r="M288" s="83" t="str">
        <f>IF(S288="NOVÝ",IF(LEN(TRIM('ÚHRADOVÝ KATALOG VZP - ZP'!M288))=0,"Chybí DPH",
IF(OR('ÚHRADOVÝ KATALOG VZP - ZP'!M288=15,'ÚHRADOVÝ KATALOG VZP - ZP'!M288=21),
'ÚHRADOVÝ KATALOG VZP - ZP'!M288,"CHYBA")),
IF(LEN(TRIM('ÚHRADOVÝ KATALOG VZP - ZP'!M288))=0,"",
IF(OR('ÚHRADOVÝ KATALOG VZP - ZP'!M288=15,'ÚHRADOVÝ KATALOG VZP - ZP'!M288=21),
'ÚHRADOVÝ KATALOG VZP - ZP'!M288,"CHYBA"))
)</f>
        <v/>
      </c>
      <c r="N288" s="25" t="str">
        <f>IF(R288="NE",IF(AND(T288&lt;&gt;"X",LEN('ÚHRADOVÝ KATALOG VZP - ZP'!N288)&gt;0),IF(ROUND(J288*L288*(1+(M288/100))*T288,2)&lt;'ÚHRADOVÝ KATALOG VZP - ZP'!N288,TEXT('ÚHRADOVÝ KATALOG VZP - ZP'!N288,"# ##0,00 Kč") &amp; CHAR(10) &amp; "&gt; " &amp; TEXT('ÚHRADOVÝ KATALOG VZP - ZP'!N288-(J288*L288*(1+(M288/100))*T288),"# ##0,00 Kč"),TEXT('ÚHRADOVÝ KATALOG VZP - ZP'!N288,"# ##0,00 Kč") &amp; CHAR(10) &amp; "OK"),"Chybí data pro výpočet"),"")</f>
        <v/>
      </c>
      <c r="O288" s="26" t="str">
        <f>IF(AND(R288="NE",LEN('ÚHRADOVÝ KATALOG VZP - ZP'!O288)&gt;0),'ÚHRADOVÝ KATALOG VZP - ZP'!O288,"")</f>
        <v/>
      </c>
      <c r="P288" s="26" t="str">
        <f>IF(AND(R288="NE",LEN('ÚHRADOVÝ KATALOG VZP - ZP'!P288)&gt;0),'ÚHRADOVÝ KATALOG VZP - ZP'!P288,"")</f>
        <v/>
      </c>
      <c r="Q288" s="79" t="str">
        <f>IF(LEN(TRIM('ÚHRADOVÝ KATALOG VZP - ZP'!Q288))=0,"",IF(IFERROR(SEARCH("""",UPPER('ÚHRADOVÝ KATALOG VZP - ZP'!Q288)),0)=0,UPPER('ÚHRADOVÝ KATALOG VZP - ZP'!Q288),"("&amp;""""&amp;")"))</f>
        <v/>
      </c>
      <c r="R288" s="31" t="str">
        <f>IF(LEN(TRIM('ÚHRADOVÝ KATALOG VZP - ZP'!B288)&amp;TRIM('ÚHRADOVÝ KATALOG VZP - ZP'!C288)&amp;TRIM('ÚHRADOVÝ KATALOG VZP - ZP'!D288)&amp;TRIM('ÚHRADOVÝ KATALOG VZP - ZP'!E288)&amp;TRIM('ÚHRADOVÝ KATALOG VZP - ZP'!F288)&amp;TRIM('ÚHRADOVÝ KATALOG VZP - ZP'!G288)&amp;TRIM('ÚHRADOVÝ KATALOG VZP - ZP'!H288)&amp;TRIM('ÚHRADOVÝ KATALOG VZP - ZP'!I288)&amp;TRIM('ÚHRADOVÝ KATALOG VZP - ZP'!J288)&amp;TRIM('ÚHRADOVÝ KATALOG VZP - ZP'!K288)&amp;TRIM('ÚHRADOVÝ KATALOG VZP - ZP'!L288)&amp;TRIM('ÚHRADOVÝ KATALOG VZP - ZP'!M288)&amp;TRIM('ÚHRADOVÝ KATALOG VZP - ZP'!N288)&amp;TRIM('ÚHRADOVÝ KATALOG VZP - ZP'!O288)&amp;TRIM('ÚHRADOVÝ KATALOG VZP - ZP'!P288)&amp;TRIM('ÚHRADOVÝ KATALOG VZP - ZP'!Q288))=0,"ANO","NE")</f>
        <v>ANO</v>
      </c>
      <c r="S288" s="31" t="str">
        <f>IF(R288="NE",IF(LEN(TRIM('ÚHRADOVÝ KATALOG VZP - ZP'!B288))=0,"NOVÝ","OPRAVA"),"")</f>
        <v/>
      </c>
      <c r="T288" s="32" t="str">
        <f t="shared" si="20"/>
        <v>X</v>
      </c>
      <c r="U288" s="11"/>
      <c r="V288" s="11">
        <f>LEN(TRIM('ÚHRADOVÝ KATALOG VZP - ZP'!C288))</f>
        <v>0</v>
      </c>
      <c r="W288" s="11" t="str">
        <f>IF(IFERROR(SEARCH("""",UPPER('ÚHRADOVÝ KATALOG VZP - ZP'!C288)),0)&gt;0," "&amp;CHAR(34),"")</f>
        <v/>
      </c>
      <c r="X288" s="11" t="str">
        <f>IF(IFERROR(SEARCH("~?",UPPER('ÚHRADOVÝ KATALOG VZP - ZP'!C288)),0)&gt;0," ?","")</f>
        <v/>
      </c>
      <c r="Y288" s="11" t="str">
        <f>IF(IFERROR(SEARCH("!",UPPER('ÚHRADOVÝ KATALOG VZP - ZP'!C288)),0)&gt;0," !","")</f>
        <v/>
      </c>
      <c r="Z288" s="11" t="str">
        <f>IF(IFERROR(SEARCH("_",UPPER('ÚHRADOVÝ KATALOG VZP - ZP'!C288)),0)&gt;0," _","")</f>
        <v/>
      </c>
      <c r="AA288" s="11" t="str">
        <f>IF(IFERROR(SEARCH("§",UPPER('ÚHRADOVÝ KATALOG VZP - ZP'!C288)),0)&gt;0," §","")</f>
        <v/>
      </c>
      <c r="AB288" s="11" t="str">
        <f>IF(IFERROR(SEARCH("#",UPPER('ÚHRADOVÝ KATALOG VZP - ZP'!C288)),0)&gt;0," #","")</f>
        <v/>
      </c>
      <c r="AC288" s="11" t="str">
        <f>IF(IFERROR(SEARCH(CHAR(10),UPPER('ÚHRADOVÝ KATALOG VZP - ZP'!C288)),0)&gt;0," ALT+ENTER","")</f>
        <v/>
      </c>
      <c r="AD288" s="96" t="str">
        <f>IF(AND(V288=0, R288="NE"),"Chybí NAZ",IF(LEN(TRIM(W288&amp;X288&amp;Y288&amp;Z288&amp;AA288&amp;AB288&amp;AC288))&gt;0,"Nepovolený(é) znak(y):   "&amp;W288&amp;X288&amp;Y288&amp;Z288&amp;AA288&amp;AB288&amp;AC288,TRIM('ÚHRADOVÝ KATALOG VZP - ZP'!C288)))</f>
        <v/>
      </c>
      <c r="AE288" s="11">
        <f>LEN(TRIM('ÚHRADOVÝ KATALOG VZP - ZP'!D288))</f>
        <v>0</v>
      </c>
      <c r="AF288" s="11" t="str">
        <f>IF(IFERROR(SEARCH("""",UPPER('ÚHRADOVÝ KATALOG VZP - ZP'!D288)),0)&gt;0," "&amp;CHAR(34),"")</f>
        <v/>
      </c>
      <c r="AG288" s="11" t="str">
        <f>IF(IFERROR(SEARCH("~?",UPPER('ÚHRADOVÝ KATALOG VZP - ZP'!D288)),0)&gt;0," ?","")</f>
        <v/>
      </c>
      <c r="AH288" s="11" t="str">
        <f>IF(IFERROR(SEARCH("!",UPPER('ÚHRADOVÝ KATALOG VZP - ZP'!D288)),0)&gt;0," !","")</f>
        <v/>
      </c>
      <c r="AI288" s="11" t="str">
        <f>IF(IFERROR(SEARCH("_",UPPER('ÚHRADOVÝ KATALOG VZP - ZP'!D288)),0)&gt;0," _","")</f>
        <v/>
      </c>
      <c r="AJ288" s="11" t="str">
        <f>IF(IFERROR(SEARCH("§",UPPER('ÚHRADOVÝ KATALOG VZP - ZP'!D288)),0)&gt;0," §","")</f>
        <v/>
      </c>
      <c r="AK288" s="11" t="str">
        <f>IF(IFERROR(SEARCH("#",UPPER('ÚHRADOVÝ KATALOG VZP - ZP'!D288)),0)&gt;0," #","")</f>
        <v/>
      </c>
      <c r="AL288" s="11" t="str">
        <f>IF(IFERROR(SEARCH(CHAR(10),UPPER('ÚHRADOVÝ KATALOG VZP - ZP'!D288)),0)&gt;0," ALT+ENTER","")</f>
        <v/>
      </c>
      <c r="AM288" s="96" t="str">
        <f>IF(AND(AE288=0, R288="NE"),"Chybí DOP",IF(LEN(TRIM(AF288&amp;AG288&amp;AH288&amp;AI288&amp;AJ288&amp;AK288&amp;AL288))&gt;0,"Nepovolený(é) znak(y):   "&amp;AF288&amp;AG288&amp;AH288&amp;AI288&amp;AJ288&amp;AK288&amp;AL288,TRIM('ÚHRADOVÝ KATALOG VZP - ZP'!D288)))</f>
        <v/>
      </c>
    </row>
    <row r="289" spans="1:39" ht="30" hidden="1" customHeight="1" x14ac:dyDescent="0.2">
      <c r="A289" s="1">
        <v>284</v>
      </c>
      <c r="B289" s="20" t="str">
        <f>IF(ISBLANK('ÚHRADOVÝ KATALOG VZP - ZP'!B289),"",'ÚHRADOVÝ KATALOG VZP - ZP'!B289)</f>
        <v/>
      </c>
      <c r="C289" s="21" t="str">
        <f t="shared" si="17"/>
        <v/>
      </c>
      <c r="D289" s="21" t="str">
        <f t="shared" si="18"/>
        <v/>
      </c>
      <c r="E289" s="22" t="str">
        <f>IF(S289="NOVÝ",IF(LEN(TRIM('ÚHRADOVÝ KATALOG VZP - ZP'!E289))=0,"Chybí TYP",'ÚHRADOVÝ KATALOG VZP - ZP'!E289),IF(LEN(TRIM('ÚHRADOVÝ KATALOG VZP - ZP'!E289))=0,"",'ÚHRADOVÝ KATALOG VZP - ZP'!E289))</f>
        <v/>
      </c>
      <c r="F289" s="22" t="str">
        <f t="shared" si="19"/>
        <v/>
      </c>
      <c r="G289" s="22" t="str">
        <f>IF(S289="NOVÝ",IF(LEN(TRIM('ÚHRADOVÝ KATALOG VZP - ZP'!G289))=0,"???",IF(IFERROR(SEARCH("""",UPPER('ÚHRADOVÝ KATALOG VZP - ZP'!G289)),0)=0,UPPER('ÚHRADOVÝ KATALOG VZP - ZP'!G289),"("&amp;""""&amp;")")),IF(LEN(TRIM('ÚHRADOVÝ KATALOG VZP - ZP'!G289))=0,"",IF(IFERROR(SEARCH("""",UPPER('ÚHRADOVÝ KATALOG VZP - ZP'!G289)),0)=0,UPPER('ÚHRADOVÝ KATALOG VZP - ZP'!G289),"("&amp;""""&amp;")")))</f>
        <v/>
      </c>
      <c r="H289" s="22" t="str">
        <f>IF(IFERROR(SEARCH("""",UPPER('ÚHRADOVÝ KATALOG VZP - ZP'!H289)),0)=0,UPPER('ÚHRADOVÝ KATALOG VZP - ZP'!H289),"("&amp;""""&amp;")")</f>
        <v/>
      </c>
      <c r="I289" s="22" t="str">
        <f>IF(IFERROR(SEARCH("""",UPPER('ÚHRADOVÝ KATALOG VZP - ZP'!I289)),0)=0,UPPER('ÚHRADOVÝ KATALOG VZP - ZP'!I289),"("&amp;""""&amp;")")</f>
        <v/>
      </c>
      <c r="J289" s="23" t="str">
        <f>IF(S289="NOVÝ",IF(LEN(TRIM('ÚHRADOVÝ KATALOG VZP - ZP'!J289))=0,"Chybí VYC",'ÚHRADOVÝ KATALOG VZP - ZP'!J289),IF(LEN(TRIM('ÚHRADOVÝ KATALOG VZP - ZP'!J289))=0,"",'ÚHRADOVÝ KATALOG VZP - ZP'!J289))</f>
        <v/>
      </c>
      <c r="K289" s="22" t="str">
        <f>IF(S289="NOVÝ",IF(LEN(TRIM('ÚHRADOVÝ KATALOG VZP - ZP'!K289))=0,"Chybí MENA",IF(IFERROR(SEARCH("""",UPPER('ÚHRADOVÝ KATALOG VZP - ZP'!K289)),0)=0,UPPER('ÚHRADOVÝ KATALOG VZP - ZP'!K289),"("&amp;""""&amp;")")),IF(LEN(TRIM('ÚHRADOVÝ KATALOG VZP - ZP'!K289))=0,"",IF(IFERROR(SEARCH("""",UPPER('ÚHRADOVÝ KATALOG VZP - ZP'!K289)),0)=0,UPPER('ÚHRADOVÝ KATALOG VZP - ZP'!K289),"("&amp;""""&amp;")")))</f>
        <v/>
      </c>
      <c r="L289" s="24" t="str">
        <f>IF(S289="NOVÝ",IF(LEN(TRIM('ÚHRADOVÝ KATALOG VZP - ZP'!L289))=0,"Chybí KURZ",'ÚHRADOVÝ KATALOG VZP - ZP'!L289),IF(LEN(TRIM('ÚHRADOVÝ KATALOG VZP - ZP'!L289))=0,"",'ÚHRADOVÝ KATALOG VZP - ZP'!L289))</f>
        <v/>
      </c>
      <c r="M289" s="83" t="str">
        <f>IF(S289="NOVÝ",IF(LEN(TRIM('ÚHRADOVÝ KATALOG VZP - ZP'!M289))=0,"Chybí DPH",
IF(OR('ÚHRADOVÝ KATALOG VZP - ZP'!M289=15,'ÚHRADOVÝ KATALOG VZP - ZP'!M289=21),
'ÚHRADOVÝ KATALOG VZP - ZP'!M289,"CHYBA")),
IF(LEN(TRIM('ÚHRADOVÝ KATALOG VZP - ZP'!M289))=0,"",
IF(OR('ÚHRADOVÝ KATALOG VZP - ZP'!M289=15,'ÚHRADOVÝ KATALOG VZP - ZP'!M289=21),
'ÚHRADOVÝ KATALOG VZP - ZP'!M289,"CHYBA"))
)</f>
        <v/>
      </c>
      <c r="N289" s="25" t="str">
        <f>IF(R289="NE",IF(AND(T289&lt;&gt;"X",LEN('ÚHRADOVÝ KATALOG VZP - ZP'!N289)&gt;0),IF(ROUND(J289*L289*(1+(M289/100))*T289,2)&lt;'ÚHRADOVÝ KATALOG VZP - ZP'!N289,TEXT('ÚHRADOVÝ KATALOG VZP - ZP'!N289,"# ##0,00 Kč") &amp; CHAR(10) &amp; "&gt; " &amp; TEXT('ÚHRADOVÝ KATALOG VZP - ZP'!N289-(J289*L289*(1+(M289/100))*T289),"# ##0,00 Kč"),TEXT('ÚHRADOVÝ KATALOG VZP - ZP'!N289,"# ##0,00 Kč") &amp; CHAR(10) &amp; "OK"),"Chybí data pro výpočet"),"")</f>
        <v/>
      </c>
      <c r="O289" s="26" t="str">
        <f>IF(AND(R289="NE",LEN('ÚHRADOVÝ KATALOG VZP - ZP'!O289)&gt;0),'ÚHRADOVÝ KATALOG VZP - ZP'!O289,"")</f>
        <v/>
      </c>
      <c r="P289" s="26" t="str">
        <f>IF(AND(R289="NE",LEN('ÚHRADOVÝ KATALOG VZP - ZP'!P289)&gt;0),'ÚHRADOVÝ KATALOG VZP - ZP'!P289,"")</f>
        <v/>
      </c>
      <c r="Q289" s="79" t="str">
        <f>IF(LEN(TRIM('ÚHRADOVÝ KATALOG VZP - ZP'!Q289))=0,"",IF(IFERROR(SEARCH("""",UPPER('ÚHRADOVÝ KATALOG VZP - ZP'!Q289)),0)=0,UPPER('ÚHRADOVÝ KATALOG VZP - ZP'!Q289),"("&amp;""""&amp;")"))</f>
        <v/>
      </c>
      <c r="R289" s="31" t="str">
        <f>IF(LEN(TRIM('ÚHRADOVÝ KATALOG VZP - ZP'!B289)&amp;TRIM('ÚHRADOVÝ KATALOG VZP - ZP'!C289)&amp;TRIM('ÚHRADOVÝ KATALOG VZP - ZP'!D289)&amp;TRIM('ÚHRADOVÝ KATALOG VZP - ZP'!E289)&amp;TRIM('ÚHRADOVÝ KATALOG VZP - ZP'!F289)&amp;TRIM('ÚHRADOVÝ KATALOG VZP - ZP'!G289)&amp;TRIM('ÚHRADOVÝ KATALOG VZP - ZP'!H289)&amp;TRIM('ÚHRADOVÝ KATALOG VZP - ZP'!I289)&amp;TRIM('ÚHRADOVÝ KATALOG VZP - ZP'!J289)&amp;TRIM('ÚHRADOVÝ KATALOG VZP - ZP'!K289)&amp;TRIM('ÚHRADOVÝ KATALOG VZP - ZP'!L289)&amp;TRIM('ÚHRADOVÝ KATALOG VZP - ZP'!M289)&amp;TRIM('ÚHRADOVÝ KATALOG VZP - ZP'!N289)&amp;TRIM('ÚHRADOVÝ KATALOG VZP - ZP'!O289)&amp;TRIM('ÚHRADOVÝ KATALOG VZP - ZP'!P289)&amp;TRIM('ÚHRADOVÝ KATALOG VZP - ZP'!Q289))=0,"ANO","NE")</f>
        <v>ANO</v>
      </c>
      <c r="S289" s="31" t="str">
        <f>IF(R289="NE",IF(LEN(TRIM('ÚHRADOVÝ KATALOG VZP - ZP'!B289))=0,"NOVÝ","OPRAVA"),"")</f>
        <v/>
      </c>
      <c r="T289" s="32" t="str">
        <f t="shared" si="20"/>
        <v>X</v>
      </c>
      <c r="U289" s="11"/>
      <c r="V289" s="11">
        <f>LEN(TRIM('ÚHRADOVÝ KATALOG VZP - ZP'!C289))</f>
        <v>0</v>
      </c>
      <c r="W289" s="11" t="str">
        <f>IF(IFERROR(SEARCH("""",UPPER('ÚHRADOVÝ KATALOG VZP - ZP'!C289)),0)&gt;0," "&amp;CHAR(34),"")</f>
        <v/>
      </c>
      <c r="X289" s="11" t="str">
        <f>IF(IFERROR(SEARCH("~?",UPPER('ÚHRADOVÝ KATALOG VZP - ZP'!C289)),0)&gt;0," ?","")</f>
        <v/>
      </c>
      <c r="Y289" s="11" t="str">
        <f>IF(IFERROR(SEARCH("!",UPPER('ÚHRADOVÝ KATALOG VZP - ZP'!C289)),0)&gt;0," !","")</f>
        <v/>
      </c>
      <c r="Z289" s="11" t="str">
        <f>IF(IFERROR(SEARCH("_",UPPER('ÚHRADOVÝ KATALOG VZP - ZP'!C289)),0)&gt;0," _","")</f>
        <v/>
      </c>
      <c r="AA289" s="11" t="str">
        <f>IF(IFERROR(SEARCH("§",UPPER('ÚHRADOVÝ KATALOG VZP - ZP'!C289)),0)&gt;0," §","")</f>
        <v/>
      </c>
      <c r="AB289" s="11" t="str">
        <f>IF(IFERROR(SEARCH("#",UPPER('ÚHRADOVÝ KATALOG VZP - ZP'!C289)),0)&gt;0," #","")</f>
        <v/>
      </c>
      <c r="AC289" s="11" t="str">
        <f>IF(IFERROR(SEARCH(CHAR(10),UPPER('ÚHRADOVÝ KATALOG VZP - ZP'!C289)),0)&gt;0," ALT+ENTER","")</f>
        <v/>
      </c>
      <c r="AD289" s="96" t="str">
        <f>IF(AND(V289=0, R289="NE"),"Chybí NAZ",IF(LEN(TRIM(W289&amp;X289&amp;Y289&amp;Z289&amp;AA289&amp;AB289&amp;AC289))&gt;0,"Nepovolený(é) znak(y):   "&amp;W289&amp;X289&amp;Y289&amp;Z289&amp;AA289&amp;AB289&amp;AC289,TRIM('ÚHRADOVÝ KATALOG VZP - ZP'!C289)))</f>
        <v/>
      </c>
      <c r="AE289" s="11">
        <f>LEN(TRIM('ÚHRADOVÝ KATALOG VZP - ZP'!D289))</f>
        <v>0</v>
      </c>
      <c r="AF289" s="11" t="str">
        <f>IF(IFERROR(SEARCH("""",UPPER('ÚHRADOVÝ KATALOG VZP - ZP'!D289)),0)&gt;0," "&amp;CHAR(34),"")</f>
        <v/>
      </c>
      <c r="AG289" s="11" t="str">
        <f>IF(IFERROR(SEARCH("~?",UPPER('ÚHRADOVÝ KATALOG VZP - ZP'!D289)),0)&gt;0," ?","")</f>
        <v/>
      </c>
      <c r="AH289" s="11" t="str">
        <f>IF(IFERROR(SEARCH("!",UPPER('ÚHRADOVÝ KATALOG VZP - ZP'!D289)),0)&gt;0," !","")</f>
        <v/>
      </c>
      <c r="AI289" s="11" t="str">
        <f>IF(IFERROR(SEARCH("_",UPPER('ÚHRADOVÝ KATALOG VZP - ZP'!D289)),0)&gt;0," _","")</f>
        <v/>
      </c>
      <c r="AJ289" s="11" t="str">
        <f>IF(IFERROR(SEARCH("§",UPPER('ÚHRADOVÝ KATALOG VZP - ZP'!D289)),0)&gt;0," §","")</f>
        <v/>
      </c>
      <c r="AK289" s="11" t="str">
        <f>IF(IFERROR(SEARCH("#",UPPER('ÚHRADOVÝ KATALOG VZP - ZP'!D289)),0)&gt;0," #","")</f>
        <v/>
      </c>
      <c r="AL289" s="11" t="str">
        <f>IF(IFERROR(SEARCH(CHAR(10),UPPER('ÚHRADOVÝ KATALOG VZP - ZP'!D289)),0)&gt;0," ALT+ENTER","")</f>
        <v/>
      </c>
      <c r="AM289" s="96" t="str">
        <f>IF(AND(AE289=0, R289="NE"),"Chybí DOP",IF(LEN(TRIM(AF289&amp;AG289&amp;AH289&amp;AI289&amp;AJ289&amp;AK289&amp;AL289))&gt;0,"Nepovolený(é) znak(y):   "&amp;AF289&amp;AG289&amp;AH289&amp;AI289&amp;AJ289&amp;AK289&amp;AL289,TRIM('ÚHRADOVÝ KATALOG VZP - ZP'!D289)))</f>
        <v/>
      </c>
    </row>
    <row r="290" spans="1:39" ht="30" hidden="1" customHeight="1" x14ac:dyDescent="0.2">
      <c r="A290" s="1">
        <v>285</v>
      </c>
      <c r="B290" s="20" t="str">
        <f>IF(ISBLANK('ÚHRADOVÝ KATALOG VZP - ZP'!B290),"",'ÚHRADOVÝ KATALOG VZP - ZP'!B290)</f>
        <v/>
      </c>
      <c r="C290" s="21" t="str">
        <f t="shared" si="17"/>
        <v/>
      </c>
      <c r="D290" s="21" t="str">
        <f t="shared" si="18"/>
        <v/>
      </c>
      <c r="E290" s="22" t="str">
        <f>IF(S290="NOVÝ",IF(LEN(TRIM('ÚHRADOVÝ KATALOG VZP - ZP'!E290))=0,"Chybí TYP",'ÚHRADOVÝ KATALOG VZP - ZP'!E290),IF(LEN(TRIM('ÚHRADOVÝ KATALOG VZP - ZP'!E290))=0,"",'ÚHRADOVÝ KATALOG VZP - ZP'!E290))</f>
        <v/>
      </c>
      <c r="F290" s="22" t="str">
        <f t="shared" si="19"/>
        <v/>
      </c>
      <c r="G290" s="22" t="str">
        <f>IF(S290="NOVÝ",IF(LEN(TRIM('ÚHRADOVÝ KATALOG VZP - ZP'!G290))=0,"???",IF(IFERROR(SEARCH("""",UPPER('ÚHRADOVÝ KATALOG VZP - ZP'!G290)),0)=0,UPPER('ÚHRADOVÝ KATALOG VZP - ZP'!G290),"("&amp;""""&amp;")")),IF(LEN(TRIM('ÚHRADOVÝ KATALOG VZP - ZP'!G290))=0,"",IF(IFERROR(SEARCH("""",UPPER('ÚHRADOVÝ KATALOG VZP - ZP'!G290)),0)=0,UPPER('ÚHRADOVÝ KATALOG VZP - ZP'!G290),"("&amp;""""&amp;")")))</f>
        <v/>
      </c>
      <c r="H290" s="22" t="str">
        <f>IF(IFERROR(SEARCH("""",UPPER('ÚHRADOVÝ KATALOG VZP - ZP'!H290)),0)=0,UPPER('ÚHRADOVÝ KATALOG VZP - ZP'!H290),"("&amp;""""&amp;")")</f>
        <v/>
      </c>
      <c r="I290" s="22" t="str">
        <f>IF(IFERROR(SEARCH("""",UPPER('ÚHRADOVÝ KATALOG VZP - ZP'!I290)),0)=0,UPPER('ÚHRADOVÝ KATALOG VZP - ZP'!I290),"("&amp;""""&amp;")")</f>
        <v/>
      </c>
      <c r="J290" s="23" t="str">
        <f>IF(S290="NOVÝ",IF(LEN(TRIM('ÚHRADOVÝ KATALOG VZP - ZP'!J290))=0,"Chybí VYC",'ÚHRADOVÝ KATALOG VZP - ZP'!J290),IF(LEN(TRIM('ÚHRADOVÝ KATALOG VZP - ZP'!J290))=0,"",'ÚHRADOVÝ KATALOG VZP - ZP'!J290))</f>
        <v/>
      </c>
      <c r="K290" s="22" t="str">
        <f>IF(S290="NOVÝ",IF(LEN(TRIM('ÚHRADOVÝ KATALOG VZP - ZP'!K290))=0,"Chybí MENA",IF(IFERROR(SEARCH("""",UPPER('ÚHRADOVÝ KATALOG VZP - ZP'!K290)),0)=0,UPPER('ÚHRADOVÝ KATALOG VZP - ZP'!K290),"("&amp;""""&amp;")")),IF(LEN(TRIM('ÚHRADOVÝ KATALOG VZP - ZP'!K290))=0,"",IF(IFERROR(SEARCH("""",UPPER('ÚHRADOVÝ KATALOG VZP - ZP'!K290)),0)=0,UPPER('ÚHRADOVÝ KATALOG VZP - ZP'!K290),"("&amp;""""&amp;")")))</f>
        <v/>
      </c>
      <c r="L290" s="24" t="str">
        <f>IF(S290="NOVÝ",IF(LEN(TRIM('ÚHRADOVÝ KATALOG VZP - ZP'!L290))=0,"Chybí KURZ",'ÚHRADOVÝ KATALOG VZP - ZP'!L290),IF(LEN(TRIM('ÚHRADOVÝ KATALOG VZP - ZP'!L290))=0,"",'ÚHRADOVÝ KATALOG VZP - ZP'!L290))</f>
        <v/>
      </c>
      <c r="M290" s="83" t="str">
        <f>IF(S290="NOVÝ",IF(LEN(TRIM('ÚHRADOVÝ KATALOG VZP - ZP'!M290))=0,"Chybí DPH",
IF(OR('ÚHRADOVÝ KATALOG VZP - ZP'!M290=15,'ÚHRADOVÝ KATALOG VZP - ZP'!M290=21),
'ÚHRADOVÝ KATALOG VZP - ZP'!M290,"CHYBA")),
IF(LEN(TRIM('ÚHRADOVÝ KATALOG VZP - ZP'!M290))=0,"",
IF(OR('ÚHRADOVÝ KATALOG VZP - ZP'!M290=15,'ÚHRADOVÝ KATALOG VZP - ZP'!M290=21),
'ÚHRADOVÝ KATALOG VZP - ZP'!M290,"CHYBA"))
)</f>
        <v/>
      </c>
      <c r="N290" s="25" t="str">
        <f>IF(R290="NE",IF(AND(T290&lt;&gt;"X",LEN('ÚHRADOVÝ KATALOG VZP - ZP'!N290)&gt;0),IF(ROUND(J290*L290*(1+(M290/100))*T290,2)&lt;'ÚHRADOVÝ KATALOG VZP - ZP'!N290,TEXT('ÚHRADOVÝ KATALOG VZP - ZP'!N290,"# ##0,00 Kč") &amp; CHAR(10) &amp; "&gt; " &amp; TEXT('ÚHRADOVÝ KATALOG VZP - ZP'!N290-(J290*L290*(1+(M290/100))*T290),"# ##0,00 Kč"),TEXT('ÚHRADOVÝ KATALOG VZP - ZP'!N290,"# ##0,00 Kč") &amp; CHAR(10) &amp; "OK"),"Chybí data pro výpočet"),"")</f>
        <v/>
      </c>
      <c r="O290" s="26" t="str">
        <f>IF(AND(R290="NE",LEN('ÚHRADOVÝ KATALOG VZP - ZP'!O290)&gt;0),'ÚHRADOVÝ KATALOG VZP - ZP'!O290,"")</f>
        <v/>
      </c>
      <c r="P290" s="26" t="str">
        <f>IF(AND(R290="NE",LEN('ÚHRADOVÝ KATALOG VZP - ZP'!P290)&gt;0),'ÚHRADOVÝ KATALOG VZP - ZP'!P290,"")</f>
        <v/>
      </c>
      <c r="Q290" s="79" t="str">
        <f>IF(LEN(TRIM('ÚHRADOVÝ KATALOG VZP - ZP'!Q290))=0,"",IF(IFERROR(SEARCH("""",UPPER('ÚHRADOVÝ KATALOG VZP - ZP'!Q290)),0)=0,UPPER('ÚHRADOVÝ KATALOG VZP - ZP'!Q290),"("&amp;""""&amp;")"))</f>
        <v/>
      </c>
      <c r="R290" s="31" t="str">
        <f>IF(LEN(TRIM('ÚHRADOVÝ KATALOG VZP - ZP'!B290)&amp;TRIM('ÚHRADOVÝ KATALOG VZP - ZP'!C290)&amp;TRIM('ÚHRADOVÝ KATALOG VZP - ZP'!D290)&amp;TRIM('ÚHRADOVÝ KATALOG VZP - ZP'!E290)&amp;TRIM('ÚHRADOVÝ KATALOG VZP - ZP'!F290)&amp;TRIM('ÚHRADOVÝ KATALOG VZP - ZP'!G290)&amp;TRIM('ÚHRADOVÝ KATALOG VZP - ZP'!H290)&amp;TRIM('ÚHRADOVÝ KATALOG VZP - ZP'!I290)&amp;TRIM('ÚHRADOVÝ KATALOG VZP - ZP'!J290)&amp;TRIM('ÚHRADOVÝ KATALOG VZP - ZP'!K290)&amp;TRIM('ÚHRADOVÝ KATALOG VZP - ZP'!L290)&amp;TRIM('ÚHRADOVÝ KATALOG VZP - ZP'!M290)&amp;TRIM('ÚHRADOVÝ KATALOG VZP - ZP'!N290)&amp;TRIM('ÚHRADOVÝ KATALOG VZP - ZP'!O290)&amp;TRIM('ÚHRADOVÝ KATALOG VZP - ZP'!P290)&amp;TRIM('ÚHRADOVÝ KATALOG VZP - ZP'!Q290))=0,"ANO","NE")</f>
        <v>ANO</v>
      </c>
      <c r="S290" s="31" t="str">
        <f>IF(R290="NE",IF(LEN(TRIM('ÚHRADOVÝ KATALOG VZP - ZP'!B290))=0,"NOVÝ","OPRAVA"),"")</f>
        <v/>
      </c>
      <c r="T290" s="32" t="str">
        <f t="shared" si="20"/>
        <v>X</v>
      </c>
      <c r="U290" s="11"/>
      <c r="V290" s="11">
        <f>LEN(TRIM('ÚHRADOVÝ KATALOG VZP - ZP'!C290))</f>
        <v>0</v>
      </c>
      <c r="W290" s="11" t="str">
        <f>IF(IFERROR(SEARCH("""",UPPER('ÚHRADOVÝ KATALOG VZP - ZP'!C290)),0)&gt;0," "&amp;CHAR(34),"")</f>
        <v/>
      </c>
      <c r="X290" s="11" t="str">
        <f>IF(IFERROR(SEARCH("~?",UPPER('ÚHRADOVÝ KATALOG VZP - ZP'!C290)),0)&gt;0," ?","")</f>
        <v/>
      </c>
      <c r="Y290" s="11" t="str">
        <f>IF(IFERROR(SEARCH("!",UPPER('ÚHRADOVÝ KATALOG VZP - ZP'!C290)),0)&gt;0," !","")</f>
        <v/>
      </c>
      <c r="Z290" s="11" t="str">
        <f>IF(IFERROR(SEARCH("_",UPPER('ÚHRADOVÝ KATALOG VZP - ZP'!C290)),0)&gt;0," _","")</f>
        <v/>
      </c>
      <c r="AA290" s="11" t="str">
        <f>IF(IFERROR(SEARCH("§",UPPER('ÚHRADOVÝ KATALOG VZP - ZP'!C290)),0)&gt;0," §","")</f>
        <v/>
      </c>
      <c r="AB290" s="11" t="str">
        <f>IF(IFERROR(SEARCH("#",UPPER('ÚHRADOVÝ KATALOG VZP - ZP'!C290)),0)&gt;0," #","")</f>
        <v/>
      </c>
      <c r="AC290" s="11" t="str">
        <f>IF(IFERROR(SEARCH(CHAR(10),UPPER('ÚHRADOVÝ KATALOG VZP - ZP'!C290)),0)&gt;0," ALT+ENTER","")</f>
        <v/>
      </c>
      <c r="AD290" s="96" t="str">
        <f>IF(AND(V290=0, R290="NE"),"Chybí NAZ",IF(LEN(TRIM(W290&amp;X290&amp;Y290&amp;Z290&amp;AA290&amp;AB290&amp;AC290))&gt;0,"Nepovolený(é) znak(y):   "&amp;W290&amp;X290&amp;Y290&amp;Z290&amp;AA290&amp;AB290&amp;AC290,TRIM('ÚHRADOVÝ KATALOG VZP - ZP'!C290)))</f>
        <v/>
      </c>
      <c r="AE290" s="11">
        <f>LEN(TRIM('ÚHRADOVÝ KATALOG VZP - ZP'!D290))</f>
        <v>0</v>
      </c>
      <c r="AF290" s="11" t="str">
        <f>IF(IFERROR(SEARCH("""",UPPER('ÚHRADOVÝ KATALOG VZP - ZP'!D290)),0)&gt;0," "&amp;CHAR(34),"")</f>
        <v/>
      </c>
      <c r="AG290" s="11" t="str">
        <f>IF(IFERROR(SEARCH("~?",UPPER('ÚHRADOVÝ KATALOG VZP - ZP'!D290)),0)&gt;0," ?","")</f>
        <v/>
      </c>
      <c r="AH290" s="11" t="str">
        <f>IF(IFERROR(SEARCH("!",UPPER('ÚHRADOVÝ KATALOG VZP - ZP'!D290)),0)&gt;0," !","")</f>
        <v/>
      </c>
      <c r="AI290" s="11" t="str">
        <f>IF(IFERROR(SEARCH("_",UPPER('ÚHRADOVÝ KATALOG VZP - ZP'!D290)),0)&gt;0," _","")</f>
        <v/>
      </c>
      <c r="AJ290" s="11" t="str">
        <f>IF(IFERROR(SEARCH("§",UPPER('ÚHRADOVÝ KATALOG VZP - ZP'!D290)),0)&gt;0," §","")</f>
        <v/>
      </c>
      <c r="AK290" s="11" t="str">
        <f>IF(IFERROR(SEARCH("#",UPPER('ÚHRADOVÝ KATALOG VZP - ZP'!D290)),0)&gt;0," #","")</f>
        <v/>
      </c>
      <c r="AL290" s="11" t="str">
        <f>IF(IFERROR(SEARCH(CHAR(10),UPPER('ÚHRADOVÝ KATALOG VZP - ZP'!D290)),0)&gt;0," ALT+ENTER","")</f>
        <v/>
      </c>
      <c r="AM290" s="96" t="str">
        <f>IF(AND(AE290=0, R290="NE"),"Chybí DOP",IF(LEN(TRIM(AF290&amp;AG290&amp;AH290&amp;AI290&amp;AJ290&amp;AK290&amp;AL290))&gt;0,"Nepovolený(é) znak(y):   "&amp;AF290&amp;AG290&amp;AH290&amp;AI290&amp;AJ290&amp;AK290&amp;AL290,TRIM('ÚHRADOVÝ KATALOG VZP - ZP'!D290)))</f>
        <v/>
      </c>
    </row>
    <row r="291" spans="1:39" ht="30" hidden="1" customHeight="1" x14ac:dyDescent="0.2">
      <c r="A291" s="1">
        <v>286</v>
      </c>
      <c r="B291" s="20" t="str">
        <f>IF(ISBLANK('ÚHRADOVÝ KATALOG VZP - ZP'!B291),"",'ÚHRADOVÝ KATALOG VZP - ZP'!B291)</f>
        <v/>
      </c>
      <c r="C291" s="21" t="str">
        <f t="shared" si="17"/>
        <v/>
      </c>
      <c r="D291" s="21" t="str">
        <f t="shared" si="18"/>
        <v/>
      </c>
      <c r="E291" s="22" t="str">
        <f>IF(S291="NOVÝ",IF(LEN(TRIM('ÚHRADOVÝ KATALOG VZP - ZP'!E291))=0,"Chybí TYP",'ÚHRADOVÝ KATALOG VZP - ZP'!E291),IF(LEN(TRIM('ÚHRADOVÝ KATALOG VZP - ZP'!E291))=0,"",'ÚHRADOVÝ KATALOG VZP - ZP'!E291))</f>
        <v/>
      </c>
      <c r="F291" s="22" t="str">
        <f t="shared" si="19"/>
        <v/>
      </c>
      <c r="G291" s="22" t="str">
        <f>IF(S291="NOVÝ",IF(LEN(TRIM('ÚHRADOVÝ KATALOG VZP - ZP'!G291))=0,"???",IF(IFERROR(SEARCH("""",UPPER('ÚHRADOVÝ KATALOG VZP - ZP'!G291)),0)=0,UPPER('ÚHRADOVÝ KATALOG VZP - ZP'!G291),"("&amp;""""&amp;")")),IF(LEN(TRIM('ÚHRADOVÝ KATALOG VZP - ZP'!G291))=0,"",IF(IFERROR(SEARCH("""",UPPER('ÚHRADOVÝ KATALOG VZP - ZP'!G291)),0)=0,UPPER('ÚHRADOVÝ KATALOG VZP - ZP'!G291),"("&amp;""""&amp;")")))</f>
        <v/>
      </c>
      <c r="H291" s="22" t="str">
        <f>IF(IFERROR(SEARCH("""",UPPER('ÚHRADOVÝ KATALOG VZP - ZP'!H291)),0)=0,UPPER('ÚHRADOVÝ KATALOG VZP - ZP'!H291),"("&amp;""""&amp;")")</f>
        <v/>
      </c>
      <c r="I291" s="22" t="str">
        <f>IF(IFERROR(SEARCH("""",UPPER('ÚHRADOVÝ KATALOG VZP - ZP'!I291)),0)=0,UPPER('ÚHRADOVÝ KATALOG VZP - ZP'!I291),"("&amp;""""&amp;")")</f>
        <v/>
      </c>
      <c r="J291" s="23" t="str">
        <f>IF(S291="NOVÝ",IF(LEN(TRIM('ÚHRADOVÝ KATALOG VZP - ZP'!J291))=0,"Chybí VYC",'ÚHRADOVÝ KATALOG VZP - ZP'!J291),IF(LEN(TRIM('ÚHRADOVÝ KATALOG VZP - ZP'!J291))=0,"",'ÚHRADOVÝ KATALOG VZP - ZP'!J291))</f>
        <v/>
      </c>
      <c r="K291" s="22" t="str">
        <f>IF(S291="NOVÝ",IF(LEN(TRIM('ÚHRADOVÝ KATALOG VZP - ZP'!K291))=0,"Chybí MENA",IF(IFERROR(SEARCH("""",UPPER('ÚHRADOVÝ KATALOG VZP - ZP'!K291)),0)=0,UPPER('ÚHRADOVÝ KATALOG VZP - ZP'!K291),"("&amp;""""&amp;")")),IF(LEN(TRIM('ÚHRADOVÝ KATALOG VZP - ZP'!K291))=0,"",IF(IFERROR(SEARCH("""",UPPER('ÚHRADOVÝ KATALOG VZP - ZP'!K291)),0)=0,UPPER('ÚHRADOVÝ KATALOG VZP - ZP'!K291),"("&amp;""""&amp;")")))</f>
        <v/>
      </c>
      <c r="L291" s="24" t="str">
        <f>IF(S291="NOVÝ",IF(LEN(TRIM('ÚHRADOVÝ KATALOG VZP - ZP'!L291))=0,"Chybí KURZ",'ÚHRADOVÝ KATALOG VZP - ZP'!L291),IF(LEN(TRIM('ÚHRADOVÝ KATALOG VZP - ZP'!L291))=0,"",'ÚHRADOVÝ KATALOG VZP - ZP'!L291))</f>
        <v/>
      </c>
      <c r="M291" s="83" t="str">
        <f>IF(S291="NOVÝ",IF(LEN(TRIM('ÚHRADOVÝ KATALOG VZP - ZP'!M291))=0,"Chybí DPH",
IF(OR('ÚHRADOVÝ KATALOG VZP - ZP'!M291=15,'ÚHRADOVÝ KATALOG VZP - ZP'!M291=21),
'ÚHRADOVÝ KATALOG VZP - ZP'!M291,"CHYBA")),
IF(LEN(TRIM('ÚHRADOVÝ KATALOG VZP - ZP'!M291))=0,"",
IF(OR('ÚHRADOVÝ KATALOG VZP - ZP'!M291=15,'ÚHRADOVÝ KATALOG VZP - ZP'!M291=21),
'ÚHRADOVÝ KATALOG VZP - ZP'!M291,"CHYBA"))
)</f>
        <v/>
      </c>
      <c r="N291" s="25" t="str">
        <f>IF(R291="NE",IF(AND(T291&lt;&gt;"X",LEN('ÚHRADOVÝ KATALOG VZP - ZP'!N291)&gt;0),IF(ROUND(J291*L291*(1+(M291/100))*T291,2)&lt;'ÚHRADOVÝ KATALOG VZP - ZP'!N291,TEXT('ÚHRADOVÝ KATALOG VZP - ZP'!N291,"# ##0,00 Kč") &amp; CHAR(10) &amp; "&gt; " &amp; TEXT('ÚHRADOVÝ KATALOG VZP - ZP'!N291-(J291*L291*(1+(M291/100))*T291),"# ##0,00 Kč"),TEXT('ÚHRADOVÝ KATALOG VZP - ZP'!N291,"# ##0,00 Kč") &amp; CHAR(10) &amp; "OK"),"Chybí data pro výpočet"),"")</f>
        <v/>
      </c>
      <c r="O291" s="26" t="str">
        <f>IF(AND(R291="NE",LEN('ÚHRADOVÝ KATALOG VZP - ZP'!O291)&gt;0),'ÚHRADOVÝ KATALOG VZP - ZP'!O291,"")</f>
        <v/>
      </c>
      <c r="P291" s="26" t="str">
        <f>IF(AND(R291="NE",LEN('ÚHRADOVÝ KATALOG VZP - ZP'!P291)&gt;0),'ÚHRADOVÝ KATALOG VZP - ZP'!P291,"")</f>
        <v/>
      </c>
      <c r="Q291" s="79" t="str">
        <f>IF(LEN(TRIM('ÚHRADOVÝ KATALOG VZP - ZP'!Q291))=0,"",IF(IFERROR(SEARCH("""",UPPER('ÚHRADOVÝ KATALOG VZP - ZP'!Q291)),0)=0,UPPER('ÚHRADOVÝ KATALOG VZP - ZP'!Q291),"("&amp;""""&amp;")"))</f>
        <v/>
      </c>
      <c r="R291" s="31" t="str">
        <f>IF(LEN(TRIM('ÚHRADOVÝ KATALOG VZP - ZP'!B291)&amp;TRIM('ÚHRADOVÝ KATALOG VZP - ZP'!C291)&amp;TRIM('ÚHRADOVÝ KATALOG VZP - ZP'!D291)&amp;TRIM('ÚHRADOVÝ KATALOG VZP - ZP'!E291)&amp;TRIM('ÚHRADOVÝ KATALOG VZP - ZP'!F291)&amp;TRIM('ÚHRADOVÝ KATALOG VZP - ZP'!G291)&amp;TRIM('ÚHRADOVÝ KATALOG VZP - ZP'!H291)&amp;TRIM('ÚHRADOVÝ KATALOG VZP - ZP'!I291)&amp;TRIM('ÚHRADOVÝ KATALOG VZP - ZP'!J291)&amp;TRIM('ÚHRADOVÝ KATALOG VZP - ZP'!K291)&amp;TRIM('ÚHRADOVÝ KATALOG VZP - ZP'!L291)&amp;TRIM('ÚHRADOVÝ KATALOG VZP - ZP'!M291)&amp;TRIM('ÚHRADOVÝ KATALOG VZP - ZP'!N291)&amp;TRIM('ÚHRADOVÝ KATALOG VZP - ZP'!O291)&amp;TRIM('ÚHRADOVÝ KATALOG VZP - ZP'!P291)&amp;TRIM('ÚHRADOVÝ KATALOG VZP - ZP'!Q291))=0,"ANO","NE")</f>
        <v>ANO</v>
      </c>
      <c r="S291" s="31" t="str">
        <f>IF(R291="NE",IF(LEN(TRIM('ÚHRADOVÝ KATALOG VZP - ZP'!B291))=0,"NOVÝ","OPRAVA"),"")</f>
        <v/>
      </c>
      <c r="T291" s="32" t="str">
        <f t="shared" si="20"/>
        <v>X</v>
      </c>
      <c r="U291" s="11"/>
      <c r="V291" s="11">
        <f>LEN(TRIM('ÚHRADOVÝ KATALOG VZP - ZP'!C291))</f>
        <v>0</v>
      </c>
      <c r="W291" s="11" t="str">
        <f>IF(IFERROR(SEARCH("""",UPPER('ÚHRADOVÝ KATALOG VZP - ZP'!C291)),0)&gt;0," "&amp;CHAR(34),"")</f>
        <v/>
      </c>
      <c r="X291" s="11" t="str">
        <f>IF(IFERROR(SEARCH("~?",UPPER('ÚHRADOVÝ KATALOG VZP - ZP'!C291)),0)&gt;0," ?","")</f>
        <v/>
      </c>
      <c r="Y291" s="11" t="str">
        <f>IF(IFERROR(SEARCH("!",UPPER('ÚHRADOVÝ KATALOG VZP - ZP'!C291)),0)&gt;0," !","")</f>
        <v/>
      </c>
      <c r="Z291" s="11" t="str">
        <f>IF(IFERROR(SEARCH("_",UPPER('ÚHRADOVÝ KATALOG VZP - ZP'!C291)),0)&gt;0," _","")</f>
        <v/>
      </c>
      <c r="AA291" s="11" t="str">
        <f>IF(IFERROR(SEARCH("§",UPPER('ÚHRADOVÝ KATALOG VZP - ZP'!C291)),0)&gt;0," §","")</f>
        <v/>
      </c>
      <c r="AB291" s="11" t="str">
        <f>IF(IFERROR(SEARCH("#",UPPER('ÚHRADOVÝ KATALOG VZP - ZP'!C291)),0)&gt;0," #","")</f>
        <v/>
      </c>
      <c r="AC291" s="11" t="str">
        <f>IF(IFERROR(SEARCH(CHAR(10),UPPER('ÚHRADOVÝ KATALOG VZP - ZP'!C291)),0)&gt;0," ALT+ENTER","")</f>
        <v/>
      </c>
      <c r="AD291" s="96" t="str">
        <f>IF(AND(V291=0, R291="NE"),"Chybí NAZ",IF(LEN(TRIM(W291&amp;X291&amp;Y291&amp;Z291&amp;AA291&amp;AB291&amp;AC291))&gt;0,"Nepovolený(é) znak(y):   "&amp;W291&amp;X291&amp;Y291&amp;Z291&amp;AA291&amp;AB291&amp;AC291,TRIM('ÚHRADOVÝ KATALOG VZP - ZP'!C291)))</f>
        <v/>
      </c>
      <c r="AE291" s="11">
        <f>LEN(TRIM('ÚHRADOVÝ KATALOG VZP - ZP'!D291))</f>
        <v>0</v>
      </c>
      <c r="AF291" s="11" t="str">
        <f>IF(IFERROR(SEARCH("""",UPPER('ÚHRADOVÝ KATALOG VZP - ZP'!D291)),0)&gt;0," "&amp;CHAR(34),"")</f>
        <v/>
      </c>
      <c r="AG291" s="11" t="str">
        <f>IF(IFERROR(SEARCH("~?",UPPER('ÚHRADOVÝ KATALOG VZP - ZP'!D291)),0)&gt;0," ?","")</f>
        <v/>
      </c>
      <c r="AH291" s="11" t="str">
        <f>IF(IFERROR(SEARCH("!",UPPER('ÚHRADOVÝ KATALOG VZP - ZP'!D291)),0)&gt;0," !","")</f>
        <v/>
      </c>
      <c r="AI291" s="11" t="str">
        <f>IF(IFERROR(SEARCH("_",UPPER('ÚHRADOVÝ KATALOG VZP - ZP'!D291)),0)&gt;0," _","")</f>
        <v/>
      </c>
      <c r="AJ291" s="11" t="str">
        <f>IF(IFERROR(SEARCH("§",UPPER('ÚHRADOVÝ KATALOG VZP - ZP'!D291)),0)&gt;0," §","")</f>
        <v/>
      </c>
      <c r="AK291" s="11" t="str">
        <f>IF(IFERROR(SEARCH("#",UPPER('ÚHRADOVÝ KATALOG VZP - ZP'!D291)),0)&gt;0," #","")</f>
        <v/>
      </c>
      <c r="AL291" s="11" t="str">
        <f>IF(IFERROR(SEARCH(CHAR(10),UPPER('ÚHRADOVÝ KATALOG VZP - ZP'!D291)),0)&gt;0," ALT+ENTER","")</f>
        <v/>
      </c>
      <c r="AM291" s="96" t="str">
        <f>IF(AND(AE291=0, R291="NE"),"Chybí DOP",IF(LEN(TRIM(AF291&amp;AG291&amp;AH291&amp;AI291&amp;AJ291&amp;AK291&amp;AL291))&gt;0,"Nepovolený(é) znak(y):   "&amp;AF291&amp;AG291&amp;AH291&amp;AI291&amp;AJ291&amp;AK291&amp;AL291,TRIM('ÚHRADOVÝ KATALOG VZP - ZP'!D291)))</f>
        <v/>
      </c>
    </row>
    <row r="292" spans="1:39" ht="30" hidden="1" customHeight="1" x14ac:dyDescent="0.2">
      <c r="A292" s="1">
        <v>287</v>
      </c>
      <c r="B292" s="20" t="str">
        <f>IF(ISBLANK('ÚHRADOVÝ KATALOG VZP - ZP'!B292),"",'ÚHRADOVÝ KATALOG VZP - ZP'!B292)</f>
        <v/>
      </c>
      <c r="C292" s="21" t="str">
        <f t="shared" si="17"/>
        <v/>
      </c>
      <c r="D292" s="21" t="str">
        <f t="shared" si="18"/>
        <v/>
      </c>
      <c r="E292" s="22" t="str">
        <f>IF(S292="NOVÝ",IF(LEN(TRIM('ÚHRADOVÝ KATALOG VZP - ZP'!E292))=0,"Chybí TYP",'ÚHRADOVÝ KATALOG VZP - ZP'!E292),IF(LEN(TRIM('ÚHRADOVÝ KATALOG VZP - ZP'!E292))=0,"",'ÚHRADOVÝ KATALOG VZP - ZP'!E292))</f>
        <v/>
      </c>
      <c r="F292" s="22" t="str">
        <f t="shared" si="19"/>
        <v/>
      </c>
      <c r="G292" s="22" t="str">
        <f>IF(S292="NOVÝ",IF(LEN(TRIM('ÚHRADOVÝ KATALOG VZP - ZP'!G292))=0,"???",IF(IFERROR(SEARCH("""",UPPER('ÚHRADOVÝ KATALOG VZP - ZP'!G292)),0)=0,UPPER('ÚHRADOVÝ KATALOG VZP - ZP'!G292),"("&amp;""""&amp;")")),IF(LEN(TRIM('ÚHRADOVÝ KATALOG VZP - ZP'!G292))=0,"",IF(IFERROR(SEARCH("""",UPPER('ÚHRADOVÝ KATALOG VZP - ZP'!G292)),0)=0,UPPER('ÚHRADOVÝ KATALOG VZP - ZP'!G292),"("&amp;""""&amp;")")))</f>
        <v/>
      </c>
      <c r="H292" s="22" t="str">
        <f>IF(IFERROR(SEARCH("""",UPPER('ÚHRADOVÝ KATALOG VZP - ZP'!H292)),0)=0,UPPER('ÚHRADOVÝ KATALOG VZP - ZP'!H292),"("&amp;""""&amp;")")</f>
        <v/>
      </c>
      <c r="I292" s="22" t="str">
        <f>IF(IFERROR(SEARCH("""",UPPER('ÚHRADOVÝ KATALOG VZP - ZP'!I292)),0)=0,UPPER('ÚHRADOVÝ KATALOG VZP - ZP'!I292),"("&amp;""""&amp;")")</f>
        <v/>
      </c>
      <c r="J292" s="23" t="str">
        <f>IF(S292="NOVÝ",IF(LEN(TRIM('ÚHRADOVÝ KATALOG VZP - ZP'!J292))=0,"Chybí VYC",'ÚHRADOVÝ KATALOG VZP - ZP'!J292),IF(LEN(TRIM('ÚHRADOVÝ KATALOG VZP - ZP'!J292))=0,"",'ÚHRADOVÝ KATALOG VZP - ZP'!J292))</f>
        <v/>
      </c>
      <c r="K292" s="22" t="str">
        <f>IF(S292="NOVÝ",IF(LEN(TRIM('ÚHRADOVÝ KATALOG VZP - ZP'!K292))=0,"Chybí MENA",IF(IFERROR(SEARCH("""",UPPER('ÚHRADOVÝ KATALOG VZP - ZP'!K292)),0)=0,UPPER('ÚHRADOVÝ KATALOG VZP - ZP'!K292),"("&amp;""""&amp;")")),IF(LEN(TRIM('ÚHRADOVÝ KATALOG VZP - ZP'!K292))=0,"",IF(IFERROR(SEARCH("""",UPPER('ÚHRADOVÝ KATALOG VZP - ZP'!K292)),0)=0,UPPER('ÚHRADOVÝ KATALOG VZP - ZP'!K292),"("&amp;""""&amp;")")))</f>
        <v/>
      </c>
      <c r="L292" s="24" t="str">
        <f>IF(S292="NOVÝ",IF(LEN(TRIM('ÚHRADOVÝ KATALOG VZP - ZP'!L292))=0,"Chybí KURZ",'ÚHRADOVÝ KATALOG VZP - ZP'!L292),IF(LEN(TRIM('ÚHRADOVÝ KATALOG VZP - ZP'!L292))=0,"",'ÚHRADOVÝ KATALOG VZP - ZP'!L292))</f>
        <v/>
      </c>
      <c r="M292" s="83" t="str">
        <f>IF(S292="NOVÝ",IF(LEN(TRIM('ÚHRADOVÝ KATALOG VZP - ZP'!M292))=0,"Chybí DPH",
IF(OR('ÚHRADOVÝ KATALOG VZP - ZP'!M292=15,'ÚHRADOVÝ KATALOG VZP - ZP'!M292=21),
'ÚHRADOVÝ KATALOG VZP - ZP'!M292,"CHYBA")),
IF(LEN(TRIM('ÚHRADOVÝ KATALOG VZP - ZP'!M292))=0,"",
IF(OR('ÚHRADOVÝ KATALOG VZP - ZP'!M292=15,'ÚHRADOVÝ KATALOG VZP - ZP'!M292=21),
'ÚHRADOVÝ KATALOG VZP - ZP'!M292,"CHYBA"))
)</f>
        <v/>
      </c>
      <c r="N292" s="25" t="str">
        <f>IF(R292="NE",IF(AND(T292&lt;&gt;"X",LEN('ÚHRADOVÝ KATALOG VZP - ZP'!N292)&gt;0),IF(ROUND(J292*L292*(1+(M292/100))*T292,2)&lt;'ÚHRADOVÝ KATALOG VZP - ZP'!N292,TEXT('ÚHRADOVÝ KATALOG VZP - ZP'!N292,"# ##0,00 Kč") &amp; CHAR(10) &amp; "&gt; " &amp; TEXT('ÚHRADOVÝ KATALOG VZP - ZP'!N292-(J292*L292*(1+(M292/100))*T292),"# ##0,00 Kč"),TEXT('ÚHRADOVÝ KATALOG VZP - ZP'!N292,"# ##0,00 Kč") &amp; CHAR(10) &amp; "OK"),"Chybí data pro výpočet"),"")</f>
        <v/>
      </c>
      <c r="O292" s="26" t="str">
        <f>IF(AND(R292="NE",LEN('ÚHRADOVÝ KATALOG VZP - ZP'!O292)&gt;0),'ÚHRADOVÝ KATALOG VZP - ZP'!O292,"")</f>
        <v/>
      </c>
      <c r="P292" s="26" t="str">
        <f>IF(AND(R292="NE",LEN('ÚHRADOVÝ KATALOG VZP - ZP'!P292)&gt;0),'ÚHRADOVÝ KATALOG VZP - ZP'!P292,"")</f>
        <v/>
      </c>
      <c r="Q292" s="79" t="str">
        <f>IF(LEN(TRIM('ÚHRADOVÝ KATALOG VZP - ZP'!Q292))=0,"",IF(IFERROR(SEARCH("""",UPPER('ÚHRADOVÝ KATALOG VZP - ZP'!Q292)),0)=0,UPPER('ÚHRADOVÝ KATALOG VZP - ZP'!Q292),"("&amp;""""&amp;")"))</f>
        <v/>
      </c>
      <c r="R292" s="31" t="str">
        <f>IF(LEN(TRIM('ÚHRADOVÝ KATALOG VZP - ZP'!B292)&amp;TRIM('ÚHRADOVÝ KATALOG VZP - ZP'!C292)&amp;TRIM('ÚHRADOVÝ KATALOG VZP - ZP'!D292)&amp;TRIM('ÚHRADOVÝ KATALOG VZP - ZP'!E292)&amp;TRIM('ÚHRADOVÝ KATALOG VZP - ZP'!F292)&amp;TRIM('ÚHRADOVÝ KATALOG VZP - ZP'!G292)&amp;TRIM('ÚHRADOVÝ KATALOG VZP - ZP'!H292)&amp;TRIM('ÚHRADOVÝ KATALOG VZP - ZP'!I292)&amp;TRIM('ÚHRADOVÝ KATALOG VZP - ZP'!J292)&amp;TRIM('ÚHRADOVÝ KATALOG VZP - ZP'!K292)&amp;TRIM('ÚHRADOVÝ KATALOG VZP - ZP'!L292)&amp;TRIM('ÚHRADOVÝ KATALOG VZP - ZP'!M292)&amp;TRIM('ÚHRADOVÝ KATALOG VZP - ZP'!N292)&amp;TRIM('ÚHRADOVÝ KATALOG VZP - ZP'!O292)&amp;TRIM('ÚHRADOVÝ KATALOG VZP - ZP'!P292)&amp;TRIM('ÚHRADOVÝ KATALOG VZP - ZP'!Q292))=0,"ANO","NE")</f>
        <v>ANO</v>
      </c>
      <c r="S292" s="31" t="str">
        <f>IF(R292="NE",IF(LEN(TRIM('ÚHRADOVÝ KATALOG VZP - ZP'!B292))=0,"NOVÝ","OPRAVA"),"")</f>
        <v/>
      </c>
      <c r="T292" s="32" t="str">
        <f t="shared" si="20"/>
        <v>X</v>
      </c>
      <c r="U292" s="11"/>
      <c r="V292" s="11">
        <f>LEN(TRIM('ÚHRADOVÝ KATALOG VZP - ZP'!C292))</f>
        <v>0</v>
      </c>
      <c r="W292" s="11" t="str">
        <f>IF(IFERROR(SEARCH("""",UPPER('ÚHRADOVÝ KATALOG VZP - ZP'!C292)),0)&gt;0," "&amp;CHAR(34),"")</f>
        <v/>
      </c>
      <c r="X292" s="11" t="str">
        <f>IF(IFERROR(SEARCH("~?",UPPER('ÚHRADOVÝ KATALOG VZP - ZP'!C292)),0)&gt;0," ?","")</f>
        <v/>
      </c>
      <c r="Y292" s="11" t="str">
        <f>IF(IFERROR(SEARCH("!",UPPER('ÚHRADOVÝ KATALOG VZP - ZP'!C292)),0)&gt;0," !","")</f>
        <v/>
      </c>
      <c r="Z292" s="11" t="str">
        <f>IF(IFERROR(SEARCH("_",UPPER('ÚHRADOVÝ KATALOG VZP - ZP'!C292)),0)&gt;0," _","")</f>
        <v/>
      </c>
      <c r="AA292" s="11" t="str">
        <f>IF(IFERROR(SEARCH("§",UPPER('ÚHRADOVÝ KATALOG VZP - ZP'!C292)),0)&gt;0," §","")</f>
        <v/>
      </c>
      <c r="AB292" s="11" t="str">
        <f>IF(IFERROR(SEARCH("#",UPPER('ÚHRADOVÝ KATALOG VZP - ZP'!C292)),0)&gt;0," #","")</f>
        <v/>
      </c>
      <c r="AC292" s="11" t="str">
        <f>IF(IFERROR(SEARCH(CHAR(10),UPPER('ÚHRADOVÝ KATALOG VZP - ZP'!C292)),0)&gt;0," ALT+ENTER","")</f>
        <v/>
      </c>
      <c r="AD292" s="96" t="str">
        <f>IF(AND(V292=0, R292="NE"),"Chybí NAZ",IF(LEN(TRIM(W292&amp;X292&amp;Y292&amp;Z292&amp;AA292&amp;AB292&amp;AC292))&gt;0,"Nepovolený(é) znak(y):   "&amp;W292&amp;X292&amp;Y292&amp;Z292&amp;AA292&amp;AB292&amp;AC292,TRIM('ÚHRADOVÝ KATALOG VZP - ZP'!C292)))</f>
        <v/>
      </c>
      <c r="AE292" s="11">
        <f>LEN(TRIM('ÚHRADOVÝ KATALOG VZP - ZP'!D292))</f>
        <v>0</v>
      </c>
      <c r="AF292" s="11" t="str">
        <f>IF(IFERROR(SEARCH("""",UPPER('ÚHRADOVÝ KATALOG VZP - ZP'!D292)),0)&gt;0," "&amp;CHAR(34),"")</f>
        <v/>
      </c>
      <c r="AG292" s="11" t="str">
        <f>IF(IFERROR(SEARCH("~?",UPPER('ÚHRADOVÝ KATALOG VZP - ZP'!D292)),0)&gt;0," ?","")</f>
        <v/>
      </c>
      <c r="AH292" s="11" t="str">
        <f>IF(IFERROR(SEARCH("!",UPPER('ÚHRADOVÝ KATALOG VZP - ZP'!D292)),0)&gt;0," !","")</f>
        <v/>
      </c>
      <c r="AI292" s="11" t="str">
        <f>IF(IFERROR(SEARCH("_",UPPER('ÚHRADOVÝ KATALOG VZP - ZP'!D292)),0)&gt;0," _","")</f>
        <v/>
      </c>
      <c r="AJ292" s="11" t="str">
        <f>IF(IFERROR(SEARCH("§",UPPER('ÚHRADOVÝ KATALOG VZP - ZP'!D292)),0)&gt;0," §","")</f>
        <v/>
      </c>
      <c r="AK292" s="11" t="str">
        <f>IF(IFERROR(SEARCH("#",UPPER('ÚHRADOVÝ KATALOG VZP - ZP'!D292)),0)&gt;0," #","")</f>
        <v/>
      </c>
      <c r="AL292" s="11" t="str">
        <f>IF(IFERROR(SEARCH(CHAR(10),UPPER('ÚHRADOVÝ KATALOG VZP - ZP'!D292)),0)&gt;0," ALT+ENTER","")</f>
        <v/>
      </c>
      <c r="AM292" s="96" t="str">
        <f>IF(AND(AE292=0, R292="NE"),"Chybí DOP",IF(LEN(TRIM(AF292&amp;AG292&amp;AH292&amp;AI292&amp;AJ292&amp;AK292&amp;AL292))&gt;0,"Nepovolený(é) znak(y):   "&amp;AF292&amp;AG292&amp;AH292&amp;AI292&amp;AJ292&amp;AK292&amp;AL292,TRIM('ÚHRADOVÝ KATALOG VZP - ZP'!D292)))</f>
        <v/>
      </c>
    </row>
    <row r="293" spans="1:39" ht="30" hidden="1" customHeight="1" x14ac:dyDescent="0.2">
      <c r="A293" s="1">
        <v>288</v>
      </c>
      <c r="B293" s="20" t="str">
        <f>IF(ISBLANK('ÚHRADOVÝ KATALOG VZP - ZP'!B293),"",'ÚHRADOVÝ KATALOG VZP - ZP'!B293)</f>
        <v/>
      </c>
      <c r="C293" s="21" t="str">
        <f t="shared" si="17"/>
        <v/>
      </c>
      <c r="D293" s="21" t="str">
        <f t="shared" si="18"/>
        <v/>
      </c>
      <c r="E293" s="22" t="str">
        <f>IF(S293="NOVÝ",IF(LEN(TRIM('ÚHRADOVÝ KATALOG VZP - ZP'!E293))=0,"Chybí TYP",'ÚHRADOVÝ KATALOG VZP - ZP'!E293),IF(LEN(TRIM('ÚHRADOVÝ KATALOG VZP - ZP'!E293))=0,"",'ÚHRADOVÝ KATALOG VZP - ZP'!E293))</f>
        <v/>
      </c>
      <c r="F293" s="22" t="str">
        <f t="shared" si="19"/>
        <v/>
      </c>
      <c r="G293" s="22" t="str">
        <f>IF(S293="NOVÝ",IF(LEN(TRIM('ÚHRADOVÝ KATALOG VZP - ZP'!G293))=0,"???",IF(IFERROR(SEARCH("""",UPPER('ÚHRADOVÝ KATALOG VZP - ZP'!G293)),0)=0,UPPER('ÚHRADOVÝ KATALOG VZP - ZP'!G293),"("&amp;""""&amp;")")),IF(LEN(TRIM('ÚHRADOVÝ KATALOG VZP - ZP'!G293))=0,"",IF(IFERROR(SEARCH("""",UPPER('ÚHRADOVÝ KATALOG VZP - ZP'!G293)),0)=0,UPPER('ÚHRADOVÝ KATALOG VZP - ZP'!G293),"("&amp;""""&amp;")")))</f>
        <v/>
      </c>
      <c r="H293" s="22" t="str">
        <f>IF(IFERROR(SEARCH("""",UPPER('ÚHRADOVÝ KATALOG VZP - ZP'!H293)),0)=0,UPPER('ÚHRADOVÝ KATALOG VZP - ZP'!H293),"("&amp;""""&amp;")")</f>
        <v/>
      </c>
      <c r="I293" s="22" t="str">
        <f>IF(IFERROR(SEARCH("""",UPPER('ÚHRADOVÝ KATALOG VZP - ZP'!I293)),0)=0,UPPER('ÚHRADOVÝ KATALOG VZP - ZP'!I293),"("&amp;""""&amp;")")</f>
        <v/>
      </c>
      <c r="J293" s="23" t="str">
        <f>IF(S293="NOVÝ",IF(LEN(TRIM('ÚHRADOVÝ KATALOG VZP - ZP'!J293))=0,"Chybí VYC",'ÚHRADOVÝ KATALOG VZP - ZP'!J293),IF(LEN(TRIM('ÚHRADOVÝ KATALOG VZP - ZP'!J293))=0,"",'ÚHRADOVÝ KATALOG VZP - ZP'!J293))</f>
        <v/>
      </c>
      <c r="K293" s="22" t="str">
        <f>IF(S293="NOVÝ",IF(LEN(TRIM('ÚHRADOVÝ KATALOG VZP - ZP'!K293))=0,"Chybí MENA",IF(IFERROR(SEARCH("""",UPPER('ÚHRADOVÝ KATALOG VZP - ZP'!K293)),0)=0,UPPER('ÚHRADOVÝ KATALOG VZP - ZP'!K293),"("&amp;""""&amp;")")),IF(LEN(TRIM('ÚHRADOVÝ KATALOG VZP - ZP'!K293))=0,"",IF(IFERROR(SEARCH("""",UPPER('ÚHRADOVÝ KATALOG VZP - ZP'!K293)),0)=0,UPPER('ÚHRADOVÝ KATALOG VZP - ZP'!K293),"("&amp;""""&amp;")")))</f>
        <v/>
      </c>
      <c r="L293" s="24" t="str">
        <f>IF(S293="NOVÝ",IF(LEN(TRIM('ÚHRADOVÝ KATALOG VZP - ZP'!L293))=0,"Chybí KURZ",'ÚHRADOVÝ KATALOG VZP - ZP'!L293),IF(LEN(TRIM('ÚHRADOVÝ KATALOG VZP - ZP'!L293))=0,"",'ÚHRADOVÝ KATALOG VZP - ZP'!L293))</f>
        <v/>
      </c>
      <c r="M293" s="83" t="str">
        <f>IF(S293="NOVÝ",IF(LEN(TRIM('ÚHRADOVÝ KATALOG VZP - ZP'!M293))=0,"Chybí DPH",
IF(OR('ÚHRADOVÝ KATALOG VZP - ZP'!M293=15,'ÚHRADOVÝ KATALOG VZP - ZP'!M293=21),
'ÚHRADOVÝ KATALOG VZP - ZP'!M293,"CHYBA")),
IF(LEN(TRIM('ÚHRADOVÝ KATALOG VZP - ZP'!M293))=0,"",
IF(OR('ÚHRADOVÝ KATALOG VZP - ZP'!M293=15,'ÚHRADOVÝ KATALOG VZP - ZP'!M293=21),
'ÚHRADOVÝ KATALOG VZP - ZP'!M293,"CHYBA"))
)</f>
        <v/>
      </c>
      <c r="N293" s="25" t="str">
        <f>IF(R293="NE",IF(AND(T293&lt;&gt;"X",LEN('ÚHRADOVÝ KATALOG VZP - ZP'!N293)&gt;0),IF(ROUND(J293*L293*(1+(M293/100))*T293,2)&lt;'ÚHRADOVÝ KATALOG VZP - ZP'!N293,TEXT('ÚHRADOVÝ KATALOG VZP - ZP'!N293,"# ##0,00 Kč") &amp; CHAR(10) &amp; "&gt; " &amp; TEXT('ÚHRADOVÝ KATALOG VZP - ZP'!N293-(J293*L293*(1+(M293/100))*T293),"# ##0,00 Kč"),TEXT('ÚHRADOVÝ KATALOG VZP - ZP'!N293,"# ##0,00 Kč") &amp; CHAR(10) &amp; "OK"),"Chybí data pro výpočet"),"")</f>
        <v/>
      </c>
      <c r="O293" s="26" t="str">
        <f>IF(AND(R293="NE",LEN('ÚHRADOVÝ KATALOG VZP - ZP'!O293)&gt;0),'ÚHRADOVÝ KATALOG VZP - ZP'!O293,"")</f>
        <v/>
      </c>
      <c r="P293" s="26" t="str">
        <f>IF(AND(R293="NE",LEN('ÚHRADOVÝ KATALOG VZP - ZP'!P293)&gt;0),'ÚHRADOVÝ KATALOG VZP - ZP'!P293,"")</f>
        <v/>
      </c>
      <c r="Q293" s="79" t="str">
        <f>IF(LEN(TRIM('ÚHRADOVÝ KATALOG VZP - ZP'!Q293))=0,"",IF(IFERROR(SEARCH("""",UPPER('ÚHRADOVÝ KATALOG VZP - ZP'!Q293)),0)=0,UPPER('ÚHRADOVÝ KATALOG VZP - ZP'!Q293),"("&amp;""""&amp;")"))</f>
        <v/>
      </c>
      <c r="R293" s="31" t="str">
        <f>IF(LEN(TRIM('ÚHRADOVÝ KATALOG VZP - ZP'!B293)&amp;TRIM('ÚHRADOVÝ KATALOG VZP - ZP'!C293)&amp;TRIM('ÚHRADOVÝ KATALOG VZP - ZP'!D293)&amp;TRIM('ÚHRADOVÝ KATALOG VZP - ZP'!E293)&amp;TRIM('ÚHRADOVÝ KATALOG VZP - ZP'!F293)&amp;TRIM('ÚHRADOVÝ KATALOG VZP - ZP'!G293)&amp;TRIM('ÚHRADOVÝ KATALOG VZP - ZP'!H293)&amp;TRIM('ÚHRADOVÝ KATALOG VZP - ZP'!I293)&amp;TRIM('ÚHRADOVÝ KATALOG VZP - ZP'!J293)&amp;TRIM('ÚHRADOVÝ KATALOG VZP - ZP'!K293)&amp;TRIM('ÚHRADOVÝ KATALOG VZP - ZP'!L293)&amp;TRIM('ÚHRADOVÝ KATALOG VZP - ZP'!M293)&amp;TRIM('ÚHRADOVÝ KATALOG VZP - ZP'!N293)&amp;TRIM('ÚHRADOVÝ KATALOG VZP - ZP'!O293)&amp;TRIM('ÚHRADOVÝ KATALOG VZP - ZP'!P293)&amp;TRIM('ÚHRADOVÝ KATALOG VZP - ZP'!Q293))=0,"ANO","NE")</f>
        <v>ANO</v>
      </c>
      <c r="S293" s="31" t="str">
        <f>IF(R293="NE",IF(LEN(TRIM('ÚHRADOVÝ KATALOG VZP - ZP'!B293))=0,"NOVÝ","OPRAVA"),"")</f>
        <v/>
      </c>
      <c r="T293" s="32" t="str">
        <f t="shared" si="20"/>
        <v>X</v>
      </c>
      <c r="U293" s="11"/>
      <c r="V293" s="11">
        <f>LEN(TRIM('ÚHRADOVÝ KATALOG VZP - ZP'!C293))</f>
        <v>0</v>
      </c>
      <c r="W293" s="11" t="str">
        <f>IF(IFERROR(SEARCH("""",UPPER('ÚHRADOVÝ KATALOG VZP - ZP'!C293)),0)&gt;0," "&amp;CHAR(34),"")</f>
        <v/>
      </c>
      <c r="X293" s="11" t="str">
        <f>IF(IFERROR(SEARCH("~?",UPPER('ÚHRADOVÝ KATALOG VZP - ZP'!C293)),0)&gt;0," ?","")</f>
        <v/>
      </c>
      <c r="Y293" s="11" t="str">
        <f>IF(IFERROR(SEARCH("!",UPPER('ÚHRADOVÝ KATALOG VZP - ZP'!C293)),0)&gt;0," !","")</f>
        <v/>
      </c>
      <c r="Z293" s="11" t="str">
        <f>IF(IFERROR(SEARCH("_",UPPER('ÚHRADOVÝ KATALOG VZP - ZP'!C293)),0)&gt;0," _","")</f>
        <v/>
      </c>
      <c r="AA293" s="11" t="str">
        <f>IF(IFERROR(SEARCH("§",UPPER('ÚHRADOVÝ KATALOG VZP - ZP'!C293)),0)&gt;0," §","")</f>
        <v/>
      </c>
      <c r="AB293" s="11" t="str">
        <f>IF(IFERROR(SEARCH("#",UPPER('ÚHRADOVÝ KATALOG VZP - ZP'!C293)),0)&gt;0," #","")</f>
        <v/>
      </c>
      <c r="AC293" s="11" t="str">
        <f>IF(IFERROR(SEARCH(CHAR(10),UPPER('ÚHRADOVÝ KATALOG VZP - ZP'!C293)),0)&gt;0," ALT+ENTER","")</f>
        <v/>
      </c>
      <c r="AD293" s="96" t="str">
        <f>IF(AND(V293=0, R293="NE"),"Chybí NAZ",IF(LEN(TRIM(W293&amp;X293&amp;Y293&amp;Z293&amp;AA293&amp;AB293&amp;AC293))&gt;0,"Nepovolený(é) znak(y):   "&amp;W293&amp;X293&amp;Y293&amp;Z293&amp;AA293&amp;AB293&amp;AC293,TRIM('ÚHRADOVÝ KATALOG VZP - ZP'!C293)))</f>
        <v/>
      </c>
      <c r="AE293" s="11">
        <f>LEN(TRIM('ÚHRADOVÝ KATALOG VZP - ZP'!D293))</f>
        <v>0</v>
      </c>
      <c r="AF293" s="11" t="str">
        <f>IF(IFERROR(SEARCH("""",UPPER('ÚHRADOVÝ KATALOG VZP - ZP'!D293)),0)&gt;0," "&amp;CHAR(34),"")</f>
        <v/>
      </c>
      <c r="AG293" s="11" t="str">
        <f>IF(IFERROR(SEARCH("~?",UPPER('ÚHRADOVÝ KATALOG VZP - ZP'!D293)),0)&gt;0," ?","")</f>
        <v/>
      </c>
      <c r="AH293" s="11" t="str">
        <f>IF(IFERROR(SEARCH("!",UPPER('ÚHRADOVÝ KATALOG VZP - ZP'!D293)),0)&gt;0," !","")</f>
        <v/>
      </c>
      <c r="AI293" s="11" t="str">
        <f>IF(IFERROR(SEARCH("_",UPPER('ÚHRADOVÝ KATALOG VZP - ZP'!D293)),0)&gt;0," _","")</f>
        <v/>
      </c>
      <c r="AJ293" s="11" t="str">
        <f>IF(IFERROR(SEARCH("§",UPPER('ÚHRADOVÝ KATALOG VZP - ZP'!D293)),0)&gt;0," §","")</f>
        <v/>
      </c>
      <c r="AK293" s="11" t="str">
        <f>IF(IFERROR(SEARCH("#",UPPER('ÚHRADOVÝ KATALOG VZP - ZP'!D293)),0)&gt;0," #","")</f>
        <v/>
      </c>
      <c r="AL293" s="11" t="str">
        <f>IF(IFERROR(SEARCH(CHAR(10),UPPER('ÚHRADOVÝ KATALOG VZP - ZP'!D293)),0)&gt;0," ALT+ENTER","")</f>
        <v/>
      </c>
      <c r="AM293" s="96" t="str">
        <f>IF(AND(AE293=0, R293="NE"),"Chybí DOP",IF(LEN(TRIM(AF293&amp;AG293&amp;AH293&amp;AI293&amp;AJ293&amp;AK293&amp;AL293))&gt;0,"Nepovolený(é) znak(y):   "&amp;AF293&amp;AG293&amp;AH293&amp;AI293&amp;AJ293&amp;AK293&amp;AL293,TRIM('ÚHRADOVÝ KATALOG VZP - ZP'!D293)))</f>
        <v/>
      </c>
    </row>
    <row r="294" spans="1:39" ht="30" hidden="1" customHeight="1" x14ac:dyDescent="0.2">
      <c r="A294" s="1">
        <v>289</v>
      </c>
      <c r="B294" s="20" t="str">
        <f>IF(ISBLANK('ÚHRADOVÝ KATALOG VZP - ZP'!B294),"",'ÚHRADOVÝ KATALOG VZP - ZP'!B294)</f>
        <v/>
      </c>
      <c r="C294" s="21" t="str">
        <f t="shared" si="17"/>
        <v/>
      </c>
      <c r="D294" s="21" t="str">
        <f t="shared" si="18"/>
        <v/>
      </c>
      <c r="E294" s="22" t="str">
        <f>IF(S294="NOVÝ",IF(LEN(TRIM('ÚHRADOVÝ KATALOG VZP - ZP'!E294))=0,"Chybí TYP",'ÚHRADOVÝ KATALOG VZP - ZP'!E294),IF(LEN(TRIM('ÚHRADOVÝ KATALOG VZP - ZP'!E294))=0,"",'ÚHRADOVÝ KATALOG VZP - ZP'!E294))</f>
        <v/>
      </c>
      <c r="F294" s="22" t="str">
        <f t="shared" si="19"/>
        <v/>
      </c>
      <c r="G294" s="22" t="str">
        <f>IF(S294="NOVÝ",IF(LEN(TRIM('ÚHRADOVÝ KATALOG VZP - ZP'!G294))=0,"???",IF(IFERROR(SEARCH("""",UPPER('ÚHRADOVÝ KATALOG VZP - ZP'!G294)),0)=0,UPPER('ÚHRADOVÝ KATALOG VZP - ZP'!G294),"("&amp;""""&amp;")")),IF(LEN(TRIM('ÚHRADOVÝ KATALOG VZP - ZP'!G294))=0,"",IF(IFERROR(SEARCH("""",UPPER('ÚHRADOVÝ KATALOG VZP - ZP'!G294)),0)=0,UPPER('ÚHRADOVÝ KATALOG VZP - ZP'!G294),"("&amp;""""&amp;")")))</f>
        <v/>
      </c>
      <c r="H294" s="22" t="str">
        <f>IF(IFERROR(SEARCH("""",UPPER('ÚHRADOVÝ KATALOG VZP - ZP'!H294)),0)=0,UPPER('ÚHRADOVÝ KATALOG VZP - ZP'!H294),"("&amp;""""&amp;")")</f>
        <v/>
      </c>
      <c r="I294" s="22" t="str">
        <f>IF(IFERROR(SEARCH("""",UPPER('ÚHRADOVÝ KATALOG VZP - ZP'!I294)),0)=0,UPPER('ÚHRADOVÝ KATALOG VZP - ZP'!I294),"("&amp;""""&amp;")")</f>
        <v/>
      </c>
      <c r="J294" s="23" t="str">
        <f>IF(S294="NOVÝ",IF(LEN(TRIM('ÚHRADOVÝ KATALOG VZP - ZP'!J294))=0,"Chybí VYC",'ÚHRADOVÝ KATALOG VZP - ZP'!J294),IF(LEN(TRIM('ÚHRADOVÝ KATALOG VZP - ZP'!J294))=0,"",'ÚHRADOVÝ KATALOG VZP - ZP'!J294))</f>
        <v/>
      </c>
      <c r="K294" s="22" t="str">
        <f>IF(S294="NOVÝ",IF(LEN(TRIM('ÚHRADOVÝ KATALOG VZP - ZP'!K294))=0,"Chybí MENA",IF(IFERROR(SEARCH("""",UPPER('ÚHRADOVÝ KATALOG VZP - ZP'!K294)),0)=0,UPPER('ÚHRADOVÝ KATALOG VZP - ZP'!K294),"("&amp;""""&amp;")")),IF(LEN(TRIM('ÚHRADOVÝ KATALOG VZP - ZP'!K294))=0,"",IF(IFERROR(SEARCH("""",UPPER('ÚHRADOVÝ KATALOG VZP - ZP'!K294)),0)=0,UPPER('ÚHRADOVÝ KATALOG VZP - ZP'!K294),"("&amp;""""&amp;")")))</f>
        <v/>
      </c>
      <c r="L294" s="24" t="str">
        <f>IF(S294="NOVÝ",IF(LEN(TRIM('ÚHRADOVÝ KATALOG VZP - ZP'!L294))=0,"Chybí KURZ",'ÚHRADOVÝ KATALOG VZP - ZP'!L294),IF(LEN(TRIM('ÚHRADOVÝ KATALOG VZP - ZP'!L294))=0,"",'ÚHRADOVÝ KATALOG VZP - ZP'!L294))</f>
        <v/>
      </c>
      <c r="M294" s="83" t="str">
        <f>IF(S294="NOVÝ",IF(LEN(TRIM('ÚHRADOVÝ KATALOG VZP - ZP'!M294))=0,"Chybí DPH",
IF(OR('ÚHRADOVÝ KATALOG VZP - ZP'!M294=15,'ÚHRADOVÝ KATALOG VZP - ZP'!M294=21),
'ÚHRADOVÝ KATALOG VZP - ZP'!M294,"CHYBA")),
IF(LEN(TRIM('ÚHRADOVÝ KATALOG VZP - ZP'!M294))=0,"",
IF(OR('ÚHRADOVÝ KATALOG VZP - ZP'!M294=15,'ÚHRADOVÝ KATALOG VZP - ZP'!M294=21),
'ÚHRADOVÝ KATALOG VZP - ZP'!M294,"CHYBA"))
)</f>
        <v/>
      </c>
      <c r="N294" s="25" t="str">
        <f>IF(R294="NE",IF(AND(T294&lt;&gt;"X",LEN('ÚHRADOVÝ KATALOG VZP - ZP'!N294)&gt;0),IF(ROUND(J294*L294*(1+(M294/100))*T294,2)&lt;'ÚHRADOVÝ KATALOG VZP - ZP'!N294,TEXT('ÚHRADOVÝ KATALOG VZP - ZP'!N294,"# ##0,00 Kč") &amp; CHAR(10) &amp; "&gt; " &amp; TEXT('ÚHRADOVÝ KATALOG VZP - ZP'!N294-(J294*L294*(1+(M294/100))*T294),"# ##0,00 Kč"),TEXT('ÚHRADOVÝ KATALOG VZP - ZP'!N294,"# ##0,00 Kč") &amp; CHAR(10) &amp; "OK"),"Chybí data pro výpočet"),"")</f>
        <v/>
      </c>
      <c r="O294" s="26" t="str">
        <f>IF(AND(R294="NE",LEN('ÚHRADOVÝ KATALOG VZP - ZP'!O294)&gt;0),'ÚHRADOVÝ KATALOG VZP - ZP'!O294,"")</f>
        <v/>
      </c>
      <c r="P294" s="26" t="str">
        <f>IF(AND(R294="NE",LEN('ÚHRADOVÝ KATALOG VZP - ZP'!P294)&gt;0),'ÚHRADOVÝ KATALOG VZP - ZP'!P294,"")</f>
        <v/>
      </c>
      <c r="Q294" s="79" t="str">
        <f>IF(LEN(TRIM('ÚHRADOVÝ KATALOG VZP - ZP'!Q294))=0,"",IF(IFERROR(SEARCH("""",UPPER('ÚHRADOVÝ KATALOG VZP - ZP'!Q294)),0)=0,UPPER('ÚHRADOVÝ KATALOG VZP - ZP'!Q294),"("&amp;""""&amp;")"))</f>
        <v/>
      </c>
      <c r="R294" s="31" t="str">
        <f>IF(LEN(TRIM('ÚHRADOVÝ KATALOG VZP - ZP'!B294)&amp;TRIM('ÚHRADOVÝ KATALOG VZP - ZP'!C294)&amp;TRIM('ÚHRADOVÝ KATALOG VZP - ZP'!D294)&amp;TRIM('ÚHRADOVÝ KATALOG VZP - ZP'!E294)&amp;TRIM('ÚHRADOVÝ KATALOG VZP - ZP'!F294)&amp;TRIM('ÚHRADOVÝ KATALOG VZP - ZP'!G294)&amp;TRIM('ÚHRADOVÝ KATALOG VZP - ZP'!H294)&amp;TRIM('ÚHRADOVÝ KATALOG VZP - ZP'!I294)&amp;TRIM('ÚHRADOVÝ KATALOG VZP - ZP'!J294)&amp;TRIM('ÚHRADOVÝ KATALOG VZP - ZP'!K294)&amp;TRIM('ÚHRADOVÝ KATALOG VZP - ZP'!L294)&amp;TRIM('ÚHRADOVÝ KATALOG VZP - ZP'!M294)&amp;TRIM('ÚHRADOVÝ KATALOG VZP - ZP'!N294)&amp;TRIM('ÚHRADOVÝ KATALOG VZP - ZP'!O294)&amp;TRIM('ÚHRADOVÝ KATALOG VZP - ZP'!P294)&amp;TRIM('ÚHRADOVÝ KATALOG VZP - ZP'!Q294))=0,"ANO","NE")</f>
        <v>ANO</v>
      </c>
      <c r="S294" s="31" t="str">
        <f>IF(R294="NE",IF(LEN(TRIM('ÚHRADOVÝ KATALOG VZP - ZP'!B294))=0,"NOVÝ","OPRAVA"),"")</f>
        <v/>
      </c>
      <c r="T294" s="32" t="str">
        <f t="shared" si="20"/>
        <v>X</v>
      </c>
      <c r="U294" s="11"/>
      <c r="V294" s="11">
        <f>LEN(TRIM('ÚHRADOVÝ KATALOG VZP - ZP'!C294))</f>
        <v>0</v>
      </c>
      <c r="W294" s="11" t="str">
        <f>IF(IFERROR(SEARCH("""",UPPER('ÚHRADOVÝ KATALOG VZP - ZP'!C294)),0)&gt;0," "&amp;CHAR(34),"")</f>
        <v/>
      </c>
      <c r="X294" s="11" t="str">
        <f>IF(IFERROR(SEARCH("~?",UPPER('ÚHRADOVÝ KATALOG VZP - ZP'!C294)),0)&gt;0," ?","")</f>
        <v/>
      </c>
      <c r="Y294" s="11" t="str">
        <f>IF(IFERROR(SEARCH("!",UPPER('ÚHRADOVÝ KATALOG VZP - ZP'!C294)),0)&gt;0," !","")</f>
        <v/>
      </c>
      <c r="Z294" s="11" t="str">
        <f>IF(IFERROR(SEARCH("_",UPPER('ÚHRADOVÝ KATALOG VZP - ZP'!C294)),0)&gt;0," _","")</f>
        <v/>
      </c>
      <c r="AA294" s="11" t="str">
        <f>IF(IFERROR(SEARCH("§",UPPER('ÚHRADOVÝ KATALOG VZP - ZP'!C294)),0)&gt;0," §","")</f>
        <v/>
      </c>
      <c r="AB294" s="11" t="str">
        <f>IF(IFERROR(SEARCH("#",UPPER('ÚHRADOVÝ KATALOG VZP - ZP'!C294)),0)&gt;0," #","")</f>
        <v/>
      </c>
      <c r="AC294" s="11" t="str">
        <f>IF(IFERROR(SEARCH(CHAR(10),UPPER('ÚHRADOVÝ KATALOG VZP - ZP'!C294)),0)&gt;0," ALT+ENTER","")</f>
        <v/>
      </c>
      <c r="AD294" s="96" t="str">
        <f>IF(AND(V294=0, R294="NE"),"Chybí NAZ",IF(LEN(TRIM(W294&amp;X294&amp;Y294&amp;Z294&amp;AA294&amp;AB294&amp;AC294))&gt;0,"Nepovolený(é) znak(y):   "&amp;W294&amp;X294&amp;Y294&amp;Z294&amp;AA294&amp;AB294&amp;AC294,TRIM('ÚHRADOVÝ KATALOG VZP - ZP'!C294)))</f>
        <v/>
      </c>
      <c r="AE294" s="11">
        <f>LEN(TRIM('ÚHRADOVÝ KATALOG VZP - ZP'!D294))</f>
        <v>0</v>
      </c>
      <c r="AF294" s="11" t="str">
        <f>IF(IFERROR(SEARCH("""",UPPER('ÚHRADOVÝ KATALOG VZP - ZP'!D294)),0)&gt;0," "&amp;CHAR(34),"")</f>
        <v/>
      </c>
      <c r="AG294" s="11" t="str">
        <f>IF(IFERROR(SEARCH("~?",UPPER('ÚHRADOVÝ KATALOG VZP - ZP'!D294)),0)&gt;0," ?","")</f>
        <v/>
      </c>
      <c r="AH294" s="11" t="str">
        <f>IF(IFERROR(SEARCH("!",UPPER('ÚHRADOVÝ KATALOG VZP - ZP'!D294)),0)&gt;0," !","")</f>
        <v/>
      </c>
      <c r="AI294" s="11" t="str">
        <f>IF(IFERROR(SEARCH("_",UPPER('ÚHRADOVÝ KATALOG VZP - ZP'!D294)),0)&gt;0," _","")</f>
        <v/>
      </c>
      <c r="AJ294" s="11" t="str">
        <f>IF(IFERROR(SEARCH("§",UPPER('ÚHRADOVÝ KATALOG VZP - ZP'!D294)),0)&gt;0," §","")</f>
        <v/>
      </c>
      <c r="AK294" s="11" t="str">
        <f>IF(IFERROR(SEARCH("#",UPPER('ÚHRADOVÝ KATALOG VZP - ZP'!D294)),0)&gt;0," #","")</f>
        <v/>
      </c>
      <c r="AL294" s="11" t="str">
        <f>IF(IFERROR(SEARCH(CHAR(10),UPPER('ÚHRADOVÝ KATALOG VZP - ZP'!D294)),0)&gt;0," ALT+ENTER","")</f>
        <v/>
      </c>
      <c r="AM294" s="96" t="str">
        <f>IF(AND(AE294=0, R294="NE"),"Chybí DOP",IF(LEN(TRIM(AF294&amp;AG294&amp;AH294&amp;AI294&amp;AJ294&amp;AK294&amp;AL294))&gt;0,"Nepovolený(é) znak(y):   "&amp;AF294&amp;AG294&amp;AH294&amp;AI294&amp;AJ294&amp;AK294&amp;AL294,TRIM('ÚHRADOVÝ KATALOG VZP - ZP'!D294)))</f>
        <v/>
      </c>
    </row>
    <row r="295" spans="1:39" ht="30" hidden="1" customHeight="1" x14ac:dyDescent="0.2">
      <c r="A295" s="1">
        <v>290</v>
      </c>
      <c r="B295" s="20" t="str">
        <f>IF(ISBLANK('ÚHRADOVÝ KATALOG VZP - ZP'!B295),"",'ÚHRADOVÝ KATALOG VZP - ZP'!B295)</f>
        <v/>
      </c>
      <c r="C295" s="21" t="str">
        <f t="shared" si="17"/>
        <v/>
      </c>
      <c r="D295" s="21" t="str">
        <f t="shared" si="18"/>
        <v/>
      </c>
      <c r="E295" s="22" t="str">
        <f>IF(S295="NOVÝ",IF(LEN(TRIM('ÚHRADOVÝ KATALOG VZP - ZP'!E295))=0,"Chybí TYP",'ÚHRADOVÝ KATALOG VZP - ZP'!E295),IF(LEN(TRIM('ÚHRADOVÝ KATALOG VZP - ZP'!E295))=0,"",'ÚHRADOVÝ KATALOG VZP - ZP'!E295))</f>
        <v/>
      </c>
      <c r="F295" s="22" t="str">
        <f t="shared" si="19"/>
        <v/>
      </c>
      <c r="G295" s="22" t="str">
        <f>IF(S295="NOVÝ",IF(LEN(TRIM('ÚHRADOVÝ KATALOG VZP - ZP'!G295))=0,"???",IF(IFERROR(SEARCH("""",UPPER('ÚHRADOVÝ KATALOG VZP - ZP'!G295)),0)=0,UPPER('ÚHRADOVÝ KATALOG VZP - ZP'!G295),"("&amp;""""&amp;")")),IF(LEN(TRIM('ÚHRADOVÝ KATALOG VZP - ZP'!G295))=0,"",IF(IFERROR(SEARCH("""",UPPER('ÚHRADOVÝ KATALOG VZP - ZP'!G295)),0)=0,UPPER('ÚHRADOVÝ KATALOG VZP - ZP'!G295),"("&amp;""""&amp;")")))</f>
        <v/>
      </c>
      <c r="H295" s="22" t="str">
        <f>IF(IFERROR(SEARCH("""",UPPER('ÚHRADOVÝ KATALOG VZP - ZP'!H295)),0)=0,UPPER('ÚHRADOVÝ KATALOG VZP - ZP'!H295),"("&amp;""""&amp;")")</f>
        <v/>
      </c>
      <c r="I295" s="22" t="str">
        <f>IF(IFERROR(SEARCH("""",UPPER('ÚHRADOVÝ KATALOG VZP - ZP'!I295)),0)=0,UPPER('ÚHRADOVÝ KATALOG VZP - ZP'!I295),"("&amp;""""&amp;")")</f>
        <v/>
      </c>
      <c r="J295" s="23" t="str">
        <f>IF(S295="NOVÝ",IF(LEN(TRIM('ÚHRADOVÝ KATALOG VZP - ZP'!J295))=0,"Chybí VYC",'ÚHRADOVÝ KATALOG VZP - ZP'!J295),IF(LEN(TRIM('ÚHRADOVÝ KATALOG VZP - ZP'!J295))=0,"",'ÚHRADOVÝ KATALOG VZP - ZP'!J295))</f>
        <v/>
      </c>
      <c r="K295" s="22" t="str">
        <f>IF(S295="NOVÝ",IF(LEN(TRIM('ÚHRADOVÝ KATALOG VZP - ZP'!K295))=0,"Chybí MENA",IF(IFERROR(SEARCH("""",UPPER('ÚHRADOVÝ KATALOG VZP - ZP'!K295)),0)=0,UPPER('ÚHRADOVÝ KATALOG VZP - ZP'!K295),"("&amp;""""&amp;")")),IF(LEN(TRIM('ÚHRADOVÝ KATALOG VZP - ZP'!K295))=0,"",IF(IFERROR(SEARCH("""",UPPER('ÚHRADOVÝ KATALOG VZP - ZP'!K295)),0)=0,UPPER('ÚHRADOVÝ KATALOG VZP - ZP'!K295),"("&amp;""""&amp;")")))</f>
        <v/>
      </c>
      <c r="L295" s="24" t="str">
        <f>IF(S295="NOVÝ",IF(LEN(TRIM('ÚHRADOVÝ KATALOG VZP - ZP'!L295))=0,"Chybí KURZ",'ÚHRADOVÝ KATALOG VZP - ZP'!L295),IF(LEN(TRIM('ÚHRADOVÝ KATALOG VZP - ZP'!L295))=0,"",'ÚHRADOVÝ KATALOG VZP - ZP'!L295))</f>
        <v/>
      </c>
      <c r="M295" s="83" t="str">
        <f>IF(S295="NOVÝ",IF(LEN(TRIM('ÚHRADOVÝ KATALOG VZP - ZP'!M295))=0,"Chybí DPH",
IF(OR('ÚHRADOVÝ KATALOG VZP - ZP'!M295=15,'ÚHRADOVÝ KATALOG VZP - ZP'!M295=21),
'ÚHRADOVÝ KATALOG VZP - ZP'!M295,"CHYBA")),
IF(LEN(TRIM('ÚHRADOVÝ KATALOG VZP - ZP'!M295))=0,"",
IF(OR('ÚHRADOVÝ KATALOG VZP - ZP'!M295=15,'ÚHRADOVÝ KATALOG VZP - ZP'!M295=21),
'ÚHRADOVÝ KATALOG VZP - ZP'!M295,"CHYBA"))
)</f>
        <v/>
      </c>
      <c r="N295" s="25" t="str">
        <f>IF(R295="NE",IF(AND(T295&lt;&gt;"X",LEN('ÚHRADOVÝ KATALOG VZP - ZP'!N295)&gt;0),IF(ROUND(J295*L295*(1+(M295/100))*T295,2)&lt;'ÚHRADOVÝ KATALOG VZP - ZP'!N295,TEXT('ÚHRADOVÝ KATALOG VZP - ZP'!N295,"# ##0,00 Kč") &amp; CHAR(10) &amp; "&gt; " &amp; TEXT('ÚHRADOVÝ KATALOG VZP - ZP'!N295-(J295*L295*(1+(M295/100))*T295),"# ##0,00 Kč"),TEXT('ÚHRADOVÝ KATALOG VZP - ZP'!N295,"# ##0,00 Kč") &amp; CHAR(10) &amp; "OK"),"Chybí data pro výpočet"),"")</f>
        <v/>
      </c>
      <c r="O295" s="26" t="str">
        <f>IF(AND(R295="NE",LEN('ÚHRADOVÝ KATALOG VZP - ZP'!O295)&gt;0),'ÚHRADOVÝ KATALOG VZP - ZP'!O295,"")</f>
        <v/>
      </c>
      <c r="P295" s="26" t="str">
        <f>IF(AND(R295="NE",LEN('ÚHRADOVÝ KATALOG VZP - ZP'!P295)&gt;0),'ÚHRADOVÝ KATALOG VZP - ZP'!P295,"")</f>
        <v/>
      </c>
      <c r="Q295" s="79" t="str">
        <f>IF(LEN(TRIM('ÚHRADOVÝ KATALOG VZP - ZP'!Q295))=0,"",IF(IFERROR(SEARCH("""",UPPER('ÚHRADOVÝ KATALOG VZP - ZP'!Q295)),0)=0,UPPER('ÚHRADOVÝ KATALOG VZP - ZP'!Q295),"("&amp;""""&amp;")"))</f>
        <v/>
      </c>
      <c r="R295" s="31" t="str">
        <f>IF(LEN(TRIM('ÚHRADOVÝ KATALOG VZP - ZP'!B295)&amp;TRIM('ÚHRADOVÝ KATALOG VZP - ZP'!C295)&amp;TRIM('ÚHRADOVÝ KATALOG VZP - ZP'!D295)&amp;TRIM('ÚHRADOVÝ KATALOG VZP - ZP'!E295)&amp;TRIM('ÚHRADOVÝ KATALOG VZP - ZP'!F295)&amp;TRIM('ÚHRADOVÝ KATALOG VZP - ZP'!G295)&amp;TRIM('ÚHRADOVÝ KATALOG VZP - ZP'!H295)&amp;TRIM('ÚHRADOVÝ KATALOG VZP - ZP'!I295)&amp;TRIM('ÚHRADOVÝ KATALOG VZP - ZP'!J295)&amp;TRIM('ÚHRADOVÝ KATALOG VZP - ZP'!K295)&amp;TRIM('ÚHRADOVÝ KATALOG VZP - ZP'!L295)&amp;TRIM('ÚHRADOVÝ KATALOG VZP - ZP'!M295)&amp;TRIM('ÚHRADOVÝ KATALOG VZP - ZP'!N295)&amp;TRIM('ÚHRADOVÝ KATALOG VZP - ZP'!O295)&amp;TRIM('ÚHRADOVÝ KATALOG VZP - ZP'!P295)&amp;TRIM('ÚHRADOVÝ KATALOG VZP - ZP'!Q295))=0,"ANO","NE")</f>
        <v>ANO</v>
      </c>
      <c r="S295" s="31" t="str">
        <f>IF(R295="NE",IF(LEN(TRIM('ÚHRADOVÝ KATALOG VZP - ZP'!B295))=0,"NOVÝ","OPRAVA"),"")</f>
        <v/>
      </c>
      <c r="T295" s="32" t="str">
        <f t="shared" si="20"/>
        <v>X</v>
      </c>
      <c r="U295" s="11"/>
      <c r="V295" s="11">
        <f>LEN(TRIM('ÚHRADOVÝ KATALOG VZP - ZP'!C295))</f>
        <v>0</v>
      </c>
      <c r="W295" s="11" t="str">
        <f>IF(IFERROR(SEARCH("""",UPPER('ÚHRADOVÝ KATALOG VZP - ZP'!C295)),0)&gt;0," "&amp;CHAR(34),"")</f>
        <v/>
      </c>
      <c r="X295" s="11" t="str">
        <f>IF(IFERROR(SEARCH("~?",UPPER('ÚHRADOVÝ KATALOG VZP - ZP'!C295)),0)&gt;0," ?","")</f>
        <v/>
      </c>
      <c r="Y295" s="11" t="str">
        <f>IF(IFERROR(SEARCH("!",UPPER('ÚHRADOVÝ KATALOG VZP - ZP'!C295)),0)&gt;0," !","")</f>
        <v/>
      </c>
      <c r="Z295" s="11" t="str">
        <f>IF(IFERROR(SEARCH("_",UPPER('ÚHRADOVÝ KATALOG VZP - ZP'!C295)),0)&gt;0," _","")</f>
        <v/>
      </c>
      <c r="AA295" s="11" t="str">
        <f>IF(IFERROR(SEARCH("§",UPPER('ÚHRADOVÝ KATALOG VZP - ZP'!C295)),0)&gt;0," §","")</f>
        <v/>
      </c>
      <c r="AB295" s="11" t="str">
        <f>IF(IFERROR(SEARCH("#",UPPER('ÚHRADOVÝ KATALOG VZP - ZP'!C295)),0)&gt;0," #","")</f>
        <v/>
      </c>
      <c r="AC295" s="11" t="str">
        <f>IF(IFERROR(SEARCH(CHAR(10),UPPER('ÚHRADOVÝ KATALOG VZP - ZP'!C295)),0)&gt;0," ALT+ENTER","")</f>
        <v/>
      </c>
      <c r="AD295" s="96" t="str">
        <f>IF(AND(V295=0, R295="NE"),"Chybí NAZ",IF(LEN(TRIM(W295&amp;X295&amp;Y295&amp;Z295&amp;AA295&amp;AB295&amp;AC295))&gt;0,"Nepovolený(é) znak(y):   "&amp;W295&amp;X295&amp;Y295&amp;Z295&amp;AA295&amp;AB295&amp;AC295,TRIM('ÚHRADOVÝ KATALOG VZP - ZP'!C295)))</f>
        <v/>
      </c>
      <c r="AE295" s="11">
        <f>LEN(TRIM('ÚHRADOVÝ KATALOG VZP - ZP'!D295))</f>
        <v>0</v>
      </c>
      <c r="AF295" s="11" t="str">
        <f>IF(IFERROR(SEARCH("""",UPPER('ÚHRADOVÝ KATALOG VZP - ZP'!D295)),0)&gt;0," "&amp;CHAR(34),"")</f>
        <v/>
      </c>
      <c r="AG295" s="11" t="str">
        <f>IF(IFERROR(SEARCH("~?",UPPER('ÚHRADOVÝ KATALOG VZP - ZP'!D295)),0)&gt;0," ?","")</f>
        <v/>
      </c>
      <c r="AH295" s="11" t="str">
        <f>IF(IFERROR(SEARCH("!",UPPER('ÚHRADOVÝ KATALOG VZP - ZP'!D295)),0)&gt;0," !","")</f>
        <v/>
      </c>
      <c r="AI295" s="11" t="str">
        <f>IF(IFERROR(SEARCH("_",UPPER('ÚHRADOVÝ KATALOG VZP - ZP'!D295)),0)&gt;0," _","")</f>
        <v/>
      </c>
      <c r="AJ295" s="11" t="str">
        <f>IF(IFERROR(SEARCH("§",UPPER('ÚHRADOVÝ KATALOG VZP - ZP'!D295)),0)&gt;0," §","")</f>
        <v/>
      </c>
      <c r="AK295" s="11" t="str">
        <f>IF(IFERROR(SEARCH("#",UPPER('ÚHRADOVÝ KATALOG VZP - ZP'!D295)),0)&gt;0," #","")</f>
        <v/>
      </c>
      <c r="AL295" s="11" t="str">
        <f>IF(IFERROR(SEARCH(CHAR(10),UPPER('ÚHRADOVÝ KATALOG VZP - ZP'!D295)),0)&gt;0," ALT+ENTER","")</f>
        <v/>
      </c>
      <c r="AM295" s="96" t="str">
        <f>IF(AND(AE295=0, R295="NE"),"Chybí DOP",IF(LEN(TRIM(AF295&amp;AG295&amp;AH295&amp;AI295&amp;AJ295&amp;AK295&amp;AL295))&gt;0,"Nepovolený(é) znak(y):   "&amp;AF295&amp;AG295&amp;AH295&amp;AI295&amp;AJ295&amp;AK295&amp;AL295,TRIM('ÚHRADOVÝ KATALOG VZP - ZP'!D295)))</f>
        <v/>
      </c>
    </row>
    <row r="296" spans="1:39" ht="30" hidden="1" customHeight="1" x14ac:dyDescent="0.2">
      <c r="A296" s="1">
        <v>291</v>
      </c>
      <c r="B296" s="20" t="str">
        <f>IF(ISBLANK('ÚHRADOVÝ KATALOG VZP - ZP'!B296),"",'ÚHRADOVÝ KATALOG VZP - ZP'!B296)</f>
        <v/>
      </c>
      <c r="C296" s="21" t="str">
        <f t="shared" si="17"/>
        <v/>
      </c>
      <c r="D296" s="21" t="str">
        <f t="shared" si="18"/>
        <v/>
      </c>
      <c r="E296" s="22" t="str">
        <f>IF(S296="NOVÝ",IF(LEN(TRIM('ÚHRADOVÝ KATALOG VZP - ZP'!E296))=0,"Chybí TYP",'ÚHRADOVÝ KATALOG VZP - ZP'!E296),IF(LEN(TRIM('ÚHRADOVÝ KATALOG VZP - ZP'!E296))=0,"",'ÚHRADOVÝ KATALOG VZP - ZP'!E296))</f>
        <v/>
      </c>
      <c r="F296" s="22" t="str">
        <f t="shared" si="19"/>
        <v/>
      </c>
      <c r="G296" s="22" t="str">
        <f>IF(S296="NOVÝ",IF(LEN(TRIM('ÚHRADOVÝ KATALOG VZP - ZP'!G296))=0,"???",IF(IFERROR(SEARCH("""",UPPER('ÚHRADOVÝ KATALOG VZP - ZP'!G296)),0)=0,UPPER('ÚHRADOVÝ KATALOG VZP - ZP'!G296),"("&amp;""""&amp;")")),IF(LEN(TRIM('ÚHRADOVÝ KATALOG VZP - ZP'!G296))=0,"",IF(IFERROR(SEARCH("""",UPPER('ÚHRADOVÝ KATALOG VZP - ZP'!G296)),0)=0,UPPER('ÚHRADOVÝ KATALOG VZP - ZP'!G296),"("&amp;""""&amp;")")))</f>
        <v/>
      </c>
      <c r="H296" s="22" t="str">
        <f>IF(IFERROR(SEARCH("""",UPPER('ÚHRADOVÝ KATALOG VZP - ZP'!H296)),0)=0,UPPER('ÚHRADOVÝ KATALOG VZP - ZP'!H296),"("&amp;""""&amp;")")</f>
        <v/>
      </c>
      <c r="I296" s="22" t="str">
        <f>IF(IFERROR(SEARCH("""",UPPER('ÚHRADOVÝ KATALOG VZP - ZP'!I296)),0)=0,UPPER('ÚHRADOVÝ KATALOG VZP - ZP'!I296),"("&amp;""""&amp;")")</f>
        <v/>
      </c>
      <c r="J296" s="23" t="str">
        <f>IF(S296="NOVÝ",IF(LEN(TRIM('ÚHRADOVÝ KATALOG VZP - ZP'!J296))=0,"Chybí VYC",'ÚHRADOVÝ KATALOG VZP - ZP'!J296),IF(LEN(TRIM('ÚHRADOVÝ KATALOG VZP - ZP'!J296))=0,"",'ÚHRADOVÝ KATALOG VZP - ZP'!J296))</f>
        <v/>
      </c>
      <c r="K296" s="22" t="str">
        <f>IF(S296="NOVÝ",IF(LEN(TRIM('ÚHRADOVÝ KATALOG VZP - ZP'!K296))=0,"Chybí MENA",IF(IFERROR(SEARCH("""",UPPER('ÚHRADOVÝ KATALOG VZP - ZP'!K296)),0)=0,UPPER('ÚHRADOVÝ KATALOG VZP - ZP'!K296),"("&amp;""""&amp;")")),IF(LEN(TRIM('ÚHRADOVÝ KATALOG VZP - ZP'!K296))=0,"",IF(IFERROR(SEARCH("""",UPPER('ÚHRADOVÝ KATALOG VZP - ZP'!K296)),0)=0,UPPER('ÚHRADOVÝ KATALOG VZP - ZP'!K296),"("&amp;""""&amp;")")))</f>
        <v/>
      </c>
      <c r="L296" s="24" t="str">
        <f>IF(S296="NOVÝ",IF(LEN(TRIM('ÚHRADOVÝ KATALOG VZP - ZP'!L296))=0,"Chybí KURZ",'ÚHRADOVÝ KATALOG VZP - ZP'!L296),IF(LEN(TRIM('ÚHRADOVÝ KATALOG VZP - ZP'!L296))=0,"",'ÚHRADOVÝ KATALOG VZP - ZP'!L296))</f>
        <v/>
      </c>
      <c r="M296" s="83" t="str">
        <f>IF(S296="NOVÝ",IF(LEN(TRIM('ÚHRADOVÝ KATALOG VZP - ZP'!M296))=0,"Chybí DPH",
IF(OR('ÚHRADOVÝ KATALOG VZP - ZP'!M296=15,'ÚHRADOVÝ KATALOG VZP - ZP'!M296=21),
'ÚHRADOVÝ KATALOG VZP - ZP'!M296,"CHYBA")),
IF(LEN(TRIM('ÚHRADOVÝ KATALOG VZP - ZP'!M296))=0,"",
IF(OR('ÚHRADOVÝ KATALOG VZP - ZP'!M296=15,'ÚHRADOVÝ KATALOG VZP - ZP'!M296=21),
'ÚHRADOVÝ KATALOG VZP - ZP'!M296,"CHYBA"))
)</f>
        <v/>
      </c>
      <c r="N296" s="25" t="str">
        <f>IF(R296="NE",IF(AND(T296&lt;&gt;"X",LEN('ÚHRADOVÝ KATALOG VZP - ZP'!N296)&gt;0),IF(ROUND(J296*L296*(1+(M296/100))*T296,2)&lt;'ÚHRADOVÝ KATALOG VZP - ZP'!N296,TEXT('ÚHRADOVÝ KATALOG VZP - ZP'!N296,"# ##0,00 Kč") &amp; CHAR(10) &amp; "&gt; " &amp; TEXT('ÚHRADOVÝ KATALOG VZP - ZP'!N296-(J296*L296*(1+(M296/100))*T296),"# ##0,00 Kč"),TEXT('ÚHRADOVÝ KATALOG VZP - ZP'!N296,"# ##0,00 Kč") &amp; CHAR(10) &amp; "OK"),"Chybí data pro výpočet"),"")</f>
        <v/>
      </c>
      <c r="O296" s="26" t="str">
        <f>IF(AND(R296="NE",LEN('ÚHRADOVÝ KATALOG VZP - ZP'!O296)&gt;0),'ÚHRADOVÝ KATALOG VZP - ZP'!O296,"")</f>
        <v/>
      </c>
      <c r="P296" s="26" t="str">
        <f>IF(AND(R296="NE",LEN('ÚHRADOVÝ KATALOG VZP - ZP'!P296)&gt;0),'ÚHRADOVÝ KATALOG VZP - ZP'!P296,"")</f>
        <v/>
      </c>
      <c r="Q296" s="79" t="str">
        <f>IF(LEN(TRIM('ÚHRADOVÝ KATALOG VZP - ZP'!Q296))=0,"",IF(IFERROR(SEARCH("""",UPPER('ÚHRADOVÝ KATALOG VZP - ZP'!Q296)),0)=0,UPPER('ÚHRADOVÝ KATALOG VZP - ZP'!Q296),"("&amp;""""&amp;")"))</f>
        <v/>
      </c>
      <c r="R296" s="31" t="str">
        <f>IF(LEN(TRIM('ÚHRADOVÝ KATALOG VZP - ZP'!B296)&amp;TRIM('ÚHRADOVÝ KATALOG VZP - ZP'!C296)&amp;TRIM('ÚHRADOVÝ KATALOG VZP - ZP'!D296)&amp;TRIM('ÚHRADOVÝ KATALOG VZP - ZP'!E296)&amp;TRIM('ÚHRADOVÝ KATALOG VZP - ZP'!F296)&amp;TRIM('ÚHRADOVÝ KATALOG VZP - ZP'!G296)&amp;TRIM('ÚHRADOVÝ KATALOG VZP - ZP'!H296)&amp;TRIM('ÚHRADOVÝ KATALOG VZP - ZP'!I296)&amp;TRIM('ÚHRADOVÝ KATALOG VZP - ZP'!J296)&amp;TRIM('ÚHRADOVÝ KATALOG VZP - ZP'!K296)&amp;TRIM('ÚHRADOVÝ KATALOG VZP - ZP'!L296)&amp;TRIM('ÚHRADOVÝ KATALOG VZP - ZP'!M296)&amp;TRIM('ÚHRADOVÝ KATALOG VZP - ZP'!N296)&amp;TRIM('ÚHRADOVÝ KATALOG VZP - ZP'!O296)&amp;TRIM('ÚHRADOVÝ KATALOG VZP - ZP'!P296)&amp;TRIM('ÚHRADOVÝ KATALOG VZP - ZP'!Q296))=0,"ANO","NE")</f>
        <v>ANO</v>
      </c>
      <c r="S296" s="31" t="str">
        <f>IF(R296="NE",IF(LEN(TRIM('ÚHRADOVÝ KATALOG VZP - ZP'!B296))=0,"NOVÝ","OPRAVA"),"")</f>
        <v/>
      </c>
      <c r="T296" s="32" t="str">
        <f t="shared" si="20"/>
        <v>X</v>
      </c>
      <c r="U296" s="11"/>
      <c r="V296" s="11">
        <f>LEN(TRIM('ÚHRADOVÝ KATALOG VZP - ZP'!C296))</f>
        <v>0</v>
      </c>
      <c r="W296" s="11" t="str">
        <f>IF(IFERROR(SEARCH("""",UPPER('ÚHRADOVÝ KATALOG VZP - ZP'!C296)),0)&gt;0," "&amp;CHAR(34),"")</f>
        <v/>
      </c>
      <c r="X296" s="11" t="str">
        <f>IF(IFERROR(SEARCH("~?",UPPER('ÚHRADOVÝ KATALOG VZP - ZP'!C296)),0)&gt;0," ?","")</f>
        <v/>
      </c>
      <c r="Y296" s="11" t="str">
        <f>IF(IFERROR(SEARCH("!",UPPER('ÚHRADOVÝ KATALOG VZP - ZP'!C296)),0)&gt;0," !","")</f>
        <v/>
      </c>
      <c r="Z296" s="11" t="str">
        <f>IF(IFERROR(SEARCH("_",UPPER('ÚHRADOVÝ KATALOG VZP - ZP'!C296)),0)&gt;0," _","")</f>
        <v/>
      </c>
      <c r="AA296" s="11" t="str">
        <f>IF(IFERROR(SEARCH("§",UPPER('ÚHRADOVÝ KATALOG VZP - ZP'!C296)),0)&gt;0," §","")</f>
        <v/>
      </c>
      <c r="AB296" s="11" t="str">
        <f>IF(IFERROR(SEARCH("#",UPPER('ÚHRADOVÝ KATALOG VZP - ZP'!C296)),0)&gt;0," #","")</f>
        <v/>
      </c>
      <c r="AC296" s="11" t="str">
        <f>IF(IFERROR(SEARCH(CHAR(10),UPPER('ÚHRADOVÝ KATALOG VZP - ZP'!C296)),0)&gt;0," ALT+ENTER","")</f>
        <v/>
      </c>
      <c r="AD296" s="96" t="str">
        <f>IF(AND(V296=0, R296="NE"),"Chybí NAZ",IF(LEN(TRIM(W296&amp;X296&amp;Y296&amp;Z296&amp;AA296&amp;AB296&amp;AC296))&gt;0,"Nepovolený(é) znak(y):   "&amp;W296&amp;X296&amp;Y296&amp;Z296&amp;AA296&amp;AB296&amp;AC296,TRIM('ÚHRADOVÝ KATALOG VZP - ZP'!C296)))</f>
        <v/>
      </c>
      <c r="AE296" s="11">
        <f>LEN(TRIM('ÚHRADOVÝ KATALOG VZP - ZP'!D296))</f>
        <v>0</v>
      </c>
      <c r="AF296" s="11" t="str">
        <f>IF(IFERROR(SEARCH("""",UPPER('ÚHRADOVÝ KATALOG VZP - ZP'!D296)),0)&gt;0," "&amp;CHAR(34),"")</f>
        <v/>
      </c>
      <c r="AG296" s="11" t="str">
        <f>IF(IFERROR(SEARCH("~?",UPPER('ÚHRADOVÝ KATALOG VZP - ZP'!D296)),0)&gt;0," ?","")</f>
        <v/>
      </c>
      <c r="AH296" s="11" t="str">
        <f>IF(IFERROR(SEARCH("!",UPPER('ÚHRADOVÝ KATALOG VZP - ZP'!D296)),0)&gt;0," !","")</f>
        <v/>
      </c>
      <c r="AI296" s="11" t="str">
        <f>IF(IFERROR(SEARCH("_",UPPER('ÚHRADOVÝ KATALOG VZP - ZP'!D296)),0)&gt;0," _","")</f>
        <v/>
      </c>
      <c r="AJ296" s="11" t="str">
        <f>IF(IFERROR(SEARCH("§",UPPER('ÚHRADOVÝ KATALOG VZP - ZP'!D296)),0)&gt;0," §","")</f>
        <v/>
      </c>
      <c r="AK296" s="11" t="str">
        <f>IF(IFERROR(SEARCH("#",UPPER('ÚHRADOVÝ KATALOG VZP - ZP'!D296)),0)&gt;0," #","")</f>
        <v/>
      </c>
      <c r="AL296" s="11" t="str">
        <f>IF(IFERROR(SEARCH(CHAR(10),UPPER('ÚHRADOVÝ KATALOG VZP - ZP'!D296)),0)&gt;0," ALT+ENTER","")</f>
        <v/>
      </c>
      <c r="AM296" s="96" t="str">
        <f>IF(AND(AE296=0, R296="NE"),"Chybí DOP",IF(LEN(TRIM(AF296&amp;AG296&amp;AH296&amp;AI296&amp;AJ296&amp;AK296&amp;AL296))&gt;0,"Nepovolený(é) znak(y):   "&amp;AF296&amp;AG296&amp;AH296&amp;AI296&amp;AJ296&amp;AK296&amp;AL296,TRIM('ÚHRADOVÝ KATALOG VZP - ZP'!D296)))</f>
        <v/>
      </c>
    </row>
    <row r="297" spans="1:39" ht="30" hidden="1" customHeight="1" x14ac:dyDescent="0.2">
      <c r="A297" s="1">
        <v>292</v>
      </c>
      <c r="B297" s="20" t="str">
        <f>IF(ISBLANK('ÚHRADOVÝ KATALOG VZP - ZP'!B297),"",'ÚHRADOVÝ KATALOG VZP - ZP'!B297)</f>
        <v/>
      </c>
      <c r="C297" s="21" t="str">
        <f t="shared" si="17"/>
        <v/>
      </c>
      <c r="D297" s="21" t="str">
        <f t="shared" si="18"/>
        <v/>
      </c>
      <c r="E297" s="22" t="str">
        <f>IF(S297="NOVÝ",IF(LEN(TRIM('ÚHRADOVÝ KATALOG VZP - ZP'!E297))=0,"Chybí TYP",'ÚHRADOVÝ KATALOG VZP - ZP'!E297),IF(LEN(TRIM('ÚHRADOVÝ KATALOG VZP - ZP'!E297))=0,"",'ÚHRADOVÝ KATALOG VZP - ZP'!E297))</f>
        <v/>
      </c>
      <c r="F297" s="22" t="str">
        <f t="shared" si="19"/>
        <v/>
      </c>
      <c r="G297" s="22" t="str">
        <f>IF(S297="NOVÝ",IF(LEN(TRIM('ÚHRADOVÝ KATALOG VZP - ZP'!G297))=0,"???",IF(IFERROR(SEARCH("""",UPPER('ÚHRADOVÝ KATALOG VZP - ZP'!G297)),0)=0,UPPER('ÚHRADOVÝ KATALOG VZP - ZP'!G297),"("&amp;""""&amp;")")),IF(LEN(TRIM('ÚHRADOVÝ KATALOG VZP - ZP'!G297))=0,"",IF(IFERROR(SEARCH("""",UPPER('ÚHRADOVÝ KATALOG VZP - ZP'!G297)),0)=0,UPPER('ÚHRADOVÝ KATALOG VZP - ZP'!G297),"("&amp;""""&amp;")")))</f>
        <v/>
      </c>
      <c r="H297" s="22" t="str">
        <f>IF(IFERROR(SEARCH("""",UPPER('ÚHRADOVÝ KATALOG VZP - ZP'!H297)),0)=0,UPPER('ÚHRADOVÝ KATALOG VZP - ZP'!H297),"("&amp;""""&amp;")")</f>
        <v/>
      </c>
      <c r="I297" s="22" t="str">
        <f>IF(IFERROR(SEARCH("""",UPPER('ÚHRADOVÝ KATALOG VZP - ZP'!I297)),0)=0,UPPER('ÚHRADOVÝ KATALOG VZP - ZP'!I297),"("&amp;""""&amp;")")</f>
        <v/>
      </c>
      <c r="J297" s="23" t="str">
        <f>IF(S297="NOVÝ",IF(LEN(TRIM('ÚHRADOVÝ KATALOG VZP - ZP'!J297))=0,"Chybí VYC",'ÚHRADOVÝ KATALOG VZP - ZP'!J297),IF(LEN(TRIM('ÚHRADOVÝ KATALOG VZP - ZP'!J297))=0,"",'ÚHRADOVÝ KATALOG VZP - ZP'!J297))</f>
        <v/>
      </c>
      <c r="K297" s="22" t="str">
        <f>IF(S297="NOVÝ",IF(LEN(TRIM('ÚHRADOVÝ KATALOG VZP - ZP'!K297))=0,"Chybí MENA",IF(IFERROR(SEARCH("""",UPPER('ÚHRADOVÝ KATALOG VZP - ZP'!K297)),0)=0,UPPER('ÚHRADOVÝ KATALOG VZP - ZP'!K297),"("&amp;""""&amp;")")),IF(LEN(TRIM('ÚHRADOVÝ KATALOG VZP - ZP'!K297))=0,"",IF(IFERROR(SEARCH("""",UPPER('ÚHRADOVÝ KATALOG VZP - ZP'!K297)),0)=0,UPPER('ÚHRADOVÝ KATALOG VZP - ZP'!K297),"("&amp;""""&amp;")")))</f>
        <v/>
      </c>
      <c r="L297" s="24" t="str">
        <f>IF(S297="NOVÝ",IF(LEN(TRIM('ÚHRADOVÝ KATALOG VZP - ZP'!L297))=0,"Chybí KURZ",'ÚHRADOVÝ KATALOG VZP - ZP'!L297),IF(LEN(TRIM('ÚHRADOVÝ KATALOG VZP - ZP'!L297))=0,"",'ÚHRADOVÝ KATALOG VZP - ZP'!L297))</f>
        <v/>
      </c>
      <c r="M297" s="83" t="str">
        <f>IF(S297="NOVÝ",IF(LEN(TRIM('ÚHRADOVÝ KATALOG VZP - ZP'!M297))=0,"Chybí DPH",
IF(OR('ÚHRADOVÝ KATALOG VZP - ZP'!M297=15,'ÚHRADOVÝ KATALOG VZP - ZP'!M297=21),
'ÚHRADOVÝ KATALOG VZP - ZP'!M297,"CHYBA")),
IF(LEN(TRIM('ÚHRADOVÝ KATALOG VZP - ZP'!M297))=0,"",
IF(OR('ÚHRADOVÝ KATALOG VZP - ZP'!M297=15,'ÚHRADOVÝ KATALOG VZP - ZP'!M297=21),
'ÚHRADOVÝ KATALOG VZP - ZP'!M297,"CHYBA"))
)</f>
        <v/>
      </c>
      <c r="N297" s="25" t="str">
        <f>IF(R297="NE",IF(AND(T297&lt;&gt;"X",LEN('ÚHRADOVÝ KATALOG VZP - ZP'!N297)&gt;0),IF(ROUND(J297*L297*(1+(M297/100))*T297,2)&lt;'ÚHRADOVÝ KATALOG VZP - ZP'!N297,TEXT('ÚHRADOVÝ KATALOG VZP - ZP'!N297,"# ##0,00 Kč") &amp; CHAR(10) &amp; "&gt; " &amp; TEXT('ÚHRADOVÝ KATALOG VZP - ZP'!N297-(J297*L297*(1+(M297/100))*T297),"# ##0,00 Kč"),TEXT('ÚHRADOVÝ KATALOG VZP - ZP'!N297,"# ##0,00 Kč") &amp; CHAR(10) &amp; "OK"),"Chybí data pro výpočet"),"")</f>
        <v/>
      </c>
      <c r="O297" s="26" t="str">
        <f>IF(AND(R297="NE",LEN('ÚHRADOVÝ KATALOG VZP - ZP'!O297)&gt;0),'ÚHRADOVÝ KATALOG VZP - ZP'!O297,"")</f>
        <v/>
      </c>
      <c r="P297" s="26" t="str">
        <f>IF(AND(R297="NE",LEN('ÚHRADOVÝ KATALOG VZP - ZP'!P297)&gt;0),'ÚHRADOVÝ KATALOG VZP - ZP'!P297,"")</f>
        <v/>
      </c>
      <c r="Q297" s="79" t="str">
        <f>IF(LEN(TRIM('ÚHRADOVÝ KATALOG VZP - ZP'!Q297))=0,"",IF(IFERROR(SEARCH("""",UPPER('ÚHRADOVÝ KATALOG VZP - ZP'!Q297)),0)=0,UPPER('ÚHRADOVÝ KATALOG VZP - ZP'!Q297),"("&amp;""""&amp;")"))</f>
        <v/>
      </c>
      <c r="R297" s="31" t="str">
        <f>IF(LEN(TRIM('ÚHRADOVÝ KATALOG VZP - ZP'!B297)&amp;TRIM('ÚHRADOVÝ KATALOG VZP - ZP'!C297)&amp;TRIM('ÚHRADOVÝ KATALOG VZP - ZP'!D297)&amp;TRIM('ÚHRADOVÝ KATALOG VZP - ZP'!E297)&amp;TRIM('ÚHRADOVÝ KATALOG VZP - ZP'!F297)&amp;TRIM('ÚHRADOVÝ KATALOG VZP - ZP'!G297)&amp;TRIM('ÚHRADOVÝ KATALOG VZP - ZP'!H297)&amp;TRIM('ÚHRADOVÝ KATALOG VZP - ZP'!I297)&amp;TRIM('ÚHRADOVÝ KATALOG VZP - ZP'!J297)&amp;TRIM('ÚHRADOVÝ KATALOG VZP - ZP'!K297)&amp;TRIM('ÚHRADOVÝ KATALOG VZP - ZP'!L297)&amp;TRIM('ÚHRADOVÝ KATALOG VZP - ZP'!M297)&amp;TRIM('ÚHRADOVÝ KATALOG VZP - ZP'!N297)&amp;TRIM('ÚHRADOVÝ KATALOG VZP - ZP'!O297)&amp;TRIM('ÚHRADOVÝ KATALOG VZP - ZP'!P297)&amp;TRIM('ÚHRADOVÝ KATALOG VZP - ZP'!Q297))=0,"ANO","NE")</f>
        <v>ANO</v>
      </c>
      <c r="S297" s="31" t="str">
        <f>IF(R297="NE",IF(LEN(TRIM('ÚHRADOVÝ KATALOG VZP - ZP'!B297))=0,"NOVÝ","OPRAVA"),"")</f>
        <v/>
      </c>
      <c r="T297" s="32" t="str">
        <f t="shared" si="20"/>
        <v>X</v>
      </c>
      <c r="U297" s="11"/>
      <c r="V297" s="11">
        <f>LEN(TRIM('ÚHRADOVÝ KATALOG VZP - ZP'!C297))</f>
        <v>0</v>
      </c>
      <c r="W297" s="11" t="str">
        <f>IF(IFERROR(SEARCH("""",UPPER('ÚHRADOVÝ KATALOG VZP - ZP'!C297)),0)&gt;0," "&amp;CHAR(34),"")</f>
        <v/>
      </c>
      <c r="X297" s="11" t="str">
        <f>IF(IFERROR(SEARCH("~?",UPPER('ÚHRADOVÝ KATALOG VZP - ZP'!C297)),0)&gt;0," ?","")</f>
        <v/>
      </c>
      <c r="Y297" s="11" t="str">
        <f>IF(IFERROR(SEARCH("!",UPPER('ÚHRADOVÝ KATALOG VZP - ZP'!C297)),0)&gt;0," !","")</f>
        <v/>
      </c>
      <c r="Z297" s="11" t="str">
        <f>IF(IFERROR(SEARCH("_",UPPER('ÚHRADOVÝ KATALOG VZP - ZP'!C297)),0)&gt;0," _","")</f>
        <v/>
      </c>
      <c r="AA297" s="11" t="str">
        <f>IF(IFERROR(SEARCH("§",UPPER('ÚHRADOVÝ KATALOG VZP - ZP'!C297)),0)&gt;0," §","")</f>
        <v/>
      </c>
      <c r="AB297" s="11" t="str">
        <f>IF(IFERROR(SEARCH("#",UPPER('ÚHRADOVÝ KATALOG VZP - ZP'!C297)),0)&gt;0," #","")</f>
        <v/>
      </c>
      <c r="AC297" s="11" t="str">
        <f>IF(IFERROR(SEARCH(CHAR(10),UPPER('ÚHRADOVÝ KATALOG VZP - ZP'!C297)),0)&gt;0," ALT+ENTER","")</f>
        <v/>
      </c>
      <c r="AD297" s="96" t="str">
        <f>IF(AND(V297=0, R297="NE"),"Chybí NAZ",IF(LEN(TRIM(W297&amp;X297&amp;Y297&amp;Z297&amp;AA297&amp;AB297&amp;AC297))&gt;0,"Nepovolený(é) znak(y):   "&amp;W297&amp;X297&amp;Y297&amp;Z297&amp;AA297&amp;AB297&amp;AC297,TRIM('ÚHRADOVÝ KATALOG VZP - ZP'!C297)))</f>
        <v/>
      </c>
      <c r="AE297" s="11">
        <f>LEN(TRIM('ÚHRADOVÝ KATALOG VZP - ZP'!D297))</f>
        <v>0</v>
      </c>
      <c r="AF297" s="11" t="str">
        <f>IF(IFERROR(SEARCH("""",UPPER('ÚHRADOVÝ KATALOG VZP - ZP'!D297)),0)&gt;0," "&amp;CHAR(34),"")</f>
        <v/>
      </c>
      <c r="AG297" s="11" t="str">
        <f>IF(IFERROR(SEARCH("~?",UPPER('ÚHRADOVÝ KATALOG VZP - ZP'!D297)),0)&gt;0," ?","")</f>
        <v/>
      </c>
      <c r="AH297" s="11" t="str">
        <f>IF(IFERROR(SEARCH("!",UPPER('ÚHRADOVÝ KATALOG VZP - ZP'!D297)),0)&gt;0," !","")</f>
        <v/>
      </c>
      <c r="AI297" s="11" t="str">
        <f>IF(IFERROR(SEARCH("_",UPPER('ÚHRADOVÝ KATALOG VZP - ZP'!D297)),0)&gt;0," _","")</f>
        <v/>
      </c>
      <c r="AJ297" s="11" t="str">
        <f>IF(IFERROR(SEARCH("§",UPPER('ÚHRADOVÝ KATALOG VZP - ZP'!D297)),0)&gt;0," §","")</f>
        <v/>
      </c>
      <c r="AK297" s="11" t="str">
        <f>IF(IFERROR(SEARCH("#",UPPER('ÚHRADOVÝ KATALOG VZP - ZP'!D297)),0)&gt;0," #","")</f>
        <v/>
      </c>
      <c r="AL297" s="11" t="str">
        <f>IF(IFERROR(SEARCH(CHAR(10),UPPER('ÚHRADOVÝ KATALOG VZP - ZP'!D297)),0)&gt;0," ALT+ENTER","")</f>
        <v/>
      </c>
      <c r="AM297" s="96" t="str">
        <f>IF(AND(AE297=0, R297="NE"),"Chybí DOP",IF(LEN(TRIM(AF297&amp;AG297&amp;AH297&amp;AI297&amp;AJ297&amp;AK297&amp;AL297))&gt;0,"Nepovolený(é) znak(y):   "&amp;AF297&amp;AG297&amp;AH297&amp;AI297&amp;AJ297&amp;AK297&amp;AL297,TRIM('ÚHRADOVÝ KATALOG VZP - ZP'!D297)))</f>
        <v/>
      </c>
    </row>
    <row r="298" spans="1:39" ht="30" hidden="1" customHeight="1" x14ac:dyDescent="0.2">
      <c r="A298" s="1">
        <v>293</v>
      </c>
      <c r="B298" s="20" t="str">
        <f>IF(ISBLANK('ÚHRADOVÝ KATALOG VZP - ZP'!B298),"",'ÚHRADOVÝ KATALOG VZP - ZP'!B298)</f>
        <v/>
      </c>
      <c r="C298" s="21" t="str">
        <f t="shared" si="17"/>
        <v/>
      </c>
      <c r="D298" s="21" t="str">
        <f t="shared" si="18"/>
        <v/>
      </c>
      <c r="E298" s="22" t="str">
        <f>IF(S298="NOVÝ",IF(LEN(TRIM('ÚHRADOVÝ KATALOG VZP - ZP'!E298))=0,"Chybí TYP",'ÚHRADOVÝ KATALOG VZP - ZP'!E298),IF(LEN(TRIM('ÚHRADOVÝ KATALOG VZP - ZP'!E298))=0,"",'ÚHRADOVÝ KATALOG VZP - ZP'!E298))</f>
        <v/>
      </c>
      <c r="F298" s="22" t="str">
        <f t="shared" si="19"/>
        <v/>
      </c>
      <c r="G298" s="22" t="str">
        <f>IF(S298="NOVÝ",IF(LEN(TRIM('ÚHRADOVÝ KATALOG VZP - ZP'!G298))=0,"???",IF(IFERROR(SEARCH("""",UPPER('ÚHRADOVÝ KATALOG VZP - ZP'!G298)),0)=0,UPPER('ÚHRADOVÝ KATALOG VZP - ZP'!G298),"("&amp;""""&amp;")")),IF(LEN(TRIM('ÚHRADOVÝ KATALOG VZP - ZP'!G298))=0,"",IF(IFERROR(SEARCH("""",UPPER('ÚHRADOVÝ KATALOG VZP - ZP'!G298)),0)=0,UPPER('ÚHRADOVÝ KATALOG VZP - ZP'!G298),"("&amp;""""&amp;")")))</f>
        <v/>
      </c>
      <c r="H298" s="22" t="str">
        <f>IF(IFERROR(SEARCH("""",UPPER('ÚHRADOVÝ KATALOG VZP - ZP'!H298)),0)=0,UPPER('ÚHRADOVÝ KATALOG VZP - ZP'!H298),"("&amp;""""&amp;")")</f>
        <v/>
      </c>
      <c r="I298" s="22" t="str">
        <f>IF(IFERROR(SEARCH("""",UPPER('ÚHRADOVÝ KATALOG VZP - ZP'!I298)),0)=0,UPPER('ÚHRADOVÝ KATALOG VZP - ZP'!I298),"("&amp;""""&amp;")")</f>
        <v/>
      </c>
      <c r="J298" s="23" t="str">
        <f>IF(S298="NOVÝ",IF(LEN(TRIM('ÚHRADOVÝ KATALOG VZP - ZP'!J298))=0,"Chybí VYC",'ÚHRADOVÝ KATALOG VZP - ZP'!J298),IF(LEN(TRIM('ÚHRADOVÝ KATALOG VZP - ZP'!J298))=0,"",'ÚHRADOVÝ KATALOG VZP - ZP'!J298))</f>
        <v/>
      </c>
      <c r="K298" s="22" t="str">
        <f>IF(S298="NOVÝ",IF(LEN(TRIM('ÚHRADOVÝ KATALOG VZP - ZP'!K298))=0,"Chybí MENA",IF(IFERROR(SEARCH("""",UPPER('ÚHRADOVÝ KATALOG VZP - ZP'!K298)),0)=0,UPPER('ÚHRADOVÝ KATALOG VZP - ZP'!K298),"("&amp;""""&amp;")")),IF(LEN(TRIM('ÚHRADOVÝ KATALOG VZP - ZP'!K298))=0,"",IF(IFERROR(SEARCH("""",UPPER('ÚHRADOVÝ KATALOG VZP - ZP'!K298)),0)=0,UPPER('ÚHRADOVÝ KATALOG VZP - ZP'!K298),"("&amp;""""&amp;")")))</f>
        <v/>
      </c>
      <c r="L298" s="24" t="str">
        <f>IF(S298="NOVÝ",IF(LEN(TRIM('ÚHRADOVÝ KATALOG VZP - ZP'!L298))=0,"Chybí KURZ",'ÚHRADOVÝ KATALOG VZP - ZP'!L298),IF(LEN(TRIM('ÚHRADOVÝ KATALOG VZP - ZP'!L298))=0,"",'ÚHRADOVÝ KATALOG VZP - ZP'!L298))</f>
        <v/>
      </c>
      <c r="M298" s="83" t="str">
        <f>IF(S298="NOVÝ",IF(LEN(TRIM('ÚHRADOVÝ KATALOG VZP - ZP'!M298))=0,"Chybí DPH",
IF(OR('ÚHRADOVÝ KATALOG VZP - ZP'!M298=15,'ÚHRADOVÝ KATALOG VZP - ZP'!M298=21),
'ÚHRADOVÝ KATALOG VZP - ZP'!M298,"CHYBA")),
IF(LEN(TRIM('ÚHRADOVÝ KATALOG VZP - ZP'!M298))=0,"",
IF(OR('ÚHRADOVÝ KATALOG VZP - ZP'!M298=15,'ÚHRADOVÝ KATALOG VZP - ZP'!M298=21),
'ÚHRADOVÝ KATALOG VZP - ZP'!M298,"CHYBA"))
)</f>
        <v/>
      </c>
      <c r="N298" s="25" t="str">
        <f>IF(R298="NE",IF(AND(T298&lt;&gt;"X",LEN('ÚHRADOVÝ KATALOG VZP - ZP'!N298)&gt;0),IF(ROUND(J298*L298*(1+(M298/100))*T298,2)&lt;'ÚHRADOVÝ KATALOG VZP - ZP'!N298,TEXT('ÚHRADOVÝ KATALOG VZP - ZP'!N298,"# ##0,00 Kč") &amp; CHAR(10) &amp; "&gt; " &amp; TEXT('ÚHRADOVÝ KATALOG VZP - ZP'!N298-(J298*L298*(1+(M298/100))*T298),"# ##0,00 Kč"),TEXT('ÚHRADOVÝ KATALOG VZP - ZP'!N298,"# ##0,00 Kč") &amp; CHAR(10) &amp; "OK"),"Chybí data pro výpočet"),"")</f>
        <v/>
      </c>
      <c r="O298" s="26" t="str">
        <f>IF(AND(R298="NE",LEN('ÚHRADOVÝ KATALOG VZP - ZP'!O298)&gt;0),'ÚHRADOVÝ KATALOG VZP - ZP'!O298,"")</f>
        <v/>
      </c>
      <c r="P298" s="26" t="str">
        <f>IF(AND(R298="NE",LEN('ÚHRADOVÝ KATALOG VZP - ZP'!P298)&gt;0),'ÚHRADOVÝ KATALOG VZP - ZP'!P298,"")</f>
        <v/>
      </c>
      <c r="Q298" s="79" t="str">
        <f>IF(LEN(TRIM('ÚHRADOVÝ KATALOG VZP - ZP'!Q298))=0,"",IF(IFERROR(SEARCH("""",UPPER('ÚHRADOVÝ KATALOG VZP - ZP'!Q298)),0)=0,UPPER('ÚHRADOVÝ KATALOG VZP - ZP'!Q298),"("&amp;""""&amp;")"))</f>
        <v/>
      </c>
      <c r="R298" s="31" t="str">
        <f>IF(LEN(TRIM('ÚHRADOVÝ KATALOG VZP - ZP'!B298)&amp;TRIM('ÚHRADOVÝ KATALOG VZP - ZP'!C298)&amp;TRIM('ÚHRADOVÝ KATALOG VZP - ZP'!D298)&amp;TRIM('ÚHRADOVÝ KATALOG VZP - ZP'!E298)&amp;TRIM('ÚHRADOVÝ KATALOG VZP - ZP'!F298)&amp;TRIM('ÚHRADOVÝ KATALOG VZP - ZP'!G298)&amp;TRIM('ÚHRADOVÝ KATALOG VZP - ZP'!H298)&amp;TRIM('ÚHRADOVÝ KATALOG VZP - ZP'!I298)&amp;TRIM('ÚHRADOVÝ KATALOG VZP - ZP'!J298)&amp;TRIM('ÚHRADOVÝ KATALOG VZP - ZP'!K298)&amp;TRIM('ÚHRADOVÝ KATALOG VZP - ZP'!L298)&amp;TRIM('ÚHRADOVÝ KATALOG VZP - ZP'!M298)&amp;TRIM('ÚHRADOVÝ KATALOG VZP - ZP'!N298)&amp;TRIM('ÚHRADOVÝ KATALOG VZP - ZP'!O298)&amp;TRIM('ÚHRADOVÝ KATALOG VZP - ZP'!P298)&amp;TRIM('ÚHRADOVÝ KATALOG VZP - ZP'!Q298))=0,"ANO","NE")</f>
        <v>ANO</v>
      </c>
      <c r="S298" s="31" t="str">
        <f>IF(R298="NE",IF(LEN(TRIM('ÚHRADOVÝ KATALOG VZP - ZP'!B298))=0,"NOVÝ","OPRAVA"),"")</f>
        <v/>
      </c>
      <c r="T298" s="32" t="str">
        <f t="shared" si="20"/>
        <v>X</v>
      </c>
      <c r="U298" s="11"/>
      <c r="V298" s="11">
        <f>LEN(TRIM('ÚHRADOVÝ KATALOG VZP - ZP'!C298))</f>
        <v>0</v>
      </c>
      <c r="W298" s="11" t="str">
        <f>IF(IFERROR(SEARCH("""",UPPER('ÚHRADOVÝ KATALOG VZP - ZP'!C298)),0)&gt;0," "&amp;CHAR(34),"")</f>
        <v/>
      </c>
      <c r="X298" s="11" t="str">
        <f>IF(IFERROR(SEARCH("~?",UPPER('ÚHRADOVÝ KATALOG VZP - ZP'!C298)),0)&gt;0," ?","")</f>
        <v/>
      </c>
      <c r="Y298" s="11" t="str">
        <f>IF(IFERROR(SEARCH("!",UPPER('ÚHRADOVÝ KATALOG VZP - ZP'!C298)),0)&gt;0," !","")</f>
        <v/>
      </c>
      <c r="Z298" s="11" t="str">
        <f>IF(IFERROR(SEARCH("_",UPPER('ÚHRADOVÝ KATALOG VZP - ZP'!C298)),0)&gt;0," _","")</f>
        <v/>
      </c>
      <c r="AA298" s="11" t="str">
        <f>IF(IFERROR(SEARCH("§",UPPER('ÚHRADOVÝ KATALOG VZP - ZP'!C298)),0)&gt;0," §","")</f>
        <v/>
      </c>
      <c r="AB298" s="11" t="str">
        <f>IF(IFERROR(SEARCH("#",UPPER('ÚHRADOVÝ KATALOG VZP - ZP'!C298)),0)&gt;0," #","")</f>
        <v/>
      </c>
      <c r="AC298" s="11" t="str">
        <f>IF(IFERROR(SEARCH(CHAR(10),UPPER('ÚHRADOVÝ KATALOG VZP - ZP'!C298)),0)&gt;0," ALT+ENTER","")</f>
        <v/>
      </c>
      <c r="AD298" s="96" t="str">
        <f>IF(AND(V298=0, R298="NE"),"Chybí NAZ",IF(LEN(TRIM(W298&amp;X298&amp;Y298&amp;Z298&amp;AA298&amp;AB298&amp;AC298))&gt;0,"Nepovolený(é) znak(y):   "&amp;W298&amp;X298&amp;Y298&amp;Z298&amp;AA298&amp;AB298&amp;AC298,TRIM('ÚHRADOVÝ KATALOG VZP - ZP'!C298)))</f>
        <v/>
      </c>
      <c r="AE298" s="11">
        <f>LEN(TRIM('ÚHRADOVÝ KATALOG VZP - ZP'!D298))</f>
        <v>0</v>
      </c>
      <c r="AF298" s="11" t="str">
        <f>IF(IFERROR(SEARCH("""",UPPER('ÚHRADOVÝ KATALOG VZP - ZP'!D298)),0)&gt;0," "&amp;CHAR(34),"")</f>
        <v/>
      </c>
      <c r="AG298" s="11" t="str">
        <f>IF(IFERROR(SEARCH("~?",UPPER('ÚHRADOVÝ KATALOG VZP - ZP'!D298)),0)&gt;0," ?","")</f>
        <v/>
      </c>
      <c r="AH298" s="11" t="str">
        <f>IF(IFERROR(SEARCH("!",UPPER('ÚHRADOVÝ KATALOG VZP - ZP'!D298)),0)&gt;0," !","")</f>
        <v/>
      </c>
      <c r="AI298" s="11" t="str">
        <f>IF(IFERROR(SEARCH("_",UPPER('ÚHRADOVÝ KATALOG VZP - ZP'!D298)),0)&gt;0," _","")</f>
        <v/>
      </c>
      <c r="AJ298" s="11" t="str">
        <f>IF(IFERROR(SEARCH("§",UPPER('ÚHRADOVÝ KATALOG VZP - ZP'!D298)),0)&gt;0," §","")</f>
        <v/>
      </c>
      <c r="AK298" s="11" t="str">
        <f>IF(IFERROR(SEARCH("#",UPPER('ÚHRADOVÝ KATALOG VZP - ZP'!D298)),0)&gt;0," #","")</f>
        <v/>
      </c>
      <c r="AL298" s="11" t="str">
        <f>IF(IFERROR(SEARCH(CHAR(10),UPPER('ÚHRADOVÝ KATALOG VZP - ZP'!D298)),0)&gt;0," ALT+ENTER","")</f>
        <v/>
      </c>
      <c r="AM298" s="96" t="str">
        <f>IF(AND(AE298=0, R298="NE"),"Chybí DOP",IF(LEN(TRIM(AF298&amp;AG298&amp;AH298&amp;AI298&amp;AJ298&amp;AK298&amp;AL298))&gt;0,"Nepovolený(é) znak(y):   "&amp;AF298&amp;AG298&amp;AH298&amp;AI298&amp;AJ298&amp;AK298&amp;AL298,TRIM('ÚHRADOVÝ KATALOG VZP - ZP'!D298)))</f>
        <v/>
      </c>
    </row>
    <row r="299" spans="1:39" ht="30" hidden="1" customHeight="1" x14ac:dyDescent="0.2">
      <c r="A299" s="1">
        <v>294</v>
      </c>
      <c r="B299" s="20" t="str">
        <f>IF(ISBLANK('ÚHRADOVÝ KATALOG VZP - ZP'!B299),"",'ÚHRADOVÝ KATALOG VZP - ZP'!B299)</f>
        <v/>
      </c>
      <c r="C299" s="21" t="str">
        <f t="shared" si="17"/>
        <v/>
      </c>
      <c r="D299" s="21" t="str">
        <f t="shared" si="18"/>
        <v/>
      </c>
      <c r="E299" s="22" t="str">
        <f>IF(S299="NOVÝ",IF(LEN(TRIM('ÚHRADOVÝ KATALOG VZP - ZP'!E299))=0,"Chybí TYP",'ÚHRADOVÝ KATALOG VZP - ZP'!E299),IF(LEN(TRIM('ÚHRADOVÝ KATALOG VZP - ZP'!E299))=0,"",'ÚHRADOVÝ KATALOG VZP - ZP'!E299))</f>
        <v/>
      </c>
      <c r="F299" s="22" t="str">
        <f t="shared" si="19"/>
        <v/>
      </c>
      <c r="G299" s="22" t="str">
        <f>IF(S299="NOVÝ",IF(LEN(TRIM('ÚHRADOVÝ KATALOG VZP - ZP'!G299))=0,"???",IF(IFERROR(SEARCH("""",UPPER('ÚHRADOVÝ KATALOG VZP - ZP'!G299)),0)=0,UPPER('ÚHRADOVÝ KATALOG VZP - ZP'!G299),"("&amp;""""&amp;")")),IF(LEN(TRIM('ÚHRADOVÝ KATALOG VZP - ZP'!G299))=0,"",IF(IFERROR(SEARCH("""",UPPER('ÚHRADOVÝ KATALOG VZP - ZP'!G299)),0)=0,UPPER('ÚHRADOVÝ KATALOG VZP - ZP'!G299),"("&amp;""""&amp;")")))</f>
        <v/>
      </c>
      <c r="H299" s="22" t="str">
        <f>IF(IFERROR(SEARCH("""",UPPER('ÚHRADOVÝ KATALOG VZP - ZP'!H299)),0)=0,UPPER('ÚHRADOVÝ KATALOG VZP - ZP'!H299),"("&amp;""""&amp;")")</f>
        <v/>
      </c>
      <c r="I299" s="22" t="str">
        <f>IF(IFERROR(SEARCH("""",UPPER('ÚHRADOVÝ KATALOG VZP - ZP'!I299)),0)=0,UPPER('ÚHRADOVÝ KATALOG VZP - ZP'!I299),"("&amp;""""&amp;")")</f>
        <v/>
      </c>
      <c r="J299" s="23" t="str">
        <f>IF(S299="NOVÝ",IF(LEN(TRIM('ÚHRADOVÝ KATALOG VZP - ZP'!J299))=0,"Chybí VYC",'ÚHRADOVÝ KATALOG VZP - ZP'!J299),IF(LEN(TRIM('ÚHRADOVÝ KATALOG VZP - ZP'!J299))=0,"",'ÚHRADOVÝ KATALOG VZP - ZP'!J299))</f>
        <v/>
      </c>
      <c r="K299" s="22" t="str">
        <f>IF(S299="NOVÝ",IF(LEN(TRIM('ÚHRADOVÝ KATALOG VZP - ZP'!K299))=0,"Chybí MENA",IF(IFERROR(SEARCH("""",UPPER('ÚHRADOVÝ KATALOG VZP - ZP'!K299)),0)=0,UPPER('ÚHRADOVÝ KATALOG VZP - ZP'!K299),"("&amp;""""&amp;")")),IF(LEN(TRIM('ÚHRADOVÝ KATALOG VZP - ZP'!K299))=0,"",IF(IFERROR(SEARCH("""",UPPER('ÚHRADOVÝ KATALOG VZP - ZP'!K299)),0)=0,UPPER('ÚHRADOVÝ KATALOG VZP - ZP'!K299),"("&amp;""""&amp;")")))</f>
        <v/>
      </c>
      <c r="L299" s="24" t="str">
        <f>IF(S299="NOVÝ",IF(LEN(TRIM('ÚHRADOVÝ KATALOG VZP - ZP'!L299))=0,"Chybí KURZ",'ÚHRADOVÝ KATALOG VZP - ZP'!L299),IF(LEN(TRIM('ÚHRADOVÝ KATALOG VZP - ZP'!L299))=0,"",'ÚHRADOVÝ KATALOG VZP - ZP'!L299))</f>
        <v/>
      </c>
      <c r="M299" s="83" t="str">
        <f>IF(S299="NOVÝ",IF(LEN(TRIM('ÚHRADOVÝ KATALOG VZP - ZP'!M299))=0,"Chybí DPH",
IF(OR('ÚHRADOVÝ KATALOG VZP - ZP'!M299=15,'ÚHRADOVÝ KATALOG VZP - ZP'!M299=21),
'ÚHRADOVÝ KATALOG VZP - ZP'!M299,"CHYBA")),
IF(LEN(TRIM('ÚHRADOVÝ KATALOG VZP - ZP'!M299))=0,"",
IF(OR('ÚHRADOVÝ KATALOG VZP - ZP'!M299=15,'ÚHRADOVÝ KATALOG VZP - ZP'!M299=21),
'ÚHRADOVÝ KATALOG VZP - ZP'!M299,"CHYBA"))
)</f>
        <v/>
      </c>
      <c r="N299" s="25" t="str">
        <f>IF(R299="NE",IF(AND(T299&lt;&gt;"X",LEN('ÚHRADOVÝ KATALOG VZP - ZP'!N299)&gt;0),IF(ROUND(J299*L299*(1+(M299/100))*T299,2)&lt;'ÚHRADOVÝ KATALOG VZP - ZP'!N299,TEXT('ÚHRADOVÝ KATALOG VZP - ZP'!N299,"# ##0,00 Kč") &amp; CHAR(10) &amp; "&gt; " &amp; TEXT('ÚHRADOVÝ KATALOG VZP - ZP'!N299-(J299*L299*(1+(M299/100))*T299),"# ##0,00 Kč"),TEXT('ÚHRADOVÝ KATALOG VZP - ZP'!N299,"# ##0,00 Kč") &amp; CHAR(10) &amp; "OK"),"Chybí data pro výpočet"),"")</f>
        <v/>
      </c>
      <c r="O299" s="26" t="str">
        <f>IF(AND(R299="NE",LEN('ÚHRADOVÝ KATALOG VZP - ZP'!O299)&gt;0),'ÚHRADOVÝ KATALOG VZP - ZP'!O299,"")</f>
        <v/>
      </c>
      <c r="P299" s="26" t="str">
        <f>IF(AND(R299="NE",LEN('ÚHRADOVÝ KATALOG VZP - ZP'!P299)&gt;0),'ÚHRADOVÝ KATALOG VZP - ZP'!P299,"")</f>
        <v/>
      </c>
      <c r="Q299" s="79" t="str">
        <f>IF(LEN(TRIM('ÚHRADOVÝ KATALOG VZP - ZP'!Q299))=0,"",IF(IFERROR(SEARCH("""",UPPER('ÚHRADOVÝ KATALOG VZP - ZP'!Q299)),0)=0,UPPER('ÚHRADOVÝ KATALOG VZP - ZP'!Q299),"("&amp;""""&amp;")"))</f>
        <v/>
      </c>
      <c r="R299" s="31" t="str">
        <f>IF(LEN(TRIM('ÚHRADOVÝ KATALOG VZP - ZP'!B299)&amp;TRIM('ÚHRADOVÝ KATALOG VZP - ZP'!C299)&amp;TRIM('ÚHRADOVÝ KATALOG VZP - ZP'!D299)&amp;TRIM('ÚHRADOVÝ KATALOG VZP - ZP'!E299)&amp;TRIM('ÚHRADOVÝ KATALOG VZP - ZP'!F299)&amp;TRIM('ÚHRADOVÝ KATALOG VZP - ZP'!G299)&amp;TRIM('ÚHRADOVÝ KATALOG VZP - ZP'!H299)&amp;TRIM('ÚHRADOVÝ KATALOG VZP - ZP'!I299)&amp;TRIM('ÚHRADOVÝ KATALOG VZP - ZP'!J299)&amp;TRIM('ÚHRADOVÝ KATALOG VZP - ZP'!K299)&amp;TRIM('ÚHRADOVÝ KATALOG VZP - ZP'!L299)&amp;TRIM('ÚHRADOVÝ KATALOG VZP - ZP'!M299)&amp;TRIM('ÚHRADOVÝ KATALOG VZP - ZP'!N299)&amp;TRIM('ÚHRADOVÝ KATALOG VZP - ZP'!O299)&amp;TRIM('ÚHRADOVÝ KATALOG VZP - ZP'!P299)&amp;TRIM('ÚHRADOVÝ KATALOG VZP - ZP'!Q299))=0,"ANO","NE")</f>
        <v>ANO</v>
      </c>
      <c r="S299" s="31" t="str">
        <f>IF(R299="NE",IF(LEN(TRIM('ÚHRADOVÝ KATALOG VZP - ZP'!B299))=0,"NOVÝ","OPRAVA"),"")</f>
        <v/>
      </c>
      <c r="T299" s="32" t="str">
        <f t="shared" si="20"/>
        <v>X</v>
      </c>
      <c r="U299" s="11"/>
      <c r="V299" s="11">
        <f>LEN(TRIM('ÚHRADOVÝ KATALOG VZP - ZP'!C299))</f>
        <v>0</v>
      </c>
      <c r="W299" s="11" t="str">
        <f>IF(IFERROR(SEARCH("""",UPPER('ÚHRADOVÝ KATALOG VZP - ZP'!C299)),0)&gt;0," "&amp;CHAR(34),"")</f>
        <v/>
      </c>
      <c r="X299" s="11" t="str">
        <f>IF(IFERROR(SEARCH("~?",UPPER('ÚHRADOVÝ KATALOG VZP - ZP'!C299)),0)&gt;0," ?","")</f>
        <v/>
      </c>
      <c r="Y299" s="11" t="str">
        <f>IF(IFERROR(SEARCH("!",UPPER('ÚHRADOVÝ KATALOG VZP - ZP'!C299)),0)&gt;0," !","")</f>
        <v/>
      </c>
      <c r="Z299" s="11" t="str">
        <f>IF(IFERROR(SEARCH("_",UPPER('ÚHRADOVÝ KATALOG VZP - ZP'!C299)),0)&gt;0," _","")</f>
        <v/>
      </c>
      <c r="AA299" s="11" t="str">
        <f>IF(IFERROR(SEARCH("§",UPPER('ÚHRADOVÝ KATALOG VZP - ZP'!C299)),0)&gt;0," §","")</f>
        <v/>
      </c>
      <c r="AB299" s="11" t="str">
        <f>IF(IFERROR(SEARCH("#",UPPER('ÚHRADOVÝ KATALOG VZP - ZP'!C299)),0)&gt;0," #","")</f>
        <v/>
      </c>
      <c r="AC299" s="11" t="str">
        <f>IF(IFERROR(SEARCH(CHAR(10),UPPER('ÚHRADOVÝ KATALOG VZP - ZP'!C299)),0)&gt;0," ALT+ENTER","")</f>
        <v/>
      </c>
      <c r="AD299" s="96" t="str">
        <f>IF(AND(V299=0, R299="NE"),"Chybí NAZ",IF(LEN(TRIM(W299&amp;X299&amp;Y299&amp;Z299&amp;AA299&amp;AB299&amp;AC299))&gt;0,"Nepovolený(é) znak(y):   "&amp;W299&amp;X299&amp;Y299&amp;Z299&amp;AA299&amp;AB299&amp;AC299,TRIM('ÚHRADOVÝ KATALOG VZP - ZP'!C299)))</f>
        <v/>
      </c>
      <c r="AE299" s="11">
        <f>LEN(TRIM('ÚHRADOVÝ KATALOG VZP - ZP'!D299))</f>
        <v>0</v>
      </c>
      <c r="AF299" s="11" t="str">
        <f>IF(IFERROR(SEARCH("""",UPPER('ÚHRADOVÝ KATALOG VZP - ZP'!D299)),0)&gt;0," "&amp;CHAR(34),"")</f>
        <v/>
      </c>
      <c r="AG299" s="11" t="str">
        <f>IF(IFERROR(SEARCH("~?",UPPER('ÚHRADOVÝ KATALOG VZP - ZP'!D299)),0)&gt;0," ?","")</f>
        <v/>
      </c>
      <c r="AH299" s="11" t="str">
        <f>IF(IFERROR(SEARCH("!",UPPER('ÚHRADOVÝ KATALOG VZP - ZP'!D299)),0)&gt;0," !","")</f>
        <v/>
      </c>
      <c r="AI299" s="11" t="str">
        <f>IF(IFERROR(SEARCH("_",UPPER('ÚHRADOVÝ KATALOG VZP - ZP'!D299)),0)&gt;0," _","")</f>
        <v/>
      </c>
      <c r="AJ299" s="11" t="str">
        <f>IF(IFERROR(SEARCH("§",UPPER('ÚHRADOVÝ KATALOG VZP - ZP'!D299)),0)&gt;0," §","")</f>
        <v/>
      </c>
      <c r="AK299" s="11" t="str">
        <f>IF(IFERROR(SEARCH("#",UPPER('ÚHRADOVÝ KATALOG VZP - ZP'!D299)),0)&gt;0," #","")</f>
        <v/>
      </c>
      <c r="AL299" s="11" t="str">
        <f>IF(IFERROR(SEARCH(CHAR(10),UPPER('ÚHRADOVÝ KATALOG VZP - ZP'!D299)),0)&gt;0," ALT+ENTER","")</f>
        <v/>
      </c>
      <c r="AM299" s="96" t="str">
        <f>IF(AND(AE299=0, R299="NE"),"Chybí DOP",IF(LEN(TRIM(AF299&amp;AG299&amp;AH299&amp;AI299&amp;AJ299&amp;AK299&amp;AL299))&gt;0,"Nepovolený(é) znak(y):   "&amp;AF299&amp;AG299&amp;AH299&amp;AI299&amp;AJ299&amp;AK299&amp;AL299,TRIM('ÚHRADOVÝ KATALOG VZP - ZP'!D299)))</f>
        <v/>
      </c>
    </row>
    <row r="300" spans="1:39" ht="30" hidden="1" customHeight="1" x14ac:dyDescent="0.2">
      <c r="A300" s="1">
        <v>295</v>
      </c>
      <c r="B300" s="20" t="str">
        <f>IF(ISBLANK('ÚHRADOVÝ KATALOG VZP - ZP'!B300),"",'ÚHRADOVÝ KATALOG VZP - ZP'!B300)</f>
        <v/>
      </c>
      <c r="C300" s="21" t="str">
        <f t="shared" si="17"/>
        <v/>
      </c>
      <c r="D300" s="21" t="str">
        <f t="shared" si="18"/>
        <v/>
      </c>
      <c r="E300" s="22" t="str">
        <f>IF(S300="NOVÝ",IF(LEN(TRIM('ÚHRADOVÝ KATALOG VZP - ZP'!E300))=0,"Chybí TYP",'ÚHRADOVÝ KATALOG VZP - ZP'!E300),IF(LEN(TRIM('ÚHRADOVÝ KATALOG VZP - ZP'!E300))=0,"",'ÚHRADOVÝ KATALOG VZP - ZP'!E300))</f>
        <v/>
      </c>
      <c r="F300" s="22" t="str">
        <f t="shared" si="19"/>
        <v/>
      </c>
      <c r="G300" s="22" t="str">
        <f>IF(S300="NOVÝ",IF(LEN(TRIM('ÚHRADOVÝ KATALOG VZP - ZP'!G300))=0,"???",IF(IFERROR(SEARCH("""",UPPER('ÚHRADOVÝ KATALOG VZP - ZP'!G300)),0)=0,UPPER('ÚHRADOVÝ KATALOG VZP - ZP'!G300),"("&amp;""""&amp;")")),IF(LEN(TRIM('ÚHRADOVÝ KATALOG VZP - ZP'!G300))=0,"",IF(IFERROR(SEARCH("""",UPPER('ÚHRADOVÝ KATALOG VZP - ZP'!G300)),0)=0,UPPER('ÚHRADOVÝ KATALOG VZP - ZP'!G300),"("&amp;""""&amp;")")))</f>
        <v/>
      </c>
      <c r="H300" s="22" t="str">
        <f>IF(IFERROR(SEARCH("""",UPPER('ÚHRADOVÝ KATALOG VZP - ZP'!H300)),0)=0,UPPER('ÚHRADOVÝ KATALOG VZP - ZP'!H300),"("&amp;""""&amp;")")</f>
        <v/>
      </c>
      <c r="I300" s="22" t="str">
        <f>IF(IFERROR(SEARCH("""",UPPER('ÚHRADOVÝ KATALOG VZP - ZP'!I300)),0)=0,UPPER('ÚHRADOVÝ KATALOG VZP - ZP'!I300),"("&amp;""""&amp;")")</f>
        <v/>
      </c>
      <c r="J300" s="23" t="str">
        <f>IF(S300="NOVÝ",IF(LEN(TRIM('ÚHRADOVÝ KATALOG VZP - ZP'!J300))=0,"Chybí VYC",'ÚHRADOVÝ KATALOG VZP - ZP'!J300),IF(LEN(TRIM('ÚHRADOVÝ KATALOG VZP - ZP'!J300))=0,"",'ÚHRADOVÝ KATALOG VZP - ZP'!J300))</f>
        <v/>
      </c>
      <c r="K300" s="22" t="str">
        <f>IF(S300="NOVÝ",IF(LEN(TRIM('ÚHRADOVÝ KATALOG VZP - ZP'!K300))=0,"Chybí MENA",IF(IFERROR(SEARCH("""",UPPER('ÚHRADOVÝ KATALOG VZP - ZP'!K300)),0)=0,UPPER('ÚHRADOVÝ KATALOG VZP - ZP'!K300),"("&amp;""""&amp;")")),IF(LEN(TRIM('ÚHRADOVÝ KATALOG VZP - ZP'!K300))=0,"",IF(IFERROR(SEARCH("""",UPPER('ÚHRADOVÝ KATALOG VZP - ZP'!K300)),0)=0,UPPER('ÚHRADOVÝ KATALOG VZP - ZP'!K300),"("&amp;""""&amp;")")))</f>
        <v/>
      </c>
      <c r="L300" s="24" t="str">
        <f>IF(S300="NOVÝ",IF(LEN(TRIM('ÚHRADOVÝ KATALOG VZP - ZP'!L300))=0,"Chybí KURZ",'ÚHRADOVÝ KATALOG VZP - ZP'!L300),IF(LEN(TRIM('ÚHRADOVÝ KATALOG VZP - ZP'!L300))=0,"",'ÚHRADOVÝ KATALOG VZP - ZP'!L300))</f>
        <v/>
      </c>
      <c r="M300" s="83" t="str">
        <f>IF(S300="NOVÝ",IF(LEN(TRIM('ÚHRADOVÝ KATALOG VZP - ZP'!M300))=0,"Chybí DPH",
IF(OR('ÚHRADOVÝ KATALOG VZP - ZP'!M300=15,'ÚHRADOVÝ KATALOG VZP - ZP'!M300=21),
'ÚHRADOVÝ KATALOG VZP - ZP'!M300,"CHYBA")),
IF(LEN(TRIM('ÚHRADOVÝ KATALOG VZP - ZP'!M300))=0,"",
IF(OR('ÚHRADOVÝ KATALOG VZP - ZP'!M300=15,'ÚHRADOVÝ KATALOG VZP - ZP'!M300=21),
'ÚHRADOVÝ KATALOG VZP - ZP'!M300,"CHYBA"))
)</f>
        <v/>
      </c>
      <c r="N300" s="25" t="str">
        <f>IF(R300="NE",IF(AND(T300&lt;&gt;"X",LEN('ÚHRADOVÝ KATALOG VZP - ZP'!N300)&gt;0),IF(ROUND(J300*L300*(1+(M300/100))*T300,2)&lt;'ÚHRADOVÝ KATALOG VZP - ZP'!N300,TEXT('ÚHRADOVÝ KATALOG VZP - ZP'!N300,"# ##0,00 Kč") &amp; CHAR(10) &amp; "&gt; " &amp; TEXT('ÚHRADOVÝ KATALOG VZP - ZP'!N300-(J300*L300*(1+(M300/100))*T300),"# ##0,00 Kč"),TEXT('ÚHRADOVÝ KATALOG VZP - ZP'!N300,"# ##0,00 Kč") &amp; CHAR(10) &amp; "OK"),"Chybí data pro výpočet"),"")</f>
        <v/>
      </c>
      <c r="O300" s="26" t="str">
        <f>IF(AND(R300="NE",LEN('ÚHRADOVÝ KATALOG VZP - ZP'!O300)&gt;0),'ÚHRADOVÝ KATALOG VZP - ZP'!O300,"")</f>
        <v/>
      </c>
      <c r="P300" s="26" t="str">
        <f>IF(AND(R300="NE",LEN('ÚHRADOVÝ KATALOG VZP - ZP'!P300)&gt;0),'ÚHRADOVÝ KATALOG VZP - ZP'!P300,"")</f>
        <v/>
      </c>
      <c r="Q300" s="79" t="str">
        <f>IF(LEN(TRIM('ÚHRADOVÝ KATALOG VZP - ZP'!Q300))=0,"",IF(IFERROR(SEARCH("""",UPPER('ÚHRADOVÝ KATALOG VZP - ZP'!Q300)),0)=0,UPPER('ÚHRADOVÝ KATALOG VZP - ZP'!Q300),"("&amp;""""&amp;")"))</f>
        <v/>
      </c>
      <c r="R300" s="31" t="str">
        <f>IF(LEN(TRIM('ÚHRADOVÝ KATALOG VZP - ZP'!B300)&amp;TRIM('ÚHRADOVÝ KATALOG VZP - ZP'!C300)&amp;TRIM('ÚHRADOVÝ KATALOG VZP - ZP'!D300)&amp;TRIM('ÚHRADOVÝ KATALOG VZP - ZP'!E300)&amp;TRIM('ÚHRADOVÝ KATALOG VZP - ZP'!F300)&amp;TRIM('ÚHRADOVÝ KATALOG VZP - ZP'!G300)&amp;TRIM('ÚHRADOVÝ KATALOG VZP - ZP'!H300)&amp;TRIM('ÚHRADOVÝ KATALOG VZP - ZP'!I300)&amp;TRIM('ÚHRADOVÝ KATALOG VZP - ZP'!J300)&amp;TRIM('ÚHRADOVÝ KATALOG VZP - ZP'!K300)&amp;TRIM('ÚHRADOVÝ KATALOG VZP - ZP'!L300)&amp;TRIM('ÚHRADOVÝ KATALOG VZP - ZP'!M300)&amp;TRIM('ÚHRADOVÝ KATALOG VZP - ZP'!N300)&amp;TRIM('ÚHRADOVÝ KATALOG VZP - ZP'!O300)&amp;TRIM('ÚHRADOVÝ KATALOG VZP - ZP'!P300)&amp;TRIM('ÚHRADOVÝ KATALOG VZP - ZP'!Q300))=0,"ANO","NE")</f>
        <v>ANO</v>
      </c>
      <c r="S300" s="31" t="str">
        <f>IF(R300="NE",IF(LEN(TRIM('ÚHRADOVÝ KATALOG VZP - ZP'!B300))=0,"NOVÝ","OPRAVA"),"")</f>
        <v/>
      </c>
      <c r="T300" s="32" t="str">
        <f t="shared" si="20"/>
        <v>X</v>
      </c>
      <c r="U300" s="11"/>
      <c r="V300" s="11">
        <f>LEN(TRIM('ÚHRADOVÝ KATALOG VZP - ZP'!C300))</f>
        <v>0</v>
      </c>
      <c r="W300" s="11" t="str">
        <f>IF(IFERROR(SEARCH("""",UPPER('ÚHRADOVÝ KATALOG VZP - ZP'!C300)),0)&gt;0," "&amp;CHAR(34),"")</f>
        <v/>
      </c>
      <c r="X300" s="11" t="str">
        <f>IF(IFERROR(SEARCH("~?",UPPER('ÚHRADOVÝ KATALOG VZP - ZP'!C300)),0)&gt;0," ?","")</f>
        <v/>
      </c>
      <c r="Y300" s="11" t="str">
        <f>IF(IFERROR(SEARCH("!",UPPER('ÚHRADOVÝ KATALOG VZP - ZP'!C300)),0)&gt;0," !","")</f>
        <v/>
      </c>
      <c r="Z300" s="11" t="str">
        <f>IF(IFERROR(SEARCH("_",UPPER('ÚHRADOVÝ KATALOG VZP - ZP'!C300)),0)&gt;0," _","")</f>
        <v/>
      </c>
      <c r="AA300" s="11" t="str">
        <f>IF(IFERROR(SEARCH("§",UPPER('ÚHRADOVÝ KATALOG VZP - ZP'!C300)),0)&gt;0," §","")</f>
        <v/>
      </c>
      <c r="AB300" s="11" t="str">
        <f>IF(IFERROR(SEARCH("#",UPPER('ÚHRADOVÝ KATALOG VZP - ZP'!C300)),0)&gt;0," #","")</f>
        <v/>
      </c>
      <c r="AC300" s="11" t="str">
        <f>IF(IFERROR(SEARCH(CHAR(10),UPPER('ÚHRADOVÝ KATALOG VZP - ZP'!C300)),0)&gt;0," ALT+ENTER","")</f>
        <v/>
      </c>
      <c r="AD300" s="96" t="str">
        <f>IF(AND(V300=0, R300="NE"),"Chybí NAZ",IF(LEN(TRIM(W300&amp;X300&amp;Y300&amp;Z300&amp;AA300&amp;AB300&amp;AC300))&gt;0,"Nepovolený(é) znak(y):   "&amp;W300&amp;X300&amp;Y300&amp;Z300&amp;AA300&amp;AB300&amp;AC300,TRIM('ÚHRADOVÝ KATALOG VZP - ZP'!C300)))</f>
        <v/>
      </c>
      <c r="AE300" s="11">
        <f>LEN(TRIM('ÚHRADOVÝ KATALOG VZP - ZP'!D300))</f>
        <v>0</v>
      </c>
      <c r="AF300" s="11" t="str">
        <f>IF(IFERROR(SEARCH("""",UPPER('ÚHRADOVÝ KATALOG VZP - ZP'!D300)),0)&gt;0," "&amp;CHAR(34),"")</f>
        <v/>
      </c>
      <c r="AG300" s="11" t="str">
        <f>IF(IFERROR(SEARCH("~?",UPPER('ÚHRADOVÝ KATALOG VZP - ZP'!D300)),0)&gt;0," ?","")</f>
        <v/>
      </c>
      <c r="AH300" s="11" t="str">
        <f>IF(IFERROR(SEARCH("!",UPPER('ÚHRADOVÝ KATALOG VZP - ZP'!D300)),0)&gt;0," !","")</f>
        <v/>
      </c>
      <c r="AI300" s="11" t="str">
        <f>IF(IFERROR(SEARCH("_",UPPER('ÚHRADOVÝ KATALOG VZP - ZP'!D300)),0)&gt;0," _","")</f>
        <v/>
      </c>
      <c r="AJ300" s="11" t="str">
        <f>IF(IFERROR(SEARCH("§",UPPER('ÚHRADOVÝ KATALOG VZP - ZP'!D300)),0)&gt;0," §","")</f>
        <v/>
      </c>
      <c r="AK300" s="11" t="str">
        <f>IF(IFERROR(SEARCH("#",UPPER('ÚHRADOVÝ KATALOG VZP - ZP'!D300)),0)&gt;0," #","")</f>
        <v/>
      </c>
      <c r="AL300" s="11" t="str">
        <f>IF(IFERROR(SEARCH(CHAR(10),UPPER('ÚHRADOVÝ KATALOG VZP - ZP'!D300)),0)&gt;0," ALT+ENTER","")</f>
        <v/>
      </c>
      <c r="AM300" s="96" t="str">
        <f>IF(AND(AE300=0, R300="NE"),"Chybí DOP",IF(LEN(TRIM(AF300&amp;AG300&amp;AH300&amp;AI300&amp;AJ300&amp;AK300&amp;AL300))&gt;0,"Nepovolený(é) znak(y):   "&amp;AF300&amp;AG300&amp;AH300&amp;AI300&amp;AJ300&amp;AK300&amp;AL300,TRIM('ÚHRADOVÝ KATALOG VZP - ZP'!D300)))</f>
        <v/>
      </c>
    </row>
    <row r="301" spans="1:39" ht="30" hidden="1" customHeight="1" x14ac:dyDescent="0.2">
      <c r="A301" s="1">
        <v>296</v>
      </c>
      <c r="B301" s="20" t="str">
        <f>IF(ISBLANK('ÚHRADOVÝ KATALOG VZP - ZP'!B301),"",'ÚHRADOVÝ KATALOG VZP - ZP'!B301)</f>
        <v/>
      </c>
      <c r="C301" s="21" t="str">
        <f t="shared" si="17"/>
        <v/>
      </c>
      <c r="D301" s="21" t="str">
        <f t="shared" si="18"/>
        <v/>
      </c>
      <c r="E301" s="22" t="str">
        <f>IF(S301="NOVÝ",IF(LEN(TRIM('ÚHRADOVÝ KATALOG VZP - ZP'!E301))=0,"Chybí TYP",'ÚHRADOVÝ KATALOG VZP - ZP'!E301),IF(LEN(TRIM('ÚHRADOVÝ KATALOG VZP - ZP'!E301))=0,"",'ÚHRADOVÝ KATALOG VZP - ZP'!E301))</f>
        <v/>
      </c>
      <c r="F301" s="22" t="str">
        <f t="shared" si="19"/>
        <v/>
      </c>
      <c r="G301" s="22" t="str">
        <f>IF(S301="NOVÝ",IF(LEN(TRIM('ÚHRADOVÝ KATALOG VZP - ZP'!G301))=0,"???",IF(IFERROR(SEARCH("""",UPPER('ÚHRADOVÝ KATALOG VZP - ZP'!G301)),0)=0,UPPER('ÚHRADOVÝ KATALOG VZP - ZP'!G301),"("&amp;""""&amp;")")),IF(LEN(TRIM('ÚHRADOVÝ KATALOG VZP - ZP'!G301))=0,"",IF(IFERROR(SEARCH("""",UPPER('ÚHRADOVÝ KATALOG VZP - ZP'!G301)),0)=0,UPPER('ÚHRADOVÝ KATALOG VZP - ZP'!G301),"("&amp;""""&amp;")")))</f>
        <v/>
      </c>
      <c r="H301" s="22" t="str">
        <f>IF(IFERROR(SEARCH("""",UPPER('ÚHRADOVÝ KATALOG VZP - ZP'!H301)),0)=0,UPPER('ÚHRADOVÝ KATALOG VZP - ZP'!H301),"("&amp;""""&amp;")")</f>
        <v/>
      </c>
      <c r="I301" s="22" t="str">
        <f>IF(IFERROR(SEARCH("""",UPPER('ÚHRADOVÝ KATALOG VZP - ZP'!I301)),0)=0,UPPER('ÚHRADOVÝ KATALOG VZP - ZP'!I301),"("&amp;""""&amp;")")</f>
        <v/>
      </c>
      <c r="J301" s="23" t="str">
        <f>IF(S301="NOVÝ",IF(LEN(TRIM('ÚHRADOVÝ KATALOG VZP - ZP'!J301))=0,"Chybí VYC",'ÚHRADOVÝ KATALOG VZP - ZP'!J301),IF(LEN(TRIM('ÚHRADOVÝ KATALOG VZP - ZP'!J301))=0,"",'ÚHRADOVÝ KATALOG VZP - ZP'!J301))</f>
        <v/>
      </c>
      <c r="K301" s="22" t="str">
        <f>IF(S301="NOVÝ",IF(LEN(TRIM('ÚHRADOVÝ KATALOG VZP - ZP'!K301))=0,"Chybí MENA",IF(IFERROR(SEARCH("""",UPPER('ÚHRADOVÝ KATALOG VZP - ZP'!K301)),0)=0,UPPER('ÚHRADOVÝ KATALOG VZP - ZP'!K301),"("&amp;""""&amp;")")),IF(LEN(TRIM('ÚHRADOVÝ KATALOG VZP - ZP'!K301))=0,"",IF(IFERROR(SEARCH("""",UPPER('ÚHRADOVÝ KATALOG VZP - ZP'!K301)),0)=0,UPPER('ÚHRADOVÝ KATALOG VZP - ZP'!K301),"("&amp;""""&amp;")")))</f>
        <v/>
      </c>
      <c r="L301" s="24" t="str">
        <f>IF(S301="NOVÝ",IF(LEN(TRIM('ÚHRADOVÝ KATALOG VZP - ZP'!L301))=0,"Chybí KURZ",'ÚHRADOVÝ KATALOG VZP - ZP'!L301),IF(LEN(TRIM('ÚHRADOVÝ KATALOG VZP - ZP'!L301))=0,"",'ÚHRADOVÝ KATALOG VZP - ZP'!L301))</f>
        <v/>
      </c>
      <c r="M301" s="83" t="str">
        <f>IF(S301="NOVÝ",IF(LEN(TRIM('ÚHRADOVÝ KATALOG VZP - ZP'!M301))=0,"Chybí DPH",
IF(OR('ÚHRADOVÝ KATALOG VZP - ZP'!M301=15,'ÚHRADOVÝ KATALOG VZP - ZP'!M301=21),
'ÚHRADOVÝ KATALOG VZP - ZP'!M301,"CHYBA")),
IF(LEN(TRIM('ÚHRADOVÝ KATALOG VZP - ZP'!M301))=0,"",
IF(OR('ÚHRADOVÝ KATALOG VZP - ZP'!M301=15,'ÚHRADOVÝ KATALOG VZP - ZP'!M301=21),
'ÚHRADOVÝ KATALOG VZP - ZP'!M301,"CHYBA"))
)</f>
        <v/>
      </c>
      <c r="N301" s="25" t="str">
        <f>IF(R301="NE",IF(AND(T301&lt;&gt;"X",LEN('ÚHRADOVÝ KATALOG VZP - ZP'!N301)&gt;0),IF(ROUND(J301*L301*(1+(M301/100))*T301,2)&lt;'ÚHRADOVÝ KATALOG VZP - ZP'!N301,TEXT('ÚHRADOVÝ KATALOG VZP - ZP'!N301,"# ##0,00 Kč") &amp; CHAR(10) &amp; "&gt; " &amp; TEXT('ÚHRADOVÝ KATALOG VZP - ZP'!N301-(J301*L301*(1+(M301/100))*T301),"# ##0,00 Kč"),TEXT('ÚHRADOVÝ KATALOG VZP - ZP'!N301,"# ##0,00 Kč") &amp; CHAR(10) &amp; "OK"),"Chybí data pro výpočet"),"")</f>
        <v/>
      </c>
      <c r="O301" s="26" t="str">
        <f>IF(AND(R301="NE",LEN('ÚHRADOVÝ KATALOG VZP - ZP'!O301)&gt;0),'ÚHRADOVÝ KATALOG VZP - ZP'!O301,"")</f>
        <v/>
      </c>
      <c r="P301" s="26" t="str">
        <f>IF(AND(R301="NE",LEN('ÚHRADOVÝ KATALOG VZP - ZP'!P301)&gt;0),'ÚHRADOVÝ KATALOG VZP - ZP'!P301,"")</f>
        <v/>
      </c>
      <c r="Q301" s="79" t="str">
        <f>IF(LEN(TRIM('ÚHRADOVÝ KATALOG VZP - ZP'!Q301))=0,"",IF(IFERROR(SEARCH("""",UPPER('ÚHRADOVÝ KATALOG VZP - ZP'!Q301)),0)=0,UPPER('ÚHRADOVÝ KATALOG VZP - ZP'!Q301),"("&amp;""""&amp;")"))</f>
        <v/>
      </c>
      <c r="R301" s="31" t="str">
        <f>IF(LEN(TRIM('ÚHRADOVÝ KATALOG VZP - ZP'!B301)&amp;TRIM('ÚHRADOVÝ KATALOG VZP - ZP'!C301)&amp;TRIM('ÚHRADOVÝ KATALOG VZP - ZP'!D301)&amp;TRIM('ÚHRADOVÝ KATALOG VZP - ZP'!E301)&amp;TRIM('ÚHRADOVÝ KATALOG VZP - ZP'!F301)&amp;TRIM('ÚHRADOVÝ KATALOG VZP - ZP'!G301)&amp;TRIM('ÚHRADOVÝ KATALOG VZP - ZP'!H301)&amp;TRIM('ÚHRADOVÝ KATALOG VZP - ZP'!I301)&amp;TRIM('ÚHRADOVÝ KATALOG VZP - ZP'!J301)&amp;TRIM('ÚHRADOVÝ KATALOG VZP - ZP'!K301)&amp;TRIM('ÚHRADOVÝ KATALOG VZP - ZP'!L301)&amp;TRIM('ÚHRADOVÝ KATALOG VZP - ZP'!M301)&amp;TRIM('ÚHRADOVÝ KATALOG VZP - ZP'!N301)&amp;TRIM('ÚHRADOVÝ KATALOG VZP - ZP'!O301)&amp;TRIM('ÚHRADOVÝ KATALOG VZP - ZP'!P301)&amp;TRIM('ÚHRADOVÝ KATALOG VZP - ZP'!Q301))=0,"ANO","NE")</f>
        <v>ANO</v>
      </c>
      <c r="S301" s="31" t="str">
        <f>IF(R301="NE",IF(LEN(TRIM('ÚHRADOVÝ KATALOG VZP - ZP'!B301))=0,"NOVÝ","OPRAVA"),"")</f>
        <v/>
      </c>
      <c r="T301" s="32" t="str">
        <f t="shared" si="20"/>
        <v>X</v>
      </c>
      <c r="U301" s="11"/>
      <c r="V301" s="11">
        <f>LEN(TRIM('ÚHRADOVÝ KATALOG VZP - ZP'!C301))</f>
        <v>0</v>
      </c>
      <c r="W301" s="11" t="str">
        <f>IF(IFERROR(SEARCH("""",UPPER('ÚHRADOVÝ KATALOG VZP - ZP'!C301)),0)&gt;0," "&amp;CHAR(34),"")</f>
        <v/>
      </c>
      <c r="X301" s="11" t="str">
        <f>IF(IFERROR(SEARCH("~?",UPPER('ÚHRADOVÝ KATALOG VZP - ZP'!C301)),0)&gt;0," ?","")</f>
        <v/>
      </c>
      <c r="Y301" s="11" t="str">
        <f>IF(IFERROR(SEARCH("!",UPPER('ÚHRADOVÝ KATALOG VZP - ZP'!C301)),0)&gt;0," !","")</f>
        <v/>
      </c>
      <c r="Z301" s="11" t="str">
        <f>IF(IFERROR(SEARCH("_",UPPER('ÚHRADOVÝ KATALOG VZP - ZP'!C301)),0)&gt;0," _","")</f>
        <v/>
      </c>
      <c r="AA301" s="11" t="str">
        <f>IF(IFERROR(SEARCH("§",UPPER('ÚHRADOVÝ KATALOG VZP - ZP'!C301)),0)&gt;0," §","")</f>
        <v/>
      </c>
      <c r="AB301" s="11" t="str">
        <f>IF(IFERROR(SEARCH("#",UPPER('ÚHRADOVÝ KATALOG VZP - ZP'!C301)),0)&gt;0," #","")</f>
        <v/>
      </c>
      <c r="AC301" s="11" t="str">
        <f>IF(IFERROR(SEARCH(CHAR(10),UPPER('ÚHRADOVÝ KATALOG VZP - ZP'!C301)),0)&gt;0," ALT+ENTER","")</f>
        <v/>
      </c>
      <c r="AD301" s="96" t="str">
        <f>IF(AND(V301=0, R301="NE"),"Chybí NAZ",IF(LEN(TRIM(W301&amp;X301&amp;Y301&amp;Z301&amp;AA301&amp;AB301&amp;AC301))&gt;0,"Nepovolený(é) znak(y):   "&amp;W301&amp;X301&amp;Y301&amp;Z301&amp;AA301&amp;AB301&amp;AC301,TRIM('ÚHRADOVÝ KATALOG VZP - ZP'!C301)))</f>
        <v/>
      </c>
      <c r="AE301" s="11">
        <f>LEN(TRIM('ÚHRADOVÝ KATALOG VZP - ZP'!D301))</f>
        <v>0</v>
      </c>
      <c r="AF301" s="11" t="str">
        <f>IF(IFERROR(SEARCH("""",UPPER('ÚHRADOVÝ KATALOG VZP - ZP'!D301)),0)&gt;0," "&amp;CHAR(34),"")</f>
        <v/>
      </c>
      <c r="AG301" s="11" t="str">
        <f>IF(IFERROR(SEARCH("~?",UPPER('ÚHRADOVÝ KATALOG VZP - ZP'!D301)),0)&gt;0," ?","")</f>
        <v/>
      </c>
      <c r="AH301" s="11" t="str">
        <f>IF(IFERROR(SEARCH("!",UPPER('ÚHRADOVÝ KATALOG VZP - ZP'!D301)),0)&gt;0," !","")</f>
        <v/>
      </c>
      <c r="AI301" s="11" t="str">
        <f>IF(IFERROR(SEARCH("_",UPPER('ÚHRADOVÝ KATALOG VZP - ZP'!D301)),0)&gt;0," _","")</f>
        <v/>
      </c>
      <c r="AJ301" s="11" t="str">
        <f>IF(IFERROR(SEARCH("§",UPPER('ÚHRADOVÝ KATALOG VZP - ZP'!D301)),0)&gt;0," §","")</f>
        <v/>
      </c>
      <c r="AK301" s="11" t="str">
        <f>IF(IFERROR(SEARCH("#",UPPER('ÚHRADOVÝ KATALOG VZP - ZP'!D301)),0)&gt;0," #","")</f>
        <v/>
      </c>
      <c r="AL301" s="11" t="str">
        <f>IF(IFERROR(SEARCH(CHAR(10),UPPER('ÚHRADOVÝ KATALOG VZP - ZP'!D301)),0)&gt;0," ALT+ENTER","")</f>
        <v/>
      </c>
      <c r="AM301" s="96" t="str">
        <f>IF(AND(AE301=0, R301="NE"),"Chybí DOP",IF(LEN(TRIM(AF301&amp;AG301&amp;AH301&amp;AI301&amp;AJ301&amp;AK301&amp;AL301))&gt;0,"Nepovolený(é) znak(y):   "&amp;AF301&amp;AG301&amp;AH301&amp;AI301&amp;AJ301&amp;AK301&amp;AL301,TRIM('ÚHRADOVÝ KATALOG VZP - ZP'!D301)))</f>
        <v/>
      </c>
    </row>
    <row r="302" spans="1:39" ht="30" hidden="1" customHeight="1" x14ac:dyDescent="0.2">
      <c r="A302" s="1">
        <v>297</v>
      </c>
      <c r="B302" s="20" t="str">
        <f>IF(ISBLANK('ÚHRADOVÝ KATALOG VZP - ZP'!B302),"",'ÚHRADOVÝ KATALOG VZP - ZP'!B302)</f>
        <v/>
      </c>
      <c r="C302" s="21" t="str">
        <f t="shared" si="17"/>
        <v/>
      </c>
      <c r="D302" s="21" t="str">
        <f t="shared" si="18"/>
        <v/>
      </c>
      <c r="E302" s="22" t="str">
        <f>IF(S302="NOVÝ",IF(LEN(TRIM('ÚHRADOVÝ KATALOG VZP - ZP'!E302))=0,"Chybí TYP",'ÚHRADOVÝ KATALOG VZP - ZP'!E302),IF(LEN(TRIM('ÚHRADOVÝ KATALOG VZP - ZP'!E302))=0,"",'ÚHRADOVÝ KATALOG VZP - ZP'!E302))</f>
        <v/>
      </c>
      <c r="F302" s="22" t="str">
        <f t="shared" si="19"/>
        <v/>
      </c>
      <c r="G302" s="22" t="str">
        <f>IF(S302="NOVÝ",IF(LEN(TRIM('ÚHRADOVÝ KATALOG VZP - ZP'!G302))=0,"???",IF(IFERROR(SEARCH("""",UPPER('ÚHRADOVÝ KATALOG VZP - ZP'!G302)),0)=0,UPPER('ÚHRADOVÝ KATALOG VZP - ZP'!G302),"("&amp;""""&amp;")")),IF(LEN(TRIM('ÚHRADOVÝ KATALOG VZP - ZP'!G302))=0,"",IF(IFERROR(SEARCH("""",UPPER('ÚHRADOVÝ KATALOG VZP - ZP'!G302)),0)=0,UPPER('ÚHRADOVÝ KATALOG VZP - ZP'!G302),"("&amp;""""&amp;")")))</f>
        <v/>
      </c>
      <c r="H302" s="22" t="str">
        <f>IF(IFERROR(SEARCH("""",UPPER('ÚHRADOVÝ KATALOG VZP - ZP'!H302)),0)=0,UPPER('ÚHRADOVÝ KATALOG VZP - ZP'!H302),"("&amp;""""&amp;")")</f>
        <v/>
      </c>
      <c r="I302" s="22" t="str">
        <f>IF(IFERROR(SEARCH("""",UPPER('ÚHRADOVÝ KATALOG VZP - ZP'!I302)),0)=0,UPPER('ÚHRADOVÝ KATALOG VZP - ZP'!I302),"("&amp;""""&amp;")")</f>
        <v/>
      </c>
      <c r="J302" s="23" t="str">
        <f>IF(S302="NOVÝ",IF(LEN(TRIM('ÚHRADOVÝ KATALOG VZP - ZP'!J302))=0,"Chybí VYC",'ÚHRADOVÝ KATALOG VZP - ZP'!J302),IF(LEN(TRIM('ÚHRADOVÝ KATALOG VZP - ZP'!J302))=0,"",'ÚHRADOVÝ KATALOG VZP - ZP'!J302))</f>
        <v/>
      </c>
      <c r="K302" s="22" t="str">
        <f>IF(S302="NOVÝ",IF(LEN(TRIM('ÚHRADOVÝ KATALOG VZP - ZP'!K302))=0,"Chybí MENA",IF(IFERROR(SEARCH("""",UPPER('ÚHRADOVÝ KATALOG VZP - ZP'!K302)),0)=0,UPPER('ÚHRADOVÝ KATALOG VZP - ZP'!K302),"("&amp;""""&amp;")")),IF(LEN(TRIM('ÚHRADOVÝ KATALOG VZP - ZP'!K302))=0,"",IF(IFERROR(SEARCH("""",UPPER('ÚHRADOVÝ KATALOG VZP - ZP'!K302)),0)=0,UPPER('ÚHRADOVÝ KATALOG VZP - ZP'!K302),"("&amp;""""&amp;")")))</f>
        <v/>
      </c>
      <c r="L302" s="24" t="str">
        <f>IF(S302="NOVÝ",IF(LEN(TRIM('ÚHRADOVÝ KATALOG VZP - ZP'!L302))=0,"Chybí KURZ",'ÚHRADOVÝ KATALOG VZP - ZP'!L302),IF(LEN(TRIM('ÚHRADOVÝ KATALOG VZP - ZP'!L302))=0,"",'ÚHRADOVÝ KATALOG VZP - ZP'!L302))</f>
        <v/>
      </c>
      <c r="M302" s="83" t="str">
        <f>IF(S302="NOVÝ",IF(LEN(TRIM('ÚHRADOVÝ KATALOG VZP - ZP'!M302))=0,"Chybí DPH",
IF(OR('ÚHRADOVÝ KATALOG VZP - ZP'!M302=15,'ÚHRADOVÝ KATALOG VZP - ZP'!M302=21),
'ÚHRADOVÝ KATALOG VZP - ZP'!M302,"CHYBA")),
IF(LEN(TRIM('ÚHRADOVÝ KATALOG VZP - ZP'!M302))=0,"",
IF(OR('ÚHRADOVÝ KATALOG VZP - ZP'!M302=15,'ÚHRADOVÝ KATALOG VZP - ZP'!M302=21),
'ÚHRADOVÝ KATALOG VZP - ZP'!M302,"CHYBA"))
)</f>
        <v/>
      </c>
      <c r="N302" s="25" t="str">
        <f>IF(R302="NE",IF(AND(T302&lt;&gt;"X",LEN('ÚHRADOVÝ KATALOG VZP - ZP'!N302)&gt;0),IF(ROUND(J302*L302*(1+(M302/100))*T302,2)&lt;'ÚHRADOVÝ KATALOG VZP - ZP'!N302,TEXT('ÚHRADOVÝ KATALOG VZP - ZP'!N302,"# ##0,00 Kč") &amp; CHAR(10) &amp; "&gt; " &amp; TEXT('ÚHRADOVÝ KATALOG VZP - ZP'!N302-(J302*L302*(1+(M302/100))*T302),"# ##0,00 Kč"),TEXT('ÚHRADOVÝ KATALOG VZP - ZP'!N302,"# ##0,00 Kč") &amp; CHAR(10) &amp; "OK"),"Chybí data pro výpočet"),"")</f>
        <v/>
      </c>
      <c r="O302" s="26" t="str">
        <f>IF(AND(R302="NE",LEN('ÚHRADOVÝ KATALOG VZP - ZP'!O302)&gt;0),'ÚHRADOVÝ KATALOG VZP - ZP'!O302,"")</f>
        <v/>
      </c>
      <c r="P302" s="26" t="str">
        <f>IF(AND(R302="NE",LEN('ÚHRADOVÝ KATALOG VZP - ZP'!P302)&gt;0),'ÚHRADOVÝ KATALOG VZP - ZP'!P302,"")</f>
        <v/>
      </c>
      <c r="Q302" s="79" t="str">
        <f>IF(LEN(TRIM('ÚHRADOVÝ KATALOG VZP - ZP'!Q302))=0,"",IF(IFERROR(SEARCH("""",UPPER('ÚHRADOVÝ KATALOG VZP - ZP'!Q302)),0)=0,UPPER('ÚHRADOVÝ KATALOG VZP - ZP'!Q302),"("&amp;""""&amp;")"))</f>
        <v/>
      </c>
      <c r="R302" s="31" t="str">
        <f>IF(LEN(TRIM('ÚHRADOVÝ KATALOG VZP - ZP'!B302)&amp;TRIM('ÚHRADOVÝ KATALOG VZP - ZP'!C302)&amp;TRIM('ÚHRADOVÝ KATALOG VZP - ZP'!D302)&amp;TRIM('ÚHRADOVÝ KATALOG VZP - ZP'!E302)&amp;TRIM('ÚHRADOVÝ KATALOG VZP - ZP'!F302)&amp;TRIM('ÚHRADOVÝ KATALOG VZP - ZP'!G302)&amp;TRIM('ÚHRADOVÝ KATALOG VZP - ZP'!H302)&amp;TRIM('ÚHRADOVÝ KATALOG VZP - ZP'!I302)&amp;TRIM('ÚHRADOVÝ KATALOG VZP - ZP'!J302)&amp;TRIM('ÚHRADOVÝ KATALOG VZP - ZP'!K302)&amp;TRIM('ÚHRADOVÝ KATALOG VZP - ZP'!L302)&amp;TRIM('ÚHRADOVÝ KATALOG VZP - ZP'!M302)&amp;TRIM('ÚHRADOVÝ KATALOG VZP - ZP'!N302)&amp;TRIM('ÚHRADOVÝ KATALOG VZP - ZP'!O302)&amp;TRIM('ÚHRADOVÝ KATALOG VZP - ZP'!P302)&amp;TRIM('ÚHRADOVÝ KATALOG VZP - ZP'!Q302))=0,"ANO","NE")</f>
        <v>ANO</v>
      </c>
      <c r="S302" s="31" t="str">
        <f>IF(R302="NE",IF(LEN(TRIM('ÚHRADOVÝ KATALOG VZP - ZP'!B302))=0,"NOVÝ","OPRAVA"),"")</f>
        <v/>
      </c>
      <c r="T302" s="32" t="str">
        <f t="shared" si="20"/>
        <v>X</v>
      </c>
      <c r="U302" s="11"/>
      <c r="V302" s="11">
        <f>LEN(TRIM('ÚHRADOVÝ KATALOG VZP - ZP'!C302))</f>
        <v>0</v>
      </c>
      <c r="W302" s="11" t="str">
        <f>IF(IFERROR(SEARCH("""",UPPER('ÚHRADOVÝ KATALOG VZP - ZP'!C302)),0)&gt;0," "&amp;CHAR(34),"")</f>
        <v/>
      </c>
      <c r="X302" s="11" t="str">
        <f>IF(IFERROR(SEARCH("~?",UPPER('ÚHRADOVÝ KATALOG VZP - ZP'!C302)),0)&gt;0," ?","")</f>
        <v/>
      </c>
      <c r="Y302" s="11" t="str">
        <f>IF(IFERROR(SEARCH("!",UPPER('ÚHRADOVÝ KATALOG VZP - ZP'!C302)),0)&gt;0," !","")</f>
        <v/>
      </c>
      <c r="Z302" s="11" t="str">
        <f>IF(IFERROR(SEARCH("_",UPPER('ÚHRADOVÝ KATALOG VZP - ZP'!C302)),0)&gt;0," _","")</f>
        <v/>
      </c>
      <c r="AA302" s="11" t="str">
        <f>IF(IFERROR(SEARCH("§",UPPER('ÚHRADOVÝ KATALOG VZP - ZP'!C302)),0)&gt;0," §","")</f>
        <v/>
      </c>
      <c r="AB302" s="11" t="str">
        <f>IF(IFERROR(SEARCH("#",UPPER('ÚHRADOVÝ KATALOG VZP - ZP'!C302)),0)&gt;0," #","")</f>
        <v/>
      </c>
      <c r="AC302" s="11" t="str">
        <f>IF(IFERROR(SEARCH(CHAR(10),UPPER('ÚHRADOVÝ KATALOG VZP - ZP'!C302)),0)&gt;0," ALT+ENTER","")</f>
        <v/>
      </c>
      <c r="AD302" s="96" t="str">
        <f>IF(AND(V302=0, R302="NE"),"Chybí NAZ",IF(LEN(TRIM(W302&amp;X302&amp;Y302&amp;Z302&amp;AA302&amp;AB302&amp;AC302))&gt;0,"Nepovolený(é) znak(y):   "&amp;W302&amp;X302&amp;Y302&amp;Z302&amp;AA302&amp;AB302&amp;AC302,TRIM('ÚHRADOVÝ KATALOG VZP - ZP'!C302)))</f>
        <v/>
      </c>
      <c r="AE302" s="11">
        <f>LEN(TRIM('ÚHRADOVÝ KATALOG VZP - ZP'!D302))</f>
        <v>0</v>
      </c>
      <c r="AF302" s="11" t="str">
        <f>IF(IFERROR(SEARCH("""",UPPER('ÚHRADOVÝ KATALOG VZP - ZP'!D302)),0)&gt;0," "&amp;CHAR(34),"")</f>
        <v/>
      </c>
      <c r="AG302" s="11" t="str">
        <f>IF(IFERROR(SEARCH("~?",UPPER('ÚHRADOVÝ KATALOG VZP - ZP'!D302)),0)&gt;0," ?","")</f>
        <v/>
      </c>
      <c r="AH302" s="11" t="str">
        <f>IF(IFERROR(SEARCH("!",UPPER('ÚHRADOVÝ KATALOG VZP - ZP'!D302)),0)&gt;0," !","")</f>
        <v/>
      </c>
      <c r="AI302" s="11" t="str">
        <f>IF(IFERROR(SEARCH("_",UPPER('ÚHRADOVÝ KATALOG VZP - ZP'!D302)),0)&gt;0," _","")</f>
        <v/>
      </c>
      <c r="AJ302" s="11" t="str">
        <f>IF(IFERROR(SEARCH("§",UPPER('ÚHRADOVÝ KATALOG VZP - ZP'!D302)),0)&gt;0," §","")</f>
        <v/>
      </c>
      <c r="AK302" s="11" t="str">
        <f>IF(IFERROR(SEARCH("#",UPPER('ÚHRADOVÝ KATALOG VZP - ZP'!D302)),0)&gt;0," #","")</f>
        <v/>
      </c>
      <c r="AL302" s="11" t="str">
        <f>IF(IFERROR(SEARCH(CHAR(10),UPPER('ÚHRADOVÝ KATALOG VZP - ZP'!D302)),0)&gt;0," ALT+ENTER","")</f>
        <v/>
      </c>
      <c r="AM302" s="96" t="str">
        <f>IF(AND(AE302=0, R302="NE"),"Chybí DOP",IF(LEN(TRIM(AF302&amp;AG302&amp;AH302&amp;AI302&amp;AJ302&amp;AK302&amp;AL302))&gt;0,"Nepovolený(é) znak(y):   "&amp;AF302&amp;AG302&amp;AH302&amp;AI302&amp;AJ302&amp;AK302&amp;AL302,TRIM('ÚHRADOVÝ KATALOG VZP - ZP'!D302)))</f>
        <v/>
      </c>
    </row>
    <row r="303" spans="1:39" ht="30" hidden="1" customHeight="1" x14ac:dyDescent="0.2">
      <c r="A303" s="1">
        <v>298</v>
      </c>
      <c r="B303" s="20" t="str">
        <f>IF(ISBLANK('ÚHRADOVÝ KATALOG VZP - ZP'!B303),"",'ÚHRADOVÝ KATALOG VZP - ZP'!B303)</f>
        <v/>
      </c>
      <c r="C303" s="21" t="str">
        <f t="shared" si="17"/>
        <v/>
      </c>
      <c r="D303" s="21" t="str">
        <f t="shared" si="18"/>
        <v/>
      </c>
      <c r="E303" s="22" t="str">
        <f>IF(S303="NOVÝ",IF(LEN(TRIM('ÚHRADOVÝ KATALOG VZP - ZP'!E303))=0,"Chybí TYP",'ÚHRADOVÝ KATALOG VZP - ZP'!E303),IF(LEN(TRIM('ÚHRADOVÝ KATALOG VZP - ZP'!E303))=0,"",'ÚHRADOVÝ KATALOG VZP - ZP'!E303))</f>
        <v/>
      </c>
      <c r="F303" s="22" t="str">
        <f t="shared" si="19"/>
        <v/>
      </c>
      <c r="G303" s="22" t="str">
        <f>IF(S303="NOVÝ",IF(LEN(TRIM('ÚHRADOVÝ KATALOG VZP - ZP'!G303))=0,"???",IF(IFERROR(SEARCH("""",UPPER('ÚHRADOVÝ KATALOG VZP - ZP'!G303)),0)=0,UPPER('ÚHRADOVÝ KATALOG VZP - ZP'!G303),"("&amp;""""&amp;")")),IF(LEN(TRIM('ÚHRADOVÝ KATALOG VZP - ZP'!G303))=0,"",IF(IFERROR(SEARCH("""",UPPER('ÚHRADOVÝ KATALOG VZP - ZP'!G303)),0)=0,UPPER('ÚHRADOVÝ KATALOG VZP - ZP'!G303),"("&amp;""""&amp;")")))</f>
        <v/>
      </c>
      <c r="H303" s="22" t="str">
        <f>IF(IFERROR(SEARCH("""",UPPER('ÚHRADOVÝ KATALOG VZP - ZP'!H303)),0)=0,UPPER('ÚHRADOVÝ KATALOG VZP - ZP'!H303),"("&amp;""""&amp;")")</f>
        <v/>
      </c>
      <c r="I303" s="22" t="str">
        <f>IF(IFERROR(SEARCH("""",UPPER('ÚHRADOVÝ KATALOG VZP - ZP'!I303)),0)=0,UPPER('ÚHRADOVÝ KATALOG VZP - ZP'!I303),"("&amp;""""&amp;")")</f>
        <v/>
      </c>
      <c r="J303" s="23" t="str">
        <f>IF(S303="NOVÝ",IF(LEN(TRIM('ÚHRADOVÝ KATALOG VZP - ZP'!J303))=0,"Chybí VYC",'ÚHRADOVÝ KATALOG VZP - ZP'!J303),IF(LEN(TRIM('ÚHRADOVÝ KATALOG VZP - ZP'!J303))=0,"",'ÚHRADOVÝ KATALOG VZP - ZP'!J303))</f>
        <v/>
      </c>
      <c r="K303" s="22" t="str">
        <f>IF(S303="NOVÝ",IF(LEN(TRIM('ÚHRADOVÝ KATALOG VZP - ZP'!K303))=0,"Chybí MENA",IF(IFERROR(SEARCH("""",UPPER('ÚHRADOVÝ KATALOG VZP - ZP'!K303)),0)=0,UPPER('ÚHRADOVÝ KATALOG VZP - ZP'!K303),"("&amp;""""&amp;")")),IF(LEN(TRIM('ÚHRADOVÝ KATALOG VZP - ZP'!K303))=0,"",IF(IFERROR(SEARCH("""",UPPER('ÚHRADOVÝ KATALOG VZP - ZP'!K303)),0)=0,UPPER('ÚHRADOVÝ KATALOG VZP - ZP'!K303),"("&amp;""""&amp;")")))</f>
        <v/>
      </c>
      <c r="L303" s="24" t="str">
        <f>IF(S303="NOVÝ",IF(LEN(TRIM('ÚHRADOVÝ KATALOG VZP - ZP'!L303))=0,"Chybí KURZ",'ÚHRADOVÝ KATALOG VZP - ZP'!L303),IF(LEN(TRIM('ÚHRADOVÝ KATALOG VZP - ZP'!L303))=0,"",'ÚHRADOVÝ KATALOG VZP - ZP'!L303))</f>
        <v/>
      </c>
      <c r="M303" s="83" t="str">
        <f>IF(S303="NOVÝ",IF(LEN(TRIM('ÚHRADOVÝ KATALOG VZP - ZP'!M303))=0,"Chybí DPH",
IF(OR('ÚHRADOVÝ KATALOG VZP - ZP'!M303=15,'ÚHRADOVÝ KATALOG VZP - ZP'!M303=21),
'ÚHRADOVÝ KATALOG VZP - ZP'!M303,"CHYBA")),
IF(LEN(TRIM('ÚHRADOVÝ KATALOG VZP - ZP'!M303))=0,"",
IF(OR('ÚHRADOVÝ KATALOG VZP - ZP'!M303=15,'ÚHRADOVÝ KATALOG VZP - ZP'!M303=21),
'ÚHRADOVÝ KATALOG VZP - ZP'!M303,"CHYBA"))
)</f>
        <v/>
      </c>
      <c r="N303" s="25" t="str">
        <f>IF(R303="NE",IF(AND(T303&lt;&gt;"X",LEN('ÚHRADOVÝ KATALOG VZP - ZP'!N303)&gt;0),IF(ROUND(J303*L303*(1+(M303/100))*T303,2)&lt;'ÚHRADOVÝ KATALOG VZP - ZP'!N303,TEXT('ÚHRADOVÝ KATALOG VZP - ZP'!N303,"# ##0,00 Kč") &amp; CHAR(10) &amp; "&gt; " &amp; TEXT('ÚHRADOVÝ KATALOG VZP - ZP'!N303-(J303*L303*(1+(M303/100))*T303),"# ##0,00 Kč"),TEXT('ÚHRADOVÝ KATALOG VZP - ZP'!N303,"# ##0,00 Kč") &amp; CHAR(10) &amp; "OK"),"Chybí data pro výpočet"),"")</f>
        <v/>
      </c>
      <c r="O303" s="26" t="str">
        <f>IF(AND(R303="NE",LEN('ÚHRADOVÝ KATALOG VZP - ZP'!O303)&gt;0),'ÚHRADOVÝ KATALOG VZP - ZP'!O303,"")</f>
        <v/>
      </c>
      <c r="P303" s="26" t="str">
        <f>IF(AND(R303="NE",LEN('ÚHRADOVÝ KATALOG VZP - ZP'!P303)&gt;0),'ÚHRADOVÝ KATALOG VZP - ZP'!P303,"")</f>
        <v/>
      </c>
      <c r="Q303" s="79" t="str">
        <f>IF(LEN(TRIM('ÚHRADOVÝ KATALOG VZP - ZP'!Q303))=0,"",IF(IFERROR(SEARCH("""",UPPER('ÚHRADOVÝ KATALOG VZP - ZP'!Q303)),0)=0,UPPER('ÚHRADOVÝ KATALOG VZP - ZP'!Q303),"("&amp;""""&amp;")"))</f>
        <v/>
      </c>
      <c r="R303" s="31" t="str">
        <f>IF(LEN(TRIM('ÚHRADOVÝ KATALOG VZP - ZP'!B303)&amp;TRIM('ÚHRADOVÝ KATALOG VZP - ZP'!C303)&amp;TRIM('ÚHRADOVÝ KATALOG VZP - ZP'!D303)&amp;TRIM('ÚHRADOVÝ KATALOG VZP - ZP'!E303)&amp;TRIM('ÚHRADOVÝ KATALOG VZP - ZP'!F303)&amp;TRIM('ÚHRADOVÝ KATALOG VZP - ZP'!G303)&amp;TRIM('ÚHRADOVÝ KATALOG VZP - ZP'!H303)&amp;TRIM('ÚHRADOVÝ KATALOG VZP - ZP'!I303)&amp;TRIM('ÚHRADOVÝ KATALOG VZP - ZP'!J303)&amp;TRIM('ÚHRADOVÝ KATALOG VZP - ZP'!K303)&amp;TRIM('ÚHRADOVÝ KATALOG VZP - ZP'!L303)&amp;TRIM('ÚHRADOVÝ KATALOG VZP - ZP'!M303)&amp;TRIM('ÚHRADOVÝ KATALOG VZP - ZP'!N303)&amp;TRIM('ÚHRADOVÝ KATALOG VZP - ZP'!O303)&amp;TRIM('ÚHRADOVÝ KATALOG VZP - ZP'!P303)&amp;TRIM('ÚHRADOVÝ KATALOG VZP - ZP'!Q303))=0,"ANO","NE")</f>
        <v>ANO</v>
      </c>
      <c r="S303" s="31" t="str">
        <f>IF(R303="NE",IF(LEN(TRIM('ÚHRADOVÝ KATALOG VZP - ZP'!B303))=0,"NOVÝ","OPRAVA"),"")</f>
        <v/>
      </c>
      <c r="T303" s="32" t="str">
        <f t="shared" si="20"/>
        <v>X</v>
      </c>
      <c r="U303" s="11"/>
      <c r="V303" s="11">
        <f>LEN(TRIM('ÚHRADOVÝ KATALOG VZP - ZP'!C303))</f>
        <v>0</v>
      </c>
      <c r="W303" s="11" t="str">
        <f>IF(IFERROR(SEARCH("""",UPPER('ÚHRADOVÝ KATALOG VZP - ZP'!C303)),0)&gt;0," "&amp;CHAR(34),"")</f>
        <v/>
      </c>
      <c r="X303" s="11" t="str">
        <f>IF(IFERROR(SEARCH("~?",UPPER('ÚHRADOVÝ KATALOG VZP - ZP'!C303)),0)&gt;0," ?","")</f>
        <v/>
      </c>
      <c r="Y303" s="11" t="str">
        <f>IF(IFERROR(SEARCH("!",UPPER('ÚHRADOVÝ KATALOG VZP - ZP'!C303)),0)&gt;0," !","")</f>
        <v/>
      </c>
      <c r="Z303" s="11" t="str">
        <f>IF(IFERROR(SEARCH("_",UPPER('ÚHRADOVÝ KATALOG VZP - ZP'!C303)),0)&gt;0," _","")</f>
        <v/>
      </c>
      <c r="AA303" s="11" t="str">
        <f>IF(IFERROR(SEARCH("§",UPPER('ÚHRADOVÝ KATALOG VZP - ZP'!C303)),0)&gt;0," §","")</f>
        <v/>
      </c>
      <c r="AB303" s="11" t="str">
        <f>IF(IFERROR(SEARCH("#",UPPER('ÚHRADOVÝ KATALOG VZP - ZP'!C303)),0)&gt;0," #","")</f>
        <v/>
      </c>
      <c r="AC303" s="11" t="str">
        <f>IF(IFERROR(SEARCH(CHAR(10),UPPER('ÚHRADOVÝ KATALOG VZP - ZP'!C303)),0)&gt;0," ALT+ENTER","")</f>
        <v/>
      </c>
      <c r="AD303" s="96" t="str">
        <f>IF(AND(V303=0, R303="NE"),"Chybí NAZ",IF(LEN(TRIM(W303&amp;X303&amp;Y303&amp;Z303&amp;AA303&amp;AB303&amp;AC303))&gt;0,"Nepovolený(é) znak(y):   "&amp;W303&amp;X303&amp;Y303&amp;Z303&amp;AA303&amp;AB303&amp;AC303,TRIM('ÚHRADOVÝ KATALOG VZP - ZP'!C303)))</f>
        <v/>
      </c>
      <c r="AE303" s="11">
        <f>LEN(TRIM('ÚHRADOVÝ KATALOG VZP - ZP'!D303))</f>
        <v>0</v>
      </c>
      <c r="AF303" s="11" t="str">
        <f>IF(IFERROR(SEARCH("""",UPPER('ÚHRADOVÝ KATALOG VZP - ZP'!D303)),0)&gt;0," "&amp;CHAR(34),"")</f>
        <v/>
      </c>
      <c r="AG303" s="11" t="str">
        <f>IF(IFERROR(SEARCH("~?",UPPER('ÚHRADOVÝ KATALOG VZP - ZP'!D303)),0)&gt;0," ?","")</f>
        <v/>
      </c>
      <c r="AH303" s="11" t="str">
        <f>IF(IFERROR(SEARCH("!",UPPER('ÚHRADOVÝ KATALOG VZP - ZP'!D303)),0)&gt;0," !","")</f>
        <v/>
      </c>
      <c r="AI303" s="11" t="str">
        <f>IF(IFERROR(SEARCH("_",UPPER('ÚHRADOVÝ KATALOG VZP - ZP'!D303)),0)&gt;0," _","")</f>
        <v/>
      </c>
      <c r="AJ303" s="11" t="str">
        <f>IF(IFERROR(SEARCH("§",UPPER('ÚHRADOVÝ KATALOG VZP - ZP'!D303)),0)&gt;0," §","")</f>
        <v/>
      </c>
      <c r="AK303" s="11" t="str">
        <f>IF(IFERROR(SEARCH("#",UPPER('ÚHRADOVÝ KATALOG VZP - ZP'!D303)),0)&gt;0," #","")</f>
        <v/>
      </c>
      <c r="AL303" s="11" t="str">
        <f>IF(IFERROR(SEARCH(CHAR(10),UPPER('ÚHRADOVÝ KATALOG VZP - ZP'!D303)),0)&gt;0," ALT+ENTER","")</f>
        <v/>
      </c>
      <c r="AM303" s="96" t="str">
        <f>IF(AND(AE303=0, R303="NE"),"Chybí DOP",IF(LEN(TRIM(AF303&amp;AG303&amp;AH303&amp;AI303&amp;AJ303&amp;AK303&amp;AL303))&gt;0,"Nepovolený(é) znak(y):   "&amp;AF303&amp;AG303&amp;AH303&amp;AI303&amp;AJ303&amp;AK303&amp;AL303,TRIM('ÚHRADOVÝ KATALOG VZP - ZP'!D303)))</f>
        <v/>
      </c>
    </row>
    <row r="304" spans="1:39" ht="30" hidden="1" customHeight="1" x14ac:dyDescent="0.2">
      <c r="A304" s="1">
        <v>299</v>
      </c>
      <c r="B304" s="20" t="str">
        <f>IF(ISBLANK('ÚHRADOVÝ KATALOG VZP - ZP'!B304),"",'ÚHRADOVÝ KATALOG VZP - ZP'!B304)</f>
        <v/>
      </c>
      <c r="C304" s="21" t="str">
        <f t="shared" si="17"/>
        <v/>
      </c>
      <c r="D304" s="21" t="str">
        <f t="shared" si="18"/>
        <v/>
      </c>
      <c r="E304" s="22" t="str">
        <f>IF(S304="NOVÝ",IF(LEN(TRIM('ÚHRADOVÝ KATALOG VZP - ZP'!E304))=0,"Chybí TYP",'ÚHRADOVÝ KATALOG VZP - ZP'!E304),IF(LEN(TRIM('ÚHRADOVÝ KATALOG VZP - ZP'!E304))=0,"",'ÚHRADOVÝ KATALOG VZP - ZP'!E304))</f>
        <v/>
      </c>
      <c r="F304" s="22" t="str">
        <f t="shared" si="19"/>
        <v/>
      </c>
      <c r="G304" s="22" t="str">
        <f>IF(S304="NOVÝ",IF(LEN(TRIM('ÚHRADOVÝ KATALOG VZP - ZP'!G304))=0,"???",IF(IFERROR(SEARCH("""",UPPER('ÚHRADOVÝ KATALOG VZP - ZP'!G304)),0)=0,UPPER('ÚHRADOVÝ KATALOG VZP - ZP'!G304),"("&amp;""""&amp;")")),IF(LEN(TRIM('ÚHRADOVÝ KATALOG VZP - ZP'!G304))=0,"",IF(IFERROR(SEARCH("""",UPPER('ÚHRADOVÝ KATALOG VZP - ZP'!G304)),0)=0,UPPER('ÚHRADOVÝ KATALOG VZP - ZP'!G304),"("&amp;""""&amp;")")))</f>
        <v/>
      </c>
      <c r="H304" s="22" t="str">
        <f>IF(IFERROR(SEARCH("""",UPPER('ÚHRADOVÝ KATALOG VZP - ZP'!H304)),0)=0,UPPER('ÚHRADOVÝ KATALOG VZP - ZP'!H304),"("&amp;""""&amp;")")</f>
        <v/>
      </c>
      <c r="I304" s="22" t="str">
        <f>IF(IFERROR(SEARCH("""",UPPER('ÚHRADOVÝ KATALOG VZP - ZP'!I304)),0)=0,UPPER('ÚHRADOVÝ KATALOG VZP - ZP'!I304),"("&amp;""""&amp;")")</f>
        <v/>
      </c>
      <c r="J304" s="23" t="str">
        <f>IF(S304="NOVÝ",IF(LEN(TRIM('ÚHRADOVÝ KATALOG VZP - ZP'!J304))=0,"Chybí VYC",'ÚHRADOVÝ KATALOG VZP - ZP'!J304),IF(LEN(TRIM('ÚHRADOVÝ KATALOG VZP - ZP'!J304))=0,"",'ÚHRADOVÝ KATALOG VZP - ZP'!J304))</f>
        <v/>
      </c>
      <c r="K304" s="22" t="str">
        <f>IF(S304="NOVÝ",IF(LEN(TRIM('ÚHRADOVÝ KATALOG VZP - ZP'!K304))=0,"Chybí MENA",IF(IFERROR(SEARCH("""",UPPER('ÚHRADOVÝ KATALOG VZP - ZP'!K304)),0)=0,UPPER('ÚHRADOVÝ KATALOG VZP - ZP'!K304),"("&amp;""""&amp;")")),IF(LEN(TRIM('ÚHRADOVÝ KATALOG VZP - ZP'!K304))=0,"",IF(IFERROR(SEARCH("""",UPPER('ÚHRADOVÝ KATALOG VZP - ZP'!K304)),0)=0,UPPER('ÚHRADOVÝ KATALOG VZP - ZP'!K304),"("&amp;""""&amp;")")))</f>
        <v/>
      </c>
      <c r="L304" s="24" t="str">
        <f>IF(S304="NOVÝ",IF(LEN(TRIM('ÚHRADOVÝ KATALOG VZP - ZP'!L304))=0,"Chybí KURZ",'ÚHRADOVÝ KATALOG VZP - ZP'!L304),IF(LEN(TRIM('ÚHRADOVÝ KATALOG VZP - ZP'!L304))=0,"",'ÚHRADOVÝ KATALOG VZP - ZP'!L304))</f>
        <v/>
      </c>
      <c r="M304" s="83" t="str">
        <f>IF(S304="NOVÝ",IF(LEN(TRIM('ÚHRADOVÝ KATALOG VZP - ZP'!M304))=0,"Chybí DPH",
IF(OR('ÚHRADOVÝ KATALOG VZP - ZP'!M304=15,'ÚHRADOVÝ KATALOG VZP - ZP'!M304=21),
'ÚHRADOVÝ KATALOG VZP - ZP'!M304,"CHYBA")),
IF(LEN(TRIM('ÚHRADOVÝ KATALOG VZP - ZP'!M304))=0,"",
IF(OR('ÚHRADOVÝ KATALOG VZP - ZP'!M304=15,'ÚHRADOVÝ KATALOG VZP - ZP'!M304=21),
'ÚHRADOVÝ KATALOG VZP - ZP'!M304,"CHYBA"))
)</f>
        <v/>
      </c>
      <c r="N304" s="25" t="str">
        <f>IF(R304="NE",IF(AND(T304&lt;&gt;"X",LEN('ÚHRADOVÝ KATALOG VZP - ZP'!N304)&gt;0),IF(ROUND(J304*L304*(1+(M304/100))*T304,2)&lt;'ÚHRADOVÝ KATALOG VZP - ZP'!N304,TEXT('ÚHRADOVÝ KATALOG VZP - ZP'!N304,"# ##0,00 Kč") &amp; CHAR(10) &amp; "&gt; " &amp; TEXT('ÚHRADOVÝ KATALOG VZP - ZP'!N304-(J304*L304*(1+(M304/100))*T304),"# ##0,00 Kč"),TEXT('ÚHRADOVÝ KATALOG VZP - ZP'!N304,"# ##0,00 Kč") &amp; CHAR(10) &amp; "OK"),"Chybí data pro výpočet"),"")</f>
        <v/>
      </c>
      <c r="O304" s="26" t="str">
        <f>IF(AND(R304="NE",LEN('ÚHRADOVÝ KATALOG VZP - ZP'!O304)&gt;0),'ÚHRADOVÝ KATALOG VZP - ZP'!O304,"")</f>
        <v/>
      </c>
      <c r="P304" s="26" t="str">
        <f>IF(AND(R304="NE",LEN('ÚHRADOVÝ KATALOG VZP - ZP'!P304)&gt;0),'ÚHRADOVÝ KATALOG VZP - ZP'!P304,"")</f>
        <v/>
      </c>
      <c r="Q304" s="79" t="str">
        <f>IF(LEN(TRIM('ÚHRADOVÝ KATALOG VZP - ZP'!Q304))=0,"",IF(IFERROR(SEARCH("""",UPPER('ÚHRADOVÝ KATALOG VZP - ZP'!Q304)),0)=0,UPPER('ÚHRADOVÝ KATALOG VZP - ZP'!Q304),"("&amp;""""&amp;")"))</f>
        <v/>
      </c>
      <c r="R304" s="31" t="str">
        <f>IF(LEN(TRIM('ÚHRADOVÝ KATALOG VZP - ZP'!B304)&amp;TRIM('ÚHRADOVÝ KATALOG VZP - ZP'!C304)&amp;TRIM('ÚHRADOVÝ KATALOG VZP - ZP'!D304)&amp;TRIM('ÚHRADOVÝ KATALOG VZP - ZP'!E304)&amp;TRIM('ÚHRADOVÝ KATALOG VZP - ZP'!F304)&amp;TRIM('ÚHRADOVÝ KATALOG VZP - ZP'!G304)&amp;TRIM('ÚHRADOVÝ KATALOG VZP - ZP'!H304)&amp;TRIM('ÚHRADOVÝ KATALOG VZP - ZP'!I304)&amp;TRIM('ÚHRADOVÝ KATALOG VZP - ZP'!J304)&amp;TRIM('ÚHRADOVÝ KATALOG VZP - ZP'!K304)&amp;TRIM('ÚHRADOVÝ KATALOG VZP - ZP'!L304)&amp;TRIM('ÚHRADOVÝ KATALOG VZP - ZP'!M304)&amp;TRIM('ÚHRADOVÝ KATALOG VZP - ZP'!N304)&amp;TRIM('ÚHRADOVÝ KATALOG VZP - ZP'!O304)&amp;TRIM('ÚHRADOVÝ KATALOG VZP - ZP'!P304)&amp;TRIM('ÚHRADOVÝ KATALOG VZP - ZP'!Q304))=0,"ANO","NE")</f>
        <v>ANO</v>
      </c>
      <c r="S304" s="31" t="str">
        <f>IF(R304="NE",IF(LEN(TRIM('ÚHRADOVÝ KATALOG VZP - ZP'!B304))=0,"NOVÝ","OPRAVA"),"")</f>
        <v/>
      </c>
      <c r="T304" s="32" t="str">
        <f t="shared" si="20"/>
        <v>X</v>
      </c>
      <c r="U304" s="11"/>
      <c r="V304" s="11">
        <f>LEN(TRIM('ÚHRADOVÝ KATALOG VZP - ZP'!C304))</f>
        <v>0</v>
      </c>
      <c r="W304" s="11" t="str">
        <f>IF(IFERROR(SEARCH("""",UPPER('ÚHRADOVÝ KATALOG VZP - ZP'!C304)),0)&gt;0," "&amp;CHAR(34),"")</f>
        <v/>
      </c>
      <c r="X304" s="11" t="str">
        <f>IF(IFERROR(SEARCH("~?",UPPER('ÚHRADOVÝ KATALOG VZP - ZP'!C304)),0)&gt;0," ?","")</f>
        <v/>
      </c>
      <c r="Y304" s="11" t="str">
        <f>IF(IFERROR(SEARCH("!",UPPER('ÚHRADOVÝ KATALOG VZP - ZP'!C304)),0)&gt;0," !","")</f>
        <v/>
      </c>
      <c r="Z304" s="11" t="str">
        <f>IF(IFERROR(SEARCH("_",UPPER('ÚHRADOVÝ KATALOG VZP - ZP'!C304)),0)&gt;0," _","")</f>
        <v/>
      </c>
      <c r="AA304" s="11" t="str">
        <f>IF(IFERROR(SEARCH("§",UPPER('ÚHRADOVÝ KATALOG VZP - ZP'!C304)),0)&gt;0," §","")</f>
        <v/>
      </c>
      <c r="AB304" s="11" t="str">
        <f>IF(IFERROR(SEARCH("#",UPPER('ÚHRADOVÝ KATALOG VZP - ZP'!C304)),0)&gt;0," #","")</f>
        <v/>
      </c>
      <c r="AC304" s="11" t="str">
        <f>IF(IFERROR(SEARCH(CHAR(10),UPPER('ÚHRADOVÝ KATALOG VZP - ZP'!C304)),0)&gt;0," ALT+ENTER","")</f>
        <v/>
      </c>
      <c r="AD304" s="96" t="str">
        <f>IF(AND(V304=0, R304="NE"),"Chybí NAZ",IF(LEN(TRIM(W304&amp;X304&amp;Y304&amp;Z304&amp;AA304&amp;AB304&amp;AC304))&gt;0,"Nepovolený(é) znak(y):   "&amp;W304&amp;X304&amp;Y304&amp;Z304&amp;AA304&amp;AB304&amp;AC304,TRIM('ÚHRADOVÝ KATALOG VZP - ZP'!C304)))</f>
        <v/>
      </c>
      <c r="AE304" s="11">
        <f>LEN(TRIM('ÚHRADOVÝ KATALOG VZP - ZP'!D304))</f>
        <v>0</v>
      </c>
      <c r="AF304" s="11" t="str">
        <f>IF(IFERROR(SEARCH("""",UPPER('ÚHRADOVÝ KATALOG VZP - ZP'!D304)),0)&gt;0," "&amp;CHAR(34),"")</f>
        <v/>
      </c>
      <c r="AG304" s="11" t="str">
        <f>IF(IFERROR(SEARCH("~?",UPPER('ÚHRADOVÝ KATALOG VZP - ZP'!D304)),0)&gt;0," ?","")</f>
        <v/>
      </c>
      <c r="AH304" s="11" t="str">
        <f>IF(IFERROR(SEARCH("!",UPPER('ÚHRADOVÝ KATALOG VZP - ZP'!D304)),0)&gt;0," !","")</f>
        <v/>
      </c>
      <c r="AI304" s="11" t="str">
        <f>IF(IFERROR(SEARCH("_",UPPER('ÚHRADOVÝ KATALOG VZP - ZP'!D304)),0)&gt;0," _","")</f>
        <v/>
      </c>
      <c r="AJ304" s="11" t="str">
        <f>IF(IFERROR(SEARCH("§",UPPER('ÚHRADOVÝ KATALOG VZP - ZP'!D304)),0)&gt;0," §","")</f>
        <v/>
      </c>
      <c r="AK304" s="11" t="str">
        <f>IF(IFERROR(SEARCH("#",UPPER('ÚHRADOVÝ KATALOG VZP - ZP'!D304)),0)&gt;0," #","")</f>
        <v/>
      </c>
      <c r="AL304" s="11" t="str">
        <f>IF(IFERROR(SEARCH(CHAR(10),UPPER('ÚHRADOVÝ KATALOG VZP - ZP'!D304)),0)&gt;0," ALT+ENTER","")</f>
        <v/>
      </c>
      <c r="AM304" s="96" t="str">
        <f>IF(AND(AE304=0, R304="NE"),"Chybí DOP",IF(LEN(TRIM(AF304&amp;AG304&amp;AH304&amp;AI304&amp;AJ304&amp;AK304&amp;AL304))&gt;0,"Nepovolený(é) znak(y):   "&amp;AF304&amp;AG304&amp;AH304&amp;AI304&amp;AJ304&amp;AK304&amp;AL304,TRIM('ÚHRADOVÝ KATALOG VZP - ZP'!D304)))</f>
        <v/>
      </c>
    </row>
    <row r="305" spans="1:39" ht="30" hidden="1" customHeight="1" x14ac:dyDescent="0.2">
      <c r="A305" s="1">
        <v>300</v>
      </c>
      <c r="B305" s="20" t="str">
        <f>IF(ISBLANK('ÚHRADOVÝ KATALOG VZP - ZP'!B305),"",'ÚHRADOVÝ KATALOG VZP - ZP'!B305)</f>
        <v/>
      </c>
      <c r="C305" s="21" t="str">
        <f t="shared" si="17"/>
        <v/>
      </c>
      <c r="D305" s="21" t="str">
        <f t="shared" si="18"/>
        <v/>
      </c>
      <c r="E305" s="22" t="str">
        <f>IF(S305="NOVÝ",IF(LEN(TRIM('ÚHRADOVÝ KATALOG VZP - ZP'!E305))=0,"Chybí TYP",'ÚHRADOVÝ KATALOG VZP - ZP'!E305),IF(LEN(TRIM('ÚHRADOVÝ KATALOG VZP - ZP'!E305))=0,"",'ÚHRADOVÝ KATALOG VZP - ZP'!E305))</f>
        <v/>
      </c>
      <c r="F305" s="22" t="str">
        <f t="shared" si="19"/>
        <v/>
      </c>
      <c r="G305" s="22" t="str">
        <f>IF(S305="NOVÝ",IF(LEN(TRIM('ÚHRADOVÝ KATALOG VZP - ZP'!G305))=0,"???",IF(IFERROR(SEARCH("""",UPPER('ÚHRADOVÝ KATALOG VZP - ZP'!G305)),0)=0,UPPER('ÚHRADOVÝ KATALOG VZP - ZP'!G305),"("&amp;""""&amp;")")),IF(LEN(TRIM('ÚHRADOVÝ KATALOG VZP - ZP'!G305))=0,"",IF(IFERROR(SEARCH("""",UPPER('ÚHRADOVÝ KATALOG VZP - ZP'!G305)),0)=0,UPPER('ÚHRADOVÝ KATALOG VZP - ZP'!G305),"("&amp;""""&amp;")")))</f>
        <v/>
      </c>
      <c r="H305" s="22" t="str">
        <f>IF(IFERROR(SEARCH("""",UPPER('ÚHRADOVÝ KATALOG VZP - ZP'!H305)),0)=0,UPPER('ÚHRADOVÝ KATALOG VZP - ZP'!H305),"("&amp;""""&amp;")")</f>
        <v/>
      </c>
      <c r="I305" s="22" t="str">
        <f>IF(IFERROR(SEARCH("""",UPPER('ÚHRADOVÝ KATALOG VZP - ZP'!I305)),0)=0,UPPER('ÚHRADOVÝ KATALOG VZP - ZP'!I305),"("&amp;""""&amp;")")</f>
        <v/>
      </c>
      <c r="J305" s="23" t="str">
        <f>IF(S305="NOVÝ",IF(LEN(TRIM('ÚHRADOVÝ KATALOG VZP - ZP'!J305))=0,"Chybí VYC",'ÚHRADOVÝ KATALOG VZP - ZP'!J305),IF(LEN(TRIM('ÚHRADOVÝ KATALOG VZP - ZP'!J305))=0,"",'ÚHRADOVÝ KATALOG VZP - ZP'!J305))</f>
        <v/>
      </c>
      <c r="K305" s="22" t="str">
        <f>IF(S305="NOVÝ",IF(LEN(TRIM('ÚHRADOVÝ KATALOG VZP - ZP'!K305))=0,"Chybí MENA",IF(IFERROR(SEARCH("""",UPPER('ÚHRADOVÝ KATALOG VZP - ZP'!K305)),0)=0,UPPER('ÚHRADOVÝ KATALOG VZP - ZP'!K305),"("&amp;""""&amp;")")),IF(LEN(TRIM('ÚHRADOVÝ KATALOG VZP - ZP'!K305))=0,"",IF(IFERROR(SEARCH("""",UPPER('ÚHRADOVÝ KATALOG VZP - ZP'!K305)),0)=0,UPPER('ÚHRADOVÝ KATALOG VZP - ZP'!K305),"("&amp;""""&amp;")")))</f>
        <v/>
      </c>
      <c r="L305" s="24" t="str">
        <f>IF(S305="NOVÝ",IF(LEN(TRIM('ÚHRADOVÝ KATALOG VZP - ZP'!L305))=0,"Chybí KURZ",'ÚHRADOVÝ KATALOG VZP - ZP'!L305),IF(LEN(TRIM('ÚHRADOVÝ KATALOG VZP - ZP'!L305))=0,"",'ÚHRADOVÝ KATALOG VZP - ZP'!L305))</f>
        <v/>
      </c>
      <c r="M305" s="83" t="str">
        <f>IF(S305="NOVÝ",IF(LEN(TRIM('ÚHRADOVÝ KATALOG VZP - ZP'!M305))=0,"Chybí DPH",
IF(OR('ÚHRADOVÝ KATALOG VZP - ZP'!M305=15,'ÚHRADOVÝ KATALOG VZP - ZP'!M305=21),
'ÚHRADOVÝ KATALOG VZP - ZP'!M305,"CHYBA")),
IF(LEN(TRIM('ÚHRADOVÝ KATALOG VZP - ZP'!M305))=0,"",
IF(OR('ÚHRADOVÝ KATALOG VZP - ZP'!M305=15,'ÚHRADOVÝ KATALOG VZP - ZP'!M305=21),
'ÚHRADOVÝ KATALOG VZP - ZP'!M305,"CHYBA"))
)</f>
        <v/>
      </c>
      <c r="N305" s="25" t="str">
        <f>IF(R305="NE",IF(AND(T305&lt;&gt;"X",LEN('ÚHRADOVÝ KATALOG VZP - ZP'!N305)&gt;0),IF(ROUND(J305*L305*(1+(M305/100))*T305,2)&lt;'ÚHRADOVÝ KATALOG VZP - ZP'!N305,TEXT('ÚHRADOVÝ KATALOG VZP - ZP'!N305,"# ##0,00 Kč") &amp; CHAR(10) &amp; "&gt; " &amp; TEXT('ÚHRADOVÝ KATALOG VZP - ZP'!N305-(J305*L305*(1+(M305/100))*T305),"# ##0,00 Kč"),TEXT('ÚHRADOVÝ KATALOG VZP - ZP'!N305,"# ##0,00 Kč") &amp; CHAR(10) &amp; "OK"),"Chybí data pro výpočet"),"")</f>
        <v/>
      </c>
      <c r="O305" s="26" t="str">
        <f>IF(AND(R305="NE",LEN('ÚHRADOVÝ KATALOG VZP - ZP'!O305)&gt;0),'ÚHRADOVÝ KATALOG VZP - ZP'!O305,"")</f>
        <v/>
      </c>
      <c r="P305" s="26" t="str">
        <f>IF(AND(R305="NE",LEN('ÚHRADOVÝ KATALOG VZP - ZP'!P305)&gt;0),'ÚHRADOVÝ KATALOG VZP - ZP'!P305,"")</f>
        <v/>
      </c>
      <c r="Q305" s="79" t="str">
        <f>IF(LEN(TRIM('ÚHRADOVÝ KATALOG VZP - ZP'!Q305))=0,"",IF(IFERROR(SEARCH("""",UPPER('ÚHRADOVÝ KATALOG VZP - ZP'!Q305)),0)=0,UPPER('ÚHRADOVÝ KATALOG VZP - ZP'!Q305),"("&amp;""""&amp;")"))</f>
        <v/>
      </c>
      <c r="R305" s="31" t="str">
        <f>IF(LEN(TRIM('ÚHRADOVÝ KATALOG VZP - ZP'!B305)&amp;TRIM('ÚHRADOVÝ KATALOG VZP - ZP'!C305)&amp;TRIM('ÚHRADOVÝ KATALOG VZP - ZP'!D305)&amp;TRIM('ÚHRADOVÝ KATALOG VZP - ZP'!E305)&amp;TRIM('ÚHRADOVÝ KATALOG VZP - ZP'!F305)&amp;TRIM('ÚHRADOVÝ KATALOG VZP - ZP'!G305)&amp;TRIM('ÚHRADOVÝ KATALOG VZP - ZP'!H305)&amp;TRIM('ÚHRADOVÝ KATALOG VZP - ZP'!I305)&amp;TRIM('ÚHRADOVÝ KATALOG VZP - ZP'!J305)&amp;TRIM('ÚHRADOVÝ KATALOG VZP - ZP'!K305)&amp;TRIM('ÚHRADOVÝ KATALOG VZP - ZP'!L305)&amp;TRIM('ÚHRADOVÝ KATALOG VZP - ZP'!M305)&amp;TRIM('ÚHRADOVÝ KATALOG VZP - ZP'!N305)&amp;TRIM('ÚHRADOVÝ KATALOG VZP - ZP'!O305)&amp;TRIM('ÚHRADOVÝ KATALOG VZP - ZP'!P305)&amp;TRIM('ÚHRADOVÝ KATALOG VZP - ZP'!Q305))=0,"ANO","NE")</f>
        <v>ANO</v>
      </c>
      <c r="S305" s="31" t="str">
        <f>IF(R305="NE",IF(LEN(TRIM('ÚHRADOVÝ KATALOG VZP - ZP'!B305))=0,"NOVÝ","OPRAVA"),"")</f>
        <v/>
      </c>
      <c r="T305" s="32" t="str">
        <f t="shared" si="20"/>
        <v>X</v>
      </c>
      <c r="U305" s="11"/>
      <c r="V305" s="11">
        <f>LEN(TRIM('ÚHRADOVÝ KATALOG VZP - ZP'!C305))</f>
        <v>0</v>
      </c>
      <c r="W305" s="11" t="str">
        <f>IF(IFERROR(SEARCH("""",UPPER('ÚHRADOVÝ KATALOG VZP - ZP'!C305)),0)&gt;0," "&amp;CHAR(34),"")</f>
        <v/>
      </c>
      <c r="X305" s="11" t="str">
        <f>IF(IFERROR(SEARCH("~?",UPPER('ÚHRADOVÝ KATALOG VZP - ZP'!C305)),0)&gt;0," ?","")</f>
        <v/>
      </c>
      <c r="Y305" s="11" t="str">
        <f>IF(IFERROR(SEARCH("!",UPPER('ÚHRADOVÝ KATALOG VZP - ZP'!C305)),0)&gt;0," !","")</f>
        <v/>
      </c>
      <c r="Z305" s="11" t="str">
        <f>IF(IFERROR(SEARCH("_",UPPER('ÚHRADOVÝ KATALOG VZP - ZP'!C305)),0)&gt;0," _","")</f>
        <v/>
      </c>
      <c r="AA305" s="11" t="str">
        <f>IF(IFERROR(SEARCH("§",UPPER('ÚHRADOVÝ KATALOG VZP - ZP'!C305)),0)&gt;0," §","")</f>
        <v/>
      </c>
      <c r="AB305" s="11" t="str">
        <f>IF(IFERROR(SEARCH("#",UPPER('ÚHRADOVÝ KATALOG VZP - ZP'!C305)),0)&gt;0," #","")</f>
        <v/>
      </c>
      <c r="AC305" s="11" t="str">
        <f>IF(IFERROR(SEARCH(CHAR(10),UPPER('ÚHRADOVÝ KATALOG VZP - ZP'!C305)),0)&gt;0," ALT+ENTER","")</f>
        <v/>
      </c>
      <c r="AD305" s="96" t="str">
        <f>IF(AND(V305=0, R305="NE"),"Chybí NAZ",IF(LEN(TRIM(W305&amp;X305&amp;Y305&amp;Z305&amp;AA305&amp;AB305&amp;AC305))&gt;0,"Nepovolený(é) znak(y):   "&amp;W305&amp;X305&amp;Y305&amp;Z305&amp;AA305&amp;AB305&amp;AC305,TRIM('ÚHRADOVÝ KATALOG VZP - ZP'!C305)))</f>
        <v/>
      </c>
      <c r="AE305" s="11">
        <f>LEN(TRIM('ÚHRADOVÝ KATALOG VZP - ZP'!D305))</f>
        <v>0</v>
      </c>
      <c r="AF305" s="11" t="str">
        <f>IF(IFERROR(SEARCH("""",UPPER('ÚHRADOVÝ KATALOG VZP - ZP'!D305)),0)&gt;0," "&amp;CHAR(34),"")</f>
        <v/>
      </c>
      <c r="AG305" s="11" t="str">
        <f>IF(IFERROR(SEARCH("~?",UPPER('ÚHRADOVÝ KATALOG VZP - ZP'!D305)),0)&gt;0," ?","")</f>
        <v/>
      </c>
      <c r="AH305" s="11" t="str">
        <f>IF(IFERROR(SEARCH("!",UPPER('ÚHRADOVÝ KATALOG VZP - ZP'!D305)),0)&gt;0," !","")</f>
        <v/>
      </c>
      <c r="AI305" s="11" t="str">
        <f>IF(IFERROR(SEARCH("_",UPPER('ÚHRADOVÝ KATALOG VZP - ZP'!D305)),0)&gt;0," _","")</f>
        <v/>
      </c>
      <c r="AJ305" s="11" t="str">
        <f>IF(IFERROR(SEARCH("§",UPPER('ÚHRADOVÝ KATALOG VZP - ZP'!D305)),0)&gt;0," §","")</f>
        <v/>
      </c>
      <c r="AK305" s="11" t="str">
        <f>IF(IFERROR(SEARCH("#",UPPER('ÚHRADOVÝ KATALOG VZP - ZP'!D305)),0)&gt;0," #","")</f>
        <v/>
      </c>
      <c r="AL305" s="11" t="str">
        <f>IF(IFERROR(SEARCH(CHAR(10),UPPER('ÚHRADOVÝ KATALOG VZP - ZP'!D305)),0)&gt;0," ALT+ENTER","")</f>
        <v/>
      </c>
      <c r="AM305" s="96" t="str">
        <f>IF(AND(AE305=0, R305="NE"),"Chybí DOP",IF(LEN(TRIM(AF305&amp;AG305&amp;AH305&amp;AI305&amp;AJ305&amp;AK305&amp;AL305))&gt;0,"Nepovolený(é) znak(y):   "&amp;AF305&amp;AG305&amp;AH305&amp;AI305&amp;AJ305&amp;AK305&amp;AL305,TRIM('ÚHRADOVÝ KATALOG VZP - ZP'!D305)))</f>
        <v/>
      </c>
    </row>
    <row r="306" spans="1:39" ht="30" hidden="1" customHeight="1" x14ac:dyDescent="0.2">
      <c r="A306" s="1">
        <v>301</v>
      </c>
      <c r="B306" s="20" t="str">
        <f>IF(ISBLANK('ÚHRADOVÝ KATALOG VZP - ZP'!B306),"",'ÚHRADOVÝ KATALOG VZP - ZP'!B306)</f>
        <v/>
      </c>
      <c r="C306" s="21" t="str">
        <f t="shared" si="17"/>
        <v/>
      </c>
      <c r="D306" s="21" t="str">
        <f t="shared" si="18"/>
        <v/>
      </c>
      <c r="E306" s="22" t="str">
        <f>IF(S306="NOVÝ",IF(LEN(TRIM('ÚHRADOVÝ KATALOG VZP - ZP'!E306))=0,"Chybí TYP",'ÚHRADOVÝ KATALOG VZP - ZP'!E306),IF(LEN(TRIM('ÚHRADOVÝ KATALOG VZP - ZP'!E306))=0,"",'ÚHRADOVÝ KATALOG VZP - ZP'!E306))</f>
        <v/>
      </c>
      <c r="F306" s="22" t="str">
        <f t="shared" si="19"/>
        <v/>
      </c>
      <c r="G306" s="22" t="str">
        <f>IF(S306="NOVÝ",IF(LEN(TRIM('ÚHRADOVÝ KATALOG VZP - ZP'!G306))=0,"???",IF(IFERROR(SEARCH("""",UPPER('ÚHRADOVÝ KATALOG VZP - ZP'!G306)),0)=0,UPPER('ÚHRADOVÝ KATALOG VZP - ZP'!G306),"("&amp;""""&amp;")")),IF(LEN(TRIM('ÚHRADOVÝ KATALOG VZP - ZP'!G306))=0,"",IF(IFERROR(SEARCH("""",UPPER('ÚHRADOVÝ KATALOG VZP - ZP'!G306)),0)=0,UPPER('ÚHRADOVÝ KATALOG VZP - ZP'!G306),"("&amp;""""&amp;")")))</f>
        <v/>
      </c>
      <c r="H306" s="22" t="str">
        <f>IF(IFERROR(SEARCH("""",UPPER('ÚHRADOVÝ KATALOG VZP - ZP'!H306)),0)=0,UPPER('ÚHRADOVÝ KATALOG VZP - ZP'!H306),"("&amp;""""&amp;")")</f>
        <v/>
      </c>
      <c r="I306" s="22" t="str">
        <f>IF(IFERROR(SEARCH("""",UPPER('ÚHRADOVÝ KATALOG VZP - ZP'!I306)),0)=0,UPPER('ÚHRADOVÝ KATALOG VZP - ZP'!I306),"("&amp;""""&amp;")")</f>
        <v/>
      </c>
      <c r="J306" s="23" t="str">
        <f>IF(S306="NOVÝ",IF(LEN(TRIM('ÚHRADOVÝ KATALOG VZP - ZP'!J306))=0,"Chybí VYC",'ÚHRADOVÝ KATALOG VZP - ZP'!J306),IF(LEN(TRIM('ÚHRADOVÝ KATALOG VZP - ZP'!J306))=0,"",'ÚHRADOVÝ KATALOG VZP - ZP'!J306))</f>
        <v/>
      </c>
      <c r="K306" s="22" t="str">
        <f>IF(S306="NOVÝ",IF(LEN(TRIM('ÚHRADOVÝ KATALOG VZP - ZP'!K306))=0,"Chybí MENA",IF(IFERROR(SEARCH("""",UPPER('ÚHRADOVÝ KATALOG VZP - ZP'!K306)),0)=0,UPPER('ÚHRADOVÝ KATALOG VZP - ZP'!K306),"("&amp;""""&amp;")")),IF(LEN(TRIM('ÚHRADOVÝ KATALOG VZP - ZP'!K306))=0,"",IF(IFERROR(SEARCH("""",UPPER('ÚHRADOVÝ KATALOG VZP - ZP'!K306)),0)=0,UPPER('ÚHRADOVÝ KATALOG VZP - ZP'!K306),"("&amp;""""&amp;")")))</f>
        <v/>
      </c>
      <c r="L306" s="24" t="str">
        <f>IF(S306="NOVÝ",IF(LEN(TRIM('ÚHRADOVÝ KATALOG VZP - ZP'!L306))=0,"Chybí KURZ",'ÚHRADOVÝ KATALOG VZP - ZP'!L306),IF(LEN(TRIM('ÚHRADOVÝ KATALOG VZP - ZP'!L306))=0,"",'ÚHRADOVÝ KATALOG VZP - ZP'!L306))</f>
        <v/>
      </c>
      <c r="M306" s="83" t="str">
        <f>IF(S306="NOVÝ",IF(LEN(TRIM('ÚHRADOVÝ KATALOG VZP - ZP'!M306))=0,"Chybí DPH",
IF(OR('ÚHRADOVÝ KATALOG VZP - ZP'!M306=15,'ÚHRADOVÝ KATALOG VZP - ZP'!M306=21),
'ÚHRADOVÝ KATALOG VZP - ZP'!M306,"CHYBA")),
IF(LEN(TRIM('ÚHRADOVÝ KATALOG VZP - ZP'!M306))=0,"",
IF(OR('ÚHRADOVÝ KATALOG VZP - ZP'!M306=15,'ÚHRADOVÝ KATALOG VZP - ZP'!M306=21),
'ÚHRADOVÝ KATALOG VZP - ZP'!M306,"CHYBA"))
)</f>
        <v/>
      </c>
      <c r="N306" s="25" t="str">
        <f>IF(R306="NE",IF(AND(T306&lt;&gt;"X",LEN('ÚHRADOVÝ KATALOG VZP - ZP'!N306)&gt;0),IF(ROUND(J306*L306*(1+(M306/100))*T306,2)&lt;'ÚHRADOVÝ KATALOG VZP - ZP'!N306,TEXT('ÚHRADOVÝ KATALOG VZP - ZP'!N306,"# ##0,00 Kč") &amp; CHAR(10) &amp; "&gt; " &amp; TEXT('ÚHRADOVÝ KATALOG VZP - ZP'!N306-(J306*L306*(1+(M306/100))*T306),"# ##0,00 Kč"),TEXT('ÚHRADOVÝ KATALOG VZP - ZP'!N306,"# ##0,00 Kč") &amp; CHAR(10) &amp; "OK"),"Chybí data pro výpočet"),"")</f>
        <v/>
      </c>
      <c r="O306" s="26" t="str">
        <f>IF(AND(R306="NE",LEN('ÚHRADOVÝ KATALOG VZP - ZP'!O306)&gt;0),'ÚHRADOVÝ KATALOG VZP - ZP'!O306,"")</f>
        <v/>
      </c>
      <c r="P306" s="26" t="str">
        <f>IF(AND(R306="NE",LEN('ÚHRADOVÝ KATALOG VZP - ZP'!P306)&gt;0),'ÚHRADOVÝ KATALOG VZP - ZP'!P306,"")</f>
        <v/>
      </c>
      <c r="Q306" s="79" t="str">
        <f>IF(LEN(TRIM('ÚHRADOVÝ KATALOG VZP - ZP'!Q306))=0,"",IF(IFERROR(SEARCH("""",UPPER('ÚHRADOVÝ KATALOG VZP - ZP'!Q306)),0)=0,UPPER('ÚHRADOVÝ KATALOG VZP - ZP'!Q306),"("&amp;""""&amp;")"))</f>
        <v/>
      </c>
      <c r="R306" s="31" t="str">
        <f>IF(LEN(TRIM('ÚHRADOVÝ KATALOG VZP - ZP'!B306)&amp;TRIM('ÚHRADOVÝ KATALOG VZP - ZP'!C306)&amp;TRIM('ÚHRADOVÝ KATALOG VZP - ZP'!D306)&amp;TRIM('ÚHRADOVÝ KATALOG VZP - ZP'!E306)&amp;TRIM('ÚHRADOVÝ KATALOG VZP - ZP'!F306)&amp;TRIM('ÚHRADOVÝ KATALOG VZP - ZP'!G306)&amp;TRIM('ÚHRADOVÝ KATALOG VZP - ZP'!H306)&amp;TRIM('ÚHRADOVÝ KATALOG VZP - ZP'!I306)&amp;TRIM('ÚHRADOVÝ KATALOG VZP - ZP'!J306)&amp;TRIM('ÚHRADOVÝ KATALOG VZP - ZP'!K306)&amp;TRIM('ÚHRADOVÝ KATALOG VZP - ZP'!L306)&amp;TRIM('ÚHRADOVÝ KATALOG VZP - ZP'!M306)&amp;TRIM('ÚHRADOVÝ KATALOG VZP - ZP'!N306)&amp;TRIM('ÚHRADOVÝ KATALOG VZP - ZP'!O306)&amp;TRIM('ÚHRADOVÝ KATALOG VZP - ZP'!P306)&amp;TRIM('ÚHRADOVÝ KATALOG VZP - ZP'!Q306))=0,"ANO","NE")</f>
        <v>ANO</v>
      </c>
      <c r="S306" s="31" t="str">
        <f>IF(R306="NE",IF(LEN(TRIM('ÚHRADOVÝ KATALOG VZP - ZP'!B306))=0,"NOVÝ","OPRAVA"),"")</f>
        <v/>
      </c>
      <c r="T306" s="32" t="str">
        <f t="shared" si="20"/>
        <v>X</v>
      </c>
      <c r="U306" s="11"/>
      <c r="V306" s="11">
        <f>LEN(TRIM('ÚHRADOVÝ KATALOG VZP - ZP'!C306))</f>
        <v>0</v>
      </c>
      <c r="W306" s="11" t="str">
        <f>IF(IFERROR(SEARCH("""",UPPER('ÚHRADOVÝ KATALOG VZP - ZP'!C306)),0)&gt;0," "&amp;CHAR(34),"")</f>
        <v/>
      </c>
      <c r="X306" s="11" t="str">
        <f>IF(IFERROR(SEARCH("~?",UPPER('ÚHRADOVÝ KATALOG VZP - ZP'!C306)),0)&gt;0," ?","")</f>
        <v/>
      </c>
      <c r="Y306" s="11" t="str">
        <f>IF(IFERROR(SEARCH("!",UPPER('ÚHRADOVÝ KATALOG VZP - ZP'!C306)),0)&gt;0," !","")</f>
        <v/>
      </c>
      <c r="Z306" s="11" t="str">
        <f>IF(IFERROR(SEARCH("_",UPPER('ÚHRADOVÝ KATALOG VZP - ZP'!C306)),0)&gt;0," _","")</f>
        <v/>
      </c>
      <c r="AA306" s="11" t="str">
        <f>IF(IFERROR(SEARCH("§",UPPER('ÚHRADOVÝ KATALOG VZP - ZP'!C306)),0)&gt;0," §","")</f>
        <v/>
      </c>
      <c r="AB306" s="11" t="str">
        <f>IF(IFERROR(SEARCH("#",UPPER('ÚHRADOVÝ KATALOG VZP - ZP'!C306)),0)&gt;0," #","")</f>
        <v/>
      </c>
      <c r="AC306" s="11" t="str">
        <f>IF(IFERROR(SEARCH(CHAR(10),UPPER('ÚHRADOVÝ KATALOG VZP - ZP'!C306)),0)&gt;0," ALT+ENTER","")</f>
        <v/>
      </c>
      <c r="AD306" s="96" t="str">
        <f>IF(AND(V306=0, R306="NE"),"Chybí NAZ",IF(LEN(TRIM(W306&amp;X306&amp;Y306&amp;Z306&amp;AA306&amp;AB306&amp;AC306))&gt;0,"Nepovolený(é) znak(y):   "&amp;W306&amp;X306&amp;Y306&amp;Z306&amp;AA306&amp;AB306&amp;AC306,TRIM('ÚHRADOVÝ KATALOG VZP - ZP'!C306)))</f>
        <v/>
      </c>
      <c r="AE306" s="11">
        <f>LEN(TRIM('ÚHRADOVÝ KATALOG VZP - ZP'!D306))</f>
        <v>0</v>
      </c>
      <c r="AF306" s="11" t="str">
        <f>IF(IFERROR(SEARCH("""",UPPER('ÚHRADOVÝ KATALOG VZP - ZP'!D306)),0)&gt;0," "&amp;CHAR(34),"")</f>
        <v/>
      </c>
      <c r="AG306" s="11" t="str">
        <f>IF(IFERROR(SEARCH("~?",UPPER('ÚHRADOVÝ KATALOG VZP - ZP'!D306)),0)&gt;0," ?","")</f>
        <v/>
      </c>
      <c r="AH306" s="11" t="str">
        <f>IF(IFERROR(SEARCH("!",UPPER('ÚHRADOVÝ KATALOG VZP - ZP'!D306)),0)&gt;0," !","")</f>
        <v/>
      </c>
      <c r="AI306" s="11" t="str">
        <f>IF(IFERROR(SEARCH("_",UPPER('ÚHRADOVÝ KATALOG VZP - ZP'!D306)),0)&gt;0," _","")</f>
        <v/>
      </c>
      <c r="AJ306" s="11" t="str">
        <f>IF(IFERROR(SEARCH("§",UPPER('ÚHRADOVÝ KATALOG VZP - ZP'!D306)),0)&gt;0," §","")</f>
        <v/>
      </c>
      <c r="AK306" s="11" t="str">
        <f>IF(IFERROR(SEARCH("#",UPPER('ÚHRADOVÝ KATALOG VZP - ZP'!D306)),0)&gt;0," #","")</f>
        <v/>
      </c>
      <c r="AL306" s="11" t="str">
        <f>IF(IFERROR(SEARCH(CHAR(10),UPPER('ÚHRADOVÝ KATALOG VZP - ZP'!D306)),0)&gt;0," ALT+ENTER","")</f>
        <v/>
      </c>
      <c r="AM306" s="96" t="str">
        <f>IF(AND(AE306=0, R306="NE"),"Chybí DOP",IF(LEN(TRIM(AF306&amp;AG306&amp;AH306&amp;AI306&amp;AJ306&amp;AK306&amp;AL306))&gt;0,"Nepovolený(é) znak(y):   "&amp;AF306&amp;AG306&amp;AH306&amp;AI306&amp;AJ306&amp;AK306&amp;AL306,TRIM('ÚHRADOVÝ KATALOG VZP - ZP'!D306)))</f>
        <v/>
      </c>
    </row>
    <row r="307" spans="1:39" ht="30" hidden="1" customHeight="1" x14ac:dyDescent="0.2">
      <c r="A307" s="1">
        <v>302</v>
      </c>
      <c r="B307" s="20" t="str">
        <f>IF(ISBLANK('ÚHRADOVÝ KATALOG VZP - ZP'!B307),"",'ÚHRADOVÝ KATALOG VZP - ZP'!B307)</f>
        <v/>
      </c>
      <c r="C307" s="21" t="str">
        <f t="shared" si="17"/>
        <v/>
      </c>
      <c r="D307" s="21" t="str">
        <f t="shared" si="18"/>
        <v/>
      </c>
      <c r="E307" s="22" t="str">
        <f>IF(S307="NOVÝ",IF(LEN(TRIM('ÚHRADOVÝ KATALOG VZP - ZP'!E307))=0,"Chybí TYP",'ÚHRADOVÝ KATALOG VZP - ZP'!E307),IF(LEN(TRIM('ÚHRADOVÝ KATALOG VZP - ZP'!E307))=0,"",'ÚHRADOVÝ KATALOG VZP - ZP'!E307))</f>
        <v/>
      </c>
      <c r="F307" s="22" t="str">
        <f t="shared" si="19"/>
        <v/>
      </c>
      <c r="G307" s="22" t="str">
        <f>IF(S307="NOVÝ",IF(LEN(TRIM('ÚHRADOVÝ KATALOG VZP - ZP'!G307))=0,"???",IF(IFERROR(SEARCH("""",UPPER('ÚHRADOVÝ KATALOG VZP - ZP'!G307)),0)=0,UPPER('ÚHRADOVÝ KATALOG VZP - ZP'!G307),"("&amp;""""&amp;")")),IF(LEN(TRIM('ÚHRADOVÝ KATALOG VZP - ZP'!G307))=0,"",IF(IFERROR(SEARCH("""",UPPER('ÚHRADOVÝ KATALOG VZP - ZP'!G307)),0)=0,UPPER('ÚHRADOVÝ KATALOG VZP - ZP'!G307),"("&amp;""""&amp;")")))</f>
        <v/>
      </c>
      <c r="H307" s="22" t="str">
        <f>IF(IFERROR(SEARCH("""",UPPER('ÚHRADOVÝ KATALOG VZP - ZP'!H307)),0)=0,UPPER('ÚHRADOVÝ KATALOG VZP - ZP'!H307),"("&amp;""""&amp;")")</f>
        <v/>
      </c>
      <c r="I307" s="22" t="str">
        <f>IF(IFERROR(SEARCH("""",UPPER('ÚHRADOVÝ KATALOG VZP - ZP'!I307)),0)=0,UPPER('ÚHRADOVÝ KATALOG VZP - ZP'!I307),"("&amp;""""&amp;")")</f>
        <v/>
      </c>
      <c r="J307" s="23" t="str">
        <f>IF(S307="NOVÝ",IF(LEN(TRIM('ÚHRADOVÝ KATALOG VZP - ZP'!J307))=0,"Chybí VYC",'ÚHRADOVÝ KATALOG VZP - ZP'!J307),IF(LEN(TRIM('ÚHRADOVÝ KATALOG VZP - ZP'!J307))=0,"",'ÚHRADOVÝ KATALOG VZP - ZP'!J307))</f>
        <v/>
      </c>
      <c r="K307" s="22" t="str">
        <f>IF(S307="NOVÝ",IF(LEN(TRIM('ÚHRADOVÝ KATALOG VZP - ZP'!K307))=0,"Chybí MENA",IF(IFERROR(SEARCH("""",UPPER('ÚHRADOVÝ KATALOG VZP - ZP'!K307)),0)=0,UPPER('ÚHRADOVÝ KATALOG VZP - ZP'!K307),"("&amp;""""&amp;")")),IF(LEN(TRIM('ÚHRADOVÝ KATALOG VZP - ZP'!K307))=0,"",IF(IFERROR(SEARCH("""",UPPER('ÚHRADOVÝ KATALOG VZP - ZP'!K307)),0)=0,UPPER('ÚHRADOVÝ KATALOG VZP - ZP'!K307),"("&amp;""""&amp;")")))</f>
        <v/>
      </c>
      <c r="L307" s="24" t="str">
        <f>IF(S307="NOVÝ",IF(LEN(TRIM('ÚHRADOVÝ KATALOG VZP - ZP'!L307))=0,"Chybí KURZ",'ÚHRADOVÝ KATALOG VZP - ZP'!L307),IF(LEN(TRIM('ÚHRADOVÝ KATALOG VZP - ZP'!L307))=0,"",'ÚHRADOVÝ KATALOG VZP - ZP'!L307))</f>
        <v/>
      </c>
      <c r="M307" s="83" t="str">
        <f>IF(S307="NOVÝ",IF(LEN(TRIM('ÚHRADOVÝ KATALOG VZP - ZP'!M307))=0,"Chybí DPH",
IF(OR('ÚHRADOVÝ KATALOG VZP - ZP'!M307=15,'ÚHRADOVÝ KATALOG VZP - ZP'!M307=21),
'ÚHRADOVÝ KATALOG VZP - ZP'!M307,"CHYBA")),
IF(LEN(TRIM('ÚHRADOVÝ KATALOG VZP - ZP'!M307))=0,"",
IF(OR('ÚHRADOVÝ KATALOG VZP - ZP'!M307=15,'ÚHRADOVÝ KATALOG VZP - ZP'!M307=21),
'ÚHRADOVÝ KATALOG VZP - ZP'!M307,"CHYBA"))
)</f>
        <v/>
      </c>
      <c r="N307" s="25" t="str">
        <f>IF(R307="NE",IF(AND(T307&lt;&gt;"X",LEN('ÚHRADOVÝ KATALOG VZP - ZP'!N307)&gt;0),IF(ROUND(J307*L307*(1+(M307/100))*T307,2)&lt;'ÚHRADOVÝ KATALOG VZP - ZP'!N307,TEXT('ÚHRADOVÝ KATALOG VZP - ZP'!N307,"# ##0,00 Kč") &amp; CHAR(10) &amp; "&gt; " &amp; TEXT('ÚHRADOVÝ KATALOG VZP - ZP'!N307-(J307*L307*(1+(M307/100))*T307),"# ##0,00 Kč"),TEXT('ÚHRADOVÝ KATALOG VZP - ZP'!N307,"# ##0,00 Kč") &amp; CHAR(10) &amp; "OK"),"Chybí data pro výpočet"),"")</f>
        <v/>
      </c>
      <c r="O307" s="26" t="str">
        <f>IF(AND(R307="NE",LEN('ÚHRADOVÝ KATALOG VZP - ZP'!O307)&gt;0),'ÚHRADOVÝ KATALOG VZP - ZP'!O307,"")</f>
        <v/>
      </c>
      <c r="P307" s="26" t="str">
        <f>IF(AND(R307="NE",LEN('ÚHRADOVÝ KATALOG VZP - ZP'!P307)&gt;0),'ÚHRADOVÝ KATALOG VZP - ZP'!P307,"")</f>
        <v/>
      </c>
      <c r="Q307" s="79" t="str">
        <f>IF(LEN(TRIM('ÚHRADOVÝ KATALOG VZP - ZP'!Q307))=0,"",IF(IFERROR(SEARCH("""",UPPER('ÚHRADOVÝ KATALOG VZP - ZP'!Q307)),0)=0,UPPER('ÚHRADOVÝ KATALOG VZP - ZP'!Q307),"("&amp;""""&amp;")"))</f>
        <v/>
      </c>
      <c r="R307" s="31" t="str">
        <f>IF(LEN(TRIM('ÚHRADOVÝ KATALOG VZP - ZP'!B307)&amp;TRIM('ÚHRADOVÝ KATALOG VZP - ZP'!C307)&amp;TRIM('ÚHRADOVÝ KATALOG VZP - ZP'!D307)&amp;TRIM('ÚHRADOVÝ KATALOG VZP - ZP'!E307)&amp;TRIM('ÚHRADOVÝ KATALOG VZP - ZP'!F307)&amp;TRIM('ÚHRADOVÝ KATALOG VZP - ZP'!G307)&amp;TRIM('ÚHRADOVÝ KATALOG VZP - ZP'!H307)&amp;TRIM('ÚHRADOVÝ KATALOG VZP - ZP'!I307)&amp;TRIM('ÚHRADOVÝ KATALOG VZP - ZP'!J307)&amp;TRIM('ÚHRADOVÝ KATALOG VZP - ZP'!K307)&amp;TRIM('ÚHRADOVÝ KATALOG VZP - ZP'!L307)&amp;TRIM('ÚHRADOVÝ KATALOG VZP - ZP'!M307)&amp;TRIM('ÚHRADOVÝ KATALOG VZP - ZP'!N307)&amp;TRIM('ÚHRADOVÝ KATALOG VZP - ZP'!O307)&amp;TRIM('ÚHRADOVÝ KATALOG VZP - ZP'!P307)&amp;TRIM('ÚHRADOVÝ KATALOG VZP - ZP'!Q307))=0,"ANO","NE")</f>
        <v>ANO</v>
      </c>
      <c r="S307" s="31" t="str">
        <f>IF(R307="NE",IF(LEN(TRIM('ÚHRADOVÝ KATALOG VZP - ZP'!B307))=0,"NOVÝ","OPRAVA"),"")</f>
        <v/>
      </c>
      <c r="T307" s="32" t="str">
        <f t="shared" si="20"/>
        <v>X</v>
      </c>
      <c r="U307" s="11"/>
      <c r="V307" s="11">
        <f>LEN(TRIM('ÚHRADOVÝ KATALOG VZP - ZP'!C307))</f>
        <v>0</v>
      </c>
      <c r="W307" s="11" t="str">
        <f>IF(IFERROR(SEARCH("""",UPPER('ÚHRADOVÝ KATALOG VZP - ZP'!C307)),0)&gt;0," "&amp;CHAR(34),"")</f>
        <v/>
      </c>
      <c r="X307" s="11" t="str">
        <f>IF(IFERROR(SEARCH("~?",UPPER('ÚHRADOVÝ KATALOG VZP - ZP'!C307)),0)&gt;0," ?","")</f>
        <v/>
      </c>
      <c r="Y307" s="11" t="str">
        <f>IF(IFERROR(SEARCH("!",UPPER('ÚHRADOVÝ KATALOG VZP - ZP'!C307)),0)&gt;0," !","")</f>
        <v/>
      </c>
      <c r="Z307" s="11" t="str">
        <f>IF(IFERROR(SEARCH("_",UPPER('ÚHRADOVÝ KATALOG VZP - ZP'!C307)),0)&gt;0," _","")</f>
        <v/>
      </c>
      <c r="AA307" s="11" t="str">
        <f>IF(IFERROR(SEARCH("§",UPPER('ÚHRADOVÝ KATALOG VZP - ZP'!C307)),0)&gt;0," §","")</f>
        <v/>
      </c>
      <c r="AB307" s="11" t="str">
        <f>IF(IFERROR(SEARCH("#",UPPER('ÚHRADOVÝ KATALOG VZP - ZP'!C307)),0)&gt;0," #","")</f>
        <v/>
      </c>
      <c r="AC307" s="11" t="str">
        <f>IF(IFERROR(SEARCH(CHAR(10),UPPER('ÚHRADOVÝ KATALOG VZP - ZP'!C307)),0)&gt;0," ALT+ENTER","")</f>
        <v/>
      </c>
      <c r="AD307" s="96" t="str">
        <f>IF(AND(V307=0, R307="NE"),"Chybí NAZ",IF(LEN(TRIM(W307&amp;X307&amp;Y307&amp;Z307&amp;AA307&amp;AB307&amp;AC307))&gt;0,"Nepovolený(é) znak(y):   "&amp;W307&amp;X307&amp;Y307&amp;Z307&amp;AA307&amp;AB307&amp;AC307,TRIM('ÚHRADOVÝ KATALOG VZP - ZP'!C307)))</f>
        <v/>
      </c>
      <c r="AE307" s="11">
        <f>LEN(TRIM('ÚHRADOVÝ KATALOG VZP - ZP'!D307))</f>
        <v>0</v>
      </c>
      <c r="AF307" s="11" t="str">
        <f>IF(IFERROR(SEARCH("""",UPPER('ÚHRADOVÝ KATALOG VZP - ZP'!D307)),0)&gt;0," "&amp;CHAR(34),"")</f>
        <v/>
      </c>
      <c r="AG307" s="11" t="str">
        <f>IF(IFERROR(SEARCH("~?",UPPER('ÚHRADOVÝ KATALOG VZP - ZP'!D307)),0)&gt;0," ?","")</f>
        <v/>
      </c>
      <c r="AH307" s="11" t="str">
        <f>IF(IFERROR(SEARCH("!",UPPER('ÚHRADOVÝ KATALOG VZP - ZP'!D307)),0)&gt;0," !","")</f>
        <v/>
      </c>
      <c r="AI307" s="11" t="str">
        <f>IF(IFERROR(SEARCH("_",UPPER('ÚHRADOVÝ KATALOG VZP - ZP'!D307)),0)&gt;0," _","")</f>
        <v/>
      </c>
      <c r="AJ307" s="11" t="str">
        <f>IF(IFERROR(SEARCH("§",UPPER('ÚHRADOVÝ KATALOG VZP - ZP'!D307)),0)&gt;0," §","")</f>
        <v/>
      </c>
      <c r="AK307" s="11" t="str">
        <f>IF(IFERROR(SEARCH("#",UPPER('ÚHRADOVÝ KATALOG VZP - ZP'!D307)),0)&gt;0," #","")</f>
        <v/>
      </c>
      <c r="AL307" s="11" t="str">
        <f>IF(IFERROR(SEARCH(CHAR(10),UPPER('ÚHRADOVÝ KATALOG VZP - ZP'!D307)),0)&gt;0," ALT+ENTER","")</f>
        <v/>
      </c>
      <c r="AM307" s="96" t="str">
        <f>IF(AND(AE307=0, R307="NE"),"Chybí DOP",IF(LEN(TRIM(AF307&amp;AG307&amp;AH307&amp;AI307&amp;AJ307&amp;AK307&amp;AL307))&gt;0,"Nepovolený(é) znak(y):   "&amp;AF307&amp;AG307&amp;AH307&amp;AI307&amp;AJ307&amp;AK307&amp;AL307,TRIM('ÚHRADOVÝ KATALOG VZP - ZP'!D307)))</f>
        <v/>
      </c>
    </row>
    <row r="308" spans="1:39" ht="30" hidden="1" customHeight="1" x14ac:dyDescent="0.2">
      <c r="A308" s="1">
        <v>303</v>
      </c>
      <c r="B308" s="20" t="str">
        <f>IF(ISBLANK('ÚHRADOVÝ KATALOG VZP - ZP'!B308),"",'ÚHRADOVÝ KATALOG VZP - ZP'!B308)</f>
        <v/>
      </c>
      <c r="C308" s="21" t="str">
        <f t="shared" si="17"/>
        <v/>
      </c>
      <c r="D308" s="21" t="str">
        <f t="shared" si="18"/>
        <v/>
      </c>
      <c r="E308" s="22" t="str">
        <f>IF(S308="NOVÝ",IF(LEN(TRIM('ÚHRADOVÝ KATALOG VZP - ZP'!E308))=0,"Chybí TYP",'ÚHRADOVÝ KATALOG VZP - ZP'!E308),IF(LEN(TRIM('ÚHRADOVÝ KATALOG VZP - ZP'!E308))=0,"",'ÚHRADOVÝ KATALOG VZP - ZP'!E308))</f>
        <v/>
      </c>
      <c r="F308" s="22" t="str">
        <f t="shared" si="19"/>
        <v/>
      </c>
      <c r="G308" s="22" t="str">
        <f>IF(S308="NOVÝ",IF(LEN(TRIM('ÚHRADOVÝ KATALOG VZP - ZP'!G308))=0,"???",IF(IFERROR(SEARCH("""",UPPER('ÚHRADOVÝ KATALOG VZP - ZP'!G308)),0)=0,UPPER('ÚHRADOVÝ KATALOG VZP - ZP'!G308),"("&amp;""""&amp;")")),IF(LEN(TRIM('ÚHRADOVÝ KATALOG VZP - ZP'!G308))=0,"",IF(IFERROR(SEARCH("""",UPPER('ÚHRADOVÝ KATALOG VZP - ZP'!G308)),0)=0,UPPER('ÚHRADOVÝ KATALOG VZP - ZP'!G308),"("&amp;""""&amp;")")))</f>
        <v/>
      </c>
      <c r="H308" s="22" t="str">
        <f>IF(IFERROR(SEARCH("""",UPPER('ÚHRADOVÝ KATALOG VZP - ZP'!H308)),0)=0,UPPER('ÚHRADOVÝ KATALOG VZP - ZP'!H308),"("&amp;""""&amp;")")</f>
        <v/>
      </c>
      <c r="I308" s="22" t="str">
        <f>IF(IFERROR(SEARCH("""",UPPER('ÚHRADOVÝ KATALOG VZP - ZP'!I308)),0)=0,UPPER('ÚHRADOVÝ KATALOG VZP - ZP'!I308),"("&amp;""""&amp;")")</f>
        <v/>
      </c>
      <c r="J308" s="23" t="str">
        <f>IF(S308="NOVÝ",IF(LEN(TRIM('ÚHRADOVÝ KATALOG VZP - ZP'!J308))=0,"Chybí VYC",'ÚHRADOVÝ KATALOG VZP - ZP'!J308),IF(LEN(TRIM('ÚHRADOVÝ KATALOG VZP - ZP'!J308))=0,"",'ÚHRADOVÝ KATALOG VZP - ZP'!J308))</f>
        <v/>
      </c>
      <c r="K308" s="22" t="str">
        <f>IF(S308="NOVÝ",IF(LEN(TRIM('ÚHRADOVÝ KATALOG VZP - ZP'!K308))=0,"Chybí MENA",IF(IFERROR(SEARCH("""",UPPER('ÚHRADOVÝ KATALOG VZP - ZP'!K308)),0)=0,UPPER('ÚHRADOVÝ KATALOG VZP - ZP'!K308),"("&amp;""""&amp;")")),IF(LEN(TRIM('ÚHRADOVÝ KATALOG VZP - ZP'!K308))=0,"",IF(IFERROR(SEARCH("""",UPPER('ÚHRADOVÝ KATALOG VZP - ZP'!K308)),0)=0,UPPER('ÚHRADOVÝ KATALOG VZP - ZP'!K308),"("&amp;""""&amp;")")))</f>
        <v/>
      </c>
      <c r="L308" s="24" t="str">
        <f>IF(S308="NOVÝ",IF(LEN(TRIM('ÚHRADOVÝ KATALOG VZP - ZP'!L308))=0,"Chybí KURZ",'ÚHRADOVÝ KATALOG VZP - ZP'!L308),IF(LEN(TRIM('ÚHRADOVÝ KATALOG VZP - ZP'!L308))=0,"",'ÚHRADOVÝ KATALOG VZP - ZP'!L308))</f>
        <v/>
      </c>
      <c r="M308" s="83" t="str">
        <f>IF(S308="NOVÝ",IF(LEN(TRIM('ÚHRADOVÝ KATALOG VZP - ZP'!M308))=0,"Chybí DPH",
IF(OR('ÚHRADOVÝ KATALOG VZP - ZP'!M308=15,'ÚHRADOVÝ KATALOG VZP - ZP'!M308=21),
'ÚHRADOVÝ KATALOG VZP - ZP'!M308,"CHYBA")),
IF(LEN(TRIM('ÚHRADOVÝ KATALOG VZP - ZP'!M308))=0,"",
IF(OR('ÚHRADOVÝ KATALOG VZP - ZP'!M308=15,'ÚHRADOVÝ KATALOG VZP - ZP'!M308=21),
'ÚHRADOVÝ KATALOG VZP - ZP'!M308,"CHYBA"))
)</f>
        <v/>
      </c>
      <c r="N308" s="25" t="str">
        <f>IF(R308="NE",IF(AND(T308&lt;&gt;"X",LEN('ÚHRADOVÝ KATALOG VZP - ZP'!N308)&gt;0),IF(ROUND(J308*L308*(1+(M308/100))*T308,2)&lt;'ÚHRADOVÝ KATALOG VZP - ZP'!N308,TEXT('ÚHRADOVÝ KATALOG VZP - ZP'!N308,"# ##0,00 Kč") &amp; CHAR(10) &amp; "&gt; " &amp; TEXT('ÚHRADOVÝ KATALOG VZP - ZP'!N308-(J308*L308*(1+(M308/100))*T308),"# ##0,00 Kč"),TEXT('ÚHRADOVÝ KATALOG VZP - ZP'!N308,"# ##0,00 Kč") &amp; CHAR(10) &amp; "OK"),"Chybí data pro výpočet"),"")</f>
        <v/>
      </c>
      <c r="O308" s="26" t="str">
        <f>IF(AND(R308="NE",LEN('ÚHRADOVÝ KATALOG VZP - ZP'!O308)&gt;0),'ÚHRADOVÝ KATALOG VZP - ZP'!O308,"")</f>
        <v/>
      </c>
      <c r="P308" s="26" t="str">
        <f>IF(AND(R308="NE",LEN('ÚHRADOVÝ KATALOG VZP - ZP'!P308)&gt;0),'ÚHRADOVÝ KATALOG VZP - ZP'!P308,"")</f>
        <v/>
      </c>
      <c r="Q308" s="79" t="str">
        <f>IF(LEN(TRIM('ÚHRADOVÝ KATALOG VZP - ZP'!Q308))=0,"",IF(IFERROR(SEARCH("""",UPPER('ÚHRADOVÝ KATALOG VZP - ZP'!Q308)),0)=0,UPPER('ÚHRADOVÝ KATALOG VZP - ZP'!Q308),"("&amp;""""&amp;")"))</f>
        <v/>
      </c>
      <c r="R308" s="31" t="str">
        <f>IF(LEN(TRIM('ÚHRADOVÝ KATALOG VZP - ZP'!B308)&amp;TRIM('ÚHRADOVÝ KATALOG VZP - ZP'!C308)&amp;TRIM('ÚHRADOVÝ KATALOG VZP - ZP'!D308)&amp;TRIM('ÚHRADOVÝ KATALOG VZP - ZP'!E308)&amp;TRIM('ÚHRADOVÝ KATALOG VZP - ZP'!F308)&amp;TRIM('ÚHRADOVÝ KATALOG VZP - ZP'!G308)&amp;TRIM('ÚHRADOVÝ KATALOG VZP - ZP'!H308)&amp;TRIM('ÚHRADOVÝ KATALOG VZP - ZP'!I308)&amp;TRIM('ÚHRADOVÝ KATALOG VZP - ZP'!J308)&amp;TRIM('ÚHRADOVÝ KATALOG VZP - ZP'!K308)&amp;TRIM('ÚHRADOVÝ KATALOG VZP - ZP'!L308)&amp;TRIM('ÚHRADOVÝ KATALOG VZP - ZP'!M308)&amp;TRIM('ÚHRADOVÝ KATALOG VZP - ZP'!N308)&amp;TRIM('ÚHRADOVÝ KATALOG VZP - ZP'!O308)&amp;TRIM('ÚHRADOVÝ KATALOG VZP - ZP'!P308)&amp;TRIM('ÚHRADOVÝ KATALOG VZP - ZP'!Q308))=0,"ANO","NE")</f>
        <v>ANO</v>
      </c>
      <c r="S308" s="31" t="str">
        <f>IF(R308="NE",IF(LEN(TRIM('ÚHRADOVÝ KATALOG VZP - ZP'!B308))=0,"NOVÝ","OPRAVA"),"")</f>
        <v/>
      </c>
      <c r="T308" s="32" t="str">
        <f t="shared" si="20"/>
        <v>X</v>
      </c>
      <c r="U308" s="11"/>
      <c r="V308" s="11">
        <f>LEN(TRIM('ÚHRADOVÝ KATALOG VZP - ZP'!C308))</f>
        <v>0</v>
      </c>
      <c r="W308" s="11" t="str">
        <f>IF(IFERROR(SEARCH("""",UPPER('ÚHRADOVÝ KATALOG VZP - ZP'!C308)),0)&gt;0," "&amp;CHAR(34),"")</f>
        <v/>
      </c>
      <c r="X308" s="11" t="str">
        <f>IF(IFERROR(SEARCH("~?",UPPER('ÚHRADOVÝ KATALOG VZP - ZP'!C308)),0)&gt;0," ?","")</f>
        <v/>
      </c>
      <c r="Y308" s="11" t="str">
        <f>IF(IFERROR(SEARCH("!",UPPER('ÚHRADOVÝ KATALOG VZP - ZP'!C308)),0)&gt;0," !","")</f>
        <v/>
      </c>
      <c r="Z308" s="11" t="str">
        <f>IF(IFERROR(SEARCH("_",UPPER('ÚHRADOVÝ KATALOG VZP - ZP'!C308)),0)&gt;0," _","")</f>
        <v/>
      </c>
      <c r="AA308" s="11" t="str">
        <f>IF(IFERROR(SEARCH("§",UPPER('ÚHRADOVÝ KATALOG VZP - ZP'!C308)),0)&gt;0," §","")</f>
        <v/>
      </c>
      <c r="AB308" s="11" t="str">
        <f>IF(IFERROR(SEARCH("#",UPPER('ÚHRADOVÝ KATALOG VZP - ZP'!C308)),0)&gt;0," #","")</f>
        <v/>
      </c>
      <c r="AC308" s="11" t="str">
        <f>IF(IFERROR(SEARCH(CHAR(10),UPPER('ÚHRADOVÝ KATALOG VZP - ZP'!C308)),0)&gt;0," ALT+ENTER","")</f>
        <v/>
      </c>
      <c r="AD308" s="96" t="str">
        <f>IF(AND(V308=0, R308="NE"),"Chybí NAZ",IF(LEN(TRIM(W308&amp;X308&amp;Y308&amp;Z308&amp;AA308&amp;AB308&amp;AC308))&gt;0,"Nepovolený(é) znak(y):   "&amp;W308&amp;X308&amp;Y308&amp;Z308&amp;AA308&amp;AB308&amp;AC308,TRIM('ÚHRADOVÝ KATALOG VZP - ZP'!C308)))</f>
        <v/>
      </c>
      <c r="AE308" s="11">
        <f>LEN(TRIM('ÚHRADOVÝ KATALOG VZP - ZP'!D308))</f>
        <v>0</v>
      </c>
      <c r="AF308" s="11" t="str">
        <f>IF(IFERROR(SEARCH("""",UPPER('ÚHRADOVÝ KATALOG VZP - ZP'!D308)),0)&gt;0," "&amp;CHAR(34),"")</f>
        <v/>
      </c>
      <c r="AG308" s="11" t="str">
        <f>IF(IFERROR(SEARCH("~?",UPPER('ÚHRADOVÝ KATALOG VZP - ZP'!D308)),0)&gt;0," ?","")</f>
        <v/>
      </c>
      <c r="AH308" s="11" t="str">
        <f>IF(IFERROR(SEARCH("!",UPPER('ÚHRADOVÝ KATALOG VZP - ZP'!D308)),0)&gt;0," !","")</f>
        <v/>
      </c>
      <c r="AI308" s="11" t="str">
        <f>IF(IFERROR(SEARCH("_",UPPER('ÚHRADOVÝ KATALOG VZP - ZP'!D308)),0)&gt;0," _","")</f>
        <v/>
      </c>
      <c r="AJ308" s="11" t="str">
        <f>IF(IFERROR(SEARCH("§",UPPER('ÚHRADOVÝ KATALOG VZP - ZP'!D308)),0)&gt;0," §","")</f>
        <v/>
      </c>
      <c r="AK308" s="11" t="str">
        <f>IF(IFERROR(SEARCH("#",UPPER('ÚHRADOVÝ KATALOG VZP - ZP'!D308)),0)&gt;0," #","")</f>
        <v/>
      </c>
      <c r="AL308" s="11" t="str">
        <f>IF(IFERROR(SEARCH(CHAR(10),UPPER('ÚHRADOVÝ KATALOG VZP - ZP'!D308)),0)&gt;0," ALT+ENTER","")</f>
        <v/>
      </c>
      <c r="AM308" s="96" t="str">
        <f>IF(AND(AE308=0, R308="NE"),"Chybí DOP",IF(LEN(TRIM(AF308&amp;AG308&amp;AH308&amp;AI308&amp;AJ308&amp;AK308&amp;AL308))&gt;0,"Nepovolený(é) znak(y):   "&amp;AF308&amp;AG308&amp;AH308&amp;AI308&amp;AJ308&amp;AK308&amp;AL308,TRIM('ÚHRADOVÝ KATALOG VZP - ZP'!D308)))</f>
        <v/>
      </c>
    </row>
    <row r="309" spans="1:39" ht="30" hidden="1" customHeight="1" x14ac:dyDescent="0.2">
      <c r="A309" s="1">
        <v>304</v>
      </c>
      <c r="B309" s="20" t="str">
        <f>IF(ISBLANK('ÚHRADOVÝ KATALOG VZP - ZP'!B309),"",'ÚHRADOVÝ KATALOG VZP - ZP'!B309)</f>
        <v/>
      </c>
      <c r="C309" s="21" t="str">
        <f t="shared" si="17"/>
        <v/>
      </c>
      <c r="D309" s="21" t="str">
        <f t="shared" si="18"/>
        <v/>
      </c>
      <c r="E309" s="22" t="str">
        <f>IF(S309="NOVÝ",IF(LEN(TRIM('ÚHRADOVÝ KATALOG VZP - ZP'!E309))=0,"Chybí TYP",'ÚHRADOVÝ KATALOG VZP - ZP'!E309),IF(LEN(TRIM('ÚHRADOVÝ KATALOG VZP - ZP'!E309))=0,"",'ÚHRADOVÝ KATALOG VZP - ZP'!E309))</f>
        <v/>
      </c>
      <c r="F309" s="22" t="str">
        <f t="shared" si="19"/>
        <v/>
      </c>
      <c r="G309" s="22" t="str">
        <f>IF(S309="NOVÝ",IF(LEN(TRIM('ÚHRADOVÝ KATALOG VZP - ZP'!G309))=0,"???",IF(IFERROR(SEARCH("""",UPPER('ÚHRADOVÝ KATALOG VZP - ZP'!G309)),0)=0,UPPER('ÚHRADOVÝ KATALOG VZP - ZP'!G309),"("&amp;""""&amp;")")),IF(LEN(TRIM('ÚHRADOVÝ KATALOG VZP - ZP'!G309))=0,"",IF(IFERROR(SEARCH("""",UPPER('ÚHRADOVÝ KATALOG VZP - ZP'!G309)),0)=0,UPPER('ÚHRADOVÝ KATALOG VZP - ZP'!G309),"("&amp;""""&amp;")")))</f>
        <v/>
      </c>
      <c r="H309" s="22" t="str">
        <f>IF(IFERROR(SEARCH("""",UPPER('ÚHRADOVÝ KATALOG VZP - ZP'!H309)),0)=0,UPPER('ÚHRADOVÝ KATALOG VZP - ZP'!H309),"("&amp;""""&amp;")")</f>
        <v/>
      </c>
      <c r="I309" s="22" t="str">
        <f>IF(IFERROR(SEARCH("""",UPPER('ÚHRADOVÝ KATALOG VZP - ZP'!I309)),0)=0,UPPER('ÚHRADOVÝ KATALOG VZP - ZP'!I309),"("&amp;""""&amp;")")</f>
        <v/>
      </c>
      <c r="J309" s="23" t="str">
        <f>IF(S309="NOVÝ",IF(LEN(TRIM('ÚHRADOVÝ KATALOG VZP - ZP'!J309))=0,"Chybí VYC",'ÚHRADOVÝ KATALOG VZP - ZP'!J309),IF(LEN(TRIM('ÚHRADOVÝ KATALOG VZP - ZP'!J309))=0,"",'ÚHRADOVÝ KATALOG VZP - ZP'!J309))</f>
        <v/>
      </c>
      <c r="K309" s="22" t="str">
        <f>IF(S309="NOVÝ",IF(LEN(TRIM('ÚHRADOVÝ KATALOG VZP - ZP'!K309))=0,"Chybí MENA",IF(IFERROR(SEARCH("""",UPPER('ÚHRADOVÝ KATALOG VZP - ZP'!K309)),0)=0,UPPER('ÚHRADOVÝ KATALOG VZP - ZP'!K309),"("&amp;""""&amp;")")),IF(LEN(TRIM('ÚHRADOVÝ KATALOG VZP - ZP'!K309))=0,"",IF(IFERROR(SEARCH("""",UPPER('ÚHRADOVÝ KATALOG VZP - ZP'!K309)),0)=0,UPPER('ÚHRADOVÝ KATALOG VZP - ZP'!K309),"("&amp;""""&amp;")")))</f>
        <v/>
      </c>
      <c r="L309" s="24" t="str">
        <f>IF(S309="NOVÝ",IF(LEN(TRIM('ÚHRADOVÝ KATALOG VZP - ZP'!L309))=0,"Chybí KURZ",'ÚHRADOVÝ KATALOG VZP - ZP'!L309),IF(LEN(TRIM('ÚHRADOVÝ KATALOG VZP - ZP'!L309))=0,"",'ÚHRADOVÝ KATALOG VZP - ZP'!L309))</f>
        <v/>
      </c>
      <c r="M309" s="83" t="str">
        <f>IF(S309="NOVÝ",IF(LEN(TRIM('ÚHRADOVÝ KATALOG VZP - ZP'!M309))=0,"Chybí DPH",
IF(OR('ÚHRADOVÝ KATALOG VZP - ZP'!M309=15,'ÚHRADOVÝ KATALOG VZP - ZP'!M309=21),
'ÚHRADOVÝ KATALOG VZP - ZP'!M309,"CHYBA")),
IF(LEN(TRIM('ÚHRADOVÝ KATALOG VZP - ZP'!M309))=0,"",
IF(OR('ÚHRADOVÝ KATALOG VZP - ZP'!M309=15,'ÚHRADOVÝ KATALOG VZP - ZP'!M309=21),
'ÚHRADOVÝ KATALOG VZP - ZP'!M309,"CHYBA"))
)</f>
        <v/>
      </c>
      <c r="N309" s="25" t="str">
        <f>IF(R309="NE",IF(AND(T309&lt;&gt;"X",LEN('ÚHRADOVÝ KATALOG VZP - ZP'!N309)&gt;0),IF(ROUND(J309*L309*(1+(M309/100))*T309,2)&lt;'ÚHRADOVÝ KATALOG VZP - ZP'!N309,TEXT('ÚHRADOVÝ KATALOG VZP - ZP'!N309,"# ##0,00 Kč") &amp; CHAR(10) &amp; "&gt; " &amp; TEXT('ÚHRADOVÝ KATALOG VZP - ZP'!N309-(J309*L309*(1+(M309/100))*T309),"# ##0,00 Kč"),TEXT('ÚHRADOVÝ KATALOG VZP - ZP'!N309,"# ##0,00 Kč") &amp; CHAR(10) &amp; "OK"),"Chybí data pro výpočet"),"")</f>
        <v/>
      </c>
      <c r="O309" s="26" t="str">
        <f>IF(AND(R309="NE",LEN('ÚHRADOVÝ KATALOG VZP - ZP'!O309)&gt;0),'ÚHRADOVÝ KATALOG VZP - ZP'!O309,"")</f>
        <v/>
      </c>
      <c r="P309" s="26" t="str">
        <f>IF(AND(R309="NE",LEN('ÚHRADOVÝ KATALOG VZP - ZP'!P309)&gt;0),'ÚHRADOVÝ KATALOG VZP - ZP'!P309,"")</f>
        <v/>
      </c>
      <c r="Q309" s="79" t="str">
        <f>IF(LEN(TRIM('ÚHRADOVÝ KATALOG VZP - ZP'!Q309))=0,"",IF(IFERROR(SEARCH("""",UPPER('ÚHRADOVÝ KATALOG VZP - ZP'!Q309)),0)=0,UPPER('ÚHRADOVÝ KATALOG VZP - ZP'!Q309),"("&amp;""""&amp;")"))</f>
        <v/>
      </c>
      <c r="R309" s="31" t="str">
        <f>IF(LEN(TRIM('ÚHRADOVÝ KATALOG VZP - ZP'!B309)&amp;TRIM('ÚHRADOVÝ KATALOG VZP - ZP'!C309)&amp;TRIM('ÚHRADOVÝ KATALOG VZP - ZP'!D309)&amp;TRIM('ÚHRADOVÝ KATALOG VZP - ZP'!E309)&amp;TRIM('ÚHRADOVÝ KATALOG VZP - ZP'!F309)&amp;TRIM('ÚHRADOVÝ KATALOG VZP - ZP'!G309)&amp;TRIM('ÚHRADOVÝ KATALOG VZP - ZP'!H309)&amp;TRIM('ÚHRADOVÝ KATALOG VZP - ZP'!I309)&amp;TRIM('ÚHRADOVÝ KATALOG VZP - ZP'!J309)&amp;TRIM('ÚHRADOVÝ KATALOG VZP - ZP'!K309)&amp;TRIM('ÚHRADOVÝ KATALOG VZP - ZP'!L309)&amp;TRIM('ÚHRADOVÝ KATALOG VZP - ZP'!M309)&amp;TRIM('ÚHRADOVÝ KATALOG VZP - ZP'!N309)&amp;TRIM('ÚHRADOVÝ KATALOG VZP - ZP'!O309)&amp;TRIM('ÚHRADOVÝ KATALOG VZP - ZP'!P309)&amp;TRIM('ÚHRADOVÝ KATALOG VZP - ZP'!Q309))=0,"ANO","NE")</f>
        <v>ANO</v>
      </c>
      <c r="S309" s="31" t="str">
        <f>IF(R309="NE",IF(LEN(TRIM('ÚHRADOVÝ KATALOG VZP - ZP'!B309))=0,"NOVÝ","OPRAVA"),"")</f>
        <v/>
      </c>
      <c r="T309" s="32" t="str">
        <f t="shared" si="20"/>
        <v>X</v>
      </c>
      <c r="U309" s="11"/>
      <c r="V309" s="11">
        <f>LEN(TRIM('ÚHRADOVÝ KATALOG VZP - ZP'!C309))</f>
        <v>0</v>
      </c>
      <c r="W309" s="11" t="str">
        <f>IF(IFERROR(SEARCH("""",UPPER('ÚHRADOVÝ KATALOG VZP - ZP'!C309)),0)&gt;0," "&amp;CHAR(34),"")</f>
        <v/>
      </c>
      <c r="X309" s="11" t="str">
        <f>IF(IFERROR(SEARCH("~?",UPPER('ÚHRADOVÝ KATALOG VZP - ZP'!C309)),0)&gt;0," ?","")</f>
        <v/>
      </c>
      <c r="Y309" s="11" t="str">
        <f>IF(IFERROR(SEARCH("!",UPPER('ÚHRADOVÝ KATALOG VZP - ZP'!C309)),0)&gt;0," !","")</f>
        <v/>
      </c>
      <c r="Z309" s="11" t="str">
        <f>IF(IFERROR(SEARCH("_",UPPER('ÚHRADOVÝ KATALOG VZP - ZP'!C309)),0)&gt;0," _","")</f>
        <v/>
      </c>
      <c r="AA309" s="11" t="str">
        <f>IF(IFERROR(SEARCH("§",UPPER('ÚHRADOVÝ KATALOG VZP - ZP'!C309)),0)&gt;0," §","")</f>
        <v/>
      </c>
      <c r="AB309" s="11" t="str">
        <f>IF(IFERROR(SEARCH("#",UPPER('ÚHRADOVÝ KATALOG VZP - ZP'!C309)),0)&gt;0," #","")</f>
        <v/>
      </c>
      <c r="AC309" s="11" t="str">
        <f>IF(IFERROR(SEARCH(CHAR(10),UPPER('ÚHRADOVÝ KATALOG VZP - ZP'!C309)),0)&gt;0," ALT+ENTER","")</f>
        <v/>
      </c>
      <c r="AD309" s="96" t="str">
        <f>IF(AND(V309=0, R309="NE"),"Chybí NAZ",IF(LEN(TRIM(W309&amp;X309&amp;Y309&amp;Z309&amp;AA309&amp;AB309&amp;AC309))&gt;0,"Nepovolený(é) znak(y):   "&amp;W309&amp;X309&amp;Y309&amp;Z309&amp;AA309&amp;AB309&amp;AC309,TRIM('ÚHRADOVÝ KATALOG VZP - ZP'!C309)))</f>
        <v/>
      </c>
      <c r="AE309" s="11">
        <f>LEN(TRIM('ÚHRADOVÝ KATALOG VZP - ZP'!D309))</f>
        <v>0</v>
      </c>
      <c r="AF309" s="11" t="str">
        <f>IF(IFERROR(SEARCH("""",UPPER('ÚHRADOVÝ KATALOG VZP - ZP'!D309)),0)&gt;0," "&amp;CHAR(34),"")</f>
        <v/>
      </c>
      <c r="AG309" s="11" t="str">
        <f>IF(IFERROR(SEARCH("~?",UPPER('ÚHRADOVÝ KATALOG VZP - ZP'!D309)),0)&gt;0," ?","")</f>
        <v/>
      </c>
      <c r="AH309" s="11" t="str">
        <f>IF(IFERROR(SEARCH("!",UPPER('ÚHRADOVÝ KATALOG VZP - ZP'!D309)),0)&gt;0," !","")</f>
        <v/>
      </c>
      <c r="AI309" s="11" t="str">
        <f>IF(IFERROR(SEARCH("_",UPPER('ÚHRADOVÝ KATALOG VZP - ZP'!D309)),0)&gt;0," _","")</f>
        <v/>
      </c>
      <c r="AJ309" s="11" t="str">
        <f>IF(IFERROR(SEARCH("§",UPPER('ÚHRADOVÝ KATALOG VZP - ZP'!D309)),0)&gt;0," §","")</f>
        <v/>
      </c>
      <c r="AK309" s="11" t="str">
        <f>IF(IFERROR(SEARCH("#",UPPER('ÚHRADOVÝ KATALOG VZP - ZP'!D309)),0)&gt;0," #","")</f>
        <v/>
      </c>
      <c r="AL309" s="11" t="str">
        <f>IF(IFERROR(SEARCH(CHAR(10),UPPER('ÚHRADOVÝ KATALOG VZP - ZP'!D309)),0)&gt;0," ALT+ENTER","")</f>
        <v/>
      </c>
      <c r="AM309" s="96" t="str">
        <f>IF(AND(AE309=0, R309="NE"),"Chybí DOP",IF(LEN(TRIM(AF309&amp;AG309&amp;AH309&amp;AI309&amp;AJ309&amp;AK309&amp;AL309))&gt;0,"Nepovolený(é) znak(y):   "&amp;AF309&amp;AG309&amp;AH309&amp;AI309&amp;AJ309&amp;AK309&amp;AL309,TRIM('ÚHRADOVÝ KATALOG VZP - ZP'!D309)))</f>
        <v/>
      </c>
    </row>
    <row r="310" spans="1:39" ht="30" hidden="1" customHeight="1" x14ac:dyDescent="0.2">
      <c r="A310" s="1">
        <v>305</v>
      </c>
      <c r="B310" s="20" t="str">
        <f>IF(ISBLANK('ÚHRADOVÝ KATALOG VZP - ZP'!B310),"",'ÚHRADOVÝ KATALOG VZP - ZP'!B310)</f>
        <v/>
      </c>
      <c r="C310" s="21" t="str">
        <f t="shared" si="17"/>
        <v/>
      </c>
      <c r="D310" s="21" t="str">
        <f t="shared" si="18"/>
        <v/>
      </c>
      <c r="E310" s="22" t="str">
        <f>IF(S310="NOVÝ",IF(LEN(TRIM('ÚHRADOVÝ KATALOG VZP - ZP'!E310))=0,"Chybí TYP",'ÚHRADOVÝ KATALOG VZP - ZP'!E310),IF(LEN(TRIM('ÚHRADOVÝ KATALOG VZP - ZP'!E310))=0,"",'ÚHRADOVÝ KATALOG VZP - ZP'!E310))</f>
        <v/>
      </c>
      <c r="F310" s="22" t="str">
        <f t="shared" si="19"/>
        <v/>
      </c>
      <c r="G310" s="22" t="str">
        <f>IF(S310="NOVÝ",IF(LEN(TRIM('ÚHRADOVÝ KATALOG VZP - ZP'!G310))=0,"???",IF(IFERROR(SEARCH("""",UPPER('ÚHRADOVÝ KATALOG VZP - ZP'!G310)),0)=0,UPPER('ÚHRADOVÝ KATALOG VZP - ZP'!G310),"("&amp;""""&amp;")")),IF(LEN(TRIM('ÚHRADOVÝ KATALOG VZP - ZP'!G310))=0,"",IF(IFERROR(SEARCH("""",UPPER('ÚHRADOVÝ KATALOG VZP - ZP'!G310)),0)=0,UPPER('ÚHRADOVÝ KATALOG VZP - ZP'!G310),"("&amp;""""&amp;")")))</f>
        <v/>
      </c>
      <c r="H310" s="22" t="str">
        <f>IF(IFERROR(SEARCH("""",UPPER('ÚHRADOVÝ KATALOG VZP - ZP'!H310)),0)=0,UPPER('ÚHRADOVÝ KATALOG VZP - ZP'!H310),"("&amp;""""&amp;")")</f>
        <v/>
      </c>
      <c r="I310" s="22" t="str">
        <f>IF(IFERROR(SEARCH("""",UPPER('ÚHRADOVÝ KATALOG VZP - ZP'!I310)),0)=0,UPPER('ÚHRADOVÝ KATALOG VZP - ZP'!I310),"("&amp;""""&amp;")")</f>
        <v/>
      </c>
      <c r="J310" s="23" t="str">
        <f>IF(S310="NOVÝ",IF(LEN(TRIM('ÚHRADOVÝ KATALOG VZP - ZP'!J310))=0,"Chybí VYC",'ÚHRADOVÝ KATALOG VZP - ZP'!J310),IF(LEN(TRIM('ÚHRADOVÝ KATALOG VZP - ZP'!J310))=0,"",'ÚHRADOVÝ KATALOG VZP - ZP'!J310))</f>
        <v/>
      </c>
      <c r="K310" s="22" t="str">
        <f>IF(S310="NOVÝ",IF(LEN(TRIM('ÚHRADOVÝ KATALOG VZP - ZP'!K310))=0,"Chybí MENA",IF(IFERROR(SEARCH("""",UPPER('ÚHRADOVÝ KATALOG VZP - ZP'!K310)),0)=0,UPPER('ÚHRADOVÝ KATALOG VZP - ZP'!K310),"("&amp;""""&amp;")")),IF(LEN(TRIM('ÚHRADOVÝ KATALOG VZP - ZP'!K310))=0,"",IF(IFERROR(SEARCH("""",UPPER('ÚHRADOVÝ KATALOG VZP - ZP'!K310)),0)=0,UPPER('ÚHRADOVÝ KATALOG VZP - ZP'!K310),"("&amp;""""&amp;")")))</f>
        <v/>
      </c>
      <c r="L310" s="24" t="str">
        <f>IF(S310="NOVÝ",IF(LEN(TRIM('ÚHRADOVÝ KATALOG VZP - ZP'!L310))=0,"Chybí KURZ",'ÚHRADOVÝ KATALOG VZP - ZP'!L310),IF(LEN(TRIM('ÚHRADOVÝ KATALOG VZP - ZP'!L310))=0,"",'ÚHRADOVÝ KATALOG VZP - ZP'!L310))</f>
        <v/>
      </c>
      <c r="M310" s="83" t="str">
        <f>IF(S310="NOVÝ",IF(LEN(TRIM('ÚHRADOVÝ KATALOG VZP - ZP'!M310))=0,"Chybí DPH",
IF(OR('ÚHRADOVÝ KATALOG VZP - ZP'!M310=15,'ÚHRADOVÝ KATALOG VZP - ZP'!M310=21),
'ÚHRADOVÝ KATALOG VZP - ZP'!M310,"CHYBA")),
IF(LEN(TRIM('ÚHRADOVÝ KATALOG VZP - ZP'!M310))=0,"",
IF(OR('ÚHRADOVÝ KATALOG VZP - ZP'!M310=15,'ÚHRADOVÝ KATALOG VZP - ZP'!M310=21),
'ÚHRADOVÝ KATALOG VZP - ZP'!M310,"CHYBA"))
)</f>
        <v/>
      </c>
      <c r="N310" s="25" t="str">
        <f>IF(R310="NE",IF(AND(T310&lt;&gt;"X",LEN('ÚHRADOVÝ KATALOG VZP - ZP'!N310)&gt;0),IF(ROUND(J310*L310*(1+(M310/100))*T310,2)&lt;'ÚHRADOVÝ KATALOG VZP - ZP'!N310,TEXT('ÚHRADOVÝ KATALOG VZP - ZP'!N310,"# ##0,00 Kč") &amp; CHAR(10) &amp; "&gt; " &amp; TEXT('ÚHRADOVÝ KATALOG VZP - ZP'!N310-(J310*L310*(1+(M310/100))*T310),"# ##0,00 Kč"),TEXT('ÚHRADOVÝ KATALOG VZP - ZP'!N310,"# ##0,00 Kč") &amp; CHAR(10) &amp; "OK"),"Chybí data pro výpočet"),"")</f>
        <v/>
      </c>
      <c r="O310" s="26" t="str">
        <f>IF(AND(R310="NE",LEN('ÚHRADOVÝ KATALOG VZP - ZP'!O310)&gt;0),'ÚHRADOVÝ KATALOG VZP - ZP'!O310,"")</f>
        <v/>
      </c>
      <c r="P310" s="26" t="str">
        <f>IF(AND(R310="NE",LEN('ÚHRADOVÝ KATALOG VZP - ZP'!P310)&gt;0),'ÚHRADOVÝ KATALOG VZP - ZP'!P310,"")</f>
        <v/>
      </c>
      <c r="Q310" s="79" t="str">
        <f>IF(LEN(TRIM('ÚHRADOVÝ KATALOG VZP - ZP'!Q310))=0,"",IF(IFERROR(SEARCH("""",UPPER('ÚHRADOVÝ KATALOG VZP - ZP'!Q310)),0)=0,UPPER('ÚHRADOVÝ KATALOG VZP - ZP'!Q310),"("&amp;""""&amp;")"))</f>
        <v/>
      </c>
      <c r="R310" s="31" t="str">
        <f>IF(LEN(TRIM('ÚHRADOVÝ KATALOG VZP - ZP'!B310)&amp;TRIM('ÚHRADOVÝ KATALOG VZP - ZP'!C310)&amp;TRIM('ÚHRADOVÝ KATALOG VZP - ZP'!D310)&amp;TRIM('ÚHRADOVÝ KATALOG VZP - ZP'!E310)&amp;TRIM('ÚHRADOVÝ KATALOG VZP - ZP'!F310)&amp;TRIM('ÚHRADOVÝ KATALOG VZP - ZP'!G310)&amp;TRIM('ÚHRADOVÝ KATALOG VZP - ZP'!H310)&amp;TRIM('ÚHRADOVÝ KATALOG VZP - ZP'!I310)&amp;TRIM('ÚHRADOVÝ KATALOG VZP - ZP'!J310)&amp;TRIM('ÚHRADOVÝ KATALOG VZP - ZP'!K310)&amp;TRIM('ÚHRADOVÝ KATALOG VZP - ZP'!L310)&amp;TRIM('ÚHRADOVÝ KATALOG VZP - ZP'!M310)&amp;TRIM('ÚHRADOVÝ KATALOG VZP - ZP'!N310)&amp;TRIM('ÚHRADOVÝ KATALOG VZP - ZP'!O310)&amp;TRIM('ÚHRADOVÝ KATALOG VZP - ZP'!P310)&amp;TRIM('ÚHRADOVÝ KATALOG VZP - ZP'!Q310))=0,"ANO","NE")</f>
        <v>ANO</v>
      </c>
      <c r="S310" s="31" t="str">
        <f>IF(R310="NE",IF(LEN(TRIM('ÚHRADOVÝ KATALOG VZP - ZP'!B310))=0,"NOVÝ","OPRAVA"),"")</f>
        <v/>
      </c>
      <c r="T310" s="32" t="str">
        <f t="shared" si="20"/>
        <v>X</v>
      </c>
      <c r="U310" s="11"/>
      <c r="V310" s="11">
        <f>LEN(TRIM('ÚHRADOVÝ KATALOG VZP - ZP'!C310))</f>
        <v>0</v>
      </c>
      <c r="W310" s="11" t="str">
        <f>IF(IFERROR(SEARCH("""",UPPER('ÚHRADOVÝ KATALOG VZP - ZP'!C310)),0)&gt;0," "&amp;CHAR(34),"")</f>
        <v/>
      </c>
      <c r="X310" s="11" t="str">
        <f>IF(IFERROR(SEARCH("~?",UPPER('ÚHRADOVÝ KATALOG VZP - ZP'!C310)),0)&gt;0," ?","")</f>
        <v/>
      </c>
      <c r="Y310" s="11" t="str">
        <f>IF(IFERROR(SEARCH("!",UPPER('ÚHRADOVÝ KATALOG VZP - ZP'!C310)),0)&gt;0," !","")</f>
        <v/>
      </c>
      <c r="Z310" s="11" t="str">
        <f>IF(IFERROR(SEARCH("_",UPPER('ÚHRADOVÝ KATALOG VZP - ZP'!C310)),0)&gt;0," _","")</f>
        <v/>
      </c>
      <c r="AA310" s="11" t="str">
        <f>IF(IFERROR(SEARCH("§",UPPER('ÚHRADOVÝ KATALOG VZP - ZP'!C310)),0)&gt;0," §","")</f>
        <v/>
      </c>
      <c r="AB310" s="11" t="str">
        <f>IF(IFERROR(SEARCH("#",UPPER('ÚHRADOVÝ KATALOG VZP - ZP'!C310)),0)&gt;0," #","")</f>
        <v/>
      </c>
      <c r="AC310" s="11" t="str">
        <f>IF(IFERROR(SEARCH(CHAR(10),UPPER('ÚHRADOVÝ KATALOG VZP - ZP'!C310)),0)&gt;0," ALT+ENTER","")</f>
        <v/>
      </c>
      <c r="AD310" s="96" t="str">
        <f>IF(AND(V310=0, R310="NE"),"Chybí NAZ",IF(LEN(TRIM(W310&amp;X310&amp;Y310&amp;Z310&amp;AA310&amp;AB310&amp;AC310))&gt;0,"Nepovolený(é) znak(y):   "&amp;W310&amp;X310&amp;Y310&amp;Z310&amp;AA310&amp;AB310&amp;AC310,TRIM('ÚHRADOVÝ KATALOG VZP - ZP'!C310)))</f>
        <v/>
      </c>
      <c r="AE310" s="11">
        <f>LEN(TRIM('ÚHRADOVÝ KATALOG VZP - ZP'!D310))</f>
        <v>0</v>
      </c>
      <c r="AF310" s="11" t="str">
        <f>IF(IFERROR(SEARCH("""",UPPER('ÚHRADOVÝ KATALOG VZP - ZP'!D310)),0)&gt;0," "&amp;CHAR(34),"")</f>
        <v/>
      </c>
      <c r="AG310" s="11" t="str">
        <f>IF(IFERROR(SEARCH("~?",UPPER('ÚHRADOVÝ KATALOG VZP - ZP'!D310)),0)&gt;0," ?","")</f>
        <v/>
      </c>
      <c r="AH310" s="11" t="str">
        <f>IF(IFERROR(SEARCH("!",UPPER('ÚHRADOVÝ KATALOG VZP - ZP'!D310)),0)&gt;0," !","")</f>
        <v/>
      </c>
      <c r="AI310" s="11" t="str">
        <f>IF(IFERROR(SEARCH("_",UPPER('ÚHRADOVÝ KATALOG VZP - ZP'!D310)),0)&gt;0," _","")</f>
        <v/>
      </c>
      <c r="AJ310" s="11" t="str">
        <f>IF(IFERROR(SEARCH("§",UPPER('ÚHRADOVÝ KATALOG VZP - ZP'!D310)),0)&gt;0," §","")</f>
        <v/>
      </c>
      <c r="AK310" s="11" t="str">
        <f>IF(IFERROR(SEARCH("#",UPPER('ÚHRADOVÝ KATALOG VZP - ZP'!D310)),0)&gt;0," #","")</f>
        <v/>
      </c>
      <c r="AL310" s="11" t="str">
        <f>IF(IFERROR(SEARCH(CHAR(10),UPPER('ÚHRADOVÝ KATALOG VZP - ZP'!D310)),0)&gt;0," ALT+ENTER","")</f>
        <v/>
      </c>
      <c r="AM310" s="96" t="str">
        <f>IF(AND(AE310=0, R310="NE"),"Chybí DOP",IF(LEN(TRIM(AF310&amp;AG310&amp;AH310&amp;AI310&amp;AJ310&amp;AK310&amp;AL310))&gt;0,"Nepovolený(é) znak(y):   "&amp;AF310&amp;AG310&amp;AH310&amp;AI310&amp;AJ310&amp;AK310&amp;AL310,TRIM('ÚHRADOVÝ KATALOG VZP - ZP'!D310)))</f>
        <v/>
      </c>
    </row>
    <row r="311" spans="1:39" ht="30" hidden="1" customHeight="1" x14ac:dyDescent="0.2">
      <c r="A311" s="1">
        <v>306</v>
      </c>
      <c r="B311" s="20" t="str">
        <f>IF(ISBLANK('ÚHRADOVÝ KATALOG VZP - ZP'!B311),"",'ÚHRADOVÝ KATALOG VZP - ZP'!B311)</f>
        <v/>
      </c>
      <c r="C311" s="21" t="str">
        <f t="shared" si="17"/>
        <v/>
      </c>
      <c r="D311" s="21" t="str">
        <f t="shared" si="18"/>
        <v/>
      </c>
      <c r="E311" s="22" t="str">
        <f>IF(S311="NOVÝ",IF(LEN(TRIM('ÚHRADOVÝ KATALOG VZP - ZP'!E311))=0,"Chybí TYP",'ÚHRADOVÝ KATALOG VZP - ZP'!E311),IF(LEN(TRIM('ÚHRADOVÝ KATALOG VZP - ZP'!E311))=0,"",'ÚHRADOVÝ KATALOG VZP - ZP'!E311))</f>
        <v/>
      </c>
      <c r="F311" s="22" t="str">
        <f t="shared" si="19"/>
        <v/>
      </c>
      <c r="G311" s="22" t="str">
        <f>IF(S311="NOVÝ",IF(LEN(TRIM('ÚHRADOVÝ KATALOG VZP - ZP'!G311))=0,"???",IF(IFERROR(SEARCH("""",UPPER('ÚHRADOVÝ KATALOG VZP - ZP'!G311)),0)=0,UPPER('ÚHRADOVÝ KATALOG VZP - ZP'!G311),"("&amp;""""&amp;")")),IF(LEN(TRIM('ÚHRADOVÝ KATALOG VZP - ZP'!G311))=0,"",IF(IFERROR(SEARCH("""",UPPER('ÚHRADOVÝ KATALOG VZP - ZP'!G311)),0)=0,UPPER('ÚHRADOVÝ KATALOG VZP - ZP'!G311),"("&amp;""""&amp;")")))</f>
        <v/>
      </c>
      <c r="H311" s="22" t="str">
        <f>IF(IFERROR(SEARCH("""",UPPER('ÚHRADOVÝ KATALOG VZP - ZP'!H311)),0)=0,UPPER('ÚHRADOVÝ KATALOG VZP - ZP'!H311),"("&amp;""""&amp;")")</f>
        <v/>
      </c>
      <c r="I311" s="22" t="str">
        <f>IF(IFERROR(SEARCH("""",UPPER('ÚHRADOVÝ KATALOG VZP - ZP'!I311)),0)=0,UPPER('ÚHRADOVÝ KATALOG VZP - ZP'!I311),"("&amp;""""&amp;")")</f>
        <v/>
      </c>
      <c r="J311" s="23" t="str">
        <f>IF(S311="NOVÝ",IF(LEN(TRIM('ÚHRADOVÝ KATALOG VZP - ZP'!J311))=0,"Chybí VYC",'ÚHRADOVÝ KATALOG VZP - ZP'!J311),IF(LEN(TRIM('ÚHRADOVÝ KATALOG VZP - ZP'!J311))=0,"",'ÚHRADOVÝ KATALOG VZP - ZP'!J311))</f>
        <v/>
      </c>
      <c r="K311" s="22" t="str">
        <f>IF(S311="NOVÝ",IF(LEN(TRIM('ÚHRADOVÝ KATALOG VZP - ZP'!K311))=0,"Chybí MENA",IF(IFERROR(SEARCH("""",UPPER('ÚHRADOVÝ KATALOG VZP - ZP'!K311)),0)=0,UPPER('ÚHRADOVÝ KATALOG VZP - ZP'!K311),"("&amp;""""&amp;")")),IF(LEN(TRIM('ÚHRADOVÝ KATALOG VZP - ZP'!K311))=0,"",IF(IFERROR(SEARCH("""",UPPER('ÚHRADOVÝ KATALOG VZP - ZP'!K311)),0)=0,UPPER('ÚHRADOVÝ KATALOG VZP - ZP'!K311),"("&amp;""""&amp;")")))</f>
        <v/>
      </c>
      <c r="L311" s="24" t="str">
        <f>IF(S311="NOVÝ",IF(LEN(TRIM('ÚHRADOVÝ KATALOG VZP - ZP'!L311))=0,"Chybí KURZ",'ÚHRADOVÝ KATALOG VZP - ZP'!L311),IF(LEN(TRIM('ÚHRADOVÝ KATALOG VZP - ZP'!L311))=0,"",'ÚHRADOVÝ KATALOG VZP - ZP'!L311))</f>
        <v/>
      </c>
      <c r="M311" s="83" t="str">
        <f>IF(S311="NOVÝ",IF(LEN(TRIM('ÚHRADOVÝ KATALOG VZP - ZP'!M311))=0,"Chybí DPH",
IF(OR('ÚHRADOVÝ KATALOG VZP - ZP'!M311=15,'ÚHRADOVÝ KATALOG VZP - ZP'!M311=21),
'ÚHRADOVÝ KATALOG VZP - ZP'!M311,"CHYBA")),
IF(LEN(TRIM('ÚHRADOVÝ KATALOG VZP - ZP'!M311))=0,"",
IF(OR('ÚHRADOVÝ KATALOG VZP - ZP'!M311=15,'ÚHRADOVÝ KATALOG VZP - ZP'!M311=21),
'ÚHRADOVÝ KATALOG VZP - ZP'!M311,"CHYBA"))
)</f>
        <v/>
      </c>
      <c r="N311" s="25" t="str">
        <f>IF(R311="NE",IF(AND(T311&lt;&gt;"X",LEN('ÚHRADOVÝ KATALOG VZP - ZP'!N311)&gt;0),IF(ROUND(J311*L311*(1+(M311/100))*T311,2)&lt;'ÚHRADOVÝ KATALOG VZP - ZP'!N311,TEXT('ÚHRADOVÝ KATALOG VZP - ZP'!N311,"# ##0,00 Kč") &amp; CHAR(10) &amp; "&gt; " &amp; TEXT('ÚHRADOVÝ KATALOG VZP - ZP'!N311-(J311*L311*(1+(M311/100))*T311),"# ##0,00 Kč"),TEXT('ÚHRADOVÝ KATALOG VZP - ZP'!N311,"# ##0,00 Kč") &amp; CHAR(10) &amp; "OK"),"Chybí data pro výpočet"),"")</f>
        <v/>
      </c>
      <c r="O311" s="26" t="str">
        <f>IF(AND(R311="NE",LEN('ÚHRADOVÝ KATALOG VZP - ZP'!O311)&gt;0),'ÚHRADOVÝ KATALOG VZP - ZP'!O311,"")</f>
        <v/>
      </c>
      <c r="P311" s="26" t="str">
        <f>IF(AND(R311="NE",LEN('ÚHRADOVÝ KATALOG VZP - ZP'!P311)&gt;0),'ÚHRADOVÝ KATALOG VZP - ZP'!P311,"")</f>
        <v/>
      </c>
      <c r="Q311" s="79" t="str">
        <f>IF(LEN(TRIM('ÚHRADOVÝ KATALOG VZP - ZP'!Q311))=0,"",IF(IFERROR(SEARCH("""",UPPER('ÚHRADOVÝ KATALOG VZP - ZP'!Q311)),0)=0,UPPER('ÚHRADOVÝ KATALOG VZP - ZP'!Q311),"("&amp;""""&amp;")"))</f>
        <v/>
      </c>
      <c r="R311" s="31" t="str">
        <f>IF(LEN(TRIM('ÚHRADOVÝ KATALOG VZP - ZP'!B311)&amp;TRIM('ÚHRADOVÝ KATALOG VZP - ZP'!C311)&amp;TRIM('ÚHRADOVÝ KATALOG VZP - ZP'!D311)&amp;TRIM('ÚHRADOVÝ KATALOG VZP - ZP'!E311)&amp;TRIM('ÚHRADOVÝ KATALOG VZP - ZP'!F311)&amp;TRIM('ÚHRADOVÝ KATALOG VZP - ZP'!G311)&amp;TRIM('ÚHRADOVÝ KATALOG VZP - ZP'!H311)&amp;TRIM('ÚHRADOVÝ KATALOG VZP - ZP'!I311)&amp;TRIM('ÚHRADOVÝ KATALOG VZP - ZP'!J311)&amp;TRIM('ÚHRADOVÝ KATALOG VZP - ZP'!K311)&amp;TRIM('ÚHRADOVÝ KATALOG VZP - ZP'!L311)&amp;TRIM('ÚHRADOVÝ KATALOG VZP - ZP'!M311)&amp;TRIM('ÚHRADOVÝ KATALOG VZP - ZP'!N311)&amp;TRIM('ÚHRADOVÝ KATALOG VZP - ZP'!O311)&amp;TRIM('ÚHRADOVÝ KATALOG VZP - ZP'!P311)&amp;TRIM('ÚHRADOVÝ KATALOG VZP - ZP'!Q311))=0,"ANO","NE")</f>
        <v>ANO</v>
      </c>
      <c r="S311" s="31" t="str">
        <f>IF(R311="NE",IF(LEN(TRIM('ÚHRADOVÝ KATALOG VZP - ZP'!B311))=0,"NOVÝ","OPRAVA"),"")</f>
        <v/>
      </c>
      <c r="T311" s="32" t="str">
        <f t="shared" si="20"/>
        <v>X</v>
      </c>
      <c r="U311" s="11"/>
      <c r="V311" s="11">
        <f>LEN(TRIM('ÚHRADOVÝ KATALOG VZP - ZP'!C311))</f>
        <v>0</v>
      </c>
      <c r="W311" s="11" t="str">
        <f>IF(IFERROR(SEARCH("""",UPPER('ÚHRADOVÝ KATALOG VZP - ZP'!C311)),0)&gt;0," "&amp;CHAR(34),"")</f>
        <v/>
      </c>
      <c r="X311" s="11" t="str">
        <f>IF(IFERROR(SEARCH("~?",UPPER('ÚHRADOVÝ KATALOG VZP - ZP'!C311)),0)&gt;0," ?","")</f>
        <v/>
      </c>
      <c r="Y311" s="11" t="str">
        <f>IF(IFERROR(SEARCH("!",UPPER('ÚHRADOVÝ KATALOG VZP - ZP'!C311)),0)&gt;0," !","")</f>
        <v/>
      </c>
      <c r="Z311" s="11" t="str">
        <f>IF(IFERROR(SEARCH("_",UPPER('ÚHRADOVÝ KATALOG VZP - ZP'!C311)),0)&gt;0," _","")</f>
        <v/>
      </c>
      <c r="AA311" s="11" t="str">
        <f>IF(IFERROR(SEARCH("§",UPPER('ÚHRADOVÝ KATALOG VZP - ZP'!C311)),0)&gt;0," §","")</f>
        <v/>
      </c>
      <c r="AB311" s="11" t="str">
        <f>IF(IFERROR(SEARCH("#",UPPER('ÚHRADOVÝ KATALOG VZP - ZP'!C311)),0)&gt;0," #","")</f>
        <v/>
      </c>
      <c r="AC311" s="11" t="str">
        <f>IF(IFERROR(SEARCH(CHAR(10),UPPER('ÚHRADOVÝ KATALOG VZP - ZP'!C311)),0)&gt;0," ALT+ENTER","")</f>
        <v/>
      </c>
      <c r="AD311" s="96" t="str">
        <f>IF(AND(V311=0, R311="NE"),"Chybí NAZ",IF(LEN(TRIM(W311&amp;X311&amp;Y311&amp;Z311&amp;AA311&amp;AB311&amp;AC311))&gt;0,"Nepovolený(é) znak(y):   "&amp;W311&amp;X311&amp;Y311&amp;Z311&amp;AA311&amp;AB311&amp;AC311,TRIM('ÚHRADOVÝ KATALOG VZP - ZP'!C311)))</f>
        <v/>
      </c>
      <c r="AE311" s="11">
        <f>LEN(TRIM('ÚHRADOVÝ KATALOG VZP - ZP'!D311))</f>
        <v>0</v>
      </c>
      <c r="AF311" s="11" t="str">
        <f>IF(IFERROR(SEARCH("""",UPPER('ÚHRADOVÝ KATALOG VZP - ZP'!D311)),0)&gt;0," "&amp;CHAR(34),"")</f>
        <v/>
      </c>
      <c r="AG311" s="11" t="str">
        <f>IF(IFERROR(SEARCH("~?",UPPER('ÚHRADOVÝ KATALOG VZP - ZP'!D311)),0)&gt;0," ?","")</f>
        <v/>
      </c>
      <c r="AH311" s="11" t="str">
        <f>IF(IFERROR(SEARCH("!",UPPER('ÚHRADOVÝ KATALOG VZP - ZP'!D311)),0)&gt;0," !","")</f>
        <v/>
      </c>
      <c r="AI311" s="11" t="str">
        <f>IF(IFERROR(SEARCH("_",UPPER('ÚHRADOVÝ KATALOG VZP - ZP'!D311)),0)&gt;0," _","")</f>
        <v/>
      </c>
      <c r="AJ311" s="11" t="str">
        <f>IF(IFERROR(SEARCH("§",UPPER('ÚHRADOVÝ KATALOG VZP - ZP'!D311)),0)&gt;0," §","")</f>
        <v/>
      </c>
      <c r="AK311" s="11" t="str">
        <f>IF(IFERROR(SEARCH("#",UPPER('ÚHRADOVÝ KATALOG VZP - ZP'!D311)),0)&gt;0," #","")</f>
        <v/>
      </c>
      <c r="AL311" s="11" t="str">
        <f>IF(IFERROR(SEARCH(CHAR(10),UPPER('ÚHRADOVÝ KATALOG VZP - ZP'!D311)),0)&gt;0," ALT+ENTER","")</f>
        <v/>
      </c>
      <c r="AM311" s="96" t="str">
        <f>IF(AND(AE311=0, R311="NE"),"Chybí DOP",IF(LEN(TRIM(AF311&amp;AG311&amp;AH311&amp;AI311&amp;AJ311&amp;AK311&amp;AL311))&gt;0,"Nepovolený(é) znak(y):   "&amp;AF311&amp;AG311&amp;AH311&amp;AI311&amp;AJ311&amp;AK311&amp;AL311,TRIM('ÚHRADOVÝ KATALOG VZP - ZP'!D311)))</f>
        <v/>
      </c>
    </row>
    <row r="312" spans="1:39" ht="30" hidden="1" customHeight="1" x14ac:dyDescent="0.2">
      <c r="A312" s="1">
        <v>307</v>
      </c>
      <c r="B312" s="20" t="str">
        <f>IF(ISBLANK('ÚHRADOVÝ KATALOG VZP - ZP'!B312),"",'ÚHRADOVÝ KATALOG VZP - ZP'!B312)</f>
        <v/>
      </c>
      <c r="C312" s="21" t="str">
        <f t="shared" si="17"/>
        <v/>
      </c>
      <c r="D312" s="21" t="str">
        <f t="shared" si="18"/>
        <v/>
      </c>
      <c r="E312" s="22" t="str">
        <f>IF(S312="NOVÝ",IF(LEN(TRIM('ÚHRADOVÝ KATALOG VZP - ZP'!E312))=0,"Chybí TYP",'ÚHRADOVÝ KATALOG VZP - ZP'!E312),IF(LEN(TRIM('ÚHRADOVÝ KATALOG VZP - ZP'!E312))=0,"",'ÚHRADOVÝ KATALOG VZP - ZP'!E312))</f>
        <v/>
      </c>
      <c r="F312" s="22" t="str">
        <f t="shared" si="19"/>
        <v/>
      </c>
      <c r="G312" s="22" t="str">
        <f>IF(S312="NOVÝ",IF(LEN(TRIM('ÚHRADOVÝ KATALOG VZP - ZP'!G312))=0,"???",IF(IFERROR(SEARCH("""",UPPER('ÚHRADOVÝ KATALOG VZP - ZP'!G312)),0)=0,UPPER('ÚHRADOVÝ KATALOG VZP - ZP'!G312),"("&amp;""""&amp;")")),IF(LEN(TRIM('ÚHRADOVÝ KATALOG VZP - ZP'!G312))=0,"",IF(IFERROR(SEARCH("""",UPPER('ÚHRADOVÝ KATALOG VZP - ZP'!G312)),0)=0,UPPER('ÚHRADOVÝ KATALOG VZP - ZP'!G312),"("&amp;""""&amp;")")))</f>
        <v/>
      </c>
      <c r="H312" s="22" t="str">
        <f>IF(IFERROR(SEARCH("""",UPPER('ÚHRADOVÝ KATALOG VZP - ZP'!H312)),0)=0,UPPER('ÚHRADOVÝ KATALOG VZP - ZP'!H312),"("&amp;""""&amp;")")</f>
        <v/>
      </c>
      <c r="I312" s="22" t="str">
        <f>IF(IFERROR(SEARCH("""",UPPER('ÚHRADOVÝ KATALOG VZP - ZP'!I312)),0)=0,UPPER('ÚHRADOVÝ KATALOG VZP - ZP'!I312),"("&amp;""""&amp;")")</f>
        <v/>
      </c>
      <c r="J312" s="23" t="str">
        <f>IF(S312="NOVÝ",IF(LEN(TRIM('ÚHRADOVÝ KATALOG VZP - ZP'!J312))=0,"Chybí VYC",'ÚHRADOVÝ KATALOG VZP - ZP'!J312),IF(LEN(TRIM('ÚHRADOVÝ KATALOG VZP - ZP'!J312))=0,"",'ÚHRADOVÝ KATALOG VZP - ZP'!J312))</f>
        <v/>
      </c>
      <c r="K312" s="22" t="str">
        <f>IF(S312="NOVÝ",IF(LEN(TRIM('ÚHRADOVÝ KATALOG VZP - ZP'!K312))=0,"Chybí MENA",IF(IFERROR(SEARCH("""",UPPER('ÚHRADOVÝ KATALOG VZP - ZP'!K312)),0)=0,UPPER('ÚHRADOVÝ KATALOG VZP - ZP'!K312),"("&amp;""""&amp;")")),IF(LEN(TRIM('ÚHRADOVÝ KATALOG VZP - ZP'!K312))=0,"",IF(IFERROR(SEARCH("""",UPPER('ÚHRADOVÝ KATALOG VZP - ZP'!K312)),0)=0,UPPER('ÚHRADOVÝ KATALOG VZP - ZP'!K312),"("&amp;""""&amp;")")))</f>
        <v/>
      </c>
      <c r="L312" s="24" t="str">
        <f>IF(S312="NOVÝ",IF(LEN(TRIM('ÚHRADOVÝ KATALOG VZP - ZP'!L312))=0,"Chybí KURZ",'ÚHRADOVÝ KATALOG VZP - ZP'!L312),IF(LEN(TRIM('ÚHRADOVÝ KATALOG VZP - ZP'!L312))=0,"",'ÚHRADOVÝ KATALOG VZP - ZP'!L312))</f>
        <v/>
      </c>
      <c r="M312" s="83" t="str">
        <f>IF(S312="NOVÝ",IF(LEN(TRIM('ÚHRADOVÝ KATALOG VZP - ZP'!M312))=0,"Chybí DPH",
IF(OR('ÚHRADOVÝ KATALOG VZP - ZP'!M312=15,'ÚHRADOVÝ KATALOG VZP - ZP'!M312=21),
'ÚHRADOVÝ KATALOG VZP - ZP'!M312,"CHYBA")),
IF(LEN(TRIM('ÚHRADOVÝ KATALOG VZP - ZP'!M312))=0,"",
IF(OR('ÚHRADOVÝ KATALOG VZP - ZP'!M312=15,'ÚHRADOVÝ KATALOG VZP - ZP'!M312=21),
'ÚHRADOVÝ KATALOG VZP - ZP'!M312,"CHYBA"))
)</f>
        <v/>
      </c>
      <c r="N312" s="25" t="str">
        <f>IF(R312="NE",IF(AND(T312&lt;&gt;"X",LEN('ÚHRADOVÝ KATALOG VZP - ZP'!N312)&gt;0),IF(ROUND(J312*L312*(1+(M312/100))*T312,2)&lt;'ÚHRADOVÝ KATALOG VZP - ZP'!N312,TEXT('ÚHRADOVÝ KATALOG VZP - ZP'!N312,"# ##0,00 Kč") &amp; CHAR(10) &amp; "&gt; " &amp; TEXT('ÚHRADOVÝ KATALOG VZP - ZP'!N312-(J312*L312*(1+(M312/100))*T312),"# ##0,00 Kč"),TEXT('ÚHRADOVÝ KATALOG VZP - ZP'!N312,"# ##0,00 Kč") &amp; CHAR(10) &amp; "OK"),"Chybí data pro výpočet"),"")</f>
        <v/>
      </c>
      <c r="O312" s="26" t="str">
        <f>IF(AND(R312="NE",LEN('ÚHRADOVÝ KATALOG VZP - ZP'!O312)&gt;0),'ÚHRADOVÝ KATALOG VZP - ZP'!O312,"")</f>
        <v/>
      </c>
      <c r="P312" s="26" t="str">
        <f>IF(AND(R312="NE",LEN('ÚHRADOVÝ KATALOG VZP - ZP'!P312)&gt;0),'ÚHRADOVÝ KATALOG VZP - ZP'!P312,"")</f>
        <v/>
      </c>
      <c r="Q312" s="79" t="str">
        <f>IF(LEN(TRIM('ÚHRADOVÝ KATALOG VZP - ZP'!Q312))=0,"",IF(IFERROR(SEARCH("""",UPPER('ÚHRADOVÝ KATALOG VZP - ZP'!Q312)),0)=0,UPPER('ÚHRADOVÝ KATALOG VZP - ZP'!Q312),"("&amp;""""&amp;")"))</f>
        <v/>
      </c>
      <c r="R312" s="31" t="str">
        <f>IF(LEN(TRIM('ÚHRADOVÝ KATALOG VZP - ZP'!B312)&amp;TRIM('ÚHRADOVÝ KATALOG VZP - ZP'!C312)&amp;TRIM('ÚHRADOVÝ KATALOG VZP - ZP'!D312)&amp;TRIM('ÚHRADOVÝ KATALOG VZP - ZP'!E312)&amp;TRIM('ÚHRADOVÝ KATALOG VZP - ZP'!F312)&amp;TRIM('ÚHRADOVÝ KATALOG VZP - ZP'!G312)&amp;TRIM('ÚHRADOVÝ KATALOG VZP - ZP'!H312)&amp;TRIM('ÚHRADOVÝ KATALOG VZP - ZP'!I312)&amp;TRIM('ÚHRADOVÝ KATALOG VZP - ZP'!J312)&amp;TRIM('ÚHRADOVÝ KATALOG VZP - ZP'!K312)&amp;TRIM('ÚHRADOVÝ KATALOG VZP - ZP'!L312)&amp;TRIM('ÚHRADOVÝ KATALOG VZP - ZP'!M312)&amp;TRIM('ÚHRADOVÝ KATALOG VZP - ZP'!N312)&amp;TRIM('ÚHRADOVÝ KATALOG VZP - ZP'!O312)&amp;TRIM('ÚHRADOVÝ KATALOG VZP - ZP'!P312)&amp;TRIM('ÚHRADOVÝ KATALOG VZP - ZP'!Q312))=0,"ANO","NE")</f>
        <v>ANO</v>
      </c>
      <c r="S312" s="31" t="str">
        <f>IF(R312="NE",IF(LEN(TRIM('ÚHRADOVÝ KATALOG VZP - ZP'!B312))=0,"NOVÝ","OPRAVA"),"")</f>
        <v/>
      </c>
      <c r="T312" s="32" t="str">
        <f t="shared" si="20"/>
        <v>X</v>
      </c>
      <c r="U312" s="11"/>
      <c r="V312" s="11">
        <f>LEN(TRIM('ÚHRADOVÝ KATALOG VZP - ZP'!C312))</f>
        <v>0</v>
      </c>
      <c r="W312" s="11" t="str">
        <f>IF(IFERROR(SEARCH("""",UPPER('ÚHRADOVÝ KATALOG VZP - ZP'!C312)),0)&gt;0," "&amp;CHAR(34),"")</f>
        <v/>
      </c>
      <c r="X312" s="11" t="str">
        <f>IF(IFERROR(SEARCH("~?",UPPER('ÚHRADOVÝ KATALOG VZP - ZP'!C312)),0)&gt;0," ?","")</f>
        <v/>
      </c>
      <c r="Y312" s="11" t="str">
        <f>IF(IFERROR(SEARCH("!",UPPER('ÚHRADOVÝ KATALOG VZP - ZP'!C312)),0)&gt;0," !","")</f>
        <v/>
      </c>
      <c r="Z312" s="11" t="str">
        <f>IF(IFERROR(SEARCH("_",UPPER('ÚHRADOVÝ KATALOG VZP - ZP'!C312)),0)&gt;0," _","")</f>
        <v/>
      </c>
      <c r="AA312" s="11" t="str">
        <f>IF(IFERROR(SEARCH("§",UPPER('ÚHRADOVÝ KATALOG VZP - ZP'!C312)),0)&gt;0," §","")</f>
        <v/>
      </c>
      <c r="AB312" s="11" t="str">
        <f>IF(IFERROR(SEARCH("#",UPPER('ÚHRADOVÝ KATALOG VZP - ZP'!C312)),0)&gt;0," #","")</f>
        <v/>
      </c>
      <c r="AC312" s="11" t="str">
        <f>IF(IFERROR(SEARCH(CHAR(10),UPPER('ÚHRADOVÝ KATALOG VZP - ZP'!C312)),0)&gt;0," ALT+ENTER","")</f>
        <v/>
      </c>
      <c r="AD312" s="96" t="str">
        <f>IF(AND(V312=0, R312="NE"),"Chybí NAZ",IF(LEN(TRIM(W312&amp;X312&amp;Y312&amp;Z312&amp;AA312&amp;AB312&amp;AC312))&gt;0,"Nepovolený(é) znak(y):   "&amp;W312&amp;X312&amp;Y312&amp;Z312&amp;AA312&amp;AB312&amp;AC312,TRIM('ÚHRADOVÝ KATALOG VZP - ZP'!C312)))</f>
        <v/>
      </c>
      <c r="AE312" s="11">
        <f>LEN(TRIM('ÚHRADOVÝ KATALOG VZP - ZP'!D312))</f>
        <v>0</v>
      </c>
      <c r="AF312" s="11" t="str">
        <f>IF(IFERROR(SEARCH("""",UPPER('ÚHRADOVÝ KATALOG VZP - ZP'!D312)),0)&gt;0," "&amp;CHAR(34),"")</f>
        <v/>
      </c>
      <c r="AG312" s="11" t="str">
        <f>IF(IFERROR(SEARCH("~?",UPPER('ÚHRADOVÝ KATALOG VZP - ZP'!D312)),0)&gt;0," ?","")</f>
        <v/>
      </c>
      <c r="AH312" s="11" t="str">
        <f>IF(IFERROR(SEARCH("!",UPPER('ÚHRADOVÝ KATALOG VZP - ZP'!D312)),0)&gt;0," !","")</f>
        <v/>
      </c>
      <c r="AI312" s="11" t="str">
        <f>IF(IFERROR(SEARCH("_",UPPER('ÚHRADOVÝ KATALOG VZP - ZP'!D312)),0)&gt;0," _","")</f>
        <v/>
      </c>
      <c r="AJ312" s="11" t="str">
        <f>IF(IFERROR(SEARCH("§",UPPER('ÚHRADOVÝ KATALOG VZP - ZP'!D312)),0)&gt;0," §","")</f>
        <v/>
      </c>
      <c r="AK312" s="11" t="str">
        <f>IF(IFERROR(SEARCH("#",UPPER('ÚHRADOVÝ KATALOG VZP - ZP'!D312)),0)&gt;0," #","")</f>
        <v/>
      </c>
      <c r="AL312" s="11" t="str">
        <f>IF(IFERROR(SEARCH(CHAR(10),UPPER('ÚHRADOVÝ KATALOG VZP - ZP'!D312)),0)&gt;0," ALT+ENTER","")</f>
        <v/>
      </c>
      <c r="AM312" s="96" t="str">
        <f>IF(AND(AE312=0, R312="NE"),"Chybí DOP",IF(LEN(TRIM(AF312&amp;AG312&amp;AH312&amp;AI312&amp;AJ312&amp;AK312&amp;AL312))&gt;0,"Nepovolený(é) znak(y):   "&amp;AF312&amp;AG312&amp;AH312&amp;AI312&amp;AJ312&amp;AK312&amp;AL312,TRIM('ÚHRADOVÝ KATALOG VZP - ZP'!D312)))</f>
        <v/>
      </c>
    </row>
    <row r="313" spans="1:39" ht="30" hidden="1" customHeight="1" x14ac:dyDescent="0.2">
      <c r="A313" s="1">
        <v>308</v>
      </c>
      <c r="B313" s="20" t="str">
        <f>IF(ISBLANK('ÚHRADOVÝ KATALOG VZP - ZP'!B313),"",'ÚHRADOVÝ KATALOG VZP - ZP'!B313)</f>
        <v/>
      </c>
      <c r="C313" s="21" t="str">
        <f t="shared" si="17"/>
        <v/>
      </c>
      <c r="D313" s="21" t="str">
        <f t="shared" si="18"/>
        <v/>
      </c>
      <c r="E313" s="22" t="str">
        <f>IF(S313="NOVÝ",IF(LEN(TRIM('ÚHRADOVÝ KATALOG VZP - ZP'!E313))=0,"Chybí TYP",'ÚHRADOVÝ KATALOG VZP - ZP'!E313),IF(LEN(TRIM('ÚHRADOVÝ KATALOG VZP - ZP'!E313))=0,"",'ÚHRADOVÝ KATALOG VZP - ZP'!E313))</f>
        <v/>
      </c>
      <c r="F313" s="22" t="str">
        <f t="shared" si="19"/>
        <v/>
      </c>
      <c r="G313" s="22" t="str">
        <f>IF(S313="NOVÝ",IF(LEN(TRIM('ÚHRADOVÝ KATALOG VZP - ZP'!G313))=0,"???",IF(IFERROR(SEARCH("""",UPPER('ÚHRADOVÝ KATALOG VZP - ZP'!G313)),0)=0,UPPER('ÚHRADOVÝ KATALOG VZP - ZP'!G313),"("&amp;""""&amp;")")),IF(LEN(TRIM('ÚHRADOVÝ KATALOG VZP - ZP'!G313))=0,"",IF(IFERROR(SEARCH("""",UPPER('ÚHRADOVÝ KATALOG VZP - ZP'!G313)),0)=0,UPPER('ÚHRADOVÝ KATALOG VZP - ZP'!G313),"("&amp;""""&amp;")")))</f>
        <v/>
      </c>
      <c r="H313" s="22" t="str">
        <f>IF(IFERROR(SEARCH("""",UPPER('ÚHRADOVÝ KATALOG VZP - ZP'!H313)),0)=0,UPPER('ÚHRADOVÝ KATALOG VZP - ZP'!H313),"("&amp;""""&amp;")")</f>
        <v/>
      </c>
      <c r="I313" s="22" t="str">
        <f>IF(IFERROR(SEARCH("""",UPPER('ÚHRADOVÝ KATALOG VZP - ZP'!I313)),0)=0,UPPER('ÚHRADOVÝ KATALOG VZP - ZP'!I313),"("&amp;""""&amp;")")</f>
        <v/>
      </c>
      <c r="J313" s="23" t="str">
        <f>IF(S313="NOVÝ",IF(LEN(TRIM('ÚHRADOVÝ KATALOG VZP - ZP'!J313))=0,"Chybí VYC",'ÚHRADOVÝ KATALOG VZP - ZP'!J313),IF(LEN(TRIM('ÚHRADOVÝ KATALOG VZP - ZP'!J313))=0,"",'ÚHRADOVÝ KATALOG VZP - ZP'!J313))</f>
        <v/>
      </c>
      <c r="K313" s="22" t="str">
        <f>IF(S313="NOVÝ",IF(LEN(TRIM('ÚHRADOVÝ KATALOG VZP - ZP'!K313))=0,"Chybí MENA",IF(IFERROR(SEARCH("""",UPPER('ÚHRADOVÝ KATALOG VZP - ZP'!K313)),0)=0,UPPER('ÚHRADOVÝ KATALOG VZP - ZP'!K313),"("&amp;""""&amp;")")),IF(LEN(TRIM('ÚHRADOVÝ KATALOG VZP - ZP'!K313))=0,"",IF(IFERROR(SEARCH("""",UPPER('ÚHRADOVÝ KATALOG VZP - ZP'!K313)),0)=0,UPPER('ÚHRADOVÝ KATALOG VZP - ZP'!K313),"("&amp;""""&amp;")")))</f>
        <v/>
      </c>
      <c r="L313" s="24" t="str">
        <f>IF(S313="NOVÝ",IF(LEN(TRIM('ÚHRADOVÝ KATALOG VZP - ZP'!L313))=0,"Chybí KURZ",'ÚHRADOVÝ KATALOG VZP - ZP'!L313),IF(LEN(TRIM('ÚHRADOVÝ KATALOG VZP - ZP'!L313))=0,"",'ÚHRADOVÝ KATALOG VZP - ZP'!L313))</f>
        <v/>
      </c>
      <c r="M313" s="83" t="str">
        <f>IF(S313="NOVÝ",IF(LEN(TRIM('ÚHRADOVÝ KATALOG VZP - ZP'!M313))=0,"Chybí DPH",
IF(OR('ÚHRADOVÝ KATALOG VZP - ZP'!M313=15,'ÚHRADOVÝ KATALOG VZP - ZP'!M313=21),
'ÚHRADOVÝ KATALOG VZP - ZP'!M313,"CHYBA")),
IF(LEN(TRIM('ÚHRADOVÝ KATALOG VZP - ZP'!M313))=0,"",
IF(OR('ÚHRADOVÝ KATALOG VZP - ZP'!M313=15,'ÚHRADOVÝ KATALOG VZP - ZP'!M313=21),
'ÚHRADOVÝ KATALOG VZP - ZP'!M313,"CHYBA"))
)</f>
        <v/>
      </c>
      <c r="N313" s="25" t="str">
        <f>IF(R313="NE",IF(AND(T313&lt;&gt;"X",LEN('ÚHRADOVÝ KATALOG VZP - ZP'!N313)&gt;0),IF(ROUND(J313*L313*(1+(M313/100))*T313,2)&lt;'ÚHRADOVÝ KATALOG VZP - ZP'!N313,TEXT('ÚHRADOVÝ KATALOG VZP - ZP'!N313,"# ##0,00 Kč") &amp; CHAR(10) &amp; "&gt; " &amp; TEXT('ÚHRADOVÝ KATALOG VZP - ZP'!N313-(J313*L313*(1+(M313/100))*T313),"# ##0,00 Kč"),TEXT('ÚHRADOVÝ KATALOG VZP - ZP'!N313,"# ##0,00 Kč") &amp; CHAR(10) &amp; "OK"),"Chybí data pro výpočet"),"")</f>
        <v/>
      </c>
      <c r="O313" s="26" t="str">
        <f>IF(AND(R313="NE",LEN('ÚHRADOVÝ KATALOG VZP - ZP'!O313)&gt;0),'ÚHRADOVÝ KATALOG VZP - ZP'!O313,"")</f>
        <v/>
      </c>
      <c r="P313" s="26" t="str">
        <f>IF(AND(R313="NE",LEN('ÚHRADOVÝ KATALOG VZP - ZP'!P313)&gt;0),'ÚHRADOVÝ KATALOG VZP - ZP'!P313,"")</f>
        <v/>
      </c>
      <c r="Q313" s="79" t="str">
        <f>IF(LEN(TRIM('ÚHRADOVÝ KATALOG VZP - ZP'!Q313))=0,"",IF(IFERROR(SEARCH("""",UPPER('ÚHRADOVÝ KATALOG VZP - ZP'!Q313)),0)=0,UPPER('ÚHRADOVÝ KATALOG VZP - ZP'!Q313),"("&amp;""""&amp;")"))</f>
        <v/>
      </c>
      <c r="R313" s="31" t="str">
        <f>IF(LEN(TRIM('ÚHRADOVÝ KATALOG VZP - ZP'!B313)&amp;TRIM('ÚHRADOVÝ KATALOG VZP - ZP'!C313)&amp;TRIM('ÚHRADOVÝ KATALOG VZP - ZP'!D313)&amp;TRIM('ÚHRADOVÝ KATALOG VZP - ZP'!E313)&amp;TRIM('ÚHRADOVÝ KATALOG VZP - ZP'!F313)&amp;TRIM('ÚHRADOVÝ KATALOG VZP - ZP'!G313)&amp;TRIM('ÚHRADOVÝ KATALOG VZP - ZP'!H313)&amp;TRIM('ÚHRADOVÝ KATALOG VZP - ZP'!I313)&amp;TRIM('ÚHRADOVÝ KATALOG VZP - ZP'!J313)&amp;TRIM('ÚHRADOVÝ KATALOG VZP - ZP'!K313)&amp;TRIM('ÚHRADOVÝ KATALOG VZP - ZP'!L313)&amp;TRIM('ÚHRADOVÝ KATALOG VZP - ZP'!M313)&amp;TRIM('ÚHRADOVÝ KATALOG VZP - ZP'!N313)&amp;TRIM('ÚHRADOVÝ KATALOG VZP - ZP'!O313)&amp;TRIM('ÚHRADOVÝ KATALOG VZP - ZP'!P313)&amp;TRIM('ÚHRADOVÝ KATALOG VZP - ZP'!Q313))=0,"ANO","NE")</f>
        <v>ANO</v>
      </c>
      <c r="S313" s="31" t="str">
        <f>IF(R313="NE",IF(LEN(TRIM('ÚHRADOVÝ KATALOG VZP - ZP'!B313))=0,"NOVÝ","OPRAVA"),"")</f>
        <v/>
      </c>
      <c r="T313" s="32" t="str">
        <f t="shared" si="20"/>
        <v>X</v>
      </c>
      <c r="U313" s="11"/>
      <c r="V313" s="11">
        <f>LEN(TRIM('ÚHRADOVÝ KATALOG VZP - ZP'!C313))</f>
        <v>0</v>
      </c>
      <c r="W313" s="11" t="str">
        <f>IF(IFERROR(SEARCH("""",UPPER('ÚHRADOVÝ KATALOG VZP - ZP'!C313)),0)&gt;0," "&amp;CHAR(34),"")</f>
        <v/>
      </c>
      <c r="X313" s="11" t="str">
        <f>IF(IFERROR(SEARCH("~?",UPPER('ÚHRADOVÝ KATALOG VZP - ZP'!C313)),0)&gt;0," ?","")</f>
        <v/>
      </c>
      <c r="Y313" s="11" t="str">
        <f>IF(IFERROR(SEARCH("!",UPPER('ÚHRADOVÝ KATALOG VZP - ZP'!C313)),0)&gt;0," !","")</f>
        <v/>
      </c>
      <c r="Z313" s="11" t="str">
        <f>IF(IFERROR(SEARCH("_",UPPER('ÚHRADOVÝ KATALOG VZP - ZP'!C313)),0)&gt;0," _","")</f>
        <v/>
      </c>
      <c r="AA313" s="11" t="str">
        <f>IF(IFERROR(SEARCH("§",UPPER('ÚHRADOVÝ KATALOG VZP - ZP'!C313)),0)&gt;0," §","")</f>
        <v/>
      </c>
      <c r="AB313" s="11" t="str">
        <f>IF(IFERROR(SEARCH("#",UPPER('ÚHRADOVÝ KATALOG VZP - ZP'!C313)),0)&gt;0," #","")</f>
        <v/>
      </c>
      <c r="AC313" s="11" t="str">
        <f>IF(IFERROR(SEARCH(CHAR(10),UPPER('ÚHRADOVÝ KATALOG VZP - ZP'!C313)),0)&gt;0," ALT+ENTER","")</f>
        <v/>
      </c>
      <c r="AD313" s="96" t="str">
        <f>IF(AND(V313=0, R313="NE"),"Chybí NAZ",IF(LEN(TRIM(W313&amp;X313&amp;Y313&amp;Z313&amp;AA313&amp;AB313&amp;AC313))&gt;0,"Nepovolený(é) znak(y):   "&amp;W313&amp;X313&amp;Y313&amp;Z313&amp;AA313&amp;AB313&amp;AC313,TRIM('ÚHRADOVÝ KATALOG VZP - ZP'!C313)))</f>
        <v/>
      </c>
      <c r="AE313" s="11">
        <f>LEN(TRIM('ÚHRADOVÝ KATALOG VZP - ZP'!D313))</f>
        <v>0</v>
      </c>
      <c r="AF313" s="11" t="str">
        <f>IF(IFERROR(SEARCH("""",UPPER('ÚHRADOVÝ KATALOG VZP - ZP'!D313)),0)&gt;0," "&amp;CHAR(34),"")</f>
        <v/>
      </c>
      <c r="AG313" s="11" t="str">
        <f>IF(IFERROR(SEARCH("~?",UPPER('ÚHRADOVÝ KATALOG VZP - ZP'!D313)),0)&gt;0," ?","")</f>
        <v/>
      </c>
      <c r="AH313" s="11" t="str">
        <f>IF(IFERROR(SEARCH("!",UPPER('ÚHRADOVÝ KATALOG VZP - ZP'!D313)),0)&gt;0," !","")</f>
        <v/>
      </c>
      <c r="AI313" s="11" t="str">
        <f>IF(IFERROR(SEARCH("_",UPPER('ÚHRADOVÝ KATALOG VZP - ZP'!D313)),0)&gt;0," _","")</f>
        <v/>
      </c>
      <c r="AJ313" s="11" t="str">
        <f>IF(IFERROR(SEARCH("§",UPPER('ÚHRADOVÝ KATALOG VZP - ZP'!D313)),0)&gt;0," §","")</f>
        <v/>
      </c>
      <c r="AK313" s="11" t="str">
        <f>IF(IFERROR(SEARCH("#",UPPER('ÚHRADOVÝ KATALOG VZP - ZP'!D313)),0)&gt;0," #","")</f>
        <v/>
      </c>
      <c r="AL313" s="11" t="str">
        <f>IF(IFERROR(SEARCH(CHAR(10),UPPER('ÚHRADOVÝ KATALOG VZP - ZP'!D313)),0)&gt;0," ALT+ENTER","")</f>
        <v/>
      </c>
      <c r="AM313" s="96" t="str">
        <f>IF(AND(AE313=0, R313="NE"),"Chybí DOP",IF(LEN(TRIM(AF313&amp;AG313&amp;AH313&amp;AI313&amp;AJ313&amp;AK313&amp;AL313))&gt;0,"Nepovolený(é) znak(y):   "&amp;AF313&amp;AG313&amp;AH313&amp;AI313&amp;AJ313&amp;AK313&amp;AL313,TRIM('ÚHRADOVÝ KATALOG VZP - ZP'!D313)))</f>
        <v/>
      </c>
    </row>
    <row r="314" spans="1:39" ht="30" hidden="1" customHeight="1" x14ac:dyDescent="0.2">
      <c r="A314" s="1">
        <v>309</v>
      </c>
      <c r="B314" s="20" t="str">
        <f>IF(ISBLANK('ÚHRADOVÝ KATALOG VZP - ZP'!B314),"",'ÚHRADOVÝ KATALOG VZP - ZP'!B314)</f>
        <v/>
      </c>
      <c r="C314" s="21" t="str">
        <f t="shared" si="17"/>
        <v/>
      </c>
      <c r="D314" s="21" t="str">
        <f t="shared" si="18"/>
        <v/>
      </c>
      <c r="E314" s="22" t="str">
        <f>IF(S314="NOVÝ",IF(LEN(TRIM('ÚHRADOVÝ KATALOG VZP - ZP'!E314))=0,"Chybí TYP",'ÚHRADOVÝ KATALOG VZP - ZP'!E314),IF(LEN(TRIM('ÚHRADOVÝ KATALOG VZP - ZP'!E314))=0,"",'ÚHRADOVÝ KATALOG VZP - ZP'!E314))</f>
        <v/>
      </c>
      <c r="F314" s="22" t="str">
        <f t="shared" si="19"/>
        <v/>
      </c>
      <c r="G314" s="22" t="str">
        <f>IF(S314="NOVÝ",IF(LEN(TRIM('ÚHRADOVÝ KATALOG VZP - ZP'!G314))=0,"???",IF(IFERROR(SEARCH("""",UPPER('ÚHRADOVÝ KATALOG VZP - ZP'!G314)),0)=0,UPPER('ÚHRADOVÝ KATALOG VZP - ZP'!G314),"("&amp;""""&amp;")")),IF(LEN(TRIM('ÚHRADOVÝ KATALOG VZP - ZP'!G314))=0,"",IF(IFERROR(SEARCH("""",UPPER('ÚHRADOVÝ KATALOG VZP - ZP'!G314)),0)=0,UPPER('ÚHRADOVÝ KATALOG VZP - ZP'!G314),"("&amp;""""&amp;")")))</f>
        <v/>
      </c>
      <c r="H314" s="22" t="str">
        <f>IF(IFERROR(SEARCH("""",UPPER('ÚHRADOVÝ KATALOG VZP - ZP'!H314)),0)=0,UPPER('ÚHRADOVÝ KATALOG VZP - ZP'!H314),"("&amp;""""&amp;")")</f>
        <v/>
      </c>
      <c r="I314" s="22" t="str">
        <f>IF(IFERROR(SEARCH("""",UPPER('ÚHRADOVÝ KATALOG VZP - ZP'!I314)),0)=0,UPPER('ÚHRADOVÝ KATALOG VZP - ZP'!I314),"("&amp;""""&amp;")")</f>
        <v/>
      </c>
      <c r="J314" s="23" t="str">
        <f>IF(S314="NOVÝ",IF(LEN(TRIM('ÚHRADOVÝ KATALOG VZP - ZP'!J314))=0,"Chybí VYC",'ÚHRADOVÝ KATALOG VZP - ZP'!J314),IF(LEN(TRIM('ÚHRADOVÝ KATALOG VZP - ZP'!J314))=0,"",'ÚHRADOVÝ KATALOG VZP - ZP'!J314))</f>
        <v/>
      </c>
      <c r="K314" s="22" t="str">
        <f>IF(S314="NOVÝ",IF(LEN(TRIM('ÚHRADOVÝ KATALOG VZP - ZP'!K314))=0,"Chybí MENA",IF(IFERROR(SEARCH("""",UPPER('ÚHRADOVÝ KATALOG VZP - ZP'!K314)),0)=0,UPPER('ÚHRADOVÝ KATALOG VZP - ZP'!K314),"("&amp;""""&amp;")")),IF(LEN(TRIM('ÚHRADOVÝ KATALOG VZP - ZP'!K314))=0,"",IF(IFERROR(SEARCH("""",UPPER('ÚHRADOVÝ KATALOG VZP - ZP'!K314)),0)=0,UPPER('ÚHRADOVÝ KATALOG VZP - ZP'!K314),"("&amp;""""&amp;")")))</f>
        <v/>
      </c>
      <c r="L314" s="24" t="str">
        <f>IF(S314="NOVÝ",IF(LEN(TRIM('ÚHRADOVÝ KATALOG VZP - ZP'!L314))=0,"Chybí KURZ",'ÚHRADOVÝ KATALOG VZP - ZP'!L314),IF(LEN(TRIM('ÚHRADOVÝ KATALOG VZP - ZP'!L314))=0,"",'ÚHRADOVÝ KATALOG VZP - ZP'!L314))</f>
        <v/>
      </c>
      <c r="M314" s="83" t="str">
        <f>IF(S314="NOVÝ",IF(LEN(TRIM('ÚHRADOVÝ KATALOG VZP - ZP'!M314))=0,"Chybí DPH",
IF(OR('ÚHRADOVÝ KATALOG VZP - ZP'!M314=15,'ÚHRADOVÝ KATALOG VZP - ZP'!M314=21),
'ÚHRADOVÝ KATALOG VZP - ZP'!M314,"CHYBA")),
IF(LEN(TRIM('ÚHRADOVÝ KATALOG VZP - ZP'!M314))=0,"",
IF(OR('ÚHRADOVÝ KATALOG VZP - ZP'!M314=15,'ÚHRADOVÝ KATALOG VZP - ZP'!M314=21),
'ÚHRADOVÝ KATALOG VZP - ZP'!M314,"CHYBA"))
)</f>
        <v/>
      </c>
      <c r="N314" s="25" t="str">
        <f>IF(R314="NE",IF(AND(T314&lt;&gt;"X",LEN('ÚHRADOVÝ KATALOG VZP - ZP'!N314)&gt;0),IF(ROUND(J314*L314*(1+(M314/100))*T314,2)&lt;'ÚHRADOVÝ KATALOG VZP - ZP'!N314,TEXT('ÚHRADOVÝ KATALOG VZP - ZP'!N314,"# ##0,00 Kč") &amp; CHAR(10) &amp; "&gt; " &amp; TEXT('ÚHRADOVÝ KATALOG VZP - ZP'!N314-(J314*L314*(1+(M314/100))*T314),"# ##0,00 Kč"),TEXT('ÚHRADOVÝ KATALOG VZP - ZP'!N314,"# ##0,00 Kč") &amp; CHAR(10) &amp; "OK"),"Chybí data pro výpočet"),"")</f>
        <v/>
      </c>
      <c r="O314" s="26" t="str">
        <f>IF(AND(R314="NE",LEN('ÚHRADOVÝ KATALOG VZP - ZP'!O314)&gt;0),'ÚHRADOVÝ KATALOG VZP - ZP'!O314,"")</f>
        <v/>
      </c>
      <c r="P314" s="26" t="str">
        <f>IF(AND(R314="NE",LEN('ÚHRADOVÝ KATALOG VZP - ZP'!P314)&gt;0),'ÚHRADOVÝ KATALOG VZP - ZP'!P314,"")</f>
        <v/>
      </c>
      <c r="Q314" s="79" t="str">
        <f>IF(LEN(TRIM('ÚHRADOVÝ KATALOG VZP - ZP'!Q314))=0,"",IF(IFERROR(SEARCH("""",UPPER('ÚHRADOVÝ KATALOG VZP - ZP'!Q314)),0)=0,UPPER('ÚHRADOVÝ KATALOG VZP - ZP'!Q314),"("&amp;""""&amp;")"))</f>
        <v/>
      </c>
      <c r="R314" s="31" t="str">
        <f>IF(LEN(TRIM('ÚHRADOVÝ KATALOG VZP - ZP'!B314)&amp;TRIM('ÚHRADOVÝ KATALOG VZP - ZP'!C314)&amp;TRIM('ÚHRADOVÝ KATALOG VZP - ZP'!D314)&amp;TRIM('ÚHRADOVÝ KATALOG VZP - ZP'!E314)&amp;TRIM('ÚHRADOVÝ KATALOG VZP - ZP'!F314)&amp;TRIM('ÚHRADOVÝ KATALOG VZP - ZP'!G314)&amp;TRIM('ÚHRADOVÝ KATALOG VZP - ZP'!H314)&amp;TRIM('ÚHRADOVÝ KATALOG VZP - ZP'!I314)&amp;TRIM('ÚHRADOVÝ KATALOG VZP - ZP'!J314)&amp;TRIM('ÚHRADOVÝ KATALOG VZP - ZP'!K314)&amp;TRIM('ÚHRADOVÝ KATALOG VZP - ZP'!L314)&amp;TRIM('ÚHRADOVÝ KATALOG VZP - ZP'!M314)&amp;TRIM('ÚHRADOVÝ KATALOG VZP - ZP'!N314)&amp;TRIM('ÚHRADOVÝ KATALOG VZP - ZP'!O314)&amp;TRIM('ÚHRADOVÝ KATALOG VZP - ZP'!P314)&amp;TRIM('ÚHRADOVÝ KATALOG VZP - ZP'!Q314))=0,"ANO","NE")</f>
        <v>ANO</v>
      </c>
      <c r="S314" s="31" t="str">
        <f>IF(R314="NE",IF(LEN(TRIM('ÚHRADOVÝ KATALOG VZP - ZP'!B314))=0,"NOVÝ","OPRAVA"),"")</f>
        <v/>
      </c>
      <c r="T314" s="32" t="str">
        <f t="shared" si="20"/>
        <v>X</v>
      </c>
      <c r="U314" s="11"/>
      <c r="V314" s="11">
        <f>LEN(TRIM('ÚHRADOVÝ KATALOG VZP - ZP'!C314))</f>
        <v>0</v>
      </c>
      <c r="W314" s="11" t="str">
        <f>IF(IFERROR(SEARCH("""",UPPER('ÚHRADOVÝ KATALOG VZP - ZP'!C314)),0)&gt;0," "&amp;CHAR(34),"")</f>
        <v/>
      </c>
      <c r="X314" s="11" t="str">
        <f>IF(IFERROR(SEARCH("~?",UPPER('ÚHRADOVÝ KATALOG VZP - ZP'!C314)),0)&gt;0," ?","")</f>
        <v/>
      </c>
      <c r="Y314" s="11" t="str">
        <f>IF(IFERROR(SEARCH("!",UPPER('ÚHRADOVÝ KATALOG VZP - ZP'!C314)),0)&gt;0," !","")</f>
        <v/>
      </c>
      <c r="Z314" s="11" t="str">
        <f>IF(IFERROR(SEARCH("_",UPPER('ÚHRADOVÝ KATALOG VZP - ZP'!C314)),0)&gt;0," _","")</f>
        <v/>
      </c>
      <c r="AA314" s="11" t="str">
        <f>IF(IFERROR(SEARCH("§",UPPER('ÚHRADOVÝ KATALOG VZP - ZP'!C314)),0)&gt;0," §","")</f>
        <v/>
      </c>
      <c r="AB314" s="11" t="str">
        <f>IF(IFERROR(SEARCH("#",UPPER('ÚHRADOVÝ KATALOG VZP - ZP'!C314)),0)&gt;0," #","")</f>
        <v/>
      </c>
      <c r="AC314" s="11" t="str">
        <f>IF(IFERROR(SEARCH(CHAR(10),UPPER('ÚHRADOVÝ KATALOG VZP - ZP'!C314)),0)&gt;0," ALT+ENTER","")</f>
        <v/>
      </c>
      <c r="AD314" s="96" t="str">
        <f>IF(AND(V314=0, R314="NE"),"Chybí NAZ",IF(LEN(TRIM(W314&amp;X314&amp;Y314&amp;Z314&amp;AA314&amp;AB314&amp;AC314))&gt;0,"Nepovolený(é) znak(y):   "&amp;W314&amp;X314&amp;Y314&amp;Z314&amp;AA314&amp;AB314&amp;AC314,TRIM('ÚHRADOVÝ KATALOG VZP - ZP'!C314)))</f>
        <v/>
      </c>
      <c r="AE314" s="11">
        <f>LEN(TRIM('ÚHRADOVÝ KATALOG VZP - ZP'!D314))</f>
        <v>0</v>
      </c>
      <c r="AF314" s="11" t="str">
        <f>IF(IFERROR(SEARCH("""",UPPER('ÚHRADOVÝ KATALOG VZP - ZP'!D314)),0)&gt;0," "&amp;CHAR(34),"")</f>
        <v/>
      </c>
      <c r="AG314" s="11" t="str">
        <f>IF(IFERROR(SEARCH("~?",UPPER('ÚHRADOVÝ KATALOG VZP - ZP'!D314)),0)&gt;0," ?","")</f>
        <v/>
      </c>
      <c r="AH314" s="11" t="str">
        <f>IF(IFERROR(SEARCH("!",UPPER('ÚHRADOVÝ KATALOG VZP - ZP'!D314)),0)&gt;0," !","")</f>
        <v/>
      </c>
      <c r="AI314" s="11" t="str">
        <f>IF(IFERROR(SEARCH("_",UPPER('ÚHRADOVÝ KATALOG VZP - ZP'!D314)),0)&gt;0," _","")</f>
        <v/>
      </c>
      <c r="AJ314" s="11" t="str">
        <f>IF(IFERROR(SEARCH("§",UPPER('ÚHRADOVÝ KATALOG VZP - ZP'!D314)),0)&gt;0," §","")</f>
        <v/>
      </c>
      <c r="AK314" s="11" t="str">
        <f>IF(IFERROR(SEARCH("#",UPPER('ÚHRADOVÝ KATALOG VZP - ZP'!D314)),0)&gt;0," #","")</f>
        <v/>
      </c>
      <c r="AL314" s="11" t="str">
        <f>IF(IFERROR(SEARCH(CHAR(10),UPPER('ÚHRADOVÝ KATALOG VZP - ZP'!D314)),0)&gt;0," ALT+ENTER","")</f>
        <v/>
      </c>
      <c r="AM314" s="96" t="str">
        <f>IF(AND(AE314=0, R314="NE"),"Chybí DOP",IF(LEN(TRIM(AF314&amp;AG314&amp;AH314&amp;AI314&amp;AJ314&amp;AK314&amp;AL314))&gt;0,"Nepovolený(é) znak(y):   "&amp;AF314&amp;AG314&amp;AH314&amp;AI314&amp;AJ314&amp;AK314&amp;AL314,TRIM('ÚHRADOVÝ KATALOG VZP - ZP'!D314)))</f>
        <v/>
      </c>
    </row>
    <row r="315" spans="1:39" ht="30" hidden="1" customHeight="1" x14ac:dyDescent="0.2">
      <c r="A315" s="1">
        <v>310</v>
      </c>
      <c r="B315" s="20" t="str">
        <f>IF(ISBLANK('ÚHRADOVÝ KATALOG VZP - ZP'!B315),"",'ÚHRADOVÝ KATALOG VZP - ZP'!B315)</f>
        <v/>
      </c>
      <c r="C315" s="21" t="str">
        <f t="shared" si="17"/>
        <v/>
      </c>
      <c r="D315" s="21" t="str">
        <f t="shared" si="18"/>
        <v/>
      </c>
      <c r="E315" s="22" t="str">
        <f>IF(S315="NOVÝ",IF(LEN(TRIM('ÚHRADOVÝ KATALOG VZP - ZP'!E315))=0,"Chybí TYP",'ÚHRADOVÝ KATALOG VZP - ZP'!E315),IF(LEN(TRIM('ÚHRADOVÝ KATALOG VZP - ZP'!E315))=0,"",'ÚHRADOVÝ KATALOG VZP - ZP'!E315))</f>
        <v/>
      </c>
      <c r="F315" s="22" t="str">
        <f t="shared" si="19"/>
        <v/>
      </c>
      <c r="G315" s="22" t="str">
        <f>IF(S315="NOVÝ",IF(LEN(TRIM('ÚHRADOVÝ KATALOG VZP - ZP'!G315))=0,"???",IF(IFERROR(SEARCH("""",UPPER('ÚHRADOVÝ KATALOG VZP - ZP'!G315)),0)=0,UPPER('ÚHRADOVÝ KATALOG VZP - ZP'!G315),"("&amp;""""&amp;")")),IF(LEN(TRIM('ÚHRADOVÝ KATALOG VZP - ZP'!G315))=0,"",IF(IFERROR(SEARCH("""",UPPER('ÚHRADOVÝ KATALOG VZP - ZP'!G315)),0)=0,UPPER('ÚHRADOVÝ KATALOG VZP - ZP'!G315),"("&amp;""""&amp;")")))</f>
        <v/>
      </c>
      <c r="H315" s="22" t="str">
        <f>IF(IFERROR(SEARCH("""",UPPER('ÚHRADOVÝ KATALOG VZP - ZP'!H315)),0)=0,UPPER('ÚHRADOVÝ KATALOG VZP - ZP'!H315),"("&amp;""""&amp;")")</f>
        <v/>
      </c>
      <c r="I315" s="22" t="str">
        <f>IF(IFERROR(SEARCH("""",UPPER('ÚHRADOVÝ KATALOG VZP - ZP'!I315)),0)=0,UPPER('ÚHRADOVÝ KATALOG VZP - ZP'!I315),"("&amp;""""&amp;")")</f>
        <v/>
      </c>
      <c r="J315" s="23" t="str">
        <f>IF(S315="NOVÝ",IF(LEN(TRIM('ÚHRADOVÝ KATALOG VZP - ZP'!J315))=0,"Chybí VYC",'ÚHRADOVÝ KATALOG VZP - ZP'!J315),IF(LEN(TRIM('ÚHRADOVÝ KATALOG VZP - ZP'!J315))=0,"",'ÚHRADOVÝ KATALOG VZP - ZP'!J315))</f>
        <v/>
      </c>
      <c r="K315" s="22" t="str">
        <f>IF(S315="NOVÝ",IF(LEN(TRIM('ÚHRADOVÝ KATALOG VZP - ZP'!K315))=0,"Chybí MENA",IF(IFERROR(SEARCH("""",UPPER('ÚHRADOVÝ KATALOG VZP - ZP'!K315)),0)=0,UPPER('ÚHRADOVÝ KATALOG VZP - ZP'!K315),"("&amp;""""&amp;")")),IF(LEN(TRIM('ÚHRADOVÝ KATALOG VZP - ZP'!K315))=0,"",IF(IFERROR(SEARCH("""",UPPER('ÚHRADOVÝ KATALOG VZP - ZP'!K315)),0)=0,UPPER('ÚHRADOVÝ KATALOG VZP - ZP'!K315),"("&amp;""""&amp;")")))</f>
        <v/>
      </c>
      <c r="L315" s="24" t="str">
        <f>IF(S315="NOVÝ",IF(LEN(TRIM('ÚHRADOVÝ KATALOG VZP - ZP'!L315))=0,"Chybí KURZ",'ÚHRADOVÝ KATALOG VZP - ZP'!L315),IF(LEN(TRIM('ÚHRADOVÝ KATALOG VZP - ZP'!L315))=0,"",'ÚHRADOVÝ KATALOG VZP - ZP'!L315))</f>
        <v/>
      </c>
      <c r="M315" s="83" t="str">
        <f>IF(S315="NOVÝ",IF(LEN(TRIM('ÚHRADOVÝ KATALOG VZP - ZP'!M315))=0,"Chybí DPH",
IF(OR('ÚHRADOVÝ KATALOG VZP - ZP'!M315=15,'ÚHRADOVÝ KATALOG VZP - ZP'!M315=21),
'ÚHRADOVÝ KATALOG VZP - ZP'!M315,"CHYBA")),
IF(LEN(TRIM('ÚHRADOVÝ KATALOG VZP - ZP'!M315))=0,"",
IF(OR('ÚHRADOVÝ KATALOG VZP - ZP'!M315=15,'ÚHRADOVÝ KATALOG VZP - ZP'!M315=21),
'ÚHRADOVÝ KATALOG VZP - ZP'!M315,"CHYBA"))
)</f>
        <v/>
      </c>
      <c r="N315" s="25" t="str">
        <f>IF(R315="NE",IF(AND(T315&lt;&gt;"X",LEN('ÚHRADOVÝ KATALOG VZP - ZP'!N315)&gt;0),IF(ROUND(J315*L315*(1+(M315/100))*T315,2)&lt;'ÚHRADOVÝ KATALOG VZP - ZP'!N315,TEXT('ÚHRADOVÝ KATALOG VZP - ZP'!N315,"# ##0,00 Kč") &amp; CHAR(10) &amp; "&gt; " &amp; TEXT('ÚHRADOVÝ KATALOG VZP - ZP'!N315-(J315*L315*(1+(M315/100))*T315),"# ##0,00 Kč"),TEXT('ÚHRADOVÝ KATALOG VZP - ZP'!N315,"# ##0,00 Kč") &amp; CHAR(10) &amp; "OK"),"Chybí data pro výpočet"),"")</f>
        <v/>
      </c>
      <c r="O315" s="26" t="str">
        <f>IF(AND(R315="NE",LEN('ÚHRADOVÝ KATALOG VZP - ZP'!O315)&gt;0),'ÚHRADOVÝ KATALOG VZP - ZP'!O315,"")</f>
        <v/>
      </c>
      <c r="P315" s="26" t="str">
        <f>IF(AND(R315="NE",LEN('ÚHRADOVÝ KATALOG VZP - ZP'!P315)&gt;0),'ÚHRADOVÝ KATALOG VZP - ZP'!P315,"")</f>
        <v/>
      </c>
      <c r="Q315" s="79" t="str">
        <f>IF(LEN(TRIM('ÚHRADOVÝ KATALOG VZP - ZP'!Q315))=0,"",IF(IFERROR(SEARCH("""",UPPER('ÚHRADOVÝ KATALOG VZP - ZP'!Q315)),0)=0,UPPER('ÚHRADOVÝ KATALOG VZP - ZP'!Q315),"("&amp;""""&amp;")"))</f>
        <v/>
      </c>
      <c r="R315" s="31" t="str">
        <f>IF(LEN(TRIM('ÚHRADOVÝ KATALOG VZP - ZP'!B315)&amp;TRIM('ÚHRADOVÝ KATALOG VZP - ZP'!C315)&amp;TRIM('ÚHRADOVÝ KATALOG VZP - ZP'!D315)&amp;TRIM('ÚHRADOVÝ KATALOG VZP - ZP'!E315)&amp;TRIM('ÚHRADOVÝ KATALOG VZP - ZP'!F315)&amp;TRIM('ÚHRADOVÝ KATALOG VZP - ZP'!G315)&amp;TRIM('ÚHRADOVÝ KATALOG VZP - ZP'!H315)&amp;TRIM('ÚHRADOVÝ KATALOG VZP - ZP'!I315)&amp;TRIM('ÚHRADOVÝ KATALOG VZP - ZP'!J315)&amp;TRIM('ÚHRADOVÝ KATALOG VZP - ZP'!K315)&amp;TRIM('ÚHRADOVÝ KATALOG VZP - ZP'!L315)&amp;TRIM('ÚHRADOVÝ KATALOG VZP - ZP'!M315)&amp;TRIM('ÚHRADOVÝ KATALOG VZP - ZP'!N315)&amp;TRIM('ÚHRADOVÝ KATALOG VZP - ZP'!O315)&amp;TRIM('ÚHRADOVÝ KATALOG VZP - ZP'!P315)&amp;TRIM('ÚHRADOVÝ KATALOG VZP - ZP'!Q315))=0,"ANO","NE")</f>
        <v>ANO</v>
      </c>
      <c r="S315" s="31" t="str">
        <f>IF(R315="NE",IF(LEN(TRIM('ÚHRADOVÝ KATALOG VZP - ZP'!B315))=0,"NOVÝ","OPRAVA"),"")</f>
        <v/>
      </c>
      <c r="T315" s="32" t="str">
        <f t="shared" si="20"/>
        <v>X</v>
      </c>
      <c r="U315" s="11"/>
      <c r="V315" s="11">
        <f>LEN(TRIM('ÚHRADOVÝ KATALOG VZP - ZP'!C315))</f>
        <v>0</v>
      </c>
      <c r="W315" s="11" t="str">
        <f>IF(IFERROR(SEARCH("""",UPPER('ÚHRADOVÝ KATALOG VZP - ZP'!C315)),0)&gt;0," "&amp;CHAR(34),"")</f>
        <v/>
      </c>
      <c r="X315" s="11" t="str">
        <f>IF(IFERROR(SEARCH("~?",UPPER('ÚHRADOVÝ KATALOG VZP - ZP'!C315)),0)&gt;0," ?","")</f>
        <v/>
      </c>
      <c r="Y315" s="11" t="str">
        <f>IF(IFERROR(SEARCH("!",UPPER('ÚHRADOVÝ KATALOG VZP - ZP'!C315)),0)&gt;0," !","")</f>
        <v/>
      </c>
      <c r="Z315" s="11" t="str">
        <f>IF(IFERROR(SEARCH("_",UPPER('ÚHRADOVÝ KATALOG VZP - ZP'!C315)),0)&gt;0," _","")</f>
        <v/>
      </c>
      <c r="AA315" s="11" t="str">
        <f>IF(IFERROR(SEARCH("§",UPPER('ÚHRADOVÝ KATALOG VZP - ZP'!C315)),0)&gt;0," §","")</f>
        <v/>
      </c>
      <c r="AB315" s="11" t="str">
        <f>IF(IFERROR(SEARCH("#",UPPER('ÚHRADOVÝ KATALOG VZP - ZP'!C315)),0)&gt;0," #","")</f>
        <v/>
      </c>
      <c r="AC315" s="11" t="str">
        <f>IF(IFERROR(SEARCH(CHAR(10),UPPER('ÚHRADOVÝ KATALOG VZP - ZP'!C315)),0)&gt;0," ALT+ENTER","")</f>
        <v/>
      </c>
      <c r="AD315" s="96" t="str">
        <f>IF(AND(V315=0, R315="NE"),"Chybí NAZ",IF(LEN(TRIM(W315&amp;X315&amp;Y315&amp;Z315&amp;AA315&amp;AB315&amp;AC315))&gt;0,"Nepovolený(é) znak(y):   "&amp;W315&amp;X315&amp;Y315&amp;Z315&amp;AA315&amp;AB315&amp;AC315,TRIM('ÚHRADOVÝ KATALOG VZP - ZP'!C315)))</f>
        <v/>
      </c>
      <c r="AE315" s="11">
        <f>LEN(TRIM('ÚHRADOVÝ KATALOG VZP - ZP'!D315))</f>
        <v>0</v>
      </c>
      <c r="AF315" s="11" t="str">
        <f>IF(IFERROR(SEARCH("""",UPPER('ÚHRADOVÝ KATALOG VZP - ZP'!D315)),0)&gt;0," "&amp;CHAR(34),"")</f>
        <v/>
      </c>
      <c r="AG315" s="11" t="str">
        <f>IF(IFERROR(SEARCH("~?",UPPER('ÚHRADOVÝ KATALOG VZP - ZP'!D315)),0)&gt;0," ?","")</f>
        <v/>
      </c>
      <c r="AH315" s="11" t="str">
        <f>IF(IFERROR(SEARCH("!",UPPER('ÚHRADOVÝ KATALOG VZP - ZP'!D315)),0)&gt;0," !","")</f>
        <v/>
      </c>
      <c r="AI315" s="11" t="str">
        <f>IF(IFERROR(SEARCH("_",UPPER('ÚHRADOVÝ KATALOG VZP - ZP'!D315)),0)&gt;0," _","")</f>
        <v/>
      </c>
      <c r="AJ315" s="11" t="str">
        <f>IF(IFERROR(SEARCH("§",UPPER('ÚHRADOVÝ KATALOG VZP - ZP'!D315)),0)&gt;0," §","")</f>
        <v/>
      </c>
      <c r="AK315" s="11" t="str">
        <f>IF(IFERROR(SEARCH("#",UPPER('ÚHRADOVÝ KATALOG VZP - ZP'!D315)),0)&gt;0," #","")</f>
        <v/>
      </c>
      <c r="AL315" s="11" t="str">
        <f>IF(IFERROR(SEARCH(CHAR(10),UPPER('ÚHRADOVÝ KATALOG VZP - ZP'!D315)),0)&gt;0," ALT+ENTER","")</f>
        <v/>
      </c>
      <c r="AM315" s="96" t="str">
        <f>IF(AND(AE315=0, R315="NE"),"Chybí DOP",IF(LEN(TRIM(AF315&amp;AG315&amp;AH315&amp;AI315&amp;AJ315&amp;AK315&amp;AL315))&gt;0,"Nepovolený(é) znak(y):   "&amp;AF315&amp;AG315&amp;AH315&amp;AI315&amp;AJ315&amp;AK315&amp;AL315,TRIM('ÚHRADOVÝ KATALOG VZP - ZP'!D315)))</f>
        <v/>
      </c>
    </row>
    <row r="316" spans="1:39" ht="30" hidden="1" customHeight="1" x14ac:dyDescent="0.2">
      <c r="A316" s="1">
        <v>311</v>
      </c>
      <c r="B316" s="20" t="str">
        <f>IF(ISBLANK('ÚHRADOVÝ KATALOG VZP - ZP'!B316),"",'ÚHRADOVÝ KATALOG VZP - ZP'!B316)</f>
        <v/>
      </c>
      <c r="C316" s="21" t="str">
        <f t="shared" si="17"/>
        <v/>
      </c>
      <c r="D316" s="21" t="str">
        <f t="shared" si="18"/>
        <v/>
      </c>
      <c r="E316" s="22" t="str">
        <f>IF(S316="NOVÝ",IF(LEN(TRIM('ÚHRADOVÝ KATALOG VZP - ZP'!E316))=0,"Chybí TYP",'ÚHRADOVÝ KATALOG VZP - ZP'!E316),IF(LEN(TRIM('ÚHRADOVÝ KATALOG VZP - ZP'!E316))=0,"",'ÚHRADOVÝ KATALOG VZP - ZP'!E316))</f>
        <v/>
      </c>
      <c r="F316" s="22" t="str">
        <f t="shared" si="19"/>
        <v/>
      </c>
      <c r="G316" s="22" t="str">
        <f>IF(S316="NOVÝ",IF(LEN(TRIM('ÚHRADOVÝ KATALOG VZP - ZP'!G316))=0,"???",IF(IFERROR(SEARCH("""",UPPER('ÚHRADOVÝ KATALOG VZP - ZP'!G316)),0)=0,UPPER('ÚHRADOVÝ KATALOG VZP - ZP'!G316),"("&amp;""""&amp;")")),IF(LEN(TRIM('ÚHRADOVÝ KATALOG VZP - ZP'!G316))=0,"",IF(IFERROR(SEARCH("""",UPPER('ÚHRADOVÝ KATALOG VZP - ZP'!G316)),0)=0,UPPER('ÚHRADOVÝ KATALOG VZP - ZP'!G316),"("&amp;""""&amp;")")))</f>
        <v/>
      </c>
      <c r="H316" s="22" t="str">
        <f>IF(IFERROR(SEARCH("""",UPPER('ÚHRADOVÝ KATALOG VZP - ZP'!H316)),0)=0,UPPER('ÚHRADOVÝ KATALOG VZP - ZP'!H316),"("&amp;""""&amp;")")</f>
        <v/>
      </c>
      <c r="I316" s="22" t="str">
        <f>IF(IFERROR(SEARCH("""",UPPER('ÚHRADOVÝ KATALOG VZP - ZP'!I316)),0)=0,UPPER('ÚHRADOVÝ KATALOG VZP - ZP'!I316),"("&amp;""""&amp;")")</f>
        <v/>
      </c>
      <c r="J316" s="23" t="str">
        <f>IF(S316="NOVÝ",IF(LEN(TRIM('ÚHRADOVÝ KATALOG VZP - ZP'!J316))=0,"Chybí VYC",'ÚHRADOVÝ KATALOG VZP - ZP'!J316),IF(LEN(TRIM('ÚHRADOVÝ KATALOG VZP - ZP'!J316))=0,"",'ÚHRADOVÝ KATALOG VZP - ZP'!J316))</f>
        <v/>
      </c>
      <c r="K316" s="22" t="str">
        <f>IF(S316="NOVÝ",IF(LEN(TRIM('ÚHRADOVÝ KATALOG VZP - ZP'!K316))=0,"Chybí MENA",IF(IFERROR(SEARCH("""",UPPER('ÚHRADOVÝ KATALOG VZP - ZP'!K316)),0)=0,UPPER('ÚHRADOVÝ KATALOG VZP - ZP'!K316),"("&amp;""""&amp;")")),IF(LEN(TRIM('ÚHRADOVÝ KATALOG VZP - ZP'!K316))=0,"",IF(IFERROR(SEARCH("""",UPPER('ÚHRADOVÝ KATALOG VZP - ZP'!K316)),0)=0,UPPER('ÚHRADOVÝ KATALOG VZP - ZP'!K316),"("&amp;""""&amp;")")))</f>
        <v/>
      </c>
      <c r="L316" s="24" t="str">
        <f>IF(S316="NOVÝ",IF(LEN(TRIM('ÚHRADOVÝ KATALOG VZP - ZP'!L316))=0,"Chybí KURZ",'ÚHRADOVÝ KATALOG VZP - ZP'!L316),IF(LEN(TRIM('ÚHRADOVÝ KATALOG VZP - ZP'!L316))=0,"",'ÚHRADOVÝ KATALOG VZP - ZP'!L316))</f>
        <v/>
      </c>
      <c r="M316" s="83" t="str">
        <f>IF(S316="NOVÝ",IF(LEN(TRIM('ÚHRADOVÝ KATALOG VZP - ZP'!M316))=0,"Chybí DPH",
IF(OR('ÚHRADOVÝ KATALOG VZP - ZP'!M316=15,'ÚHRADOVÝ KATALOG VZP - ZP'!M316=21),
'ÚHRADOVÝ KATALOG VZP - ZP'!M316,"CHYBA")),
IF(LEN(TRIM('ÚHRADOVÝ KATALOG VZP - ZP'!M316))=0,"",
IF(OR('ÚHRADOVÝ KATALOG VZP - ZP'!M316=15,'ÚHRADOVÝ KATALOG VZP - ZP'!M316=21),
'ÚHRADOVÝ KATALOG VZP - ZP'!M316,"CHYBA"))
)</f>
        <v/>
      </c>
      <c r="N316" s="25" t="str">
        <f>IF(R316="NE",IF(AND(T316&lt;&gt;"X",LEN('ÚHRADOVÝ KATALOG VZP - ZP'!N316)&gt;0),IF(ROUND(J316*L316*(1+(M316/100))*T316,2)&lt;'ÚHRADOVÝ KATALOG VZP - ZP'!N316,TEXT('ÚHRADOVÝ KATALOG VZP - ZP'!N316,"# ##0,00 Kč") &amp; CHAR(10) &amp; "&gt; " &amp; TEXT('ÚHRADOVÝ KATALOG VZP - ZP'!N316-(J316*L316*(1+(M316/100))*T316),"# ##0,00 Kč"),TEXT('ÚHRADOVÝ KATALOG VZP - ZP'!N316,"# ##0,00 Kč") &amp; CHAR(10) &amp; "OK"),"Chybí data pro výpočet"),"")</f>
        <v/>
      </c>
      <c r="O316" s="26" t="str">
        <f>IF(AND(R316="NE",LEN('ÚHRADOVÝ KATALOG VZP - ZP'!O316)&gt;0),'ÚHRADOVÝ KATALOG VZP - ZP'!O316,"")</f>
        <v/>
      </c>
      <c r="P316" s="26" t="str">
        <f>IF(AND(R316="NE",LEN('ÚHRADOVÝ KATALOG VZP - ZP'!P316)&gt;0),'ÚHRADOVÝ KATALOG VZP - ZP'!P316,"")</f>
        <v/>
      </c>
      <c r="Q316" s="79" t="str">
        <f>IF(LEN(TRIM('ÚHRADOVÝ KATALOG VZP - ZP'!Q316))=0,"",IF(IFERROR(SEARCH("""",UPPER('ÚHRADOVÝ KATALOG VZP - ZP'!Q316)),0)=0,UPPER('ÚHRADOVÝ KATALOG VZP - ZP'!Q316),"("&amp;""""&amp;")"))</f>
        <v/>
      </c>
      <c r="R316" s="31" t="str">
        <f>IF(LEN(TRIM('ÚHRADOVÝ KATALOG VZP - ZP'!B316)&amp;TRIM('ÚHRADOVÝ KATALOG VZP - ZP'!C316)&amp;TRIM('ÚHRADOVÝ KATALOG VZP - ZP'!D316)&amp;TRIM('ÚHRADOVÝ KATALOG VZP - ZP'!E316)&amp;TRIM('ÚHRADOVÝ KATALOG VZP - ZP'!F316)&amp;TRIM('ÚHRADOVÝ KATALOG VZP - ZP'!G316)&amp;TRIM('ÚHRADOVÝ KATALOG VZP - ZP'!H316)&amp;TRIM('ÚHRADOVÝ KATALOG VZP - ZP'!I316)&amp;TRIM('ÚHRADOVÝ KATALOG VZP - ZP'!J316)&amp;TRIM('ÚHRADOVÝ KATALOG VZP - ZP'!K316)&amp;TRIM('ÚHRADOVÝ KATALOG VZP - ZP'!L316)&amp;TRIM('ÚHRADOVÝ KATALOG VZP - ZP'!M316)&amp;TRIM('ÚHRADOVÝ KATALOG VZP - ZP'!N316)&amp;TRIM('ÚHRADOVÝ KATALOG VZP - ZP'!O316)&amp;TRIM('ÚHRADOVÝ KATALOG VZP - ZP'!P316)&amp;TRIM('ÚHRADOVÝ KATALOG VZP - ZP'!Q316))=0,"ANO","NE")</f>
        <v>ANO</v>
      </c>
      <c r="S316" s="31" t="str">
        <f>IF(R316="NE",IF(LEN(TRIM('ÚHRADOVÝ KATALOG VZP - ZP'!B316))=0,"NOVÝ","OPRAVA"),"")</f>
        <v/>
      </c>
      <c r="T316" s="32" t="str">
        <f t="shared" si="20"/>
        <v>X</v>
      </c>
      <c r="U316" s="11"/>
      <c r="V316" s="11">
        <f>LEN(TRIM('ÚHRADOVÝ KATALOG VZP - ZP'!C316))</f>
        <v>0</v>
      </c>
      <c r="W316" s="11" t="str">
        <f>IF(IFERROR(SEARCH("""",UPPER('ÚHRADOVÝ KATALOG VZP - ZP'!C316)),0)&gt;0," "&amp;CHAR(34),"")</f>
        <v/>
      </c>
      <c r="X316" s="11" t="str">
        <f>IF(IFERROR(SEARCH("~?",UPPER('ÚHRADOVÝ KATALOG VZP - ZP'!C316)),0)&gt;0," ?","")</f>
        <v/>
      </c>
      <c r="Y316" s="11" t="str">
        <f>IF(IFERROR(SEARCH("!",UPPER('ÚHRADOVÝ KATALOG VZP - ZP'!C316)),0)&gt;0," !","")</f>
        <v/>
      </c>
      <c r="Z316" s="11" t="str">
        <f>IF(IFERROR(SEARCH("_",UPPER('ÚHRADOVÝ KATALOG VZP - ZP'!C316)),0)&gt;0," _","")</f>
        <v/>
      </c>
      <c r="AA316" s="11" t="str">
        <f>IF(IFERROR(SEARCH("§",UPPER('ÚHRADOVÝ KATALOG VZP - ZP'!C316)),0)&gt;0," §","")</f>
        <v/>
      </c>
      <c r="AB316" s="11" t="str">
        <f>IF(IFERROR(SEARCH("#",UPPER('ÚHRADOVÝ KATALOG VZP - ZP'!C316)),0)&gt;0," #","")</f>
        <v/>
      </c>
      <c r="AC316" s="11" t="str">
        <f>IF(IFERROR(SEARCH(CHAR(10),UPPER('ÚHRADOVÝ KATALOG VZP - ZP'!C316)),0)&gt;0," ALT+ENTER","")</f>
        <v/>
      </c>
      <c r="AD316" s="96" t="str">
        <f>IF(AND(V316=0, R316="NE"),"Chybí NAZ",IF(LEN(TRIM(W316&amp;X316&amp;Y316&amp;Z316&amp;AA316&amp;AB316&amp;AC316))&gt;0,"Nepovolený(é) znak(y):   "&amp;W316&amp;X316&amp;Y316&amp;Z316&amp;AA316&amp;AB316&amp;AC316,TRIM('ÚHRADOVÝ KATALOG VZP - ZP'!C316)))</f>
        <v/>
      </c>
      <c r="AE316" s="11">
        <f>LEN(TRIM('ÚHRADOVÝ KATALOG VZP - ZP'!D316))</f>
        <v>0</v>
      </c>
      <c r="AF316" s="11" t="str">
        <f>IF(IFERROR(SEARCH("""",UPPER('ÚHRADOVÝ KATALOG VZP - ZP'!D316)),0)&gt;0," "&amp;CHAR(34),"")</f>
        <v/>
      </c>
      <c r="AG316" s="11" t="str">
        <f>IF(IFERROR(SEARCH("~?",UPPER('ÚHRADOVÝ KATALOG VZP - ZP'!D316)),0)&gt;0," ?","")</f>
        <v/>
      </c>
      <c r="AH316" s="11" t="str">
        <f>IF(IFERROR(SEARCH("!",UPPER('ÚHRADOVÝ KATALOG VZP - ZP'!D316)),0)&gt;0," !","")</f>
        <v/>
      </c>
      <c r="AI316" s="11" t="str">
        <f>IF(IFERROR(SEARCH("_",UPPER('ÚHRADOVÝ KATALOG VZP - ZP'!D316)),0)&gt;0," _","")</f>
        <v/>
      </c>
      <c r="AJ316" s="11" t="str">
        <f>IF(IFERROR(SEARCH("§",UPPER('ÚHRADOVÝ KATALOG VZP - ZP'!D316)),0)&gt;0," §","")</f>
        <v/>
      </c>
      <c r="AK316" s="11" t="str">
        <f>IF(IFERROR(SEARCH("#",UPPER('ÚHRADOVÝ KATALOG VZP - ZP'!D316)),0)&gt;0," #","")</f>
        <v/>
      </c>
      <c r="AL316" s="11" t="str">
        <f>IF(IFERROR(SEARCH(CHAR(10),UPPER('ÚHRADOVÝ KATALOG VZP - ZP'!D316)),0)&gt;0," ALT+ENTER","")</f>
        <v/>
      </c>
      <c r="AM316" s="96" t="str">
        <f>IF(AND(AE316=0, R316="NE"),"Chybí DOP",IF(LEN(TRIM(AF316&amp;AG316&amp;AH316&amp;AI316&amp;AJ316&amp;AK316&amp;AL316))&gt;0,"Nepovolený(é) znak(y):   "&amp;AF316&amp;AG316&amp;AH316&amp;AI316&amp;AJ316&amp;AK316&amp;AL316,TRIM('ÚHRADOVÝ KATALOG VZP - ZP'!D316)))</f>
        <v/>
      </c>
    </row>
    <row r="317" spans="1:39" ht="30" hidden="1" customHeight="1" x14ac:dyDescent="0.2">
      <c r="A317" s="1">
        <v>312</v>
      </c>
      <c r="B317" s="20" t="str">
        <f>IF(ISBLANK('ÚHRADOVÝ KATALOG VZP - ZP'!B317),"",'ÚHRADOVÝ KATALOG VZP - ZP'!B317)</f>
        <v/>
      </c>
      <c r="C317" s="21" t="str">
        <f t="shared" si="17"/>
        <v/>
      </c>
      <c r="D317" s="21" t="str">
        <f t="shared" si="18"/>
        <v/>
      </c>
      <c r="E317" s="22" t="str">
        <f>IF(S317="NOVÝ",IF(LEN(TRIM('ÚHRADOVÝ KATALOG VZP - ZP'!E317))=0,"Chybí TYP",'ÚHRADOVÝ KATALOG VZP - ZP'!E317),IF(LEN(TRIM('ÚHRADOVÝ KATALOG VZP - ZP'!E317))=0,"",'ÚHRADOVÝ KATALOG VZP - ZP'!E317))</f>
        <v/>
      </c>
      <c r="F317" s="22" t="str">
        <f t="shared" si="19"/>
        <v/>
      </c>
      <c r="G317" s="22" t="str">
        <f>IF(S317="NOVÝ",IF(LEN(TRIM('ÚHRADOVÝ KATALOG VZP - ZP'!G317))=0,"???",IF(IFERROR(SEARCH("""",UPPER('ÚHRADOVÝ KATALOG VZP - ZP'!G317)),0)=0,UPPER('ÚHRADOVÝ KATALOG VZP - ZP'!G317),"("&amp;""""&amp;")")),IF(LEN(TRIM('ÚHRADOVÝ KATALOG VZP - ZP'!G317))=0,"",IF(IFERROR(SEARCH("""",UPPER('ÚHRADOVÝ KATALOG VZP - ZP'!G317)),0)=0,UPPER('ÚHRADOVÝ KATALOG VZP - ZP'!G317),"("&amp;""""&amp;")")))</f>
        <v/>
      </c>
      <c r="H317" s="22" t="str">
        <f>IF(IFERROR(SEARCH("""",UPPER('ÚHRADOVÝ KATALOG VZP - ZP'!H317)),0)=0,UPPER('ÚHRADOVÝ KATALOG VZP - ZP'!H317),"("&amp;""""&amp;")")</f>
        <v/>
      </c>
      <c r="I317" s="22" t="str">
        <f>IF(IFERROR(SEARCH("""",UPPER('ÚHRADOVÝ KATALOG VZP - ZP'!I317)),0)=0,UPPER('ÚHRADOVÝ KATALOG VZP - ZP'!I317),"("&amp;""""&amp;")")</f>
        <v/>
      </c>
      <c r="J317" s="23" t="str">
        <f>IF(S317="NOVÝ",IF(LEN(TRIM('ÚHRADOVÝ KATALOG VZP - ZP'!J317))=0,"Chybí VYC",'ÚHRADOVÝ KATALOG VZP - ZP'!J317),IF(LEN(TRIM('ÚHRADOVÝ KATALOG VZP - ZP'!J317))=0,"",'ÚHRADOVÝ KATALOG VZP - ZP'!J317))</f>
        <v/>
      </c>
      <c r="K317" s="22" t="str">
        <f>IF(S317="NOVÝ",IF(LEN(TRIM('ÚHRADOVÝ KATALOG VZP - ZP'!K317))=0,"Chybí MENA",IF(IFERROR(SEARCH("""",UPPER('ÚHRADOVÝ KATALOG VZP - ZP'!K317)),0)=0,UPPER('ÚHRADOVÝ KATALOG VZP - ZP'!K317),"("&amp;""""&amp;")")),IF(LEN(TRIM('ÚHRADOVÝ KATALOG VZP - ZP'!K317))=0,"",IF(IFERROR(SEARCH("""",UPPER('ÚHRADOVÝ KATALOG VZP - ZP'!K317)),0)=0,UPPER('ÚHRADOVÝ KATALOG VZP - ZP'!K317),"("&amp;""""&amp;")")))</f>
        <v/>
      </c>
      <c r="L317" s="24" t="str">
        <f>IF(S317="NOVÝ",IF(LEN(TRIM('ÚHRADOVÝ KATALOG VZP - ZP'!L317))=0,"Chybí KURZ",'ÚHRADOVÝ KATALOG VZP - ZP'!L317),IF(LEN(TRIM('ÚHRADOVÝ KATALOG VZP - ZP'!L317))=0,"",'ÚHRADOVÝ KATALOG VZP - ZP'!L317))</f>
        <v/>
      </c>
      <c r="M317" s="83" t="str">
        <f>IF(S317="NOVÝ",IF(LEN(TRIM('ÚHRADOVÝ KATALOG VZP - ZP'!M317))=0,"Chybí DPH",
IF(OR('ÚHRADOVÝ KATALOG VZP - ZP'!M317=15,'ÚHRADOVÝ KATALOG VZP - ZP'!M317=21),
'ÚHRADOVÝ KATALOG VZP - ZP'!M317,"CHYBA")),
IF(LEN(TRIM('ÚHRADOVÝ KATALOG VZP - ZP'!M317))=0,"",
IF(OR('ÚHRADOVÝ KATALOG VZP - ZP'!M317=15,'ÚHRADOVÝ KATALOG VZP - ZP'!M317=21),
'ÚHRADOVÝ KATALOG VZP - ZP'!M317,"CHYBA"))
)</f>
        <v/>
      </c>
      <c r="N317" s="25" t="str">
        <f>IF(R317="NE",IF(AND(T317&lt;&gt;"X",LEN('ÚHRADOVÝ KATALOG VZP - ZP'!N317)&gt;0),IF(ROUND(J317*L317*(1+(M317/100))*T317,2)&lt;'ÚHRADOVÝ KATALOG VZP - ZP'!N317,TEXT('ÚHRADOVÝ KATALOG VZP - ZP'!N317,"# ##0,00 Kč") &amp; CHAR(10) &amp; "&gt; " &amp; TEXT('ÚHRADOVÝ KATALOG VZP - ZP'!N317-(J317*L317*(1+(M317/100))*T317),"# ##0,00 Kč"),TEXT('ÚHRADOVÝ KATALOG VZP - ZP'!N317,"# ##0,00 Kč") &amp; CHAR(10) &amp; "OK"),"Chybí data pro výpočet"),"")</f>
        <v/>
      </c>
      <c r="O317" s="26" t="str">
        <f>IF(AND(R317="NE",LEN('ÚHRADOVÝ KATALOG VZP - ZP'!O317)&gt;0),'ÚHRADOVÝ KATALOG VZP - ZP'!O317,"")</f>
        <v/>
      </c>
      <c r="P317" s="26" t="str">
        <f>IF(AND(R317="NE",LEN('ÚHRADOVÝ KATALOG VZP - ZP'!P317)&gt;0),'ÚHRADOVÝ KATALOG VZP - ZP'!P317,"")</f>
        <v/>
      </c>
      <c r="Q317" s="79" t="str">
        <f>IF(LEN(TRIM('ÚHRADOVÝ KATALOG VZP - ZP'!Q317))=0,"",IF(IFERROR(SEARCH("""",UPPER('ÚHRADOVÝ KATALOG VZP - ZP'!Q317)),0)=0,UPPER('ÚHRADOVÝ KATALOG VZP - ZP'!Q317),"("&amp;""""&amp;")"))</f>
        <v/>
      </c>
      <c r="R317" s="31" t="str">
        <f>IF(LEN(TRIM('ÚHRADOVÝ KATALOG VZP - ZP'!B317)&amp;TRIM('ÚHRADOVÝ KATALOG VZP - ZP'!C317)&amp;TRIM('ÚHRADOVÝ KATALOG VZP - ZP'!D317)&amp;TRIM('ÚHRADOVÝ KATALOG VZP - ZP'!E317)&amp;TRIM('ÚHRADOVÝ KATALOG VZP - ZP'!F317)&amp;TRIM('ÚHRADOVÝ KATALOG VZP - ZP'!G317)&amp;TRIM('ÚHRADOVÝ KATALOG VZP - ZP'!H317)&amp;TRIM('ÚHRADOVÝ KATALOG VZP - ZP'!I317)&amp;TRIM('ÚHRADOVÝ KATALOG VZP - ZP'!J317)&amp;TRIM('ÚHRADOVÝ KATALOG VZP - ZP'!K317)&amp;TRIM('ÚHRADOVÝ KATALOG VZP - ZP'!L317)&amp;TRIM('ÚHRADOVÝ KATALOG VZP - ZP'!M317)&amp;TRIM('ÚHRADOVÝ KATALOG VZP - ZP'!N317)&amp;TRIM('ÚHRADOVÝ KATALOG VZP - ZP'!O317)&amp;TRIM('ÚHRADOVÝ KATALOG VZP - ZP'!P317)&amp;TRIM('ÚHRADOVÝ KATALOG VZP - ZP'!Q317))=0,"ANO","NE")</f>
        <v>ANO</v>
      </c>
      <c r="S317" s="31" t="str">
        <f>IF(R317="NE",IF(LEN(TRIM('ÚHRADOVÝ KATALOG VZP - ZP'!B317))=0,"NOVÝ","OPRAVA"),"")</f>
        <v/>
      </c>
      <c r="T317" s="32" t="str">
        <f t="shared" si="20"/>
        <v>X</v>
      </c>
      <c r="U317" s="11"/>
      <c r="V317" s="11">
        <f>LEN(TRIM('ÚHRADOVÝ KATALOG VZP - ZP'!C317))</f>
        <v>0</v>
      </c>
      <c r="W317" s="11" t="str">
        <f>IF(IFERROR(SEARCH("""",UPPER('ÚHRADOVÝ KATALOG VZP - ZP'!C317)),0)&gt;0," "&amp;CHAR(34),"")</f>
        <v/>
      </c>
      <c r="X317" s="11" t="str">
        <f>IF(IFERROR(SEARCH("~?",UPPER('ÚHRADOVÝ KATALOG VZP - ZP'!C317)),0)&gt;0," ?","")</f>
        <v/>
      </c>
      <c r="Y317" s="11" t="str">
        <f>IF(IFERROR(SEARCH("!",UPPER('ÚHRADOVÝ KATALOG VZP - ZP'!C317)),0)&gt;0," !","")</f>
        <v/>
      </c>
      <c r="Z317" s="11" t="str">
        <f>IF(IFERROR(SEARCH("_",UPPER('ÚHRADOVÝ KATALOG VZP - ZP'!C317)),0)&gt;0," _","")</f>
        <v/>
      </c>
      <c r="AA317" s="11" t="str">
        <f>IF(IFERROR(SEARCH("§",UPPER('ÚHRADOVÝ KATALOG VZP - ZP'!C317)),0)&gt;0," §","")</f>
        <v/>
      </c>
      <c r="AB317" s="11" t="str">
        <f>IF(IFERROR(SEARCH("#",UPPER('ÚHRADOVÝ KATALOG VZP - ZP'!C317)),0)&gt;0," #","")</f>
        <v/>
      </c>
      <c r="AC317" s="11" t="str">
        <f>IF(IFERROR(SEARCH(CHAR(10),UPPER('ÚHRADOVÝ KATALOG VZP - ZP'!C317)),0)&gt;0," ALT+ENTER","")</f>
        <v/>
      </c>
      <c r="AD317" s="96" t="str">
        <f>IF(AND(V317=0, R317="NE"),"Chybí NAZ",IF(LEN(TRIM(W317&amp;X317&amp;Y317&amp;Z317&amp;AA317&amp;AB317&amp;AC317))&gt;0,"Nepovolený(é) znak(y):   "&amp;W317&amp;X317&amp;Y317&amp;Z317&amp;AA317&amp;AB317&amp;AC317,TRIM('ÚHRADOVÝ KATALOG VZP - ZP'!C317)))</f>
        <v/>
      </c>
      <c r="AE317" s="11">
        <f>LEN(TRIM('ÚHRADOVÝ KATALOG VZP - ZP'!D317))</f>
        <v>0</v>
      </c>
      <c r="AF317" s="11" t="str">
        <f>IF(IFERROR(SEARCH("""",UPPER('ÚHRADOVÝ KATALOG VZP - ZP'!D317)),0)&gt;0," "&amp;CHAR(34),"")</f>
        <v/>
      </c>
      <c r="AG317" s="11" t="str">
        <f>IF(IFERROR(SEARCH("~?",UPPER('ÚHRADOVÝ KATALOG VZP - ZP'!D317)),0)&gt;0," ?","")</f>
        <v/>
      </c>
      <c r="AH317" s="11" t="str">
        <f>IF(IFERROR(SEARCH("!",UPPER('ÚHRADOVÝ KATALOG VZP - ZP'!D317)),0)&gt;0," !","")</f>
        <v/>
      </c>
      <c r="AI317" s="11" t="str">
        <f>IF(IFERROR(SEARCH("_",UPPER('ÚHRADOVÝ KATALOG VZP - ZP'!D317)),0)&gt;0," _","")</f>
        <v/>
      </c>
      <c r="AJ317" s="11" t="str">
        <f>IF(IFERROR(SEARCH("§",UPPER('ÚHRADOVÝ KATALOG VZP - ZP'!D317)),0)&gt;0," §","")</f>
        <v/>
      </c>
      <c r="AK317" s="11" t="str">
        <f>IF(IFERROR(SEARCH("#",UPPER('ÚHRADOVÝ KATALOG VZP - ZP'!D317)),0)&gt;0," #","")</f>
        <v/>
      </c>
      <c r="AL317" s="11" t="str">
        <f>IF(IFERROR(SEARCH(CHAR(10),UPPER('ÚHRADOVÝ KATALOG VZP - ZP'!D317)),0)&gt;0," ALT+ENTER","")</f>
        <v/>
      </c>
      <c r="AM317" s="96" t="str">
        <f>IF(AND(AE317=0, R317="NE"),"Chybí DOP",IF(LEN(TRIM(AF317&amp;AG317&amp;AH317&amp;AI317&amp;AJ317&amp;AK317&amp;AL317))&gt;0,"Nepovolený(é) znak(y):   "&amp;AF317&amp;AG317&amp;AH317&amp;AI317&amp;AJ317&amp;AK317&amp;AL317,TRIM('ÚHRADOVÝ KATALOG VZP - ZP'!D317)))</f>
        <v/>
      </c>
    </row>
    <row r="318" spans="1:39" ht="30" hidden="1" customHeight="1" x14ac:dyDescent="0.2">
      <c r="A318" s="1">
        <v>313</v>
      </c>
      <c r="B318" s="20" t="str">
        <f>IF(ISBLANK('ÚHRADOVÝ KATALOG VZP - ZP'!B318),"",'ÚHRADOVÝ KATALOG VZP - ZP'!B318)</f>
        <v/>
      </c>
      <c r="C318" s="21" t="str">
        <f t="shared" si="17"/>
        <v/>
      </c>
      <c r="D318" s="21" t="str">
        <f t="shared" si="18"/>
        <v/>
      </c>
      <c r="E318" s="22" t="str">
        <f>IF(S318="NOVÝ",IF(LEN(TRIM('ÚHRADOVÝ KATALOG VZP - ZP'!E318))=0,"Chybí TYP",'ÚHRADOVÝ KATALOG VZP - ZP'!E318),IF(LEN(TRIM('ÚHRADOVÝ KATALOG VZP - ZP'!E318))=0,"",'ÚHRADOVÝ KATALOG VZP - ZP'!E318))</f>
        <v/>
      </c>
      <c r="F318" s="22" t="str">
        <f t="shared" si="19"/>
        <v/>
      </c>
      <c r="G318" s="22" t="str">
        <f>IF(S318="NOVÝ",IF(LEN(TRIM('ÚHRADOVÝ KATALOG VZP - ZP'!G318))=0,"???",IF(IFERROR(SEARCH("""",UPPER('ÚHRADOVÝ KATALOG VZP - ZP'!G318)),0)=0,UPPER('ÚHRADOVÝ KATALOG VZP - ZP'!G318),"("&amp;""""&amp;")")),IF(LEN(TRIM('ÚHRADOVÝ KATALOG VZP - ZP'!G318))=0,"",IF(IFERROR(SEARCH("""",UPPER('ÚHRADOVÝ KATALOG VZP - ZP'!G318)),0)=0,UPPER('ÚHRADOVÝ KATALOG VZP - ZP'!G318),"("&amp;""""&amp;")")))</f>
        <v/>
      </c>
      <c r="H318" s="22" t="str">
        <f>IF(IFERROR(SEARCH("""",UPPER('ÚHRADOVÝ KATALOG VZP - ZP'!H318)),0)=0,UPPER('ÚHRADOVÝ KATALOG VZP - ZP'!H318),"("&amp;""""&amp;")")</f>
        <v/>
      </c>
      <c r="I318" s="22" t="str">
        <f>IF(IFERROR(SEARCH("""",UPPER('ÚHRADOVÝ KATALOG VZP - ZP'!I318)),0)=0,UPPER('ÚHRADOVÝ KATALOG VZP - ZP'!I318),"("&amp;""""&amp;")")</f>
        <v/>
      </c>
      <c r="J318" s="23" t="str">
        <f>IF(S318="NOVÝ",IF(LEN(TRIM('ÚHRADOVÝ KATALOG VZP - ZP'!J318))=0,"Chybí VYC",'ÚHRADOVÝ KATALOG VZP - ZP'!J318),IF(LEN(TRIM('ÚHRADOVÝ KATALOG VZP - ZP'!J318))=0,"",'ÚHRADOVÝ KATALOG VZP - ZP'!J318))</f>
        <v/>
      </c>
      <c r="K318" s="22" t="str">
        <f>IF(S318="NOVÝ",IF(LEN(TRIM('ÚHRADOVÝ KATALOG VZP - ZP'!K318))=0,"Chybí MENA",IF(IFERROR(SEARCH("""",UPPER('ÚHRADOVÝ KATALOG VZP - ZP'!K318)),0)=0,UPPER('ÚHRADOVÝ KATALOG VZP - ZP'!K318),"("&amp;""""&amp;")")),IF(LEN(TRIM('ÚHRADOVÝ KATALOG VZP - ZP'!K318))=0,"",IF(IFERROR(SEARCH("""",UPPER('ÚHRADOVÝ KATALOG VZP - ZP'!K318)),0)=0,UPPER('ÚHRADOVÝ KATALOG VZP - ZP'!K318),"("&amp;""""&amp;")")))</f>
        <v/>
      </c>
      <c r="L318" s="24" t="str">
        <f>IF(S318="NOVÝ",IF(LEN(TRIM('ÚHRADOVÝ KATALOG VZP - ZP'!L318))=0,"Chybí KURZ",'ÚHRADOVÝ KATALOG VZP - ZP'!L318),IF(LEN(TRIM('ÚHRADOVÝ KATALOG VZP - ZP'!L318))=0,"",'ÚHRADOVÝ KATALOG VZP - ZP'!L318))</f>
        <v/>
      </c>
      <c r="M318" s="83" t="str">
        <f>IF(S318="NOVÝ",IF(LEN(TRIM('ÚHRADOVÝ KATALOG VZP - ZP'!M318))=0,"Chybí DPH",
IF(OR('ÚHRADOVÝ KATALOG VZP - ZP'!M318=15,'ÚHRADOVÝ KATALOG VZP - ZP'!M318=21),
'ÚHRADOVÝ KATALOG VZP - ZP'!M318,"CHYBA")),
IF(LEN(TRIM('ÚHRADOVÝ KATALOG VZP - ZP'!M318))=0,"",
IF(OR('ÚHRADOVÝ KATALOG VZP - ZP'!M318=15,'ÚHRADOVÝ KATALOG VZP - ZP'!M318=21),
'ÚHRADOVÝ KATALOG VZP - ZP'!M318,"CHYBA"))
)</f>
        <v/>
      </c>
      <c r="N318" s="25" t="str">
        <f>IF(R318="NE",IF(AND(T318&lt;&gt;"X",LEN('ÚHRADOVÝ KATALOG VZP - ZP'!N318)&gt;0),IF(ROUND(J318*L318*(1+(M318/100))*T318,2)&lt;'ÚHRADOVÝ KATALOG VZP - ZP'!N318,TEXT('ÚHRADOVÝ KATALOG VZP - ZP'!N318,"# ##0,00 Kč") &amp; CHAR(10) &amp; "&gt; " &amp; TEXT('ÚHRADOVÝ KATALOG VZP - ZP'!N318-(J318*L318*(1+(M318/100))*T318),"# ##0,00 Kč"),TEXT('ÚHRADOVÝ KATALOG VZP - ZP'!N318,"# ##0,00 Kč") &amp; CHAR(10) &amp; "OK"),"Chybí data pro výpočet"),"")</f>
        <v/>
      </c>
      <c r="O318" s="26" t="str">
        <f>IF(AND(R318="NE",LEN('ÚHRADOVÝ KATALOG VZP - ZP'!O318)&gt;0),'ÚHRADOVÝ KATALOG VZP - ZP'!O318,"")</f>
        <v/>
      </c>
      <c r="P318" s="26" t="str">
        <f>IF(AND(R318="NE",LEN('ÚHRADOVÝ KATALOG VZP - ZP'!P318)&gt;0),'ÚHRADOVÝ KATALOG VZP - ZP'!P318,"")</f>
        <v/>
      </c>
      <c r="Q318" s="79" t="str">
        <f>IF(LEN(TRIM('ÚHRADOVÝ KATALOG VZP - ZP'!Q318))=0,"",IF(IFERROR(SEARCH("""",UPPER('ÚHRADOVÝ KATALOG VZP - ZP'!Q318)),0)=0,UPPER('ÚHRADOVÝ KATALOG VZP - ZP'!Q318),"("&amp;""""&amp;")"))</f>
        <v/>
      </c>
      <c r="R318" s="31" t="str">
        <f>IF(LEN(TRIM('ÚHRADOVÝ KATALOG VZP - ZP'!B318)&amp;TRIM('ÚHRADOVÝ KATALOG VZP - ZP'!C318)&amp;TRIM('ÚHRADOVÝ KATALOG VZP - ZP'!D318)&amp;TRIM('ÚHRADOVÝ KATALOG VZP - ZP'!E318)&amp;TRIM('ÚHRADOVÝ KATALOG VZP - ZP'!F318)&amp;TRIM('ÚHRADOVÝ KATALOG VZP - ZP'!G318)&amp;TRIM('ÚHRADOVÝ KATALOG VZP - ZP'!H318)&amp;TRIM('ÚHRADOVÝ KATALOG VZP - ZP'!I318)&amp;TRIM('ÚHRADOVÝ KATALOG VZP - ZP'!J318)&amp;TRIM('ÚHRADOVÝ KATALOG VZP - ZP'!K318)&amp;TRIM('ÚHRADOVÝ KATALOG VZP - ZP'!L318)&amp;TRIM('ÚHRADOVÝ KATALOG VZP - ZP'!M318)&amp;TRIM('ÚHRADOVÝ KATALOG VZP - ZP'!N318)&amp;TRIM('ÚHRADOVÝ KATALOG VZP - ZP'!O318)&amp;TRIM('ÚHRADOVÝ KATALOG VZP - ZP'!P318)&amp;TRIM('ÚHRADOVÝ KATALOG VZP - ZP'!Q318))=0,"ANO","NE")</f>
        <v>ANO</v>
      </c>
      <c r="S318" s="31" t="str">
        <f>IF(R318="NE",IF(LEN(TRIM('ÚHRADOVÝ KATALOG VZP - ZP'!B318))=0,"NOVÝ","OPRAVA"),"")</f>
        <v/>
      </c>
      <c r="T318" s="32" t="str">
        <f t="shared" si="20"/>
        <v>X</v>
      </c>
      <c r="U318" s="11"/>
      <c r="V318" s="11">
        <f>LEN(TRIM('ÚHRADOVÝ KATALOG VZP - ZP'!C318))</f>
        <v>0</v>
      </c>
      <c r="W318" s="11" t="str">
        <f>IF(IFERROR(SEARCH("""",UPPER('ÚHRADOVÝ KATALOG VZP - ZP'!C318)),0)&gt;0," "&amp;CHAR(34),"")</f>
        <v/>
      </c>
      <c r="X318" s="11" t="str">
        <f>IF(IFERROR(SEARCH("~?",UPPER('ÚHRADOVÝ KATALOG VZP - ZP'!C318)),0)&gt;0," ?","")</f>
        <v/>
      </c>
      <c r="Y318" s="11" t="str">
        <f>IF(IFERROR(SEARCH("!",UPPER('ÚHRADOVÝ KATALOG VZP - ZP'!C318)),0)&gt;0," !","")</f>
        <v/>
      </c>
      <c r="Z318" s="11" t="str">
        <f>IF(IFERROR(SEARCH("_",UPPER('ÚHRADOVÝ KATALOG VZP - ZP'!C318)),0)&gt;0," _","")</f>
        <v/>
      </c>
      <c r="AA318" s="11" t="str">
        <f>IF(IFERROR(SEARCH("§",UPPER('ÚHRADOVÝ KATALOG VZP - ZP'!C318)),0)&gt;0," §","")</f>
        <v/>
      </c>
      <c r="AB318" s="11" t="str">
        <f>IF(IFERROR(SEARCH("#",UPPER('ÚHRADOVÝ KATALOG VZP - ZP'!C318)),0)&gt;0," #","")</f>
        <v/>
      </c>
      <c r="AC318" s="11" t="str">
        <f>IF(IFERROR(SEARCH(CHAR(10),UPPER('ÚHRADOVÝ KATALOG VZP - ZP'!C318)),0)&gt;0," ALT+ENTER","")</f>
        <v/>
      </c>
      <c r="AD318" s="96" t="str">
        <f>IF(AND(V318=0, R318="NE"),"Chybí NAZ",IF(LEN(TRIM(W318&amp;X318&amp;Y318&amp;Z318&amp;AA318&amp;AB318&amp;AC318))&gt;0,"Nepovolený(é) znak(y):   "&amp;W318&amp;X318&amp;Y318&amp;Z318&amp;AA318&amp;AB318&amp;AC318,TRIM('ÚHRADOVÝ KATALOG VZP - ZP'!C318)))</f>
        <v/>
      </c>
      <c r="AE318" s="11">
        <f>LEN(TRIM('ÚHRADOVÝ KATALOG VZP - ZP'!D318))</f>
        <v>0</v>
      </c>
      <c r="AF318" s="11" t="str">
        <f>IF(IFERROR(SEARCH("""",UPPER('ÚHRADOVÝ KATALOG VZP - ZP'!D318)),0)&gt;0," "&amp;CHAR(34),"")</f>
        <v/>
      </c>
      <c r="AG318" s="11" t="str">
        <f>IF(IFERROR(SEARCH("~?",UPPER('ÚHRADOVÝ KATALOG VZP - ZP'!D318)),0)&gt;0," ?","")</f>
        <v/>
      </c>
      <c r="AH318" s="11" t="str">
        <f>IF(IFERROR(SEARCH("!",UPPER('ÚHRADOVÝ KATALOG VZP - ZP'!D318)),0)&gt;0," !","")</f>
        <v/>
      </c>
      <c r="AI318" s="11" t="str">
        <f>IF(IFERROR(SEARCH("_",UPPER('ÚHRADOVÝ KATALOG VZP - ZP'!D318)),0)&gt;0," _","")</f>
        <v/>
      </c>
      <c r="AJ318" s="11" t="str">
        <f>IF(IFERROR(SEARCH("§",UPPER('ÚHRADOVÝ KATALOG VZP - ZP'!D318)),0)&gt;0," §","")</f>
        <v/>
      </c>
      <c r="AK318" s="11" t="str">
        <f>IF(IFERROR(SEARCH("#",UPPER('ÚHRADOVÝ KATALOG VZP - ZP'!D318)),0)&gt;0," #","")</f>
        <v/>
      </c>
      <c r="AL318" s="11" t="str">
        <f>IF(IFERROR(SEARCH(CHAR(10),UPPER('ÚHRADOVÝ KATALOG VZP - ZP'!D318)),0)&gt;0," ALT+ENTER","")</f>
        <v/>
      </c>
      <c r="AM318" s="96" t="str">
        <f>IF(AND(AE318=0, R318="NE"),"Chybí DOP",IF(LEN(TRIM(AF318&amp;AG318&amp;AH318&amp;AI318&amp;AJ318&amp;AK318&amp;AL318))&gt;0,"Nepovolený(é) znak(y):   "&amp;AF318&amp;AG318&amp;AH318&amp;AI318&amp;AJ318&amp;AK318&amp;AL318,TRIM('ÚHRADOVÝ KATALOG VZP - ZP'!D318)))</f>
        <v/>
      </c>
    </row>
    <row r="319" spans="1:39" ht="30" hidden="1" customHeight="1" x14ac:dyDescent="0.2">
      <c r="A319" s="1">
        <v>314</v>
      </c>
      <c r="B319" s="20" t="str">
        <f>IF(ISBLANK('ÚHRADOVÝ KATALOG VZP - ZP'!B319),"",'ÚHRADOVÝ KATALOG VZP - ZP'!B319)</f>
        <v/>
      </c>
      <c r="C319" s="21" t="str">
        <f t="shared" si="17"/>
        <v/>
      </c>
      <c r="D319" s="21" t="str">
        <f t="shared" si="18"/>
        <v/>
      </c>
      <c r="E319" s="22" t="str">
        <f>IF(S319="NOVÝ",IF(LEN(TRIM('ÚHRADOVÝ KATALOG VZP - ZP'!E319))=0,"Chybí TYP",'ÚHRADOVÝ KATALOG VZP - ZP'!E319),IF(LEN(TRIM('ÚHRADOVÝ KATALOG VZP - ZP'!E319))=0,"",'ÚHRADOVÝ KATALOG VZP - ZP'!E319))</f>
        <v/>
      </c>
      <c r="F319" s="22" t="str">
        <f t="shared" si="19"/>
        <v/>
      </c>
      <c r="G319" s="22" t="str">
        <f>IF(S319="NOVÝ",IF(LEN(TRIM('ÚHRADOVÝ KATALOG VZP - ZP'!G319))=0,"???",IF(IFERROR(SEARCH("""",UPPER('ÚHRADOVÝ KATALOG VZP - ZP'!G319)),0)=0,UPPER('ÚHRADOVÝ KATALOG VZP - ZP'!G319),"("&amp;""""&amp;")")),IF(LEN(TRIM('ÚHRADOVÝ KATALOG VZP - ZP'!G319))=0,"",IF(IFERROR(SEARCH("""",UPPER('ÚHRADOVÝ KATALOG VZP - ZP'!G319)),0)=0,UPPER('ÚHRADOVÝ KATALOG VZP - ZP'!G319),"("&amp;""""&amp;")")))</f>
        <v/>
      </c>
      <c r="H319" s="22" t="str">
        <f>IF(IFERROR(SEARCH("""",UPPER('ÚHRADOVÝ KATALOG VZP - ZP'!H319)),0)=0,UPPER('ÚHRADOVÝ KATALOG VZP - ZP'!H319),"("&amp;""""&amp;")")</f>
        <v/>
      </c>
      <c r="I319" s="22" t="str">
        <f>IF(IFERROR(SEARCH("""",UPPER('ÚHRADOVÝ KATALOG VZP - ZP'!I319)),0)=0,UPPER('ÚHRADOVÝ KATALOG VZP - ZP'!I319),"("&amp;""""&amp;")")</f>
        <v/>
      </c>
      <c r="J319" s="23" t="str">
        <f>IF(S319="NOVÝ",IF(LEN(TRIM('ÚHRADOVÝ KATALOG VZP - ZP'!J319))=0,"Chybí VYC",'ÚHRADOVÝ KATALOG VZP - ZP'!J319),IF(LEN(TRIM('ÚHRADOVÝ KATALOG VZP - ZP'!J319))=0,"",'ÚHRADOVÝ KATALOG VZP - ZP'!J319))</f>
        <v/>
      </c>
      <c r="K319" s="22" t="str">
        <f>IF(S319="NOVÝ",IF(LEN(TRIM('ÚHRADOVÝ KATALOG VZP - ZP'!K319))=0,"Chybí MENA",IF(IFERROR(SEARCH("""",UPPER('ÚHRADOVÝ KATALOG VZP - ZP'!K319)),0)=0,UPPER('ÚHRADOVÝ KATALOG VZP - ZP'!K319),"("&amp;""""&amp;")")),IF(LEN(TRIM('ÚHRADOVÝ KATALOG VZP - ZP'!K319))=0,"",IF(IFERROR(SEARCH("""",UPPER('ÚHRADOVÝ KATALOG VZP - ZP'!K319)),0)=0,UPPER('ÚHRADOVÝ KATALOG VZP - ZP'!K319),"("&amp;""""&amp;")")))</f>
        <v/>
      </c>
      <c r="L319" s="24" t="str">
        <f>IF(S319="NOVÝ",IF(LEN(TRIM('ÚHRADOVÝ KATALOG VZP - ZP'!L319))=0,"Chybí KURZ",'ÚHRADOVÝ KATALOG VZP - ZP'!L319),IF(LEN(TRIM('ÚHRADOVÝ KATALOG VZP - ZP'!L319))=0,"",'ÚHRADOVÝ KATALOG VZP - ZP'!L319))</f>
        <v/>
      </c>
      <c r="M319" s="83" t="str">
        <f>IF(S319="NOVÝ",IF(LEN(TRIM('ÚHRADOVÝ KATALOG VZP - ZP'!M319))=0,"Chybí DPH",
IF(OR('ÚHRADOVÝ KATALOG VZP - ZP'!M319=15,'ÚHRADOVÝ KATALOG VZP - ZP'!M319=21),
'ÚHRADOVÝ KATALOG VZP - ZP'!M319,"CHYBA")),
IF(LEN(TRIM('ÚHRADOVÝ KATALOG VZP - ZP'!M319))=0,"",
IF(OR('ÚHRADOVÝ KATALOG VZP - ZP'!M319=15,'ÚHRADOVÝ KATALOG VZP - ZP'!M319=21),
'ÚHRADOVÝ KATALOG VZP - ZP'!M319,"CHYBA"))
)</f>
        <v/>
      </c>
      <c r="N319" s="25" t="str">
        <f>IF(R319="NE",IF(AND(T319&lt;&gt;"X",LEN('ÚHRADOVÝ KATALOG VZP - ZP'!N319)&gt;0),IF(ROUND(J319*L319*(1+(M319/100))*T319,2)&lt;'ÚHRADOVÝ KATALOG VZP - ZP'!N319,TEXT('ÚHRADOVÝ KATALOG VZP - ZP'!N319,"# ##0,00 Kč") &amp; CHAR(10) &amp; "&gt; " &amp; TEXT('ÚHRADOVÝ KATALOG VZP - ZP'!N319-(J319*L319*(1+(M319/100))*T319),"# ##0,00 Kč"),TEXT('ÚHRADOVÝ KATALOG VZP - ZP'!N319,"# ##0,00 Kč") &amp; CHAR(10) &amp; "OK"),"Chybí data pro výpočet"),"")</f>
        <v/>
      </c>
      <c r="O319" s="26" t="str">
        <f>IF(AND(R319="NE",LEN('ÚHRADOVÝ KATALOG VZP - ZP'!O319)&gt;0),'ÚHRADOVÝ KATALOG VZP - ZP'!O319,"")</f>
        <v/>
      </c>
      <c r="P319" s="26" t="str">
        <f>IF(AND(R319="NE",LEN('ÚHRADOVÝ KATALOG VZP - ZP'!P319)&gt;0),'ÚHRADOVÝ KATALOG VZP - ZP'!P319,"")</f>
        <v/>
      </c>
      <c r="Q319" s="79" t="str">
        <f>IF(LEN(TRIM('ÚHRADOVÝ KATALOG VZP - ZP'!Q319))=0,"",IF(IFERROR(SEARCH("""",UPPER('ÚHRADOVÝ KATALOG VZP - ZP'!Q319)),0)=0,UPPER('ÚHRADOVÝ KATALOG VZP - ZP'!Q319),"("&amp;""""&amp;")"))</f>
        <v/>
      </c>
      <c r="R319" s="31" t="str">
        <f>IF(LEN(TRIM('ÚHRADOVÝ KATALOG VZP - ZP'!B319)&amp;TRIM('ÚHRADOVÝ KATALOG VZP - ZP'!C319)&amp;TRIM('ÚHRADOVÝ KATALOG VZP - ZP'!D319)&amp;TRIM('ÚHRADOVÝ KATALOG VZP - ZP'!E319)&amp;TRIM('ÚHRADOVÝ KATALOG VZP - ZP'!F319)&amp;TRIM('ÚHRADOVÝ KATALOG VZP - ZP'!G319)&amp;TRIM('ÚHRADOVÝ KATALOG VZP - ZP'!H319)&amp;TRIM('ÚHRADOVÝ KATALOG VZP - ZP'!I319)&amp;TRIM('ÚHRADOVÝ KATALOG VZP - ZP'!J319)&amp;TRIM('ÚHRADOVÝ KATALOG VZP - ZP'!K319)&amp;TRIM('ÚHRADOVÝ KATALOG VZP - ZP'!L319)&amp;TRIM('ÚHRADOVÝ KATALOG VZP - ZP'!M319)&amp;TRIM('ÚHRADOVÝ KATALOG VZP - ZP'!N319)&amp;TRIM('ÚHRADOVÝ KATALOG VZP - ZP'!O319)&amp;TRIM('ÚHRADOVÝ KATALOG VZP - ZP'!P319)&amp;TRIM('ÚHRADOVÝ KATALOG VZP - ZP'!Q319))=0,"ANO","NE")</f>
        <v>ANO</v>
      </c>
      <c r="S319" s="31" t="str">
        <f>IF(R319="NE",IF(LEN(TRIM('ÚHRADOVÝ KATALOG VZP - ZP'!B319))=0,"NOVÝ","OPRAVA"),"")</f>
        <v/>
      </c>
      <c r="T319" s="32" t="str">
        <f t="shared" si="20"/>
        <v>X</v>
      </c>
      <c r="U319" s="11"/>
      <c r="V319" s="11">
        <f>LEN(TRIM('ÚHRADOVÝ KATALOG VZP - ZP'!C319))</f>
        <v>0</v>
      </c>
      <c r="W319" s="11" t="str">
        <f>IF(IFERROR(SEARCH("""",UPPER('ÚHRADOVÝ KATALOG VZP - ZP'!C319)),0)&gt;0," "&amp;CHAR(34),"")</f>
        <v/>
      </c>
      <c r="X319" s="11" t="str">
        <f>IF(IFERROR(SEARCH("~?",UPPER('ÚHRADOVÝ KATALOG VZP - ZP'!C319)),0)&gt;0," ?","")</f>
        <v/>
      </c>
      <c r="Y319" s="11" t="str">
        <f>IF(IFERROR(SEARCH("!",UPPER('ÚHRADOVÝ KATALOG VZP - ZP'!C319)),0)&gt;0," !","")</f>
        <v/>
      </c>
      <c r="Z319" s="11" t="str">
        <f>IF(IFERROR(SEARCH("_",UPPER('ÚHRADOVÝ KATALOG VZP - ZP'!C319)),0)&gt;0," _","")</f>
        <v/>
      </c>
      <c r="AA319" s="11" t="str">
        <f>IF(IFERROR(SEARCH("§",UPPER('ÚHRADOVÝ KATALOG VZP - ZP'!C319)),0)&gt;0," §","")</f>
        <v/>
      </c>
      <c r="AB319" s="11" t="str">
        <f>IF(IFERROR(SEARCH("#",UPPER('ÚHRADOVÝ KATALOG VZP - ZP'!C319)),0)&gt;0," #","")</f>
        <v/>
      </c>
      <c r="AC319" s="11" t="str">
        <f>IF(IFERROR(SEARCH(CHAR(10),UPPER('ÚHRADOVÝ KATALOG VZP - ZP'!C319)),0)&gt;0," ALT+ENTER","")</f>
        <v/>
      </c>
      <c r="AD319" s="96" t="str">
        <f>IF(AND(V319=0, R319="NE"),"Chybí NAZ",IF(LEN(TRIM(W319&amp;X319&amp;Y319&amp;Z319&amp;AA319&amp;AB319&amp;AC319))&gt;0,"Nepovolený(é) znak(y):   "&amp;W319&amp;X319&amp;Y319&amp;Z319&amp;AA319&amp;AB319&amp;AC319,TRIM('ÚHRADOVÝ KATALOG VZP - ZP'!C319)))</f>
        <v/>
      </c>
      <c r="AE319" s="11">
        <f>LEN(TRIM('ÚHRADOVÝ KATALOG VZP - ZP'!D319))</f>
        <v>0</v>
      </c>
      <c r="AF319" s="11" t="str">
        <f>IF(IFERROR(SEARCH("""",UPPER('ÚHRADOVÝ KATALOG VZP - ZP'!D319)),0)&gt;0," "&amp;CHAR(34),"")</f>
        <v/>
      </c>
      <c r="AG319" s="11" t="str">
        <f>IF(IFERROR(SEARCH("~?",UPPER('ÚHRADOVÝ KATALOG VZP - ZP'!D319)),0)&gt;0," ?","")</f>
        <v/>
      </c>
      <c r="AH319" s="11" t="str">
        <f>IF(IFERROR(SEARCH("!",UPPER('ÚHRADOVÝ KATALOG VZP - ZP'!D319)),0)&gt;0," !","")</f>
        <v/>
      </c>
      <c r="AI319" s="11" t="str">
        <f>IF(IFERROR(SEARCH("_",UPPER('ÚHRADOVÝ KATALOG VZP - ZP'!D319)),0)&gt;0," _","")</f>
        <v/>
      </c>
      <c r="AJ319" s="11" t="str">
        <f>IF(IFERROR(SEARCH("§",UPPER('ÚHRADOVÝ KATALOG VZP - ZP'!D319)),0)&gt;0," §","")</f>
        <v/>
      </c>
      <c r="AK319" s="11" t="str">
        <f>IF(IFERROR(SEARCH("#",UPPER('ÚHRADOVÝ KATALOG VZP - ZP'!D319)),0)&gt;0," #","")</f>
        <v/>
      </c>
      <c r="AL319" s="11" t="str">
        <f>IF(IFERROR(SEARCH(CHAR(10),UPPER('ÚHRADOVÝ KATALOG VZP - ZP'!D319)),0)&gt;0," ALT+ENTER","")</f>
        <v/>
      </c>
      <c r="AM319" s="96" t="str">
        <f>IF(AND(AE319=0, R319="NE"),"Chybí DOP",IF(LEN(TRIM(AF319&amp;AG319&amp;AH319&amp;AI319&amp;AJ319&amp;AK319&amp;AL319))&gt;0,"Nepovolený(é) znak(y):   "&amp;AF319&amp;AG319&amp;AH319&amp;AI319&amp;AJ319&amp;AK319&amp;AL319,TRIM('ÚHRADOVÝ KATALOG VZP - ZP'!D319)))</f>
        <v/>
      </c>
    </row>
    <row r="320" spans="1:39" ht="30" hidden="1" customHeight="1" x14ac:dyDescent="0.2">
      <c r="A320" s="1">
        <v>315</v>
      </c>
      <c r="B320" s="20" t="str">
        <f>IF(ISBLANK('ÚHRADOVÝ KATALOG VZP - ZP'!B320),"",'ÚHRADOVÝ KATALOG VZP - ZP'!B320)</f>
        <v/>
      </c>
      <c r="C320" s="21" t="str">
        <f t="shared" si="17"/>
        <v/>
      </c>
      <c r="D320" s="21" t="str">
        <f t="shared" si="18"/>
        <v/>
      </c>
      <c r="E320" s="22" t="str">
        <f>IF(S320="NOVÝ",IF(LEN(TRIM('ÚHRADOVÝ KATALOG VZP - ZP'!E320))=0,"Chybí TYP",'ÚHRADOVÝ KATALOG VZP - ZP'!E320),IF(LEN(TRIM('ÚHRADOVÝ KATALOG VZP - ZP'!E320))=0,"",'ÚHRADOVÝ KATALOG VZP - ZP'!E320))</f>
        <v/>
      </c>
      <c r="F320" s="22" t="str">
        <f t="shared" si="19"/>
        <v/>
      </c>
      <c r="G320" s="22" t="str">
        <f>IF(S320="NOVÝ",IF(LEN(TRIM('ÚHRADOVÝ KATALOG VZP - ZP'!G320))=0,"???",IF(IFERROR(SEARCH("""",UPPER('ÚHRADOVÝ KATALOG VZP - ZP'!G320)),0)=0,UPPER('ÚHRADOVÝ KATALOG VZP - ZP'!G320),"("&amp;""""&amp;")")),IF(LEN(TRIM('ÚHRADOVÝ KATALOG VZP - ZP'!G320))=0,"",IF(IFERROR(SEARCH("""",UPPER('ÚHRADOVÝ KATALOG VZP - ZP'!G320)),0)=0,UPPER('ÚHRADOVÝ KATALOG VZP - ZP'!G320),"("&amp;""""&amp;")")))</f>
        <v/>
      </c>
      <c r="H320" s="22" t="str">
        <f>IF(IFERROR(SEARCH("""",UPPER('ÚHRADOVÝ KATALOG VZP - ZP'!H320)),0)=0,UPPER('ÚHRADOVÝ KATALOG VZP - ZP'!H320),"("&amp;""""&amp;")")</f>
        <v/>
      </c>
      <c r="I320" s="22" t="str">
        <f>IF(IFERROR(SEARCH("""",UPPER('ÚHRADOVÝ KATALOG VZP - ZP'!I320)),0)=0,UPPER('ÚHRADOVÝ KATALOG VZP - ZP'!I320),"("&amp;""""&amp;")")</f>
        <v/>
      </c>
      <c r="J320" s="23" t="str">
        <f>IF(S320="NOVÝ",IF(LEN(TRIM('ÚHRADOVÝ KATALOG VZP - ZP'!J320))=0,"Chybí VYC",'ÚHRADOVÝ KATALOG VZP - ZP'!J320),IF(LEN(TRIM('ÚHRADOVÝ KATALOG VZP - ZP'!J320))=0,"",'ÚHRADOVÝ KATALOG VZP - ZP'!J320))</f>
        <v/>
      </c>
      <c r="K320" s="22" t="str">
        <f>IF(S320="NOVÝ",IF(LEN(TRIM('ÚHRADOVÝ KATALOG VZP - ZP'!K320))=0,"Chybí MENA",IF(IFERROR(SEARCH("""",UPPER('ÚHRADOVÝ KATALOG VZP - ZP'!K320)),0)=0,UPPER('ÚHRADOVÝ KATALOG VZP - ZP'!K320),"("&amp;""""&amp;")")),IF(LEN(TRIM('ÚHRADOVÝ KATALOG VZP - ZP'!K320))=0,"",IF(IFERROR(SEARCH("""",UPPER('ÚHRADOVÝ KATALOG VZP - ZP'!K320)),0)=0,UPPER('ÚHRADOVÝ KATALOG VZP - ZP'!K320),"("&amp;""""&amp;")")))</f>
        <v/>
      </c>
      <c r="L320" s="24" t="str">
        <f>IF(S320="NOVÝ",IF(LEN(TRIM('ÚHRADOVÝ KATALOG VZP - ZP'!L320))=0,"Chybí KURZ",'ÚHRADOVÝ KATALOG VZP - ZP'!L320),IF(LEN(TRIM('ÚHRADOVÝ KATALOG VZP - ZP'!L320))=0,"",'ÚHRADOVÝ KATALOG VZP - ZP'!L320))</f>
        <v/>
      </c>
      <c r="M320" s="83" t="str">
        <f>IF(S320="NOVÝ",IF(LEN(TRIM('ÚHRADOVÝ KATALOG VZP - ZP'!M320))=0,"Chybí DPH",
IF(OR('ÚHRADOVÝ KATALOG VZP - ZP'!M320=15,'ÚHRADOVÝ KATALOG VZP - ZP'!M320=21),
'ÚHRADOVÝ KATALOG VZP - ZP'!M320,"CHYBA")),
IF(LEN(TRIM('ÚHRADOVÝ KATALOG VZP - ZP'!M320))=0,"",
IF(OR('ÚHRADOVÝ KATALOG VZP - ZP'!M320=15,'ÚHRADOVÝ KATALOG VZP - ZP'!M320=21),
'ÚHRADOVÝ KATALOG VZP - ZP'!M320,"CHYBA"))
)</f>
        <v/>
      </c>
      <c r="N320" s="25" t="str">
        <f>IF(R320="NE",IF(AND(T320&lt;&gt;"X",LEN('ÚHRADOVÝ KATALOG VZP - ZP'!N320)&gt;0),IF(ROUND(J320*L320*(1+(M320/100))*T320,2)&lt;'ÚHRADOVÝ KATALOG VZP - ZP'!N320,TEXT('ÚHRADOVÝ KATALOG VZP - ZP'!N320,"# ##0,00 Kč") &amp; CHAR(10) &amp; "&gt; " &amp; TEXT('ÚHRADOVÝ KATALOG VZP - ZP'!N320-(J320*L320*(1+(M320/100))*T320),"# ##0,00 Kč"),TEXT('ÚHRADOVÝ KATALOG VZP - ZP'!N320,"# ##0,00 Kč") &amp; CHAR(10) &amp; "OK"),"Chybí data pro výpočet"),"")</f>
        <v/>
      </c>
      <c r="O320" s="26" t="str">
        <f>IF(AND(R320="NE",LEN('ÚHRADOVÝ KATALOG VZP - ZP'!O320)&gt;0),'ÚHRADOVÝ KATALOG VZP - ZP'!O320,"")</f>
        <v/>
      </c>
      <c r="P320" s="26" t="str">
        <f>IF(AND(R320="NE",LEN('ÚHRADOVÝ KATALOG VZP - ZP'!P320)&gt;0),'ÚHRADOVÝ KATALOG VZP - ZP'!P320,"")</f>
        <v/>
      </c>
      <c r="Q320" s="79" t="str">
        <f>IF(LEN(TRIM('ÚHRADOVÝ KATALOG VZP - ZP'!Q320))=0,"",IF(IFERROR(SEARCH("""",UPPER('ÚHRADOVÝ KATALOG VZP - ZP'!Q320)),0)=0,UPPER('ÚHRADOVÝ KATALOG VZP - ZP'!Q320),"("&amp;""""&amp;")"))</f>
        <v/>
      </c>
      <c r="R320" s="31" t="str">
        <f>IF(LEN(TRIM('ÚHRADOVÝ KATALOG VZP - ZP'!B320)&amp;TRIM('ÚHRADOVÝ KATALOG VZP - ZP'!C320)&amp;TRIM('ÚHRADOVÝ KATALOG VZP - ZP'!D320)&amp;TRIM('ÚHRADOVÝ KATALOG VZP - ZP'!E320)&amp;TRIM('ÚHRADOVÝ KATALOG VZP - ZP'!F320)&amp;TRIM('ÚHRADOVÝ KATALOG VZP - ZP'!G320)&amp;TRIM('ÚHRADOVÝ KATALOG VZP - ZP'!H320)&amp;TRIM('ÚHRADOVÝ KATALOG VZP - ZP'!I320)&amp;TRIM('ÚHRADOVÝ KATALOG VZP - ZP'!J320)&amp;TRIM('ÚHRADOVÝ KATALOG VZP - ZP'!K320)&amp;TRIM('ÚHRADOVÝ KATALOG VZP - ZP'!L320)&amp;TRIM('ÚHRADOVÝ KATALOG VZP - ZP'!M320)&amp;TRIM('ÚHRADOVÝ KATALOG VZP - ZP'!N320)&amp;TRIM('ÚHRADOVÝ KATALOG VZP - ZP'!O320)&amp;TRIM('ÚHRADOVÝ KATALOG VZP - ZP'!P320)&amp;TRIM('ÚHRADOVÝ KATALOG VZP - ZP'!Q320))=0,"ANO","NE")</f>
        <v>ANO</v>
      </c>
      <c r="S320" s="31" t="str">
        <f>IF(R320="NE",IF(LEN(TRIM('ÚHRADOVÝ KATALOG VZP - ZP'!B320))=0,"NOVÝ","OPRAVA"),"")</f>
        <v/>
      </c>
      <c r="T320" s="32" t="str">
        <f t="shared" si="20"/>
        <v>X</v>
      </c>
      <c r="U320" s="11"/>
      <c r="V320" s="11">
        <f>LEN(TRIM('ÚHRADOVÝ KATALOG VZP - ZP'!C320))</f>
        <v>0</v>
      </c>
      <c r="W320" s="11" t="str">
        <f>IF(IFERROR(SEARCH("""",UPPER('ÚHRADOVÝ KATALOG VZP - ZP'!C320)),0)&gt;0," "&amp;CHAR(34),"")</f>
        <v/>
      </c>
      <c r="X320" s="11" t="str">
        <f>IF(IFERROR(SEARCH("~?",UPPER('ÚHRADOVÝ KATALOG VZP - ZP'!C320)),0)&gt;0," ?","")</f>
        <v/>
      </c>
      <c r="Y320" s="11" t="str">
        <f>IF(IFERROR(SEARCH("!",UPPER('ÚHRADOVÝ KATALOG VZP - ZP'!C320)),0)&gt;0," !","")</f>
        <v/>
      </c>
      <c r="Z320" s="11" t="str">
        <f>IF(IFERROR(SEARCH("_",UPPER('ÚHRADOVÝ KATALOG VZP - ZP'!C320)),0)&gt;0," _","")</f>
        <v/>
      </c>
      <c r="AA320" s="11" t="str">
        <f>IF(IFERROR(SEARCH("§",UPPER('ÚHRADOVÝ KATALOG VZP - ZP'!C320)),0)&gt;0," §","")</f>
        <v/>
      </c>
      <c r="AB320" s="11" t="str">
        <f>IF(IFERROR(SEARCH("#",UPPER('ÚHRADOVÝ KATALOG VZP - ZP'!C320)),0)&gt;0," #","")</f>
        <v/>
      </c>
      <c r="AC320" s="11" t="str">
        <f>IF(IFERROR(SEARCH(CHAR(10),UPPER('ÚHRADOVÝ KATALOG VZP - ZP'!C320)),0)&gt;0," ALT+ENTER","")</f>
        <v/>
      </c>
      <c r="AD320" s="96" t="str">
        <f>IF(AND(V320=0, R320="NE"),"Chybí NAZ",IF(LEN(TRIM(W320&amp;X320&amp;Y320&amp;Z320&amp;AA320&amp;AB320&amp;AC320))&gt;0,"Nepovolený(é) znak(y):   "&amp;W320&amp;X320&amp;Y320&amp;Z320&amp;AA320&amp;AB320&amp;AC320,TRIM('ÚHRADOVÝ KATALOG VZP - ZP'!C320)))</f>
        <v/>
      </c>
      <c r="AE320" s="11">
        <f>LEN(TRIM('ÚHRADOVÝ KATALOG VZP - ZP'!D320))</f>
        <v>0</v>
      </c>
      <c r="AF320" s="11" t="str">
        <f>IF(IFERROR(SEARCH("""",UPPER('ÚHRADOVÝ KATALOG VZP - ZP'!D320)),0)&gt;0," "&amp;CHAR(34),"")</f>
        <v/>
      </c>
      <c r="AG320" s="11" t="str">
        <f>IF(IFERROR(SEARCH("~?",UPPER('ÚHRADOVÝ KATALOG VZP - ZP'!D320)),0)&gt;0," ?","")</f>
        <v/>
      </c>
      <c r="AH320" s="11" t="str">
        <f>IF(IFERROR(SEARCH("!",UPPER('ÚHRADOVÝ KATALOG VZP - ZP'!D320)),0)&gt;0," !","")</f>
        <v/>
      </c>
      <c r="AI320" s="11" t="str">
        <f>IF(IFERROR(SEARCH("_",UPPER('ÚHRADOVÝ KATALOG VZP - ZP'!D320)),0)&gt;0," _","")</f>
        <v/>
      </c>
      <c r="AJ320" s="11" t="str">
        <f>IF(IFERROR(SEARCH("§",UPPER('ÚHRADOVÝ KATALOG VZP - ZP'!D320)),0)&gt;0," §","")</f>
        <v/>
      </c>
      <c r="AK320" s="11" t="str">
        <f>IF(IFERROR(SEARCH("#",UPPER('ÚHRADOVÝ KATALOG VZP - ZP'!D320)),0)&gt;0," #","")</f>
        <v/>
      </c>
      <c r="AL320" s="11" t="str">
        <f>IF(IFERROR(SEARCH(CHAR(10),UPPER('ÚHRADOVÝ KATALOG VZP - ZP'!D320)),0)&gt;0," ALT+ENTER","")</f>
        <v/>
      </c>
      <c r="AM320" s="96" t="str">
        <f>IF(AND(AE320=0, R320="NE"),"Chybí DOP",IF(LEN(TRIM(AF320&amp;AG320&amp;AH320&amp;AI320&amp;AJ320&amp;AK320&amp;AL320))&gt;0,"Nepovolený(é) znak(y):   "&amp;AF320&amp;AG320&amp;AH320&amp;AI320&amp;AJ320&amp;AK320&amp;AL320,TRIM('ÚHRADOVÝ KATALOG VZP - ZP'!D320)))</f>
        <v/>
      </c>
    </row>
    <row r="321" spans="1:39" ht="30" hidden="1" customHeight="1" x14ac:dyDescent="0.2">
      <c r="A321" s="1">
        <v>316</v>
      </c>
      <c r="B321" s="20" t="str">
        <f>IF(ISBLANK('ÚHRADOVÝ KATALOG VZP - ZP'!B321),"",'ÚHRADOVÝ KATALOG VZP - ZP'!B321)</f>
        <v/>
      </c>
      <c r="C321" s="21" t="str">
        <f t="shared" si="17"/>
        <v/>
      </c>
      <c r="D321" s="21" t="str">
        <f t="shared" si="18"/>
        <v/>
      </c>
      <c r="E321" s="22" t="str">
        <f>IF(S321="NOVÝ",IF(LEN(TRIM('ÚHRADOVÝ KATALOG VZP - ZP'!E321))=0,"Chybí TYP",'ÚHRADOVÝ KATALOG VZP - ZP'!E321),IF(LEN(TRIM('ÚHRADOVÝ KATALOG VZP - ZP'!E321))=0,"",'ÚHRADOVÝ KATALOG VZP - ZP'!E321))</f>
        <v/>
      </c>
      <c r="F321" s="22" t="str">
        <f t="shared" si="19"/>
        <v/>
      </c>
      <c r="G321" s="22" t="str">
        <f>IF(S321="NOVÝ",IF(LEN(TRIM('ÚHRADOVÝ KATALOG VZP - ZP'!G321))=0,"???",IF(IFERROR(SEARCH("""",UPPER('ÚHRADOVÝ KATALOG VZP - ZP'!G321)),0)=0,UPPER('ÚHRADOVÝ KATALOG VZP - ZP'!G321),"("&amp;""""&amp;")")),IF(LEN(TRIM('ÚHRADOVÝ KATALOG VZP - ZP'!G321))=0,"",IF(IFERROR(SEARCH("""",UPPER('ÚHRADOVÝ KATALOG VZP - ZP'!G321)),0)=0,UPPER('ÚHRADOVÝ KATALOG VZP - ZP'!G321),"("&amp;""""&amp;")")))</f>
        <v/>
      </c>
      <c r="H321" s="22" t="str">
        <f>IF(IFERROR(SEARCH("""",UPPER('ÚHRADOVÝ KATALOG VZP - ZP'!H321)),0)=0,UPPER('ÚHRADOVÝ KATALOG VZP - ZP'!H321),"("&amp;""""&amp;")")</f>
        <v/>
      </c>
      <c r="I321" s="22" t="str">
        <f>IF(IFERROR(SEARCH("""",UPPER('ÚHRADOVÝ KATALOG VZP - ZP'!I321)),0)=0,UPPER('ÚHRADOVÝ KATALOG VZP - ZP'!I321),"("&amp;""""&amp;")")</f>
        <v/>
      </c>
      <c r="J321" s="23" t="str">
        <f>IF(S321="NOVÝ",IF(LEN(TRIM('ÚHRADOVÝ KATALOG VZP - ZP'!J321))=0,"Chybí VYC",'ÚHRADOVÝ KATALOG VZP - ZP'!J321),IF(LEN(TRIM('ÚHRADOVÝ KATALOG VZP - ZP'!J321))=0,"",'ÚHRADOVÝ KATALOG VZP - ZP'!J321))</f>
        <v/>
      </c>
      <c r="K321" s="22" t="str">
        <f>IF(S321="NOVÝ",IF(LEN(TRIM('ÚHRADOVÝ KATALOG VZP - ZP'!K321))=0,"Chybí MENA",IF(IFERROR(SEARCH("""",UPPER('ÚHRADOVÝ KATALOG VZP - ZP'!K321)),0)=0,UPPER('ÚHRADOVÝ KATALOG VZP - ZP'!K321),"("&amp;""""&amp;")")),IF(LEN(TRIM('ÚHRADOVÝ KATALOG VZP - ZP'!K321))=0,"",IF(IFERROR(SEARCH("""",UPPER('ÚHRADOVÝ KATALOG VZP - ZP'!K321)),0)=0,UPPER('ÚHRADOVÝ KATALOG VZP - ZP'!K321),"("&amp;""""&amp;")")))</f>
        <v/>
      </c>
      <c r="L321" s="24" t="str">
        <f>IF(S321="NOVÝ",IF(LEN(TRIM('ÚHRADOVÝ KATALOG VZP - ZP'!L321))=0,"Chybí KURZ",'ÚHRADOVÝ KATALOG VZP - ZP'!L321),IF(LEN(TRIM('ÚHRADOVÝ KATALOG VZP - ZP'!L321))=0,"",'ÚHRADOVÝ KATALOG VZP - ZP'!L321))</f>
        <v/>
      </c>
      <c r="M321" s="83" t="str">
        <f>IF(S321="NOVÝ",IF(LEN(TRIM('ÚHRADOVÝ KATALOG VZP - ZP'!M321))=0,"Chybí DPH",
IF(OR('ÚHRADOVÝ KATALOG VZP - ZP'!M321=15,'ÚHRADOVÝ KATALOG VZP - ZP'!M321=21),
'ÚHRADOVÝ KATALOG VZP - ZP'!M321,"CHYBA")),
IF(LEN(TRIM('ÚHRADOVÝ KATALOG VZP - ZP'!M321))=0,"",
IF(OR('ÚHRADOVÝ KATALOG VZP - ZP'!M321=15,'ÚHRADOVÝ KATALOG VZP - ZP'!M321=21),
'ÚHRADOVÝ KATALOG VZP - ZP'!M321,"CHYBA"))
)</f>
        <v/>
      </c>
      <c r="N321" s="25" t="str">
        <f>IF(R321="NE",IF(AND(T321&lt;&gt;"X",LEN('ÚHRADOVÝ KATALOG VZP - ZP'!N321)&gt;0),IF(ROUND(J321*L321*(1+(M321/100))*T321,2)&lt;'ÚHRADOVÝ KATALOG VZP - ZP'!N321,TEXT('ÚHRADOVÝ KATALOG VZP - ZP'!N321,"# ##0,00 Kč") &amp; CHAR(10) &amp; "&gt; " &amp; TEXT('ÚHRADOVÝ KATALOG VZP - ZP'!N321-(J321*L321*(1+(M321/100))*T321),"# ##0,00 Kč"),TEXT('ÚHRADOVÝ KATALOG VZP - ZP'!N321,"# ##0,00 Kč") &amp; CHAR(10) &amp; "OK"),"Chybí data pro výpočet"),"")</f>
        <v/>
      </c>
      <c r="O321" s="26" t="str">
        <f>IF(AND(R321="NE",LEN('ÚHRADOVÝ KATALOG VZP - ZP'!O321)&gt;0),'ÚHRADOVÝ KATALOG VZP - ZP'!O321,"")</f>
        <v/>
      </c>
      <c r="P321" s="26" t="str">
        <f>IF(AND(R321="NE",LEN('ÚHRADOVÝ KATALOG VZP - ZP'!P321)&gt;0),'ÚHRADOVÝ KATALOG VZP - ZP'!P321,"")</f>
        <v/>
      </c>
      <c r="Q321" s="79" t="str">
        <f>IF(LEN(TRIM('ÚHRADOVÝ KATALOG VZP - ZP'!Q321))=0,"",IF(IFERROR(SEARCH("""",UPPER('ÚHRADOVÝ KATALOG VZP - ZP'!Q321)),0)=0,UPPER('ÚHRADOVÝ KATALOG VZP - ZP'!Q321),"("&amp;""""&amp;")"))</f>
        <v/>
      </c>
      <c r="R321" s="31" t="str">
        <f>IF(LEN(TRIM('ÚHRADOVÝ KATALOG VZP - ZP'!B321)&amp;TRIM('ÚHRADOVÝ KATALOG VZP - ZP'!C321)&amp;TRIM('ÚHRADOVÝ KATALOG VZP - ZP'!D321)&amp;TRIM('ÚHRADOVÝ KATALOG VZP - ZP'!E321)&amp;TRIM('ÚHRADOVÝ KATALOG VZP - ZP'!F321)&amp;TRIM('ÚHRADOVÝ KATALOG VZP - ZP'!G321)&amp;TRIM('ÚHRADOVÝ KATALOG VZP - ZP'!H321)&amp;TRIM('ÚHRADOVÝ KATALOG VZP - ZP'!I321)&amp;TRIM('ÚHRADOVÝ KATALOG VZP - ZP'!J321)&amp;TRIM('ÚHRADOVÝ KATALOG VZP - ZP'!K321)&amp;TRIM('ÚHRADOVÝ KATALOG VZP - ZP'!L321)&amp;TRIM('ÚHRADOVÝ KATALOG VZP - ZP'!M321)&amp;TRIM('ÚHRADOVÝ KATALOG VZP - ZP'!N321)&amp;TRIM('ÚHRADOVÝ KATALOG VZP - ZP'!O321)&amp;TRIM('ÚHRADOVÝ KATALOG VZP - ZP'!P321)&amp;TRIM('ÚHRADOVÝ KATALOG VZP - ZP'!Q321))=0,"ANO","NE")</f>
        <v>ANO</v>
      </c>
      <c r="S321" s="31" t="str">
        <f>IF(R321="NE",IF(LEN(TRIM('ÚHRADOVÝ KATALOG VZP - ZP'!B321))=0,"NOVÝ","OPRAVA"),"")</f>
        <v/>
      </c>
      <c r="T321" s="32" t="str">
        <f t="shared" si="20"/>
        <v>X</v>
      </c>
      <c r="U321" s="11"/>
      <c r="V321" s="11">
        <f>LEN(TRIM('ÚHRADOVÝ KATALOG VZP - ZP'!C321))</f>
        <v>0</v>
      </c>
      <c r="W321" s="11" t="str">
        <f>IF(IFERROR(SEARCH("""",UPPER('ÚHRADOVÝ KATALOG VZP - ZP'!C321)),0)&gt;0," "&amp;CHAR(34),"")</f>
        <v/>
      </c>
      <c r="X321" s="11" t="str">
        <f>IF(IFERROR(SEARCH("~?",UPPER('ÚHRADOVÝ KATALOG VZP - ZP'!C321)),0)&gt;0," ?","")</f>
        <v/>
      </c>
      <c r="Y321" s="11" t="str">
        <f>IF(IFERROR(SEARCH("!",UPPER('ÚHRADOVÝ KATALOG VZP - ZP'!C321)),0)&gt;0," !","")</f>
        <v/>
      </c>
      <c r="Z321" s="11" t="str">
        <f>IF(IFERROR(SEARCH("_",UPPER('ÚHRADOVÝ KATALOG VZP - ZP'!C321)),0)&gt;0," _","")</f>
        <v/>
      </c>
      <c r="AA321" s="11" t="str">
        <f>IF(IFERROR(SEARCH("§",UPPER('ÚHRADOVÝ KATALOG VZP - ZP'!C321)),0)&gt;0," §","")</f>
        <v/>
      </c>
      <c r="AB321" s="11" t="str">
        <f>IF(IFERROR(SEARCH("#",UPPER('ÚHRADOVÝ KATALOG VZP - ZP'!C321)),0)&gt;0," #","")</f>
        <v/>
      </c>
      <c r="AC321" s="11" t="str">
        <f>IF(IFERROR(SEARCH(CHAR(10),UPPER('ÚHRADOVÝ KATALOG VZP - ZP'!C321)),0)&gt;0," ALT+ENTER","")</f>
        <v/>
      </c>
      <c r="AD321" s="96" t="str">
        <f>IF(AND(V321=0, R321="NE"),"Chybí NAZ",IF(LEN(TRIM(W321&amp;X321&amp;Y321&amp;Z321&amp;AA321&amp;AB321&amp;AC321))&gt;0,"Nepovolený(é) znak(y):   "&amp;W321&amp;X321&amp;Y321&amp;Z321&amp;AA321&amp;AB321&amp;AC321,TRIM('ÚHRADOVÝ KATALOG VZP - ZP'!C321)))</f>
        <v/>
      </c>
      <c r="AE321" s="11">
        <f>LEN(TRIM('ÚHRADOVÝ KATALOG VZP - ZP'!D321))</f>
        <v>0</v>
      </c>
      <c r="AF321" s="11" t="str">
        <f>IF(IFERROR(SEARCH("""",UPPER('ÚHRADOVÝ KATALOG VZP - ZP'!D321)),0)&gt;0," "&amp;CHAR(34),"")</f>
        <v/>
      </c>
      <c r="AG321" s="11" t="str">
        <f>IF(IFERROR(SEARCH("~?",UPPER('ÚHRADOVÝ KATALOG VZP - ZP'!D321)),0)&gt;0," ?","")</f>
        <v/>
      </c>
      <c r="AH321" s="11" t="str">
        <f>IF(IFERROR(SEARCH("!",UPPER('ÚHRADOVÝ KATALOG VZP - ZP'!D321)),0)&gt;0," !","")</f>
        <v/>
      </c>
      <c r="AI321" s="11" t="str">
        <f>IF(IFERROR(SEARCH("_",UPPER('ÚHRADOVÝ KATALOG VZP - ZP'!D321)),0)&gt;0," _","")</f>
        <v/>
      </c>
      <c r="AJ321" s="11" t="str">
        <f>IF(IFERROR(SEARCH("§",UPPER('ÚHRADOVÝ KATALOG VZP - ZP'!D321)),0)&gt;0," §","")</f>
        <v/>
      </c>
      <c r="AK321" s="11" t="str">
        <f>IF(IFERROR(SEARCH("#",UPPER('ÚHRADOVÝ KATALOG VZP - ZP'!D321)),0)&gt;0," #","")</f>
        <v/>
      </c>
      <c r="AL321" s="11" t="str">
        <f>IF(IFERROR(SEARCH(CHAR(10),UPPER('ÚHRADOVÝ KATALOG VZP - ZP'!D321)),0)&gt;0," ALT+ENTER","")</f>
        <v/>
      </c>
      <c r="AM321" s="96" t="str">
        <f>IF(AND(AE321=0, R321="NE"),"Chybí DOP",IF(LEN(TRIM(AF321&amp;AG321&amp;AH321&amp;AI321&amp;AJ321&amp;AK321&amp;AL321))&gt;0,"Nepovolený(é) znak(y):   "&amp;AF321&amp;AG321&amp;AH321&amp;AI321&amp;AJ321&amp;AK321&amp;AL321,TRIM('ÚHRADOVÝ KATALOG VZP - ZP'!D321)))</f>
        <v/>
      </c>
    </row>
    <row r="322" spans="1:39" ht="30" hidden="1" customHeight="1" x14ac:dyDescent="0.2">
      <c r="A322" s="1">
        <v>317</v>
      </c>
      <c r="B322" s="20" t="str">
        <f>IF(ISBLANK('ÚHRADOVÝ KATALOG VZP - ZP'!B322),"",'ÚHRADOVÝ KATALOG VZP - ZP'!B322)</f>
        <v/>
      </c>
      <c r="C322" s="21" t="str">
        <f t="shared" si="17"/>
        <v/>
      </c>
      <c r="D322" s="21" t="str">
        <f t="shared" si="18"/>
        <v/>
      </c>
      <c r="E322" s="22" t="str">
        <f>IF(S322="NOVÝ",IF(LEN(TRIM('ÚHRADOVÝ KATALOG VZP - ZP'!E322))=0,"Chybí TYP",'ÚHRADOVÝ KATALOG VZP - ZP'!E322),IF(LEN(TRIM('ÚHRADOVÝ KATALOG VZP - ZP'!E322))=0,"",'ÚHRADOVÝ KATALOG VZP - ZP'!E322))</f>
        <v/>
      </c>
      <c r="F322" s="22" t="str">
        <f t="shared" si="19"/>
        <v/>
      </c>
      <c r="G322" s="22" t="str">
        <f>IF(S322="NOVÝ",IF(LEN(TRIM('ÚHRADOVÝ KATALOG VZP - ZP'!G322))=0,"???",IF(IFERROR(SEARCH("""",UPPER('ÚHRADOVÝ KATALOG VZP - ZP'!G322)),0)=0,UPPER('ÚHRADOVÝ KATALOG VZP - ZP'!G322),"("&amp;""""&amp;")")),IF(LEN(TRIM('ÚHRADOVÝ KATALOG VZP - ZP'!G322))=0,"",IF(IFERROR(SEARCH("""",UPPER('ÚHRADOVÝ KATALOG VZP - ZP'!G322)),0)=0,UPPER('ÚHRADOVÝ KATALOG VZP - ZP'!G322),"("&amp;""""&amp;")")))</f>
        <v/>
      </c>
      <c r="H322" s="22" t="str">
        <f>IF(IFERROR(SEARCH("""",UPPER('ÚHRADOVÝ KATALOG VZP - ZP'!H322)),0)=0,UPPER('ÚHRADOVÝ KATALOG VZP - ZP'!H322),"("&amp;""""&amp;")")</f>
        <v/>
      </c>
      <c r="I322" s="22" t="str">
        <f>IF(IFERROR(SEARCH("""",UPPER('ÚHRADOVÝ KATALOG VZP - ZP'!I322)),0)=0,UPPER('ÚHRADOVÝ KATALOG VZP - ZP'!I322),"("&amp;""""&amp;")")</f>
        <v/>
      </c>
      <c r="J322" s="23" t="str">
        <f>IF(S322="NOVÝ",IF(LEN(TRIM('ÚHRADOVÝ KATALOG VZP - ZP'!J322))=0,"Chybí VYC",'ÚHRADOVÝ KATALOG VZP - ZP'!J322),IF(LEN(TRIM('ÚHRADOVÝ KATALOG VZP - ZP'!J322))=0,"",'ÚHRADOVÝ KATALOG VZP - ZP'!J322))</f>
        <v/>
      </c>
      <c r="K322" s="22" t="str">
        <f>IF(S322="NOVÝ",IF(LEN(TRIM('ÚHRADOVÝ KATALOG VZP - ZP'!K322))=0,"Chybí MENA",IF(IFERROR(SEARCH("""",UPPER('ÚHRADOVÝ KATALOG VZP - ZP'!K322)),0)=0,UPPER('ÚHRADOVÝ KATALOG VZP - ZP'!K322),"("&amp;""""&amp;")")),IF(LEN(TRIM('ÚHRADOVÝ KATALOG VZP - ZP'!K322))=0,"",IF(IFERROR(SEARCH("""",UPPER('ÚHRADOVÝ KATALOG VZP - ZP'!K322)),0)=0,UPPER('ÚHRADOVÝ KATALOG VZP - ZP'!K322),"("&amp;""""&amp;")")))</f>
        <v/>
      </c>
      <c r="L322" s="24" t="str">
        <f>IF(S322="NOVÝ",IF(LEN(TRIM('ÚHRADOVÝ KATALOG VZP - ZP'!L322))=0,"Chybí KURZ",'ÚHRADOVÝ KATALOG VZP - ZP'!L322),IF(LEN(TRIM('ÚHRADOVÝ KATALOG VZP - ZP'!L322))=0,"",'ÚHRADOVÝ KATALOG VZP - ZP'!L322))</f>
        <v/>
      </c>
      <c r="M322" s="83" t="str">
        <f>IF(S322="NOVÝ",IF(LEN(TRIM('ÚHRADOVÝ KATALOG VZP - ZP'!M322))=0,"Chybí DPH",
IF(OR('ÚHRADOVÝ KATALOG VZP - ZP'!M322=15,'ÚHRADOVÝ KATALOG VZP - ZP'!M322=21),
'ÚHRADOVÝ KATALOG VZP - ZP'!M322,"CHYBA")),
IF(LEN(TRIM('ÚHRADOVÝ KATALOG VZP - ZP'!M322))=0,"",
IF(OR('ÚHRADOVÝ KATALOG VZP - ZP'!M322=15,'ÚHRADOVÝ KATALOG VZP - ZP'!M322=21),
'ÚHRADOVÝ KATALOG VZP - ZP'!M322,"CHYBA"))
)</f>
        <v/>
      </c>
      <c r="N322" s="25" t="str">
        <f>IF(R322="NE",IF(AND(T322&lt;&gt;"X",LEN('ÚHRADOVÝ KATALOG VZP - ZP'!N322)&gt;0),IF(ROUND(J322*L322*(1+(M322/100))*T322,2)&lt;'ÚHRADOVÝ KATALOG VZP - ZP'!N322,TEXT('ÚHRADOVÝ KATALOG VZP - ZP'!N322,"# ##0,00 Kč") &amp; CHAR(10) &amp; "&gt; " &amp; TEXT('ÚHRADOVÝ KATALOG VZP - ZP'!N322-(J322*L322*(1+(M322/100))*T322),"# ##0,00 Kč"),TEXT('ÚHRADOVÝ KATALOG VZP - ZP'!N322,"# ##0,00 Kč") &amp; CHAR(10) &amp; "OK"),"Chybí data pro výpočet"),"")</f>
        <v/>
      </c>
      <c r="O322" s="26" t="str">
        <f>IF(AND(R322="NE",LEN('ÚHRADOVÝ KATALOG VZP - ZP'!O322)&gt;0),'ÚHRADOVÝ KATALOG VZP - ZP'!O322,"")</f>
        <v/>
      </c>
      <c r="P322" s="26" t="str">
        <f>IF(AND(R322="NE",LEN('ÚHRADOVÝ KATALOG VZP - ZP'!P322)&gt;0),'ÚHRADOVÝ KATALOG VZP - ZP'!P322,"")</f>
        <v/>
      </c>
      <c r="Q322" s="79" t="str">
        <f>IF(LEN(TRIM('ÚHRADOVÝ KATALOG VZP - ZP'!Q322))=0,"",IF(IFERROR(SEARCH("""",UPPER('ÚHRADOVÝ KATALOG VZP - ZP'!Q322)),0)=0,UPPER('ÚHRADOVÝ KATALOG VZP - ZP'!Q322),"("&amp;""""&amp;")"))</f>
        <v/>
      </c>
      <c r="R322" s="31" t="str">
        <f>IF(LEN(TRIM('ÚHRADOVÝ KATALOG VZP - ZP'!B322)&amp;TRIM('ÚHRADOVÝ KATALOG VZP - ZP'!C322)&amp;TRIM('ÚHRADOVÝ KATALOG VZP - ZP'!D322)&amp;TRIM('ÚHRADOVÝ KATALOG VZP - ZP'!E322)&amp;TRIM('ÚHRADOVÝ KATALOG VZP - ZP'!F322)&amp;TRIM('ÚHRADOVÝ KATALOG VZP - ZP'!G322)&amp;TRIM('ÚHRADOVÝ KATALOG VZP - ZP'!H322)&amp;TRIM('ÚHRADOVÝ KATALOG VZP - ZP'!I322)&amp;TRIM('ÚHRADOVÝ KATALOG VZP - ZP'!J322)&amp;TRIM('ÚHRADOVÝ KATALOG VZP - ZP'!K322)&amp;TRIM('ÚHRADOVÝ KATALOG VZP - ZP'!L322)&amp;TRIM('ÚHRADOVÝ KATALOG VZP - ZP'!M322)&amp;TRIM('ÚHRADOVÝ KATALOG VZP - ZP'!N322)&amp;TRIM('ÚHRADOVÝ KATALOG VZP - ZP'!O322)&amp;TRIM('ÚHRADOVÝ KATALOG VZP - ZP'!P322)&amp;TRIM('ÚHRADOVÝ KATALOG VZP - ZP'!Q322))=0,"ANO","NE")</f>
        <v>ANO</v>
      </c>
      <c r="S322" s="31" t="str">
        <f>IF(R322="NE",IF(LEN(TRIM('ÚHRADOVÝ KATALOG VZP - ZP'!B322))=0,"NOVÝ","OPRAVA"),"")</f>
        <v/>
      </c>
      <c r="T322" s="32" t="str">
        <f t="shared" si="20"/>
        <v>X</v>
      </c>
      <c r="U322" s="11"/>
      <c r="V322" s="11">
        <f>LEN(TRIM('ÚHRADOVÝ KATALOG VZP - ZP'!C322))</f>
        <v>0</v>
      </c>
      <c r="W322" s="11" t="str">
        <f>IF(IFERROR(SEARCH("""",UPPER('ÚHRADOVÝ KATALOG VZP - ZP'!C322)),0)&gt;0," "&amp;CHAR(34),"")</f>
        <v/>
      </c>
      <c r="X322" s="11" t="str">
        <f>IF(IFERROR(SEARCH("~?",UPPER('ÚHRADOVÝ KATALOG VZP - ZP'!C322)),0)&gt;0," ?","")</f>
        <v/>
      </c>
      <c r="Y322" s="11" t="str">
        <f>IF(IFERROR(SEARCH("!",UPPER('ÚHRADOVÝ KATALOG VZP - ZP'!C322)),0)&gt;0," !","")</f>
        <v/>
      </c>
      <c r="Z322" s="11" t="str">
        <f>IF(IFERROR(SEARCH("_",UPPER('ÚHRADOVÝ KATALOG VZP - ZP'!C322)),0)&gt;0," _","")</f>
        <v/>
      </c>
      <c r="AA322" s="11" t="str">
        <f>IF(IFERROR(SEARCH("§",UPPER('ÚHRADOVÝ KATALOG VZP - ZP'!C322)),0)&gt;0," §","")</f>
        <v/>
      </c>
      <c r="AB322" s="11" t="str">
        <f>IF(IFERROR(SEARCH("#",UPPER('ÚHRADOVÝ KATALOG VZP - ZP'!C322)),0)&gt;0," #","")</f>
        <v/>
      </c>
      <c r="AC322" s="11" t="str">
        <f>IF(IFERROR(SEARCH(CHAR(10),UPPER('ÚHRADOVÝ KATALOG VZP - ZP'!C322)),0)&gt;0," ALT+ENTER","")</f>
        <v/>
      </c>
      <c r="AD322" s="96" t="str">
        <f>IF(AND(V322=0, R322="NE"),"Chybí NAZ",IF(LEN(TRIM(W322&amp;X322&amp;Y322&amp;Z322&amp;AA322&amp;AB322&amp;AC322))&gt;0,"Nepovolený(é) znak(y):   "&amp;W322&amp;X322&amp;Y322&amp;Z322&amp;AA322&amp;AB322&amp;AC322,TRIM('ÚHRADOVÝ KATALOG VZP - ZP'!C322)))</f>
        <v/>
      </c>
      <c r="AE322" s="11">
        <f>LEN(TRIM('ÚHRADOVÝ KATALOG VZP - ZP'!D322))</f>
        <v>0</v>
      </c>
      <c r="AF322" s="11" t="str">
        <f>IF(IFERROR(SEARCH("""",UPPER('ÚHRADOVÝ KATALOG VZP - ZP'!D322)),0)&gt;0," "&amp;CHAR(34),"")</f>
        <v/>
      </c>
      <c r="AG322" s="11" t="str">
        <f>IF(IFERROR(SEARCH("~?",UPPER('ÚHRADOVÝ KATALOG VZP - ZP'!D322)),0)&gt;0," ?","")</f>
        <v/>
      </c>
      <c r="AH322" s="11" t="str">
        <f>IF(IFERROR(SEARCH("!",UPPER('ÚHRADOVÝ KATALOG VZP - ZP'!D322)),0)&gt;0," !","")</f>
        <v/>
      </c>
      <c r="AI322" s="11" t="str">
        <f>IF(IFERROR(SEARCH("_",UPPER('ÚHRADOVÝ KATALOG VZP - ZP'!D322)),0)&gt;0," _","")</f>
        <v/>
      </c>
      <c r="AJ322" s="11" t="str">
        <f>IF(IFERROR(SEARCH("§",UPPER('ÚHRADOVÝ KATALOG VZP - ZP'!D322)),0)&gt;0," §","")</f>
        <v/>
      </c>
      <c r="AK322" s="11" t="str">
        <f>IF(IFERROR(SEARCH("#",UPPER('ÚHRADOVÝ KATALOG VZP - ZP'!D322)),0)&gt;0," #","")</f>
        <v/>
      </c>
      <c r="AL322" s="11" t="str">
        <f>IF(IFERROR(SEARCH(CHAR(10),UPPER('ÚHRADOVÝ KATALOG VZP - ZP'!D322)),0)&gt;0," ALT+ENTER","")</f>
        <v/>
      </c>
      <c r="AM322" s="96" t="str">
        <f>IF(AND(AE322=0, R322="NE"),"Chybí DOP",IF(LEN(TRIM(AF322&amp;AG322&amp;AH322&amp;AI322&amp;AJ322&amp;AK322&amp;AL322))&gt;0,"Nepovolený(é) znak(y):   "&amp;AF322&amp;AG322&amp;AH322&amp;AI322&amp;AJ322&amp;AK322&amp;AL322,TRIM('ÚHRADOVÝ KATALOG VZP - ZP'!D322)))</f>
        <v/>
      </c>
    </row>
    <row r="323" spans="1:39" ht="30" hidden="1" customHeight="1" x14ac:dyDescent="0.2">
      <c r="A323" s="1">
        <v>318</v>
      </c>
      <c r="B323" s="20" t="str">
        <f>IF(ISBLANK('ÚHRADOVÝ KATALOG VZP - ZP'!B323),"",'ÚHRADOVÝ KATALOG VZP - ZP'!B323)</f>
        <v/>
      </c>
      <c r="C323" s="21" t="str">
        <f t="shared" si="17"/>
        <v/>
      </c>
      <c r="D323" s="21" t="str">
        <f t="shared" si="18"/>
        <v/>
      </c>
      <c r="E323" s="22" t="str">
        <f>IF(S323="NOVÝ",IF(LEN(TRIM('ÚHRADOVÝ KATALOG VZP - ZP'!E323))=0,"Chybí TYP",'ÚHRADOVÝ KATALOG VZP - ZP'!E323),IF(LEN(TRIM('ÚHRADOVÝ KATALOG VZP - ZP'!E323))=0,"",'ÚHRADOVÝ KATALOG VZP - ZP'!E323))</f>
        <v/>
      </c>
      <c r="F323" s="22" t="str">
        <f t="shared" si="19"/>
        <v/>
      </c>
      <c r="G323" s="22" t="str">
        <f>IF(S323="NOVÝ",IF(LEN(TRIM('ÚHRADOVÝ KATALOG VZP - ZP'!G323))=0,"???",IF(IFERROR(SEARCH("""",UPPER('ÚHRADOVÝ KATALOG VZP - ZP'!G323)),0)=0,UPPER('ÚHRADOVÝ KATALOG VZP - ZP'!G323),"("&amp;""""&amp;")")),IF(LEN(TRIM('ÚHRADOVÝ KATALOG VZP - ZP'!G323))=0,"",IF(IFERROR(SEARCH("""",UPPER('ÚHRADOVÝ KATALOG VZP - ZP'!G323)),0)=0,UPPER('ÚHRADOVÝ KATALOG VZP - ZP'!G323),"("&amp;""""&amp;")")))</f>
        <v/>
      </c>
      <c r="H323" s="22" t="str">
        <f>IF(IFERROR(SEARCH("""",UPPER('ÚHRADOVÝ KATALOG VZP - ZP'!H323)),0)=0,UPPER('ÚHRADOVÝ KATALOG VZP - ZP'!H323),"("&amp;""""&amp;")")</f>
        <v/>
      </c>
      <c r="I323" s="22" t="str">
        <f>IF(IFERROR(SEARCH("""",UPPER('ÚHRADOVÝ KATALOG VZP - ZP'!I323)),0)=0,UPPER('ÚHRADOVÝ KATALOG VZP - ZP'!I323),"("&amp;""""&amp;")")</f>
        <v/>
      </c>
      <c r="J323" s="23" t="str">
        <f>IF(S323="NOVÝ",IF(LEN(TRIM('ÚHRADOVÝ KATALOG VZP - ZP'!J323))=0,"Chybí VYC",'ÚHRADOVÝ KATALOG VZP - ZP'!J323),IF(LEN(TRIM('ÚHRADOVÝ KATALOG VZP - ZP'!J323))=0,"",'ÚHRADOVÝ KATALOG VZP - ZP'!J323))</f>
        <v/>
      </c>
      <c r="K323" s="22" t="str">
        <f>IF(S323="NOVÝ",IF(LEN(TRIM('ÚHRADOVÝ KATALOG VZP - ZP'!K323))=0,"Chybí MENA",IF(IFERROR(SEARCH("""",UPPER('ÚHRADOVÝ KATALOG VZP - ZP'!K323)),0)=0,UPPER('ÚHRADOVÝ KATALOG VZP - ZP'!K323),"("&amp;""""&amp;")")),IF(LEN(TRIM('ÚHRADOVÝ KATALOG VZP - ZP'!K323))=0,"",IF(IFERROR(SEARCH("""",UPPER('ÚHRADOVÝ KATALOG VZP - ZP'!K323)),0)=0,UPPER('ÚHRADOVÝ KATALOG VZP - ZP'!K323),"("&amp;""""&amp;")")))</f>
        <v/>
      </c>
      <c r="L323" s="24" t="str">
        <f>IF(S323="NOVÝ",IF(LEN(TRIM('ÚHRADOVÝ KATALOG VZP - ZP'!L323))=0,"Chybí KURZ",'ÚHRADOVÝ KATALOG VZP - ZP'!L323),IF(LEN(TRIM('ÚHRADOVÝ KATALOG VZP - ZP'!L323))=0,"",'ÚHRADOVÝ KATALOG VZP - ZP'!L323))</f>
        <v/>
      </c>
      <c r="M323" s="83" t="str">
        <f>IF(S323="NOVÝ",IF(LEN(TRIM('ÚHRADOVÝ KATALOG VZP - ZP'!M323))=0,"Chybí DPH",
IF(OR('ÚHRADOVÝ KATALOG VZP - ZP'!M323=15,'ÚHRADOVÝ KATALOG VZP - ZP'!M323=21),
'ÚHRADOVÝ KATALOG VZP - ZP'!M323,"CHYBA")),
IF(LEN(TRIM('ÚHRADOVÝ KATALOG VZP - ZP'!M323))=0,"",
IF(OR('ÚHRADOVÝ KATALOG VZP - ZP'!M323=15,'ÚHRADOVÝ KATALOG VZP - ZP'!M323=21),
'ÚHRADOVÝ KATALOG VZP - ZP'!M323,"CHYBA"))
)</f>
        <v/>
      </c>
      <c r="N323" s="25" t="str">
        <f>IF(R323="NE",IF(AND(T323&lt;&gt;"X",LEN('ÚHRADOVÝ KATALOG VZP - ZP'!N323)&gt;0),IF(ROUND(J323*L323*(1+(M323/100))*T323,2)&lt;'ÚHRADOVÝ KATALOG VZP - ZP'!N323,TEXT('ÚHRADOVÝ KATALOG VZP - ZP'!N323,"# ##0,00 Kč") &amp; CHAR(10) &amp; "&gt; " &amp; TEXT('ÚHRADOVÝ KATALOG VZP - ZP'!N323-(J323*L323*(1+(M323/100))*T323),"# ##0,00 Kč"),TEXT('ÚHRADOVÝ KATALOG VZP - ZP'!N323,"# ##0,00 Kč") &amp; CHAR(10) &amp; "OK"),"Chybí data pro výpočet"),"")</f>
        <v/>
      </c>
      <c r="O323" s="26" t="str">
        <f>IF(AND(R323="NE",LEN('ÚHRADOVÝ KATALOG VZP - ZP'!O323)&gt;0),'ÚHRADOVÝ KATALOG VZP - ZP'!O323,"")</f>
        <v/>
      </c>
      <c r="P323" s="26" t="str">
        <f>IF(AND(R323="NE",LEN('ÚHRADOVÝ KATALOG VZP - ZP'!P323)&gt;0),'ÚHRADOVÝ KATALOG VZP - ZP'!P323,"")</f>
        <v/>
      </c>
      <c r="Q323" s="79" t="str">
        <f>IF(LEN(TRIM('ÚHRADOVÝ KATALOG VZP - ZP'!Q323))=0,"",IF(IFERROR(SEARCH("""",UPPER('ÚHRADOVÝ KATALOG VZP - ZP'!Q323)),0)=0,UPPER('ÚHRADOVÝ KATALOG VZP - ZP'!Q323),"("&amp;""""&amp;")"))</f>
        <v/>
      </c>
      <c r="R323" s="31" t="str">
        <f>IF(LEN(TRIM('ÚHRADOVÝ KATALOG VZP - ZP'!B323)&amp;TRIM('ÚHRADOVÝ KATALOG VZP - ZP'!C323)&amp;TRIM('ÚHRADOVÝ KATALOG VZP - ZP'!D323)&amp;TRIM('ÚHRADOVÝ KATALOG VZP - ZP'!E323)&amp;TRIM('ÚHRADOVÝ KATALOG VZP - ZP'!F323)&amp;TRIM('ÚHRADOVÝ KATALOG VZP - ZP'!G323)&amp;TRIM('ÚHRADOVÝ KATALOG VZP - ZP'!H323)&amp;TRIM('ÚHRADOVÝ KATALOG VZP - ZP'!I323)&amp;TRIM('ÚHRADOVÝ KATALOG VZP - ZP'!J323)&amp;TRIM('ÚHRADOVÝ KATALOG VZP - ZP'!K323)&amp;TRIM('ÚHRADOVÝ KATALOG VZP - ZP'!L323)&amp;TRIM('ÚHRADOVÝ KATALOG VZP - ZP'!M323)&amp;TRIM('ÚHRADOVÝ KATALOG VZP - ZP'!N323)&amp;TRIM('ÚHRADOVÝ KATALOG VZP - ZP'!O323)&amp;TRIM('ÚHRADOVÝ KATALOG VZP - ZP'!P323)&amp;TRIM('ÚHRADOVÝ KATALOG VZP - ZP'!Q323))=0,"ANO","NE")</f>
        <v>ANO</v>
      </c>
      <c r="S323" s="31" t="str">
        <f>IF(R323="NE",IF(LEN(TRIM('ÚHRADOVÝ KATALOG VZP - ZP'!B323))=0,"NOVÝ","OPRAVA"),"")</f>
        <v/>
      </c>
      <c r="T323" s="32" t="str">
        <f t="shared" si="20"/>
        <v>X</v>
      </c>
      <c r="U323" s="11"/>
      <c r="V323" s="11">
        <f>LEN(TRIM('ÚHRADOVÝ KATALOG VZP - ZP'!C323))</f>
        <v>0</v>
      </c>
      <c r="W323" s="11" t="str">
        <f>IF(IFERROR(SEARCH("""",UPPER('ÚHRADOVÝ KATALOG VZP - ZP'!C323)),0)&gt;0," "&amp;CHAR(34),"")</f>
        <v/>
      </c>
      <c r="X323" s="11" t="str">
        <f>IF(IFERROR(SEARCH("~?",UPPER('ÚHRADOVÝ KATALOG VZP - ZP'!C323)),0)&gt;0," ?","")</f>
        <v/>
      </c>
      <c r="Y323" s="11" t="str">
        <f>IF(IFERROR(SEARCH("!",UPPER('ÚHRADOVÝ KATALOG VZP - ZP'!C323)),0)&gt;0," !","")</f>
        <v/>
      </c>
      <c r="Z323" s="11" t="str">
        <f>IF(IFERROR(SEARCH("_",UPPER('ÚHRADOVÝ KATALOG VZP - ZP'!C323)),0)&gt;0," _","")</f>
        <v/>
      </c>
      <c r="AA323" s="11" t="str">
        <f>IF(IFERROR(SEARCH("§",UPPER('ÚHRADOVÝ KATALOG VZP - ZP'!C323)),0)&gt;0," §","")</f>
        <v/>
      </c>
      <c r="AB323" s="11" t="str">
        <f>IF(IFERROR(SEARCH("#",UPPER('ÚHRADOVÝ KATALOG VZP - ZP'!C323)),0)&gt;0," #","")</f>
        <v/>
      </c>
      <c r="AC323" s="11" t="str">
        <f>IF(IFERROR(SEARCH(CHAR(10),UPPER('ÚHRADOVÝ KATALOG VZP - ZP'!C323)),0)&gt;0," ALT+ENTER","")</f>
        <v/>
      </c>
      <c r="AD323" s="96" t="str">
        <f>IF(AND(V323=0, R323="NE"),"Chybí NAZ",IF(LEN(TRIM(W323&amp;X323&amp;Y323&amp;Z323&amp;AA323&amp;AB323&amp;AC323))&gt;0,"Nepovolený(é) znak(y):   "&amp;W323&amp;X323&amp;Y323&amp;Z323&amp;AA323&amp;AB323&amp;AC323,TRIM('ÚHRADOVÝ KATALOG VZP - ZP'!C323)))</f>
        <v/>
      </c>
      <c r="AE323" s="11">
        <f>LEN(TRIM('ÚHRADOVÝ KATALOG VZP - ZP'!D323))</f>
        <v>0</v>
      </c>
      <c r="AF323" s="11" t="str">
        <f>IF(IFERROR(SEARCH("""",UPPER('ÚHRADOVÝ KATALOG VZP - ZP'!D323)),0)&gt;0," "&amp;CHAR(34),"")</f>
        <v/>
      </c>
      <c r="AG323" s="11" t="str">
        <f>IF(IFERROR(SEARCH("~?",UPPER('ÚHRADOVÝ KATALOG VZP - ZP'!D323)),0)&gt;0," ?","")</f>
        <v/>
      </c>
      <c r="AH323" s="11" t="str">
        <f>IF(IFERROR(SEARCH("!",UPPER('ÚHRADOVÝ KATALOG VZP - ZP'!D323)),0)&gt;0," !","")</f>
        <v/>
      </c>
      <c r="AI323" s="11" t="str">
        <f>IF(IFERROR(SEARCH("_",UPPER('ÚHRADOVÝ KATALOG VZP - ZP'!D323)),0)&gt;0," _","")</f>
        <v/>
      </c>
      <c r="AJ323" s="11" t="str">
        <f>IF(IFERROR(SEARCH("§",UPPER('ÚHRADOVÝ KATALOG VZP - ZP'!D323)),0)&gt;0," §","")</f>
        <v/>
      </c>
      <c r="AK323" s="11" t="str">
        <f>IF(IFERROR(SEARCH("#",UPPER('ÚHRADOVÝ KATALOG VZP - ZP'!D323)),0)&gt;0," #","")</f>
        <v/>
      </c>
      <c r="AL323" s="11" t="str">
        <f>IF(IFERROR(SEARCH(CHAR(10),UPPER('ÚHRADOVÝ KATALOG VZP - ZP'!D323)),0)&gt;0," ALT+ENTER","")</f>
        <v/>
      </c>
      <c r="AM323" s="96" t="str">
        <f>IF(AND(AE323=0, R323="NE"),"Chybí DOP",IF(LEN(TRIM(AF323&amp;AG323&amp;AH323&amp;AI323&amp;AJ323&amp;AK323&amp;AL323))&gt;0,"Nepovolený(é) znak(y):   "&amp;AF323&amp;AG323&amp;AH323&amp;AI323&amp;AJ323&amp;AK323&amp;AL323,TRIM('ÚHRADOVÝ KATALOG VZP - ZP'!D323)))</f>
        <v/>
      </c>
    </row>
    <row r="324" spans="1:39" ht="30" hidden="1" customHeight="1" x14ac:dyDescent="0.2">
      <c r="A324" s="1">
        <v>319</v>
      </c>
      <c r="B324" s="20" t="str">
        <f>IF(ISBLANK('ÚHRADOVÝ KATALOG VZP - ZP'!B324),"",'ÚHRADOVÝ KATALOG VZP - ZP'!B324)</f>
        <v/>
      </c>
      <c r="C324" s="21" t="str">
        <f t="shared" si="17"/>
        <v/>
      </c>
      <c r="D324" s="21" t="str">
        <f t="shared" si="18"/>
        <v/>
      </c>
      <c r="E324" s="22" t="str">
        <f>IF(S324="NOVÝ",IF(LEN(TRIM('ÚHRADOVÝ KATALOG VZP - ZP'!E324))=0,"Chybí TYP",'ÚHRADOVÝ KATALOG VZP - ZP'!E324),IF(LEN(TRIM('ÚHRADOVÝ KATALOG VZP - ZP'!E324))=0,"",'ÚHRADOVÝ KATALOG VZP - ZP'!E324))</f>
        <v/>
      </c>
      <c r="F324" s="22" t="str">
        <f t="shared" si="19"/>
        <v/>
      </c>
      <c r="G324" s="22" t="str">
        <f>IF(S324="NOVÝ",IF(LEN(TRIM('ÚHRADOVÝ KATALOG VZP - ZP'!G324))=0,"???",IF(IFERROR(SEARCH("""",UPPER('ÚHRADOVÝ KATALOG VZP - ZP'!G324)),0)=0,UPPER('ÚHRADOVÝ KATALOG VZP - ZP'!G324),"("&amp;""""&amp;")")),IF(LEN(TRIM('ÚHRADOVÝ KATALOG VZP - ZP'!G324))=0,"",IF(IFERROR(SEARCH("""",UPPER('ÚHRADOVÝ KATALOG VZP - ZP'!G324)),0)=0,UPPER('ÚHRADOVÝ KATALOG VZP - ZP'!G324),"("&amp;""""&amp;")")))</f>
        <v/>
      </c>
      <c r="H324" s="22" t="str">
        <f>IF(IFERROR(SEARCH("""",UPPER('ÚHRADOVÝ KATALOG VZP - ZP'!H324)),0)=0,UPPER('ÚHRADOVÝ KATALOG VZP - ZP'!H324),"("&amp;""""&amp;")")</f>
        <v/>
      </c>
      <c r="I324" s="22" t="str">
        <f>IF(IFERROR(SEARCH("""",UPPER('ÚHRADOVÝ KATALOG VZP - ZP'!I324)),0)=0,UPPER('ÚHRADOVÝ KATALOG VZP - ZP'!I324),"("&amp;""""&amp;")")</f>
        <v/>
      </c>
      <c r="J324" s="23" t="str">
        <f>IF(S324="NOVÝ",IF(LEN(TRIM('ÚHRADOVÝ KATALOG VZP - ZP'!J324))=0,"Chybí VYC",'ÚHRADOVÝ KATALOG VZP - ZP'!J324),IF(LEN(TRIM('ÚHRADOVÝ KATALOG VZP - ZP'!J324))=0,"",'ÚHRADOVÝ KATALOG VZP - ZP'!J324))</f>
        <v/>
      </c>
      <c r="K324" s="22" t="str">
        <f>IF(S324="NOVÝ",IF(LEN(TRIM('ÚHRADOVÝ KATALOG VZP - ZP'!K324))=0,"Chybí MENA",IF(IFERROR(SEARCH("""",UPPER('ÚHRADOVÝ KATALOG VZP - ZP'!K324)),0)=0,UPPER('ÚHRADOVÝ KATALOG VZP - ZP'!K324),"("&amp;""""&amp;")")),IF(LEN(TRIM('ÚHRADOVÝ KATALOG VZP - ZP'!K324))=0,"",IF(IFERROR(SEARCH("""",UPPER('ÚHRADOVÝ KATALOG VZP - ZP'!K324)),0)=0,UPPER('ÚHRADOVÝ KATALOG VZP - ZP'!K324),"("&amp;""""&amp;")")))</f>
        <v/>
      </c>
      <c r="L324" s="24" t="str">
        <f>IF(S324="NOVÝ",IF(LEN(TRIM('ÚHRADOVÝ KATALOG VZP - ZP'!L324))=0,"Chybí KURZ",'ÚHRADOVÝ KATALOG VZP - ZP'!L324),IF(LEN(TRIM('ÚHRADOVÝ KATALOG VZP - ZP'!L324))=0,"",'ÚHRADOVÝ KATALOG VZP - ZP'!L324))</f>
        <v/>
      </c>
      <c r="M324" s="83" t="str">
        <f>IF(S324="NOVÝ",IF(LEN(TRIM('ÚHRADOVÝ KATALOG VZP - ZP'!M324))=0,"Chybí DPH",
IF(OR('ÚHRADOVÝ KATALOG VZP - ZP'!M324=15,'ÚHRADOVÝ KATALOG VZP - ZP'!M324=21),
'ÚHRADOVÝ KATALOG VZP - ZP'!M324,"CHYBA")),
IF(LEN(TRIM('ÚHRADOVÝ KATALOG VZP - ZP'!M324))=0,"",
IF(OR('ÚHRADOVÝ KATALOG VZP - ZP'!M324=15,'ÚHRADOVÝ KATALOG VZP - ZP'!M324=21),
'ÚHRADOVÝ KATALOG VZP - ZP'!M324,"CHYBA"))
)</f>
        <v/>
      </c>
      <c r="N324" s="25" t="str">
        <f>IF(R324="NE",IF(AND(T324&lt;&gt;"X",LEN('ÚHRADOVÝ KATALOG VZP - ZP'!N324)&gt;0),IF(ROUND(J324*L324*(1+(M324/100))*T324,2)&lt;'ÚHRADOVÝ KATALOG VZP - ZP'!N324,TEXT('ÚHRADOVÝ KATALOG VZP - ZP'!N324,"# ##0,00 Kč") &amp; CHAR(10) &amp; "&gt; " &amp; TEXT('ÚHRADOVÝ KATALOG VZP - ZP'!N324-(J324*L324*(1+(M324/100))*T324),"# ##0,00 Kč"),TEXT('ÚHRADOVÝ KATALOG VZP - ZP'!N324,"# ##0,00 Kč") &amp; CHAR(10) &amp; "OK"),"Chybí data pro výpočet"),"")</f>
        <v/>
      </c>
      <c r="O324" s="26" t="str">
        <f>IF(AND(R324="NE",LEN('ÚHRADOVÝ KATALOG VZP - ZP'!O324)&gt;0),'ÚHRADOVÝ KATALOG VZP - ZP'!O324,"")</f>
        <v/>
      </c>
      <c r="P324" s="26" t="str">
        <f>IF(AND(R324="NE",LEN('ÚHRADOVÝ KATALOG VZP - ZP'!P324)&gt;0),'ÚHRADOVÝ KATALOG VZP - ZP'!P324,"")</f>
        <v/>
      </c>
      <c r="Q324" s="79" t="str">
        <f>IF(LEN(TRIM('ÚHRADOVÝ KATALOG VZP - ZP'!Q324))=0,"",IF(IFERROR(SEARCH("""",UPPER('ÚHRADOVÝ KATALOG VZP - ZP'!Q324)),0)=0,UPPER('ÚHRADOVÝ KATALOG VZP - ZP'!Q324),"("&amp;""""&amp;")"))</f>
        <v/>
      </c>
      <c r="R324" s="31" t="str">
        <f>IF(LEN(TRIM('ÚHRADOVÝ KATALOG VZP - ZP'!B324)&amp;TRIM('ÚHRADOVÝ KATALOG VZP - ZP'!C324)&amp;TRIM('ÚHRADOVÝ KATALOG VZP - ZP'!D324)&amp;TRIM('ÚHRADOVÝ KATALOG VZP - ZP'!E324)&amp;TRIM('ÚHRADOVÝ KATALOG VZP - ZP'!F324)&amp;TRIM('ÚHRADOVÝ KATALOG VZP - ZP'!G324)&amp;TRIM('ÚHRADOVÝ KATALOG VZP - ZP'!H324)&amp;TRIM('ÚHRADOVÝ KATALOG VZP - ZP'!I324)&amp;TRIM('ÚHRADOVÝ KATALOG VZP - ZP'!J324)&amp;TRIM('ÚHRADOVÝ KATALOG VZP - ZP'!K324)&amp;TRIM('ÚHRADOVÝ KATALOG VZP - ZP'!L324)&amp;TRIM('ÚHRADOVÝ KATALOG VZP - ZP'!M324)&amp;TRIM('ÚHRADOVÝ KATALOG VZP - ZP'!N324)&amp;TRIM('ÚHRADOVÝ KATALOG VZP - ZP'!O324)&amp;TRIM('ÚHRADOVÝ KATALOG VZP - ZP'!P324)&amp;TRIM('ÚHRADOVÝ KATALOG VZP - ZP'!Q324))=0,"ANO","NE")</f>
        <v>ANO</v>
      </c>
      <c r="S324" s="31" t="str">
        <f>IF(R324="NE",IF(LEN(TRIM('ÚHRADOVÝ KATALOG VZP - ZP'!B324))=0,"NOVÝ","OPRAVA"),"")</f>
        <v/>
      </c>
      <c r="T324" s="32" t="str">
        <f t="shared" si="20"/>
        <v>X</v>
      </c>
      <c r="U324" s="11"/>
      <c r="V324" s="11">
        <f>LEN(TRIM('ÚHRADOVÝ KATALOG VZP - ZP'!C324))</f>
        <v>0</v>
      </c>
      <c r="W324" s="11" t="str">
        <f>IF(IFERROR(SEARCH("""",UPPER('ÚHRADOVÝ KATALOG VZP - ZP'!C324)),0)&gt;0," "&amp;CHAR(34),"")</f>
        <v/>
      </c>
      <c r="X324" s="11" t="str">
        <f>IF(IFERROR(SEARCH("~?",UPPER('ÚHRADOVÝ KATALOG VZP - ZP'!C324)),0)&gt;0," ?","")</f>
        <v/>
      </c>
      <c r="Y324" s="11" t="str">
        <f>IF(IFERROR(SEARCH("!",UPPER('ÚHRADOVÝ KATALOG VZP - ZP'!C324)),0)&gt;0," !","")</f>
        <v/>
      </c>
      <c r="Z324" s="11" t="str">
        <f>IF(IFERROR(SEARCH("_",UPPER('ÚHRADOVÝ KATALOG VZP - ZP'!C324)),0)&gt;0," _","")</f>
        <v/>
      </c>
      <c r="AA324" s="11" t="str">
        <f>IF(IFERROR(SEARCH("§",UPPER('ÚHRADOVÝ KATALOG VZP - ZP'!C324)),0)&gt;0," §","")</f>
        <v/>
      </c>
      <c r="AB324" s="11" t="str">
        <f>IF(IFERROR(SEARCH("#",UPPER('ÚHRADOVÝ KATALOG VZP - ZP'!C324)),0)&gt;0," #","")</f>
        <v/>
      </c>
      <c r="AC324" s="11" t="str">
        <f>IF(IFERROR(SEARCH(CHAR(10),UPPER('ÚHRADOVÝ KATALOG VZP - ZP'!C324)),0)&gt;0," ALT+ENTER","")</f>
        <v/>
      </c>
      <c r="AD324" s="96" t="str">
        <f>IF(AND(V324=0, R324="NE"),"Chybí NAZ",IF(LEN(TRIM(W324&amp;X324&amp;Y324&amp;Z324&amp;AA324&amp;AB324&amp;AC324))&gt;0,"Nepovolený(é) znak(y):   "&amp;W324&amp;X324&amp;Y324&amp;Z324&amp;AA324&amp;AB324&amp;AC324,TRIM('ÚHRADOVÝ KATALOG VZP - ZP'!C324)))</f>
        <v/>
      </c>
      <c r="AE324" s="11">
        <f>LEN(TRIM('ÚHRADOVÝ KATALOG VZP - ZP'!D324))</f>
        <v>0</v>
      </c>
      <c r="AF324" s="11" t="str">
        <f>IF(IFERROR(SEARCH("""",UPPER('ÚHRADOVÝ KATALOG VZP - ZP'!D324)),0)&gt;0," "&amp;CHAR(34),"")</f>
        <v/>
      </c>
      <c r="AG324" s="11" t="str">
        <f>IF(IFERROR(SEARCH("~?",UPPER('ÚHRADOVÝ KATALOG VZP - ZP'!D324)),0)&gt;0," ?","")</f>
        <v/>
      </c>
      <c r="AH324" s="11" t="str">
        <f>IF(IFERROR(SEARCH("!",UPPER('ÚHRADOVÝ KATALOG VZP - ZP'!D324)),0)&gt;0," !","")</f>
        <v/>
      </c>
      <c r="AI324" s="11" t="str">
        <f>IF(IFERROR(SEARCH("_",UPPER('ÚHRADOVÝ KATALOG VZP - ZP'!D324)),0)&gt;0," _","")</f>
        <v/>
      </c>
      <c r="AJ324" s="11" t="str">
        <f>IF(IFERROR(SEARCH("§",UPPER('ÚHRADOVÝ KATALOG VZP - ZP'!D324)),0)&gt;0," §","")</f>
        <v/>
      </c>
      <c r="AK324" s="11" t="str">
        <f>IF(IFERROR(SEARCH("#",UPPER('ÚHRADOVÝ KATALOG VZP - ZP'!D324)),0)&gt;0," #","")</f>
        <v/>
      </c>
      <c r="AL324" s="11" t="str">
        <f>IF(IFERROR(SEARCH(CHAR(10),UPPER('ÚHRADOVÝ KATALOG VZP - ZP'!D324)),0)&gt;0," ALT+ENTER","")</f>
        <v/>
      </c>
      <c r="AM324" s="96" t="str">
        <f>IF(AND(AE324=0, R324="NE"),"Chybí DOP",IF(LEN(TRIM(AF324&amp;AG324&amp;AH324&amp;AI324&amp;AJ324&amp;AK324&amp;AL324))&gt;0,"Nepovolený(é) znak(y):   "&amp;AF324&amp;AG324&amp;AH324&amp;AI324&amp;AJ324&amp;AK324&amp;AL324,TRIM('ÚHRADOVÝ KATALOG VZP - ZP'!D324)))</f>
        <v/>
      </c>
    </row>
    <row r="325" spans="1:39" ht="30" hidden="1" customHeight="1" x14ac:dyDescent="0.2">
      <c r="A325" s="1">
        <v>320</v>
      </c>
      <c r="B325" s="20" t="str">
        <f>IF(ISBLANK('ÚHRADOVÝ KATALOG VZP - ZP'!B325),"",'ÚHRADOVÝ KATALOG VZP - ZP'!B325)</f>
        <v/>
      </c>
      <c r="C325" s="21" t="str">
        <f t="shared" si="17"/>
        <v/>
      </c>
      <c r="D325" s="21" t="str">
        <f t="shared" si="18"/>
        <v/>
      </c>
      <c r="E325" s="22" t="str">
        <f>IF(S325="NOVÝ",IF(LEN(TRIM('ÚHRADOVÝ KATALOG VZP - ZP'!E325))=0,"Chybí TYP",'ÚHRADOVÝ KATALOG VZP - ZP'!E325),IF(LEN(TRIM('ÚHRADOVÝ KATALOG VZP - ZP'!E325))=0,"",'ÚHRADOVÝ KATALOG VZP - ZP'!E325))</f>
        <v/>
      </c>
      <c r="F325" s="22" t="str">
        <f t="shared" si="19"/>
        <v/>
      </c>
      <c r="G325" s="22" t="str">
        <f>IF(S325="NOVÝ",IF(LEN(TRIM('ÚHRADOVÝ KATALOG VZP - ZP'!G325))=0,"???",IF(IFERROR(SEARCH("""",UPPER('ÚHRADOVÝ KATALOG VZP - ZP'!G325)),0)=0,UPPER('ÚHRADOVÝ KATALOG VZP - ZP'!G325),"("&amp;""""&amp;")")),IF(LEN(TRIM('ÚHRADOVÝ KATALOG VZP - ZP'!G325))=0,"",IF(IFERROR(SEARCH("""",UPPER('ÚHRADOVÝ KATALOG VZP - ZP'!G325)),0)=0,UPPER('ÚHRADOVÝ KATALOG VZP - ZP'!G325),"("&amp;""""&amp;")")))</f>
        <v/>
      </c>
      <c r="H325" s="22" t="str">
        <f>IF(IFERROR(SEARCH("""",UPPER('ÚHRADOVÝ KATALOG VZP - ZP'!H325)),0)=0,UPPER('ÚHRADOVÝ KATALOG VZP - ZP'!H325),"("&amp;""""&amp;")")</f>
        <v/>
      </c>
      <c r="I325" s="22" t="str">
        <f>IF(IFERROR(SEARCH("""",UPPER('ÚHRADOVÝ KATALOG VZP - ZP'!I325)),0)=0,UPPER('ÚHRADOVÝ KATALOG VZP - ZP'!I325),"("&amp;""""&amp;")")</f>
        <v/>
      </c>
      <c r="J325" s="23" t="str">
        <f>IF(S325="NOVÝ",IF(LEN(TRIM('ÚHRADOVÝ KATALOG VZP - ZP'!J325))=0,"Chybí VYC",'ÚHRADOVÝ KATALOG VZP - ZP'!J325),IF(LEN(TRIM('ÚHRADOVÝ KATALOG VZP - ZP'!J325))=0,"",'ÚHRADOVÝ KATALOG VZP - ZP'!J325))</f>
        <v/>
      </c>
      <c r="K325" s="22" t="str">
        <f>IF(S325="NOVÝ",IF(LEN(TRIM('ÚHRADOVÝ KATALOG VZP - ZP'!K325))=0,"Chybí MENA",IF(IFERROR(SEARCH("""",UPPER('ÚHRADOVÝ KATALOG VZP - ZP'!K325)),0)=0,UPPER('ÚHRADOVÝ KATALOG VZP - ZP'!K325),"("&amp;""""&amp;")")),IF(LEN(TRIM('ÚHRADOVÝ KATALOG VZP - ZP'!K325))=0,"",IF(IFERROR(SEARCH("""",UPPER('ÚHRADOVÝ KATALOG VZP - ZP'!K325)),0)=0,UPPER('ÚHRADOVÝ KATALOG VZP - ZP'!K325),"("&amp;""""&amp;")")))</f>
        <v/>
      </c>
      <c r="L325" s="24" t="str">
        <f>IF(S325="NOVÝ",IF(LEN(TRIM('ÚHRADOVÝ KATALOG VZP - ZP'!L325))=0,"Chybí KURZ",'ÚHRADOVÝ KATALOG VZP - ZP'!L325),IF(LEN(TRIM('ÚHRADOVÝ KATALOG VZP - ZP'!L325))=0,"",'ÚHRADOVÝ KATALOG VZP - ZP'!L325))</f>
        <v/>
      </c>
      <c r="M325" s="83" t="str">
        <f>IF(S325="NOVÝ",IF(LEN(TRIM('ÚHRADOVÝ KATALOG VZP - ZP'!M325))=0,"Chybí DPH",
IF(OR('ÚHRADOVÝ KATALOG VZP - ZP'!M325=15,'ÚHRADOVÝ KATALOG VZP - ZP'!M325=21),
'ÚHRADOVÝ KATALOG VZP - ZP'!M325,"CHYBA")),
IF(LEN(TRIM('ÚHRADOVÝ KATALOG VZP - ZP'!M325))=0,"",
IF(OR('ÚHRADOVÝ KATALOG VZP - ZP'!M325=15,'ÚHRADOVÝ KATALOG VZP - ZP'!M325=21),
'ÚHRADOVÝ KATALOG VZP - ZP'!M325,"CHYBA"))
)</f>
        <v/>
      </c>
      <c r="N325" s="25" t="str">
        <f>IF(R325="NE",IF(AND(T325&lt;&gt;"X",LEN('ÚHRADOVÝ KATALOG VZP - ZP'!N325)&gt;0),IF(ROUND(J325*L325*(1+(M325/100))*T325,2)&lt;'ÚHRADOVÝ KATALOG VZP - ZP'!N325,TEXT('ÚHRADOVÝ KATALOG VZP - ZP'!N325,"# ##0,00 Kč") &amp; CHAR(10) &amp; "&gt; " &amp; TEXT('ÚHRADOVÝ KATALOG VZP - ZP'!N325-(J325*L325*(1+(M325/100))*T325),"# ##0,00 Kč"),TEXT('ÚHRADOVÝ KATALOG VZP - ZP'!N325,"# ##0,00 Kč") &amp; CHAR(10) &amp; "OK"),"Chybí data pro výpočet"),"")</f>
        <v/>
      </c>
      <c r="O325" s="26" t="str">
        <f>IF(AND(R325="NE",LEN('ÚHRADOVÝ KATALOG VZP - ZP'!O325)&gt;0),'ÚHRADOVÝ KATALOG VZP - ZP'!O325,"")</f>
        <v/>
      </c>
      <c r="P325" s="26" t="str">
        <f>IF(AND(R325="NE",LEN('ÚHRADOVÝ KATALOG VZP - ZP'!P325)&gt;0),'ÚHRADOVÝ KATALOG VZP - ZP'!P325,"")</f>
        <v/>
      </c>
      <c r="Q325" s="79" t="str">
        <f>IF(LEN(TRIM('ÚHRADOVÝ KATALOG VZP - ZP'!Q325))=0,"",IF(IFERROR(SEARCH("""",UPPER('ÚHRADOVÝ KATALOG VZP - ZP'!Q325)),0)=0,UPPER('ÚHRADOVÝ KATALOG VZP - ZP'!Q325),"("&amp;""""&amp;")"))</f>
        <v/>
      </c>
      <c r="R325" s="31" t="str">
        <f>IF(LEN(TRIM('ÚHRADOVÝ KATALOG VZP - ZP'!B325)&amp;TRIM('ÚHRADOVÝ KATALOG VZP - ZP'!C325)&amp;TRIM('ÚHRADOVÝ KATALOG VZP - ZP'!D325)&amp;TRIM('ÚHRADOVÝ KATALOG VZP - ZP'!E325)&amp;TRIM('ÚHRADOVÝ KATALOG VZP - ZP'!F325)&amp;TRIM('ÚHRADOVÝ KATALOG VZP - ZP'!G325)&amp;TRIM('ÚHRADOVÝ KATALOG VZP - ZP'!H325)&amp;TRIM('ÚHRADOVÝ KATALOG VZP - ZP'!I325)&amp;TRIM('ÚHRADOVÝ KATALOG VZP - ZP'!J325)&amp;TRIM('ÚHRADOVÝ KATALOG VZP - ZP'!K325)&amp;TRIM('ÚHRADOVÝ KATALOG VZP - ZP'!L325)&amp;TRIM('ÚHRADOVÝ KATALOG VZP - ZP'!M325)&amp;TRIM('ÚHRADOVÝ KATALOG VZP - ZP'!N325)&amp;TRIM('ÚHRADOVÝ KATALOG VZP - ZP'!O325)&amp;TRIM('ÚHRADOVÝ KATALOG VZP - ZP'!P325)&amp;TRIM('ÚHRADOVÝ KATALOG VZP - ZP'!Q325))=0,"ANO","NE")</f>
        <v>ANO</v>
      </c>
      <c r="S325" s="31" t="str">
        <f>IF(R325="NE",IF(LEN(TRIM('ÚHRADOVÝ KATALOG VZP - ZP'!B325))=0,"NOVÝ","OPRAVA"),"")</f>
        <v/>
      </c>
      <c r="T325" s="32" t="str">
        <f t="shared" si="20"/>
        <v>X</v>
      </c>
      <c r="U325" s="11"/>
      <c r="V325" s="11">
        <f>LEN(TRIM('ÚHRADOVÝ KATALOG VZP - ZP'!C325))</f>
        <v>0</v>
      </c>
      <c r="W325" s="11" t="str">
        <f>IF(IFERROR(SEARCH("""",UPPER('ÚHRADOVÝ KATALOG VZP - ZP'!C325)),0)&gt;0," "&amp;CHAR(34),"")</f>
        <v/>
      </c>
      <c r="X325" s="11" t="str">
        <f>IF(IFERROR(SEARCH("~?",UPPER('ÚHRADOVÝ KATALOG VZP - ZP'!C325)),0)&gt;0," ?","")</f>
        <v/>
      </c>
      <c r="Y325" s="11" t="str">
        <f>IF(IFERROR(SEARCH("!",UPPER('ÚHRADOVÝ KATALOG VZP - ZP'!C325)),0)&gt;0," !","")</f>
        <v/>
      </c>
      <c r="Z325" s="11" t="str">
        <f>IF(IFERROR(SEARCH("_",UPPER('ÚHRADOVÝ KATALOG VZP - ZP'!C325)),0)&gt;0," _","")</f>
        <v/>
      </c>
      <c r="AA325" s="11" t="str">
        <f>IF(IFERROR(SEARCH("§",UPPER('ÚHRADOVÝ KATALOG VZP - ZP'!C325)),0)&gt;0," §","")</f>
        <v/>
      </c>
      <c r="AB325" s="11" t="str">
        <f>IF(IFERROR(SEARCH("#",UPPER('ÚHRADOVÝ KATALOG VZP - ZP'!C325)),0)&gt;0," #","")</f>
        <v/>
      </c>
      <c r="AC325" s="11" t="str">
        <f>IF(IFERROR(SEARCH(CHAR(10),UPPER('ÚHRADOVÝ KATALOG VZP - ZP'!C325)),0)&gt;0," ALT+ENTER","")</f>
        <v/>
      </c>
      <c r="AD325" s="96" t="str">
        <f>IF(AND(V325=0, R325="NE"),"Chybí NAZ",IF(LEN(TRIM(W325&amp;X325&amp;Y325&amp;Z325&amp;AA325&amp;AB325&amp;AC325))&gt;0,"Nepovolený(é) znak(y):   "&amp;W325&amp;X325&amp;Y325&amp;Z325&amp;AA325&amp;AB325&amp;AC325,TRIM('ÚHRADOVÝ KATALOG VZP - ZP'!C325)))</f>
        <v/>
      </c>
      <c r="AE325" s="11">
        <f>LEN(TRIM('ÚHRADOVÝ KATALOG VZP - ZP'!D325))</f>
        <v>0</v>
      </c>
      <c r="AF325" s="11" t="str">
        <f>IF(IFERROR(SEARCH("""",UPPER('ÚHRADOVÝ KATALOG VZP - ZP'!D325)),0)&gt;0," "&amp;CHAR(34),"")</f>
        <v/>
      </c>
      <c r="AG325" s="11" t="str">
        <f>IF(IFERROR(SEARCH("~?",UPPER('ÚHRADOVÝ KATALOG VZP - ZP'!D325)),0)&gt;0," ?","")</f>
        <v/>
      </c>
      <c r="AH325" s="11" t="str">
        <f>IF(IFERROR(SEARCH("!",UPPER('ÚHRADOVÝ KATALOG VZP - ZP'!D325)),0)&gt;0," !","")</f>
        <v/>
      </c>
      <c r="AI325" s="11" t="str">
        <f>IF(IFERROR(SEARCH("_",UPPER('ÚHRADOVÝ KATALOG VZP - ZP'!D325)),0)&gt;0," _","")</f>
        <v/>
      </c>
      <c r="AJ325" s="11" t="str">
        <f>IF(IFERROR(SEARCH("§",UPPER('ÚHRADOVÝ KATALOG VZP - ZP'!D325)),0)&gt;0," §","")</f>
        <v/>
      </c>
      <c r="AK325" s="11" t="str">
        <f>IF(IFERROR(SEARCH("#",UPPER('ÚHRADOVÝ KATALOG VZP - ZP'!D325)),0)&gt;0," #","")</f>
        <v/>
      </c>
      <c r="AL325" s="11" t="str">
        <f>IF(IFERROR(SEARCH(CHAR(10),UPPER('ÚHRADOVÝ KATALOG VZP - ZP'!D325)),0)&gt;0," ALT+ENTER","")</f>
        <v/>
      </c>
      <c r="AM325" s="96" t="str">
        <f>IF(AND(AE325=0, R325="NE"),"Chybí DOP",IF(LEN(TRIM(AF325&amp;AG325&amp;AH325&amp;AI325&amp;AJ325&amp;AK325&amp;AL325))&gt;0,"Nepovolený(é) znak(y):   "&amp;AF325&amp;AG325&amp;AH325&amp;AI325&amp;AJ325&amp;AK325&amp;AL325,TRIM('ÚHRADOVÝ KATALOG VZP - ZP'!D325)))</f>
        <v/>
      </c>
    </row>
    <row r="326" spans="1:39" ht="30" hidden="1" customHeight="1" x14ac:dyDescent="0.2">
      <c r="A326" s="1">
        <v>321</v>
      </c>
      <c r="B326" s="20" t="str">
        <f>IF(ISBLANK('ÚHRADOVÝ KATALOG VZP - ZP'!B326),"",'ÚHRADOVÝ KATALOG VZP - ZP'!B326)</f>
        <v/>
      </c>
      <c r="C326" s="21" t="str">
        <f t="shared" si="17"/>
        <v/>
      </c>
      <c r="D326" s="21" t="str">
        <f t="shared" si="18"/>
        <v/>
      </c>
      <c r="E326" s="22" t="str">
        <f>IF(S326="NOVÝ",IF(LEN(TRIM('ÚHRADOVÝ KATALOG VZP - ZP'!E326))=0,"Chybí TYP",'ÚHRADOVÝ KATALOG VZP - ZP'!E326),IF(LEN(TRIM('ÚHRADOVÝ KATALOG VZP - ZP'!E326))=0,"",'ÚHRADOVÝ KATALOG VZP - ZP'!E326))</f>
        <v/>
      </c>
      <c r="F326" s="22" t="str">
        <f t="shared" si="19"/>
        <v/>
      </c>
      <c r="G326" s="22" t="str">
        <f>IF(S326="NOVÝ",IF(LEN(TRIM('ÚHRADOVÝ KATALOG VZP - ZP'!G326))=0,"???",IF(IFERROR(SEARCH("""",UPPER('ÚHRADOVÝ KATALOG VZP - ZP'!G326)),0)=0,UPPER('ÚHRADOVÝ KATALOG VZP - ZP'!G326),"("&amp;""""&amp;")")),IF(LEN(TRIM('ÚHRADOVÝ KATALOG VZP - ZP'!G326))=0,"",IF(IFERROR(SEARCH("""",UPPER('ÚHRADOVÝ KATALOG VZP - ZP'!G326)),0)=0,UPPER('ÚHRADOVÝ KATALOG VZP - ZP'!G326),"("&amp;""""&amp;")")))</f>
        <v/>
      </c>
      <c r="H326" s="22" t="str">
        <f>IF(IFERROR(SEARCH("""",UPPER('ÚHRADOVÝ KATALOG VZP - ZP'!H326)),0)=0,UPPER('ÚHRADOVÝ KATALOG VZP - ZP'!H326),"("&amp;""""&amp;")")</f>
        <v/>
      </c>
      <c r="I326" s="22" t="str">
        <f>IF(IFERROR(SEARCH("""",UPPER('ÚHRADOVÝ KATALOG VZP - ZP'!I326)),0)=0,UPPER('ÚHRADOVÝ KATALOG VZP - ZP'!I326),"("&amp;""""&amp;")")</f>
        <v/>
      </c>
      <c r="J326" s="23" t="str">
        <f>IF(S326="NOVÝ",IF(LEN(TRIM('ÚHRADOVÝ KATALOG VZP - ZP'!J326))=0,"Chybí VYC",'ÚHRADOVÝ KATALOG VZP - ZP'!J326),IF(LEN(TRIM('ÚHRADOVÝ KATALOG VZP - ZP'!J326))=0,"",'ÚHRADOVÝ KATALOG VZP - ZP'!J326))</f>
        <v/>
      </c>
      <c r="K326" s="22" t="str">
        <f>IF(S326="NOVÝ",IF(LEN(TRIM('ÚHRADOVÝ KATALOG VZP - ZP'!K326))=0,"Chybí MENA",IF(IFERROR(SEARCH("""",UPPER('ÚHRADOVÝ KATALOG VZP - ZP'!K326)),0)=0,UPPER('ÚHRADOVÝ KATALOG VZP - ZP'!K326),"("&amp;""""&amp;")")),IF(LEN(TRIM('ÚHRADOVÝ KATALOG VZP - ZP'!K326))=0,"",IF(IFERROR(SEARCH("""",UPPER('ÚHRADOVÝ KATALOG VZP - ZP'!K326)),0)=0,UPPER('ÚHRADOVÝ KATALOG VZP - ZP'!K326),"("&amp;""""&amp;")")))</f>
        <v/>
      </c>
      <c r="L326" s="24" t="str">
        <f>IF(S326="NOVÝ",IF(LEN(TRIM('ÚHRADOVÝ KATALOG VZP - ZP'!L326))=0,"Chybí KURZ",'ÚHRADOVÝ KATALOG VZP - ZP'!L326),IF(LEN(TRIM('ÚHRADOVÝ KATALOG VZP - ZP'!L326))=0,"",'ÚHRADOVÝ KATALOG VZP - ZP'!L326))</f>
        <v/>
      </c>
      <c r="M326" s="83" t="str">
        <f>IF(S326="NOVÝ",IF(LEN(TRIM('ÚHRADOVÝ KATALOG VZP - ZP'!M326))=0,"Chybí DPH",
IF(OR('ÚHRADOVÝ KATALOG VZP - ZP'!M326=15,'ÚHRADOVÝ KATALOG VZP - ZP'!M326=21),
'ÚHRADOVÝ KATALOG VZP - ZP'!M326,"CHYBA")),
IF(LEN(TRIM('ÚHRADOVÝ KATALOG VZP - ZP'!M326))=0,"",
IF(OR('ÚHRADOVÝ KATALOG VZP - ZP'!M326=15,'ÚHRADOVÝ KATALOG VZP - ZP'!M326=21),
'ÚHRADOVÝ KATALOG VZP - ZP'!M326,"CHYBA"))
)</f>
        <v/>
      </c>
      <c r="N326" s="25" t="str">
        <f>IF(R326="NE",IF(AND(T326&lt;&gt;"X",LEN('ÚHRADOVÝ KATALOG VZP - ZP'!N326)&gt;0),IF(ROUND(J326*L326*(1+(M326/100))*T326,2)&lt;'ÚHRADOVÝ KATALOG VZP - ZP'!N326,TEXT('ÚHRADOVÝ KATALOG VZP - ZP'!N326,"# ##0,00 Kč") &amp; CHAR(10) &amp; "&gt; " &amp; TEXT('ÚHRADOVÝ KATALOG VZP - ZP'!N326-(J326*L326*(1+(M326/100))*T326),"# ##0,00 Kč"),TEXT('ÚHRADOVÝ KATALOG VZP - ZP'!N326,"# ##0,00 Kč") &amp; CHAR(10) &amp; "OK"),"Chybí data pro výpočet"),"")</f>
        <v/>
      </c>
      <c r="O326" s="26" t="str">
        <f>IF(AND(R326="NE",LEN('ÚHRADOVÝ KATALOG VZP - ZP'!O326)&gt;0),'ÚHRADOVÝ KATALOG VZP - ZP'!O326,"")</f>
        <v/>
      </c>
      <c r="P326" s="26" t="str">
        <f>IF(AND(R326="NE",LEN('ÚHRADOVÝ KATALOG VZP - ZP'!P326)&gt;0),'ÚHRADOVÝ KATALOG VZP - ZP'!P326,"")</f>
        <v/>
      </c>
      <c r="Q326" s="79" t="str">
        <f>IF(LEN(TRIM('ÚHRADOVÝ KATALOG VZP - ZP'!Q326))=0,"",IF(IFERROR(SEARCH("""",UPPER('ÚHRADOVÝ KATALOG VZP - ZP'!Q326)),0)=0,UPPER('ÚHRADOVÝ KATALOG VZP - ZP'!Q326),"("&amp;""""&amp;")"))</f>
        <v/>
      </c>
      <c r="R326" s="31" t="str">
        <f>IF(LEN(TRIM('ÚHRADOVÝ KATALOG VZP - ZP'!B326)&amp;TRIM('ÚHRADOVÝ KATALOG VZP - ZP'!C326)&amp;TRIM('ÚHRADOVÝ KATALOG VZP - ZP'!D326)&amp;TRIM('ÚHRADOVÝ KATALOG VZP - ZP'!E326)&amp;TRIM('ÚHRADOVÝ KATALOG VZP - ZP'!F326)&amp;TRIM('ÚHRADOVÝ KATALOG VZP - ZP'!G326)&amp;TRIM('ÚHRADOVÝ KATALOG VZP - ZP'!H326)&amp;TRIM('ÚHRADOVÝ KATALOG VZP - ZP'!I326)&amp;TRIM('ÚHRADOVÝ KATALOG VZP - ZP'!J326)&amp;TRIM('ÚHRADOVÝ KATALOG VZP - ZP'!K326)&amp;TRIM('ÚHRADOVÝ KATALOG VZP - ZP'!L326)&amp;TRIM('ÚHRADOVÝ KATALOG VZP - ZP'!M326)&amp;TRIM('ÚHRADOVÝ KATALOG VZP - ZP'!N326)&amp;TRIM('ÚHRADOVÝ KATALOG VZP - ZP'!O326)&amp;TRIM('ÚHRADOVÝ KATALOG VZP - ZP'!P326)&amp;TRIM('ÚHRADOVÝ KATALOG VZP - ZP'!Q326))=0,"ANO","NE")</f>
        <v>ANO</v>
      </c>
      <c r="S326" s="31" t="str">
        <f>IF(R326="NE",IF(LEN(TRIM('ÚHRADOVÝ KATALOG VZP - ZP'!B326))=0,"NOVÝ","OPRAVA"),"")</f>
        <v/>
      </c>
      <c r="T326" s="32" t="str">
        <f t="shared" si="20"/>
        <v>X</v>
      </c>
      <c r="U326" s="11"/>
      <c r="V326" s="11">
        <f>LEN(TRIM('ÚHRADOVÝ KATALOG VZP - ZP'!C326))</f>
        <v>0</v>
      </c>
      <c r="W326" s="11" t="str">
        <f>IF(IFERROR(SEARCH("""",UPPER('ÚHRADOVÝ KATALOG VZP - ZP'!C326)),0)&gt;0," "&amp;CHAR(34),"")</f>
        <v/>
      </c>
      <c r="X326" s="11" t="str">
        <f>IF(IFERROR(SEARCH("~?",UPPER('ÚHRADOVÝ KATALOG VZP - ZP'!C326)),0)&gt;0," ?","")</f>
        <v/>
      </c>
      <c r="Y326" s="11" t="str">
        <f>IF(IFERROR(SEARCH("!",UPPER('ÚHRADOVÝ KATALOG VZP - ZP'!C326)),0)&gt;0," !","")</f>
        <v/>
      </c>
      <c r="Z326" s="11" t="str">
        <f>IF(IFERROR(SEARCH("_",UPPER('ÚHRADOVÝ KATALOG VZP - ZP'!C326)),0)&gt;0," _","")</f>
        <v/>
      </c>
      <c r="AA326" s="11" t="str">
        <f>IF(IFERROR(SEARCH("§",UPPER('ÚHRADOVÝ KATALOG VZP - ZP'!C326)),0)&gt;0," §","")</f>
        <v/>
      </c>
      <c r="AB326" s="11" t="str">
        <f>IF(IFERROR(SEARCH("#",UPPER('ÚHRADOVÝ KATALOG VZP - ZP'!C326)),0)&gt;0," #","")</f>
        <v/>
      </c>
      <c r="AC326" s="11" t="str">
        <f>IF(IFERROR(SEARCH(CHAR(10),UPPER('ÚHRADOVÝ KATALOG VZP - ZP'!C326)),0)&gt;0," ALT+ENTER","")</f>
        <v/>
      </c>
      <c r="AD326" s="96" t="str">
        <f>IF(AND(V326=0, R326="NE"),"Chybí NAZ",IF(LEN(TRIM(W326&amp;X326&amp;Y326&amp;Z326&amp;AA326&amp;AB326&amp;AC326))&gt;0,"Nepovolený(é) znak(y):   "&amp;W326&amp;X326&amp;Y326&amp;Z326&amp;AA326&amp;AB326&amp;AC326,TRIM('ÚHRADOVÝ KATALOG VZP - ZP'!C326)))</f>
        <v/>
      </c>
      <c r="AE326" s="11">
        <f>LEN(TRIM('ÚHRADOVÝ KATALOG VZP - ZP'!D326))</f>
        <v>0</v>
      </c>
      <c r="AF326" s="11" t="str">
        <f>IF(IFERROR(SEARCH("""",UPPER('ÚHRADOVÝ KATALOG VZP - ZP'!D326)),0)&gt;0," "&amp;CHAR(34),"")</f>
        <v/>
      </c>
      <c r="AG326" s="11" t="str">
        <f>IF(IFERROR(SEARCH("~?",UPPER('ÚHRADOVÝ KATALOG VZP - ZP'!D326)),0)&gt;0," ?","")</f>
        <v/>
      </c>
      <c r="AH326" s="11" t="str">
        <f>IF(IFERROR(SEARCH("!",UPPER('ÚHRADOVÝ KATALOG VZP - ZP'!D326)),0)&gt;0," !","")</f>
        <v/>
      </c>
      <c r="AI326" s="11" t="str">
        <f>IF(IFERROR(SEARCH("_",UPPER('ÚHRADOVÝ KATALOG VZP - ZP'!D326)),0)&gt;0," _","")</f>
        <v/>
      </c>
      <c r="AJ326" s="11" t="str">
        <f>IF(IFERROR(SEARCH("§",UPPER('ÚHRADOVÝ KATALOG VZP - ZP'!D326)),0)&gt;0," §","")</f>
        <v/>
      </c>
      <c r="AK326" s="11" t="str">
        <f>IF(IFERROR(SEARCH("#",UPPER('ÚHRADOVÝ KATALOG VZP - ZP'!D326)),0)&gt;0," #","")</f>
        <v/>
      </c>
      <c r="AL326" s="11" t="str">
        <f>IF(IFERROR(SEARCH(CHAR(10),UPPER('ÚHRADOVÝ KATALOG VZP - ZP'!D326)),0)&gt;0," ALT+ENTER","")</f>
        <v/>
      </c>
      <c r="AM326" s="96" t="str">
        <f>IF(AND(AE326=0, R326="NE"),"Chybí DOP",IF(LEN(TRIM(AF326&amp;AG326&amp;AH326&amp;AI326&amp;AJ326&amp;AK326&amp;AL326))&gt;0,"Nepovolený(é) znak(y):   "&amp;AF326&amp;AG326&amp;AH326&amp;AI326&amp;AJ326&amp;AK326&amp;AL326,TRIM('ÚHRADOVÝ KATALOG VZP - ZP'!D326)))</f>
        <v/>
      </c>
    </row>
    <row r="327" spans="1:39" ht="30" hidden="1" customHeight="1" x14ac:dyDescent="0.2">
      <c r="A327" s="1">
        <v>322</v>
      </c>
      <c r="B327" s="20" t="str">
        <f>IF(ISBLANK('ÚHRADOVÝ KATALOG VZP - ZP'!B327),"",'ÚHRADOVÝ KATALOG VZP - ZP'!B327)</f>
        <v/>
      </c>
      <c r="C327" s="21" t="str">
        <f t="shared" ref="C327:C390" si="21">AD327</f>
        <v/>
      </c>
      <c r="D327" s="21" t="str">
        <f t="shared" ref="D327:D390" si="22">AM327</f>
        <v/>
      </c>
      <c r="E327" s="22" t="str">
        <f>IF(S327="NOVÝ",IF(LEN(TRIM('ÚHRADOVÝ KATALOG VZP - ZP'!E327))=0,"Chybí TYP",'ÚHRADOVÝ KATALOG VZP - ZP'!E327),IF(LEN(TRIM('ÚHRADOVÝ KATALOG VZP - ZP'!E327))=0,"",'ÚHRADOVÝ KATALOG VZP - ZP'!E327))</f>
        <v/>
      </c>
      <c r="F327" s="22" t="str">
        <f t="shared" ref="F327:F390" si="23">IF(S327="NOVÝ","M","")</f>
        <v/>
      </c>
      <c r="G327" s="22" t="str">
        <f>IF(S327="NOVÝ",IF(LEN(TRIM('ÚHRADOVÝ KATALOG VZP - ZP'!G327))=0,"???",IF(IFERROR(SEARCH("""",UPPER('ÚHRADOVÝ KATALOG VZP - ZP'!G327)),0)=0,UPPER('ÚHRADOVÝ KATALOG VZP - ZP'!G327),"("&amp;""""&amp;")")),IF(LEN(TRIM('ÚHRADOVÝ KATALOG VZP - ZP'!G327))=0,"",IF(IFERROR(SEARCH("""",UPPER('ÚHRADOVÝ KATALOG VZP - ZP'!G327)),0)=0,UPPER('ÚHRADOVÝ KATALOG VZP - ZP'!G327),"("&amp;""""&amp;")")))</f>
        <v/>
      </c>
      <c r="H327" s="22" t="str">
        <f>IF(IFERROR(SEARCH("""",UPPER('ÚHRADOVÝ KATALOG VZP - ZP'!H327)),0)=0,UPPER('ÚHRADOVÝ KATALOG VZP - ZP'!H327),"("&amp;""""&amp;")")</f>
        <v/>
      </c>
      <c r="I327" s="22" t="str">
        <f>IF(IFERROR(SEARCH("""",UPPER('ÚHRADOVÝ KATALOG VZP - ZP'!I327)),0)=0,UPPER('ÚHRADOVÝ KATALOG VZP - ZP'!I327),"("&amp;""""&amp;")")</f>
        <v/>
      </c>
      <c r="J327" s="23" t="str">
        <f>IF(S327="NOVÝ",IF(LEN(TRIM('ÚHRADOVÝ KATALOG VZP - ZP'!J327))=0,"Chybí VYC",'ÚHRADOVÝ KATALOG VZP - ZP'!J327),IF(LEN(TRIM('ÚHRADOVÝ KATALOG VZP - ZP'!J327))=0,"",'ÚHRADOVÝ KATALOG VZP - ZP'!J327))</f>
        <v/>
      </c>
      <c r="K327" s="22" t="str">
        <f>IF(S327="NOVÝ",IF(LEN(TRIM('ÚHRADOVÝ KATALOG VZP - ZP'!K327))=0,"Chybí MENA",IF(IFERROR(SEARCH("""",UPPER('ÚHRADOVÝ KATALOG VZP - ZP'!K327)),0)=0,UPPER('ÚHRADOVÝ KATALOG VZP - ZP'!K327),"("&amp;""""&amp;")")),IF(LEN(TRIM('ÚHRADOVÝ KATALOG VZP - ZP'!K327))=0,"",IF(IFERROR(SEARCH("""",UPPER('ÚHRADOVÝ KATALOG VZP - ZP'!K327)),0)=0,UPPER('ÚHRADOVÝ KATALOG VZP - ZP'!K327),"("&amp;""""&amp;")")))</f>
        <v/>
      </c>
      <c r="L327" s="24" t="str">
        <f>IF(S327="NOVÝ",IF(LEN(TRIM('ÚHRADOVÝ KATALOG VZP - ZP'!L327))=0,"Chybí KURZ",'ÚHRADOVÝ KATALOG VZP - ZP'!L327),IF(LEN(TRIM('ÚHRADOVÝ KATALOG VZP - ZP'!L327))=0,"",'ÚHRADOVÝ KATALOG VZP - ZP'!L327))</f>
        <v/>
      </c>
      <c r="M327" s="83" t="str">
        <f>IF(S327="NOVÝ",IF(LEN(TRIM('ÚHRADOVÝ KATALOG VZP - ZP'!M327))=0,"Chybí DPH",
IF(OR('ÚHRADOVÝ KATALOG VZP - ZP'!M327=15,'ÚHRADOVÝ KATALOG VZP - ZP'!M327=21),
'ÚHRADOVÝ KATALOG VZP - ZP'!M327,"CHYBA")),
IF(LEN(TRIM('ÚHRADOVÝ KATALOG VZP - ZP'!M327))=0,"",
IF(OR('ÚHRADOVÝ KATALOG VZP - ZP'!M327=15,'ÚHRADOVÝ KATALOG VZP - ZP'!M327=21),
'ÚHRADOVÝ KATALOG VZP - ZP'!M327,"CHYBA"))
)</f>
        <v/>
      </c>
      <c r="N327" s="25" t="str">
        <f>IF(R327="NE",IF(AND(T327&lt;&gt;"X",LEN('ÚHRADOVÝ KATALOG VZP - ZP'!N327)&gt;0),IF(ROUND(J327*L327*(1+(M327/100))*T327,2)&lt;'ÚHRADOVÝ KATALOG VZP - ZP'!N327,TEXT('ÚHRADOVÝ KATALOG VZP - ZP'!N327,"# ##0,00 Kč") &amp; CHAR(10) &amp; "&gt; " &amp; TEXT('ÚHRADOVÝ KATALOG VZP - ZP'!N327-(J327*L327*(1+(M327/100))*T327),"# ##0,00 Kč"),TEXT('ÚHRADOVÝ KATALOG VZP - ZP'!N327,"# ##0,00 Kč") &amp; CHAR(10) &amp; "OK"),"Chybí data pro výpočet"),"")</f>
        <v/>
      </c>
      <c r="O327" s="26" t="str">
        <f>IF(AND(R327="NE",LEN('ÚHRADOVÝ KATALOG VZP - ZP'!O327)&gt;0),'ÚHRADOVÝ KATALOG VZP - ZP'!O327,"")</f>
        <v/>
      </c>
      <c r="P327" s="26" t="str">
        <f>IF(AND(R327="NE",LEN('ÚHRADOVÝ KATALOG VZP - ZP'!P327)&gt;0),'ÚHRADOVÝ KATALOG VZP - ZP'!P327,"")</f>
        <v/>
      </c>
      <c r="Q327" s="79" t="str">
        <f>IF(LEN(TRIM('ÚHRADOVÝ KATALOG VZP - ZP'!Q327))=0,"",IF(IFERROR(SEARCH("""",UPPER('ÚHRADOVÝ KATALOG VZP - ZP'!Q327)),0)=0,UPPER('ÚHRADOVÝ KATALOG VZP - ZP'!Q327),"("&amp;""""&amp;")"))</f>
        <v/>
      </c>
      <c r="R327" s="31" t="str">
        <f>IF(LEN(TRIM('ÚHRADOVÝ KATALOG VZP - ZP'!B327)&amp;TRIM('ÚHRADOVÝ KATALOG VZP - ZP'!C327)&amp;TRIM('ÚHRADOVÝ KATALOG VZP - ZP'!D327)&amp;TRIM('ÚHRADOVÝ KATALOG VZP - ZP'!E327)&amp;TRIM('ÚHRADOVÝ KATALOG VZP - ZP'!F327)&amp;TRIM('ÚHRADOVÝ KATALOG VZP - ZP'!G327)&amp;TRIM('ÚHRADOVÝ KATALOG VZP - ZP'!H327)&amp;TRIM('ÚHRADOVÝ KATALOG VZP - ZP'!I327)&amp;TRIM('ÚHRADOVÝ KATALOG VZP - ZP'!J327)&amp;TRIM('ÚHRADOVÝ KATALOG VZP - ZP'!K327)&amp;TRIM('ÚHRADOVÝ KATALOG VZP - ZP'!L327)&amp;TRIM('ÚHRADOVÝ KATALOG VZP - ZP'!M327)&amp;TRIM('ÚHRADOVÝ KATALOG VZP - ZP'!N327)&amp;TRIM('ÚHRADOVÝ KATALOG VZP - ZP'!O327)&amp;TRIM('ÚHRADOVÝ KATALOG VZP - ZP'!P327)&amp;TRIM('ÚHRADOVÝ KATALOG VZP - ZP'!Q327))=0,"ANO","NE")</f>
        <v>ANO</v>
      </c>
      <c r="S327" s="31" t="str">
        <f>IF(R327="NE",IF(LEN(TRIM('ÚHRADOVÝ KATALOG VZP - ZP'!B327))=0,"NOVÝ","OPRAVA"),"")</f>
        <v/>
      </c>
      <c r="T327" s="32" t="str">
        <f t="shared" ref="T327:T390" si="24">IF(AND(LEN(TRIM(J327))&gt;0,LEN(TRIM(L327))&gt;0,LEN(TRIM(M327))&gt;0,F327&lt;&gt;"???"),IF(F327="M",1.1,1.25),"X")</f>
        <v>X</v>
      </c>
      <c r="U327" s="11"/>
      <c r="V327" s="11">
        <f>LEN(TRIM('ÚHRADOVÝ KATALOG VZP - ZP'!C327))</f>
        <v>0</v>
      </c>
      <c r="W327" s="11" t="str">
        <f>IF(IFERROR(SEARCH("""",UPPER('ÚHRADOVÝ KATALOG VZP - ZP'!C327)),0)&gt;0," "&amp;CHAR(34),"")</f>
        <v/>
      </c>
      <c r="X327" s="11" t="str">
        <f>IF(IFERROR(SEARCH("~?",UPPER('ÚHRADOVÝ KATALOG VZP - ZP'!C327)),0)&gt;0," ?","")</f>
        <v/>
      </c>
      <c r="Y327" s="11" t="str">
        <f>IF(IFERROR(SEARCH("!",UPPER('ÚHRADOVÝ KATALOG VZP - ZP'!C327)),0)&gt;0," !","")</f>
        <v/>
      </c>
      <c r="Z327" s="11" t="str">
        <f>IF(IFERROR(SEARCH("_",UPPER('ÚHRADOVÝ KATALOG VZP - ZP'!C327)),0)&gt;0," _","")</f>
        <v/>
      </c>
      <c r="AA327" s="11" t="str">
        <f>IF(IFERROR(SEARCH("§",UPPER('ÚHRADOVÝ KATALOG VZP - ZP'!C327)),0)&gt;0," §","")</f>
        <v/>
      </c>
      <c r="AB327" s="11" t="str">
        <f>IF(IFERROR(SEARCH("#",UPPER('ÚHRADOVÝ KATALOG VZP - ZP'!C327)),0)&gt;0," #","")</f>
        <v/>
      </c>
      <c r="AC327" s="11" t="str">
        <f>IF(IFERROR(SEARCH(CHAR(10),UPPER('ÚHRADOVÝ KATALOG VZP - ZP'!C327)),0)&gt;0," ALT+ENTER","")</f>
        <v/>
      </c>
      <c r="AD327" s="96" t="str">
        <f>IF(AND(V327=0, R327="NE"),"Chybí NAZ",IF(LEN(TRIM(W327&amp;X327&amp;Y327&amp;Z327&amp;AA327&amp;AB327&amp;AC327))&gt;0,"Nepovolený(é) znak(y):   "&amp;W327&amp;X327&amp;Y327&amp;Z327&amp;AA327&amp;AB327&amp;AC327,TRIM('ÚHRADOVÝ KATALOG VZP - ZP'!C327)))</f>
        <v/>
      </c>
      <c r="AE327" s="11">
        <f>LEN(TRIM('ÚHRADOVÝ KATALOG VZP - ZP'!D327))</f>
        <v>0</v>
      </c>
      <c r="AF327" s="11" t="str">
        <f>IF(IFERROR(SEARCH("""",UPPER('ÚHRADOVÝ KATALOG VZP - ZP'!D327)),0)&gt;0," "&amp;CHAR(34),"")</f>
        <v/>
      </c>
      <c r="AG327" s="11" t="str">
        <f>IF(IFERROR(SEARCH("~?",UPPER('ÚHRADOVÝ KATALOG VZP - ZP'!D327)),0)&gt;0," ?","")</f>
        <v/>
      </c>
      <c r="AH327" s="11" t="str">
        <f>IF(IFERROR(SEARCH("!",UPPER('ÚHRADOVÝ KATALOG VZP - ZP'!D327)),0)&gt;0," !","")</f>
        <v/>
      </c>
      <c r="AI327" s="11" t="str">
        <f>IF(IFERROR(SEARCH("_",UPPER('ÚHRADOVÝ KATALOG VZP - ZP'!D327)),0)&gt;0," _","")</f>
        <v/>
      </c>
      <c r="AJ327" s="11" t="str">
        <f>IF(IFERROR(SEARCH("§",UPPER('ÚHRADOVÝ KATALOG VZP - ZP'!D327)),0)&gt;0," §","")</f>
        <v/>
      </c>
      <c r="AK327" s="11" t="str">
        <f>IF(IFERROR(SEARCH("#",UPPER('ÚHRADOVÝ KATALOG VZP - ZP'!D327)),0)&gt;0," #","")</f>
        <v/>
      </c>
      <c r="AL327" s="11" t="str">
        <f>IF(IFERROR(SEARCH(CHAR(10),UPPER('ÚHRADOVÝ KATALOG VZP - ZP'!D327)),0)&gt;0," ALT+ENTER","")</f>
        <v/>
      </c>
      <c r="AM327" s="96" t="str">
        <f>IF(AND(AE327=0, R327="NE"),"Chybí DOP",IF(LEN(TRIM(AF327&amp;AG327&amp;AH327&amp;AI327&amp;AJ327&amp;AK327&amp;AL327))&gt;0,"Nepovolený(é) znak(y):   "&amp;AF327&amp;AG327&amp;AH327&amp;AI327&amp;AJ327&amp;AK327&amp;AL327,TRIM('ÚHRADOVÝ KATALOG VZP - ZP'!D327)))</f>
        <v/>
      </c>
    </row>
    <row r="328" spans="1:39" ht="30" hidden="1" customHeight="1" x14ac:dyDescent="0.2">
      <c r="A328" s="1">
        <v>323</v>
      </c>
      <c r="B328" s="20" t="str">
        <f>IF(ISBLANK('ÚHRADOVÝ KATALOG VZP - ZP'!B328),"",'ÚHRADOVÝ KATALOG VZP - ZP'!B328)</f>
        <v/>
      </c>
      <c r="C328" s="21" t="str">
        <f t="shared" si="21"/>
        <v/>
      </c>
      <c r="D328" s="21" t="str">
        <f t="shared" si="22"/>
        <v/>
      </c>
      <c r="E328" s="22" t="str">
        <f>IF(S328="NOVÝ",IF(LEN(TRIM('ÚHRADOVÝ KATALOG VZP - ZP'!E328))=0,"Chybí TYP",'ÚHRADOVÝ KATALOG VZP - ZP'!E328),IF(LEN(TRIM('ÚHRADOVÝ KATALOG VZP - ZP'!E328))=0,"",'ÚHRADOVÝ KATALOG VZP - ZP'!E328))</f>
        <v/>
      </c>
      <c r="F328" s="22" t="str">
        <f t="shared" si="23"/>
        <v/>
      </c>
      <c r="G328" s="22" t="str">
        <f>IF(S328="NOVÝ",IF(LEN(TRIM('ÚHRADOVÝ KATALOG VZP - ZP'!G328))=0,"???",IF(IFERROR(SEARCH("""",UPPER('ÚHRADOVÝ KATALOG VZP - ZP'!G328)),0)=0,UPPER('ÚHRADOVÝ KATALOG VZP - ZP'!G328),"("&amp;""""&amp;")")),IF(LEN(TRIM('ÚHRADOVÝ KATALOG VZP - ZP'!G328))=0,"",IF(IFERROR(SEARCH("""",UPPER('ÚHRADOVÝ KATALOG VZP - ZP'!G328)),0)=0,UPPER('ÚHRADOVÝ KATALOG VZP - ZP'!G328),"("&amp;""""&amp;")")))</f>
        <v/>
      </c>
      <c r="H328" s="22" t="str">
        <f>IF(IFERROR(SEARCH("""",UPPER('ÚHRADOVÝ KATALOG VZP - ZP'!H328)),0)=0,UPPER('ÚHRADOVÝ KATALOG VZP - ZP'!H328),"("&amp;""""&amp;")")</f>
        <v/>
      </c>
      <c r="I328" s="22" t="str">
        <f>IF(IFERROR(SEARCH("""",UPPER('ÚHRADOVÝ KATALOG VZP - ZP'!I328)),0)=0,UPPER('ÚHRADOVÝ KATALOG VZP - ZP'!I328),"("&amp;""""&amp;")")</f>
        <v/>
      </c>
      <c r="J328" s="23" t="str">
        <f>IF(S328="NOVÝ",IF(LEN(TRIM('ÚHRADOVÝ KATALOG VZP - ZP'!J328))=0,"Chybí VYC",'ÚHRADOVÝ KATALOG VZP - ZP'!J328),IF(LEN(TRIM('ÚHRADOVÝ KATALOG VZP - ZP'!J328))=0,"",'ÚHRADOVÝ KATALOG VZP - ZP'!J328))</f>
        <v/>
      </c>
      <c r="K328" s="22" t="str">
        <f>IF(S328="NOVÝ",IF(LEN(TRIM('ÚHRADOVÝ KATALOG VZP - ZP'!K328))=0,"Chybí MENA",IF(IFERROR(SEARCH("""",UPPER('ÚHRADOVÝ KATALOG VZP - ZP'!K328)),0)=0,UPPER('ÚHRADOVÝ KATALOG VZP - ZP'!K328),"("&amp;""""&amp;")")),IF(LEN(TRIM('ÚHRADOVÝ KATALOG VZP - ZP'!K328))=0,"",IF(IFERROR(SEARCH("""",UPPER('ÚHRADOVÝ KATALOG VZP - ZP'!K328)),0)=0,UPPER('ÚHRADOVÝ KATALOG VZP - ZP'!K328),"("&amp;""""&amp;")")))</f>
        <v/>
      </c>
      <c r="L328" s="24" t="str">
        <f>IF(S328="NOVÝ",IF(LEN(TRIM('ÚHRADOVÝ KATALOG VZP - ZP'!L328))=0,"Chybí KURZ",'ÚHRADOVÝ KATALOG VZP - ZP'!L328),IF(LEN(TRIM('ÚHRADOVÝ KATALOG VZP - ZP'!L328))=0,"",'ÚHRADOVÝ KATALOG VZP - ZP'!L328))</f>
        <v/>
      </c>
      <c r="M328" s="83" t="str">
        <f>IF(S328="NOVÝ",IF(LEN(TRIM('ÚHRADOVÝ KATALOG VZP - ZP'!M328))=0,"Chybí DPH",
IF(OR('ÚHRADOVÝ KATALOG VZP - ZP'!M328=15,'ÚHRADOVÝ KATALOG VZP - ZP'!M328=21),
'ÚHRADOVÝ KATALOG VZP - ZP'!M328,"CHYBA")),
IF(LEN(TRIM('ÚHRADOVÝ KATALOG VZP - ZP'!M328))=0,"",
IF(OR('ÚHRADOVÝ KATALOG VZP - ZP'!M328=15,'ÚHRADOVÝ KATALOG VZP - ZP'!M328=21),
'ÚHRADOVÝ KATALOG VZP - ZP'!M328,"CHYBA"))
)</f>
        <v/>
      </c>
      <c r="N328" s="25" t="str">
        <f>IF(R328="NE",IF(AND(T328&lt;&gt;"X",LEN('ÚHRADOVÝ KATALOG VZP - ZP'!N328)&gt;0),IF(ROUND(J328*L328*(1+(M328/100))*T328,2)&lt;'ÚHRADOVÝ KATALOG VZP - ZP'!N328,TEXT('ÚHRADOVÝ KATALOG VZP - ZP'!N328,"# ##0,00 Kč") &amp; CHAR(10) &amp; "&gt; " &amp; TEXT('ÚHRADOVÝ KATALOG VZP - ZP'!N328-(J328*L328*(1+(M328/100))*T328),"# ##0,00 Kč"),TEXT('ÚHRADOVÝ KATALOG VZP - ZP'!N328,"# ##0,00 Kč") &amp; CHAR(10) &amp; "OK"),"Chybí data pro výpočet"),"")</f>
        <v/>
      </c>
      <c r="O328" s="26" t="str">
        <f>IF(AND(R328="NE",LEN('ÚHRADOVÝ KATALOG VZP - ZP'!O328)&gt;0),'ÚHRADOVÝ KATALOG VZP - ZP'!O328,"")</f>
        <v/>
      </c>
      <c r="P328" s="26" t="str">
        <f>IF(AND(R328="NE",LEN('ÚHRADOVÝ KATALOG VZP - ZP'!P328)&gt;0),'ÚHRADOVÝ KATALOG VZP - ZP'!P328,"")</f>
        <v/>
      </c>
      <c r="Q328" s="79" t="str">
        <f>IF(LEN(TRIM('ÚHRADOVÝ KATALOG VZP - ZP'!Q328))=0,"",IF(IFERROR(SEARCH("""",UPPER('ÚHRADOVÝ KATALOG VZP - ZP'!Q328)),0)=0,UPPER('ÚHRADOVÝ KATALOG VZP - ZP'!Q328),"("&amp;""""&amp;")"))</f>
        <v/>
      </c>
      <c r="R328" s="31" t="str">
        <f>IF(LEN(TRIM('ÚHRADOVÝ KATALOG VZP - ZP'!B328)&amp;TRIM('ÚHRADOVÝ KATALOG VZP - ZP'!C328)&amp;TRIM('ÚHRADOVÝ KATALOG VZP - ZP'!D328)&amp;TRIM('ÚHRADOVÝ KATALOG VZP - ZP'!E328)&amp;TRIM('ÚHRADOVÝ KATALOG VZP - ZP'!F328)&amp;TRIM('ÚHRADOVÝ KATALOG VZP - ZP'!G328)&amp;TRIM('ÚHRADOVÝ KATALOG VZP - ZP'!H328)&amp;TRIM('ÚHRADOVÝ KATALOG VZP - ZP'!I328)&amp;TRIM('ÚHRADOVÝ KATALOG VZP - ZP'!J328)&amp;TRIM('ÚHRADOVÝ KATALOG VZP - ZP'!K328)&amp;TRIM('ÚHRADOVÝ KATALOG VZP - ZP'!L328)&amp;TRIM('ÚHRADOVÝ KATALOG VZP - ZP'!M328)&amp;TRIM('ÚHRADOVÝ KATALOG VZP - ZP'!N328)&amp;TRIM('ÚHRADOVÝ KATALOG VZP - ZP'!O328)&amp;TRIM('ÚHRADOVÝ KATALOG VZP - ZP'!P328)&amp;TRIM('ÚHRADOVÝ KATALOG VZP - ZP'!Q328))=0,"ANO","NE")</f>
        <v>ANO</v>
      </c>
      <c r="S328" s="31" t="str">
        <f>IF(R328="NE",IF(LEN(TRIM('ÚHRADOVÝ KATALOG VZP - ZP'!B328))=0,"NOVÝ","OPRAVA"),"")</f>
        <v/>
      </c>
      <c r="T328" s="32" t="str">
        <f t="shared" si="24"/>
        <v>X</v>
      </c>
      <c r="U328" s="11"/>
      <c r="V328" s="11">
        <f>LEN(TRIM('ÚHRADOVÝ KATALOG VZP - ZP'!C328))</f>
        <v>0</v>
      </c>
      <c r="W328" s="11" t="str">
        <f>IF(IFERROR(SEARCH("""",UPPER('ÚHRADOVÝ KATALOG VZP - ZP'!C328)),0)&gt;0," "&amp;CHAR(34),"")</f>
        <v/>
      </c>
      <c r="X328" s="11" t="str">
        <f>IF(IFERROR(SEARCH("~?",UPPER('ÚHRADOVÝ KATALOG VZP - ZP'!C328)),0)&gt;0," ?","")</f>
        <v/>
      </c>
      <c r="Y328" s="11" t="str">
        <f>IF(IFERROR(SEARCH("!",UPPER('ÚHRADOVÝ KATALOG VZP - ZP'!C328)),0)&gt;0," !","")</f>
        <v/>
      </c>
      <c r="Z328" s="11" t="str">
        <f>IF(IFERROR(SEARCH("_",UPPER('ÚHRADOVÝ KATALOG VZP - ZP'!C328)),0)&gt;0," _","")</f>
        <v/>
      </c>
      <c r="AA328" s="11" t="str">
        <f>IF(IFERROR(SEARCH("§",UPPER('ÚHRADOVÝ KATALOG VZP - ZP'!C328)),0)&gt;0," §","")</f>
        <v/>
      </c>
      <c r="AB328" s="11" t="str">
        <f>IF(IFERROR(SEARCH("#",UPPER('ÚHRADOVÝ KATALOG VZP - ZP'!C328)),0)&gt;0," #","")</f>
        <v/>
      </c>
      <c r="AC328" s="11" t="str">
        <f>IF(IFERROR(SEARCH(CHAR(10),UPPER('ÚHRADOVÝ KATALOG VZP - ZP'!C328)),0)&gt;0," ALT+ENTER","")</f>
        <v/>
      </c>
      <c r="AD328" s="96" t="str">
        <f>IF(AND(V328=0, R328="NE"),"Chybí NAZ",IF(LEN(TRIM(W328&amp;X328&amp;Y328&amp;Z328&amp;AA328&amp;AB328&amp;AC328))&gt;0,"Nepovolený(é) znak(y):   "&amp;W328&amp;X328&amp;Y328&amp;Z328&amp;AA328&amp;AB328&amp;AC328,TRIM('ÚHRADOVÝ KATALOG VZP - ZP'!C328)))</f>
        <v/>
      </c>
      <c r="AE328" s="11">
        <f>LEN(TRIM('ÚHRADOVÝ KATALOG VZP - ZP'!D328))</f>
        <v>0</v>
      </c>
      <c r="AF328" s="11" t="str">
        <f>IF(IFERROR(SEARCH("""",UPPER('ÚHRADOVÝ KATALOG VZP - ZP'!D328)),0)&gt;0," "&amp;CHAR(34),"")</f>
        <v/>
      </c>
      <c r="AG328" s="11" t="str">
        <f>IF(IFERROR(SEARCH("~?",UPPER('ÚHRADOVÝ KATALOG VZP - ZP'!D328)),0)&gt;0," ?","")</f>
        <v/>
      </c>
      <c r="AH328" s="11" t="str">
        <f>IF(IFERROR(SEARCH("!",UPPER('ÚHRADOVÝ KATALOG VZP - ZP'!D328)),0)&gt;0," !","")</f>
        <v/>
      </c>
      <c r="AI328" s="11" t="str">
        <f>IF(IFERROR(SEARCH("_",UPPER('ÚHRADOVÝ KATALOG VZP - ZP'!D328)),0)&gt;0," _","")</f>
        <v/>
      </c>
      <c r="AJ328" s="11" t="str">
        <f>IF(IFERROR(SEARCH("§",UPPER('ÚHRADOVÝ KATALOG VZP - ZP'!D328)),0)&gt;0," §","")</f>
        <v/>
      </c>
      <c r="AK328" s="11" t="str">
        <f>IF(IFERROR(SEARCH("#",UPPER('ÚHRADOVÝ KATALOG VZP - ZP'!D328)),0)&gt;0," #","")</f>
        <v/>
      </c>
      <c r="AL328" s="11" t="str">
        <f>IF(IFERROR(SEARCH(CHAR(10),UPPER('ÚHRADOVÝ KATALOG VZP - ZP'!D328)),0)&gt;0," ALT+ENTER","")</f>
        <v/>
      </c>
      <c r="AM328" s="96" t="str">
        <f>IF(AND(AE328=0, R328="NE"),"Chybí DOP",IF(LEN(TRIM(AF328&amp;AG328&amp;AH328&amp;AI328&amp;AJ328&amp;AK328&amp;AL328))&gt;0,"Nepovolený(é) znak(y):   "&amp;AF328&amp;AG328&amp;AH328&amp;AI328&amp;AJ328&amp;AK328&amp;AL328,TRIM('ÚHRADOVÝ KATALOG VZP - ZP'!D328)))</f>
        <v/>
      </c>
    </row>
    <row r="329" spans="1:39" ht="30" hidden="1" customHeight="1" x14ac:dyDescent="0.2">
      <c r="A329" s="1">
        <v>324</v>
      </c>
      <c r="B329" s="20" t="str">
        <f>IF(ISBLANK('ÚHRADOVÝ KATALOG VZP - ZP'!B329),"",'ÚHRADOVÝ KATALOG VZP - ZP'!B329)</f>
        <v/>
      </c>
      <c r="C329" s="21" t="str">
        <f t="shared" si="21"/>
        <v/>
      </c>
      <c r="D329" s="21" t="str">
        <f t="shared" si="22"/>
        <v/>
      </c>
      <c r="E329" s="22" t="str">
        <f>IF(S329="NOVÝ",IF(LEN(TRIM('ÚHRADOVÝ KATALOG VZP - ZP'!E329))=0,"Chybí TYP",'ÚHRADOVÝ KATALOG VZP - ZP'!E329),IF(LEN(TRIM('ÚHRADOVÝ KATALOG VZP - ZP'!E329))=0,"",'ÚHRADOVÝ KATALOG VZP - ZP'!E329))</f>
        <v/>
      </c>
      <c r="F329" s="22" t="str">
        <f t="shared" si="23"/>
        <v/>
      </c>
      <c r="G329" s="22" t="str">
        <f>IF(S329="NOVÝ",IF(LEN(TRIM('ÚHRADOVÝ KATALOG VZP - ZP'!G329))=0,"???",IF(IFERROR(SEARCH("""",UPPER('ÚHRADOVÝ KATALOG VZP - ZP'!G329)),0)=0,UPPER('ÚHRADOVÝ KATALOG VZP - ZP'!G329),"("&amp;""""&amp;")")),IF(LEN(TRIM('ÚHRADOVÝ KATALOG VZP - ZP'!G329))=0,"",IF(IFERROR(SEARCH("""",UPPER('ÚHRADOVÝ KATALOG VZP - ZP'!G329)),0)=0,UPPER('ÚHRADOVÝ KATALOG VZP - ZP'!G329),"("&amp;""""&amp;")")))</f>
        <v/>
      </c>
      <c r="H329" s="22" t="str">
        <f>IF(IFERROR(SEARCH("""",UPPER('ÚHRADOVÝ KATALOG VZP - ZP'!H329)),0)=0,UPPER('ÚHRADOVÝ KATALOG VZP - ZP'!H329),"("&amp;""""&amp;")")</f>
        <v/>
      </c>
      <c r="I329" s="22" t="str">
        <f>IF(IFERROR(SEARCH("""",UPPER('ÚHRADOVÝ KATALOG VZP - ZP'!I329)),0)=0,UPPER('ÚHRADOVÝ KATALOG VZP - ZP'!I329),"("&amp;""""&amp;")")</f>
        <v/>
      </c>
      <c r="J329" s="23" t="str">
        <f>IF(S329="NOVÝ",IF(LEN(TRIM('ÚHRADOVÝ KATALOG VZP - ZP'!J329))=0,"Chybí VYC",'ÚHRADOVÝ KATALOG VZP - ZP'!J329),IF(LEN(TRIM('ÚHRADOVÝ KATALOG VZP - ZP'!J329))=0,"",'ÚHRADOVÝ KATALOG VZP - ZP'!J329))</f>
        <v/>
      </c>
      <c r="K329" s="22" t="str">
        <f>IF(S329="NOVÝ",IF(LEN(TRIM('ÚHRADOVÝ KATALOG VZP - ZP'!K329))=0,"Chybí MENA",IF(IFERROR(SEARCH("""",UPPER('ÚHRADOVÝ KATALOG VZP - ZP'!K329)),0)=0,UPPER('ÚHRADOVÝ KATALOG VZP - ZP'!K329),"("&amp;""""&amp;")")),IF(LEN(TRIM('ÚHRADOVÝ KATALOG VZP - ZP'!K329))=0,"",IF(IFERROR(SEARCH("""",UPPER('ÚHRADOVÝ KATALOG VZP - ZP'!K329)),0)=0,UPPER('ÚHRADOVÝ KATALOG VZP - ZP'!K329),"("&amp;""""&amp;")")))</f>
        <v/>
      </c>
      <c r="L329" s="24" t="str">
        <f>IF(S329="NOVÝ",IF(LEN(TRIM('ÚHRADOVÝ KATALOG VZP - ZP'!L329))=0,"Chybí KURZ",'ÚHRADOVÝ KATALOG VZP - ZP'!L329),IF(LEN(TRIM('ÚHRADOVÝ KATALOG VZP - ZP'!L329))=0,"",'ÚHRADOVÝ KATALOG VZP - ZP'!L329))</f>
        <v/>
      </c>
      <c r="M329" s="83" t="str">
        <f>IF(S329="NOVÝ",IF(LEN(TRIM('ÚHRADOVÝ KATALOG VZP - ZP'!M329))=0,"Chybí DPH",
IF(OR('ÚHRADOVÝ KATALOG VZP - ZP'!M329=15,'ÚHRADOVÝ KATALOG VZP - ZP'!M329=21),
'ÚHRADOVÝ KATALOG VZP - ZP'!M329,"CHYBA")),
IF(LEN(TRIM('ÚHRADOVÝ KATALOG VZP - ZP'!M329))=0,"",
IF(OR('ÚHRADOVÝ KATALOG VZP - ZP'!M329=15,'ÚHRADOVÝ KATALOG VZP - ZP'!M329=21),
'ÚHRADOVÝ KATALOG VZP - ZP'!M329,"CHYBA"))
)</f>
        <v/>
      </c>
      <c r="N329" s="25" t="str">
        <f>IF(R329="NE",IF(AND(T329&lt;&gt;"X",LEN('ÚHRADOVÝ KATALOG VZP - ZP'!N329)&gt;0),IF(ROUND(J329*L329*(1+(M329/100))*T329,2)&lt;'ÚHRADOVÝ KATALOG VZP - ZP'!N329,TEXT('ÚHRADOVÝ KATALOG VZP - ZP'!N329,"# ##0,00 Kč") &amp; CHAR(10) &amp; "&gt; " &amp; TEXT('ÚHRADOVÝ KATALOG VZP - ZP'!N329-(J329*L329*(1+(M329/100))*T329),"# ##0,00 Kč"),TEXT('ÚHRADOVÝ KATALOG VZP - ZP'!N329,"# ##0,00 Kč") &amp; CHAR(10) &amp; "OK"),"Chybí data pro výpočet"),"")</f>
        <v/>
      </c>
      <c r="O329" s="26" t="str">
        <f>IF(AND(R329="NE",LEN('ÚHRADOVÝ KATALOG VZP - ZP'!O329)&gt;0),'ÚHRADOVÝ KATALOG VZP - ZP'!O329,"")</f>
        <v/>
      </c>
      <c r="P329" s="26" t="str">
        <f>IF(AND(R329="NE",LEN('ÚHRADOVÝ KATALOG VZP - ZP'!P329)&gt;0),'ÚHRADOVÝ KATALOG VZP - ZP'!P329,"")</f>
        <v/>
      </c>
      <c r="Q329" s="79" t="str">
        <f>IF(LEN(TRIM('ÚHRADOVÝ KATALOG VZP - ZP'!Q329))=0,"",IF(IFERROR(SEARCH("""",UPPER('ÚHRADOVÝ KATALOG VZP - ZP'!Q329)),0)=0,UPPER('ÚHRADOVÝ KATALOG VZP - ZP'!Q329),"("&amp;""""&amp;")"))</f>
        <v/>
      </c>
      <c r="R329" s="31" t="str">
        <f>IF(LEN(TRIM('ÚHRADOVÝ KATALOG VZP - ZP'!B329)&amp;TRIM('ÚHRADOVÝ KATALOG VZP - ZP'!C329)&amp;TRIM('ÚHRADOVÝ KATALOG VZP - ZP'!D329)&amp;TRIM('ÚHRADOVÝ KATALOG VZP - ZP'!E329)&amp;TRIM('ÚHRADOVÝ KATALOG VZP - ZP'!F329)&amp;TRIM('ÚHRADOVÝ KATALOG VZP - ZP'!G329)&amp;TRIM('ÚHRADOVÝ KATALOG VZP - ZP'!H329)&amp;TRIM('ÚHRADOVÝ KATALOG VZP - ZP'!I329)&amp;TRIM('ÚHRADOVÝ KATALOG VZP - ZP'!J329)&amp;TRIM('ÚHRADOVÝ KATALOG VZP - ZP'!K329)&amp;TRIM('ÚHRADOVÝ KATALOG VZP - ZP'!L329)&amp;TRIM('ÚHRADOVÝ KATALOG VZP - ZP'!M329)&amp;TRIM('ÚHRADOVÝ KATALOG VZP - ZP'!N329)&amp;TRIM('ÚHRADOVÝ KATALOG VZP - ZP'!O329)&amp;TRIM('ÚHRADOVÝ KATALOG VZP - ZP'!P329)&amp;TRIM('ÚHRADOVÝ KATALOG VZP - ZP'!Q329))=0,"ANO","NE")</f>
        <v>ANO</v>
      </c>
      <c r="S329" s="31" t="str">
        <f>IF(R329="NE",IF(LEN(TRIM('ÚHRADOVÝ KATALOG VZP - ZP'!B329))=0,"NOVÝ","OPRAVA"),"")</f>
        <v/>
      </c>
      <c r="T329" s="32" t="str">
        <f t="shared" si="24"/>
        <v>X</v>
      </c>
      <c r="U329" s="11"/>
      <c r="V329" s="11">
        <f>LEN(TRIM('ÚHRADOVÝ KATALOG VZP - ZP'!C329))</f>
        <v>0</v>
      </c>
      <c r="W329" s="11" t="str">
        <f>IF(IFERROR(SEARCH("""",UPPER('ÚHRADOVÝ KATALOG VZP - ZP'!C329)),0)&gt;0," "&amp;CHAR(34),"")</f>
        <v/>
      </c>
      <c r="X329" s="11" t="str">
        <f>IF(IFERROR(SEARCH("~?",UPPER('ÚHRADOVÝ KATALOG VZP - ZP'!C329)),0)&gt;0," ?","")</f>
        <v/>
      </c>
      <c r="Y329" s="11" t="str">
        <f>IF(IFERROR(SEARCH("!",UPPER('ÚHRADOVÝ KATALOG VZP - ZP'!C329)),0)&gt;0," !","")</f>
        <v/>
      </c>
      <c r="Z329" s="11" t="str">
        <f>IF(IFERROR(SEARCH("_",UPPER('ÚHRADOVÝ KATALOG VZP - ZP'!C329)),0)&gt;0," _","")</f>
        <v/>
      </c>
      <c r="AA329" s="11" t="str">
        <f>IF(IFERROR(SEARCH("§",UPPER('ÚHRADOVÝ KATALOG VZP - ZP'!C329)),0)&gt;0," §","")</f>
        <v/>
      </c>
      <c r="AB329" s="11" t="str">
        <f>IF(IFERROR(SEARCH("#",UPPER('ÚHRADOVÝ KATALOG VZP - ZP'!C329)),0)&gt;0," #","")</f>
        <v/>
      </c>
      <c r="AC329" s="11" t="str">
        <f>IF(IFERROR(SEARCH(CHAR(10),UPPER('ÚHRADOVÝ KATALOG VZP - ZP'!C329)),0)&gt;0," ALT+ENTER","")</f>
        <v/>
      </c>
      <c r="AD329" s="96" t="str">
        <f>IF(AND(V329=0, R329="NE"),"Chybí NAZ",IF(LEN(TRIM(W329&amp;X329&amp;Y329&amp;Z329&amp;AA329&amp;AB329&amp;AC329))&gt;0,"Nepovolený(é) znak(y):   "&amp;W329&amp;X329&amp;Y329&amp;Z329&amp;AA329&amp;AB329&amp;AC329,TRIM('ÚHRADOVÝ KATALOG VZP - ZP'!C329)))</f>
        <v/>
      </c>
      <c r="AE329" s="11">
        <f>LEN(TRIM('ÚHRADOVÝ KATALOG VZP - ZP'!D329))</f>
        <v>0</v>
      </c>
      <c r="AF329" s="11" t="str">
        <f>IF(IFERROR(SEARCH("""",UPPER('ÚHRADOVÝ KATALOG VZP - ZP'!D329)),0)&gt;0," "&amp;CHAR(34),"")</f>
        <v/>
      </c>
      <c r="AG329" s="11" t="str">
        <f>IF(IFERROR(SEARCH("~?",UPPER('ÚHRADOVÝ KATALOG VZP - ZP'!D329)),0)&gt;0," ?","")</f>
        <v/>
      </c>
      <c r="AH329" s="11" t="str">
        <f>IF(IFERROR(SEARCH("!",UPPER('ÚHRADOVÝ KATALOG VZP - ZP'!D329)),0)&gt;0," !","")</f>
        <v/>
      </c>
      <c r="AI329" s="11" t="str">
        <f>IF(IFERROR(SEARCH("_",UPPER('ÚHRADOVÝ KATALOG VZP - ZP'!D329)),0)&gt;0," _","")</f>
        <v/>
      </c>
      <c r="AJ329" s="11" t="str">
        <f>IF(IFERROR(SEARCH("§",UPPER('ÚHRADOVÝ KATALOG VZP - ZP'!D329)),0)&gt;0," §","")</f>
        <v/>
      </c>
      <c r="AK329" s="11" t="str">
        <f>IF(IFERROR(SEARCH("#",UPPER('ÚHRADOVÝ KATALOG VZP - ZP'!D329)),0)&gt;0," #","")</f>
        <v/>
      </c>
      <c r="AL329" s="11" t="str">
        <f>IF(IFERROR(SEARCH(CHAR(10),UPPER('ÚHRADOVÝ KATALOG VZP - ZP'!D329)),0)&gt;0," ALT+ENTER","")</f>
        <v/>
      </c>
      <c r="AM329" s="96" t="str">
        <f>IF(AND(AE329=0, R329="NE"),"Chybí DOP",IF(LEN(TRIM(AF329&amp;AG329&amp;AH329&amp;AI329&amp;AJ329&amp;AK329&amp;AL329))&gt;0,"Nepovolený(é) znak(y):   "&amp;AF329&amp;AG329&amp;AH329&amp;AI329&amp;AJ329&amp;AK329&amp;AL329,TRIM('ÚHRADOVÝ KATALOG VZP - ZP'!D329)))</f>
        <v/>
      </c>
    </row>
    <row r="330" spans="1:39" ht="30" hidden="1" customHeight="1" x14ac:dyDescent="0.2">
      <c r="A330" s="1">
        <v>325</v>
      </c>
      <c r="B330" s="20" t="str">
        <f>IF(ISBLANK('ÚHRADOVÝ KATALOG VZP - ZP'!B330),"",'ÚHRADOVÝ KATALOG VZP - ZP'!B330)</f>
        <v/>
      </c>
      <c r="C330" s="21" t="str">
        <f t="shared" si="21"/>
        <v/>
      </c>
      <c r="D330" s="21" t="str">
        <f t="shared" si="22"/>
        <v/>
      </c>
      <c r="E330" s="22" t="str">
        <f>IF(S330="NOVÝ",IF(LEN(TRIM('ÚHRADOVÝ KATALOG VZP - ZP'!E330))=0,"Chybí TYP",'ÚHRADOVÝ KATALOG VZP - ZP'!E330),IF(LEN(TRIM('ÚHRADOVÝ KATALOG VZP - ZP'!E330))=0,"",'ÚHRADOVÝ KATALOG VZP - ZP'!E330))</f>
        <v/>
      </c>
      <c r="F330" s="22" t="str">
        <f t="shared" si="23"/>
        <v/>
      </c>
      <c r="G330" s="22" t="str">
        <f>IF(S330="NOVÝ",IF(LEN(TRIM('ÚHRADOVÝ KATALOG VZP - ZP'!G330))=0,"???",IF(IFERROR(SEARCH("""",UPPER('ÚHRADOVÝ KATALOG VZP - ZP'!G330)),0)=0,UPPER('ÚHRADOVÝ KATALOG VZP - ZP'!G330),"("&amp;""""&amp;")")),IF(LEN(TRIM('ÚHRADOVÝ KATALOG VZP - ZP'!G330))=0,"",IF(IFERROR(SEARCH("""",UPPER('ÚHRADOVÝ KATALOG VZP - ZP'!G330)),0)=0,UPPER('ÚHRADOVÝ KATALOG VZP - ZP'!G330),"("&amp;""""&amp;")")))</f>
        <v/>
      </c>
      <c r="H330" s="22" t="str">
        <f>IF(IFERROR(SEARCH("""",UPPER('ÚHRADOVÝ KATALOG VZP - ZP'!H330)),0)=0,UPPER('ÚHRADOVÝ KATALOG VZP - ZP'!H330),"("&amp;""""&amp;")")</f>
        <v/>
      </c>
      <c r="I330" s="22" t="str">
        <f>IF(IFERROR(SEARCH("""",UPPER('ÚHRADOVÝ KATALOG VZP - ZP'!I330)),0)=0,UPPER('ÚHRADOVÝ KATALOG VZP - ZP'!I330),"("&amp;""""&amp;")")</f>
        <v/>
      </c>
      <c r="J330" s="23" t="str">
        <f>IF(S330="NOVÝ",IF(LEN(TRIM('ÚHRADOVÝ KATALOG VZP - ZP'!J330))=0,"Chybí VYC",'ÚHRADOVÝ KATALOG VZP - ZP'!J330),IF(LEN(TRIM('ÚHRADOVÝ KATALOG VZP - ZP'!J330))=0,"",'ÚHRADOVÝ KATALOG VZP - ZP'!J330))</f>
        <v/>
      </c>
      <c r="K330" s="22" t="str">
        <f>IF(S330="NOVÝ",IF(LEN(TRIM('ÚHRADOVÝ KATALOG VZP - ZP'!K330))=0,"Chybí MENA",IF(IFERROR(SEARCH("""",UPPER('ÚHRADOVÝ KATALOG VZP - ZP'!K330)),0)=0,UPPER('ÚHRADOVÝ KATALOG VZP - ZP'!K330),"("&amp;""""&amp;")")),IF(LEN(TRIM('ÚHRADOVÝ KATALOG VZP - ZP'!K330))=0,"",IF(IFERROR(SEARCH("""",UPPER('ÚHRADOVÝ KATALOG VZP - ZP'!K330)),0)=0,UPPER('ÚHRADOVÝ KATALOG VZP - ZP'!K330),"("&amp;""""&amp;")")))</f>
        <v/>
      </c>
      <c r="L330" s="24" t="str">
        <f>IF(S330="NOVÝ",IF(LEN(TRIM('ÚHRADOVÝ KATALOG VZP - ZP'!L330))=0,"Chybí KURZ",'ÚHRADOVÝ KATALOG VZP - ZP'!L330),IF(LEN(TRIM('ÚHRADOVÝ KATALOG VZP - ZP'!L330))=0,"",'ÚHRADOVÝ KATALOG VZP - ZP'!L330))</f>
        <v/>
      </c>
      <c r="M330" s="83" t="str">
        <f>IF(S330="NOVÝ",IF(LEN(TRIM('ÚHRADOVÝ KATALOG VZP - ZP'!M330))=0,"Chybí DPH",
IF(OR('ÚHRADOVÝ KATALOG VZP - ZP'!M330=15,'ÚHRADOVÝ KATALOG VZP - ZP'!M330=21),
'ÚHRADOVÝ KATALOG VZP - ZP'!M330,"CHYBA")),
IF(LEN(TRIM('ÚHRADOVÝ KATALOG VZP - ZP'!M330))=0,"",
IF(OR('ÚHRADOVÝ KATALOG VZP - ZP'!M330=15,'ÚHRADOVÝ KATALOG VZP - ZP'!M330=21),
'ÚHRADOVÝ KATALOG VZP - ZP'!M330,"CHYBA"))
)</f>
        <v/>
      </c>
      <c r="N330" s="25" t="str">
        <f>IF(R330="NE",IF(AND(T330&lt;&gt;"X",LEN('ÚHRADOVÝ KATALOG VZP - ZP'!N330)&gt;0),IF(ROUND(J330*L330*(1+(M330/100))*T330,2)&lt;'ÚHRADOVÝ KATALOG VZP - ZP'!N330,TEXT('ÚHRADOVÝ KATALOG VZP - ZP'!N330,"# ##0,00 Kč") &amp; CHAR(10) &amp; "&gt; " &amp; TEXT('ÚHRADOVÝ KATALOG VZP - ZP'!N330-(J330*L330*(1+(M330/100))*T330),"# ##0,00 Kč"),TEXT('ÚHRADOVÝ KATALOG VZP - ZP'!N330,"# ##0,00 Kč") &amp; CHAR(10) &amp; "OK"),"Chybí data pro výpočet"),"")</f>
        <v/>
      </c>
      <c r="O330" s="26" t="str">
        <f>IF(AND(R330="NE",LEN('ÚHRADOVÝ KATALOG VZP - ZP'!O330)&gt;0),'ÚHRADOVÝ KATALOG VZP - ZP'!O330,"")</f>
        <v/>
      </c>
      <c r="P330" s="26" t="str">
        <f>IF(AND(R330="NE",LEN('ÚHRADOVÝ KATALOG VZP - ZP'!P330)&gt;0),'ÚHRADOVÝ KATALOG VZP - ZP'!P330,"")</f>
        <v/>
      </c>
      <c r="Q330" s="79" t="str">
        <f>IF(LEN(TRIM('ÚHRADOVÝ KATALOG VZP - ZP'!Q330))=0,"",IF(IFERROR(SEARCH("""",UPPER('ÚHRADOVÝ KATALOG VZP - ZP'!Q330)),0)=0,UPPER('ÚHRADOVÝ KATALOG VZP - ZP'!Q330),"("&amp;""""&amp;")"))</f>
        <v/>
      </c>
      <c r="R330" s="31" t="str">
        <f>IF(LEN(TRIM('ÚHRADOVÝ KATALOG VZP - ZP'!B330)&amp;TRIM('ÚHRADOVÝ KATALOG VZP - ZP'!C330)&amp;TRIM('ÚHRADOVÝ KATALOG VZP - ZP'!D330)&amp;TRIM('ÚHRADOVÝ KATALOG VZP - ZP'!E330)&amp;TRIM('ÚHRADOVÝ KATALOG VZP - ZP'!F330)&amp;TRIM('ÚHRADOVÝ KATALOG VZP - ZP'!G330)&amp;TRIM('ÚHRADOVÝ KATALOG VZP - ZP'!H330)&amp;TRIM('ÚHRADOVÝ KATALOG VZP - ZP'!I330)&amp;TRIM('ÚHRADOVÝ KATALOG VZP - ZP'!J330)&amp;TRIM('ÚHRADOVÝ KATALOG VZP - ZP'!K330)&amp;TRIM('ÚHRADOVÝ KATALOG VZP - ZP'!L330)&amp;TRIM('ÚHRADOVÝ KATALOG VZP - ZP'!M330)&amp;TRIM('ÚHRADOVÝ KATALOG VZP - ZP'!N330)&amp;TRIM('ÚHRADOVÝ KATALOG VZP - ZP'!O330)&amp;TRIM('ÚHRADOVÝ KATALOG VZP - ZP'!P330)&amp;TRIM('ÚHRADOVÝ KATALOG VZP - ZP'!Q330))=0,"ANO","NE")</f>
        <v>ANO</v>
      </c>
      <c r="S330" s="31" t="str">
        <f>IF(R330="NE",IF(LEN(TRIM('ÚHRADOVÝ KATALOG VZP - ZP'!B330))=0,"NOVÝ","OPRAVA"),"")</f>
        <v/>
      </c>
      <c r="T330" s="32" t="str">
        <f t="shared" si="24"/>
        <v>X</v>
      </c>
      <c r="U330" s="11"/>
      <c r="V330" s="11">
        <f>LEN(TRIM('ÚHRADOVÝ KATALOG VZP - ZP'!C330))</f>
        <v>0</v>
      </c>
      <c r="W330" s="11" t="str">
        <f>IF(IFERROR(SEARCH("""",UPPER('ÚHRADOVÝ KATALOG VZP - ZP'!C330)),0)&gt;0," "&amp;CHAR(34),"")</f>
        <v/>
      </c>
      <c r="X330" s="11" t="str">
        <f>IF(IFERROR(SEARCH("~?",UPPER('ÚHRADOVÝ KATALOG VZP - ZP'!C330)),0)&gt;0," ?","")</f>
        <v/>
      </c>
      <c r="Y330" s="11" t="str">
        <f>IF(IFERROR(SEARCH("!",UPPER('ÚHRADOVÝ KATALOG VZP - ZP'!C330)),0)&gt;0," !","")</f>
        <v/>
      </c>
      <c r="Z330" s="11" t="str">
        <f>IF(IFERROR(SEARCH("_",UPPER('ÚHRADOVÝ KATALOG VZP - ZP'!C330)),0)&gt;0," _","")</f>
        <v/>
      </c>
      <c r="AA330" s="11" t="str">
        <f>IF(IFERROR(SEARCH("§",UPPER('ÚHRADOVÝ KATALOG VZP - ZP'!C330)),0)&gt;0," §","")</f>
        <v/>
      </c>
      <c r="AB330" s="11" t="str">
        <f>IF(IFERROR(SEARCH("#",UPPER('ÚHRADOVÝ KATALOG VZP - ZP'!C330)),0)&gt;0," #","")</f>
        <v/>
      </c>
      <c r="AC330" s="11" t="str">
        <f>IF(IFERROR(SEARCH(CHAR(10),UPPER('ÚHRADOVÝ KATALOG VZP - ZP'!C330)),0)&gt;0," ALT+ENTER","")</f>
        <v/>
      </c>
      <c r="AD330" s="96" t="str">
        <f>IF(AND(V330=0, R330="NE"),"Chybí NAZ",IF(LEN(TRIM(W330&amp;X330&amp;Y330&amp;Z330&amp;AA330&amp;AB330&amp;AC330))&gt;0,"Nepovolený(é) znak(y):   "&amp;W330&amp;X330&amp;Y330&amp;Z330&amp;AA330&amp;AB330&amp;AC330,TRIM('ÚHRADOVÝ KATALOG VZP - ZP'!C330)))</f>
        <v/>
      </c>
      <c r="AE330" s="11">
        <f>LEN(TRIM('ÚHRADOVÝ KATALOG VZP - ZP'!D330))</f>
        <v>0</v>
      </c>
      <c r="AF330" s="11" t="str">
        <f>IF(IFERROR(SEARCH("""",UPPER('ÚHRADOVÝ KATALOG VZP - ZP'!D330)),0)&gt;0," "&amp;CHAR(34),"")</f>
        <v/>
      </c>
      <c r="AG330" s="11" t="str">
        <f>IF(IFERROR(SEARCH("~?",UPPER('ÚHRADOVÝ KATALOG VZP - ZP'!D330)),0)&gt;0," ?","")</f>
        <v/>
      </c>
      <c r="AH330" s="11" t="str">
        <f>IF(IFERROR(SEARCH("!",UPPER('ÚHRADOVÝ KATALOG VZP - ZP'!D330)),0)&gt;0," !","")</f>
        <v/>
      </c>
      <c r="AI330" s="11" t="str">
        <f>IF(IFERROR(SEARCH("_",UPPER('ÚHRADOVÝ KATALOG VZP - ZP'!D330)),0)&gt;0," _","")</f>
        <v/>
      </c>
      <c r="AJ330" s="11" t="str">
        <f>IF(IFERROR(SEARCH("§",UPPER('ÚHRADOVÝ KATALOG VZP - ZP'!D330)),0)&gt;0," §","")</f>
        <v/>
      </c>
      <c r="AK330" s="11" t="str">
        <f>IF(IFERROR(SEARCH("#",UPPER('ÚHRADOVÝ KATALOG VZP - ZP'!D330)),0)&gt;0," #","")</f>
        <v/>
      </c>
      <c r="AL330" s="11" t="str">
        <f>IF(IFERROR(SEARCH(CHAR(10),UPPER('ÚHRADOVÝ KATALOG VZP - ZP'!D330)),0)&gt;0," ALT+ENTER","")</f>
        <v/>
      </c>
      <c r="AM330" s="96" t="str">
        <f>IF(AND(AE330=0, R330="NE"),"Chybí DOP",IF(LEN(TRIM(AF330&amp;AG330&amp;AH330&amp;AI330&amp;AJ330&amp;AK330&amp;AL330))&gt;0,"Nepovolený(é) znak(y):   "&amp;AF330&amp;AG330&amp;AH330&amp;AI330&amp;AJ330&amp;AK330&amp;AL330,TRIM('ÚHRADOVÝ KATALOG VZP - ZP'!D330)))</f>
        <v/>
      </c>
    </row>
    <row r="331" spans="1:39" ht="30" hidden="1" customHeight="1" x14ac:dyDescent="0.2">
      <c r="A331" s="1">
        <v>326</v>
      </c>
      <c r="B331" s="20" t="str">
        <f>IF(ISBLANK('ÚHRADOVÝ KATALOG VZP - ZP'!B331),"",'ÚHRADOVÝ KATALOG VZP - ZP'!B331)</f>
        <v/>
      </c>
      <c r="C331" s="21" t="str">
        <f t="shared" si="21"/>
        <v/>
      </c>
      <c r="D331" s="21" t="str">
        <f t="shared" si="22"/>
        <v/>
      </c>
      <c r="E331" s="22" t="str">
        <f>IF(S331="NOVÝ",IF(LEN(TRIM('ÚHRADOVÝ KATALOG VZP - ZP'!E331))=0,"Chybí TYP",'ÚHRADOVÝ KATALOG VZP - ZP'!E331),IF(LEN(TRIM('ÚHRADOVÝ KATALOG VZP - ZP'!E331))=0,"",'ÚHRADOVÝ KATALOG VZP - ZP'!E331))</f>
        <v/>
      </c>
      <c r="F331" s="22" t="str">
        <f t="shared" si="23"/>
        <v/>
      </c>
      <c r="G331" s="22" t="str">
        <f>IF(S331="NOVÝ",IF(LEN(TRIM('ÚHRADOVÝ KATALOG VZP - ZP'!G331))=0,"???",IF(IFERROR(SEARCH("""",UPPER('ÚHRADOVÝ KATALOG VZP - ZP'!G331)),0)=0,UPPER('ÚHRADOVÝ KATALOG VZP - ZP'!G331),"("&amp;""""&amp;")")),IF(LEN(TRIM('ÚHRADOVÝ KATALOG VZP - ZP'!G331))=0,"",IF(IFERROR(SEARCH("""",UPPER('ÚHRADOVÝ KATALOG VZP - ZP'!G331)),0)=0,UPPER('ÚHRADOVÝ KATALOG VZP - ZP'!G331),"("&amp;""""&amp;")")))</f>
        <v/>
      </c>
      <c r="H331" s="22" t="str">
        <f>IF(IFERROR(SEARCH("""",UPPER('ÚHRADOVÝ KATALOG VZP - ZP'!H331)),0)=0,UPPER('ÚHRADOVÝ KATALOG VZP - ZP'!H331),"("&amp;""""&amp;")")</f>
        <v/>
      </c>
      <c r="I331" s="22" t="str">
        <f>IF(IFERROR(SEARCH("""",UPPER('ÚHRADOVÝ KATALOG VZP - ZP'!I331)),0)=0,UPPER('ÚHRADOVÝ KATALOG VZP - ZP'!I331),"("&amp;""""&amp;")")</f>
        <v/>
      </c>
      <c r="J331" s="23" t="str">
        <f>IF(S331="NOVÝ",IF(LEN(TRIM('ÚHRADOVÝ KATALOG VZP - ZP'!J331))=0,"Chybí VYC",'ÚHRADOVÝ KATALOG VZP - ZP'!J331),IF(LEN(TRIM('ÚHRADOVÝ KATALOG VZP - ZP'!J331))=0,"",'ÚHRADOVÝ KATALOG VZP - ZP'!J331))</f>
        <v/>
      </c>
      <c r="K331" s="22" t="str">
        <f>IF(S331="NOVÝ",IF(LEN(TRIM('ÚHRADOVÝ KATALOG VZP - ZP'!K331))=0,"Chybí MENA",IF(IFERROR(SEARCH("""",UPPER('ÚHRADOVÝ KATALOG VZP - ZP'!K331)),0)=0,UPPER('ÚHRADOVÝ KATALOG VZP - ZP'!K331),"("&amp;""""&amp;")")),IF(LEN(TRIM('ÚHRADOVÝ KATALOG VZP - ZP'!K331))=0,"",IF(IFERROR(SEARCH("""",UPPER('ÚHRADOVÝ KATALOG VZP - ZP'!K331)),0)=0,UPPER('ÚHRADOVÝ KATALOG VZP - ZP'!K331),"("&amp;""""&amp;")")))</f>
        <v/>
      </c>
      <c r="L331" s="24" t="str">
        <f>IF(S331="NOVÝ",IF(LEN(TRIM('ÚHRADOVÝ KATALOG VZP - ZP'!L331))=0,"Chybí KURZ",'ÚHRADOVÝ KATALOG VZP - ZP'!L331),IF(LEN(TRIM('ÚHRADOVÝ KATALOG VZP - ZP'!L331))=0,"",'ÚHRADOVÝ KATALOG VZP - ZP'!L331))</f>
        <v/>
      </c>
      <c r="M331" s="83" t="str">
        <f>IF(S331="NOVÝ",IF(LEN(TRIM('ÚHRADOVÝ KATALOG VZP - ZP'!M331))=0,"Chybí DPH",
IF(OR('ÚHRADOVÝ KATALOG VZP - ZP'!M331=15,'ÚHRADOVÝ KATALOG VZP - ZP'!M331=21),
'ÚHRADOVÝ KATALOG VZP - ZP'!M331,"CHYBA")),
IF(LEN(TRIM('ÚHRADOVÝ KATALOG VZP - ZP'!M331))=0,"",
IF(OR('ÚHRADOVÝ KATALOG VZP - ZP'!M331=15,'ÚHRADOVÝ KATALOG VZP - ZP'!M331=21),
'ÚHRADOVÝ KATALOG VZP - ZP'!M331,"CHYBA"))
)</f>
        <v/>
      </c>
      <c r="N331" s="25" t="str">
        <f>IF(R331="NE",IF(AND(T331&lt;&gt;"X",LEN('ÚHRADOVÝ KATALOG VZP - ZP'!N331)&gt;0),IF(ROUND(J331*L331*(1+(M331/100))*T331,2)&lt;'ÚHRADOVÝ KATALOG VZP - ZP'!N331,TEXT('ÚHRADOVÝ KATALOG VZP - ZP'!N331,"# ##0,00 Kč") &amp; CHAR(10) &amp; "&gt; " &amp; TEXT('ÚHRADOVÝ KATALOG VZP - ZP'!N331-(J331*L331*(1+(M331/100))*T331),"# ##0,00 Kč"),TEXT('ÚHRADOVÝ KATALOG VZP - ZP'!N331,"# ##0,00 Kč") &amp; CHAR(10) &amp; "OK"),"Chybí data pro výpočet"),"")</f>
        <v/>
      </c>
      <c r="O331" s="26" t="str">
        <f>IF(AND(R331="NE",LEN('ÚHRADOVÝ KATALOG VZP - ZP'!O331)&gt;0),'ÚHRADOVÝ KATALOG VZP - ZP'!O331,"")</f>
        <v/>
      </c>
      <c r="P331" s="26" t="str">
        <f>IF(AND(R331="NE",LEN('ÚHRADOVÝ KATALOG VZP - ZP'!P331)&gt;0),'ÚHRADOVÝ KATALOG VZP - ZP'!P331,"")</f>
        <v/>
      </c>
      <c r="Q331" s="79" t="str">
        <f>IF(LEN(TRIM('ÚHRADOVÝ KATALOG VZP - ZP'!Q331))=0,"",IF(IFERROR(SEARCH("""",UPPER('ÚHRADOVÝ KATALOG VZP - ZP'!Q331)),0)=0,UPPER('ÚHRADOVÝ KATALOG VZP - ZP'!Q331),"("&amp;""""&amp;")"))</f>
        <v/>
      </c>
      <c r="R331" s="31" t="str">
        <f>IF(LEN(TRIM('ÚHRADOVÝ KATALOG VZP - ZP'!B331)&amp;TRIM('ÚHRADOVÝ KATALOG VZP - ZP'!C331)&amp;TRIM('ÚHRADOVÝ KATALOG VZP - ZP'!D331)&amp;TRIM('ÚHRADOVÝ KATALOG VZP - ZP'!E331)&amp;TRIM('ÚHRADOVÝ KATALOG VZP - ZP'!F331)&amp;TRIM('ÚHRADOVÝ KATALOG VZP - ZP'!G331)&amp;TRIM('ÚHRADOVÝ KATALOG VZP - ZP'!H331)&amp;TRIM('ÚHRADOVÝ KATALOG VZP - ZP'!I331)&amp;TRIM('ÚHRADOVÝ KATALOG VZP - ZP'!J331)&amp;TRIM('ÚHRADOVÝ KATALOG VZP - ZP'!K331)&amp;TRIM('ÚHRADOVÝ KATALOG VZP - ZP'!L331)&amp;TRIM('ÚHRADOVÝ KATALOG VZP - ZP'!M331)&amp;TRIM('ÚHRADOVÝ KATALOG VZP - ZP'!N331)&amp;TRIM('ÚHRADOVÝ KATALOG VZP - ZP'!O331)&amp;TRIM('ÚHRADOVÝ KATALOG VZP - ZP'!P331)&amp;TRIM('ÚHRADOVÝ KATALOG VZP - ZP'!Q331))=0,"ANO","NE")</f>
        <v>ANO</v>
      </c>
      <c r="S331" s="31" t="str">
        <f>IF(R331="NE",IF(LEN(TRIM('ÚHRADOVÝ KATALOG VZP - ZP'!B331))=0,"NOVÝ","OPRAVA"),"")</f>
        <v/>
      </c>
      <c r="T331" s="32" t="str">
        <f t="shared" si="24"/>
        <v>X</v>
      </c>
      <c r="U331" s="11"/>
      <c r="V331" s="11">
        <f>LEN(TRIM('ÚHRADOVÝ KATALOG VZP - ZP'!C331))</f>
        <v>0</v>
      </c>
      <c r="W331" s="11" t="str">
        <f>IF(IFERROR(SEARCH("""",UPPER('ÚHRADOVÝ KATALOG VZP - ZP'!C331)),0)&gt;0," "&amp;CHAR(34),"")</f>
        <v/>
      </c>
      <c r="X331" s="11" t="str">
        <f>IF(IFERROR(SEARCH("~?",UPPER('ÚHRADOVÝ KATALOG VZP - ZP'!C331)),0)&gt;0," ?","")</f>
        <v/>
      </c>
      <c r="Y331" s="11" t="str">
        <f>IF(IFERROR(SEARCH("!",UPPER('ÚHRADOVÝ KATALOG VZP - ZP'!C331)),0)&gt;0," !","")</f>
        <v/>
      </c>
      <c r="Z331" s="11" t="str">
        <f>IF(IFERROR(SEARCH("_",UPPER('ÚHRADOVÝ KATALOG VZP - ZP'!C331)),0)&gt;0," _","")</f>
        <v/>
      </c>
      <c r="AA331" s="11" t="str">
        <f>IF(IFERROR(SEARCH("§",UPPER('ÚHRADOVÝ KATALOG VZP - ZP'!C331)),0)&gt;0," §","")</f>
        <v/>
      </c>
      <c r="AB331" s="11" t="str">
        <f>IF(IFERROR(SEARCH("#",UPPER('ÚHRADOVÝ KATALOG VZP - ZP'!C331)),0)&gt;0," #","")</f>
        <v/>
      </c>
      <c r="AC331" s="11" t="str">
        <f>IF(IFERROR(SEARCH(CHAR(10),UPPER('ÚHRADOVÝ KATALOG VZP - ZP'!C331)),0)&gt;0," ALT+ENTER","")</f>
        <v/>
      </c>
      <c r="AD331" s="96" t="str">
        <f>IF(AND(V331=0, R331="NE"),"Chybí NAZ",IF(LEN(TRIM(W331&amp;X331&amp;Y331&amp;Z331&amp;AA331&amp;AB331&amp;AC331))&gt;0,"Nepovolený(é) znak(y):   "&amp;W331&amp;X331&amp;Y331&amp;Z331&amp;AA331&amp;AB331&amp;AC331,TRIM('ÚHRADOVÝ KATALOG VZP - ZP'!C331)))</f>
        <v/>
      </c>
      <c r="AE331" s="11">
        <f>LEN(TRIM('ÚHRADOVÝ KATALOG VZP - ZP'!D331))</f>
        <v>0</v>
      </c>
      <c r="AF331" s="11" t="str">
        <f>IF(IFERROR(SEARCH("""",UPPER('ÚHRADOVÝ KATALOG VZP - ZP'!D331)),0)&gt;0," "&amp;CHAR(34),"")</f>
        <v/>
      </c>
      <c r="AG331" s="11" t="str">
        <f>IF(IFERROR(SEARCH("~?",UPPER('ÚHRADOVÝ KATALOG VZP - ZP'!D331)),0)&gt;0," ?","")</f>
        <v/>
      </c>
      <c r="AH331" s="11" t="str">
        <f>IF(IFERROR(SEARCH("!",UPPER('ÚHRADOVÝ KATALOG VZP - ZP'!D331)),0)&gt;0," !","")</f>
        <v/>
      </c>
      <c r="AI331" s="11" t="str">
        <f>IF(IFERROR(SEARCH("_",UPPER('ÚHRADOVÝ KATALOG VZP - ZP'!D331)),0)&gt;0," _","")</f>
        <v/>
      </c>
      <c r="AJ331" s="11" t="str">
        <f>IF(IFERROR(SEARCH("§",UPPER('ÚHRADOVÝ KATALOG VZP - ZP'!D331)),0)&gt;0," §","")</f>
        <v/>
      </c>
      <c r="AK331" s="11" t="str">
        <f>IF(IFERROR(SEARCH("#",UPPER('ÚHRADOVÝ KATALOG VZP - ZP'!D331)),0)&gt;0," #","")</f>
        <v/>
      </c>
      <c r="AL331" s="11" t="str">
        <f>IF(IFERROR(SEARCH(CHAR(10),UPPER('ÚHRADOVÝ KATALOG VZP - ZP'!D331)),0)&gt;0," ALT+ENTER","")</f>
        <v/>
      </c>
      <c r="AM331" s="96" t="str">
        <f>IF(AND(AE331=0, R331="NE"),"Chybí DOP",IF(LEN(TRIM(AF331&amp;AG331&amp;AH331&amp;AI331&amp;AJ331&amp;AK331&amp;AL331))&gt;0,"Nepovolený(é) znak(y):   "&amp;AF331&amp;AG331&amp;AH331&amp;AI331&amp;AJ331&amp;AK331&amp;AL331,TRIM('ÚHRADOVÝ KATALOG VZP - ZP'!D331)))</f>
        <v/>
      </c>
    </row>
    <row r="332" spans="1:39" ht="30" hidden="1" customHeight="1" x14ac:dyDescent="0.2">
      <c r="A332" s="1">
        <v>327</v>
      </c>
      <c r="B332" s="20" t="str">
        <f>IF(ISBLANK('ÚHRADOVÝ KATALOG VZP - ZP'!B332),"",'ÚHRADOVÝ KATALOG VZP - ZP'!B332)</f>
        <v/>
      </c>
      <c r="C332" s="21" t="str">
        <f t="shared" si="21"/>
        <v/>
      </c>
      <c r="D332" s="21" t="str">
        <f t="shared" si="22"/>
        <v/>
      </c>
      <c r="E332" s="22" t="str">
        <f>IF(S332="NOVÝ",IF(LEN(TRIM('ÚHRADOVÝ KATALOG VZP - ZP'!E332))=0,"Chybí TYP",'ÚHRADOVÝ KATALOG VZP - ZP'!E332),IF(LEN(TRIM('ÚHRADOVÝ KATALOG VZP - ZP'!E332))=0,"",'ÚHRADOVÝ KATALOG VZP - ZP'!E332))</f>
        <v/>
      </c>
      <c r="F332" s="22" t="str">
        <f t="shared" si="23"/>
        <v/>
      </c>
      <c r="G332" s="22" t="str">
        <f>IF(S332="NOVÝ",IF(LEN(TRIM('ÚHRADOVÝ KATALOG VZP - ZP'!G332))=0,"???",IF(IFERROR(SEARCH("""",UPPER('ÚHRADOVÝ KATALOG VZP - ZP'!G332)),0)=0,UPPER('ÚHRADOVÝ KATALOG VZP - ZP'!G332),"("&amp;""""&amp;")")),IF(LEN(TRIM('ÚHRADOVÝ KATALOG VZP - ZP'!G332))=0,"",IF(IFERROR(SEARCH("""",UPPER('ÚHRADOVÝ KATALOG VZP - ZP'!G332)),0)=0,UPPER('ÚHRADOVÝ KATALOG VZP - ZP'!G332),"("&amp;""""&amp;")")))</f>
        <v/>
      </c>
      <c r="H332" s="22" t="str">
        <f>IF(IFERROR(SEARCH("""",UPPER('ÚHRADOVÝ KATALOG VZP - ZP'!H332)),0)=0,UPPER('ÚHRADOVÝ KATALOG VZP - ZP'!H332),"("&amp;""""&amp;")")</f>
        <v/>
      </c>
      <c r="I332" s="22" t="str">
        <f>IF(IFERROR(SEARCH("""",UPPER('ÚHRADOVÝ KATALOG VZP - ZP'!I332)),0)=0,UPPER('ÚHRADOVÝ KATALOG VZP - ZP'!I332),"("&amp;""""&amp;")")</f>
        <v/>
      </c>
      <c r="J332" s="23" t="str">
        <f>IF(S332="NOVÝ",IF(LEN(TRIM('ÚHRADOVÝ KATALOG VZP - ZP'!J332))=0,"Chybí VYC",'ÚHRADOVÝ KATALOG VZP - ZP'!J332),IF(LEN(TRIM('ÚHRADOVÝ KATALOG VZP - ZP'!J332))=0,"",'ÚHRADOVÝ KATALOG VZP - ZP'!J332))</f>
        <v/>
      </c>
      <c r="K332" s="22" t="str">
        <f>IF(S332="NOVÝ",IF(LEN(TRIM('ÚHRADOVÝ KATALOG VZP - ZP'!K332))=0,"Chybí MENA",IF(IFERROR(SEARCH("""",UPPER('ÚHRADOVÝ KATALOG VZP - ZP'!K332)),0)=0,UPPER('ÚHRADOVÝ KATALOG VZP - ZP'!K332),"("&amp;""""&amp;")")),IF(LEN(TRIM('ÚHRADOVÝ KATALOG VZP - ZP'!K332))=0,"",IF(IFERROR(SEARCH("""",UPPER('ÚHRADOVÝ KATALOG VZP - ZP'!K332)),0)=0,UPPER('ÚHRADOVÝ KATALOG VZP - ZP'!K332),"("&amp;""""&amp;")")))</f>
        <v/>
      </c>
      <c r="L332" s="24" t="str">
        <f>IF(S332="NOVÝ",IF(LEN(TRIM('ÚHRADOVÝ KATALOG VZP - ZP'!L332))=0,"Chybí KURZ",'ÚHRADOVÝ KATALOG VZP - ZP'!L332),IF(LEN(TRIM('ÚHRADOVÝ KATALOG VZP - ZP'!L332))=0,"",'ÚHRADOVÝ KATALOG VZP - ZP'!L332))</f>
        <v/>
      </c>
      <c r="M332" s="83" t="str">
        <f>IF(S332="NOVÝ",IF(LEN(TRIM('ÚHRADOVÝ KATALOG VZP - ZP'!M332))=0,"Chybí DPH",
IF(OR('ÚHRADOVÝ KATALOG VZP - ZP'!M332=15,'ÚHRADOVÝ KATALOG VZP - ZP'!M332=21),
'ÚHRADOVÝ KATALOG VZP - ZP'!M332,"CHYBA")),
IF(LEN(TRIM('ÚHRADOVÝ KATALOG VZP - ZP'!M332))=0,"",
IF(OR('ÚHRADOVÝ KATALOG VZP - ZP'!M332=15,'ÚHRADOVÝ KATALOG VZP - ZP'!M332=21),
'ÚHRADOVÝ KATALOG VZP - ZP'!M332,"CHYBA"))
)</f>
        <v/>
      </c>
      <c r="N332" s="25" t="str">
        <f>IF(R332="NE",IF(AND(T332&lt;&gt;"X",LEN('ÚHRADOVÝ KATALOG VZP - ZP'!N332)&gt;0),IF(ROUND(J332*L332*(1+(M332/100))*T332,2)&lt;'ÚHRADOVÝ KATALOG VZP - ZP'!N332,TEXT('ÚHRADOVÝ KATALOG VZP - ZP'!N332,"# ##0,00 Kč") &amp; CHAR(10) &amp; "&gt; " &amp; TEXT('ÚHRADOVÝ KATALOG VZP - ZP'!N332-(J332*L332*(1+(M332/100))*T332),"# ##0,00 Kč"),TEXT('ÚHRADOVÝ KATALOG VZP - ZP'!N332,"# ##0,00 Kč") &amp; CHAR(10) &amp; "OK"),"Chybí data pro výpočet"),"")</f>
        <v/>
      </c>
      <c r="O332" s="26" t="str">
        <f>IF(AND(R332="NE",LEN('ÚHRADOVÝ KATALOG VZP - ZP'!O332)&gt;0),'ÚHRADOVÝ KATALOG VZP - ZP'!O332,"")</f>
        <v/>
      </c>
      <c r="P332" s="26" t="str">
        <f>IF(AND(R332="NE",LEN('ÚHRADOVÝ KATALOG VZP - ZP'!P332)&gt;0),'ÚHRADOVÝ KATALOG VZP - ZP'!P332,"")</f>
        <v/>
      </c>
      <c r="Q332" s="79" t="str">
        <f>IF(LEN(TRIM('ÚHRADOVÝ KATALOG VZP - ZP'!Q332))=0,"",IF(IFERROR(SEARCH("""",UPPER('ÚHRADOVÝ KATALOG VZP - ZP'!Q332)),0)=0,UPPER('ÚHRADOVÝ KATALOG VZP - ZP'!Q332),"("&amp;""""&amp;")"))</f>
        <v/>
      </c>
      <c r="R332" s="31" t="str">
        <f>IF(LEN(TRIM('ÚHRADOVÝ KATALOG VZP - ZP'!B332)&amp;TRIM('ÚHRADOVÝ KATALOG VZP - ZP'!C332)&amp;TRIM('ÚHRADOVÝ KATALOG VZP - ZP'!D332)&amp;TRIM('ÚHRADOVÝ KATALOG VZP - ZP'!E332)&amp;TRIM('ÚHRADOVÝ KATALOG VZP - ZP'!F332)&amp;TRIM('ÚHRADOVÝ KATALOG VZP - ZP'!G332)&amp;TRIM('ÚHRADOVÝ KATALOG VZP - ZP'!H332)&amp;TRIM('ÚHRADOVÝ KATALOG VZP - ZP'!I332)&amp;TRIM('ÚHRADOVÝ KATALOG VZP - ZP'!J332)&amp;TRIM('ÚHRADOVÝ KATALOG VZP - ZP'!K332)&amp;TRIM('ÚHRADOVÝ KATALOG VZP - ZP'!L332)&amp;TRIM('ÚHRADOVÝ KATALOG VZP - ZP'!M332)&amp;TRIM('ÚHRADOVÝ KATALOG VZP - ZP'!N332)&amp;TRIM('ÚHRADOVÝ KATALOG VZP - ZP'!O332)&amp;TRIM('ÚHRADOVÝ KATALOG VZP - ZP'!P332)&amp;TRIM('ÚHRADOVÝ KATALOG VZP - ZP'!Q332))=0,"ANO","NE")</f>
        <v>ANO</v>
      </c>
      <c r="S332" s="31" t="str">
        <f>IF(R332="NE",IF(LEN(TRIM('ÚHRADOVÝ KATALOG VZP - ZP'!B332))=0,"NOVÝ","OPRAVA"),"")</f>
        <v/>
      </c>
      <c r="T332" s="32" t="str">
        <f t="shared" si="24"/>
        <v>X</v>
      </c>
      <c r="U332" s="11"/>
      <c r="V332" s="11">
        <f>LEN(TRIM('ÚHRADOVÝ KATALOG VZP - ZP'!C332))</f>
        <v>0</v>
      </c>
      <c r="W332" s="11" t="str">
        <f>IF(IFERROR(SEARCH("""",UPPER('ÚHRADOVÝ KATALOG VZP - ZP'!C332)),0)&gt;0," "&amp;CHAR(34),"")</f>
        <v/>
      </c>
      <c r="X332" s="11" t="str">
        <f>IF(IFERROR(SEARCH("~?",UPPER('ÚHRADOVÝ KATALOG VZP - ZP'!C332)),0)&gt;0," ?","")</f>
        <v/>
      </c>
      <c r="Y332" s="11" t="str">
        <f>IF(IFERROR(SEARCH("!",UPPER('ÚHRADOVÝ KATALOG VZP - ZP'!C332)),0)&gt;0," !","")</f>
        <v/>
      </c>
      <c r="Z332" s="11" t="str">
        <f>IF(IFERROR(SEARCH("_",UPPER('ÚHRADOVÝ KATALOG VZP - ZP'!C332)),0)&gt;0," _","")</f>
        <v/>
      </c>
      <c r="AA332" s="11" t="str">
        <f>IF(IFERROR(SEARCH("§",UPPER('ÚHRADOVÝ KATALOG VZP - ZP'!C332)),0)&gt;0," §","")</f>
        <v/>
      </c>
      <c r="AB332" s="11" t="str">
        <f>IF(IFERROR(SEARCH("#",UPPER('ÚHRADOVÝ KATALOG VZP - ZP'!C332)),0)&gt;0," #","")</f>
        <v/>
      </c>
      <c r="AC332" s="11" t="str">
        <f>IF(IFERROR(SEARCH(CHAR(10),UPPER('ÚHRADOVÝ KATALOG VZP - ZP'!C332)),0)&gt;0," ALT+ENTER","")</f>
        <v/>
      </c>
      <c r="AD332" s="96" t="str">
        <f>IF(AND(V332=0, R332="NE"),"Chybí NAZ",IF(LEN(TRIM(W332&amp;X332&amp;Y332&amp;Z332&amp;AA332&amp;AB332&amp;AC332))&gt;0,"Nepovolený(é) znak(y):   "&amp;W332&amp;X332&amp;Y332&amp;Z332&amp;AA332&amp;AB332&amp;AC332,TRIM('ÚHRADOVÝ KATALOG VZP - ZP'!C332)))</f>
        <v/>
      </c>
      <c r="AE332" s="11">
        <f>LEN(TRIM('ÚHRADOVÝ KATALOG VZP - ZP'!D332))</f>
        <v>0</v>
      </c>
      <c r="AF332" s="11" t="str">
        <f>IF(IFERROR(SEARCH("""",UPPER('ÚHRADOVÝ KATALOG VZP - ZP'!D332)),0)&gt;0," "&amp;CHAR(34),"")</f>
        <v/>
      </c>
      <c r="AG332" s="11" t="str">
        <f>IF(IFERROR(SEARCH("~?",UPPER('ÚHRADOVÝ KATALOG VZP - ZP'!D332)),0)&gt;0," ?","")</f>
        <v/>
      </c>
      <c r="AH332" s="11" t="str">
        <f>IF(IFERROR(SEARCH("!",UPPER('ÚHRADOVÝ KATALOG VZP - ZP'!D332)),0)&gt;0," !","")</f>
        <v/>
      </c>
      <c r="AI332" s="11" t="str">
        <f>IF(IFERROR(SEARCH("_",UPPER('ÚHRADOVÝ KATALOG VZP - ZP'!D332)),0)&gt;0," _","")</f>
        <v/>
      </c>
      <c r="AJ332" s="11" t="str">
        <f>IF(IFERROR(SEARCH("§",UPPER('ÚHRADOVÝ KATALOG VZP - ZP'!D332)),0)&gt;0," §","")</f>
        <v/>
      </c>
      <c r="AK332" s="11" t="str">
        <f>IF(IFERROR(SEARCH("#",UPPER('ÚHRADOVÝ KATALOG VZP - ZP'!D332)),0)&gt;0," #","")</f>
        <v/>
      </c>
      <c r="AL332" s="11" t="str">
        <f>IF(IFERROR(SEARCH(CHAR(10),UPPER('ÚHRADOVÝ KATALOG VZP - ZP'!D332)),0)&gt;0," ALT+ENTER","")</f>
        <v/>
      </c>
      <c r="AM332" s="96" t="str">
        <f>IF(AND(AE332=0, R332="NE"),"Chybí DOP",IF(LEN(TRIM(AF332&amp;AG332&amp;AH332&amp;AI332&amp;AJ332&amp;AK332&amp;AL332))&gt;0,"Nepovolený(é) znak(y):   "&amp;AF332&amp;AG332&amp;AH332&amp;AI332&amp;AJ332&amp;AK332&amp;AL332,TRIM('ÚHRADOVÝ KATALOG VZP - ZP'!D332)))</f>
        <v/>
      </c>
    </row>
    <row r="333" spans="1:39" ht="30" hidden="1" customHeight="1" x14ac:dyDescent="0.2">
      <c r="A333" s="1">
        <v>328</v>
      </c>
      <c r="B333" s="20" t="str">
        <f>IF(ISBLANK('ÚHRADOVÝ KATALOG VZP - ZP'!B333),"",'ÚHRADOVÝ KATALOG VZP - ZP'!B333)</f>
        <v/>
      </c>
      <c r="C333" s="21" t="str">
        <f t="shared" si="21"/>
        <v/>
      </c>
      <c r="D333" s="21" t="str">
        <f t="shared" si="22"/>
        <v/>
      </c>
      <c r="E333" s="22" t="str">
        <f>IF(S333="NOVÝ",IF(LEN(TRIM('ÚHRADOVÝ KATALOG VZP - ZP'!E333))=0,"Chybí TYP",'ÚHRADOVÝ KATALOG VZP - ZP'!E333),IF(LEN(TRIM('ÚHRADOVÝ KATALOG VZP - ZP'!E333))=0,"",'ÚHRADOVÝ KATALOG VZP - ZP'!E333))</f>
        <v/>
      </c>
      <c r="F333" s="22" t="str">
        <f t="shared" si="23"/>
        <v/>
      </c>
      <c r="G333" s="22" t="str">
        <f>IF(S333="NOVÝ",IF(LEN(TRIM('ÚHRADOVÝ KATALOG VZP - ZP'!G333))=0,"???",IF(IFERROR(SEARCH("""",UPPER('ÚHRADOVÝ KATALOG VZP - ZP'!G333)),0)=0,UPPER('ÚHRADOVÝ KATALOG VZP - ZP'!G333),"("&amp;""""&amp;")")),IF(LEN(TRIM('ÚHRADOVÝ KATALOG VZP - ZP'!G333))=0,"",IF(IFERROR(SEARCH("""",UPPER('ÚHRADOVÝ KATALOG VZP - ZP'!G333)),0)=0,UPPER('ÚHRADOVÝ KATALOG VZP - ZP'!G333),"("&amp;""""&amp;")")))</f>
        <v/>
      </c>
      <c r="H333" s="22" t="str">
        <f>IF(IFERROR(SEARCH("""",UPPER('ÚHRADOVÝ KATALOG VZP - ZP'!H333)),0)=0,UPPER('ÚHRADOVÝ KATALOG VZP - ZP'!H333),"("&amp;""""&amp;")")</f>
        <v/>
      </c>
      <c r="I333" s="22" t="str">
        <f>IF(IFERROR(SEARCH("""",UPPER('ÚHRADOVÝ KATALOG VZP - ZP'!I333)),0)=0,UPPER('ÚHRADOVÝ KATALOG VZP - ZP'!I333),"("&amp;""""&amp;")")</f>
        <v/>
      </c>
      <c r="J333" s="23" t="str">
        <f>IF(S333="NOVÝ",IF(LEN(TRIM('ÚHRADOVÝ KATALOG VZP - ZP'!J333))=0,"Chybí VYC",'ÚHRADOVÝ KATALOG VZP - ZP'!J333),IF(LEN(TRIM('ÚHRADOVÝ KATALOG VZP - ZP'!J333))=0,"",'ÚHRADOVÝ KATALOG VZP - ZP'!J333))</f>
        <v/>
      </c>
      <c r="K333" s="22" t="str">
        <f>IF(S333="NOVÝ",IF(LEN(TRIM('ÚHRADOVÝ KATALOG VZP - ZP'!K333))=0,"Chybí MENA",IF(IFERROR(SEARCH("""",UPPER('ÚHRADOVÝ KATALOG VZP - ZP'!K333)),0)=0,UPPER('ÚHRADOVÝ KATALOG VZP - ZP'!K333),"("&amp;""""&amp;")")),IF(LEN(TRIM('ÚHRADOVÝ KATALOG VZP - ZP'!K333))=0,"",IF(IFERROR(SEARCH("""",UPPER('ÚHRADOVÝ KATALOG VZP - ZP'!K333)),0)=0,UPPER('ÚHRADOVÝ KATALOG VZP - ZP'!K333),"("&amp;""""&amp;")")))</f>
        <v/>
      </c>
      <c r="L333" s="24" t="str">
        <f>IF(S333="NOVÝ",IF(LEN(TRIM('ÚHRADOVÝ KATALOG VZP - ZP'!L333))=0,"Chybí KURZ",'ÚHRADOVÝ KATALOG VZP - ZP'!L333),IF(LEN(TRIM('ÚHRADOVÝ KATALOG VZP - ZP'!L333))=0,"",'ÚHRADOVÝ KATALOG VZP - ZP'!L333))</f>
        <v/>
      </c>
      <c r="M333" s="83" t="str">
        <f>IF(S333="NOVÝ",IF(LEN(TRIM('ÚHRADOVÝ KATALOG VZP - ZP'!M333))=0,"Chybí DPH",
IF(OR('ÚHRADOVÝ KATALOG VZP - ZP'!M333=15,'ÚHRADOVÝ KATALOG VZP - ZP'!M333=21),
'ÚHRADOVÝ KATALOG VZP - ZP'!M333,"CHYBA")),
IF(LEN(TRIM('ÚHRADOVÝ KATALOG VZP - ZP'!M333))=0,"",
IF(OR('ÚHRADOVÝ KATALOG VZP - ZP'!M333=15,'ÚHRADOVÝ KATALOG VZP - ZP'!M333=21),
'ÚHRADOVÝ KATALOG VZP - ZP'!M333,"CHYBA"))
)</f>
        <v/>
      </c>
      <c r="N333" s="25" t="str">
        <f>IF(R333="NE",IF(AND(T333&lt;&gt;"X",LEN('ÚHRADOVÝ KATALOG VZP - ZP'!N333)&gt;0),IF(ROUND(J333*L333*(1+(M333/100))*T333,2)&lt;'ÚHRADOVÝ KATALOG VZP - ZP'!N333,TEXT('ÚHRADOVÝ KATALOG VZP - ZP'!N333,"# ##0,00 Kč") &amp; CHAR(10) &amp; "&gt; " &amp; TEXT('ÚHRADOVÝ KATALOG VZP - ZP'!N333-(J333*L333*(1+(M333/100))*T333),"# ##0,00 Kč"),TEXT('ÚHRADOVÝ KATALOG VZP - ZP'!N333,"# ##0,00 Kč") &amp; CHAR(10) &amp; "OK"),"Chybí data pro výpočet"),"")</f>
        <v/>
      </c>
      <c r="O333" s="26" t="str">
        <f>IF(AND(R333="NE",LEN('ÚHRADOVÝ KATALOG VZP - ZP'!O333)&gt;0),'ÚHRADOVÝ KATALOG VZP - ZP'!O333,"")</f>
        <v/>
      </c>
      <c r="P333" s="26" t="str">
        <f>IF(AND(R333="NE",LEN('ÚHRADOVÝ KATALOG VZP - ZP'!P333)&gt;0),'ÚHRADOVÝ KATALOG VZP - ZP'!P333,"")</f>
        <v/>
      </c>
      <c r="Q333" s="79" t="str">
        <f>IF(LEN(TRIM('ÚHRADOVÝ KATALOG VZP - ZP'!Q333))=0,"",IF(IFERROR(SEARCH("""",UPPER('ÚHRADOVÝ KATALOG VZP - ZP'!Q333)),0)=0,UPPER('ÚHRADOVÝ KATALOG VZP - ZP'!Q333),"("&amp;""""&amp;")"))</f>
        <v/>
      </c>
      <c r="R333" s="31" t="str">
        <f>IF(LEN(TRIM('ÚHRADOVÝ KATALOG VZP - ZP'!B333)&amp;TRIM('ÚHRADOVÝ KATALOG VZP - ZP'!C333)&amp;TRIM('ÚHRADOVÝ KATALOG VZP - ZP'!D333)&amp;TRIM('ÚHRADOVÝ KATALOG VZP - ZP'!E333)&amp;TRIM('ÚHRADOVÝ KATALOG VZP - ZP'!F333)&amp;TRIM('ÚHRADOVÝ KATALOG VZP - ZP'!G333)&amp;TRIM('ÚHRADOVÝ KATALOG VZP - ZP'!H333)&amp;TRIM('ÚHRADOVÝ KATALOG VZP - ZP'!I333)&amp;TRIM('ÚHRADOVÝ KATALOG VZP - ZP'!J333)&amp;TRIM('ÚHRADOVÝ KATALOG VZP - ZP'!K333)&amp;TRIM('ÚHRADOVÝ KATALOG VZP - ZP'!L333)&amp;TRIM('ÚHRADOVÝ KATALOG VZP - ZP'!M333)&amp;TRIM('ÚHRADOVÝ KATALOG VZP - ZP'!N333)&amp;TRIM('ÚHRADOVÝ KATALOG VZP - ZP'!O333)&amp;TRIM('ÚHRADOVÝ KATALOG VZP - ZP'!P333)&amp;TRIM('ÚHRADOVÝ KATALOG VZP - ZP'!Q333))=0,"ANO","NE")</f>
        <v>ANO</v>
      </c>
      <c r="S333" s="31" t="str">
        <f>IF(R333="NE",IF(LEN(TRIM('ÚHRADOVÝ KATALOG VZP - ZP'!B333))=0,"NOVÝ","OPRAVA"),"")</f>
        <v/>
      </c>
      <c r="T333" s="32" t="str">
        <f t="shared" si="24"/>
        <v>X</v>
      </c>
      <c r="U333" s="11"/>
      <c r="V333" s="11">
        <f>LEN(TRIM('ÚHRADOVÝ KATALOG VZP - ZP'!C333))</f>
        <v>0</v>
      </c>
      <c r="W333" s="11" t="str">
        <f>IF(IFERROR(SEARCH("""",UPPER('ÚHRADOVÝ KATALOG VZP - ZP'!C333)),0)&gt;0," "&amp;CHAR(34),"")</f>
        <v/>
      </c>
      <c r="X333" s="11" t="str">
        <f>IF(IFERROR(SEARCH("~?",UPPER('ÚHRADOVÝ KATALOG VZP - ZP'!C333)),0)&gt;0," ?","")</f>
        <v/>
      </c>
      <c r="Y333" s="11" t="str">
        <f>IF(IFERROR(SEARCH("!",UPPER('ÚHRADOVÝ KATALOG VZP - ZP'!C333)),0)&gt;0," !","")</f>
        <v/>
      </c>
      <c r="Z333" s="11" t="str">
        <f>IF(IFERROR(SEARCH("_",UPPER('ÚHRADOVÝ KATALOG VZP - ZP'!C333)),0)&gt;0," _","")</f>
        <v/>
      </c>
      <c r="AA333" s="11" t="str">
        <f>IF(IFERROR(SEARCH("§",UPPER('ÚHRADOVÝ KATALOG VZP - ZP'!C333)),0)&gt;0," §","")</f>
        <v/>
      </c>
      <c r="AB333" s="11" t="str">
        <f>IF(IFERROR(SEARCH("#",UPPER('ÚHRADOVÝ KATALOG VZP - ZP'!C333)),0)&gt;0," #","")</f>
        <v/>
      </c>
      <c r="AC333" s="11" t="str">
        <f>IF(IFERROR(SEARCH(CHAR(10),UPPER('ÚHRADOVÝ KATALOG VZP - ZP'!C333)),0)&gt;0," ALT+ENTER","")</f>
        <v/>
      </c>
      <c r="AD333" s="96" t="str">
        <f>IF(AND(V333=0, R333="NE"),"Chybí NAZ",IF(LEN(TRIM(W333&amp;X333&amp;Y333&amp;Z333&amp;AA333&amp;AB333&amp;AC333))&gt;0,"Nepovolený(é) znak(y):   "&amp;W333&amp;X333&amp;Y333&amp;Z333&amp;AA333&amp;AB333&amp;AC333,TRIM('ÚHRADOVÝ KATALOG VZP - ZP'!C333)))</f>
        <v/>
      </c>
      <c r="AE333" s="11">
        <f>LEN(TRIM('ÚHRADOVÝ KATALOG VZP - ZP'!D333))</f>
        <v>0</v>
      </c>
      <c r="AF333" s="11" t="str">
        <f>IF(IFERROR(SEARCH("""",UPPER('ÚHRADOVÝ KATALOG VZP - ZP'!D333)),0)&gt;0," "&amp;CHAR(34),"")</f>
        <v/>
      </c>
      <c r="AG333" s="11" t="str">
        <f>IF(IFERROR(SEARCH("~?",UPPER('ÚHRADOVÝ KATALOG VZP - ZP'!D333)),0)&gt;0," ?","")</f>
        <v/>
      </c>
      <c r="AH333" s="11" t="str">
        <f>IF(IFERROR(SEARCH("!",UPPER('ÚHRADOVÝ KATALOG VZP - ZP'!D333)),0)&gt;0," !","")</f>
        <v/>
      </c>
      <c r="AI333" s="11" t="str">
        <f>IF(IFERROR(SEARCH("_",UPPER('ÚHRADOVÝ KATALOG VZP - ZP'!D333)),0)&gt;0," _","")</f>
        <v/>
      </c>
      <c r="AJ333" s="11" t="str">
        <f>IF(IFERROR(SEARCH("§",UPPER('ÚHRADOVÝ KATALOG VZP - ZP'!D333)),0)&gt;0," §","")</f>
        <v/>
      </c>
      <c r="AK333" s="11" t="str">
        <f>IF(IFERROR(SEARCH("#",UPPER('ÚHRADOVÝ KATALOG VZP - ZP'!D333)),0)&gt;0," #","")</f>
        <v/>
      </c>
      <c r="AL333" s="11" t="str">
        <f>IF(IFERROR(SEARCH(CHAR(10),UPPER('ÚHRADOVÝ KATALOG VZP - ZP'!D333)),0)&gt;0," ALT+ENTER","")</f>
        <v/>
      </c>
      <c r="AM333" s="96" t="str">
        <f>IF(AND(AE333=0, R333="NE"),"Chybí DOP",IF(LEN(TRIM(AF333&amp;AG333&amp;AH333&amp;AI333&amp;AJ333&amp;AK333&amp;AL333))&gt;0,"Nepovolený(é) znak(y):   "&amp;AF333&amp;AG333&amp;AH333&amp;AI333&amp;AJ333&amp;AK333&amp;AL333,TRIM('ÚHRADOVÝ KATALOG VZP - ZP'!D333)))</f>
        <v/>
      </c>
    </row>
    <row r="334" spans="1:39" ht="30" hidden="1" customHeight="1" x14ac:dyDescent="0.2">
      <c r="A334" s="1">
        <v>329</v>
      </c>
      <c r="B334" s="20" t="str">
        <f>IF(ISBLANK('ÚHRADOVÝ KATALOG VZP - ZP'!B334),"",'ÚHRADOVÝ KATALOG VZP - ZP'!B334)</f>
        <v/>
      </c>
      <c r="C334" s="21" t="str">
        <f t="shared" si="21"/>
        <v/>
      </c>
      <c r="D334" s="21" t="str">
        <f t="shared" si="22"/>
        <v/>
      </c>
      <c r="E334" s="22" t="str">
        <f>IF(S334="NOVÝ",IF(LEN(TRIM('ÚHRADOVÝ KATALOG VZP - ZP'!E334))=0,"Chybí TYP",'ÚHRADOVÝ KATALOG VZP - ZP'!E334),IF(LEN(TRIM('ÚHRADOVÝ KATALOG VZP - ZP'!E334))=0,"",'ÚHRADOVÝ KATALOG VZP - ZP'!E334))</f>
        <v/>
      </c>
      <c r="F334" s="22" t="str">
        <f t="shared" si="23"/>
        <v/>
      </c>
      <c r="G334" s="22" t="str">
        <f>IF(S334="NOVÝ",IF(LEN(TRIM('ÚHRADOVÝ KATALOG VZP - ZP'!G334))=0,"???",IF(IFERROR(SEARCH("""",UPPER('ÚHRADOVÝ KATALOG VZP - ZP'!G334)),0)=0,UPPER('ÚHRADOVÝ KATALOG VZP - ZP'!G334),"("&amp;""""&amp;")")),IF(LEN(TRIM('ÚHRADOVÝ KATALOG VZP - ZP'!G334))=0,"",IF(IFERROR(SEARCH("""",UPPER('ÚHRADOVÝ KATALOG VZP - ZP'!G334)),0)=0,UPPER('ÚHRADOVÝ KATALOG VZP - ZP'!G334),"("&amp;""""&amp;")")))</f>
        <v/>
      </c>
      <c r="H334" s="22" t="str">
        <f>IF(IFERROR(SEARCH("""",UPPER('ÚHRADOVÝ KATALOG VZP - ZP'!H334)),0)=0,UPPER('ÚHRADOVÝ KATALOG VZP - ZP'!H334),"("&amp;""""&amp;")")</f>
        <v/>
      </c>
      <c r="I334" s="22" t="str">
        <f>IF(IFERROR(SEARCH("""",UPPER('ÚHRADOVÝ KATALOG VZP - ZP'!I334)),0)=0,UPPER('ÚHRADOVÝ KATALOG VZP - ZP'!I334),"("&amp;""""&amp;")")</f>
        <v/>
      </c>
      <c r="J334" s="23" t="str">
        <f>IF(S334="NOVÝ",IF(LEN(TRIM('ÚHRADOVÝ KATALOG VZP - ZP'!J334))=0,"Chybí VYC",'ÚHRADOVÝ KATALOG VZP - ZP'!J334),IF(LEN(TRIM('ÚHRADOVÝ KATALOG VZP - ZP'!J334))=0,"",'ÚHRADOVÝ KATALOG VZP - ZP'!J334))</f>
        <v/>
      </c>
      <c r="K334" s="22" t="str">
        <f>IF(S334="NOVÝ",IF(LEN(TRIM('ÚHRADOVÝ KATALOG VZP - ZP'!K334))=0,"Chybí MENA",IF(IFERROR(SEARCH("""",UPPER('ÚHRADOVÝ KATALOG VZP - ZP'!K334)),0)=0,UPPER('ÚHRADOVÝ KATALOG VZP - ZP'!K334),"("&amp;""""&amp;")")),IF(LEN(TRIM('ÚHRADOVÝ KATALOG VZP - ZP'!K334))=0,"",IF(IFERROR(SEARCH("""",UPPER('ÚHRADOVÝ KATALOG VZP - ZP'!K334)),0)=0,UPPER('ÚHRADOVÝ KATALOG VZP - ZP'!K334),"("&amp;""""&amp;")")))</f>
        <v/>
      </c>
      <c r="L334" s="24" t="str">
        <f>IF(S334="NOVÝ",IF(LEN(TRIM('ÚHRADOVÝ KATALOG VZP - ZP'!L334))=0,"Chybí KURZ",'ÚHRADOVÝ KATALOG VZP - ZP'!L334),IF(LEN(TRIM('ÚHRADOVÝ KATALOG VZP - ZP'!L334))=0,"",'ÚHRADOVÝ KATALOG VZP - ZP'!L334))</f>
        <v/>
      </c>
      <c r="M334" s="83" t="str">
        <f>IF(S334="NOVÝ",IF(LEN(TRIM('ÚHRADOVÝ KATALOG VZP - ZP'!M334))=0,"Chybí DPH",
IF(OR('ÚHRADOVÝ KATALOG VZP - ZP'!M334=15,'ÚHRADOVÝ KATALOG VZP - ZP'!M334=21),
'ÚHRADOVÝ KATALOG VZP - ZP'!M334,"CHYBA")),
IF(LEN(TRIM('ÚHRADOVÝ KATALOG VZP - ZP'!M334))=0,"",
IF(OR('ÚHRADOVÝ KATALOG VZP - ZP'!M334=15,'ÚHRADOVÝ KATALOG VZP - ZP'!M334=21),
'ÚHRADOVÝ KATALOG VZP - ZP'!M334,"CHYBA"))
)</f>
        <v/>
      </c>
      <c r="N334" s="25" t="str">
        <f>IF(R334="NE",IF(AND(T334&lt;&gt;"X",LEN('ÚHRADOVÝ KATALOG VZP - ZP'!N334)&gt;0),IF(ROUND(J334*L334*(1+(M334/100))*T334,2)&lt;'ÚHRADOVÝ KATALOG VZP - ZP'!N334,TEXT('ÚHRADOVÝ KATALOG VZP - ZP'!N334,"# ##0,00 Kč") &amp; CHAR(10) &amp; "&gt; " &amp; TEXT('ÚHRADOVÝ KATALOG VZP - ZP'!N334-(J334*L334*(1+(M334/100))*T334),"# ##0,00 Kč"),TEXT('ÚHRADOVÝ KATALOG VZP - ZP'!N334,"# ##0,00 Kč") &amp; CHAR(10) &amp; "OK"),"Chybí data pro výpočet"),"")</f>
        <v/>
      </c>
      <c r="O334" s="26" t="str">
        <f>IF(AND(R334="NE",LEN('ÚHRADOVÝ KATALOG VZP - ZP'!O334)&gt;0),'ÚHRADOVÝ KATALOG VZP - ZP'!O334,"")</f>
        <v/>
      </c>
      <c r="P334" s="26" t="str">
        <f>IF(AND(R334="NE",LEN('ÚHRADOVÝ KATALOG VZP - ZP'!P334)&gt;0),'ÚHRADOVÝ KATALOG VZP - ZP'!P334,"")</f>
        <v/>
      </c>
      <c r="Q334" s="79" t="str">
        <f>IF(LEN(TRIM('ÚHRADOVÝ KATALOG VZP - ZP'!Q334))=0,"",IF(IFERROR(SEARCH("""",UPPER('ÚHRADOVÝ KATALOG VZP - ZP'!Q334)),0)=0,UPPER('ÚHRADOVÝ KATALOG VZP - ZP'!Q334),"("&amp;""""&amp;")"))</f>
        <v/>
      </c>
      <c r="R334" s="31" t="str">
        <f>IF(LEN(TRIM('ÚHRADOVÝ KATALOG VZP - ZP'!B334)&amp;TRIM('ÚHRADOVÝ KATALOG VZP - ZP'!C334)&amp;TRIM('ÚHRADOVÝ KATALOG VZP - ZP'!D334)&amp;TRIM('ÚHRADOVÝ KATALOG VZP - ZP'!E334)&amp;TRIM('ÚHRADOVÝ KATALOG VZP - ZP'!F334)&amp;TRIM('ÚHRADOVÝ KATALOG VZP - ZP'!G334)&amp;TRIM('ÚHRADOVÝ KATALOG VZP - ZP'!H334)&amp;TRIM('ÚHRADOVÝ KATALOG VZP - ZP'!I334)&amp;TRIM('ÚHRADOVÝ KATALOG VZP - ZP'!J334)&amp;TRIM('ÚHRADOVÝ KATALOG VZP - ZP'!K334)&amp;TRIM('ÚHRADOVÝ KATALOG VZP - ZP'!L334)&amp;TRIM('ÚHRADOVÝ KATALOG VZP - ZP'!M334)&amp;TRIM('ÚHRADOVÝ KATALOG VZP - ZP'!N334)&amp;TRIM('ÚHRADOVÝ KATALOG VZP - ZP'!O334)&amp;TRIM('ÚHRADOVÝ KATALOG VZP - ZP'!P334)&amp;TRIM('ÚHRADOVÝ KATALOG VZP - ZP'!Q334))=0,"ANO","NE")</f>
        <v>ANO</v>
      </c>
      <c r="S334" s="31" t="str">
        <f>IF(R334="NE",IF(LEN(TRIM('ÚHRADOVÝ KATALOG VZP - ZP'!B334))=0,"NOVÝ","OPRAVA"),"")</f>
        <v/>
      </c>
      <c r="T334" s="32" t="str">
        <f t="shared" si="24"/>
        <v>X</v>
      </c>
      <c r="U334" s="11"/>
      <c r="V334" s="11">
        <f>LEN(TRIM('ÚHRADOVÝ KATALOG VZP - ZP'!C334))</f>
        <v>0</v>
      </c>
      <c r="W334" s="11" t="str">
        <f>IF(IFERROR(SEARCH("""",UPPER('ÚHRADOVÝ KATALOG VZP - ZP'!C334)),0)&gt;0," "&amp;CHAR(34),"")</f>
        <v/>
      </c>
      <c r="X334" s="11" t="str">
        <f>IF(IFERROR(SEARCH("~?",UPPER('ÚHRADOVÝ KATALOG VZP - ZP'!C334)),0)&gt;0," ?","")</f>
        <v/>
      </c>
      <c r="Y334" s="11" t="str">
        <f>IF(IFERROR(SEARCH("!",UPPER('ÚHRADOVÝ KATALOG VZP - ZP'!C334)),0)&gt;0," !","")</f>
        <v/>
      </c>
      <c r="Z334" s="11" t="str">
        <f>IF(IFERROR(SEARCH("_",UPPER('ÚHRADOVÝ KATALOG VZP - ZP'!C334)),0)&gt;0," _","")</f>
        <v/>
      </c>
      <c r="AA334" s="11" t="str">
        <f>IF(IFERROR(SEARCH("§",UPPER('ÚHRADOVÝ KATALOG VZP - ZP'!C334)),0)&gt;0," §","")</f>
        <v/>
      </c>
      <c r="AB334" s="11" t="str">
        <f>IF(IFERROR(SEARCH("#",UPPER('ÚHRADOVÝ KATALOG VZP - ZP'!C334)),0)&gt;0," #","")</f>
        <v/>
      </c>
      <c r="AC334" s="11" t="str">
        <f>IF(IFERROR(SEARCH(CHAR(10),UPPER('ÚHRADOVÝ KATALOG VZP - ZP'!C334)),0)&gt;0," ALT+ENTER","")</f>
        <v/>
      </c>
      <c r="AD334" s="96" t="str">
        <f>IF(AND(V334=0, R334="NE"),"Chybí NAZ",IF(LEN(TRIM(W334&amp;X334&amp;Y334&amp;Z334&amp;AA334&amp;AB334&amp;AC334))&gt;0,"Nepovolený(é) znak(y):   "&amp;W334&amp;X334&amp;Y334&amp;Z334&amp;AA334&amp;AB334&amp;AC334,TRIM('ÚHRADOVÝ KATALOG VZP - ZP'!C334)))</f>
        <v/>
      </c>
      <c r="AE334" s="11">
        <f>LEN(TRIM('ÚHRADOVÝ KATALOG VZP - ZP'!D334))</f>
        <v>0</v>
      </c>
      <c r="AF334" s="11" t="str">
        <f>IF(IFERROR(SEARCH("""",UPPER('ÚHRADOVÝ KATALOG VZP - ZP'!D334)),0)&gt;0," "&amp;CHAR(34),"")</f>
        <v/>
      </c>
      <c r="AG334" s="11" t="str">
        <f>IF(IFERROR(SEARCH("~?",UPPER('ÚHRADOVÝ KATALOG VZP - ZP'!D334)),0)&gt;0," ?","")</f>
        <v/>
      </c>
      <c r="AH334" s="11" t="str">
        <f>IF(IFERROR(SEARCH("!",UPPER('ÚHRADOVÝ KATALOG VZP - ZP'!D334)),0)&gt;0," !","")</f>
        <v/>
      </c>
      <c r="AI334" s="11" t="str">
        <f>IF(IFERROR(SEARCH("_",UPPER('ÚHRADOVÝ KATALOG VZP - ZP'!D334)),0)&gt;0," _","")</f>
        <v/>
      </c>
      <c r="AJ334" s="11" t="str">
        <f>IF(IFERROR(SEARCH("§",UPPER('ÚHRADOVÝ KATALOG VZP - ZP'!D334)),0)&gt;0," §","")</f>
        <v/>
      </c>
      <c r="AK334" s="11" t="str">
        <f>IF(IFERROR(SEARCH("#",UPPER('ÚHRADOVÝ KATALOG VZP - ZP'!D334)),0)&gt;0," #","")</f>
        <v/>
      </c>
      <c r="AL334" s="11" t="str">
        <f>IF(IFERROR(SEARCH(CHAR(10),UPPER('ÚHRADOVÝ KATALOG VZP - ZP'!D334)),0)&gt;0," ALT+ENTER","")</f>
        <v/>
      </c>
      <c r="AM334" s="96" t="str">
        <f>IF(AND(AE334=0, R334="NE"),"Chybí DOP",IF(LEN(TRIM(AF334&amp;AG334&amp;AH334&amp;AI334&amp;AJ334&amp;AK334&amp;AL334))&gt;0,"Nepovolený(é) znak(y):   "&amp;AF334&amp;AG334&amp;AH334&amp;AI334&amp;AJ334&amp;AK334&amp;AL334,TRIM('ÚHRADOVÝ KATALOG VZP - ZP'!D334)))</f>
        <v/>
      </c>
    </row>
    <row r="335" spans="1:39" ht="30" hidden="1" customHeight="1" x14ac:dyDescent="0.2">
      <c r="A335" s="1">
        <v>330</v>
      </c>
      <c r="B335" s="20" t="str">
        <f>IF(ISBLANK('ÚHRADOVÝ KATALOG VZP - ZP'!B335),"",'ÚHRADOVÝ KATALOG VZP - ZP'!B335)</f>
        <v/>
      </c>
      <c r="C335" s="21" t="str">
        <f t="shared" si="21"/>
        <v/>
      </c>
      <c r="D335" s="21" t="str">
        <f t="shared" si="22"/>
        <v/>
      </c>
      <c r="E335" s="22" t="str">
        <f>IF(S335="NOVÝ",IF(LEN(TRIM('ÚHRADOVÝ KATALOG VZP - ZP'!E335))=0,"Chybí TYP",'ÚHRADOVÝ KATALOG VZP - ZP'!E335),IF(LEN(TRIM('ÚHRADOVÝ KATALOG VZP - ZP'!E335))=0,"",'ÚHRADOVÝ KATALOG VZP - ZP'!E335))</f>
        <v/>
      </c>
      <c r="F335" s="22" t="str">
        <f t="shared" si="23"/>
        <v/>
      </c>
      <c r="G335" s="22" t="str">
        <f>IF(S335="NOVÝ",IF(LEN(TRIM('ÚHRADOVÝ KATALOG VZP - ZP'!G335))=0,"???",IF(IFERROR(SEARCH("""",UPPER('ÚHRADOVÝ KATALOG VZP - ZP'!G335)),0)=0,UPPER('ÚHRADOVÝ KATALOG VZP - ZP'!G335),"("&amp;""""&amp;")")),IF(LEN(TRIM('ÚHRADOVÝ KATALOG VZP - ZP'!G335))=0,"",IF(IFERROR(SEARCH("""",UPPER('ÚHRADOVÝ KATALOG VZP - ZP'!G335)),0)=0,UPPER('ÚHRADOVÝ KATALOG VZP - ZP'!G335),"("&amp;""""&amp;")")))</f>
        <v/>
      </c>
      <c r="H335" s="22" t="str">
        <f>IF(IFERROR(SEARCH("""",UPPER('ÚHRADOVÝ KATALOG VZP - ZP'!H335)),0)=0,UPPER('ÚHRADOVÝ KATALOG VZP - ZP'!H335),"("&amp;""""&amp;")")</f>
        <v/>
      </c>
      <c r="I335" s="22" t="str">
        <f>IF(IFERROR(SEARCH("""",UPPER('ÚHRADOVÝ KATALOG VZP - ZP'!I335)),0)=0,UPPER('ÚHRADOVÝ KATALOG VZP - ZP'!I335),"("&amp;""""&amp;")")</f>
        <v/>
      </c>
      <c r="J335" s="23" t="str">
        <f>IF(S335="NOVÝ",IF(LEN(TRIM('ÚHRADOVÝ KATALOG VZP - ZP'!J335))=0,"Chybí VYC",'ÚHRADOVÝ KATALOG VZP - ZP'!J335),IF(LEN(TRIM('ÚHRADOVÝ KATALOG VZP - ZP'!J335))=0,"",'ÚHRADOVÝ KATALOG VZP - ZP'!J335))</f>
        <v/>
      </c>
      <c r="K335" s="22" t="str">
        <f>IF(S335="NOVÝ",IF(LEN(TRIM('ÚHRADOVÝ KATALOG VZP - ZP'!K335))=0,"Chybí MENA",IF(IFERROR(SEARCH("""",UPPER('ÚHRADOVÝ KATALOG VZP - ZP'!K335)),0)=0,UPPER('ÚHRADOVÝ KATALOG VZP - ZP'!K335),"("&amp;""""&amp;")")),IF(LEN(TRIM('ÚHRADOVÝ KATALOG VZP - ZP'!K335))=0,"",IF(IFERROR(SEARCH("""",UPPER('ÚHRADOVÝ KATALOG VZP - ZP'!K335)),0)=0,UPPER('ÚHRADOVÝ KATALOG VZP - ZP'!K335),"("&amp;""""&amp;")")))</f>
        <v/>
      </c>
      <c r="L335" s="24" t="str">
        <f>IF(S335="NOVÝ",IF(LEN(TRIM('ÚHRADOVÝ KATALOG VZP - ZP'!L335))=0,"Chybí KURZ",'ÚHRADOVÝ KATALOG VZP - ZP'!L335),IF(LEN(TRIM('ÚHRADOVÝ KATALOG VZP - ZP'!L335))=0,"",'ÚHRADOVÝ KATALOG VZP - ZP'!L335))</f>
        <v/>
      </c>
      <c r="M335" s="83" t="str">
        <f>IF(S335="NOVÝ",IF(LEN(TRIM('ÚHRADOVÝ KATALOG VZP - ZP'!M335))=0,"Chybí DPH",
IF(OR('ÚHRADOVÝ KATALOG VZP - ZP'!M335=15,'ÚHRADOVÝ KATALOG VZP - ZP'!M335=21),
'ÚHRADOVÝ KATALOG VZP - ZP'!M335,"CHYBA")),
IF(LEN(TRIM('ÚHRADOVÝ KATALOG VZP - ZP'!M335))=0,"",
IF(OR('ÚHRADOVÝ KATALOG VZP - ZP'!M335=15,'ÚHRADOVÝ KATALOG VZP - ZP'!M335=21),
'ÚHRADOVÝ KATALOG VZP - ZP'!M335,"CHYBA"))
)</f>
        <v/>
      </c>
      <c r="N335" s="25" t="str">
        <f>IF(R335="NE",IF(AND(T335&lt;&gt;"X",LEN('ÚHRADOVÝ KATALOG VZP - ZP'!N335)&gt;0),IF(ROUND(J335*L335*(1+(M335/100))*T335,2)&lt;'ÚHRADOVÝ KATALOG VZP - ZP'!N335,TEXT('ÚHRADOVÝ KATALOG VZP - ZP'!N335,"# ##0,00 Kč") &amp; CHAR(10) &amp; "&gt; " &amp; TEXT('ÚHRADOVÝ KATALOG VZP - ZP'!N335-(J335*L335*(1+(M335/100))*T335),"# ##0,00 Kč"),TEXT('ÚHRADOVÝ KATALOG VZP - ZP'!N335,"# ##0,00 Kč") &amp; CHAR(10) &amp; "OK"),"Chybí data pro výpočet"),"")</f>
        <v/>
      </c>
      <c r="O335" s="26" t="str">
        <f>IF(AND(R335="NE",LEN('ÚHRADOVÝ KATALOG VZP - ZP'!O335)&gt;0),'ÚHRADOVÝ KATALOG VZP - ZP'!O335,"")</f>
        <v/>
      </c>
      <c r="P335" s="26" t="str">
        <f>IF(AND(R335="NE",LEN('ÚHRADOVÝ KATALOG VZP - ZP'!P335)&gt;0),'ÚHRADOVÝ KATALOG VZP - ZP'!P335,"")</f>
        <v/>
      </c>
      <c r="Q335" s="79" t="str">
        <f>IF(LEN(TRIM('ÚHRADOVÝ KATALOG VZP - ZP'!Q335))=0,"",IF(IFERROR(SEARCH("""",UPPER('ÚHRADOVÝ KATALOG VZP - ZP'!Q335)),0)=0,UPPER('ÚHRADOVÝ KATALOG VZP - ZP'!Q335),"("&amp;""""&amp;")"))</f>
        <v/>
      </c>
      <c r="R335" s="31" t="str">
        <f>IF(LEN(TRIM('ÚHRADOVÝ KATALOG VZP - ZP'!B335)&amp;TRIM('ÚHRADOVÝ KATALOG VZP - ZP'!C335)&amp;TRIM('ÚHRADOVÝ KATALOG VZP - ZP'!D335)&amp;TRIM('ÚHRADOVÝ KATALOG VZP - ZP'!E335)&amp;TRIM('ÚHRADOVÝ KATALOG VZP - ZP'!F335)&amp;TRIM('ÚHRADOVÝ KATALOG VZP - ZP'!G335)&amp;TRIM('ÚHRADOVÝ KATALOG VZP - ZP'!H335)&amp;TRIM('ÚHRADOVÝ KATALOG VZP - ZP'!I335)&amp;TRIM('ÚHRADOVÝ KATALOG VZP - ZP'!J335)&amp;TRIM('ÚHRADOVÝ KATALOG VZP - ZP'!K335)&amp;TRIM('ÚHRADOVÝ KATALOG VZP - ZP'!L335)&amp;TRIM('ÚHRADOVÝ KATALOG VZP - ZP'!M335)&amp;TRIM('ÚHRADOVÝ KATALOG VZP - ZP'!N335)&amp;TRIM('ÚHRADOVÝ KATALOG VZP - ZP'!O335)&amp;TRIM('ÚHRADOVÝ KATALOG VZP - ZP'!P335)&amp;TRIM('ÚHRADOVÝ KATALOG VZP - ZP'!Q335))=0,"ANO","NE")</f>
        <v>ANO</v>
      </c>
      <c r="S335" s="31" t="str">
        <f>IF(R335="NE",IF(LEN(TRIM('ÚHRADOVÝ KATALOG VZP - ZP'!B335))=0,"NOVÝ","OPRAVA"),"")</f>
        <v/>
      </c>
      <c r="T335" s="32" t="str">
        <f t="shared" si="24"/>
        <v>X</v>
      </c>
      <c r="U335" s="11"/>
      <c r="V335" s="11">
        <f>LEN(TRIM('ÚHRADOVÝ KATALOG VZP - ZP'!C335))</f>
        <v>0</v>
      </c>
      <c r="W335" s="11" t="str">
        <f>IF(IFERROR(SEARCH("""",UPPER('ÚHRADOVÝ KATALOG VZP - ZP'!C335)),0)&gt;0," "&amp;CHAR(34),"")</f>
        <v/>
      </c>
      <c r="X335" s="11" t="str">
        <f>IF(IFERROR(SEARCH("~?",UPPER('ÚHRADOVÝ KATALOG VZP - ZP'!C335)),0)&gt;0," ?","")</f>
        <v/>
      </c>
      <c r="Y335" s="11" t="str">
        <f>IF(IFERROR(SEARCH("!",UPPER('ÚHRADOVÝ KATALOG VZP - ZP'!C335)),0)&gt;0," !","")</f>
        <v/>
      </c>
      <c r="Z335" s="11" t="str">
        <f>IF(IFERROR(SEARCH("_",UPPER('ÚHRADOVÝ KATALOG VZP - ZP'!C335)),0)&gt;0," _","")</f>
        <v/>
      </c>
      <c r="AA335" s="11" t="str">
        <f>IF(IFERROR(SEARCH("§",UPPER('ÚHRADOVÝ KATALOG VZP - ZP'!C335)),0)&gt;0," §","")</f>
        <v/>
      </c>
      <c r="AB335" s="11" t="str">
        <f>IF(IFERROR(SEARCH("#",UPPER('ÚHRADOVÝ KATALOG VZP - ZP'!C335)),0)&gt;0," #","")</f>
        <v/>
      </c>
      <c r="AC335" s="11" t="str">
        <f>IF(IFERROR(SEARCH(CHAR(10),UPPER('ÚHRADOVÝ KATALOG VZP - ZP'!C335)),0)&gt;0," ALT+ENTER","")</f>
        <v/>
      </c>
      <c r="AD335" s="96" t="str">
        <f>IF(AND(V335=0, R335="NE"),"Chybí NAZ",IF(LEN(TRIM(W335&amp;X335&amp;Y335&amp;Z335&amp;AA335&amp;AB335&amp;AC335))&gt;0,"Nepovolený(é) znak(y):   "&amp;W335&amp;X335&amp;Y335&amp;Z335&amp;AA335&amp;AB335&amp;AC335,TRIM('ÚHRADOVÝ KATALOG VZP - ZP'!C335)))</f>
        <v/>
      </c>
      <c r="AE335" s="11">
        <f>LEN(TRIM('ÚHRADOVÝ KATALOG VZP - ZP'!D335))</f>
        <v>0</v>
      </c>
      <c r="AF335" s="11" t="str">
        <f>IF(IFERROR(SEARCH("""",UPPER('ÚHRADOVÝ KATALOG VZP - ZP'!D335)),0)&gt;0," "&amp;CHAR(34),"")</f>
        <v/>
      </c>
      <c r="AG335" s="11" t="str">
        <f>IF(IFERROR(SEARCH("~?",UPPER('ÚHRADOVÝ KATALOG VZP - ZP'!D335)),0)&gt;0," ?","")</f>
        <v/>
      </c>
      <c r="AH335" s="11" t="str">
        <f>IF(IFERROR(SEARCH("!",UPPER('ÚHRADOVÝ KATALOG VZP - ZP'!D335)),0)&gt;0," !","")</f>
        <v/>
      </c>
      <c r="AI335" s="11" t="str">
        <f>IF(IFERROR(SEARCH("_",UPPER('ÚHRADOVÝ KATALOG VZP - ZP'!D335)),0)&gt;0," _","")</f>
        <v/>
      </c>
      <c r="AJ335" s="11" t="str">
        <f>IF(IFERROR(SEARCH("§",UPPER('ÚHRADOVÝ KATALOG VZP - ZP'!D335)),0)&gt;0," §","")</f>
        <v/>
      </c>
      <c r="AK335" s="11" t="str">
        <f>IF(IFERROR(SEARCH("#",UPPER('ÚHRADOVÝ KATALOG VZP - ZP'!D335)),0)&gt;0," #","")</f>
        <v/>
      </c>
      <c r="AL335" s="11" t="str">
        <f>IF(IFERROR(SEARCH(CHAR(10),UPPER('ÚHRADOVÝ KATALOG VZP - ZP'!D335)),0)&gt;0," ALT+ENTER","")</f>
        <v/>
      </c>
      <c r="AM335" s="96" t="str">
        <f>IF(AND(AE335=0, R335="NE"),"Chybí DOP",IF(LEN(TRIM(AF335&amp;AG335&amp;AH335&amp;AI335&amp;AJ335&amp;AK335&amp;AL335))&gt;0,"Nepovolený(é) znak(y):   "&amp;AF335&amp;AG335&amp;AH335&amp;AI335&amp;AJ335&amp;AK335&amp;AL335,TRIM('ÚHRADOVÝ KATALOG VZP - ZP'!D335)))</f>
        <v/>
      </c>
    </row>
    <row r="336" spans="1:39" ht="30" hidden="1" customHeight="1" x14ac:dyDescent="0.2">
      <c r="A336" s="1">
        <v>331</v>
      </c>
      <c r="B336" s="20" t="str">
        <f>IF(ISBLANK('ÚHRADOVÝ KATALOG VZP - ZP'!B336),"",'ÚHRADOVÝ KATALOG VZP - ZP'!B336)</f>
        <v/>
      </c>
      <c r="C336" s="21" t="str">
        <f t="shared" si="21"/>
        <v/>
      </c>
      <c r="D336" s="21" t="str">
        <f t="shared" si="22"/>
        <v/>
      </c>
      <c r="E336" s="22" t="str">
        <f>IF(S336="NOVÝ",IF(LEN(TRIM('ÚHRADOVÝ KATALOG VZP - ZP'!E336))=0,"Chybí TYP",'ÚHRADOVÝ KATALOG VZP - ZP'!E336),IF(LEN(TRIM('ÚHRADOVÝ KATALOG VZP - ZP'!E336))=0,"",'ÚHRADOVÝ KATALOG VZP - ZP'!E336))</f>
        <v/>
      </c>
      <c r="F336" s="22" t="str">
        <f t="shared" si="23"/>
        <v/>
      </c>
      <c r="G336" s="22" t="str">
        <f>IF(S336="NOVÝ",IF(LEN(TRIM('ÚHRADOVÝ KATALOG VZP - ZP'!G336))=0,"???",IF(IFERROR(SEARCH("""",UPPER('ÚHRADOVÝ KATALOG VZP - ZP'!G336)),0)=0,UPPER('ÚHRADOVÝ KATALOG VZP - ZP'!G336),"("&amp;""""&amp;")")),IF(LEN(TRIM('ÚHRADOVÝ KATALOG VZP - ZP'!G336))=0,"",IF(IFERROR(SEARCH("""",UPPER('ÚHRADOVÝ KATALOG VZP - ZP'!G336)),0)=0,UPPER('ÚHRADOVÝ KATALOG VZP - ZP'!G336),"("&amp;""""&amp;")")))</f>
        <v/>
      </c>
      <c r="H336" s="22" t="str">
        <f>IF(IFERROR(SEARCH("""",UPPER('ÚHRADOVÝ KATALOG VZP - ZP'!H336)),0)=0,UPPER('ÚHRADOVÝ KATALOG VZP - ZP'!H336),"("&amp;""""&amp;")")</f>
        <v/>
      </c>
      <c r="I336" s="22" t="str">
        <f>IF(IFERROR(SEARCH("""",UPPER('ÚHRADOVÝ KATALOG VZP - ZP'!I336)),0)=0,UPPER('ÚHRADOVÝ KATALOG VZP - ZP'!I336),"("&amp;""""&amp;")")</f>
        <v/>
      </c>
      <c r="J336" s="23" t="str">
        <f>IF(S336="NOVÝ",IF(LEN(TRIM('ÚHRADOVÝ KATALOG VZP - ZP'!J336))=0,"Chybí VYC",'ÚHRADOVÝ KATALOG VZP - ZP'!J336),IF(LEN(TRIM('ÚHRADOVÝ KATALOG VZP - ZP'!J336))=0,"",'ÚHRADOVÝ KATALOG VZP - ZP'!J336))</f>
        <v/>
      </c>
      <c r="K336" s="22" t="str">
        <f>IF(S336="NOVÝ",IF(LEN(TRIM('ÚHRADOVÝ KATALOG VZP - ZP'!K336))=0,"Chybí MENA",IF(IFERROR(SEARCH("""",UPPER('ÚHRADOVÝ KATALOG VZP - ZP'!K336)),0)=0,UPPER('ÚHRADOVÝ KATALOG VZP - ZP'!K336),"("&amp;""""&amp;")")),IF(LEN(TRIM('ÚHRADOVÝ KATALOG VZP - ZP'!K336))=0,"",IF(IFERROR(SEARCH("""",UPPER('ÚHRADOVÝ KATALOG VZP - ZP'!K336)),0)=0,UPPER('ÚHRADOVÝ KATALOG VZP - ZP'!K336),"("&amp;""""&amp;")")))</f>
        <v/>
      </c>
      <c r="L336" s="24" t="str">
        <f>IF(S336="NOVÝ",IF(LEN(TRIM('ÚHRADOVÝ KATALOG VZP - ZP'!L336))=0,"Chybí KURZ",'ÚHRADOVÝ KATALOG VZP - ZP'!L336),IF(LEN(TRIM('ÚHRADOVÝ KATALOG VZP - ZP'!L336))=0,"",'ÚHRADOVÝ KATALOG VZP - ZP'!L336))</f>
        <v/>
      </c>
      <c r="M336" s="83" t="str">
        <f>IF(S336="NOVÝ",IF(LEN(TRIM('ÚHRADOVÝ KATALOG VZP - ZP'!M336))=0,"Chybí DPH",
IF(OR('ÚHRADOVÝ KATALOG VZP - ZP'!M336=15,'ÚHRADOVÝ KATALOG VZP - ZP'!M336=21),
'ÚHRADOVÝ KATALOG VZP - ZP'!M336,"CHYBA")),
IF(LEN(TRIM('ÚHRADOVÝ KATALOG VZP - ZP'!M336))=0,"",
IF(OR('ÚHRADOVÝ KATALOG VZP - ZP'!M336=15,'ÚHRADOVÝ KATALOG VZP - ZP'!M336=21),
'ÚHRADOVÝ KATALOG VZP - ZP'!M336,"CHYBA"))
)</f>
        <v/>
      </c>
      <c r="N336" s="25" t="str">
        <f>IF(R336="NE",IF(AND(T336&lt;&gt;"X",LEN('ÚHRADOVÝ KATALOG VZP - ZP'!N336)&gt;0),IF(ROUND(J336*L336*(1+(M336/100))*T336,2)&lt;'ÚHRADOVÝ KATALOG VZP - ZP'!N336,TEXT('ÚHRADOVÝ KATALOG VZP - ZP'!N336,"# ##0,00 Kč") &amp; CHAR(10) &amp; "&gt; " &amp; TEXT('ÚHRADOVÝ KATALOG VZP - ZP'!N336-(J336*L336*(1+(M336/100))*T336),"# ##0,00 Kč"),TEXT('ÚHRADOVÝ KATALOG VZP - ZP'!N336,"# ##0,00 Kč") &amp; CHAR(10) &amp; "OK"),"Chybí data pro výpočet"),"")</f>
        <v/>
      </c>
      <c r="O336" s="26" t="str">
        <f>IF(AND(R336="NE",LEN('ÚHRADOVÝ KATALOG VZP - ZP'!O336)&gt;0),'ÚHRADOVÝ KATALOG VZP - ZP'!O336,"")</f>
        <v/>
      </c>
      <c r="P336" s="26" t="str">
        <f>IF(AND(R336="NE",LEN('ÚHRADOVÝ KATALOG VZP - ZP'!P336)&gt;0),'ÚHRADOVÝ KATALOG VZP - ZP'!P336,"")</f>
        <v/>
      </c>
      <c r="Q336" s="79" t="str">
        <f>IF(LEN(TRIM('ÚHRADOVÝ KATALOG VZP - ZP'!Q336))=0,"",IF(IFERROR(SEARCH("""",UPPER('ÚHRADOVÝ KATALOG VZP - ZP'!Q336)),0)=0,UPPER('ÚHRADOVÝ KATALOG VZP - ZP'!Q336),"("&amp;""""&amp;")"))</f>
        <v/>
      </c>
      <c r="R336" s="31" t="str">
        <f>IF(LEN(TRIM('ÚHRADOVÝ KATALOG VZP - ZP'!B336)&amp;TRIM('ÚHRADOVÝ KATALOG VZP - ZP'!C336)&amp;TRIM('ÚHRADOVÝ KATALOG VZP - ZP'!D336)&amp;TRIM('ÚHRADOVÝ KATALOG VZP - ZP'!E336)&amp;TRIM('ÚHRADOVÝ KATALOG VZP - ZP'!F336)&amp;TRIM('ÚHRADOVÝ KATALOG VZP - ZP'!G336)&amp;TRIM('ÚHRADOVÝ KATALOG VZP - ZP'!H336)&amp;TRIM('ÚHRADOVÝ KATALOG VZP - ZP'!I336)&amp;TRIM('ÚHRADOVÝ KATALOG VZP - ZP'!J336)&amp;TRIM('ÚHRADOVÝ KATALOG VZP - ZP'!K336)&amp;TRIM('ÚHRADOVÝ KATALOG VZP - ZP'!L336)&amp;TRIM('ÚHRADOVÝ KATALOG VZP - ZP'!M336)&amp;TRIM('ÚHRADOVÝ KATALOG VZP - ZP'!N336)&amp;TRIM('ÚHRADOVÝ KATALOG VZP - ZP'!O336)&amp;TRIM('ÚHRADOVÝ KATALOG VZP - ZP'!P336)&amp;TRIM('ÚHRADOVÝ KATALOG VZP - ZP'!Q336))=0,"ANO","NE")</f>
        <v>ANO</v>
      </c>
      <c r="S336" s="31" t="str">
        <f>IF(R336="NE",IF(LEN(TRIM('ÚHRADOVÝ KATALOG VZP - ZP'!B336))=0,"NOVÝ","OPRAVA"),"")</f>
        <v/>
      </c>
      <c r="T336" s="32" t="str">
        <f t="shared" si="24"/>
        <v>X</v>
      </c>
      <c r="U336" s="11"/>
      <c r="V336" s="11">
        <f>LEN(TRIM('ÚHRADOVÝ KATALOG VZP - ZP'!C336))</f>
        <v>0</v>
      </c>
      <c r="W336" s="11" t="str">
        <f>IF(IFERROR(SEARCH("""",UPPER('ÚHRADOVÝ KATALOG VZP - ZP'!C336)),0)&gt;0," "&amp;CHAR(34),"")</f>
        <v/>
      </c>
      <c r="X336" s="11" t="str">
        <f>IF(IFERROR(SEARCH("~?",UPPER('ÚHRADOVÝ KATALOG VZP - ZP'!C336)),0)&gt;0," ?","")</f>
        <v/>
      </c>
      <c r="Y336" s="11" t="str">
        <f>IF(IFERROR(SEARCH("!",UPPER('ÚHRADOVÝ KATALOG VZP - ZP'!C336)),0)&gt;0," !","")</f>
        <v/>
      </c>
      <c r="Z336" s="11" t="str">
        <f>IF(IFERROR(SEARCH("_",UPPER('ÚHRADOVÝ KATALOG VZP - ZP'!C336)),0)&gt;0," _","")</f>
        <v/>
      </c>
      <c r="AA336" s="11" t="str">
        <f>IF(IFERROR(SEARCH("§",UPPER('ÚHRADOVÝ KATALOG VZP - ZP'!C336)),0)&gt;0," §","")</f>
        <v/>
      </c>
      <c r="AB336" s="11" t="str">
        <f>IF(IFERROR(SEARCH("#",UPPER('ÚHRADOVÝ KATALOG VZP - ZP'!C336)),0)&gt;0," #","")</f>
        <v/>
      </c>
      <c r="AC336" s="11" t="str">
        <f>IF(IFERROR(SEARCH(CHAR(10),UPPER('ÚHRADOVÝ KATALOG VZP - ZP'!C336)),0)&gt;0," ALT+ENTER","")</f>
        <v/>
      </c>
      <c r="AD336" s="96" t="str">
        <f>IF(AND(V336=0, R336="NE"),"Chybí NAZ",IF(LEN(TRIM(W336&amp;X336&amp;Y336&amp;Z336&amp;AA336&amp;AB336&amp;AC336))&gt;0,"Nepovolený(é) znak(y):   "&amp;W336&amp;X336&amp;Y336&amp;Z336&amp;AA336&amp;AB336&amp;AC336,TRIM('ÚHRADOVÝ KATALOG VZP - ZP'!C336)))</f>
        <v/>
      </c>
      <c r="AE336" s="11">
        <f>LEN(TRIM('ÚHRADOVÝ KATALOG VZP - ZP'!D336))</f>
        <v>0</v>
      </c>
      <c r="AF336" s="11" t="str">
        <f>IF(IFERROR(SEARCH("""",UPPER('ÚHRADOVÝ KATALOG VZP - ZP'!D336)),0)&gt;0," "&amp;CHAR(34),"")</f>
        <v/>
      </c>
      <c r="AG336" s="11" t="str">
        <f>IF(IFERROR(SEARCH("~?",UPPER('ÚHRADOVÝ KATALOG VZP - ZP'!D336)),0)&gt;0," ?","")</f>
        <v/>
      </c>
      <c r="AH336" s="11" t="str">
        <f>IF(IFERROR(SEARCH("!",UPPER('ÚHRADOVÝ KATALOG VZP - ZP'!D336)),0)&gt;0," !","")</f>
        <v/>
      </c>
      <c r="AI336" s="11" t="str">
        <f>IF(IFERROR(SEARCH("_",UPPER('ÚHRADOVÝ KATALOG VZP - ZP'!D336)),0)&gt;0," _","")</f>
        <v/>
      </c>
      <c r="AJ336" s="11" t="str">
        <f>IF(IFERROR(SEARCH("§",UPPER('ÚHRADOVÝ KATALOG VZP - ZP'!D336)),0)&gt;0," §","")</f>
        <v/>
      </c>
      <c r="AK336" s="11" t="str">
        <f>IF(IFERROR(SEARCH("#",UPPER('ÚHRADOVÝ KATALOG VZP - ZP'!D336)),0)&gt;0," #","")</f>
        <v/>
      </c>
      <c r="AL336" s="11" t="str">
        <f>IF(IFERROR(SEARCH(CHAR(10),UPPER('ÚHRADOVÝ KATALOG VZP - ZP'!D336)),0)&gt;0," ALT+ENTER","")</f>
        <v/>
      </c>
      <c r="AM336" s="96" t="str">
        <f>IF(AND(AE336=0, R336="NE"),"Chybí DOP",IF(LEN(TRIM(AF336&amp;AG336&amp;AH336&amp;AI336&amp;AJ336&amp;AK336&amp;AL336))&gt;0,"Nepovolený(é) znak(y):   "&amp;AF336&amp;AG336&amp;AH336&amp;AI336&amp;AJ336&amp;AK336&amp;AL336,TRIM('ÚHRADOVÝ KATALOG VZP - ZP'!D336)))</f>
        <v/>
      </c>
    </row>
    <row r="337" spans="1:39" ht="30" hidden="1" customHeight="1" x14ac:dyDescent="0.2">
      <c r="A337" s="1">
        <v>332</v>
      </c>
      <c r="B337" s="20" t="str">
        <f>IF(ISBLANK('ÚHRADOVÝ KATALOG VZP - ZP'!B337),"",'ÚHRADOVÝ KATALOG VZP - ZP'!B337)</f>
        <v/>
      </c>
      <c r="C337" s="21" t="str">
        <f t="shared" si="21"/>
        <v/>
      </c>
      <c r="D337" s="21" t="str">
        <f t="shared" si="22"/>
        <v/>
      </c>
      <c r="E337" s="22" t="str">
        <f>IF(S337="NOVÝ",IF(LEN(TRIM('ÚHRADOVÝ KATALOG VZP - ZP'!E337))=0,"Chybí TYP",'ÚHRADOVÝ KATALOG VZP - ZP'!E337),IF(LEN(TRIM('ÚHRADOVÝ KATALOG VZP - ZP'!E337))=0,"",'ÚHRADOVÝ KATALOG VZP - ZP'!E337))</f>
        <v/>
      </c>
      <c r="F337" s="22" t="str">
        <f t="shared" si="23"/>
        <v/>
      </c>
      <c r="G337" s="22" t="str">
        <f>IF(S337="NOVÝ",IF(LEN(TRIM('ÚHRADOVÝ KATALOG VZP - ZP'!G337))=0,"???",IF(IFERROR(SEARCH("""",UPPER('ÚHRADOVÝ KATALOG VZP - ZP'!G337)),0)=0,UPPER('ÚHRADOVÝ KATALOG VZP - ZP'!G337),"("&amp;""""&amp;")")),IF(LEN(TRIM('ÚHRADOVÝ KATALOG VZP - ZP'!G337))=0,"",IF(IFERROR(SEARCH("""",UPPER('ÚHRADOVÝ KATALOG VZP - ZP'!G337)),0)=0,UPPER('ÚHRADOVÝ KATALOG VZP - ZP'!G337),"("&amp;""""&amp;")")))</f>
        <v/>
      </c>
      <c r="H337" s="22" t="str">
        <f>IF(IFERROR(SEARCH("""",UPPER('ÚHRADOVÝ KATALOG VZP - ZP'!H337)),0)=0,UPPER('ÚHRADOVÝ KATALOG VZP - ZP'!H337),"("&amp;""""&amp;")")</f>
        <v/>
      </c>
      <c r="I337" s="22" t="str">
        <f>IF(IFERROR(SEARCH("""",UPPER('ÚHRADOVÝ KATALOG VZP - ZP'!I337)),0)=0,UPPER('ÚHRADOVÝ KATALOG VZP - ZP'!I337),"("&amp;""""&amp;")")</f>
        <v/>
      </c>
      <c r="J337" s="23" t="str">
        <f>IF(S337="NOVÝ",IF(LEN(TRIM('ÚHRADOVÝ KATALOG VZP - ZP'!J337))=0,"Chybí VYC",'ÚHRADOVÝ KATALOG VZP - ZP'!J337),IF(LEN(TRIM('ÚHRADOVÝ KATALOG VZP - ZP'!J337))=0,"",'ÚHRADOVÝ KATALOG VZP - ZP'!J337))</f>
        <v/>
      </c>
      <c r="K337" s="22" t="str">
        <f>IF(S337="NOVÝ",IF(LEN(TRIM('ÚHRADOVÝ KATALOG VZP - ZP'!K337))=0,"Chybí MENA",IF(IFERROR(SEARCH("""",UPPER('ÚHRADOVÝ KATALOG VZP - ZP'!K337)),0)=0,UPPER('ÚHRADOVÝ KATALOG VZP - ZP'!K337),"("&amp;""""&amp;")")),IF(LEN(TRIM('ÚHRADOVÝ KATALOG VZP - ZP'!K337))=0,"",IF(IFERROR(SEARCH("""",UPPER('ÚHRADOVÝ KATALOG VZP - ZP'!K337)),0)=0,UPPER('ÚHRADOVÝ KATALOG VZP - ZP'!K337),"("&amp;""""&amp;")")))</f>
        <v/>
      </c>
      <c r="L337" s="24" t="str">
        <f>IF(S337="NOVÝ",IF(LEN(TRIM('ÚHRADOVÝ KATALOG VZP - ZP'!L337))=0,"Chybí KURZ",'ÚHRADOVÝ KATALOG VZP - ZP'!L337),IF(LEN(TRIM('ÚHRADOVÝ KATALOG VZP - ZP'!L337))=0,"",'ÚHRADOVÝ KATALOG VZP - ZP'!L337))</f>
        <v/>
      </c>
      <c r="M337" s="83" t="str">
        <f>IF(S337="NOVÝ",IF(LEN(TRIM('ÚHRADOVÝ KATALOG VZP - ZP'!M337))=0,"Chybí DPH",
IF(OR('ÚHRADOVÝ KATALOG VZP - ZP'!M337=15,'ÚHRADOVÝ KATALOG VZP - ZP'!M337=21),
'ÚHRADOVÝ KATALOG VZP - ZP'!M337,"CHYBA")),
IF(LEN(TRIM('ÚHRADOVÝ KATALOG VZP - ZP'!M337))=0,"",
IF(OR('ÚHRADOVÝ KATALOG VZP - ZP'!M337=15,'ÚHRADOVÝ KATALOG VZP - ZP'!M337=21),
'ÚHRADOVÝ KATALOG VZP - ZP'!M337,"CHYBA"))
)</f>
        <v/>
      </c>
      <c r="N337" s="25" t="str">
        <f>IF(R337="NE",IF(AND(T337&lt;&gt;"X",LEN('ÚHRADOVÝ KATALOG VZP - ZP'!N337)&gt;0),IF(ROUND(J337*L337*(1+(M337/100))*T337,2)&lt;'ÚHRADOVÝ KATALOG VZP - ZP'!N337,TEXT('ÚHRADOVÝ KATALOG VZP - ZP'!N337,"# ##0,00 Kč") &amp; CHAR(10) &amp; "&gt; " &amp; TEXT('ÚHRADOVÝ KATALOG VZP - ZP'!N337-(J337*L337*(1+(M337/100))*T337),"# ##0,00 Kč"),TEXT('ÚHRADOVÝ KATALOG VZP - ZP'!N337,"# ##0,00 Kč") &amp; CHAR(10) &amp; "OK"),"Chybí data pro výpočet"),"")</f>
        <v/>
      </c>
      <c r="O337" s="26" t="str">
        <f>IF(AND(R337="NE",LEN('ÚHRADOVÝ KATALOG VZP - ZP'!O337)&gt;0),'ÚHRADOVÝ KATALOG VZP - ZP'!O337,"")</f>
        <v/>
      </c>
      <c r="P337" s="26" t="str">
        <f>IF(AND(R337="NE",LEN('ÚHRADOVÝ KATALOG VZP - ZP'!P337)&gt;0),'ÚHRADOVÝ KATALOG VZP - ZP'!P337,"")</f>
        <v/>
      </c>
      <c r="Q337" s="79" t="str">
        <f>IF(LEN(TRIM('ÚHRADOVÝ KATALOG VZP - ZP'!Q337))=0,"",IF(IFERROR(SEARCH("""",UPPER('ÚHRADOVÝ KATALOG VZP - ZP'!Q337)),0)=0,UPPER('ÚHRADOVÝ KATALOG VZP - ZP'!Q337),"("&amp;""""&amp;")"))</f>
        <v/>
      </c>
      <c r="R337" s="31" t="str">
        <f>IF(LEN(TRIM('ÚHRADOVÝ KATALOG VZP - ZP'!B337)&amp;TRIM('ÚHRADOVÝ KATALOG VZP - ZP'!C337)&amp;TRIM('ÚHRADOVÝ KATALOG VZP - ZP'!D337)&amp;TRIM('ÚHRADOVÝ KATALOG VZP - ZP'!E337)&amp;TRIM('ÚHRADOVÝ KATALOG VZP - ZP'!F337)&amp;TRIM('ÚHRADOVÝ KATALOG VZP - ZP'!G337)&amp;TRIM('ÚHRADOVÝ KATALOG VZP - ZP'!H337)&amp;TRIM('ÚHRADOVÝ KATALOG VZP - ZP'!I337)&amp;TRIM('ÚHRADOVÝ KATALOG VZP - ZP'!J337)&amp;TRIM('ÚHRADOVÝ KATALOG VZP - ZP'!K337)&amp;TRIM('ÚHRADOVÝ KATALOG VZP - ZP'!L337)&amp;TRIM('ÚHRADOVÝ KATALOG VZP - ZP'!M337)&amp;TRIM('ÚHRADOVÝ KATALOG VZP - ZP'!N337)&amp;TRIM('ÚHRADOVÝ KATALOG VZP - ZP'!O337)&amp;TRIM('ÚHRADOVÝ KATALOG VZP - ZP'!P337)&amp;TRIM('ÚHRADOVÝ KATALOG VZP - ZP'!Q337))=0,"ANO","NE")</f>
        <v>ANO</v>
      </c>
      <c r="S337" s="31" t="str">
        <f>IF(R337="NE",IF(LEN(TRIM('ÚHRADOVÝ KATALOG VZP - ZP'!B337))=0,"NOVÝ","OPRAVA"),"")</f>
        <v/>
      </c>
      <c r="T337" s="32" t="str">
        <f t="shared" si="24"/>
        <v>X</v>
      </c>
      <c r="U337" s="11"/>
      <c r="V337" s="11">
        <f>LEN(TRIM('ÚHRADOVÝ KATALOG VZP - ZP'!C337))</f>
        <v>0</v>
      </c>
      <c r="W337" s="11" t="str">
        <f>IF(IFERROR(SEARCH("""",UPPER('ÚHRADOVÝ KATALOG VZP - ZP'!C337)),0)&gt;0," "&amp;CHAR(34),"")</f>
        <v/>
      </c>
      <c r="X337" s="11" t="str">
        <f>IF(IFERROR(SEARCH("~?",UPPER('ÚHRADOVÝ KATALOG VZP - ZP'!C337)),0)&gt;0," ?","")</f>
        <v/>
      </c>
      <c r="Y337" s="11" t="str">
        <f>IF(IFERROR(SEARCH("!",UPPER('ÚHRADOVÝ KATALOG VZP - ZP'!C337)),0)&gt;0," !","")</f>
        <v/>
      </c>
      <c r="Z337" s="11" t="str">
        <f>IF(IFERROR(SEARCH("_",UPPER('ÚHRADOVÝ KATALOG VZP - ZP'!C337)),0)&gt;0," _","")</f>
        <v/>
      </c>
      <c r="AA337" s="11" t="str">
        <f>IF(IFERROR(SEARCH("§",UPPER('ÚHRADOVÝ KATALOG VZP - ZP'!C337)),0)&gt;0," §","")</f>
        <v/>
      </c>
      <c r="AB337" s="11" t="str">
        <f>IF(IFERROR(SEARCH("#",UPPER('ÚHRADOVÝ KATALOG VZP - ZP'!C337)),0)&gt;0," #","")</f>
        <v/>
      </c>
      <c r="AC337" s="11" t="str">
        <f>IF(IFERROR(SEARCH(CHAR(10),UPPER('ÚHRADOVÝ KATALOG VZP - ZP'!C337)),0)&gt;0," ALT+ENTER","")</f>
        <v/>
      </c>
      <c r="AD337" s="96" t="str">
        <f>IF(AND(V337=0, R337="NE"),"Chybí NAZ",IF(LEN(TRIM(W337&amp;X337&amp;Y337&amp;Z337&amp;AA337&amp;AB337&amp;AC337))&gt;0,"Nepovolený(é) znak(y):   "&amp;W337&amp;X337&amp;Y337&amp;Z337&amp;AA337&amp;AB337&amp;AC337,TRIM('ÚHRADOVÝ KATALOG VZP - ZP'!C337)))</f>
        <v/>
      </c>
      <c r="AE337" s="11">
        <f>LEN(TRIM('ÚHRADOVÝ KATALOG VZP - ZP'!D337))</f>
        <v>0</v>
      </c>
      <c r="AF337" s="11" t="str">
        <f>IF(IFERROR(SEARCH("""",UPPER('ÚHRADOVÝ KATALOG VZP - ZP'!D337)),0)&gt;0," "&amp;CHAR(34),"")</f>
        <v/>
      </c>
      <c r="AG337" s="11" t="str">
        <f>IF(IFERROR(SEARCH("~?",UPPER('ÚHRADOVÝ KATALOG VZP - ZP'!D337)),0)&gt;0," ?","")</f>
        <v/>
      </c>
      <c r="AH337" s="11" t="str">
        <f>IF(IFERROR(SEARCH("!",UPPER('ÚHRADOVÝ KATALOG VZP - ZP'!D337)),0)&gt;0," !","")</f>
        <v/>
      </c>
      <c r="AI337" s="11" t="str">
        <f>IF(IFERROR(SEARCH("_",UPPER('ÚHRADOVÝ KATALOG VZP - ZP'!D337)),0)&gt;0," _","")</f>
        <v/>
      </c>
      <c r="AJ337" s="11" t="str">
        <f>IF(IFERROR(SEARCH("§",UPPER('ÚHRADOVÝ KATALOG VZP - ZP'!D337)),0)&gt;0," §","")</f>
        <v/>
      </c>
      <c r="AK337" s="11" t="str">
        <f>IF(IFERROR(SEARCH("#",UPPER('ÚHRADOVÝ KATALOG VZP - ZP'!D337)),0)&gt;0," #","")</f>
        <v/>
      </c>
      <c r="AL337" s="11" t="str">
        <f>IF(IFERROR(SEARCH(CHAR(10),UPPER('ÚHRADOVÝ KATALOG VZP - ZP'!D337)),0)&gt;0," ALT+ENTER","")</f>
        <v/>
      </c>
      <c r="AM337" s="96" t="str">
        <f>IF(AND(AE337=0, R337="NE"),"Chybí DOP",IF(LEN(TRIM(AF337&amp;AG337&amp;AH337&amp;AI337&amp;AJ337&amp;AK337&amp;AL337))&gt;0,"Nepovolený(é) znak(y):   "&amp;AF337&amp;AG337&amp;AH337&amp;AI337&amp;AJ337&amp;AK337&amp;AL337,TRIM('ÚHRADOVÝ KATALOG VZP - ZP'!D337)))</f>
        <v/>
      </c>
    </row>
    <row r="338" spans="1:39" ht="30" hidden="1" customHeight="1" x14ac:dyDescent="0.2">
      <c r="A338" s="1">
        <v>333</v>
      </c>
      <c r="B338" s="20" t="str">
        <f>IF(ISBLANK('ÚHRADOVÝ KATALOG VZP - ZP'!B338),"",'ÚHRADOVÝ KATALOG VZP - ZP'!B338)</f>
        <v/>
      </c>
      <c r="C338" s="21" t="str">
        <f t="shared" si="21"/>
        <v/>
      </c>
      <c r="D338" s="21" t="str">
        <f t="shared" si="22"/>
        <v/>
      </c>
      <c r="E338" s="22" t="str">
        <f>IF(S338="NOVÝ",IF(LEN(TRIM('ÚHRADOVÝ KATALOG VZP - ZP'!E338))=0,"Chybí TYP",'ÚHRADOVÝ KATALOG VZP - ZP'!E338),IF(LEN(TRIM('ÚHRADOVÝ KATALOG VZP - ZP'!E338))=0,"",'ÚHRADOVÝ KATALOG VZP - ZP'!E338))</f>
        <v/>
      </c>
      <c r="F338" s="22" t="str">
        <f t="shared" si="23"/>
        <v/>
      </c>
      <c r="G338" s="22" t="str">
        <f>IF(S338="NOVÝ",IF(LEN(TRIM('ÚHRADOVÝ KATALOG VZP - ZP'!G338))=0,"???",IF(IFERROR(SEARCH("""",UPPER('ÚHRADOVÝ KATALOG VZP - ZP'!G338)),0)=0,UPPER('ÚHRADOVÝ KATALOG VZP - ZP'!G338),"("&amp;""""&amp;")")),IF(LEN(TRIM('ÚHRADOVÝ KATALOG VZP - ZP'!G338))=0,"",IF(IFERROR(SEARCH("""",UPPER('ÚHRADOVÝ KATALOG VZP - ZP'!G338)),0)=0,UPPER('ÚHRADOVÝ KATALOG VZP - ZP'!G338),"("&amp;""""&amp;")")))</f>
        <v/>
      </c>
      <c r="H338" s="22" t="str">
        <f>IF(IFERROR(SEARCH("""",UPPER('ÚHRADOVÝ KATALOG VZP - ZP'!H338)),0)=0,UPPER('ÚHRADOVÝ KATALOG VZP - ZP'!H338),"("&amp;""""&amp;")")</f>
        <v/>
      </c>
      <c r="I338" s="22" t="str">
        <f>IF(IFERROR(SEARCH("""",UPPER('ÚHRADOVÝ KATALOG VZP - ZP'!I338)),0)=0,UPPER('ÚHRADOVÝ KATALOG VZP - ZP'!I338),"("&amp;""""&amp;")")</f>
        <v/>
      </c>
      <c r="J338" s="23" t="str">
        <f>IF(S338="NOVÝ",IF(LEN(TRIM('ÚHRADOVÝ KATALOG VZP - ZP'!J338))=0,"Chybí VYC",'ÚHRADOVÝ KATALOG VZP - ZP'!J338),IF(LEN(TRIM('ÚHRADOVÝ KATALOG VZP - ZP'!J338))=0,"",'ÚHRADOVÝ KATALOG VZP - ZP'!J338))</f>
        <v/>
      </c>
      <c r="K338" s="22" t="str">
        <f>IF(S338="NOVÝ",IF(LEN(TRIM('ÚHRADOVÝ KATALOG VZP - ZP'!K338))=0,"Chybí MENA",IF(IFERROR(SEARCH("""",UPPER('ÚHRADOVÝ KATALOG VZP - ZP'!K338)),0)=0,UPPER('ÚHRADOVÝ KATALOG VZP - ZP'!K338),"("&amp;""""&amp;")")),IF(LEN(TRIM('ÚHRADOVÝ KATALOG VZP - ZP'!K338))=0,"",IF(IFERROR(SEARCH("""",UPPER('ÚHRADOVÝ KATALOG VZP - ZP'!K338)),0)=0,UPPER('ÚHRADOVÝ KATALOG VZP - ZP'!K338),"("&amp;""""&amp;")")))</f>
        <v/>
      </c>
      <c r="L338" s="24" t="str">
        <f>IF(S338="NOVÝ",IF(LEN(TRIM('ÚHRADOVÝ KATALOG VZP - ZP'!L338))=0,"Chybí KURZ",'ÚHRADOVÝ KATALOG VZP - ZP'!L338),IF(LEN(TRIM('ÚHRADOVÝ KATALOG VZP - ZP'!L338))=0,"",'ÚHRADOVÝ KATALOG VZP - ZP'!L338))</f>
        <v/>
      </c>
      <c r="M338" s="83" t="str">
        <f>IF(S338="NOVÝ",IF(LEN(TRIM('ÚHRADOVÝ KATALOG VZP - ZP'!M338))=0,"Chybí DPH",
IF(OR('ÚHRADOVÝ KATALOG VZP - ZP'!M338=15,'ÚHRADOVÝ KATALOG VZP - ZP'!M338=21),
'ÚHRADOVÝ KATALOG VZP - ZP'!M338,"CHYBA")),
IF(LEN(TRIM('ÚHRADOVÝ KATALOG VZP - ZP'!M338))=0,"",
IF(OR('ÚHRADOVÝ KATALOG VZP - ZP'!M338=15,'ÚHRADOVÝ KATALOG VZP - ZP'!M338=21),
'ÚHRADOVÝ KATALOG VZP - ZP'!M338,"CHYBA"))
)</f>
        <v/>
      </c>
      <c r="N338" s="25" t="str">
        <f>IF(R338="NE",IF(AND(T338&lt;&gt;"X",LEN('ÚHRADOVÝ KATALOG VZP - ZP'!N338)&gt;0),IF(ROUND(J338*L338*(1+(M338/100))*T338,2)&lt;'ÚHRADOVÝ KATALOG VZP - ZP'!N338,TEXT('ÚHRADOVÝ KATALOG VZP - ZP'!N338,"# ##0,00 Kč") &amp; CHAR(10) &amp; "&gt; " &amp; TEXT('ÚHRADOVÝ KATALOG VZP - ZP'!N338-(J338*L338*(1+(M338/100))*T338),"# ##0,00 Kč"),TEXT('ÚHRADOVÝ KATALOG VZP - ZP'!N338,"# ##0,00 Kč") &amp; CHAR(10) &amp; "OK"),"Chybí data pro výpočet"),"")</f>
        <v/>
      </c>
      <c r="O338" s="26" t="str">
        <f>IF(AND(R338="NE",LEN('ÚHRADOVÝ KATALOG VZP - ZP'!O338)&gt;0),'ÚHRADOVÝ KATALOG VZP - ZP'!O338,"")</f>
        <v/>
      </c>
      <c r="P338" s="26" t="str">
        <f>IF(AND(R338="NE",LEN('ÚHRADOVÝ KATALOG VZP - ZP'!P338)&gt;0),'ÚHRADOVÝ KATALOG VZP - ZP'!P338,"")</f>
        <v/>
      </c>
      <c r="Q338" s="79" t="str">
        <f>IF(LEN(TRIM('ÚHRADOVÝ KATALOG VZP - ZP'!Q338))=0,"",IF(IFERROR(SEARCH("""",UPPER('ÚHRADOVÝ KATALOG VZP - ZP'!Q338)),0)=0,UPPER('ÚHRADOVÝ KATALOG VZP - ZP'!Q338),"("&amp;""""&amp;")"))</f>
        <v/>
      </c>
      <c r="R338" s="31" t="str">
        <f>IF(LEN(TRIM('ÚHRADOVÝ KATALOG VZP - ZP'!B338)&amp;TRIM('ÚHRADOVÝ KATALOG VZP - ZP'!C338)&amp;TRIM('ÚHRADOVÝ KATALOG VZP - ZP'!D338)&amp;TRIM('ÚHRADOVÝ KATALOG VZP - ZP'!E338)&amp;TRIM('ÚHRADOVÝ KATALOG VZP - ZP'!F338)&amp;TRIM('ÚHRADOVÝ KATALOG VZP - ZP'!G338)&amp;TRIM('ÚHRADOVÝ KATALOG VZP - ZP'!H338)&amp;TRIM('ÚHRADOVÝ KATALOG VZP - ZP'!I338)&amp;TRIM('ÚHRADOVÝ KATALOG VZP - ZP'!J338)&amp;TRIM('ÚHRADOVÝ KATALOG VZP - ZP'!K338)&amp;TRIM('ÚHRADOVÝ KATALOG VZP - ZP'!L338)&amp;TRIM('ÚHRADOVÝ KATALOG VZP - ZP'!M338)&amp;TRIM('ÚHRADOVÝ KATALOG VZP - ZP'!N338)&amp;TRIM('ÚHRADOVÝ KATALOG VZP - ZP'!O338)&amp;TRIM('ÚHRADOVÝ KATALOG VZP - ZP'!P338)&amp;TRIM('ÚHRADOVÝ KATALOG VZP - ZP'!Q338))=0,"ANO","NE")</f>
        <v>ANO</v>
      </c>
      <c r="S338" s="31" t="str">
        <f>IF(R338="NE",IF(LEN(TRIM('ÚHRADOVÝ KATALOG VZP - ZP'!B338))=0,"NOVÝ","OPRAVA"),"")</f>
        <v/>
      </c>
      <c r="T338" s="32" t="str">
        <f t="shared" si="24"/>
        <v>X</v>
      </c>
      <c r="U338" s="11"/>
      <c r="V338" s="11">
        <f>LEN(TRIM('ÚHRADOVÝ KATALOG VZP - ZP'!C338))</f>
        <v>0</v>
      </c>
      <c r="W338" s="11" t="str">
        <f>IF(IFERROR(SEARCH("""",UPPER('ÚHRADOVÝ KATALOG VZP - ZP'!C338)),0)&gt;0," "&amp;CHAR(34),"")</f>
        <v/>
      </c>
      <c r="X338" s="11" t="str">
        <f>IF(IFERROR(SEARCH("~?",UPPER('ÚHRADOVÝ KATALOG VZP - ZP'!C338)),0)&gt;0," ?","")</f>
        <v/>
      </c>
      <c r="Y338" s="11" t="str">
        <f>IF(IFERROR(SEARCH("!",UPPER('ÚHRADOVÝ KATALOG VZP - ZP'!C338)),0)&gt;0," !","")</f>
        <v/>
      </c>
      <c r="Z338" s="11" t="str">
        <f>IF(IFERROR(SEARCH("_",UPPER('ÚHRADOVÝ KATALOG VZP - ZP'!C338)),0)&gt;0," _","")</f>
        <v/>
      </c>
      <c r="AA338" s="11" t="str">
        <f>IF(IFERROR(SEARCH("§",UPPER('ÚHRADOVÝ KATALOG VZP - ZP'!C338)),0)&gt;0," §","")</f>
        <v/>
      </c>
      <c r="AB338" s="11" t="str">
        <f>IF(IFERROR(SEARCH("#",UPPER('ÚHRADOVÝ KATALOG VZP - ZP'!C338)),0)&gt;0," #","")</f>
        <v/>
      </c>
      <c r="AC338" s="11" t="str">
        <f>IF(IFERROR(SEARCH(CHAR(10),UPPER('ÚHRADOVÝ KATALOG VZP - ZP'!C338)),0)&gt;0," ALT+ENTER","")</f>
        <v/>
      </c>
      <c r="AD338" s="96" t="str">
        <f>IF(AND(V338=0, R338="NE"),"Chybí NAZ",IF(LEN(TRIM(W338&amp;X338&amp;Y338&amp;Z338&amp;AA338&amp;AB338&amp;AC338))&gt;0,"Nepovolený(é) znak(y):   "&amp;W338&amp;X338&amp;Y338&amp;Z338&amp;AA338&amp;AB338&amp;AC338,TRIM('ÚHRADOVÝ KATALOG VZP - ZP'!C338)))</f>
        <v/>
      </c>
      <c r="AE338" s="11">
        <f>LEN(TRIM('ÚHRADOVÝ KATALOG VZP - ZP'!D338))</f>
        <v>0</v>
      </c>
      <c r="AF338" s="11" t="str">
        <f>IF(IFERROR(SEARCH("""",UPPER('ÚHRADOVÝ KATALOG VZP - ZP'!D338)),0)&gt;0," "&amp;CHAR(34),"")</f>
        <v/>
      </c>
      <c r="AG338" s="11" t="str">
        <f>IF(IFERROR(SEARCH("~?",UPPER('ÚHRADOVÝ KATALOG VZP - ZP'!D338)),0)&gt;0," ?","")</f>
        <v/>
      </c>
      <c r="AH338" s="11" t="str">
        <f>IF(IFERROR(SEARCH("!",UPPER('ÚHRADOVÝ KATALOG VZP - ZP'!D338)),0)&gt;0," !","")</f>
        <v/>
      </c>
      <c r="AI338" s="11" t="str">
        <f>IF(IFERROR(SEARCH("_",UPPER('ÚHRADOVÝ KATALOG VZP - ZP'!D338)),0)&gt;0," _","")</f>
        <v/>
      </c>
      <c r="AJ338" s="11" t="str">
        <f>IF(IFERROR(SEARCH("§",UPPER('ÚHRADOVÝ KATALOG VZP - ZP'!D338)),0)&gt;0," §","")</f>
        <v/>
      </c>
      <c r="AK338" s="11" t="str">
        <f>IF(IFERROR(SEARCH("#",UPPER('ÚHRADOVÝ KATALOG VZP - ZP'!D338)),0)&gt;0," #","")</f>
        <v/>
      </c>
      <c r="AL338" s="11" t="str">
        <f>IF(IFERROR(SEARCH(CHAR(10),UPPER('ÚHRADOVÝ KATALOG VZP - ZP'!D338)),0)&gt;0," ALT+ENTER","")</f>
        <v/>
      </c>
      <c r="AM338" s="96" t="str">
        <f>IF(AND(AE338=0, R338="NE"),"Chybí DOP",IF(LEN(TRIM(AF338&amp;AG338&amp;AH338&amp;AI338&amp;AJ338&amp;AK338&amp;AL338))&gt;0,"Nepovolený(é) znak(y):   "&amp;AF338&amp;AG338&amp;AH338&amp;AI338&amp;AJ338&amp;AK338&amp;AL338,TRIM('ÚHRADOVÝ KATALOG VZP - ZP'!D338)))</f>
        <v/>
      </c>
    </row>
    <row r="339" spans="1:39" ht="30" hidden="1" customHeight="1" x14ac:dyDescent="0.2">
      <c r="A339" s="1">
        <v>334</v>
      </c>
      <c r="B339" s="20" t="str">
        <f>IF(ISBLANK('ÚHRADOVÝ KATALOG VZP - ZP'!B339),"",'ÚHRADOVÝ KATALOG VZP - ZP'!B339)</f>
        <v/>
      </c>
      <c r="C339" s="21" t="str">
        <f t="shared" si="21"/>
        <v/>
      </c>
      <c r="D339" s="21" t="str">
        <f t="shared" si="22"/>
        <v/>
      </c>
      <c r="E339" s="22" t="str">
        <f>IF(S339="NOVÝ",IF(LEN(TRIM('ÚHRADOVÝ KATALOG VZP - ZP'!E339))=0,"Chybí TYP",'ÚHRADOVÝ KATALOG VZP - ZP'!E339),IF(LEN(TRIM('ÚHRADOVÝ KATALOG VZP - ZP'!E339))=0,"",'ÚHRADOVÝ KATALOG VZP - ZP'!E339))</f>
        <v/>
      </c>
      <c r="F339" s="22" t="str">
        <f t="shared" si="23"/>
        <v/>
      </c>
      <c r="G339" s="22" t="str">
        <f>IF(S339="NOVÝ",IF(LEN(TRIM('ÚHRADOVÝ KATALOG VZP - ZP'!G339))=0,"???",IF(IFERROR(SEARCH("""",UPPER('ÚHRADOVÝ KATALOG VZP - ZP'!G339)),0)=0,UPPER('ÚHRADOVÝ KATALOG VZP - ZP'!G339),"("&amp;""""&amp;")")),IF(LEN(TRIM('ÚHRADOVÝ KATALOG VZP - ZP'!G339))=0,"",IF(IFERROR(SEARCH("""",UPPER('ÚHRADOVÝ KATALOG VZP - ZP'!G339)),0)=0,UPPER('ÚHRADOVÝ KATALOG VZP - ZP'!G339),"("&amp;""""&amp;")")))</f>
        <v/>
      </c>
      <c r="H339" s="22" t="str">
        <f>IF(IFERROR(SEARCH("""",UPPER('ÚHRADOVÝ KATALOG VZP - ZP'!H339)),0)=0,UPPER('ÚHRADOVÝ KATALOG VZP - ZP'!H339),"("&amp;""""&amp;")")</f>
        <v/>
      </c>
      <c r="I339" s="22" t="str">
        <f>IF(IFERROR(SEARCH("""",UPPER('ÚHRADOVÝ KATALOG VZP - ZP'!I339)),0)=0,UPPER('ÚHRADOVÝ KATALOG VZP - ZP'!I339),"("&amp;""""&amp;")")</f>
        <v/>
      </c>
      <c r="J339" s="23" t="str">
        <f>IF(S339="NOVÝ",IF(LEN(TRIM('ÚHRADOVÝ KATALOG VZP - ZP'!J339))=0,"Chybí VYC",'ÚHRADOVÝ KATALOG VZP - ZP'!J339),IF(LEN(TRIM('ÚHRADOVÝ KATALOG VZP - ZP'!J339))=0,"",'ÚHRADOVÝ KATALOG VZP - ZP'!J339))</f>
        <v/>
      </c>
      <c r="K339" s="22" t="str">
        <f>IF(S339="NOVÝ",IF(LEN(TRIM('ÚHRADOVÝ KATALOG VZP - ZP'!K339))=0,"Chybí MENA",IF(IFERROR(SEARCH("""",UPPER('ÚHRADOVÝ KATALOG VZP - ZP'!K339)),0)=0,UPPER('ÚHRADOVÝ KATALOG VZP - ZP'!K339),"("&amp;""""&amp;")")),IF(LEN(TRIM('ÚHRADOVÝ KATALOG VZP - ZP'!K339))=0,"",IF(IFERROR(SEARCH("""",UPPER('ÚHRADOVÝ KATALOG VZP - ZP'!K339)),0)=0,UPPER('ÚHRADOVÝ KATALOG VZP - ZP'!K339),"("&amp;""""&amp;")")))</f>
        <v/>
      </c>
      <c r="L339" s="24" t="str">
        <f>IF(S339="NOVÝ",IF(LEN(TRIM('ÚHRADOVÝ KATALOG VZP - ZP'!L339))=0,"Chybí KURZ",'ÚHRADOVÝ KATALOG VZP - ZP'!L339),IF(LEN(TRIM('ÚHRADOVÝ KATALOG VZP - ZP'!L339))=0,"",'ÚHRADOVÝ KATALOG VZP - ZP'!L339))</f>
        <v/>
      </c>
      <c r="M339" s="83" t="str">
        <f>IF(S339="NOVÝ",IF(LEN(TRIM('ÚHRADOVÝ KATALOG VZP - ZP'!M339))=0,"Chybí DPH",
IF(OR('ÚHRADOVÝ KATALOG VZP - ZP'!M339=15,'ÚHRADOVÝ KATALOG VZP - ZP'!M339=21),
'ÚHRADOVÝ KATALOG VZP - ZP'!M339,"CHYBA")),
IF(LEN(TRIM('ÚHRADOVÝ KATALOG VZP - ZP'!M339))=0,"",
IF(OR('ÚHRADOVÝ KATALOG VZP - ZP'!M339=15,'ÚHRADOVÝ KATALOG VZP - ZP'!M339=21),
'ÚHRADOVÝ KATALOG VZP - ZP'!M339,"CHYBA"))
)</f>
        <v/>
      </c>
      <c r="N339" s="25" t="str">
        <f>IF(R339="NE",IF(AND(T339&lt;&gt;"X",LEN('ÚHRADOVÝ KATALOG VZP - ZP'!N339)&gt;0),IF(ROUND(J339*L339*(1+(M339/100))*T339,2)&lt;'ÚHRADOVÝ KATALOG VZP - ZP'!N339,TEXT('ÚHRADOVÝ KATALOG VZP - ZP'!N339,"# ##0,00 Kč") &amp; CHAR(10) &amp; "&gt; " &amp; TEXT('ÚHRADOVÝ KATALOG VZP - ZP'!N339-(J339*L339*(1+(M339/100))*T339),"# ##0,00 Kč"),TEXT('ÚHRADOVÝ KATALOG VZP - ZP'!N339,"# ##0,00 Kč") &amp; CHAR(10) &amp; "OK"),"Chybí data pro výpočet"),"")</f>
        <v/>
      </c>
      <c r="O339" s="26" t="str">
        <f>IF(AND(R339="NE",LEN('ÚHRADOVÝ KATALOG VZP - ZP'!O339)&gt;0),'ÚHRADOVÝ KATALOG VZP - ZP'!O339,"")</f>
        <v/>
      </c>
      <c r="P339" s="26" t="str">
        <f>IF(AND(R339="NE",LEN('ÚHRADOVÝ KATALOG VZP - ZP'!P339)&gt;0),'ÚHRADOVÝ KATALOG VZP - ZP'!P339,"")</f>
        <v/>
      </c>
      <c r="Q339" s="79" t="str">
        <f>IF(LEN(TRIM('ÚHRADOVÝ KATALOG VZP - ZP'!Q339))=0,"",IF(IFERROR(SEARCH("""",UPPER('ÚHRADOVÝ KATALOG VZP - ZP'!Q339)),0)=0,UPPER('ÚHRADOVÝ KATALOG VZP - ZP'!Q339),"("&amp;""""&amp;")"))</f>
        <v/>
      </c>
      <c r="R339" s="31" t="str">
        <f>IF(LEN(TRIM('ÚHRADOVÝ KATALOG VZP - ZP'!B339)&amp;TRIM('ÚHRADOVÝ KATALOG VZP - ZP'!C339)&amp;TRIM('ÚHRADOVÝ KATALOG VZP - ZP'!D339)&amp;TRIM('ÚHRADOVÝ KATALOG VZP - ZP'!E339)&amp;TRIM('ÚHRADOVÝ KATALOG VZP - ZP'!F339)&amp;TRIM('ÚHRADOVÝ KATALOG VZP - ZP'!G339)&amp;TRIM('ÚHRADOVÝ KATALOG VZP - ZP'!H339)&amp;TRIM('ÚHRADOVÝ KATALOG VZP - ZP'!I339)&amp;TRIM('ÚHRADOVÝ KATALOG VZP - ZP'!J339)&amp;TRIM('ÚHRADOVÝ KATALOG VZP - ZP'!K339)&amp;TRIM('ÚHRADOVÝ KATALOG VZP - ZP'!L339)&amp;TRIM('ÚHRADOVÝ KATALOG VZP - ZP'!M339)&amp;TRIM('ÚHRADOVÝ KATALOG VZP - ZP'!N339)&amp;TRIM('ÚHRADOVÝ KATALOG VZP - ZP'!O339)&amp;TRIM('ÚHRADOVÝ KATALOG VZP - ZP'!P339)&amp;TRIM('ÚHRADOVÝ KATALOG VZP - ZP'!Q339))=0,"ANO","NE")</f>
        <v>ANO</v>
      </c>
      <c r="S339" s="31" t="str">
        <f>IF(R339="NE",IF(LEN(TRIM('ÚHRADOVÝ KATALOG VZP - ZP'!B339))=0,"NOVÝ","OPRAVA"),"")</f>
        <v/>
      </c>
      <c r="T339" s="32" t="str">
        <f t="shared" si="24"/>
        <v>X</v>
      </c>
      <c r="U339" s="11"/>
      <c r="V339" s="11">
        <f>LEN(TRIM('ÚHRADOVÝ KATALOG VZP - ZP'!C339))</f>
        <v>0</v>
      </c>
      <c r="W339" s="11" t="str">
        <f>IF(IFERROR(SEARCH("""",UPPER('ÚHRADOVÝ KATALOG VZP - ZP'!C339)),0)&gt;0," "&amp;CHAR(34),"")</f>
        <v/>
      </c>
      <c r="X339" s="11" t="str">
        <f>IF(IFERROR(SEARCH("~?",UPPER('ÚHRADOVÝ KATALOG VZP - ZP'!C339)),0)&gt;0," ?","")</f>
        <v/>
      </c>
      <c r="Y339" s="11" t="str">
        <f>IF(IFERROR(SEARCH("!",UPPER('ÚHRADOVÝ KATALOG VZP - ZP'!C339)),0)&gt;0," !","")</f>
        <v/>
      </c>
      <c r="Z339" s="11" t="str">
        <f>IF(IFERROR(SEARCH("_",UPPER('ÚHRADOVÝ KATALOG VZP - ZP'!C339)),0)&gt;0," _","")</f>
        <v/>
      </c>
      <c r="AA339" s="11" t="str">
        <f>IF(IFERROR(SEARCH("§",UPPER('ÚHRADOVÝ KATALOG VZP - ZP'!C339)),0)&gt;0," §","")</f>
        <v/>
      </c>
      <c r="AB339" s="11" t="str">
        <f>IF(IFERROR(SEARCH("#",UPPER('ÚHRADOVÝ KATALOG VZP - ZP'!C339)),0)&gt;0," #","")</f>
        <v/>
      </c>
      <c r="AC339" s="11" t="str">
        <f>IF(IFERROR(SEARCH(CHAR(10),UPPER('ÚHRADOVÝ KATALOG VZP - ZP'!C339)),0)&gt;0," ALT+ENTER","")</f>
        <v/>
      </c>
      <c r="AD339" s="96" t="str">
        <f>IF(AND(V339=0, R339="NE"),"Chybí NAZ",IF(LEN(TRIM(W339&amp;X339&amp;Y339&amp;Z339&amp;AA339&amp;AB339&amp;AC339))&gt;0,"Nepovolený(é) znak(y):   "&amp;W339&amp;X339&amp;Y339&amp;Z339&amp;AA339&amp;AB339&amp;AC339,TRIM('ÚHRADOVÝ KATALOG VZP - ZP'!C339)))</f>
        <v/>
      </c>
      <c r="AE339" s="11">
        <f>LEN(TRIM('ÚHRADOVÝ KATALOG VZP - ZP'!D339))</f>
        <v>0</v>
      </c>
      <c r="AF339" s="11" t="str">
        <f>IF(IFERROR(SEARCH("""",UPPER('ÚHRADOVÝ KATALOG VZP - ZP'!D339)),0)&gt;0," "&amp;CHAR(34),"")</f>
        <v/>
      </c>
      <c r="AG339" s="11" t="str">
        <f>IF(IFERROR(SEARCH("~?",UPPER('ÚHRADOVÝ KATALOG VZP - ZP'!D339)),0)&gt;0," ?","")</f>
        <v/>
      </c>
      <c r="AH339" s="11" t="str">
        <f>IF(IFERROR(SEARCH("!",UPPER('ÚHRADOVÝ KATALOG VZP - ZP'!D339)),0)&gt;0," !","")</f>
        <v/>
      </c>
      <c r="AI339" s="11" t="str">
        <f>IF(IFERROR(SEARCH("_",UPPER('ÚHRADOVÝ KATALOG VZP - ZP'!D339)),0)&gt;0," _","")</f>
        <v/>
      </c>
      <c r="AJ339" s="11" t="str">
        <f>IF(IFERROR(SEARCH("§",UPPER('ÚHRADOVÝ KATALOG VZP - ZP'!D339)),0)&gt;0," §","")</f>
        <v/>
      </c>
      <c r="AK339" s="11" t="str">
        <f>IF(IFERROR(SEARCH("#",UPPER('ÚHRADOVÝ KATALOG VZP - ZP'!D339)),0)&gt;0," #","")</f>
        <v/>
      </c>
      <c r="AL339" s="11" t="str">
        <f>IF(IFERROR(SEARCH(CHAR(10),UPPER('ÚHRADOVÝ KATALOG VZP - ZP'!D339)),0)&gt;0," ALT+ENTER","")</f>
        <v/>
      </c>
      <c r="AM339" s="96" t="str">
        <f>IF(AND(AE339=0, R339="NE"),"Chybí DOP",IF(LEN(TRIM(AF339&amp;AG339&amp;AH339&amp;AI339&amp;AJ339&amp;AK339&amp;AL339))&gt;0,"Nepovolený(é) znak(y):   "&amp;AF339&amp;AG339&amp;AH339&amp;AI339&amp;AJ339&amp;AK339&amp;AL339,TRIM('ÚHRADOVÝ KATALOG VZP - ZP'!D339)))</f>
        <v/>
      </c>
    </row>
    <row r="340" spans="1:39" ht="30" hidden="1" customHeight="1" x14ac:dyDescent="0.2">
      <c r="A340" s="1">
        <v>335</v>
      </c>
      <c r="B340" s="20" t="str">
        <f>IF(ISBLANK('ÚHRADOVÝ KATALOG VZP - ZP'!B340),"",'ÚHRADOVÝ KATALOG VZP - ZP'!B340)</f>
        <v/>
      </c>
      <c r="C340" s="21" t="str">
        <f t="shared" si="21"/>
        <v/>
      </c>
      <c r="D340" s="21" t="str">
        <f t="shared" si="22"/>
        <v/>
      </c>
      <c r="E340" s="22" t="str">
        <f>IF(S340="NOVÝ",IF(LEN(TRIM('ÚHRADOVÝ KATALOG VZP - ZP'!E340))=0,"Chybí TYP",'ÚHRADOVÝ KATALOG VZP - ZP'!E340),IF(LEN(TRIM('ÚHRADOVÝ KATALOG VZP - ZP'!E340))=0,"",'ÚHRADOVÝ KATALOG VZP - ZP'!E340))</f>
        <v/>
      </c>
      <c r="F340" s="22" t="str">
        <f t="shared" si="23"/>
        <v/>
      </c>
      <c r="G340" s="22" t="str">
        <f>IF(S340="NOVÝ",IF(LEN(TRIM('ÚHRADOVÝ KATALOG VZP - ZP'!G340))=0,"???",IF(IFERROR(SEARCH("""",UPPER('ÚHRADOVÝ KATALOG VZP - ZP'!G340)),0)=0,UPPER('ÚHRADOVÝ KATALOG VZP - ZP'!G340),"("&amp;""""&amp;")")),IF(LEN(TRIM('ÚHRADOVÝ KATALOG VZP - ZP'!G340))=0,"",IF(IFERROR(SEARCH("""",UPPER('ÚHRADOVÝ KATALOG VZP - ZP'!G340)),0)=0,UPPER('ÚHRADOVÝ KATALOG VZP - ZP'!G340),"("&amp;""""&amp;")")))</f>
        <v/>
      </c>
      <c r="H340" s="22" t="str">
        <f>IF(IFERROR(SEARCH("""",UPPER('ÚHRADOVÝ KATALOG VZP - ZP'!H340)),0)=0,UPPER('ÚHRADOVÝ KATALOG VZP - ZP'!H340),"("&amp;""""&amp;")")</f>
        <v/>
      </c>
      <c r="I340" s="22" t="str">
        <f>IF(IFERROR(SEARCH("""",UPPER('ÚHRADOVÝ KATALOG VZP - ZP'!I340)),0)=0,UPPER('ÚHRADOVÝ KATALOG VZP - ZP'!I340),"("&amp;""""&amp;")")</f>
        <v/>
      </c>
      <c r="J340" s="23" t="str">
        <f>IF(S340="NOVÝ",IF(LEN(TRIM('ÚHRADOVÝ KATALOG VZP - ZP'!J340))=0,"Chybí VYC",'ÚHRADOVÝ KATALOG VZP - ZP'!J340),IF(LEN(TRIM('ÚHRADOVÝ KATALOG VZP - ZP'!J340))=0,"",'ÚHRADOVÝ KATALOG VZP - ZP'!J340))</f>
        <v/>
      </c>
      <c r="K340" s="22" t="str">
        <f>IF(S340="NOVÝ",IF(LEN(TRIM('ÚHRADOVÝ KATALOG VZP - ZP'!K340))=0,"Chybí MENA",IF(IFERROR(SEARCH("""",UPPER('ÚHRADOVÝ KATALOG VZP - ZP'!K340)),0)=0,UPPER('ÚHRADOVÝ KATALOG VZP - ZP'!K340),"("&amp;""""&amp;")")),IF(LEN(TRIM('ÚHRADOVÝ KATALOG VZP - ZP'!K340))=0,"",IF(IFERROR(SEARCH("""",UPPER('ÚHRADOVÝ KATALOG VZP - ZP'!K340)),0)=0,UPPER('ÚHRADOVÝ KATALOG VZP - ZP'!K340),"("&amp;""""&amp;")")))</f>
        <v/>
      </c>
      <c r="L340" s="24" t="str">
        <f>IF(S340="NOVÝ",IF(LEN(TRIM('ÚHRADOVÝ KATALOG VZP - ZP'!L340))=0,"Chybí KURZ",'ÚHRADOVÝ KATALOG VZP - ZP'!L340),IF(LEN(TRIM('ÚHRADOVÝ KATALOG VZP - ZP'!L340))=0,"",'ÚHRADOVÝ KATALOG VZP - ZP'!L340))</f>
        <v/>
      </c>
      <c r="M340" s="83" t="str">
        <f>IF(S340="NOVÝ",IF(LEN(TRIM('ÚHRADOVÝ KATALOG VZP - ZP'!M340))=0,"Chybí DPH",
IF(OR('ÚHRADOVÝ KATALOG VZP - ZP'!M340=15,'ÚHRADOVÝ KATALOG VZP - ZP'!M340=21),
'ÚHRADOVÝ KATALOG VZP - ZP'!M340,"CHYBA")),
IF(LEN(TRIM('ÚHRADOVÝ KATALOG VZP - ZP'!M340))=0,"",
IF(OR('ÚHRADOVÝ KATALOG VZP - ZP'!M340=15,'ÚHRADOVÝ KATALOG VZP - ZP'!M340=21),
'ÚHRADOVÝ KATALOG VZP - ZP'!M340,"CHYBA"))
)</f>
        <v/>
      </c>
      <c r="N340" s="25" t="str">
        <f>IF(R340="NE",IF(AND(T340&lt;&gt;"X",LEN('ÚHRADOVÝ KATALOG VZP - ZP'!N340)&gt;0),IF(ROUND(J340*L340*(1+(M340/100))*T340,2)&lt;'ÚHRADOVÝ KATALOG VZP - ZP'!N340,TEXT('ÚHRADOVÝ KATALOG VZP - ZP'!N340,"# ##0,00 Kč") &amp; CHAR(10) &amp; "&gt; " &amp; TEXT('ÚHRADOVÝ KATALOG VZP - ZP'!N340-(J340*L340*(1+(M340/100))*T340),"# ##0,00 Kč"),TEXT('ÚHRADOVÝ KATALOG VZP - ZP'!N340,"# ##0,00 Kč") &amp; CHAR(10) &amp; "OK"),"Chybí data pro výpočet"),"")</f>
        <v/>
      </c>
      <c r="O340" s="26" t="str">
        <f>IF(AND(R340="NE",LEN('ÚHRADOVÝ KATALOG VZP - ZP'!O340)&gt;0),'ÚHRADOVÝ KATALOG VZP - ZP'!O340,"")</f>
        <v/>
      </c>
      <c r="P340" s="26" t="str">
        <f>IF(AND(R340="NE",LEN('ÚHRADOVÝ KATALOG VZP - ZP'!P340)&gt;0),'ÚHRADOVÝ KATALOG VZP - ZP'!P340,"")</f>
        <v/>
      </c>
      <c r="Q340" s="79" t="str">
        <f>IF(LEN(TRIM('ÚHRADOVÝ KATALOG VZP - ZP'!Q340))=0,"",IF(IFERROR(SEARCH("""",UPPER('ÚHRADOVÝ KATALOG VZP - ZP'!Q340)),0)=0,UPPER('ÚHRADOVÝ KATALOG VZP - ZP'!Q340),"("&amp;""""&amp;")"))</f>
        <v/>
      </c>
      <c r="R340" s="31" t="str">
        <f>IF(LEN(TRIM('ÚHRADOVÝ KATALOG VZP - ZP'!B340)&amp;TRIM('ÚHRADOVÝ KATALOG VZP - ZP'!C340)&amp;TRIM('ÚHRADOVÝ KATALOG VZP - ZP'!D340)&amp;TRIM('ÚHRADOVÝ KATALOG VZP - ZP'!E340)&amp;TRIM('ÚHRADOVÝ KATALOG VZP - ZP'!F340)&amp;TRIM('ÚHRADOVÝ KATALOG VZP - ZP'!G340)&amp;TRIM('ÚHRADOVÝ KATALOG VZP - ZP'!H340)&amp;TRIM('ÚHRADOVÝ KATALOG VZP - ZP'!I340)&amp;TRIM('ÚHRADOVÝ KATALOG VZP - ZP'!J340)&amp;TRIM('ÚHRADOVÝ KATALOG VZP - ZP'!K340)&amp;TRIM('ÚHRADOVÝ KATALOG VZP - ZP'!L340)&amp;TRIM('ÚHRADOVÝ KATALOG VZP - ZP'!M340)&amp;TRIM('ÚHRADOVÝ KATALOG VZP - ZP'!N340)&amp;TRIM('ÚHRADOVÝ KATALOG VZP - ZP'!O340)&amp;TRIM('ÚHRADOVÝ KATALOG VZP - ZP'!P340)&amp;TRIM('ÚHRADOVÝ KATALOG VZP - ZP'!Q340))=0,"ANO","NE")</f>
        <v>ANO</v>
      </c>
      <c r="S340" s="31" t="str">
        <f>IF(R340="NE",IF(LEN(TRIM('ÚHRADOVÝ KATALOG VZP - ZP'!B340))=0,"NOVÝ","OPRAVA"),"")</f>
        <v/>
      </c>
      <c r="T340" s="32" t="str">
        <f t="shared" si="24"/>
        <v>X</v>
      </c>
      <c r="U340" s="11"/>
      <c r="V340" s="11">
        <f>LEN(TRIM('ÚHRADOVÝ KATALOG VZP - ZP'!C340))</f>
        <v>0</v>
      </c>
      <c r="W340" s="11" t="str">
        <f>IF(IFERROR(SEARCH("""",UPPER('ÚHRADOVÝ KATALOG VZP - ZP'!C340)),0)&gt;0," "&amp;CHAR(34),"")</f>
        <v/>
      </c>
      <c r="X340" s="11" t="str">
        <f>IF(IFERROR(SEARCH("~?",UPPER('ÚHRADOVÝ KATALOG VZP - ZP'!C340)),0)&gt;0," ?","")</f>
        <v/>
      </c>
      <c r="Y340" s="11" t="str">
        <f>IF(IFERROR(SEARCH("!",UPPER('ÚHRADOVÝ KATALOG VZP - ZP'!C340)),0)&gt;0," !","")</f>
        <v/>
      </c>
      <c r="Z340" s="11" t="str">
        <f>IF(IFERROR(SEARCH("_",UPPER('ÚHRADOVÝ KATALOG VZP - ZP'!C340)),0)&gt;0," _","")</f>
        <v/>
      </c>
      <c r="AA340" s="11" t="str">
        <f>IF(IFERROR(SEARCH("§",UPPER('ÚHRADOVÝ KATALOG VZP - ZP'!C340)),0)&gt;0," §","")</f>
        <v/>
      </c>
      <c r="AB340" s="11" t="str">
        <f>IF(IFERROR(SEARCH("#",UPPER('ÚHRADOVÝ KATALOG VZP - ZP'!C340)),0)&gt;0," #","")</f>
        <v/>
      </c>
      <c r="AC340" s="11" t="str">
        <f>IF(IFERROR(SEARCH(CHAR(10),UPPER('ÚHRADOVÝ KATALOG VZP - ZP'!C340)),0)&gt;0," ALT+ENTER","")</f>
        <v/>
      </c>
      <c r="AD340" s="96" t="str">
        <f>IF(AND(V340=0, R340="NE"),"Chybí NAZ",IF(LEN(TRIM(W340&amp;X340&amp;Y340&amp;Z340&amp;AA340&amp;AB340&amp;AC340))&gt;0,"Nepovolený(é) znak(y):   "&amp;W340&amp;X340&amp;Y340&amp;Z340&amp;AA340&amp;AB340&amp;AC340,TRIM('ÚHRADOVÝ KATALOG VZP - ZP'!C340)))</f>
        <v/>
      </c>
      <c r="AE340" s="11">
        <f>LEN(TRIM('ÚHRADOVÝ KATALOG VZP - ZP'!D340))</f>
        <v>0</v>
      </c>
      <c r="AF340" s="11" t="str">
        <f>IF(IFERROR(SEARCH("""",UPPER('ÚHRADOVÝ KATALOG VZP - ZP'!D340)),0)&gt;0," "&amp;CHAR(34),"")</f>
        <v/>
      </c>
      <c r="AG340" s="11" t="str">
        <f>IF(IFERROR(SEARCH("~?",UPPER('ÚHRADOVÝ KATALOG VZP - ZP'!D340)),0)&gt;0," ?","")</f>
        <v/>
      </c>
      <c r="AH340" s="11" t="str">
        <f>IF(IFERROR(SEARCH("!",UPPER('ÚHRADOVÝ KATALOG VZP - ZP'!D340)),0)&gt;0," !","")</f>
        <v/>
      </c>
      <c r="AI340" s="11" t="str">
        <f>IF(IFERROR(SEARCH("_",UPPER('ÚHRADOVÝ KATALOG VZP - ZP'!D340)),0)&gt;0," _","")</f>
        <v/>
      </c>
      <c r="AJ340" s="11" t="str">
        <f>IF(IFERROR(SEARCH("§",UPPER('ÚHRADOVÝ KATALOG VZP - ZP'!D340)),0)&gt;0," §","")</f>
        <v/>
      </c>
      <c r="AK340" s="11" t="str">
        <f>IF(IFERROR(SEARCH("#",UPPER('ÚHRADOVÝ KATALOG VZP - ZP'!D340)),0)&gt;0," #","")</f>
        <v/>
      </c>
      <c r="AL340" s="11" t="str">
        <f>IF(IFERROR(SEARCH(CHAR(10),UPPER('ÚHRADOVÝ KATALOG VZP - ZP'!D340)),0)&gt;0," ALT+ENTER","")</f>
        <v/>
      </c>
      <c r="AM340" s="96" t="str">
        <f>IF(AND(AE340=0, R340="NE"),"Chybí DOP",IF(LEN(TRIM(AF340&amp;AG340&amp;AH340&amp;AI340&amp;AJ340&amp;AK340&amp;AL340))&gt;0,"Nepovolený(é) znak(y):   "&amp;AF340&amp;AG340&amp;AH340&amp;AI340&amp;AJ340&amp;AK340&amp;AL340,TRIM('ÚHRADOVÝ KATALOG VZP - ZP'!D340)))</f>
        <v/>
      </c>
    </row>
    <row r="341" spans="1:39" ht="30" hidden="1" customHeight="1" x14ac:dyDescent="0.2">
      <c r="A341" s="1">
        <v>336</v>
      </c>
      <c r="B341" s="20" t="str">
        <f>IF(ISBLANK('ÚHRADOVÝ KATALOG VZP - ZP'!B341),"",'ÚHRADOVÝ KATALOG VZP - ZP'!B341)</f>
        <v/>
      </c>
      <c r="C341" s="21" t="str">
        <f t="shared" si="21"/>
        <v/>
      </c>
      <c r="D341" s="21" t="str">
        <f t="shared" si="22"/>
        <v/>
      </c>
      <c r="E341" s="22" t="str">
        <f>IF(S341="NOVÝ",IF(LEN(TRIM('ÚHRADOVÝ KATALOG VZP - ZP'!E341))=0,"Chybí TYP",'ÚHRADOVÝ KATALOG VZP - ZP'!E341),IF(LEN(TRIM('ÚHRADOVÝ KATALOG VZP - ZP'!E341))=0,"",'ÚHRADOVÝ KATALOG VZP - ZP'!E341))</f>
        <v/>
      </c>
      <c r="F341" s="22" t="str">
        <f t="shared" si="23"/>
        <v/>
      </c>
      <c r="G341" s="22" t="str">
        <f>IF(S341="NOVÝ",IF(LEN(TRIM('ÚHRADOVÝ KATALOG VZP - ZP'!G341))=0,"???",IF(IFERROR(SEARCH("""",UPPER('ÚHRADOVÝ KATALOG VZP - ZP'!G341)),0)=0,UPPER('ÚHRADOVÝ KATALOG VZP - ZP'!G341),"("&amp;""""&amp;")")),IF(LEN(TRIM('ÚHRADOVÝ KATALOG VZP - ZP'!G341))=0,"",IF(IFERROR(SEARCH("""",UPPER('ÚHRADOVÝ KATALOG VZP - ZP'!G341)),0)=0,UPPER('ÚHRADOVÝ KATALOG VZP - ZP'!G341),"("&amp;""""&amp;")")))</f>
        <v/>
      </c>
      <c r="H341" s="22" t="str">
        <f>IF(IFERROR(SEARCH("""",UPPER('ÚHRADOVÝ KATALOG VZP - ZP'!H341)),0)=0,UPPER('ÚHRADOVÝ KATALOG VZP - ZP'!H341),"("&amp;""""&amp;")")</f>
        <v/>
      </c>
      <c r="I341" s="22" t="str">
        <f>IF(IFERROR(SEARCH("""",UPPER('ÚHRADOVÝ KATALOG VZP - ZP'!I341)),0)=0,UPPER('ÚHRADOVÝ KATALOG VZP - ZP'!I341),"("&amp;""""&amp;")")</f>
        <v/>
      </c>
      <c r="J341" s="23" t="str">
        <f>IF(S341="NOVÝ",IF(LEN(TRIM('ÚHRADOVÝ KATALOG VZP - ZP'!J341))=0,"Chybí VYC",'ÚHRADOVÝ KATALOG VZP - ZP'!J341),IF(LEN(TRIM('ÚHRADOVÝ KATALOG VZP - ZP'!J341))=0,"",'ÚHRADOVÝ KATALOG VZP - ZP'!J341))</f>
        <v/>
      </c>
      <c r="K341" s="22" t="str">
        <f>IF(S341="NOVÝ",IF(LEN(TRIM('ÚHRADOVÝ KATALOG VZP - ZP'!K341))=0,"Chybí MENA",IF(IFERROR(SEARCH("""",UPPER('ÚHRADOVÝ KATALOG VZP - ZP'!K341)),0)=0,UPPER('ÚHRADOVÝ KATALOG VZP - ZP'!K341),"("&amp;""""&amp;")")),IF(LEN(TRIM('ÚHRADOVÝ KATALOG VZP - ZP'!K341))=0,"",IF(IFERROR(SEARCH("""",UPPER('ÚHRADOVÝ KATALOG VZP - ZP'!K341)),0)=0,UPPER('ÚHRADOVÝ KATALOG VZP - ZP'!K341),"("&amp;""""&amp;")")))</f>
        <v/>
      </c>
      <c r="L341" s="24" t="str">
        <f>IF(S341="NOVÝ",IF(LEN(TRIM('ÚHRADOVÝ KATALOG VZP - ZP'!L341))=0,"Chybí KURZ",'ÚHRADOVÝ KATALOG VZP - ZP'!L341),IF(LEN(TRIM('ÚHRADOVÝ KATALOG VZP - ZP'!L341))=0,"",'ÚHRADOVÝ KATALOG VZP - ZP'!L341))</f>
        <v/>
      </c>
      <c r="M341" s="83" t="str">
        <f>IF(S341="NOVÝ",IF(LEN(TRIM('ÚHRADOVÝ KATALOG VZP - ZP'!M341))=0,"Chybí DPH",
IF(OR('ÚHRADOVÝ KATALOG VZP - ZP'!M341=15,'ÚHRADOVÝ KATALOG VZP - ZP'!M341=21),
'ÚHRADOVÝ KATALOG VZP - ZP'!M341,"CHYBA")),
IF(LEN(TRIM('ÚHRADOVÝ KATALOG VZP - ZP'!M341))=0,"",
IF(OR('ÚHRADOVÝ KATALOG VZP - ZP'!M341=15,'ÚHRADOVÝ KATALOG VZP - ZP'!M341=21),
'ÚHRADOVÝ KATALOG VZP - ZP'!M341,"CHYBA"))
)</f>
        <v/>
      </c>
      <c r="N341" s="25" t="str">
        <f>IF(R341="NE",IF(AND(T341&lt;&gt;"X",LEN('ÚHRADOVÝ KATALOG VZP - ZP'!N341)&gt;0),IF(ROUND(J341*L341*(1+(M341/100))*T341,2)&lt;'ÚHRADOVÝ KATALOG VZP - ZP'!N341,TEXT('ÚHRADOVÝ KATALOG VZP - ZP'!N341,"# ##0,00 Kč") &amp; CHAR(10) &amp; "&gt; " &amp; TEXT('ÚHRADOVÝ KATALOG VZP - ZP'!N341-(J341*L341*(1+(M341/100))*T341),"# ##0,00 Kč"),TEXT('ÚHRADOVÝ KATALOG VZP - ZP'!N341,"# ##0,00 Kč") &amp; CHAR(10) &amp; "OK"),"Chybí data pro výpočet"),"")</f>
        <v/>
      </c>
      <c r="O341" s="26" t="str">
        <f>IF(AND(R341="NE",LEN('ÚHRADOVÝ KATALOG VZP - ZP'!O341)&gt;0),'ÚHRADOVÝ KATALOG VZP - ZP'!O341,"")</f>
        <v/>
      </c>
      <c r="P341" s="26" t="str">
        <f>IF(AND(R341="NE",LEN('ÚHRADOVÝ KATALOG VZP - ZP'!P341)&gt;0),'ÚHRADOVÝ KATALOG VZP - ZP'!P341,"")</f>
        <v/>
      </c>
      <c r="Q341" s="79" t="str">
        <f>IF(LEN(TRIM('ÚHRADOVÝ KATALOG VZP - ZP'!Q341))=0,"",IF(IFERROR(SEARCH("""",UPPER('ÚHRADOVÝ KATALOG VZP - ZP'!Q341)),0)=0,UPPER('ÚHRADOVÝ KATALOG VZP - ZP'!Q341),"("&amp;""""&amp;")"))</f>
        <v/>
      </c>
      <c r="R341" s="31" t="str">
        <f>IF(LEN(TRIM('ÚHRADOVÝ KATALOG VZP - ZP'!B341)&amp;TRIM('ÚHRADOVÝ KATALOG VZP - ZP'!C341)&amp;TRIM('ÚHRADOVÝ KATALOG VZP - ZP'!D341)&amp;TRIM('ÚHRADOVÝ KATALOG VZP - ZP'!E341)&amp;TRIM('ÚHRADOVÝ KATALOG VZP - ZP'!F341)&amp;TRIM('ÚHRADOVÝ KATALOG VZP - ZP'!G341)&amp;TRIM('ÚHRADOVÝ KATALOG VZP - ZP'!H341)&amp;TRIM('ÚHRADOVÝ KATALOG VZP - ZP'!I341)&amp;TRIM('ÚHRADOVÝ KATALOG VZP - ZP'!J341)&amp;TRIM('ÚHRADOVÝ KATALOG VZP - ZP'!K341)&amp;TRIM('ÚHRADOVÝ KATALOG VZP - ZP'!L341)&amp;TRIM('ÚHRADOVÝ KATALOG VZP - ZP'!M341)&amp;TRIM('ÚHRADOVÝ KATALOG VZP - ZP'!N341)&amp;TRIM('ÚHRADOVÝ KATALOG VZP - ZP'!O341)&amp;TRIM('ÚHRADOVÝ KATALOG VZP - ZP'!P341)&amp;TRIM('ÚHRADOVÝ KATALOG VZP - ZP'!Q341))=0,"ANO","NE")</f>
        <v>ANO</v>
      </c>
      <c r="S341" s="31" t="str">
        <f>IF(R341="NE",IF(LEN(TRIM('ÚHRADOVÝ KATALOG VZP - ZP'!B341))=0,"NOVÝ","OPRAVA"),"")</f>
        <v/>
      </c>
      <c r="T341" s="32" t="str">
        <f t="shared" si="24"/>
        <v>X</v>
      </c>
      <c r="U341" s="11"/>
      <c r="V341" s="11">
        <f>LEN(TRIM('ÚHRADOVÝ KATALOG VZP - ZP'!C341))</f>
        <v>0</v>
      </c>
      <c r="W341" s="11" t="str">
        <f>IF(IFERROR(SEARCH("""",UPPER('ÚHRADOVÝ KATALOG VZP - ZP'!C341)),0)&gt;0," "&amp;CHAR(34),"")</f>
        <v/>
      </c>
      <c r="X341" s="11" t="str">
        <f>IF(IFERROR(SEARCH("~?",UPPER('ÚHRADOVÝ KATALOG VZP - ZP'!C341)),0)&gt;0," ?","")</f>
        <v/>
      </c>
      <c r="Y341" s="11" t="str">
        <f>IF(IFERROR(SEARCH("!",UPPER('ÚHRADOVÝ KATALOG VZP - ZP'!C341)),0)&gt;0," !","")</f>
        <v/>
      </c>
      <c r="Z341" s="11" t="str">
        <f>IF(IFERROR(SEARCH("_",UPPER('ÚHRADOVÝ KATALOG VZP - ZP'!C341)),0)&gt;0," _","")</f>
        <v/>
      </c>
      <c r="AA341" s="11" t="str">
        <f>IF(IFERROR(SEARCH("§",UPPER('ÚHRADOVÝ KATALOG VZP - ZP'!C341)),0)&gt;0," §","")</f>
        <v/>
      </c>
      <c r="AB341" s="11" t="str">
        <f>IF(IFERROR(SEARCH("#",UPPER('ÚHRADOVÝ KATALOG VZP - ZP'!C341)),0)&gt;0," #","")</f>
        <v/>
      </c>
      <c r="AC341" s="11" t="str">
        <f>IF(IFERROR(SEARCH(CHAR(10),UPPER('ÚHRADOVÝ KATALOG VZP - ZP'!C341)),0)&gt;0," ALT+ENTER","")</f>
        <v/>
      </c>
      <c r="AD341" s="96" t="str">
        <f>IF(AND(V341=0, R341="NE"),"Chybí NAZ",IF(LEN(TRIM(W341&amp;X341&amp;Y341&amp;Z341&amp;AA341&amp;AB341&amp;AC341))&gt;0,"Nepovolený(é) znak(y):   "&amp;W341&amp;X341&amp;Y341&amp;Z341&amp;AA341&amp;AB341&amp;AC341,TRIM('ÚHRADOVÝ KATALOG VZP - ZP'!C341)))</f>
        <v/>
      </c>
      <c r="AE341" s="11">
        <f>LEN(TRIM('ÚHRADOVÝ KATALOG VZP - ZP'!D341))</f>
        <v>0</v>
      </c>
      <c r="AF341" s="11" t="str">
        <f>IF(IFERROR(SEARCH("""",UPPER('ÚHRADOVÝ KATALOG VZP - ZP'!D341)),0)&gt;0," "&amp;CHAR(34),"")</f>
        <v/>
      </c>
      <c r="AG341" s="11" t="str">
        <f>IF(IFERROR(SEARCH("~?",UPPER('ÚHRADOVÝ KATALOG VZP - ZP'!D341)),0)&gt;0," ?","")</f>
        <v/>
      </c>
      <c r="AH341" s="11" t="str">
        <f>IF(IFERROR(SEARCH("!",UPPER('ÚHRADOVÝ KATALOG VZP - ZP'!D341)),0)&gt;0," !","")</f>
        <v/>
      </c>
      <c r="AI341" s="11" t="str">
        <f>IF(IFERROR(SEARCH("_",UPPER('ÚHRADOVÝ KATALOG VZP - ZP'!D341)),0)&gt;0," _","")</f>
        <v/>
      </c>
      <c r="AJ341" s="11" t="str">
        <f>IF(IFERROR(SEARCH("§",UPPER('ÚHRADOVÝ KATALOG VZP - ZP'!D341)),0)&gt;0," §","")</f>
        <v/>
      </c>
      <c r="AK341" s="11" t="str">
        <f>IF(IFERROR(SEARCH("#",UPPER('ÚHRADOVÝ KATALOG VZP - ZP'!D341)),0)&gt;0," #","")</f>
        <v/>
      </c>
      <c r="AL341" s="11" t="str">
        <f>IF(IFERROR(SEARCH(CHAR(10),UPPER('ÚHRADOVÝ KATALOG VZP - ZP'!D341)),0)&gt;0," ALT+ENTER","")</f>
        <v/>
      </c>
      <c r="AM341" s="96" t="str">
        <f>IF(AND(AE341=0, R341="NE"),"Chybí DOP",IF(LEN(TRIM(AF341&amp;AG341&amp;AH341&amp;AI341&amp;AJ341&amp;AK341&amp;AL341))&gt;0,"Nepovolený(é) znak(y):   "&amp;AF341&amp;AG341&amp;AH341&amp;AI341&amp;AJ341&amp;AK341&amp;AL341,TRIM('ÚHRADOVÝ KATALOG VZP - ZP'!D341)))</f>
        <v/>
      </c>
    </row>
    <row r="342" spans="1:39" ht="30" hidden="1" customHeight="1" x14ac:dyDescent="0.2">
      <c r="A342" s="1">
        <v>337</v>
      </c>
      <c r="B342" s="20" t="str">
        <f>IF(ISBLANK('ÚHRADOVÝ KATALOG VZP - ZP'!B342),"",'ÚHRADOVÝ KATALOG VZP - ZP'!B342)</f>
        <v/>
      </c>
      <c r="C342" s="21" t="str">
        <f t="shared" si="21"/>
        <v/>
      </c>
      <c r="D342" s="21" t="str">
        <f t="shared" si="22"/>
        <v/>
      </c>
      <c r="E342" s="22" t="str">
        <f>IF(S342="NOVÝ",IF(LEN(TRIM('ÚHRADOVÝ KATALOG VZP - ZP'!E342))=0,"Chybí TYP",'ÚHRADOVÝ KATALOG VZP - ZP'!E342),IF(LEN(TRIM('ÚHRADOVÝ KATALOG VZP - ZP'!E342))=0,"",'ÚHRADOVÝ KATALOG VZP - ZP'!E342))</f>
        <v/>
      </c>
      <c r="F342" s="22" t="str">
        <f t="shared" si="23"/>
        <v/>
      </c>
      <c r="G342" s="22" t="str">
        <f>IF(S342="NOVÝ",IF(LEN(TRIM('ÚHRADOVÝ KATALOG VZP - ZP'!G342))=0,"???",IF(IFERROR(SEARCH("""",UPPER('ÚHRADOVÝ KATALOG VZP - ZP'!G342)),0)=0,UPPER('ÚHRADOVÝ KATALOG VZP - ZP'!G342),"("&amp;""""&amp;")")),IF(LEN(TRIM('ÚHRADOVÝ KATALOG VZP - ZP'!G342))=0,"",IF(IFERROR(SEARCH("""",UPPER('ÚHRADOVÝ KATALOG VZP - ZP'!G342)),0)=0,UPPER('ÚHRADOVÝ KATALOG VZP - ZP'!G342),"("&amp;""""&amp;")")))</f>
        <v/>
      </c>
      <c r="H342" s="22" t="str">
        <f>IF(IFERROR(SEARCH("""",UPPER('ÚHRADOVÝ KATALOG VZP - ZP'!H342)),0)=0,UPPER('ÚHRADOVÝ KATALOG VZP - ZP'!H342),"("&amp;""""&amp;")")</f>
        <v/>
      </c>
      <c r="I342" s="22" t="str">
        <f>IF(IFERROR(SEARCH("""",UPPER('ÚHRADOVÝ KATALOG VZP - ZP'!I342)),0)=0,UPPER('ÚHRADOVÝ KATALOG VZP - ZP'!I342),"("&amp;""""&amp;")")</f>
        <v/>
      </c>
      <c r="J342" s="23" t="str">
        <f>IF(S342="NOVÝ",IF(LEN(TRIM('ÚHRADOVÝ KATALOG VZP - ZP'!J342))=0,"Chybí VYC",'ÚHRADOVÝ KATALOG VZP - ZP'!J342),IF(LEN(TRIM('ÚHRADOVÝ KATALOG VZP - ZP'!J342))=0,"",'ÚHRADOVÝ KATALOG VZP - ZP'!J342))</f>
        <v/>
      </c>
      <c r="K342" s="22" t="str">
        <f>IF(S342="NOVÝ",IF(LEN(TRIM('ÚHRADOVÝ KATALOG VZP - ZP'!K342))=0,"Chybí MENA",IF(IFERROR(SEARCH("""",UPPER('ÚHRADOVÝ KATALOG VZP - ZP'!K342)),0)=0,UPPER('ÚHRADOVÝ KATALOG VZP - ZP'!K342),"("&amp;""""&amp;")")),IF(LEN(TRIM('ÚHRADOVÝ KATALOG VZP - ZP'!K342))=0,"",IF(IFERROR(SEARCH("""",UPPER('ÚHRADOVÝ KATALOG VZP - ZP'!K342)),0)=0,UPPER('ÚHRADOVÝ KATALOG VZP - ZP'!K342),"("&amp;""""&amp;")")))</f>
        <v/>
      </c>
      <c r="L342" s="24" t="str">
        <f>IF(S342="NOVÝ",IF(LEN(TRIM('ÚHRADOVÝ KATALOG VZP - ZP'!L342))=0,"Chybí KURZ",'ÚHRADOVÝ KATALOG VZP - ZP'!L342),IF(LEN(TRIM('ÚHRADOVÝ KATALOG VZP - ZP'!L342))=0,"",'ÚHRADOVÝ KATALOG VZP - ZP'!L342))</f>
        <v/>
      </c>
      <c r="M342" s="83" t="str">
        <f>IF(S342="NOVÝ",IF(LEN(TRIM('ÚHRADOVÝ KATALOG VZP - ZP'!M342))=0,"Chybí DPH",
IF(OR('ÚHRADOVÝ KATALOG VZP - ZP'!M342=15,'ÚHRADOVÝ KATALOG VZP - ZP'!M342=21),
'ÚHRADOVÝ KATALOG VZP - ZP'!M342,"CHYBA")),
IF(LEN(TRIM('ÚHRADOVÝ KATALOG VZP - ZP'!M342))=0,"",
IF(OR('ÚHRADOVÝ KATALOG VZP - ZP'!M342=15,'ÚHRADOVÝ KATALOG VZP - ZP'!M342=21),
'ÚHRADOVÝ KATALOG VZP - ZP'!M342,"CHYBA"))
)</f>
        <v/>
      </c>
      <c r="N342" s="25" t="str">
        <f>IF(R342="NE",IF(AND(T342&lt;&gt;"X",LEN('ÚHRADOVÝ KATALOG VZP - ZP'!N342)&gt;0),IF(ROUND(J342*L342*(1+(M342/100))*T342,2)&lt;'ÚHRADOVÝ KATALOG VZP - ZP'!N342,TEXT('ÚHRADOVÝ KATALOG VZP - ZP'!N342,"# ##0,00 Kč") &amp; CHAR(10) &amp; "&gt; " &amp; TEXT('ÚHRADOVÝ KATALOG VZP - ZP'!N342-(J342*L342*(1+(M342/100))*T342),"# ##0,00 Kč"),TEXT('ÚHRADOVÝ KATALOG VZP - ZP'!N342,"# ##0,00 Kč") &amp; CHAR(10) &amp; "OK"),"Chybí data pro výpočet"),"")</f>
        <v/>
      </c>
      <c r="O342" s="26" t="str">
        <f>IF(AND(R342="NE",LEN('ÚHRADOVÝ KATALOG VZP - ZP'!O342)&gt;0),'ÚHRADOVÝ KATALOG VZP - ZP'!O342,"")</f>
        <v/>
      </c>
      <c r="P342" s="26" t="str">
        <f>IF(AND(R342="NE",LEN('ÚHRADOVÝ KATALOG VZP - ZP'!P342)&gt;0),'ÚHRADOVÝ KATALOG VZP - ZP'!P342,"")</f>
        <v/>
      </c>
      <c r="Q342" s="79" t="str">
        <f>IF(LEN(TRIM('ÚHRADOVÝ KATALOG VZP - ZP'!Q342))=0,"",IF(IFERROR(SEARCH("""",UPPER('ÚHRADOVÝ KATALOG VZP - ZP'!Q342)),0)=0,UPPER('ÚHRADOVÝ KATALOG VZP - ZP'!Q342),"("&amp;""""&amp;")"))</f>
        <v/>
      </c>
      <c r="R342" s="31" t="str">
        <f>IF(LEN(TRIM('ÚHRADOVÝ KATALOG VZP - ZP'!B342)&amp;TRIM('ÚHRADOVÝ KATALOG VZP - ZP'!C342)&amp;TRIM('ÚHRADOVÝ KATALOG VZP - ZP'!D342)&amp;TRIM('ÚHRADOVÝ KATALOG VZP - ZP'!E342)&amp;TRIM('ÚHRADOVÝ KATALOG VZP - ZP'!F342)&amp;TRIM('ÚHRADOVÝ KATALOG VZP - ZP'!G342)&amp;TRIM('ÚHRADOVÝ KATALOG VZP - ZP'!H342)&amp;TRIM('ÚHRADOVÝ KATALOG VZP - ZP'!I342)&amp;TRIM('ÚHRADOVÝ KATALOG VZP - ZP'!J342)&amp;TRIM('ÚHRADOVÝ KATALOG VZP - ZP'!K342)&amp;TRIM('ÚHRADOVÝ KATALOG VZP - ZP'!L342)&amp;TRIM('ÚHRADOVÝ KATALOG VZP - ZP'!M342)&amp;TRIM('ÚHRADOVÝ KATALOG VZP - ZP'!N342)&amp;TRIM('ÚHRADOVÝ KATALOG VZP - ZP'!O342)&amp;TRIM('ÚHRADOVÝ KATALOG VZP - ZP'!P342)&amp;TRIM('ÚHRADOVÝ KATALOG VZP - ZP'!Q342))=0,"ANO","NE")</f>
        <v>ANO</v>
      </c>
      <c r="S342" s="31" t="str">
        <f>IF(R342="NE",IF(LEN(TRIM('ÚHRADOVÝ KATALOG VZP - ZP'!B342))=0,"NOVÝ","OPRAVA"),"")</f>
        <v/>
      </c>
      <c r="T342" s="32" t="str">
        <f t="shared" si="24"/>
        <v>X</v>
      </c>
      <c r="U342" s="11"/>
      <c r="V342" s="11">
        <f>LEN(TRIM('ÚHRADOVÝ KATALOG VZP - ZP'!C342))</f>
        <v>0</v>
      </c>
      <c r="W342" s="11" t="str">
        <f>IF(IFERROR(SEARCH("""",UPPER('ÚHRADOVÝ KATALOG VZP - ZP'!C342)),0)&gt;0," "&amp;CHAR(34),"")</f>
        <v/>
      </c>
      <c r="X342" s="11" t="str">
        <f>IF(IFERROR(SEARCH("~?",UPPER('ÚHRADOVÝ KATALOG VZP - ZP'!C342)),0)&gt;0," ?","")</f>
        <v/>
      </c>
      <c r="Y342" s="11" t="str">
        <f>IF(IFERROR(SEARCH("!",UPPER('ÚHRADOVÝ KATALOG VZP - ZP'!C342)),0)&gt;0," !","")</f>
        <v/>
      </c>
      <c r="Z342" s="11" t="str">
        <f>IF(IFERROR(SEARCH("_",UPPER('ÚHRADOVÝ KATALOG VZP - ZP'!C342)),0)&gt;0," _","")</f>
        <v/>
      </c>
      <c r="AA342" s="11" t="str">
        <f>IF(IFERROR(SEARCH("§",UPPER('ÚHRADOVÝ KATALOG VZP - ZP'!C342)),0)&gt;0," §","")</f>
        <v/>
      </c>
      <c r="AB342" s="11" t="str">
        <f>IF(IFERROR(SEARCH("#",UPPER('ÚHRADOVÝ KATALOG VZP - ZP'!C342)),0)&gt;0," #","")</f>
        <v/>
      </c>
      <c r="AC342" s="11" t="str">
        <f>IF(IFERROR(SEARCH(CHAR(10),UPPER('ÚHRADOVÝ KATALOG VZP - ZP'!C342)),0)&gt;0," ALT+ENTER","")</f>
        <v/>
      </c>
      <c r="AD342" s="96" t="str">
        <f>IF(AND(V342=0, R342="NE"),"Chybí NAZ",IF(LEN(TRIM(W342&amp;X342&amp;Y342&amp;Z342&amp;AA342&amp;AB342&amp;AC342))&gt;0,"Nepovolený(é) znak(y):   "&amp;W342&amp;X342&amp;Y342&amp;Z342&amp;AA342&amp;AB342&amp;AC342,TRIM('ÚHRADOVÝ KATALOG VZP - ZP'!C342)))</f>
        <v/>
      </c>
      <c r="AE342" s="11">
        <f>LEN(TRIM('ÚHRADOVÝ KATALOG VZP - ZP'!D342))</f>
        <v>0</v>
      </c>
      <c r="AF342" s="11" t="str">
        <f>IF(IFERROR(SEARCH("""",UPPER('ÚHRADOVÝ KATALOG VZP - ZP'!D342)),0)&gt;0," "&amp;CHAR(34),"")</f>
        <v/>
      </c>
      <c r="AG342" s="11" t="str">
        <f>IF(IFERROR(SEARCH("~?",UPPER('ÚHRADOVÝ KATALOG VZP - ZP'!D342)),0)&gt;0," ?","")</f>
        <v/>
      </c>
      <c r="AH342" s="11" t="str">
        <f>IF(IFERROR(SEARCH("!",UPPER('ÚHRADOVÝ KATALOG VZP - ZP'!D342)),0)&gt;0," !","")</f>
        <v/>
      </c>
      <c r="AI342" s="11" t="str">
        <f>IF(IFERROR(SEARCH("_",UPPER('ÚHRADOVÝ KATALOG VZP - ZP'!D342)),0)&gt;0," _","")</f>
        <v/>
      </c>
      <c r="AJ342" s="11" t="str">
        <f>IF(IFERROR(SEARCH("§",UPPER('ÚHRADOVÝ KATALOG VZP - ZP'!D342)),0)&gt;0," §","")</f>
        <v/>
      </c>
      <c r="AK342" s="11" t="str">
        <f>IF(IFERROR(SEARCH("#",UPPER('ÚHRADOVÝ KATALOG VZP - ZP'!D342)),0)&gt;0," #","")</f>
        <v/>
      </c>
      <c r="AL342" s="11" t="str">
        <f>IF(IFERROR(SEARCH(CHAR(10),UPPER('ÚHRADOVÝ KATALOG VZP - ZP'!D342)),0)&gt;0," ALT+ENTER","")</f>
        <v/>
      </c>
      <c r="AM342" s="96" t="str">
        <f>IF(AND(AE342=0, R342="NE"),"Chybí DOP",IF(LEN(TRIM(AF342&amp;AG342&amp;AH342&amp;AI342&amp;AJ342&amp;AK342&amp;AL342))&gt;0,"Nepovolený(é) znak(y):   "&amp;AF342&amp;AG342&amp;AH342&amp;AI342&amp;AJ342&amp;AK342&amp;AL342,TRIM('ÚHRADOVÝ KATALOG VZP - ZP'!D342)))</f>
        <v/>
      </c>
    </row>
    <row r="343" spans="1:39" ht="30" hidden="1" customHeight="1" x14ac:dyDescent="0.2">
      <c r="A343" s="1">
        <v>338</v>
      </c>
      <c r="B343" s="20" t="str">
        <f>IF(ISBLANK('ÚHRADOVÝ KATALOG VZP - ZP'!B343),"",'ÚHRADOVÝ KATALOG VZP - ZP'!B343)</f>
        <v/>
      </c>
      <c r="C343" s="21" t="str">
        <f t="shared" si="21"/>
        <v/>
      </c>
      <c r="D343" s="21" t="str">
        <f t="shared" si="22"/>
        <v/>
      </c>
      <c r="E343" s="22" t="str">
        <f>IF(S343="NOVÝ",IF(LEN(TRIM('ÚHRADOVÝ KATALOG VZP - ZP'!E343))=0,"Chybí TYP",'ÚHRADOVÝ KATALOG VZP - ZP'!E343),IF(LEN(TRIM('ÚHRADOVÝ KATALOG VZP - ZP'!E343))=0,"",'ÚHRADOVÝ KATALOG VZP - ZP'!E343))</f>
        <v/>
      </c>
      <c r="F343" s="22" t="str">
        <f t="shared" si="23"/>
        <v/>
      </c>
      <c r="G343" s="22" t="str">
        <f>IF(S343="NOVÝ",IF(LEN(TRIM('ÚHRADOVÝ KATALOG VZP - ZP'!G343))=0,"???",IF(IFERROR(SEARCH("""",UPPER('ÚHRADOVÝ KATALOG VZP - ZP'!G343)),0)=0,UPPER('ÚHRADOVÝ KATALOG VZP - ZP'!G343),"("&amp;""""&amp;")")),IF(LEN(TRIM('ÚHRADOVÝ KATALOG VZP - ZP'!G343))=0,"",IF(IFERROR(SEARCH("""",UPPER('ÚHRADOVÝ KATALOG VZP - ZP'!G343)),0)=0,UPPER('ÚHRADOVÝ KATALOG VZP - ZP'!G343),"("&amp;""""&amp;")")))</f>
        <v/>
      </c>
      <c r="H343" s="22" t="str">
        <f>IF(IFERROR(SEARCH("""",UPPER('ÚHRADOVÝ KATALOG VZP - ZP'!H343)),0)=0,UPPER('ÚHRADOVÝ KATALOG VZP - ZP'!H343),"("&amp;""""&amp;")")</f>
        <v/>
      </c>
      <c r="I343" s="22" t="str">
        <f>IF(IFERROR(SEARCH("""",UPPER('ÚHRADOVÝ KATALOG VZP - ZP'!I343)),0)=0,UPPER('ÚHRADOVÝ KATALOG VZP - ZP'!I343),"("&amp;""""&amp;")")</f>
        <v/>
      </c>
      <c r="J343" s="23" t="str">
        <f>IF(S343="NOVÝ",IF(LEN(TRIM('ÚHRADOVÝ KATALOG VZP - ZP'!J343))=0,"Chybí VYC",'ÚHRADOVÝ KATALOG VZP - ZP'!J343),IF(LEN(TRIM('ÚHRADOVÝ KATALOG VZP - ZP'!J343))=0,"",'ÚHRADOVÝ KATALOG VZP - ZP'!J343))</f>
        <v/>
      </c>
      <c r="K343" s="22" t="str">
        <f>IF(S343="NOVÝ",IF(LEN(TRIM('ÚHRADOVÝ KATALOG VZP - ZP'!K343))=0,"Chybí MENA",IF(IFERROR(SEARCH("""",UPPER('ÚHRADOVÝ KATALOG VZP - ZP'!K343)),0)=0,UPPER('ÚHRADOVÝ KATALOG VZP - ZP'!K343),"("&amp;""""&amp;")")),IF(LEN(TRIM('ÚHRADOVÝ KATALOG VZP - ZP'!K343))=0,"",IF(IFERROR(SEARCH("""",UPPER('ÚHRADOVÝ KATALOG VZP - ZP'!K343)),0)=0,UPPER('ÚHRADOVÝ KATALOG VZP - ZP'!K343),"("&amp;""""&amp;")")))</f>
        <v/>
      </c>
      <c r="L343" s="24" t="str">
        <f>IF(S343="NOVÝ",IF(LEN(TRIM('ÚHRADOVÝ KATALOG VZP - ZP'!L343))=0,"Chybí KURZ",'ÚHRADOVÝ KATALOG VZP - ZP'!L343),IF(LEN(TRIM('ÚHRADOVÝ KATALOG VZP - ZP'!L343))=0,"",'ÚHRADOVÝ KATALOG VZP - ZP'!L343))</f>
        <v/>
      </c>
      <c r="M343" s="83" t="str">
        <f>IF(S343="NOVÝ",IF(LEN(TRIM('ÚHRADOVÝ KATALOG VZP - ZP'!M343))=0,"Chybí DPH",
IF(OR('ÚHRADOVÝ KATALOG VZP - ZP'!M343=15,'ÚHRADOVÝ KATALOG VZP - ZP'!M343=21),
'ÚHRADOVÝ KATALOG VZP - ZP'!M343,"CHYBA")),
IF(LEN(TRIM('ÚHRADOVÝ KATALOG VZP - ZP'!M343))=0,"",
IF(OR('ÚHRADOVÝ KATALOG VZP - ZP'!M343=15,'ÚHRADOVÝ KATALOG VZP - ZP'!M343=21),
'ÚHRADOVÝ KATALOG VZP - ZP'!M343,"CHYBA"))
)</f>
        <v/>
      </c>
      <c r="N343" s="25" t="str">
        <f>IF(R343="NE",IF(AND(T343&lt;&gt;"X",LEN('ÚHRADOVÝ KATALOG VZP - ZP'!N343)&gt;0),IF(ROUND(J343*L343*(1+(M343/100))*T343,2)&lt;'ÚHRADOVÝ KATALOG VZP - ZP'!N343,TEXT('ÚHRADOVÝ KATALOG VZP - ZP'!N343,"# ##0,00 Kč") &amp; CHAR(10) &amp; "&gt; " &amp; TEXT('ÚHRADOVÝ KATALOG VZP - ZP'!N343-(J343*L343*(1+(M343/100))*T343),"# ##0,00 Kč"),TEXT('ÚHRADOVÝ KATALOG VZP - ZP'!N343,"# ##0,00 Kč") &amp; CHAR(10) &amp; "OK"),"Chybí data pro výpočet"),"")</f>
        <v/>
      </c>
      <c r="O343" s="26" t="str">
        <f>IF(AND(R343="NE",LEN('ÚHRADOVÝ KATALOG VZP - ZP'!O343)&gt;0),'ÚHRADOVÝ KATALOG VZP - ZP'!O343,"")</f>
        <v/>
      </c>
      <c r="P343" s="26" t="str">
        <f>IF(AND(R343="NE",LEN('ÚHRADOVÝ KATALOG VZP - ZP'!P343)&gt;0),'ÚHRADOVÝ KATALOG VZP - ZP'!P343,"")</f>
        <v/>
      </c>
      <c r="Q343" s="79" t="str">
        <f>IF(LEN(TRIM('ÚHRADOVÝ KATALOG VZP - ZP'!Q343))=0,"",IF(IFERROR(SEARCH("""",UPPER('ÚHRADOVÝ KATALOG VZP - ZP'!Q343)),0)=0,UPPER('ÚHRADOVÝ KATALOG VZP - ZP'!Q343),"("&amp;""""&amp;")"))</f>
        <v/>
      </c>
      <c r="R343" s="31" t="str">
        <f>IF(LEN(TRIM('ÚHRADOVÝ KATALOG VZP - ZP'!B343)&amp;TRIM('ÚHRADOVÝ KATALOG VZP - ZP'!C343)&amp;TRIM('ÚHRADOVÝ KATALOG VZP - ZP'!D343)&amp;TRIM('ÚHRADOVÝ KATALOG VZP - ZP'!E343)&amp;TRIM('ÚHRADOVÝ KATALOG VZP - ZP'!F343)&amp;TRIM('ÚHRADOVÝ KATALOG VZP - ZP'!G343)&amp;TRIM('ÚHRADOVÝ KATALOG VZP - ZP'!H343)&amp;TRIM('ÚHRADOVÝ KATALOG VZP - ZP'!I343)&amp;TRIM('ÚHRADOVÝ KATALOG VZP - ZP'!J343)&amp;TRIM('ÚHRADOVÝ KATALOG VZP - ZP'!K343)&amp;TRIM('ÚHRADOVÝ KATALOG VZP - ZP'!L343)&amp;TRIM('ÚHRADOVÝ KATALOG VZP - ZP'!M343)&amp;TRIM('ÚHRADOVÝ KATALOG VZP - ZP'!N343)&amp;TRIM('ÚHRADOVÝ KATALOG VZP - ZP'!O343)&amp;TRIM('ÚHRADOVÝ KATALOG VZP - ZP'!P343)&amp;TRIM('ÚHRADOVÝ KATALOG VZP - ZP'!Q343))=0,"ANO","NE")</f>
        <v>ANO</v>
      </c>
      <c r="S343" s="31" t="str">
        <f>IF(R343="NE",IF(LEN(TRIM('ÚHRADOVÝ KATALOG VZP - ZP'!B343))=0,"NOVÝ","OPRAVA"),"")</f>
        <v/>
      </c>
      <c r="T343" s="32" t="str">
        <f t="shared" si="24"/>
        <v>X</v>
      </c>
      <c r="U343" s="11"/>
      <c r="V343" s="11">
        <f>LEN(TRIM('ÚHRADOVÝ KATALOG VZP - ZP'!C343))</f>
        <v>0</v>
      </c>
      <c r="W343" s="11" t="str">
        <f>IF(IFERROR(SEARCH("""",UPPER('ÚHRADOVÝ KATALOG VZP - ZP'!C343)),0)&gt;0," "&amp;CHAR(34),"")</f>
        <v/>
      </c>
      <c r="X343" s="11" t="str">
        <f>IF(IFERROR(SEARCH("~?",UPPER('ÚHRADOVÝ KATALOG VZP - ZP'!C343)),0)&gt;0," ?","")</f>
        <v/>
      </c>
      <c r="Y343" s="11" t="str">
        <f>IF(IFERROR(SEARCH("!",UPPER('ÚHRADOVÝ KATALOG VZP - ZP'!C343)),0)&gt;0," !","")</f>
        <v/>
      </c>
      <c r="Z343" s="11" t="str">
        <f>IF(IFERROR(SEARCH("_",UPPER('ÚHRADOVÝ KATALOG VZP - ZP'!C343)),0)&gt;0," _","")</f>
        <v/>
      </c>
      <c r="AA343" s="11" t="str">
        <f>IF(IFERROR(SEARCH("§",UPPER('ÚHRADOVÝ KATALOG VZP - ZP'!C343)),0)&gt;0," §","")</f>
        <v/>
      </c>
      <c r="AB343" s="11" t="str">
        <f>IF(IFERROR(SEARCH("#",UPPER('ÚHRADOVÝ KATALOG VZP - ZP'!C343)),0)&gt;0," #","")</f>
        <v/>
      </c>
      <c r="AC343" s="11" t="str">
        <f>IF(IFERROR(SEARCH(CHAR(10),UPPER('ÚHRADOVÝ KATALOG VZP - ZP'!C343)),0)&gt;0," ALT+ENTER","")</f>
        <v/>
      </c>
      <c r="AD343" s="96" t="str">
        <f>IF(AND(V343=0, R343="NE"),"Chybí NAZ",IF(LEN(TRIM(W343&amp;X343&amp;Y343&amp;Z343&amp;AA343&amp;AB343&amp;AC343))&gt;0,"Nepovolený(é) znak(y):   "&amp;W343&amp;X343&amp;Y343&amp;Z343&amp;AA343&amp;AB343&amp;AC343,TRIM('ÚHRADOVÝ KATALOG VZP - ZP'!C343)))</f>
        <v/>
      </c>
      <c r="AE343" s="11">
        <f>LEN(TRIM('ÚHRADOVÝ KATALOG VZP - ZP'!D343))</f>
        <v>0</v>
      </c>
      <c r="AF343" s="11" t="str">
        <f>IF(IFERROR(SEARCH("""",UPPER('ÚHRADOVÝ KATALOG VZP - ZP'!D343)),0)&gt;0," "&amp;CHAR(34),"")</f>
        <v/>
      </c>
      <c r="AG343" s="11" t="str">
        <f>IF(IFERROR(SEARCH("~?",UPPER('ÚHRADOVÝ KATALOG VZP - ZP'!D343)),0)&gt;0," ?","")</f>
        <v/>
      </c>
      <c r="AH343" s="11" t="str">
        <f>IF(IFERROR(SEARCH("!",UPPER('ÚHRADOVÝ KATALOG VZP - ZP'!D343)),0)&gt;0," !","")</f>
        <v/>
      </c>
      <c r="AI343" s="11" t="str">
        <f>IF(IFERROR(SEARCH("_",UPPER('ÚHRADOVÝ KATALOG VZP - ZP'!D343)),0)&gt;0," _","")</f>
        <v/>
      </c>
      <c r="AJ343" s="11" t="str">
        <f>IF(IFERROR(SEARCH("§",UPPER('ÚHRADOVÝ KATALOG VZP - ZP'!D343)),0)&gt;0," §","")</f>
        <v/>
      </c>
      <c r="AK343" s="11" t="str">
        <f>IF(IFERROR(SEARCH("#",UPPER('ÚHRADOVÝ KATALOG VZP - ZP'!D343)),0)&gt;0," #","")</f>
        <v/>
      </c>
      <c r="AL343" s="11" t="str">
        <f>IF(IFERROR(SEARCH(CHAR(10),UPPER('ÚHRADOVÝ KATALOG VZP - ZP'!D343)),0)&gt;0," ALT+ENTER","")</f>
        <v/>
      </c>
      <c r="AM343" s="96" t="str">
        <f>IF(AND(AE343=0, R343="NE"),"Chybí DOP",IF(LEN(TRIM(AF343&amp;AG343&amp;AH343&amp;AI343&amp;AJ343&amp;AK343&amp;AL343))&gt;0,"Nepovolený(é) znak(y):   "&amp;AF343&amp;AG343&amp;AH343&amp;AI343&amp;AJ343&amp;AK343&amp;AL343,TRIM('ÚHRADOVÝ KATALOG VZP - ZP'!D343)))</f>
        <v/>
      </c>
    </row>
    <row r="344" spans="1:39" ht="30" hidden="1" customHeight="1" x14ac:dyDescent="0.2">
      <c r="A344" s="1">
        <v>339</v>
      </c>
      <c r="B344" s="20" t="str">
        <f>IF(ISBLANK('ÚHRADOVÝ KATALOG VZP - ZP'!B344),"",'ÚHRADOVÝ KATALOG VZP - ZP'!B344)</f>
        <v/>
      </c>
      <c r="C344" s="21" t="str">
        <f t="shared" si="21"/>
        <v/>
      </c>
      <c r="D344" s="21" t="str">
        <f t="shared" si="22"/>
        <v/>
      </c>
      <c r="E344" s="22" t="str">
        <f>IF(S344="NOVÝ",IF(LEN(TRIM('ÚHRADOVÝ KATALOG VZP - ZP'!E344))=0,"Chybí TYP",'ÚHRADOVÝ KATALOG VZP - ZP'!E344),IF(LEN(TRIM('ÚHRADOVÝ KATALOG VZP - ZP'!E344))=0,"",'ÚHRADOVÝ KATALOG VZP - ZP'!E344))</f>
        <v/>
      </c>
      <c r="F344" s="22" t="str">
        <f t="shared" si="23"/>
        <v/>
      </c>
      <c r="G344" s="22" t="str">
        <f>IF(S344="NOVÝ",IF(LEN(TRIM('ÚHRADOVÝ KATALOG VZP - ZP'!G344))=0,"???",IF(IFERROR(SEARCH("""",UPPER('ÚHRADOVÝ KATALOG VZP - ZP'!G344)),0)=0,UPPER('ÚHRADOVÝ KATALOG VZP - ZP'!G344),"("&amp;""""&amp;")")),IF(LEN(TRIM('ÚHRADOVÝ KATALOG VZP - ZP'!G344))=0,"",IF(IFERROR(SEARCH("""",UPPER('ÚHRADOVÝ KATALOG VZP - ZP'!G344)),0)=0,UPPER('ÚHRADOVÝ KATALOG VZP - ZP'!G344),"("&amp;""""&amp;")")))</f>
        <v/>
      </c>
      <c r="H344" s="22" t="str">
        <f>IF(IFERROR(SEARCH("""",UPPER('ÚHRADOVÝ KATALOG VZP - ZP'!H344)),0)=0,UPPER('ÚHRADOVÝ KATALOG VZP - ZP'!H344),"("&amp;""""&amp;")")</f>
        <v/>
      </c>
      <c r="I344" s="22" t="str">
        <f>IF(IFERROR(SEARCH("""",UPPER('ÚHRADOVÝ KATALOG VZP - ZP'!I344)),0)=0,UPPER('ÚHRADOVÝ KATALOG VZP - ZP'!I344),"("&amp;""""&amp;")")</f>
        <v/>
      </c>
      <c r="J344" s="23" t="str">
        <f>IF(S344="NOVÝ",IF(LEN(TRIM('ÚHRADOVÝ KATALOG VZP - ZP'!J344))=0,"Chybí VYC",'ÚHRADOVÝ KATALOG VZP - ZP'!J344),IF(LEN(TRIM('ÚHRADOVÝ KATALOG VZP - ZP'!J344))=0,"",'ÚHRADOVÝ KATALOG VZP - ZP'!J344))</f>
        <v/>
      </c>
      <c r="K344" s="22" t="str">
        <f>IF(S344="NOVÝ",IF(LEN(TRIM('ÚHRADOVÝ KATALOG VZP - ZP'!K344))=0,"Chybí MENA",IF(IFERROR(SEARCH("""",UPPER('ÚHRADOVÝ KATALOG VZP - ZP'!K344)),0)=0,UPPER('ÚHRADOVÝ KATALOG VZP - ZP'!K344),"("&amp;""""&amp;")")),IF(LEN(TRIM('ÚHRADOVÝ KATALOG VZP - ZP'!K344))=0,"",IF(IFERROR(SEARCH("""",UPPER('ÚHRADOVÝ KATALOG VZP - ZP'!K344)),0)=0,UPPER('ÚHRADOVÝ KATALOG VZP - ZP'!K344),"("&amp;""""&amp;")")))</f>
        <v/>
      </c>
      <c r="L344" s="24" t="str">
        <f>IF(S344="NOVÝ",IF(LEN(TRIM('ÚHRADOVÝ KATALOG VZP - ZP'!L344))=0,"Chybí KURZ",'ÚHRADOVÝ KATALOG VZP - ZP'!L344),IF(LEN(TRIM('ÚHRADOVÝ KATALOG VZP - ZP'!L344))=0,"",'ÚHRADOVÝ KATALOG VZP - ZP'!L344))</f>
        <v/>
      </c>
      <c r="M344" s="83" t="str">
        <f>IF(S344="NOVÝ",IF(LEN(TRIM('ÚHRADOVÝ KATALOG VZP - ZP'!M344))=0,"Chybí DPH",
IF(OR('ÚHRADOVÝ KATALOG VZP - ZP'!M344=15,'ÚHRADOVÝ KATALOG VZP - ZP'!M344=21),
'ÚHRADOVÝ KATALOG VZP - ZP'!M344,"CHYBA")),
IF(LEN(TRIM('ÚHRADOVÝ KATALOG VZP - ZP'!M344))=0,"",
IF(OR('ÚHRADOVÝ KATALOG VZP - ZP'!M344=15,'ÚHRADOVÝ KATALOG VZP - ZP'!M344=21),
'ÚHRADOVÝ KATALOG VZP - ZP'!M344,"CHYBA"))
)</f>
        <v/>
      </c>
      <c r="N344" s="25" t="str">
        <f>IF(R344="NE",IF(AND(T344&lt;&gt;"X",LEN('ÚHRADOVÝ KATALOG VZP - ZP'!N344)&gt;0),IF(ROUND(J344*L344*(1+(M344/100))*T344,2)&lt;'ÚHRADOVÝ KATALOG VZP - ZP'!N344,TEXT('ÚHRADOVÝ KATALOG VZP - ZP'!N344,"# ##0,00 Kč") &amp; CHAR(10) &amp; "&gt; " &amp; TEXT('ÚHRADOVÝ KATALOG VZP - ZP'!N344-(J344*L344*(1+(M344/100))*T344),"# ##0,00 Kč"),TEXT('ÚHRADOVÝ KATALOG VZP - ZP'!N344,"# ##0,00 Kč") &amp; CHAR(10) &amp; "OK"),"Chybí data pro výpočet"),"")</f>
        <v/>
      </c>
      <c r="O344" s="26" t="str">
        <f>IF(AND(R344="NE",LEN('ÚHRADOVÝ KATALOG VZP - ZP'!O344)&gt;0),'ÚHRADOVÝ KATALOG VZP - ZP'!O344,"")</f>
        <v/>
      </c>
      <c r="P344" s="26" t="str">
        <f>IF(AND(R344="NE",LEN('ÚHRADOVÝ KATALOG VZP - ZP'!P344)&gt;0),'ÚHRADOVÝ KATALOG VZP - ZP'!P344,"")</f>
        <v/>
      </c>
      <c r="Q344" s="79" t="str">
        <f>IF(LEN(TRIM('ÚHRADOVÝ KATALOG VZP - ZP'!Q344))=0,"",IF(IFERROR(SEARCH("""",UPPER('ÚHRADOVÝ KATALOG VZP - ZP'!Q344)),0)=0,UPPER('ÚHRADOVÝ KATALOG VZP - ZP'!Q344),"("&amp;""""&amp;")"))</f>
        <v/>
      </c>
      <c r="R344" s="31" t="str">
        <f>IF(LEN(TRIM('ÚHRADOVÝ KATALOG VZP - ZP'!B344)&amp;TRIM('ÚHRADOVÝ KATALOG VZP - ZP'!C344)&amp;TRIM('ÚHRADOVÝ KATALOG VZP - ZP'!D344)&amp;TRIM('ÚHRADOVÝ KATALOG VZP - ZP'!E344)&amp;TRIM('ÚHRADOVÝ KATALOG VZP - ZP'!F344)&amp;TRIM('ÚHRADOVÝ KATALOG VZP - ZP'!G344)&amp;TRIM('ÚHRADOVÝ KATALOG VZP - ZP'!H344)&amp;TRIM('ÚHRADOVÝ KATALOG VZP - ZP'!I344)&amp;TRIM('ÚHRADOVÝ KATALOG VZP - ZP'!J344)&amp;TRIM('ÚHRADOVÝ KATALOG VZP - ZP'!K344)&amp;TRIM('ÚHRADOVÝ KATALOG VZP - ZP'!L344)&amp;TRIM('ÚHRADOVÝ KATALOG VZP - ZP'!M344)&amp;TRIM('ÚHRADOVÝ KATALOG VZP - ZP'!N344)&amp;TRIM('ÚHRADOVÝ KATALOG VZP - ZP'!O344)&amp;TRIM('ÚHRADOVÝ KATALOG VZP - ZP'!P344)&amp;TRIM('ÚHRADOVÝ KATALOG VZP - ZP'!Q344))=0,"ANO","NE")</f>
        <v>ANO</v>
      </c>
      <c r="S344" s="31" t="str">
        <f>IF(R344="NE",IF(LEN(TRIM('ÚHRADOVÝ KATALOG VZP - ZP'!B344))=0,"NOVÝ","OPRAVA"),"")</f>
        <v/>
      </c>
      <c r="T344" s="32" t="str">
        <f t="shared" si="24"/>
        <v>X</v>
      </c>
      <c r="U344" s="11"/>
      <c r="V344" s="11">
        <f>LEN(TRIM('ÚHRADOVÝ KATALOG VZP - ZP'!C344))</f>
        <v>0</v>
      </c>
      <c r="W344" s="11" t="str">
        <f>IF(IFERROR(SEARCH("""",UPPER('ÚHRADOVÝ KATALOG VZP - ZP'!C344)),0)&gt;0," "&amp;CHAR(34),"")</f>
        <v/>
      </c>
      <c r="X344" s="11" t="str">
        <f>IF(IFERROR(SEARCH("~?",UPPER('ÚHRADOVÝ KATALOG VZP - ZP'!C344)),0)&gt;0," ?","")</f>
        <v/>
      </c>
      <c r="Y344" s="11" t="str">
        <f>IF(IFERROR(SEARCH("!",UPPER('ÚHRADOVÝ KATALOG VZP - ZP'!C344)),0)&gt;0," !","")</f>
        <v/>
      </c>
      <c r="Z344" s="11" t="str">
        <f>IF(IFERROR(SEARCH("_",UPPER('ÚHRADOVÝ KATALOG VZP - ZP'!C344)),0)&gt;0," _","")</f>
        <v/>
      </c>
      <c r="AA344" s="11" t="str">
        <f>IF(IFERROR(SEARCH("§",UPPER('ÚHRADOVÝ KATALOG VZP - ZP'!C344)),0)&gt;0," §","")</f>
        <v/>
      </c>
      <c r="AB344" s="11" t="str">
        <f>IF(IFERROR(SEARCH("#",UPPER('ÚHRADOVÝ KATALOG VZP - ZP'!C344)),0)&gt;0," #","")</f>
        <v/>
      </c>
      <c r="AC344" s="11" t="str">
        <f>IF(IFERROR(SEARCH(CHAR(10),UPPER('ÚHRADOVÝ KATALOG VZP - ZP'!C344)),0)&gt;0," ALT+ENTER","")</f>
        <v/>
      </c>
      <c r="AD344" s="96" t="str">
        <f>IF(AND(V344=0, R344="NE"),"Chybí NAZ",IF(LEN(TRIM(W344&amp;X344&amp;Y344&amp;Z344&amp;AA344&amp;AB344&amp;AC344))&gt;0,"Nepovolený(é) znak(y):   "&amp;W344&amp;X344&amp;Y344&amp;Z344&amp;AA344&amp;AB344&amp;AC344,TRIM('ÚHRADOVÝ KATALOG VZP - ZP'!C344)))</f>
        <v/>
      </c>
      <c r="AE344" s="11">
        <f>LEN(TRIM('ÚHRADOVÝ KATALOG VZP - ZP'!D344))</f>
        <v>0</v>
      </c>
      <c r="AF344" s="11" t="str">
        <f>IF(IFERROR(SEARCH("""",UPPER('ÚHRADOVÝ KATALOG VZP - ZP'!D344)),0)&gt;0," "&amp;CHAR(34),"")</f>
        <v/>
      </c>
      <c r="AG344" s="11" t="str">
        <f>IF(IFERROR(SEARCH("~?",UPPER('ÚHRADOVÝ KATALOG VZP - ZP'!D344)),0)&gt;0," ?","")</f>
        <v/>
      </c>
      <c r="AH344" s="11" t="str">
        <f>IF(IFERROR(SEARCH("!",UPPER('ÚHRADOVÝ KATALOG VZP - ZP'!D344)),0)&gt;0," !","")</f>
        <v/>
      </c>
      <c r="AI344" s="11" t="str">
        <f>IF(IFERROR(SEARCH("_",UPPER('ÚHRADOVÝ KATALOG VZP - ZP'!D344)),0)&gt;0," _","")</f>
        <v/>
      </c>
      <c r="AJ344" s="11" t="str">
        <f>IF(IFERROR(SEARCH("§",UPPER('ÚHRADOVÝ KATALOG VZP - ZP'!D344)),0)&gt;0," §","")</f>
        <v/>
      </c>
      <c r="AK344" s="11" t="str">
        <f>IF(IFERROR(SEARCH("#",UPPER('ÚHRADOVÝ KATALOG VZP - ZP'!D344)),0)&gt;0," #","")</f>
        <v/>
      </c>
      <c r="AL344" s="11" t="str">
        <f>IF(IFERROR(SEARCH(CHAR(10),UPPER('ÚHRADOVÝ KATALOG VZP - ZP'!D344)),0)&gt;0," ALT+ENTER","")</f>
        <v/>
      </c>
      <c r="AM344" s="96" t="str">
        <f>IF(AND(AE344=0, R344="NE"),"Chybí DOP",IF(LEN(TRIM(AF344&amp;AG344&amp;AH344&amp;AI344&amp;AJ344&amp;AK344&amp;AL344))&gt;0,"Nepovolený(é) znak(y):   "&amp;AF344&amp;AG344&amp;AH344&amp;AI344&amp;AJ344&amp;AK344&amp;AL344,TRIM('ÚHRADOVÝ KATALOG VZP - ZP'!D344)))</f>
        <v/>
      </c>
    </row>
    <row r="345" spans="1:39" ht="30" hidden="1" customHeight="1" x14ac:dyDescent="0.2">
      <c r="A345" s="1">
        <v>340</v>
      </c>
      <c r="B345" s="20" t="str">
        <f>IF(ISBLANK('ÚHRADOVÝ KATALOG VZP - ZP'!B345),"",'ÚHRADOVÝ KATALOG VZP - ZP'!B345)</f>
        <v/>
      </c>
      <c r="C345" s="21" t="str">
        <f t="shared" si="21"/>
        <v/>
      </c>
      <c r="D345" s="21" t="str">
        <f t="shared" si="22"/>
        <v/>
      </c>
      <c r="E345" s="22" t="str">
        <f>IF(S345="NOVÝ",IF(LEN(TRIM('ÚHRADOVÝ KATALOG VZP - ZP'!E345))=0,"Chybí TYP",'ÚHRADOVÝ KATALOG VZP - ZP'!E345),IF(LEN(TRIM('ÚHRADOVÝ KATALOG VZP - ZP'!E345))=0,"",'ÚHRADOVÝ KATALOG VZP - ZP'!E345))</f>
        <v/>
      </c>
      <c r="F345" s="22" t="str">
        <f t="shared" si="23"/>
        <v/>
      </c>
      <c r="G345" s="22" t="str">
        <f>IF(S345="NOVÝ",IF(LEN(TRIM('ÚHRADOVÝ KATALOG VZP - ZP'!G345))=0,"???",IF(IFERROR(SEARCH("""",UPPER('ÚHRADOVÝ KATALOG VZP - ZP'!G345)),0)=0,UPPER('ÚHRADOVÝ KATALOG VZP - ZP'!G345),"("&amp;""""&amp;")")),IF(LEN(TRIM('ÚHRADOVÝ KATALOG VZP - ZP'!G345))=0,"",IF(IFERROR(SEARCH("""",UPPER('ÚHRADOVÝ KATALOG VZP - ZP'!G345)),0)=0,UPPER('ÚHRADOVÝ KATALOG VZP - ZP'!G345),"("&amp;""""&amp;")")))</f>
        <v/>
      </c>
      <c r="H345" s="22" t="str">
        <f>IF(IFERROR(SEARCH("""",UPPER('ÚHRADOVÝ KATALOG VZP - ZP'!H345)),0)=0,UPPER('ÚHRADOVÝ KATALOG VZP - ZP'!H345),"("&amp;""""&amp;")")</f>
        <v/>
      </c>
      <c r="I345" s="22" t="str">
        <f>IF(IFERROR(SEARCH("""",UPPER('ÚHRADOVÝ KATALOG VZP - ZP'!I345)),0)=0,UPPER('ÚHRADOVÝ KATALOG VZP - ZP'!I345),"("&amp;""""&amp;")")</f>
        <v/>
      </c>
      <c r="J345" s="23" t="str">
        <f>IF(S345="NOVÝ",IF(LEN(TRIM('ÚHRADOVÝ KATALOG VZP - ZP'!J345))=0,"Chybí VYC",'ÚHRADOVÝ KATALOG VZP - ZP'!J345),IF(LEN(TRIM('ÚHRADOVÝ KATALOG VZP - ZP'!J345))=0,"",'ÚHRADOVÝ KATALOG VZP - ZP'!J345))</f>
        <v/>
      </c>
      <c r="K345" s="22" t="str">
        <f>IF(S345="NOVÝ",IF(LEN(TRIM('ÚHRADOVÝ KATALOG VZP - ZP'!K345))=0,"Chybí MENA",IF(IFERROR(SEARCH("""",UPPER('ÚHRADOVÝ KATALOG VZP - ZP'!K345)),0)=0,UPPER('ÚHRADOVÝ KATALOG VZP - ZP'!K345),"("&amp;""""&amp;")")),IF(LEN(TRIM('ÚHRADOVÝ KATALOG VZP - ZP'!K345))=0,"",IF(IFERROR(SEARCH("""",UPPER('ÚHRADOVÝ KATALOG VZP - ZP'!K345)),0)=0,UPPER('ÚHRADOVÝ KATALOG VZP - ZP'!K345),"("&amp;""""&amp;")")))</f>
        <v/>
      </c>
      <c r="L345" s="24" t="str">
        <f>IF(S345="NOVÝ",IF(LEN(TRIM('ÚHRADOVÝ KATALOG VZP - ZP'!L345))=0,"Chybí KURZ",'ÚHRADOVÝ KATALOG VZP - ZP'!L345),IF(LEN(TRIM('ÚHRADOVÝ KATALOG VZP - ZP'!L345))=0,"",'ÚHRADOVÝ KATALOG VZP - ZP'!L345))</f>
        <v/>
      </c>
      <c r="M345" s="83" t="str">
        <f>IF(S345="NOVÝ",IF(LEN(TRIM('ÚHRADOVÝ KATALOG VZP - ZP'!M345))=0,"Chybí DPH",
IF(OR('ÚHRADOVÝ KATALOG VZP - ZP'!M345=15,'ÚHRADOVÝ KATALOG VZP - ZP'!M345=21),
'ÚHRADOVÝ KATALOG VZP - ZP'!M345,"CHYBA")),
IF(LEN(TRIM('ÚHRADOVÝ KATALOG VZP - ZP'!M345))=0,"",
IF(OR('ÚHRADOVÝ KATALOG VZP - ZP'!M345=15,'ÚHRADOVÝ KATALOG VZP - ZP'!M345=21),
'ÚHRADOVÝ KATALOG VZP - ZP'!M345,"CHYBA"))
)</f>
        <v/>
      </c>
      <c r="N345" s="25" t="str">
        <f>IF(R345="NE",IF(AND(T345&lt;&gt;"X",LEN('ÚHRADOVÝ KATALOG VZP - ZP'!N345)&gt;0),IF(ROUND(J345*L345*(1+(M345/100))*T345,2)&lt;'ÚHRADOVÝ KATALOG VZP - ZP'!N345,TEXT('ÚHRADOVÝ KATALOG VZP - ZP'!N345,"# ##0,00 Kč") &amp; CHAR(10) &amp; "&gt; " &amp; TEXT('ÚHRADOVÝ KATALOG VZP - ZP'!N345-(J345*L345*(1+(M345/100))*T345),"# ##0,00 Kč"),TEXT('ÚHRADOVÝ KATALOG VZP - ZP'!N345,"# ##0,00 Kč") &amp; CHAR(10) &amp; "OK"),"Chybí data pro výpočet"),"")</f>
        <v/>
      </c>
      <c r="O345" s="26" t="str">
        <f>IF(AND(R345="NE",LEN('ÚHRADOVÝ KATALOG VZP - ZP'!O345)&gt;0),'ÚHRADOVÝ KATALOG VZP - ZP'!O345,"")</f>
        <v/>
      </c>
      <c r="P345" s="26" t="str">
        <f>IF(AND(R345="NE",LEN('ÚHRADOVÝ KATALOG VZP - ZP'!P345)&gt;0),'ÚHRADOVÝ KATALOG VZP - ZP'!P345,"")</f>
        <v/>
      </c>
      <c r="Q345" s="79" t="str">
        <f>IF(LEN(TRIM('ÚHRADOVÝ KATALOG VZP - ZP'!Q345))=0,"",IF(IFERROR(SEARCH("""",UPPER('ÚHRADOVÝ KATALOG VZP - ZP'!Q345)),0)=0,UPPER('ÚHRADOVÝ KATALOG VZP - ZP'!Q345),"("&amp;""""&amp;")"))</f>
        <v/>
      </c>
      <c r="R345" s="31" t="str">
        <f>IF(LEN(TRIM('ÚHRADOVÝ KATALOG VZP - ZP'!B345)&amp;TRIM('ÚHRADOVÝ KATALOG VZP - ZP'!C345)&amp;TRIM('ÚHRADOVÝ KATALOG VZP - ZP'!D345)&amp;TRIM('ÚHRADOVÝ KATALOG VZP - ZP'!E345)&amp;TRIM('ÚHRADOVÝ KATALOG VZP - ZP'!F345)&amp;TRIM('ÚHRADOVÝ KATALOG VZP - ZP'!G345)&amp;TRIM('ÚHRADOVÝ KATALOG VZP - ZP'!H345)&amp;TRIM('ÚHRADOVÝ KATALOG VZP - ZP'!I345)&amp;TRIM('ÚHRADOVÝ KATALOG VZP - ZP'!J345)&amp;TRIM('ÚHRADOVÝ KATALOG VZP - ZP'!K345)&amp;TRIM('ÚHRADOVÝ KATALOG VZP - ZP'!L345)&amp;TRIM('ÚHRADOVÝ KATALOG VZP - ZP'!M345)&amp;TRIM('ÚHRADOVÝ KATALOG VZP - ZP'!N345)&amp;TRIM('ÚHRADOVÝ KATALOG VZP - ZP'!O345)&amp;TRIM('ÚHRADOVÝ KATALOG VZP - ZP'!P345)&amp;TRIM('ÚHRADOVÝ KATALOG VZP - ZP'!Q345))=0,"ANO","NE")</f>
        <v>ANO</v>
      </c>
      <c r="S345" s="31" t="str">
        <f>IF(R345="NE",IF(LEN(TRIM('ÚHRADOVÝ KATALOG VZP - ZP'!B345))=0,"NOVÝ","OPRAVA"),"")</f>
        <v/>
      </c>
      <c r="T345" s="32" t="str">
        <f t="shared" si="24"/>
        <v>X</v>
      </c>
      <c r="U345" s="11"/>
      <c r="V345" s="11">
        <f>LEN(TRIM('ÚHRADOVÝ KATALOG VZP - ZP'!C345))</f>
        <v>0</v>
      </c>
      <c r="W345" s="11" t="str">
        <f>IF(IFERROR(SEARCH("""",UPPER('ÚHRADOVÝ KATALOG VZP - ZP'!C345)),0)&gt;0," "&amp;CHAR(34),"")</f>
        <v/>
      </c>
      <c r="X345" s="11" t="str">
        <f>IF(IFERROR(SEARCH("~?",UPPER('ÚHRADOVÝ KATALOG VZP - ZP'!C345)),0)&gt;0," ?","")</f>
        <v/>
      </c>
      <c r="Y345" s="11" t="str">
        <f>IF(IFERROR(SEARCH("!",UPPER('ÚHRADOVÝ KATALOG VZP - ZP'!C345)),0)&gt;0," !","")</f>
        <v/>
      </c>
      <c r="Z345" s="11" t="str">
        <f>IF(IFERROR(SEARCH("_",UPPER('ÚHRADOVÝ KATALOG VZP - ZP'!C345)),0)&gt;0," _","")</f>
        <v/>
      </c>
      <c r="AA345" s="11" t="str">
        <f>IF(IFERROR(SEARCH("§",UPPER('ÚHRADOVÝ KATALOG VZP - ZP'!C345)),0)&gt;0," §","")</f>
        <v/>
      </c>
      <c r="AB345" s="11" t="str">
        <f>IF(IFERROR(SEARCH("#",UPPER('ÚHRADOVÝ KATALOG VZP - ZP'!C345)),0)&gt;0," #","")</f>
        <v/>
      </c>
      <c r="AC345" s="11" t="str">
        <f>IF(IFERROR(SEARCH(CHAR(10),UPPER('ÚHRADOVÝ KATALOG VZP - ZP'!C345)),0)&gt;0," ALT+ENTER","")</f>
        <v/>
      </c>
      <c r="AD345" s="96" t="str">
        <f>IF(AND(V345=0, R345="NE"),"Chybí NAZ",IF(LEN(TRIM(W345&amp;X345&amp;Y345&amp;Z345&amp;AA345&amp;AB345&amp;AC345))&gt;0,"Nepovolený(é) znak(y):   "&amp;W345&amp;X345&amp;Y345&amp;Z345&amp;AA345&amp;AB345&amp;AC345,TRIM('ÚHRADOVÝ KATALOG VZP - ZP'!C345)))</f>
        <v/>
      </c>
      <c r="AE345" s="11">
        <f>LEN(TRIM('ÚHRADOVÝ KATALOG VZP - ZP'!D345))</f>
        <v>0</v>
      </c>
      <c r="AF345" s="11" t="str">
        <f>IF(IFERROR(SEARCH("""",UPPER('ÚHRADOVÝ KATALOG VZP - ZP'!D345)),0)&gt;0," "&amp;CHAR(34),"")</f>
        <v/>
      </c>
      <c r="AG345" s="11" t="str">
        <f>IF(IFERROR(SEARCH("~?",UPPER('ÚHRADOVÝ KATALOG VZP - ZP'!D345)),0)&gt;0," ?","")</f>
        <v/>
      </c>
      <c r="AH345" s="11" t="str">
        <f>IF(IFERROR(SEARCH("!",UPPER('ÚHRADOVÝ KATALOG VZP - ZP'!D345)),0)&gt;0," !","")</f>
        <v/>
      </c>
      <c r="AI345" s="11" t="str">
        <f>IF(IFERROR(SEARCH("_",UPPER('ÚHRADOVÝ KATALOG VZP - ZP'!D345)),0)&gt;0," _","")</f>
        <v/>
      </c>
      <c r="AJ345" s="11" t="str">
        <f>IF(IFERROR(SEARCH("§",UPPER('ÚHRADOVÝ KATALOG VZP - ZP'!D345)),0)&gt;0," §","")</f>
        <v/>
      </c>
      <c r="AK345" s="11" t="str">
        <f>IF(IFERROR(SEARCH("#",UPPER('ÚHRADOVÝ KATALOG VZP - ZP'!D345)),0)&gt;0," #","")</f>
        <v/>
      </c>
      <c r="AL345" s="11" t="str">
        <f>IF(IFERROR(SEARCH(CHAR(10),UPPER('ÚHRADOVÝ KATALOG VZP - ZP'!D345)),0)&gt;0," ALT+ENTER","")</f>
        <v/>
      </c>
      <c r="AM345" s="96" t="str">
        <f>IF(AND(AE345=0, R345="NE"),"Chybí DOP",IF(LEN(TRIM(AF345&amp;AG345&amp;AH345&amp;AI345&amp;AJ345&amp;AK345&amp;AL345))&gt;0,"Nepovolený(é) znak(y):   "&amp;AF345&amp;AG345&amp;AH345&amp;AI345&amp;AJ345&amp;AK345&amp;AL345,TRIM('ÚHRADOVÝ KATALOG VZP - ZP'!D345)))</f>
        <v/>
      </c>
    </row>
    <row r="346" spans="1:39" ht="30" hidden="1" customHeight="1" x14ac:dyDescent="0.2">
      <c r="A346" s="1">
        <v>341</v>
      </c>
      <c r="B346" s="20" t="str">
        <f>IF(ISBLANK('ÚHRADOVÝ KATALOG VZP - ZP'!B346),"",'ÚHRADOVÝ KATALOG VZP - ZP'!B346)</f>
        <v/>
      </c>
      <c r="C346" s="21" t="str">
        <f t="shared" si="21"/>
        <v/>
      </c>
      <c r="D346" s="21" t="str">
        <f t="shared" si="22"/>
        <v/>
      </c>
      <c r="E346" s="22" t="str">
        <f>IF(S346="NOVÝ",IF(LEN(TRIM('ÚHRADOVÝ KATALOG VZP - ZP'!E346))=0,"Chybí TYP",'ÚHRADOVÝ KATALOG VZP - ZP'!E346),IF(LEN(TRIM('ÚHRADOVÝ KATALOG VZP - ZP'!E346))=0,"",'ÚHRADOVÝ KATALOG VZP - ZP'!E346))</f>
        <v/>
      </c>
      <c r="F346" s="22" t="str">
        <f t="shared" si="23"/>
        <v/>
      </c>
      <c r="G346" s="22" t="str">
        <f>IF(S346="NOVÝ",IF(LEN(TRIM('ÚHRADOVÝ KATALOG VZP - ZP'!G346))=0,"???",IF(IFERROR(SEARCH("""",UPPER('ÚHRADOVÝ KATALOG VZP - ZP'!G346)),0)=0,UPPER('ÚHRADOVÝ KATALOG VZP - ZP'!G346),"("&amp;""""&amp;")")),IF(LEN(TRIM('ÚHRADOVÝ KATALOG VZP - ZP'!G346))=0,"",IF(IFERROR(SEARCH("""",UPPER('ÚHRADOVÝ KATALOG VZP - ZP'!G346)),0)=0,UPPER('ÚHRADOVÝ KATALOG VZP - ZP'!G346),"("&amp;""""&amp;")")))</f>
        <v/>
      </c>
      <c r="H346" s="22" t="str">
        <f>IF(IFERROR(SEARCH("""",UPPER('ÚHRADOVÝ KATALOG VZP - ZP'!H346)),0)=0,UPPER('ÚHRADOVÝ KATALOG VZP - ZP'!H346),"("&amp;""""&amp;")")</f>
        <v/>
      </c>
      <c r="I346" s="22" t="str">
        <f>IF(IFERROR(SEARCH("""",UPPER('ÚHRADOVÝ KATALOG VZP - ZP'!I346)),0)=0,UPPER('ÚHRADOVÝ KATALOG VZP - ZP'!I346),"("&amp;""""&amp;")")</f>
        <v/>
      </c>
      <c r="J346" s="23" t="str">
        <f>IF(S346="NOVÝ",IF(LEN(TRIM('ÚHRADOVÝ KATALOG VZP - ZP'!J346))=0,"Chybí VYC",'ÚHRADOVÝ KATALOG VZP - ZP'!J346),IF(LEN(TRIM('ÚHRADOVÝ KATALOG VZP - ZP'!J346))=0,"",'ÚHRADOVÝ KATALOG VZP - ZP'!J346))</f>
        <v/>
      </c>
      <c r="K346" s="22" t="str">
        <f>IF(S346="NOVÝ",IF(LEN(TRIM('ÚHRADOVÝ KATALOG VZP - ZP'!K346))=0,"Chybí MENA",IF(IFERROR(SEARCH("""",UPPER('ÚHRADOVÝ KATALOG VZP - ZP'!K346)),0)=0,UPPER('ÚHRADOVÝ KATALOG VZP - ZP'!K346),"("&amp;""""&amp;")")),IF(LEN(TRIM('ÚHRADOVÝ KATALOG VZP - ZP'!K346))=0,"",IF(IFERROR(SEARCH("""",UPPER('ÚHRADOVÝ KATALOG VZP - ZP'!K346)),0)=0,UPPER('ÚHRADOVÝ KATALOG VZP - ZP'!K346),"("&amp;""""&amp;")")))</f>
        <v/>
      </c>
      <c r="L346" s="24" t="str">
        <f>IF(S346="NOVÝ",IF(LEN(TRIM('ÚHRADOVÝ KATALOG VZP - ZP'!L346))=0,"Chybí KURZ",'ÚHRADOVÝ KATALOG VZP - ZP'!L346),IF(LEN(TRIM('ÚHRADOVÝ KATALOG VZP - ZP'!L346))=0,"",'ÚHRADOVÝ KATALOG VZP - ZP'!L346))</f>
        <v/>
      </c>
      <c r="M346" s="83" t="str">
        <f>IF(S346="NOVÝ",IF(LEN(TRIM('ÚHRADOVÝ KATALOG VZP - ZP'!M346))=0,"Chybí DPH",
IF(OR('ÚHRADOVÝ KATALOG VZP - ZP'!M346=15,'ÚHRADOVÝ KATALOG VZP - ZP'!M346=21),
'ÚHRADOVÝ KATALOG VZP - ZP'!M346,"CHYBA")),
IF(LEN(TRIM('ÚHRADOVÝ KATALOG VZP - ZP'!M346))=0,"",
IF(OR('ÚHRADOVÝ KATALOG VZP - ZP'!M346=15,'ÚHRADOVÝ KATALOG VZP - ZP'!M346=21),
'ÚHRADOVÝ KATALOG VZP - ZP'!M346,"CHYBA"))
)</f>
        <v/>
      </c>
      <c r="N346" s="25" t="str">
        <f>IF(R346="NE",IF(AND(T346&lt;&gt;"X",LEN('ÚHRADOVÝ KATALOG VZP - ZP'!N346)&gt;0),IF(ROUND(J346*L346*(1+(M346/100))*T346,2)&lt;'ÚHRADOVÝ KATALOG VZP - ZP'!N346,TEXT('ÚHRADOVÝ KATALOG VZP - ZP'!N346,"# ##0,00 Kč") &amp; CHAR(10) &amp; "&gt; " &amp; TEXT('ÚHRADOVÝ KATALOG VZP - ZP'!N346-(J346*L346*(1+(M346/100))*T346),"# ##0,00 Kč"),TEXT('ÚHRADOVÝ KATALOG VZP - ZP'!N346,"# ##0,00 Kč") &amp; CHAR(10) &amp; "OK"),"Chybí data pro výpočet"),"")</f>
        <v/>
      </c>
      <c r="O346" s="26" t="str">
        <f>IF(AND(R346="NE",LEN('ÚHRADOVÝ KATALOG VZP - ZP'!O346)&gt;0),'ÚHRADOVÝ KATALOG VZP - ZP'!O346,"")</f>
        <v/>
      </c>
      <c r="P346" s="26" t="str">
        <f>IF(AND(R346="NE",LEN('ÚHRADOVÝ KATALOG VZP - ZP'!P346)&gt;0),'ÚHRADOVÝ KATALOG VZP - ZP'!P346,"")</f>
        <v/>
      </c>
      <c r="Q346" s="79" t="str">
        <f>IF(LEN(TRIM('ÚHRADOVÝ KATALOG VZP - ZP'!Q346))=0,"",IF(IFERROR(SEARCH("""",UPPER('ÚHRADOVÝ KATALOG VZP - ZP'!Q346)),0)=0,UPPER('ÚHRADOVÝ KATALOG VZP - ZP'!Q346),"("&amp;""""&amp;")"))</f>
        <v/>
      </c>
      <c r="R346" s="31" t="str">
        <f>IF(LEN(TRIM('ÚHRADOVÝ KATALOG VZP - ZP'!B346)&amp;TRIM('ÚHRADOVÝ KATALOG VZP - ZP'!C346)&amp;TRIM('ÚHRADOVÝ KATALOG VZP - ZP'!D346)&amp;TRIM('ÚHRADOVÝ KATALOG VZP - ZP'!E346)&amp;TRIM('ÚHRADOVÝ KATALOG VZP - ZP'!F346)&amp;TRIM('ÚHRADOVÝ KATALOG VZP - ZP'!G346)&amp;TRIM('ÚHRADOVÝ KATALOG VZP - ZP'!H346)&amp;TRIM('ÚHRADOVÝ KATALOG VZP - ZP'!I346)&amp;TRIM('ÚHRADOVÝ KATALOG VZP - ZP'!J346)&amp;TRIM('ÚHRADOVÝ KATALOG VZP - ZP'!K346)&amp;TRIM('ÚHRADOVÝ KATALOG VZP - ZP'!L346)&amp;TRIM('ÚHRADOVÝ KATALOG VZP - ZP'!M346)&amp;TRIM('ÚHRADOVÝ KATALOG VZP - ZP'!N346)&amp;TRIM('ÚHRADOVÝ KATALOG VZP - ZP'!O346)&amp;TRIM('ÚHRADOVÝ KATALOG VZP - ZP'!P346)&amp;TRIM('ÚHRADOVÝ KATALOG VZP - ZP'!Q346))=0,"ANO","NE")</f>
        <v>ANO</v>
      </c>
      <c r="S346" s="31" t="str">
        <f>IF(R346="NE",IF(LEN(TRIM('ÚHRADOVÝ KATALOG VZP - ZP'!B346))=0,"NOVÝ","OPRAVA"),"")</f>
        <v/>
      </c>
      <c r="T346" s="32" t="str">
        <f t="shared" si="24"/>
        <v>X</v>
      </c>
      <c r="U346" s="11"/>
      <c r="V346" s="11">
        <f>LEN(TRIM('ÚHRADOVÝ KATALOG VZP - ZP'!C346))</f>
        <v>0</v>
      </c>
      <c r="W346" s="11" t="str">
        <f>IF(IFERROR(SEARCH("""",UPPER('ÚHRADOVÝ KATALOG VZP - ZP'!C346)),0)&gt;0," "&amp;CHAR(34),"")</f>
        <v/>
      </c>
      <c r="X346" s="11" t="str">
        <f>IF(IFERROR(SEARCH("~?",UPPER('ÚHRADOVÝ KATALOG VZP - ZP'!C346)),0)&gt;0," ?","")</f>
        <v/>
      </c>
      <c r="Y346" s="11" t="str">
        <f>IF(IFERROR(SEARCH("!",UPPER('ÚHRADOVÝ KATALOG VZP - ZP'!C346)),0)&gt;0," !","")</f>
        <v/>
      </c>
      <c r="Z346" s="11" t="str">
        <f>IF(IFERROR(SEARCH("_",UPPER('ÚHRADOVÝ KATALOG VZP - ZP'!C346)),0)&gt;0," _","")</f>
        <v/>
      </c>
      <c r="AA346" s="11" t="str">
        <f>IF(IFERROR(SEARCH("§",UPPER('ÚHRADOVÝ KATALOG VZP - ZP'!C346)),0)&gt;0," §","")</f>
        <v/>
      </c>
      <c r="AB346" s="11" t="str">
        <f>IF(IFERROR(SEARCH("#",UPPER('ÚHRADOVÝ KATALOG VZP - ZP'!C346)),0)&gt;0," #","")</f>
        <v/>
      </c>
      <c r="AC346" s="11" t="str">
        <f>IF(IFERROR(SEARCH(CHAR(10),UPPER('ÚHRADOVÝ KATALOG VZP - ZP'!C346)),0)&gt;0," ALT+ENTER","")</f>
        <v/>
      </c>
      <c r="AD346" s="96" t="str">
        <f>IF(AND(V346=0, R346="NE"),"Chybí NAZ",IF(LEN(TRIM(W346&amp;X346&amp;Y346&amp;Z346&amp;AA346&amp;AB346&amp;AC346))&gt;0,"Nepovolený(é) znak(y):   "&amp;W346&amp;X346&amp;Y346&amp;Z346&amp;AA346&amp;AB346&amp;AC346,TRIM('ÚHRADOVÝ KATALOG VZP - ZP'!C346)))</f>
        <v/>
      </c>
      <c r="AE346" s="11">
        <f>LEN(TRIM('ÚHRADOVÝ KATALOG VZP - ZP'!D346))</f>
        <v>0</v>
      </c>
      <c r="AF346" s="11" t="str">
        <f>IF(IFERROR(SEARCH("""",UPPER('ÚHRADOVÝ KATALOG VZP - ZP'!D346)),0)&gt;0," "&amp;CHAR(34),"")</f>
        <v/>
      </c>
      <c r="AG346" s="11" t="str">
        <f>IF(IFERROR(SEARCH("~?",UPPER('ÚHRADOVÝ KATALOG VZP - ZP'!D346)),0)&gt;0," ?","")</f>
        <v/>
      </c>
      <c r="AH346" s="11" t="str">
        <f>IF(IFERROR(SEARCH("!",UPPER('ÚHRADOVÝ KATALOG VZP - ZP'!D346)),0)&gt;0," !","")</f>
        <v/>
      </c>
      <c r="AI346" s="11" t="str">
        <f>IF(IFERROR(SEARCH("_",UPPER('ÚHRADOVÝ KATALOG VZP - ZP'!D346)),0)&gt;0," _","")</f>
        <v/>
      </c>
      <c r="AJ346" s="11" t="str">
        <f>IF(IFERROR(SEARCH("§",UPPER('ÚHRADOVÝ KATALOG VZP - ZP'!D346)),0)&gt;0," §","")</f>
        <v/>
      </c>
      <c r="AK346" s="11" t="str">
        <f>IF(IFERROR(SEARCH("#",UPPER('ÚHRADOVÝ KATALOG VZP - ZP'!D346)),0)&gt;0," #","")</f>
        <v/>
      </c>
      <c r="AL346" s="11" t="str">
        <f>IF(IFERROR(SEARCH(CHAR(10),UPPER('ÚHRADOVÝ KATALOG VZP - ZP'!D346)),0)&gt;0," ALT+ENTER","")</f>
        <v/>
      </c>
      <c r="AM346" s="96" t="str">
        <f>IF(AND(AE346=0, R346="NE"),"Chybí DOP",IF(LEN(TRIM(AF346&amp;AG346&amp;AH346&amp;AI346&amp;AJ346&amp;AK346&amp;AL346))&gt;0,"Nepovolený(é) znak(y):   "&amp;AF346&amp;AG346&amp;AH346&amp;AI346&amp;AJ346&amp;AK346&amp;AL346,TRIM('ÚHRADOVÝ KATALOG VZP - ZP'!D346)))</f>
        <v/>
      </c>
    </row>
    <row r="347" spans="1:39" ht="30" hidden="1" customHeight="1" x14ac:dyDescent="0.2">
      <c r="A347" s="1">
        <v>342</v>
      </c>
      <c r="B347" s="20" t="str">
        <f>IF(ISBLANK('ÚHRADOVÝ KATALOG VZP - ZP'!B347),"",'ÚHRADOVÝ KATALOG VZP - ZP'!B347)</f>
        <v/>
      </c>
      <c r="C347" s="21" t="str">
        <f t="shared" si="21"/>
        <v/>
      </c>
      <c r="D347" s="21" t="str">
        <f t="shared" si="22"/>
        <v/>
      </c>
      <c r="E347" s="22" t="str">
        <f>IF(S347="NOVÝ",IF(LEN(TRIM('ÚHRADOVÝ KATALOG VZP - ZP'!E347))=0,"Chybí TYP",'ÚHRADOVÝ KATALOG VZP - ZP'!E347),IF(LEN(TRIM('ÚHRADOVÝ KATALOG VZP - ZP'!E347))=0,"",'ÚHRADOVÝ KATALOG VZP - ZP'!E347))</f>
        <v/>
      </c>
      <c r="F347" s="22" t="str">
        <f t="shared" si="23"/>
        <v/>
      </c>
      <c r="G347" s="22" t="str">
        <f>IF(S347="NOVÝ",IF(LEN(TRIM('ÚHRADOVÝ KATALOG VZP - ZP'!G347))=0,"???",IF(IFERROR(SEARCH("""",UPPER('ÚHRADOVÝ KATALOG VZP - ZP'!G347)),0)=0,UPPER('ÚHRADOVÝ KATALOG VZP - ZP'!G347),"("&amp;""""&amp;")")),IF(LEN(TRIM('ÚHRADOVÝ KATALOG VZP - ZP'!G347))=0,"",IF(IFERROR(SEARCH("""",UPPER('ÚHRADOVÝ KATALOG VZP - ZP'!G347)),0)=0,UPPER('ÚHRADOVÝ KATALOG VZP - ZP'!G347),"("&amp;""""&amp;")")))</f>
        <v/>
      </c>
      <c r="H347" s="22" t="str">
        <f>IF(IFERROR(SEARCH("""",UPPER('ÚHRADOVÝ KATALOG VZP - ZP'!H347)),0)=0,UPPER('ÚHRADOVÝ KATALOG VZP - ZP'!H347),"("&amp;""""&amp;")")</f>
        <v/>
      </c>
      <c r="I347" s="22" t="str">
        <f>IF(IFERROR(SEARCH("""",UPPER('ÚHRADOVÝ KATALOG VZP - ZP'!I347)),0)=0,UPPER('ÚHRADOVÝ KATALOG VZP - ZP'!I347),"("&amp;""""&amp;")")</f>
        <v/>
      </c>
      <c r="J347" s="23" t="str">
        <f>IF(S347="NOVÝ",IF(LEN(TRIM('ÚHRADOVÝ KATALOG VZP - ZP'!J347))=0,"Chybí VYC",'ÚHRADOVÝ KATALOG VZP - ZP'!J347),IF(LEN(TRIM('ÚHRADOVÝ KATALOG VZP - ZP'!J347))=0,"",'ÚHRADOVÝ KATALOG VZP - ZP'!J347))</f>
        <v/>
      </c>
      <c r="K347" s="22" t="str">
        <f>IF(S347="NOVÝ",IF(LEN(TRIM('ÚHRADOVÝ KATALOG VZP - ZP'!K347))=0,"Chybí MENA",IF(IFERROR(SEARCH("""",UPPER('ÚHRADOVÝ KATALOG VZP - ZP'!K347)),0)=0,UPPER('ÚHRADOVÝ KATALOG VZP - ZP'!K347),"("&amp;""""&amp;")")),IF(LEN(TRIM('ÚHRADOVÝ KATALOG VZP - ZP'!K347))=0,"",IF(IFERROR(SEARCH("""",UPPER('ÚHRADOVÝ KATALOG VZP - ZP'!K347)),0)=0,UPPER('ÚHRADOVÝ KATALOG VZP - ZP'!K347),"("&amp;""""&amp;")")))</f>
        <v/>
      </c>
      <c r="L347" s="24" t="str">
        <f>IF(S347="NOVÝ",IF(LEN(TRIM('ÚHRADOVÝ KATALOG VZP - ZP'!L347))=0,"Chybí KURZ",'ÚHRADOVÝ KATALOG VZP - ZP'!L347),IF(LEN(TRIM('ÚHRADOVÝ KATALOG VZP - ZP'!L347))=0,"",'ÚHRADOVÝ KATALOG VZP - ZP'!L347))</f>
        <v/>
      </c>
      <c r="M347" s="83" t="str">
        <f>IF(S347="NOVÝ",IF(LEN(TRIM('ÚHRADOVÝ KATALOG VZP - ZP'!M347))=0,"Chybí DPH",
IF(OR('ÚHRADOVÝ KATALOG VZP - ZP'!M347=15,'ÚHRADOVÝ KATALOG VZP - ZP'!M347=21),
'ÚHRADOVÝ KATALOG VZP - ZP'!M347,"CHYBA")),
IF(LEN(TRIM('ÚHRADOVÝ KATALOG VZP - ZP'!M347))=0,"",
IF(OR('ÚHRADOVÝ KATALOG VZP - ZP'!M347=15,'ÚHRADOVÝ KATALOG VZP - ZP'!M347=21),
'ÚHRADOVÝ KATALOG VZP - ZP'!M347,"CHYBA"))
)</f>
        <v/>
      </c>
      <c r="N347" s="25" t="str">
        <f>IF(R347="NE",IF(AND(T347&lt;&gt;"X",LEN('ÚHRADOVÝ KATALOG VZP - ZP'!N347)&gt;0),IF(ROUND(J347*L347*(1+(M347/100))*T347,2)&lt;'ÚHRADOVÝ KATALOG VZP - ZP'!N347,TEXT('ÚHRADOVÝ KATALOG VZP - ZP'!N347,"# ##0,00 Kč") &amp; CHAR(10) &amp; "&gt; " &amp; TEXT('ÚHRADOVÝ KATALOG VZP - ZP'!N347-(J347*L347*(1+(M347/100))*T347),"# ##0,00 Kč"),TEXT('ÚHRADOVÝ KATALOG VZP - ZP'!N347,"# ##0,00 Kč") &amp; CHAR(10) &amp; "OK"),"Chybí data pro výpočet"),"")</f>
        <v/>
      </c>
      <c r="O347" s="26" t="str">
        <f>IF(AND(R347="NE",LEN('ÚHRADOVÝ KATALOG VZP - ZP'!O347)&gt;0),'ÚHRADOVÝ KATALOG VZP - ZP'!O347,"")</f>
        <v/>
      </c>
      <c r="P347" s="26" t="str">
        <f>IF(AND(R347="NE",LEN('ÚHRADOVÝ KATALOG VZP - ZP'!P347)&gt;0),'ÚHRADOVÝ KATALOG VZP - ZP'!P347,"")</f>
        <v/>
      </c>
      <c r="Q347" s="79" t="str">
        <f>IF(LEN(TRIM('ÚHRADOVÝ KATALOG VZP - ZP'!Q347))=0,"",IF(IFERROR(SEARCH("""",UPPER('ÚHRADOVÝ KATALOG VZP - ZP'!Q347)),0)=0,UPPER('ÚHRADOVÝ KATALOG VZP - ZP'!Q347),"("&amp;""""&amp;")"))</f>
        <v/>
      </c>
      <c r="R347" s="31" t="str">
        <f>IF(LEN(TRIM('ÚHRADOVÝ KATALOG VZP - ZP'!B347)&amp;TRIM('ÚHRADOVÝ KATALOG VZP - ZP'!C347)&amp;TRIM('ÚHRADOVÝ KATALOG VZP - ZP'!D347)&amp;TRIM('ÚHRADOVÝ KATALOG VZP - ZP'!E347)&amp;TRIM('ÚHRADOVÝ KATALOG VZP - ZP'!F347)&amp;TRIM('ÚHRADOVÝ KATALOG VZP - ZP'!G347)&amp;TRIM('ÚHRADOVÝ KATALOG VZP - ZP'!H347)&amp;TRIM('ÚHRADOVÝ KATALOG VZP - ZP'!I347)&amp;TRIM('ÚHRADOVÝ KATALOG VZP - ZP'!J347)&amp;TRIM('ÚHRADOVÝ KATALOG VZP - ZP'!K347)&amp;TRIM('ÚHRADOVÝ KATALOG VZP - ZP'!L347)&amp;TRIM('ÚHRADOVÝ KATALOG VZP - ZP'!M347)&amp;TRIM('ÚHRADOVÝ KATALOG VZP - ZP'!N347)&amp;TRIM('ÚHRADOVÝ KATALOG VZP - ZP'!O347)&amp;TRIM('ÚHRADOVÝ KATALOG VZP - ZP'!P347)&amp;TRIM('ÚHRADOVÝ KATALOG VZP - ZP'!Q347))=0,"ANO","NE")</f>
        <v>ANO</v>
      </c>
      <c r="S347" s="31" t="str">
        <f>IF(R347="NE",IF(LEN(TRIM('ÚHRADOVÝ KATALOG VZP - ZP'!B347))=0,"NOVÝ","OPRAVA"),"")</f>
        <v/>
      </c>
      <c r="T347" s="32" t="str">
        <f t="shared" si="24"/>
        <v>X</v>
      </c>
      <c r="U347" s="11"/>
      <c r="V347" s="11">
        <f>LEN(TRIM('ÚHRADOVÝ KATALOG VZP - ZP'!C347))</f>
        <v>0</v>
      </c>
      <c r="W347" s="11" t="str">
        <f>IF(IFERROR(SEARCH("""",UPPER('ÚHRADOVÝ KATALOG VZP - ZP'!C347)),0)&gt;0," "&amp;CHAR(34),"")</f>
        <v/>
      </c>
      <c r="X347" s="11" t="str">
        <f>IF(IFERROR(SEARCH("~?",UPPER('ÚHRADOVÝ KATALOG VZP - ZP'!C347)),0)&gt;0," ?","")</f>
        <v/>
      </c>
      <c r="Y347" s="11" t="str">
        <f>IF(IFERROR(SEARCH("!",UPPER('ÚHRADOVÝ KATALOG VZP - ZP'!C347)),0)&gt;0," !","")</f>
        <v/>
      </c>
      <c r="Z347" s="11" t="str">
        <f>IF(IFERROR(SEARCH("_",UPPER('ÚHRADOVÝ KATALOG VZP - ZP'!C347)),0)&gt;0," _","")</f>
        <v/>
      </c>
      <c r="AA347" s="11" t="str">
        <f>IF(IFERROR(SEARCH("§",UPPER('ÚHRADOVÝ KATALOG VZP - ZP'!C347)),0)&gt;0," §","")</f>
        <v/>
      </c>
      <c r="AB347" s="11" t="str">
        <f>IF(IFERROR(SEARCH("#",UPPER('ÚHRADOVÝ KATALOG VZP - ZP'!C347)),0)&gt;0," #","")</f>
        <v/>
      </c>
      <c r="AC347" s="11" t="str">
        <f>IF(IFERROR(SEARCH(CHAR(10),UPPER('ÚHRADOVÝ KATALOG VZP - ZP'!C347)),0)&gt;0," ALT+ENTER","")</f>
        <v/>
      </c>
      <c r="AD347" s="96" t="str">
        <f>IF(AND(V347=0, R347="NE"),"Chybí NAZ",IF(LEN(TRIM(W347&amp;X347&amp;Y347&amp;Z347&amp;AA347&amp;AB347&amp;AC347))&gt;0,"Nepovolený(é) znak(y):   "&amp;W347&amp;X347&amp;Y347&amp;Z347&amp;AA347&amp;AB347&amp;AC347,TRIM('ÚHRADOVÝ KATALOG VZP - ZP'!C347)))</f>
        <v/>
      </c>
      <c r="AE347" s="11">
        <f>LEN(TRIM('ÚHRADOVÝ KATALOG VZP - ZP'!D347))</f>
        <v>0</v>
      </c>
      <c r="AF347" s="11" t="str">
        <f>IF(IFERROR(SEARCH("""",UPPER('ÚHRADOVÝ KATALOG VZP - ZP'!D347)),0)&gt;0," "&amp;CHAR(34),"")</f>
        <v/>
      </c>
      <c r="AG347" s="11" t="str">
        <f>IF(IFERROR(SEARCH("~?",UPPER('ÚHRADOVÝ KATALOG VZP - ZP'!D347)),0)&gt;0," ?","")</f>
        <v/>
      </c>
      <c r="AH347" s="11" t="str">
        <f>IF(IFERROR(SEARCH("!",UPPER('ÚHRADOVÝ KATALOG VZP - ZP'!D347)),0)&gt;0," !","")</f>
        <v/>
      </c>
      <c r="AI347" s="11" t="str">
        <f>IF(IFERROR(SEARCH("_",UPPER('ÚHRADOVÝ KATALOG VZP - ZP'!D347)),0)&gt;0," _","")</f>
        <v/>
      </c>
      <c r="AJ347" s="11" t="str">
        <f>IF(IFERROR(SEARCH("§",UPPER('ÚHRADOVÝ KATALOG VZP - ZP'!D347)),0)&gt;0," §","")</f>
        <v/>
      </c>
      <c r="AK347" s="11" t="str">
        <f>IF(IFERROR(SEARCH("#",UPPER('ÚHRADOVÝ KATALOG VZP - ZP'!D347)),0)&gt;0," #","")</f>
        <v/>
      </c>
      <c r="AL347" s="11" t="str">
        <f>IF(IFERROR(SEARCH(CHAR(10),UPPER('ÚHRADOVÝ KATALOG VZP - ZP'!D347)),0)&gt;0," ALT+ENTER","")</f>
        <v/>
      </c>
      <c r="AM347" s="96" t="str">
        <f>IF(AND(AE347=0, R347="NE"),"Chybí DOP",IF(LEN(TRIM(AF347&amp;AG347&amp;AH347&amp;AI347&amp;AJ347&amp;AK347&amp;AL347))&gt;0,"Nepovolený(é) znak(y):   "&amp;AF347&amp;AG347&amp;AH347&amp;AI347&amp;AJ347&amp;AK347&amp;AL347,TRIM('ÚHRADOVÝ KATALOG VZP - ZP'!D347)))</f>
        <v/>
      </c>
    </row>
    <row r="348" spans="1:39" ht="30" hidden="1" customHeight="1" x14ac:dyDescent="0.2">
      <c r="A348" s="1">
        <v>343</v>
      </c>
      <c r="B348" s="20" t="str">
        <f>IF(ISBLANK('ÚHRADOVÝ KATALOG VZP - ZP'!B348),"",'ÚHRADOVÝ KATALOG VZP - ZP'!B348)</f>
        <v/>
      </c>
      <c r="C348" s="21" t="str">
        <f t="shared" si="21"/>
        <v/>
      </c>
      <c r="D348" s="21" t="str">
        <f t="shared" si="22"/>
        <v/>
      </c>
      <c r="E348" s="22" t="str">
        <f>IF(S348="NOVÝ",IF(LEN(TRIM('ÚHRADOVÝ KATALOG VZP - ZP'!E348))=0,"Chybí TYP",'ÚHRADOVÝ KATALOG VZP - ZP'!E348),IF(LEN(TRIM('ÚHRADOVÝ KATALOG VZP - ZP'!E348))=0,"",'ÚHRADOVÝ KATALOG VZP - ZP'!E348))</f>
        <v/>
      </c>
      <c r="F348" s="22" t="str">
        <f t="shared" si="23"/>
        <v/>
      </c>
      <c r="G348" s="22" t="str">
        <f>IF(S348="NOVÝ",IF(LEN(TRIM('ÚHRADOVÝ KATALOG VZP - ZP'!G348))=0,"???",IF(IFERROR(SEARCH("""",UPPER('ÚHRADOVÝ KATALOG VZP - ZP'!G348)),0)=0,UPPER('ÚHRADOVÝ KATALOG VZP - ZP'!G348),"("&amp;""""&amp;")")),IF(LEN(TRIM('ÚHRADOVÝ KATALOG VZP - ZP'!G348))=0,"",IF(IFERROR(SEARCH("""",UPPER('ÚHRADOVÝ KATALOG VZP - ZP'!G348)),0)=0,UPPER('ÚHRADOVÝ KATALOG VZP - ZP'!G348),"("&amp;""""&amp;")")))</f>
        <v/>
      </c>
      <c r="H348" s="22" t="str">
        <f>IF(IFERROR(SEARCH("""",UPPER('ÚHRADOVÝ KATALOG VZP - ZP'!H348)),0)=0,UPPER('ÚHRADOVÝ KATALOG VZP - ZP'!H348),"("&amp;""""&amp;")")</f>
        <v/>
      </c>
      <c r="I348" s="22" t="str">
        <f>IF(IFERROR(SEARCH("""",UPPER('ÚHRADOVÝ KATALOG VZP - ZP'!I348)),0)=0,UPPER('ÚHRADOVÝ KATALOG VZP - ZP'!I348),"("&amp;""""&amp;")")</f>
        <v/>
      </c>
      <c r="J348" s="23" t="str">
        <f>IF(S348="NOVÝ",IF(LEN(TRIM('ÚHRADOVÝ KATALOG VZP - ZP'!J348))=0,"Chybí VYC",'ÚHRADOVÝ KATALOG VZP - ZP'!J348),IF(LEN(TRIM('ÚHRADOVÝ KATALOG VZP - ZP'!J348))=0,"",'ÚHRADOVÝ KATALOG VZP - ZP'!J348))</f>
        <v/>
      </c>
      <c r="K348" s="22" t="str">
        <f>IF(S348="NOVÝ",IF(LEN(TRIM('ÚHRADOVÝ KATALOG VZP - ZP'!K348))=0,"Chybí MENA",IF(IFERROR(SEARCH("""",UPPER('ÚHRADOVÝ KATALOG VZP - ZP'!K348)),0)=0,UPPER('ÚHRADOVÝ KATALOG VZP - ZP'!K348),"("&amp;""""&amp;")")),IF(LEN(TRIM('ÚHRADOVÝ KATALOG VZP - ZP'!K348))=0,"",IF(IFERROR(SEARCH("""",UPPER('ÚHRADOVÝ KATALOG VZP - ZP'!K348)),0)=0,UPPER('ÚHRADOVÝ KATALOG VZP - ZP'!K348),"("&amp;""""&amp;")")))</f>
        <v/>
      </c>
      <c r="L348" s="24" t="str">
        <f>IF(S348="NOVÝ",IF(LEN(TRIM('ÚHRADOVÝ KATALOG VZP - ZP'!L348))=0,"Chybí KURZ",'ÚHRADOVÝ KATALOG VZP - ZP'!L348),IF(LEN(TRIM('ÚHRADOVÝ KATALOG VZP - ZP'!L348))=0,"",'ÚHRADOVÝ KATALOG VZP - ZP'!L348))</f>
        <v/>
      </c>
      <c r="M348" s="83" t="str">
        <f>IF(S348="NOVÝ",IF(LEN(TRIM('ÚHRADOVÝ KATALOG VZP - ZP'!M348))=0,"Chybí DPH",
IF(OR('ÚHRADOVÝ KATALOG VZP - ZP'!M348=15,'ÚHRADOVÝ KATALOG VZP - ZP'!M348=21),
'ÚHRADOVÝ KATALOG VZP - ZP'!M348,"CHYBA")),
IF(LEN(TRIM('ÚHRADOVÝ KATALOG VZP - ZP'!M348))=0,"",
IF(OR('ÚHRADOVÝ KATALOG VZP - ZP'!M348=15,'ÚHRADOVÝ KATALOG VZP - ZP'!M348=21),
'ÚHRADOVÝ KATALOG VZP - ZP'!M348,"CHYBA"))
)</f>
        <v/>
      </c>
      <c r="N348" s="25" t="str">
        <f>IF(R348="NE",IF(AND(T348&lt;&gt;"X",LEN('ÚHRADOVÝ KATALOG VZP - ZP'!N348)&gt;0),IF(ROUND(J348*L348*(1+(M348/100))*T348,2)&lt;'ÚHRADOVÝ KATALOG VZP - ZP'!N348,TEXT('ÚHRADOVÝ KATALOG VZP - ZP'!N348,"# ##0,00 Kč") &amp; CHAR(10) &amp; "&gt; " &amp; TEXT('ÚHRADOVÝ KATALOG VZP - ZP'!N348-(J348*L348*(1+(M348/100))*T348),"# ##0,00 Kč"),TEXT('ÚHRADOVÝ KATALOG VZP - ZP'!N348,"# ##0,00 Kč") &amp; CHAR(10) &amp; "OK"),"Chybí data pro výpočet"),"")</f>
        <v/>
      </c>
      <c r="O348" s="26" t="str">
        <f>IF(AND(R348="NE",LEN('ÚHRADOVÝ KATALOG VZP - ZP'!O348)&gt;0),'ÚHRADOVÝ KATALOG VZP - ZP'!O348,"")</f>
        <v/>
      </c>
      <c r="P348" s="26" t="str">
        <f>IF(AND(R348="NE",LEN('ÚHRADOVÝ KATALOG VZP - ZP'!P348)&gt;0),'ÚHRADOVÝ KATALOG VZP - ZP'!P348,"")</f>
        <v/>
      </c>
      <c r="Q348" s="79" t="str">
        <f>IF(LEN(TRIM('ÚHRADOVÝ KATALOG VZP - ZP'!Q348))=0,"",IF(IFERROR(SEARCH("""",UPPER('ÚHRADOVÝ KATALOG VZP - ZP'!Q348)),0)=0,UPPER('ÚHRADOVÝ KATALOG VZP - ZP'!Q348),"("&amp;""""&amp;")"))</f>
        <v/>
      </c>
      <c r="R348" s="31" t="str">
        <f>IF(LEN(TRIM('ÚHRADOVÝ KATALOG VZP - ZP'!B348)&amp;TRIM('ÚHRADOVÝ KATALOG VZP - ZP'!C348)&amp;TRIM('ÚHRADOVÝ KATALOG VZP - ZP'!D348)&amp;TRIM('ÚHRADOVÝ KATALOG VZP - ZP'!E348)&amp;TRIM('ÚHRADOVÝ KATALOG VZP - ZP'!F348)&amp;TRIM('ÚHRADOVÝ KATALOG VZP - ZP'!G348)&amp;TRIM('ÚHRADOVÝ KATALOG VZP - ZP'!H348)&amp;TRIM('ÚHRADOVÝ KATALOG VZP - ZP'!I348)&amp;TRIM('ÚHRADOVÝ KATALOG VZP - ZP'!J348)&amp;TRIM('ÚHRADOVÝ KATALOG VZP - ZP'!K348)&amp;TRIM('ÚHRADOVÝ KATALOG VZP - ZP'!L348)&amp;TRIM('ÚHRADOVÝ KATALOG VZP - ZP'!M348)&amp;TRIM('ÚHRADOVÝ KATALOG VZP - ZP'!N348)&amp;TRIM('ÚHRADOVÝ KATALOG VZP - ZP'!O348)&amp;TRIM('ÚHRADOVÝ KATALOG VZP - ZP'!P348)&amp;TRIM('ÚHRADOVÝ KATALOG VZP - ZP'!Q348))=0,"ANO","NE")</f>
        <v>ANO</v>
      </c>
      <c r="S348" s="31" t="str">
        <f>IF(R348="NE",IF(LEN(TRIM('ÚHRADOVÝ KATALOG VZP - ZP'!B348))=0,"NOVÝ","OPRAVA"),"")</f>
        <v/>
      </c>
      <c r="T348" s="32" t="str">
        <f t="shared" si="24"/>
        <v>X</v>
      </c>
      <c r="U348" s="11"/>
      <c r="V348" s="11">
        <f>LEN(TRIM('ÚHRADOVÝ KATALOG VZP - ZP'!C348))</f>
        <v>0</v>
      </c>
      <c r="W348" s="11" t="str">
        <f>IF(IFERROR(SEARCH("""",UPPER('ÚHRADOVÝ KATALOG VZP - ZP'!C348)),0)&gt;0," "&amp;CHAR(34),"")</f>
        <v/>
      </c>
      <c r="X348" s="11" t="str">
        <f>IF(IFERROR(SEARCH("~?",UPPER('ÚHRADOVÝ KATALOG VZP - ZP'!C348)),0)&gt;0," ?","")</f>
        <v/>
      </c>
      <c r="Y348" s="11" t="str">
        <f>IF(IFERROR(SEARCH("!",UPPER('ÚHRADOVÝ KATALOG VZP - ZP'!C348)),0)&gt;0," !","")</f>
        <v/>
      </c>
      <c r="Z348" s="11" t="str">
        <f>IF(IFERROR(SEARCH("_",UPPER('ÚHRADOVÝ KATALOG VZP - ZP'!C348)),0)&gt;0," _","")</f>
        <v/>
      </c>
      <c r="AA348" s="11" t="str">
        <f>IF(IFERROR(SEARCH("§",UPPER('ÚHRADOVÝ KATALOG VZP - ZP'!C348)),0)&gt;0," §","")</f>
        <v/>
      </c>
      <c r="AB348" s="11" t="str">
        <f>IF(IFERROR(SEARCH("#",UPPER('ÚHRADOVÝ KATALOG VZP - ZP'!C348)),0)&gt;0," #","")</f>
        <v/>
      </c>
      <c r="AC348" s="11" t="str">
        <f>IF(IFERROR(SEARCH(CHAR(10),UPPER('ÚHRADOVÝ KATALOG VZP - ZP'!C348)),0)&gt;0," ALT+ENTER","")</f>
        <v/>
      </c>
      <c r="AD348" s="96" t="str">
        <f>IF(AND(V348=0, R348="NE"),"Chybí NAZ",IF(LEN(TRIM(W348&amp;X348&amp;Y348&amp;Z348&amp;AA348&amp;AB348&amp;AC348))&gt;0,"Nepovolený(é) znak(y):   "&amp;W348&amp;X348&amp;Y348&amp;Z348&amp;AA348&amp;AB348&amp;AC348,TRIM('ÚHRADOVÝ KATALOG VZP - ZP'!C348)))</f>
        <v/>
      </c>
      <c r="AE348" s="11">
        <f>LEN(TRIM('ÚHRADOVÝ KATALOG VZP - ZP'!D348))</f>
        <v>0</v>
      </c>
      <c r="AF348" s="11" t="str">
        <f>IF(IFERROR(SEARCH("""",UPPER('ÚHRADOVÝ KATALOG VZP - ZP'!D348)),0)&gt;0," "&amp;CHAR(34),"")</f>
        <v/>
      </c>
      <c r="AG348" s="11" t="str">
        <f>IF(IFERROR(SEARCH("~?",UPPER('ÚHRADOVÝ KATALOG VZP - ZP'!D348)),0)&gt;0," ?","")</f>
        <v/>
      </c>
      <c r="AH348" s="11" t="str">
        <f>IF(IFERROR(SEARCH("!",UPPER('ÚHRADOVÝ KATALOG VZP - ZP'!D348)),0)&gt;0," !","")</f>
        <v/>
      </c>
      <c r="AI348" s="11" t="str">
        <f>IF(IFERROR(SEARCH("_",UPPER('ÚHRADOVÝ KATALOG VZP - ZP'!D348)),0)&gt;0," _","")</f>
        <v/>
      </c>
      <c r="AJ348" s="11" t="str">
        <f>IF(IFERROR(SEARCH("§",UPPER('ÚHRADOVÝ KATALOG VZP - ZP'!D348)),0)&gt;0," §","")</f>
        <v/>
      </c>
      <c r="AK348" s="11" t="str">
        <f>IF(IFERROR(SEARCH("#",UPPER('ÚHRADOVÝ KATALOG VZP - ZP'!D348)),0)&gt;0," #","")</f>
        <v/>
      </c>
      <c r="AL348" s="11" t="str">
        <f>IF(IFERROR(SEARCH(CHAR(10),UPPER('ÚHRADOVÝ KATALOG VZP - ZP'!D348)),0)&gt;0," ALT+ENTER","")</f>
        <v/>
      </c>
      <c r="AM348" s="96" t="str">
        <f>IF(AND(AE348=0, R348="NE"),"Chybí DOP",IF(LEN(TRIM(AF348&amp;AG348&amp;AH348&amp;AI348&amp;AJ348&amp;AK348&amp;AL348))&gt;0,"Nepovolený(é) znak(y):   "&amp;AF348&amp;AG348&amp;AH348&amp;AI348&amp;AJ348&amp;AK348&amp;AL348,TRIM('ÚHRADOVÝ KATALOG VZP - ZP'!D348)))</f>
        <v/>
      </c>
    </row>
    <row r="349" spans="1:39" ht="30" hidden="1" customHeight="1" x14ac:dyDescent="0.2">
      <c r="A349" s="1">
        <v>344</v>
      </c>
      <c r="B349" s="20" t="str">
        <f>IF(ISBLANK('ÚHRADOVÝ KATALOG VZP - ZP'!B349),"",'ÚHRADOVÝ KATALOG VZP - ZP'!B349)</f>
        <v/>
      </c>
      <c r="C349" s="21" t="str">
        <f t="shared" si="21"/>
        <v/>
      </c>
      <c r="D349" s="21" t="str">
        <f t="shared" si="22"/>
        <v/>
      </c>
      <c r="E349" s="22" t="str">
        <f>IF(S349="NOVÝ",IF(LEN(TRIM('ÚHRADOVÝ KATALOG VZP - ZP'!E349))=0,"Chybí TYP",'ÚHRADOVÝ KATALOG VZP - ZP'!E349),IF(LEN(TRIM('ÚHRADOVÝ KATALOG VZP - ZP'!E349))=0,"",'ÚHRADOVÝ KATALOG VZP - ZP'!E349))</f>
        <v/>
      </c>
      <c r="F349" s="22" t="str">
        <f t="shared" si="23"/>
        <v/>
      </c>
      <c r="G349" s="22" t="str">
        <f>IF(S349="NOVÝ",IF(LEN(TRIM('ÚHRADOVÝ KATALOG VZP - ZP'!G349))=0,"???",IF(IFERROR(SEARCH("""",UPPER('ÚHRADOVÝ KATALOG VZP - ZP'!G349)),0)=0,UPPER('ÚHRADOVÝ KATALOG VZP - ZP'!G349),"("&amp;""""&amp;")")),IF(LEN(TRIM('ÚHRADOVÝ KATALOG VZP - ZP'!G349))=0,"",IF(IFERROR(SEARCH("""",UPPER('ÚHRADOVÝ KATALOG VZP - ZP'!G349)),0)=0,UPPER('ÚHRADOVÝ KATALOG VZP - ZP'!G349),"("&amp;""""&amp;")")))</f>
        <v/>
      </c>
      <c r="H349" s="22" t="str">
        <f>IF(IFERROR(SEARCH("""",UPPER('ÚHRADOVÝ KATALOG VZP - ZP'!H349)),0)=0,UPPER('ÚHRADOVÝ KATALOG VZP - ZP'!H349),"("&amp;""""&amp;")")</f>
        <v/>
      </c>
      <c r="I349" s="22" t="str">
        <f>IF(IFERROR(SEARCH("""",UPPER('ÚHRADOVÝ KATALOG VZP - ZP'!I349)),0)=0,UPPER('ÚHRADOVÝ KATALOG VZP - ZP'!I349),"("&amp;""""&amp;")")</f>
        <v/>
      </c>
      <c r="J349" s="23" t="str">
        <f>IF(S349="NOVÝ",IF(LEN(TRIM('ÚHRADOVÝ KATALOG VZP - ZP'!J349))=0,"Chybí VYC",'ÚHRADOVÝ KATALOG VZP - ZP'!J349),IF(LEN(TRIM('ÚHRADOVÝ KATALOG VZP - ZP'!J349))=0,"",'ÚHRADOVÝ KATALOG VZP - ZP'!J349))</f>
        <v/>
      </c>
      <c r="K349" s="22" t="str">
        <f>IF(S349="NOVÝ",IF(LEN(TRIM('ÚHRADOVÝ KATALOG VZP - ZP'!K349))=0,"Chybí MENA",IF(IFERROR(SEARCH("""",UPPER('ÚHRADOVÝ KATALOG VZP - ZP'!K349)),0)=0,UPPER('ÚHRADOVÝ KATALOG VZP - ZP'!K349),"("&amp;""""&amp;")")),IF(LEN(TRIM('ÚHRADOVÝ KATALOG VZP - ZP'!K349))=0,"",IF(IFERROR(SEARCH("""",UPPER('ÚHRADOVÝ KATALOG VZP - ZP'!K349)),0)=0,UPPER('ÚHRADOVÝ KATALOG VZP - ZP'!K349),"("&amp;""""&amp;")")))</f>
        <v/>
      </c>
      <c r="L349" s="24" t="str">
        <f>IF(S349="NOVÝ",IF(LEN(TRIM('ÚHRADOVÝ KATALOG VZP - ZP'!L349))=0,"Chybí KURZ",'ÚHRADOVÝ KATALOG VZP - ZP'!L349),IF(LEN(TRIM('ÚHRADOVÝ KATALOG VZP - ZP'!L349))=0,"",'ÚHRADOVÝ KATALOG VZP - ZP'!L349))</f>
        <v/>
      </c>
      <c r="M349" s="83" t="str">
        <f>IF(S349="NOVÝ",IF(LEN(TRIM('ÚHRADOVÝ KATALOG VZP - ZP'!M349))=0,"Chybí DPH",
IF(OR('ÚHRADOVÝ KATALOG VZP - ZP'!M349=15,'ÚHRADOVÝ KATALOG VZP - ZP'!M349=21),
'ÚHRADOVÝ KATALOG VZP - ZP'!M349,"CHYBA")),
IF(LEN(TRIM('ÚHRADOVÝ KATALOG VZP - ZP'!M349))=0,"",
IF(OR('ÚHRADOVÝ KATALOG VZP - ZP'!M349=15,'ÚHRADOVÝ KATALOG VZP - ZP'!M349=21),
'ÚHRADOVÝ KATALOG VZP - ZP'!M349,"CHYBA"))
)</f>
        <v/>
      </c>
      <c r="N349" s="25" t="str">
        <f>IF(R349="NE",IF(AND(T349&lt;&gt;"X",LEN('ÚHRADOVÝ KATALOG VZP - ZP'!N349)&gt;0),IF(ROUND(J349*L349*(1+(M349/100))*T349,2)&lt;'ÚHRADOVÝ KATALOG VZP - ZP'!N349,TEXT('ÚHRADOVÝ KATALOG VZP - ZP'!N349,"# ##0,00 Kč") &amp; CHAR(10) &amp; "&gt; " &amp; TEXT('ÚHRADOVÝ KATALOG VZP - ZP'!N349-(J349*L349*(1+(M349/100))*T349),"# ##0,00 Kč"),TEXT('ÚHRADOVÝ KATALOG VZP - ZP'!N349,"# ##0,00 Kč") &amp; CHAR(10) &amp; "OK"),"Chybí data pro výpočet"),"")</f>
        <v/>
      </c>
      <c r="O349" s="26" t="str">
        <f>IF(AND(R349="NE",LEN('ÚHRADOVÝ KATALOG VZP - ZP'!O349)&gt;0),'ÚHRADOVÝ KATALOG VZP - ZP'!O349,"")</f>
        <v/>
      </c>
      <c r="P349" s="26" t="str">
        <f>IF(AND(R349="NE",LEN('ÚHRADOVÝ KATALOG VZP - ZP'!P349)&gt;0),'ÚHRADOVÝ KATALOG VZP - ZP'!P349,"")</f>
        <v/>
      </c>
      <c r="Q349" s="79" t="str">
        <f>IF(LEN(TRIM('ÚHRADOVÝ KATALOG VZP - ZP'!Q349))=0,"",IF(IFERROR(SEARCH("""",UPPER('ÚHRADOVÝ KATALOG VZP - ZP'!Q349)),0)=0,UPPER('ÚHRADOVÝ KATALOG VZP - ZP'!Q349),"("&amp;""""&amp;")"))</f>
        <v/>
      </c>
      <c r="R349" s="31" t="str">
        <f>IF(LEN(TRIM('ÚHRADOVÝ KATALOG VZP - ZP'!B349)&amp;TRIM('ÚHRADOVÝ KATALOG VZP - ZP'!C349)&amp;TRIM('ÚHRADOVÝ KATALOG VZP - ZP'!D349)&amp;TRIM('ÚHRADOVÝ KATALOG VZP - ZP'!E349)&amp;TRIM('ÚHRADOVÝ KATALOG VZP - ZP'!F349)&amp;TRIM('ÚHRADOVÝ KATALOG VZP - ZP'!G349)&amp;TRIM('ÚHRADOVÝ KATALOG VZP - ZP'!H349)&amp;TRIM('ÚHRADOVÝ KATALOG VZP - ZP'!I349)&amp;TRIM('ÚHRADOVÝ KATALOG VZP - ZP'!J349)&amp;TRIM('ÚHRADOVÝ KATALOG VZP - ZP'!K349)&amp;TRIM('ÚHRADOVÝ KATALOG VZP - ZP'!L349)&amp;TRIM('ÚHRADOVÝ KATALOG VZP - ZP'!M349)&amp;TRIM('ÚHRADOVÝ KATALOG VZP - ZP'!N349)&amp;TRIM('ÚHRADOVÝ KATALOG VZP - ZP'!O349)&amp;TRIM('ÚHRADOVÝ KATALOG VZP - ZP'!P349)&amp;TRIM('ÚHRADOVÝ KATALOG VZP - ZP'!Q349))=0,"ANO","NE")</f>
        <v>ANO</v>
      </c>
      <c r="S349" s="31" t="str">
        <f>IF(R349="NE",IF(LEN(TRIM('ÚHRADOVÝ KATALOG VZP - ZP'!B349))=0,"NOVÝ","OPRAVA"),"")</f>
        <v/>
      </c>
      <c r="T349" s="32" t="str">
        <f t="shared" si="24"/>
        <v>X</v>
      </c>
      <c r="U349" s="11"/>
      <c r="V349" s="11">
        <f>LEN(TRIM('ÚHRADOVÝ KATALOG VZP - ZP'!C349))</f>
        <v>0</v>
      </c>
      <c r="W349" s="11" t="str">
        <f>IF(IFERROR(SEARCH("""",UPPER('ÚHRADOVÝ KATALOG VZP - ZP'!C349)),0)&gt;0," "&amp;CHAR(34),"")</f>
        <v/>
      </c>
      <c r="X349" s="11" t="str">
        <f>IF(IFERROR(SEARCH("~?",UPPER('ÚHRADOVÝ KATALOG VZP - ZP'!C349)),0)&gt;0," ?","")</f>
        <v/>
      </c>
      <c r="Y349" s="11" t="str">
        <f>IF(IFERROR(SEARCH("!",UPPER('ÚHRADOVÝ KATALOG VZP - ZP'!C349)),0)&gt;0," !","")</f>
        <v/>
      </c>
      <c r="Z349" s="11" t="str">
        <f>IF(IFERROR(SEARCH("_",UPPER('ÚHRADOVÝ KATALOG VZP - ZP'!C349)),0)&gt;0," _","")</f>
        <v/>
      </c>
      <c r="AA349" s="11" t="str">
        <f>IF(IFERROR(SEARCH("§",UPPER('ÚHRADOVÝ KATALOG VZP - ZP'!C349)),0)&gt;0," §","")</f>
        <v/>
      </c>
      <c r="AB349" s="11" t="str">
        <f>IF(IFERROR(SEARCH("#",UPPER('ÚHRADOVÝ KATALOG VZP - ZP'!C349)),0)&gt;0," #","")</f>
        <v/>
      </c>
      <c r="AC349" s="11" t="str">
        <f>IF(IFERROR(SEARCH(CHAR(10),UPPER('ÚHRADOVÝ KATALOG VZP - ZP'!C349)),0)&gt;0," ALT+ENTER","")</f>
        <v/>
      </c>
      <c r="AD349" s="96" t="str">
        <f>IF(AND(V349=0, R349="NE"),"Chybí NAZ",IF(LEN(TRIM(W349&amp;X349&amp;Y349&amp;Z349&amp;AA349&amp;AB349&amp;AC349))&gt;0,"Nepovolený(é) znak(y):   "&amp;W349&amp;X349&amp;Y349&amp;Z349&amp;AA349&amp;AB349&amp;AC349,TRIM('ÚHRADOVÝ KATALOG VZP - ZP'!C349)))</f>
        <v/>
      </c>
      <c r="AE349" s="11">
        <f>LEN(TRIM('ÚHRADOVÝ KATALOG VZP - ZP'!D349))</f>
        <v>0</v>
      </c>
      <c r="AF349" s="11" t="str">
        <f>IF(IFERROR(SEARCH("""",UPPER('ÚHRADOVÝ KATALOG VZP - ZP'!D349)),0)&gt;0," "&amp;CHAR(34),"")</f>
        <v/>
      </c>
      <c r="AG349" s="11" t="str">
        <f>IF(IFERROR(SEARCH("~?",UPPER('ÚHRADOVÝ KATALOG VZP - ZP'!D349)),0)&gt;0," ?","")</f>
        <v/>
      </c>
      <c r="AH349" s="11" t="str">
        <f>IF(IFERROR(SEARCH("!",UPPER('ÚHRADOVÝ KATALOG VZP - ZP'!D349)),0)&gt;0," !","")</f>
        <v/>
      </c>
      <c r="AI349" s="11" t="str">
        <f>IF(IFERROR(SEARCH("_",UPPER('ÚHRADOVÝ KATALOG VZP - ZP'!D349)),0)&gt;0," _","")</f>
        <v/>
      </c>
      <c r="AJ349" s="11" t="str">
        <f>IF(IFERROR(SEARCH("§",UPPER('ÚHRADOVÝ KATALOG VZP - ZP'!D349)),0)&gt;0," §","")</f>
        <v/>
      </c>
      <c r="AK349" s="11" t="str">
        <f>IF(IFERROR(SEARCH("#",UPPER('ÚHRADOVÝ KATALOG VZP - ZP'!D349)),0)&gt;0," #","")</f>
        <v/>
      </c>
      <c r="AL349" s="11" t="str">
        <f>IF(IFERROR(SEARCH(CHAR(10),UPPER('ÚHRADOVÝ KATALOG VZP - ZP'!D349)),0)&gt;0," ALT+ENTER","")</f>
        <v/>
      </c>
      <c r="AM349" s="96" t="str">
        <f>IF(AND(AE349=0, R349="NE"),"Chybí DOP",IF(LEN(TRIM(AF349&amp;AG349&amp;AH349&amp;AI349&amp;AJ349&amp;AK349&amp;AL349))&gt;0,"Nepovolený(é) znak(y):   "&amp;AF349&amp;AG349&amp;AH349&amp;AI349&amp;AJ349&amp;AK349&amp;AL349,TRIM('ÚHRADOVÝ KATALOG VZP - ZP'!D349)))</f>
        <v/>
      </c>
    </row>
    <row r="350" spans="1:39" ht="30" hidden="1" customHeight="1" x14ac:dyDescent="0.2">
      <c r="A350" s="1">
        <v>345</v>
      </c>
      <c r="B350" s="20" t="str">
        <f>IF(ISBLANK('ÚHRADOVÝ KATALOG VZP - ZP'!B350),"",'ÚHRADOVÝ KATALOG VZP - ZP'!B350)</f>
        <v/>
      </c>
      <c r="C350" s="21" t="str">
        <f t="shared" si="21"/>
        <v/>
      </c>
      <c r="D350" s="21" t="str">
        <f t="shared" si="22"/>
        <v/>
      </c>
      <c r="E350" s="22" t="str">
        <f>IF(S350="NOVÝ",IF(LEN(TRIM('ÚHRADOVÝ KATALOG VZP - ZP'!E350))=0,"Chybí TYP",'ÚHRADOVÝ KATALOG VZP - ZP'!E350),IF(LEN(TRIM('ÚHRADOVÝ KATALOG VZP - ZP'!E350))=0,"",'ÚHRADOVÝ KATALOG VZP - ZP'!E350))</f>
        <v/>
      </c>
      <c r="F350" s="22" t="str">
        <f t="shared" si="23"/>
        <v/>
      </c>
      <c r="G350" s="22" t="str">
        <f>IF(S350="NOVÝ",IF(LEN(TRIM('ÚHRADOVÝ KATALOG VZP - ZP'!G350))=0,"???",IF(IFERROR(SEARCH("""",UPPER('ÚHRADOVÝ KATALOG VZP - ZP'!G350)),0)=0,UPPER('ÚHRADOVÝ KATALOG VZP - ZP'!G350),"("&amp;""""&amp;")")),IF(LEN(TRIM('ÚHRADOVÝ KATALOG VZP - ZP'!G350))=0,"",IF(IFERROR(SEARCH("""",UPPER('ÚHRADOVÝ KATALOG VZP - ZP'!G350)),0)=0,UPPER('ÚHRADOVÝ KATALOG VZP - ZP'!G350),"("&amp;""""&amp;")")))</f>
        <v/>
      </c>
      <c r="H350" s="22" t="str">
        <f>IF(IFERROR(SEARCH("""",UPPER('ÚHRADOVÝ KATALOG VZP - ZP'!H350)),0)=0,UPPER('ÚHRADOVÝ KATALOG VZP - ZP'!H350),"("&amp;""""&amp;")")</f>
        <v/>
      </c>
      <c r="I350" s="22" t="str">
        <f>IF(IFERROR(SEARCH("""",UPPER('ÚHRADOVÝ KATALOG VZP - ZP'!I350)),0)=0,UPPER('ÚHRADOVÝ KATALOG VZP - ZP'!I350),"("&amp;""""&amp;")")</f>
        <v/>
      </c>
      <c r="J350" s="23" t="str">
        <f>IF(S350="NOVÝ",IF(LEN(TRIM('ÚHRADOVÝ KATALOG VZP - ZP'!J350))=0,"Chybí VYC",'ÚHRADOVÝ KATALOG VZP - ZP'!J350),IF(LEN(TRIM('ÚHRADOVÝ KATALOG VZP - ZP'!J350))=0,"",'ÚHRADOVÝ KATALOG VZP - ZP'!J350))</f>
        <v/>
      </c>
      <c r="K350" s="22" t="str">
        <f>IF(S350="NOVÝ",IF(LEN(TRIM('ÚHRADOVÝ KATALOG VZP - ZP'!K350))=0,"Chybí MENA",IF(IFERROR(SEARCH("""",UPPER('ÚHRADOVÝ KATALOG VZP - ZP'!K350)),0)=0,UPPER('ÚHRADOVÝ KATALOG VZP - ZP'!K350),"("&amp;""""&amp;")")),IF(LEN(TRIM('ÚHRADOVÝ KATALOG VZP - ZP'!K350))=0,"",IF(IFERROR(SEARCH("""",UPPER('ÚHRADOVÝ KATALOG VZP - ZP'!K350)),0)=0,UPPER('ÚHRADOVÝ KATALOG VZP - ZP'!K350),"("&amp;""""&amp;")")))</f>
        <v/>
      </c>
      <c r="L350" s="24" t="str">
        <f>IF(S350="NOVÝ",IF(LEN(TRIM('ÚHRADOVÝ KATALOG VZP - ZP'!L350))=0,"Chybí KURZ",'ÚHRADOVÝ KATALOG VZP - ZP'!L350),IF(LEN(TRIM('ÚHRADOVÝ KATALOG VZP - ZP'!L350))=0,"",'ÚHRADOVÝ KATALOG VZP - ZP'!L350))</f>
        <v/>
      </c>
      <c r="M350" s="83" t="str">
        <f>IF(S350="NOVÝ",IF(LEN(TRIM('ÚHRADOVÝ KATALOG VZP - ZP'!M350))=0,"Chybí DPH",
IF(OR('ÚHRADOVÝ KATALOG VZP - ZP'!M350=15,'ÚHRADOVÝ KATALOG VZP - ZP'!M350=21),
'ÚHRADOVÝ KATALOG VZP - ZP'!M350,"CHYBA")),
IF(LEN(TRIM('ÚHRADOVÝ KATALOG VZP - ZP'!M350))=0,"",
IF(OR('ÚHRADOVÝ KATALOG VZP - ZP'!M350=15,'ÚHRADOVÝ KATALOG VZP - ZP'!M350=21),
'ÚHRADOVÝ KATALOG VZP - ZP'!M350,"CHYBA"))
)</f>
        <v/>
      </c>
      <c r="N350" s="25" t="str">
        <f>IF(R350="NE",IF(AND(T350&lt;&gt;"X",LEN('ÚHRADOVÝ KATALOG VZP - ZP'!N350)&gt;0),IF(ROUND(J350*L350*(1+(M350/100))*T350,2)&lt;'ÚHRADOVÝ KATALOG VZP - ZP'!N350,TEXT('ÚHRADOVÝ KATALOG VZP - ZP'!N350,"# ##0,00 Kč") &amp; CHAR(10) &amp; "&gt; " &amp; TEXT('ÚHRADOVÝ KATALOG VZP - ZP'!N350-(J350*L350*(1+(M350/100))*T350),"# ##0,00 Kč"),TEXT('ÚHRADOVÝ KATALOG VZP - ZP'!N350,"# ##0,00 Kč") &amp; CHAR(10) &amp; "OK"),"Chybí data pro výpočet"),"")</f>
        <v/>
      </c>
      <c r="O350" s="26" t="str">
        <f>IF(AND(R350="NE",LEN('ÚHRADOVÝ KATALOG VZP - ZP'!O350)&gt;0),'ÚHRADOVÝ KATALOG VZP - ZP'!O350,"")</f>
        <v/>
      </c>
      <c r="P350" s="26" t="str">
        <f>IF(AND(R350="NE",LEN('ÚHRADOVÝ KATALOG VZP - ZP'!P350)&gt;0),'ÚHRADOVÝ KATALOG VZP - ZP'!P350,"")</f>
        <v/>
      </c>
      <c r="Q350" s="79" t="str">
        <f>IF(LEN(TRIM('ÚHRADOVÝ KATALOG VZP - ZP'!Q350))=0,"",IF(IFERROR(SEARCH("""",UPPER('ÚHRADOVÝ KATALOG VZP - ZP'!Q350)),0)=0,UPPER('ÚHRADOVÝ KATALOG VZP - ZP'!Q350),"("&amp;""""&amp;")"))</f>
        <v/>
      </c>
      <c r="R350" s="31" t="str">
        <f>IF(LEN(TRIM('ÚHRADOVÝ KATALOG VZP - ZP'!B350)&amp;TRIM('ÚHRADOVÝ KATALOG VZP - ZP'!C350)&amp;TRIM('ÚHRADOVÝ KATALOG VZP - ZP'!D350)&amp;TRIM('ÚHRADOVÝ KATALOG VZP - ZP'!E350)&amp;TRIM('ÚHRADOVÝ KATALOG VZP - ZP'!F350)&amp;TRIM('ÚHRADOVÝ KATALOG VZP - ZP'!G350)&amp;TRIM('ÚHRADOVÝ KATALOG VZP - ZP'!H350)&amp;TRIM('ÚHRADOVÝ KATALOG VZP - ZP'!I350)&amp;TRIM('ÚHRADOVÝ KATALOG VZP - ZP'!J350)&amp;TRIM('ÚHRADOVÝ KATALOG VZP - ZP'!K350)&amp;TRIM('ÚHRADOVÝ KATALOG VZP - ZP'!L350)&amp;TRIM('ÚHRADOVÝ KATALOG VZP - ZP'!M350)&amp;TRIM('ÚHRADOVÝ KATALOG VZP - ZP'!N350)&amp;TRIM('ÚHRADOVÝ KATALOG VZP - ZP'!O350)&amp;TRIM('ÚHRADOVÝ KATALOG VZP - ZP'!P350)&amp;TRIM('ÚHRADOVÝ KATALOG VZP - ZP'!Q350))=0,"ANO","NE")</f>
        <v>ANO</v>
      </c>
      <c r="S350" s="31" t="str">
        <f>IF(R350="NE",IF(LEN(TRIM('ÚHRADOVÝ KATALOG VZP - ZP'!B350))=0,"NOVÝ","OPRAVA"),"")</f>
        <v/>
      </c>
      <c r="T350" s="32" t="str">
        <f t="shared" si="24"/>
        <v>X</v>
      </c>
      <c r="U350" s="11"/>
      <c r="V350" s="11">
        <f>LEN(TRIM('ÚHRADOVÝ KATALOG VZP - ZP'!C350))</f>
        <v>0</v>
      </c>
      <c r="W350" s="11" t="str">
        <f>IF(IFERROR(SEARCH("""",UPPER('ÚHRADOVÝ KATALOG VZP - ZP'!C350)),0)&gt;0," "&amp;CHAR(34),"")</f>
        <v/>
      </c>
      <c r="X350" s="11" t="str">
        <f>IF(IFERROR(SEARCH("~?",UPPER('ÚHRADOVÝ KATALOG VZP - ZP'!C350)),0)&gt;0," ?","")</f>
        <v/>
      </c>
      <c r="Y350" s="11" t="str">
        <f>IF(IFERROR(SEARCH("!",UPPER('ÚHRADOVÝ KATALOG VZP - ZP'!C350)),0)&gt;0," !","")</f>
        <v/>
      </c>
      <c r="Z350" s="11" t="str">
        <f>IF(IFERROR(SEARCH("_",UPPER('ÚHRADOVÝ KATALOG VZP - ZP'!C350)),0)&gt;0," _","")</f>
        <v/>
      </c>
      <c r="AA350" s="11" t="str">
        <f>IF(IFERROR(SEARCH("§",UPPER('ÚHRADOVÝ KATALOG VZP - ZP'!C350)),0)&gt;0," §","")</f>
        <v/>
      </c>
      <c r="AB350" s="11" t="str">
        <f>IF(IFERROR(SEARCH("#",UPPER('ÚHRADOVÝ KATALOG VZP - ZP'!C350)),0)&gt;0," #","")</f>
        <v/>
      </c>
      <c r="AC350" s="11" t="str">
        <f>IF(IFERROR(SEARCH(CHAR(10),UPPER('ÚHRADOVÝ KATALOG VZP - ZP'!C350)),0)&gt;0," ALT+ENTER","")</f>
        <v/>
      </c>
      <c r="AD350" s="96" t="str">
        <f>IF(AND(V350=0, R350="NE"),"Chybí NAZ",IF(LEN(TRIM(W350&amp;X350&amp;Y350&amp;Z350&amp;AA350&amp;AB350&amp;AC350))&gt;0,"Nepovolený(é) znak(y):   "&amp;W350&amp;X350&amp;Y350&amp;Z350&amp;AA350&amp;AB350&amp;AC350,TRIM('ÚHRADOVÝ KATALOG VZP - ZP'!C350)))</f>
        <v/>
      </c>
      <c r="AE350" s="11">
        <f>LEN(TRIM('ÚHRADOVÝ KATALOG VZP - ZP'!D350))</f>
        <v>0</v>
      </c>
      <c r="AF350" s="11" t="str">
        <f>IF(IFERROR(SEARCH("""",UPPER('ÚHRADOVÝ KATALOG VZP - ZP'!D350)),0)&gt;0," "&amp;CHAR(34),"")</f>
        <v/>
      </c>
      <c r="AG350" s="11" t="str">
        <f>IF(IFERROR(SEARCH("~?",UPPER('ÚHRADOVÝ KATALOG VZP - ZP'!D350)),0)&gt;0," ?","")</f>
        <v/>
      </c>
      <c r="AH350" s="11" t="str">
        <f>IF(IFERROR(SEARCH("!",UPPER('ÚHRADOVÝ KATALOG VZP - ZP'!D350)),0)&gt;0," !","")</f>
        <v/>
      </c>
      <c r="AI350" s="11" t="str">
        <f>IF(IFERROR(SEARCH("_",UPPER('ÚHRADOVÝ KATALOG VZP - ZP'!D350)),0)&gt;0," _","")</f>
        <v/>
      </c>
      <c r="AJ350" s="11" t="str">
        <f>IF(IFERROR(SEARCH("§",UPPER('ÚHRADOVÝ KATALOG VZP - ZP'!D350)),0)&gt;0," §","")</f>
        <v/>
      </c>
      <c r="AK350" s="11" t="str">
        <f>IF(IFERROR(SEARCH("#",UPPER('ÚHRADOVÝ KATALOG VZP - ZP'!D350)),0)&gt;0," #","")</f>
        <v/>
      </c>
      <c r="AL350" s="11" t="str">
        <f>IF(IFERROR(SEARCH(CHAR(10),UPPER('ÚHRADOVÝ KATALOG VZP - ZP'!D350)),0)&gt;0," ALT+ENTER","")</f>
        <v/>
      </c>
      <c r="AM350" s="96" t="str">
        <f>IF(AND(AE350=0, R350="NE"),"Chybí DOP",IF(LEN(TRIM(AF350&amp;AG350&amp;AH350&amp;AI350&amp;AJ350&amp;AK350&amp;AL350))&gt;0,"Nepovolený(é) znak(y):   "&amp;AF350&amp;AG350&amp;AH350&amp;AI350&amp;AJ350&amp;AK350&amp;AL350,TRIM('ÚHRADOVÝ KATALOG VZP - ZP'!D350)))</f>
        <v/>
      </c>
    </row>
    <row r="351" spans="1:39" ht="30" hidden="1" customHeight="1" x14ac:dyDescent="0.2">
      <c r="A351" s="1">
        <v>346</v>
      </c>
      <c r="B351" s="20" t="str">
        <f>IF(ISBLANK('ÚHRADOVÝ KATALOG VZP - ZP'!B351),"",'ÚHRADOVÝ KATALOG VZP - ZP'!B351)</f>
        <v/>
      </c>
      <c r="C351" s="21" t="str">
        <f t="shared" si="21"/>
        <v/>
      </c>
      <c r="D351" s="21" t="str">
        <f t="shared" si="22"/>
        <v/>
      </c>
      <c r="E351" s="22" t="str">
        <f>IF(S351="NOVÝ",IF(LEN(TRIM('ÚHRADOVÝ KATALOG VZP - ZP'!E351))=0,"Chybí TYP",'ÚHRADOVÝ KATALOG VZP - ZP'!E351),IF(LEN(TRIM('ÚHRADOVÝ KATALOG VZP - ZP'!E351))=0,"",'ÚHRADOVÝ KATALOG VZP - ZP'!E351))</f>
        <v/>
      </c>
      <c r="F351" s="22" t="str">
        <f t="shared" si="23"/>
        <v/>
      </c>
      <c r="G351" s="22" t="str">
        <f>IF(S351="NOVÝ",IF(LEN(TRIM('ÚHRADOVÝ KATALOG VZP - ZP'!G351))=0,"???",IF(IFERROR(SEARCH("""",UPPER('ÚHRADOVÝ KATALOG VZP - ZP'!G351)),0)=0,UPPER('ÚHRADOVÝ KATALOG VZP - ZP'!G351),"("&amp;""""&amp;")")),IF(LEN(TRIM('ÚHRADOVÝ KATALOG VZP - ZP'!G351))=0,"",IF(IFERROR(SEARCH("""",UPPER('ÚHRADOVÝ KATALOG VZP - ZP'!G351)),0)=0,UPPER('ÚHRADOVÝ KATALOG VZP - ZP'!G351),"("&amp;""""&amp;")")))</f>
        <v/>
      </c>
      <c r="H351" s="22" t="str">
        <f>IF(IFERROR(SEARCH("""",UPPER('ÚHRADOVÝ KATALOG VZP - ZP'!H351)),0)=0,UPPER('ÚHRADOVÝ KATALOG VZP - ZP'!H351),"("&amp;""""&amp;")")</f>
        <v/>
      </c>
      <c r="I351" s="22" t="str">
        <f>IF(IFERROR(SEARCH("""",UPPER('ÚHRADOVÝ KATALOG VZP - ZP'!I351)),0)=0,UPPER('ÚHRADOVÝ KATALOG VZP - ZP'!I351),"("&amp;""""&amp;")")</f>
        <v/>
      </c>
      <c r="J351" s="23" t="str">
        <f>IF(S351="NOVÝ",IF(LEN(TRIM('ÚHRADOVÝ KATALOG VZP - ZP'!J351))=0,"Chybí VYC",'ÚHRADOVÝ KATALOG VZP - ZP'!J351),IF(LEN(TRIM('ÚHRADOVÝ KATALOG VZP - ZP'!J351))=0,"",'ÚHRADOVÝ KATALOG VZP - ZP'!J351))</f>
        <v/>
      </c>
      <c r="K351" s="22" t="str">
        <f>IF(S351="NOVÝ",IF(LEN(TRIM('ÚHRADOVÝ KATALOG VZP - ZP'!K351))=0,"Chybí MENA",IF(IFERROR(SEARCH("""",UPPER('ÚHRADOVÝ KATALOG VZP - ZP'!K351)),0)=0,UPPER('ÚHRADOVÝ KATALOG VZP - ZP'!K351),"("&amp;""""&amp;")")),IF(LEN(TRIM('ÚHRADOVÝ KATALOG VZP - ZP'!K351))=0,"",IF(IFERROR(SEARCH("""",UPPER('ÚHRADOVÝ KATALOG VZP - ZP'!K351)),0)=0,UPPER('ÚHRADOVÝ KATALOG VZP - ZP'!K351),"("&amp;""""&amp;")")))</f>
        <v/>
      </c>
      <c r="L351" s="24" t="str">
        <f>IF(S351="NOVÝ",IF(LEN(TRIM('ÚHRADOVÝ KATALOG VZP - ZP'!L351))=0,"Chybí KURZ",'ÚHRADOVÝ KATALOG VZP - ZP'!L351),IF(LEN(TRIM('ÚHRADOVÝ KATALOG VZP - ZP'!L351))=0,"",'ÚHRADOVÝ KATALOG VZP - ZP'!L351))</f>
        <v/>
      </c>
      <c r="M351" s="83" t="str">
        <f>IF(S351="NOVÝ",IF(LEN(TRIM('ÚHRADOVÝ KATALOG VZP - ZP'!M351))=0,"Chybí DPH",
IF(OR('ÚHRADOVÝ KATALOG VZP - ZP'!M351=15,'ÚHRADOVÝ KATALOG VZP - ZP'!M351=21),
'ÚHRADOVÝ KATALOG VZP - ZP'!M351,"CHYBA")),
IF(LEN(TRIM('ÚHRADOVÝ KATALOG VZP - ZP'!M351))=0,"",
IF(OR('ÚHRADOVÝ KATALOG VZP - ZP'!M351=15,'ÚHRADOVÝ KATALOG VZP - ZP'!M351=21),
'ÚHRADOVÝ KATALOG VZP - ZP'!M351,"CHYBA"))
)</f>
        <v/>
      </c>
      <c r="N351" s="25" t="str">
        <f>IF(R351="NE",IF(AND(T351&lt;&gt;"X",LEN('ÚHRADOVÝ KATALOG VZP - ZP'!N351)&gt;0),IF(ROUND(J351*L351*(1+(M351/100))*T351,2)&lt;'ÚHRADOVÝ KATALOG VZP - ZP'!N351,TEXT('ÚHRADOVÝ KATALOG VZP - ZP'!N351,"# ##0,00 Kč") &amp; CHAR(10) &amp; "&gt; " &amp; TEXT('ÚHRADOVÝ KATALOG VZP - ZP'!N351-(J351*L351*(1+(M351/100))*T351),"# ##0,00 Kč"),TEXT('ÚHRADOVÝ KATALOG VZP - ZP'!N351,"# ##0,00 Kč") &amp; CHAR(10) &amp; "OK"),"Chybí data pro výpočet"),"")</f>
        <v/>
      </c>
      <c r="O351" s="26" t="str">
        <f>IF(AND(R351="NE",LEN('ÚHRADOVÝ KATALOG VZP - ZP'!O351)&gt;0),'ÚHRADOVÝ KATALOG VZP - ZP'!O351,"")</f>
        <v/>
      </c>
      <c r="P351" s="26" t="str">
        <f>IF(AND(R351="NE",LEN('ÚHRADOVÝ KATALOG VZP - ZP'!P351)&gt;0),'ÚHRADOVÝ KATALOG VZP - ZP'!P351,"")</f>
        <v/>
      </c>
      <c r="Q351" s="79" t="str">
        <f>IF(LEN(TRIM('ÚHRADOVÝ KATALOG VZP - ZP'!Q351))=0,"",IF(IFERROR(SEARCH("""",UPPER('ÚHRADOVÝ KATALOG VZP - ZP'!Q351)),0)=0,UPPER('ÚHRADOVÝ KATALOG VZP - ZP'!Q351),"("&amp;""""&amp;")"))</f>
        <v/>
      </c>
      <c r="R351" s="31" t="str">
        <f>IF(LEN(TRIM('ÚHRADOVÝ KATALOG VZP - ZP'!B351)&amp;TRIM('ÚHRADOVÝ KATALOG VZP - ZP'!C351)&amp;TRIM('ÚHRADOVÝ KATALOG VZP - ZP'!D351)&amp;TRIM('ÚHRADOVÝ KATALOG VZP - ZP'!E351)&amp;TRIM('ÚHRADOVÝ KATALOG VZP - ZP'!F351)&amp;TRIM('ÚHRADOVÝ KATALOG VZP - ZP'!G351)&amp;TRIM('ÚHRADOVÝ KATALOG VZP - ZP'!H351)&amp;TRIM('ÚHRADOVÝ KATALOG VZP - ZP'!I351)&amp;TRIM('ÚHRADOVÝ KATALOG VZP - ZP'!J351)&amp;TRIM('ÚHRADOVÝ KATALOG VZP - ZP'!K351)&amp;TRIM('ÚHRADOVÝ KATALOG VZP - ZP'!L351)&amp;TRIM('ÚHRADOVÝ KATALOG VZP - ZP'!M351)&amp;TRIM('ÚHRADOVÝ KATALOG VZP - ZP'!N351)&amp;TRIM('ÚHRADOVÝ KATALOG VZP - ZP'!O351)&amp;TRIM('ÚHRADOVÝ KATALOG VZP - ZP'!P351)&amp;TRIM('ÚHRADOVÝ KATALOG VZP - ZP'!Q351))=0,"ANO","NE")</f>
        <v>ANO</v>
      </c>
      <c r="S351" s="31" t="str">
        <f>IF(R351="NE",IF(LEN(TRIM('ÚHRADOVÝ KATALOG VZP - ZP'!B351))=0,"NOVÝ","OPRAVA"),"")</f>
        <v/>
      </c>
      <c r="T351" s="32" t="str">
        <f t="shared" si="24"/>
        <v>X</v>
      </c>
      <c r="U351" s="11"/>
      <c r="V351" s="11">
        <f>LEN(TRIM('ÚHRADOVÝ KATALOG VZP - ZP'!C351))</f>
        <v>0</v>
      </c>
      <c r="W351" s="11" t="str">
        <f>IF(IFERROR(SEARCH("""",UPPER('ÚHRADOVÝ KATALOG VZP - ZP'!C351)),0)&gt;0," "&amp;CHAR(34),"")</f>
        <v/>
      </c>
      <c r="X351" s="11" t="str">
        <f>IF(IFERROR(SEARCH("~?",UPPER('ÚHRADOVÝ KATALOG VZP - ZP'!C351)),0)&gt;0," ?","")</f>
        <v/>
      </c>
      <c r="Y351" s="11" t="str">
        <f>IF(IFERROR(SEARCH("!",UPPER('ÚHRADOVÝ KATALOG VZP - ZP'!C351)),0)&gt;0," !","")</f>
        <v/>
      </c>
      <c r="Z351" s="11" t="str">
        <f>IF(IFERROR(SEARCH("_",UPPER('ÚHRADOVÝ KATALOG VZP - ZP'!C351)),0)&gt;0," _","")</f>
        <v/>
      </c>
      <c r="AA351" s="11" t="str">
        <f>IF(IFERROR(SEARCH("§",UPPER('ÚHRADOVÝ KATALOG VZP - ZP'!C351)),0)&gt;0," §","")</f>
        <v/>
      </c>
      <c r="AB351" s="11" t="str">
        <f>IF(IFERROR(SEARCH("#",UPPER('ÚHRADOVÝ KATALOG VZP - ZP'!C351)),0)&gt;0," #","")</f>
        <v/>
      </c>
      <c r="AC351" s="11" t="str">
        <f>IF(IFERROR(SEARCH(CHAR(10),UPPER('ÚHRADOVÝ KATALOG VZP - ZP'!C351)),0)&gt;0," ALT+ENTER","")</f>
        <v/>
      </c>
      <c r="AD351" s="96" t="str">
        <f>IF(AND(V351=0, R351="NE"),"Chybí NAZ",IF(LEN(TRIM(W351&amp;X351&amp;Y351&amp;Z351&amp;AA351&amp;AB351&amp;AC351))&gt;0,"Nepovolený(é) znak(y):   "&amp;W351&amp;X351&amp;Y351&amp;Z351&amp;AA351&amp;AB351&amp;AC351,TRIM('ÚHRADOVÝ KATALOG VZP - ZP'!C351)))</f>
        <v/>
      </c>
      <c r="AE351" s="11">
        <f>LEN(TRIM('ÚHRADOVÝ KATALOG VZP - ZP'!D351))</f>
        <v>0</v>
      </c>
      <c r="AF351" s="11" t="str">
        <f>IF(IFERROR(SEARCH("""",UPPER('ÚHRADOVÝ KATALOG VZP - ZP'!D351)),0)&gt;0," "&amp;CHAR(34),"")</f>
        <v/>
      </c>
      <c r="AG351" s="11" t="str">
        <f>IF(IFERROR(SEARCH("~?",UPPER('ÚHRADOVÝ KATALOG VZP - ZP'!D351)),0)&gt;0," ?","")</f>
        <v/>
      </c>
      <c r="AH351" s="11" t="str">
        <f>IF(IFERROR(SEARCH("!",UPPER('ÚHRADOVÝ KATALOG VZP - ZP'!D351)),0)&gt;0," !","")</f>
        <v/>
      </c>
      <c r="AI351" s="11" t="str">
        <f>IF(IFERROR(SEARCH("_",UPPER('ÚHRADOVÝ KATALOG VZP - ZP'!D351)),0)&gt;0," _","")</f>
        <v/>
      </c>
      <c r="AJ351" s="11" t="str">
        <f>IF(IFERROR(SEARCH("§",UPPER('ÚHRADOVÝ KATALOG VZP - ZP'!D351)),0)&gt;0," §","")</f>
        <v/>
      </c>
      <c r="AK351" s="11" t="str">
        <f>IF(IFERROR(SEARCH("#",UPPER('ÚHRADOVÝ KATALOG VZP - ZP'!D351)),0)&gt;0," #","")</f>
        <v/>
      </c>
      <c r="AL351" s="11" t="str">
        <f>IF(IFERROR(SEARCH(CHAR(10),UPPER('ÚHRADOVÝ KATALOG VZP - ZP'!D351)),0)&gt;0," ALT+ENTER","")</f>
        <v/>
      </c>
      <c r="AM351" s="96" t="str">
        <f>IF(AND(AE351=0, R351="NE"),"Chybí DOP",IF(LEN(TRIM(AF351&amp;AG351&amp;AH351&amp;AI351&amp;AJ351&amp;AK351&amp;AL351))&gt;0,"Nepovolený(é) znak(y):   "&amp;AF351&amp;AG351&amp;AH351&amp;AI351&amp;AJ351&amp;AK351&amp;AL351,TRIM('ÚHRADOVÝ KATALOG VZP - ZP'!D351)))</f>
        <v/>
      </c>
    </row>
    <row r="352" spans="1:39" ht="30" hidden="1" customHeight="1" x14ac:dyDescent="0.2">
      <c r="A352" s="1">
        <v>347</v>
      </c>
      <c r="B352" s="20" t="str">
        <f>IF(ISBLANK('ÚHRADOVÝ KATALOG VZP - ZP'!B352),"",'ÚHRADOVÝ KATALOG VZP - ZP'!B352)</f>
        <v/>
      </c>
      <c r="C352" s="21" t="str">
        <f t="shared" si="21"/>
        <v/>
      </c>
      <c r="D352" s="21" t="str">
        <f t="shared" si="22"/>
        <v/>
      </c>
      <c r="E352" s="22" t="str">
        <f>IF(S352="NOVÝ",IF(LEN(TRIM('ÚHRADOVÝ KATALOG VZP - ZP'!E352))=0,"Chybí TYP",'ÚHRADOVÝ KATALOG VZP - ZP'!E352),IF(LEN(TRIM('ÚHRADOVÝ KATALOG VZP - ZP'!E352))=0,"",'ÚHRADOVÝ KATALOG VZP - ZP'!E352))</f>
        <v/>
      </c>
      <c r="F352" s="22" t="str">
        <f t="shared" si="23"/>
        <v/>
      </c>
      <c r="G352" s="22" t="str">
        <f>IF(S352="NOVÝ",IF(LEN(TRIM('ÚHRADOVÝ KATALOG VZP - ZP'!G352))=0,"???",IF(IFERROR(SEARCH("""",UPPER('ÚHRADOVÝ KATALOG VZP - ZP'!G352)),0)=0,UPPER('ÚHRADOVÝ KATALOG VZP - ZP'!G352),"("&amp;""""&amp;")")),IF(LEN(TRIM('ÚHRADOVÝ KATALOG VZP - ZP'!G352))=0,"",IF(IFERROR(SEARCH("""",UPPER('ÚHRADOVÝ KATALOG VZP - ZP'!G352)),0)=0,UPPER('ÚHRADOVÝ KATALOG VZP - ZP'!G352),"("&amp;""""&amp;")")))</f>
        <v/>
      </c>
      <c r="H352" s="22" t="str">
        <f>IF(IFERROR(SEARCH("""",UPPER('ÚHRADOVÝ KATALOG VZP - ZP'!H352)),0)=0,UPPER('ÚHRADOVÝ KATALOG VZP - ZP'!H352),"("&amp;""""&amp;")")</f>
        <v/>
      </c>
      <c r="I352" s="22" t="str">
        <f>IF(IFERROR(SEARCH("""",UPPER('ÚHRADOVÝ KATALOG VZP - ZP'!I352)),0)=0,UPPER('ÚHRADOVÝ KATALOG VZP - ZP'!I352),"("&amp;""""&amp;")")</f>
        <v/>
      </c>
      <c r="J352" s="23" t="str">
        <f>IF(S352="NOVÝ",IF(LEN(TRIM('ÚHRADOVÝ KATALOG VZP - ZP'!J352))=0,"Chybí VYC",'ÚHRADOVÝ KATALOG VZP - ZP'!J352),IF(LEN(TRIM('ÚHRADOVÝ KATALOG VZP - ZP'!J352))=0,"",'ÚHRADOVÝ KATALOG VZP - ZP'!J352))</f>
        <v/>
      </c>
      <c r="K352" s="22" t="str">
        <f>IF(S352="NOVÝ",IF(LEN(TRIM('ÚHRADOVÝ KATALOG VZP - ZP'!K352))=0,"Chybí MENA",IF(IFERROR(SEARCH("""",UPPER('ÚHRADOVÝ KATALOG VZP - ZP'!K352)),0)=0,UPPER('ÚHRADOVÝ KATALOG VZP - ZP'!K352),"("&amp;""""&amp;")")),IF(LEN(TRIM('ÚHRADOVÝ KATALOG VZP - ZP'!K352))=0,"",IF(IFERROR(SEARCH("""",UPPER('ÚHRADOVÝ KATALOG VZP - ZP'!K352)),0)=0,UPPER('ÚHRADOVÝ KATALOG VZP - ZP'!K352),"("&amp;""""&amp;")")))</f>
        <v/>
      </c>
      <c r="L352" s="24" t="str">
        <f>IF(S352="NOVÝ",IF(LEN(TRIM('ÚHRADOVÝ KATALOG VZP - ZP'!L352))=0,"Chybí KURZ",'ÚHRADOVÝ KATALOG VZP - ZP'!L352),IF(LEN(TRIM('ÚHRADOVÝ KATALOG VZP - ZP'!L352))=0,"",'ÚHRADOVÝ KATALOG VZP - ZP'!L352))</f>
        <v/>
      </c>
      <c r="M352" s="83" t="str">
        <f>IF(S352="NOVÝ",IF(LEN(TRIM('ÚHRADOVÝ KATALOG VZP - ZP'!M352))=0,"Chybí DPH",
IF(OR('ÚHRADOVÝ KATALOG VZP - ZP'!M352=15,'ÚHRADOVÝ KATALOG VZP - ZP'!M352=21),
'ÚHRADOVÝ KATALOG VZP - ZP'!M352,"CHYBA")),
IF(LEN(TRIM('ÚHRADOVÝ KATALOG VZP - ZP'!M352))=0,"",
IF(OR('ÚHRADOVÝ KATALOG VZP - ZP'!M352=15,'ÚHRADOVÝ KATALOG VZP - ZP'!M352=21),
'ÚHRADOVÝ KATALOG VZP - ZP'!M352,"CHYBA"))
)</f>
        <v/>
      </c>
      <c r="N352" s="25" t="str">
        <f>IF(R352="NE",IF(AND(T352&lt;&gt;"X",LEN('ÚHRADOVÝ KATALOG VZP - ZP'!N352)&gt;0),IF(ROUND(J352*L352*(1+(M352/100))*T352,2)&lt;'ÚHRADOVÝ KATALOG VZP - ZP'!N352,TEXT('ÚHRADOVÝ KATALOG VZP - ZP'!N352,"# ##0,00 Kč") &amp; CHAR(10) &amp; "&gt; " &amp; TEXT('ÚHRADOVÝ KATALOG VZP - ZP'!N352-(J352*L352*(1+(M352/100))*T352),"# ##0,00 Kč"),TEXT('ÚHRADOVÝ KATALOG VZP - ZP'!N352,"# ##0,00 Kč") &amp; CHAR(10) &amp; "OK"),"Chybí data pro výpočet"),"")</f>
        <v/>
      </c>
      <c r="O352" s="26" t="str">
        <f>IF(AND(R352="NE",LEN('ÚHRADOVÝ KATALOG VZP - ZP'!O352)&gt;0),'ÚHRADOVÝ KATALOG VZP - ZP'!O352,"")</f>
        <v/>
      </c>
      <c r="P352" s="26" t="str">
        <f>IF(AND(R352="NE",LEN('ÚHRADOVÝ KATALOG VZP - ZP'!P352)&gt;0),'ÚHRADOVÝ KATALOG VZP - ZP'!P352,"")</f>
        <v/>
      </c>
      <c r="Q352" s="79" t="str">
        <f>IF(LEN(TRIM('ÚHRADOVÝ KATALOG VZP - ZP'!Q352))=0,"",IF(IFERROR(SEARCH("""",UPPER('ÚHRADOVÝ KATALOG VZP - ZP'!Q352)),0)=0,UPPER('ÚHRADOVÝ KATALOG VZP - ZP'!Q352),"("&amp;""""&amp;")"))</f>
        <v/>
      </c>
      <c r="R352" s="31" t="str">
        <f>IF(LEN(TRIM('ÚHRADOVÝ KATALOG VZP - ZP'!B352)&amp;TRIM('ÚHRADOVÝ KATALOG VZP - ZP'!C352)&amp;TRIM('ÚHRADOVÝ KATALOG VZP - ZP'!D352)&amp;TRIM('ÚHRADOVÝ KATALOG VZP - ZP'!E352)&amp;TRIM('ÚHRADOVÝ KATALOG VZP - ZP'!F352)&amp;TRIM('ÚHRADOVÝ KATALOG VZP - ZP'!G352)&amp;TRIM('ÚHRADOVÝ KATALOG VZP - ZP'!H352)&amp;TRIM('ÚHRADOVÝ KATALOG VZP - ZP'!I352)&amp;TRIM('ÚHRADOVÝ KATALOG VZP - ZP'!J352)&amp;TRIM('ÚHRADOVÝ KATALOG VZP - ZP'!K352)&amp;TRIM('ÚHRADOVÝ KATALOG VZP - ZP'!L352)&amp;TRIM('ÚHRADOVÝ KATALOG VZP - ZP'!M352)&amp;TRIM('ÚHRADOVÝ KATALOG VZP - ZP'!N352)&amp;TRIM('ÚHRADOVÝ KATALOG VZP - ZP'!O352)&amp;TRIM('ÚHRADOVÝ KATALOG VZP - ZP'!P352)&amp;TRIM('ÚHRADOVÝ KATALOG VZP - ZP'!Q352))=0,"ANO","NE")</f>
        <v>ANO</v>
      </c>
      <c r="S352" s="31" t="str">
        <f>IF(R352="NE",IF(LEN(TRIM('ÚHRADOVÝ KATALOG VZP - ZP'!B352))=0,"NOVÝ","OPRAVA"),"")</f>
        <v/>
      </c>
      <c r="T352" s="32" t="str">
        <f t="shared" si="24"/>
        <v>X</v>
      </c>
      <c r="U352" s="11"/>
      <c r="V352" s="11">
        <f>LEN(TRIM('ÚHRADOVÝ KATALOG VZP - ZP'!C352))</f>
        <v>0</v>
      </c>
      <c r="W352" s="11" t="str">
        <f>IF(IFERROR(SEARCH("""",UPPER('ÚHRADOVÝ KATALOG VZP - ZP'!C352)),0)&gt;0," "&amp;CHAR(34),"")</f>
        <v/>
      </c>
      <c r="X352" s="11" t="str">
        <f>IF(IFERROR(SEARCH("~?",UPPER('ÚHRADOVÝ KATALOG VZP - ZP'!C352)),0)&gt;0," ?","")</f>
        <v/>
      </c>
      <c r="Y352" s="11" t="str">
        <f>IF(IFERROR(SEARCH("!",UPPER('ÚHRADOVÝ KATALOG VZP - ZP'!C352)),0)&gt;0," !","")</f>
        <v/>
      </c>
      <c r="Z352" s="11" t="str">
        <f>IF(IFERROR(SEARCH("_",UPPER('ÚHRADOVÝ KATALOG VZP - ZP'!C352)),0)&gt;0," _","")</f>
        <v/>
      </c>
      <c r="AA352" s="11" t="str">
        <f>IF(IFERROR(SEARCH("§",UPPER('ÚHRADOVÝ KATALOG VZP - ZP'!C352)),0)&gt;0," §","")</f>
        <v/>
      </c>
      <c r="AB352" s="11" t="str">
        <f>IF(IFERROR(SEARCH("#",UPPER('ÚHRADOVÝ KATALOG VZP - ZP'!C352)),0)&gt;0," #","")</f>
        <v/>
      </c>
      <c r="AC352" s="11" t="str">
        <f>IF(IFERROR(SEARCH(CHAR(10),UPPER('ÚHRADOVÝ KATALOG VZP - ZP'!C352)),0)&gt;0," ALT+ENTER","")</f>
        <v/>
      </c>
      <c r="AD352" s="96" t="str">
        <f>IF(AND(V352=0, R352="NE"),"Chybí NAZ",IF(LEN(TRIM(W352&amp;X352&amp;Y352&amp;Z352&amp;AA352&amp;AB352&amp;AC352))&gt;0,"Nepovolený(é) znak(y):   "&amp;W352&amp;X352&amp;Y352&amp;Z352&amp;AA352&amp;AB352&amp;AC352,TRIM('ÚHRADOVÝ KATALOG VZP - ZP'!C352)))</f>
        <v/>
      </c>
      <c r="AE352" s="11">
        <f>LEN(TRIM('ÚHRADOVÝ KATALOG VZP - ZP'!D352))</f>
        <v>0</v>
      </c>
      <c r="AF352" s="11" t="str">
        <f>IF(IFERROR(SEARCH("""",UPPER('ÚHRADOVÝ KATALOG VZP - ZP'!D352)),0)&gt;0," "&amp;CHAR(34),"")</f>
        <v/>
      </c>
      <c r="AG352" s="11" t="str">
        <f>IF(IFERROR(SEARCH("~?",UPPER('ÚHRADOVÝ KATALOG VZP - ZP'!D352)),0)&gt;0," ?","")</f>
        <v/>
      </c>
      <c r="AH352" s="11" t="str">
        <f>IF(IFERROR(SEARCH("!",UPPER('ÚHRADOVÝ KATALOG VZP - ZP'!D352)),0)&gt;0," !","")</f>
        <v/>
      </c>
      <c r="AI352" s="11" t="str">
        <f>IF(IFERROR(SEARCH("_",UPPER('ÚHRADOVÝ KATALOG VZP - ZP'!D352)),0)&gt;0," _","")</f>
        <v/>
      </c>
      <c r="AJ352" s="11" t="str">
        <f>IF(IFERROR(SEARCH("§",UPPER('ÚHRADOVÝ KATALOG VZP - ZP'!D352)),0)&gt;0," §","")</f>
        <v/>
      </c>
      <c r="AK352" s="11" t="str">
        <f>IF(IFERROR(SEARCH("#",UPPER('ÚHRADOVÝ KATALOG VZP - ZP'!D352)),0)&gt;0," #","")</f>
        <v/>
      </c>
      <c r="AL352" s="11" t="str">
        <f>IF(IFERROR(SEARCH(CHAR(10),UPPER('ÚHRADOVÝ KATALOG VZP - ZP'!D352)),0)&gt;0," ALT+ENTER","")</f>
        <v/>
      </c>
      <c r="AM352" s="96" t="str">
        <f>IF(AND(AE352=0, R352="NE"),"Chybí DOP",IF(LEN(TRIM(AF352&amp;AG352&amp;AH352&amp;AI352&amp;AJ352&amp;AK352&amp;AL352))&gt;0,"Nepovolený(é) znak(y):   "&amp;AF352&amp;AG352&amp;AH352&amp;AI352&amp;AJ352&amp;AK352&amp;AL352,TRIM('ÚHRADOVÝ KATALOG VZP - ZP'!D352)))</f>
        <v/>
      </c>
    </row>
    <row r="353" spans="1:39" ht="30" hidden="1" customHeight="1" x14ac:dyDescent="0.2">
      <c r="A353" s="1">
        <v>348</v>
      </c>
      <c r="B353" s="20" t="str">
        <f>IF(ISBLANK('ÚHRADOVÝ KATALOG VZP - ZP'!B353),"",'ÚHRADOVÝ KATALOG VZP - ZP'!B353)</f>
        <v/>
      </c>
      <c r="C353" s="21" t="str">
        <f t="shared" si="21"/>
        <v/>
      </c>
      <c r="D353" s="21" t="str">
        <f t="shared" si="22"/>
        <v/>
      </c>
      <c r="E353" s="22" t="str">
        <f>IF(S353="NOVÝ",IF(LEN(TRIM('ÚHRADOVÝ KATALOG VZP - ZP'!E353))=0,"Chybí TYP",'ÚHRADOVÝ KATALOG VZP - ZP'!E353),IF(LEN(TRIM('ÚHRADOVÝ KATALOG VZP - ZP'!E353))=0,"",'ÚHRADOVÝ KATALOG VZP - ZP'!E353))</f>
        <v/>
      </c>
      <c r="F353" s="22" t="str">
        <f t="shared" si="23"/>
        <v/>
      </c>
      <c r="G353" s="22" t="str">
        <f>IF(S353="NOVÝ",IF(LEN(TRIM('ÚHRADOVÝ KATALOG VZP - ZP'!G353))=0,"???",IF(IFERROR(SEARCH("""",UPPER('ÚHRADOVÝ KATALOG VZP - ZP'!G353)),0)=0,UPPER('ÚHRADOVÝ KATALOG VZP - ZP'!G353),"("&amp;""""&amp;")")),IF(LEN(TRIM('ÚHRADOVÝ KATALOG VZP - ZP'!G353))=0,"",IF(IFERROR(SEARCH("""",UPPER('ÚHRADOVÝ KATALOG VZP - ZP'!G353)),0)=0,UPPER('ÚHRADOVÝ KATALOG VZP - ZP'!G353),"("&amp;""""&amp;")")))</f>
        <v/>
      </c>
      <c r="H353" s="22" t="str">
        <f>IF(IFERROR(SEARCH("""",UPPER('ÚHRADOVÝ KATALOG VZP - ZP'!H353)),0)=0,UPPER('ÚHRADOVÝ KATALOG VZP - ZP'!H353),"("&amp;""""&amp;")")</f>
        <v/>
      </c>
      <c r="I353" s="22" t="str">
        <f>IF(IFERROR(SEARCH("""",UPPER('ÚHRADOVÝ KATALOG VZP - ZP'!I353)),0)=0,UPPER('ÚHRADOVÝ KATALOG VZP - ZP'!I353),"("&amp;""""&amp;")")</f>
        <v/>
      </c>
      <c r="J353" s="23" t="str">
        <f>IF(S353="NOVÝ",IF(LEN(TRIM('ÚHRADOVÝ KATALOG VZP - ZP'!J353))=0,"Chybí VYC",'ÚHRADOVÝ KATALOG VZP - ZP'!J353),IF(LEN(TRIM('ÚHRADOVÝ KATALOG VZP - ZP'!J353))=0,"",'ÚHRADOVÝ KATALOG VZP - ZP'!J353))</f>
        <v/>
      </c>
      <c r="K353" s="22" t="str">
        <f>IF(S353="NOVÝ",IF(LEN(TRIM('ÚHRADOVÝ KATALOG VZP - ZP'!K353))=0,"Chybí MENA",IF(IFERROR(SEARCH("""",UPPER('ÚHRADOVÝ KATALOG VZP - ZP'!K353)),0)=0,UPPER('ÚHRADOVÝ KATALOG VZP - ZP'!K353),"("&amp;""""&amp;")")),IF(LEN(TRIM('ÚHRADOVÝ KATALOG VZP - ZP'!K353))=0,"",IF(IFERROR(SEARCH("""",UPPER('ÚHRADOVÝ KATALOG VZP - ZP'!K353)),0)=0,UPPER('ÚHRADOVÝ KATALOG VZP - ZP'!K353),"("&amp;""""&amp;")")))</f>
        <v/>
      </c>
      <c r="L353" s="24" t="str">
        <f>IF(S353="NOVÝ",IF(LEN(TRIM('ÚHRADOVÝ KATALOG VZP - ZP'!L353))=0,"Chybí KURZ",'ÚHRADOVÝ KATALOG VZP - ZP'!L353),IF(LEN(TRIM('ÚHRADOVÝ KATALOG VZP - ZP'!L353))=0,"",'ÚHRADOVÝ KATALOG VZP - ZP'!L353))</f>
        <v/>
      </c>
      <c r="M353" s="83" t="str">
        <f>IF(S353="NOVÝ",IF(LEN(TRIM('ÚHRADOVÝ KATALOG VZP - ZP'!M353))=0,"Chybí DPH",
IF(OR('ÚHRADOVÝ KATALOG VZP - ZP'!M353=15,'ÚHRADOVÝ KATALOG VZP - ZP'!M353=21),
'ÚHRADOVÝ KATALOG VZP - ZP'!M353,"CHYBA")),
IF(LEN(TRIM('ÚHRADOVÝ KATALOG VZP - ZP'!M353))=0,"",
IF(OR('ÚHRADOVÝ KATALOG VZP - ZP'!M353=15,'ÚHRADOVÝ KATALOG VZP - ZP'!M353=21),
'ÚHRADOVÝ KATALOG VZP - ZP'!M353,"CHYBA"))
)</f>
        <v/>
      </c>
      <c r="N353" s="25" t="str">
        <f>IF(R353="NE",IF(AND(T353&lt;&gt;"X",LEN('ÚHRADOVÝ KATALOG VZP - ZP'!N353)&gt;0),IF(ROUND(J353*L353*(1+(M353/100))*T353,2)&lt;'ÚHRADOVÝ KATALOG VZP - ZP'!N353,TEXT('ÚHRADOVÝ KATALOG VZP - ZP'!N353,"# ##0,00 Kč") &amp; CHAR(10) &amp; "&gt; " &amp; TEXT('ÚHRADOVÝ KATALOG VZP - ZP'!N353-(J353*L353*(1+(M353/100))*T353),"# ##0,00 Kč"),TEXT('ÚHRADOVÝ KATALOG VZP - ZP'!N353,"# ##0,00 Kč") &amp; CHAR(10) &amp; "OK"),"Chybí data pro výpočet"),"")</f>
        <v/>
      </c>
      <c r="O353" s="26" t="str">
        <f>IF(AND(R353="NE",LEN('ÚHRADOVÝ KATALOG VZP - ZP'!O353)&gt;0),'ÚHRADOVÝ KATALOG VZP - ZP'!O353,"")</f>
        <v/>
      </c>
      <c r="P353" s="26" t="str">
        <f>IF(AND(R353="NE",LEN('ÚHRADOVÝ KATALOG VZP - ZP'!P353)&gt;0),'ÚHRADOVÝ KATALOG VZP - ZP'!P353,"")</f>
        <v/>
      </c>
      <c r="Q353" s="79" t="str">
        <f>IF(LEN(TRIM('ÚHRADOVÝ KATALOG VZP - ZP'!Q353))=0,"",IF(IFERROR(SEARCH("""",UPPER('ÚHRADOVÝ KATALOG VZP - ZP'!Q353)),0)=0,UPPER('ÚHRADOVÝ KATALOG VZP - ZP'!Q353),"("&amp;""""&amp;")"))</f>
        <v/>
      </c>
      <c r="R353" s="31" t="str">
        <f>IF(LEN(TRIM('ÚHRADOVÝ KATALOG VZP - ZP'!B353)&amp;TRIM('ÚHRADOVÝ KATALOG VZP - ZP'!C353)&amp;TRIM('ÚHRADOVÝ KATALOG VZP - ZP'!D353)&amp;TRIM('ÚHRADOVÝ KATALOG VZP - ZP'!E353)&amp;TRIM('ÚHRADOVÝ KATALOG VZP - ZP'!F353)&amp;TRIM('ÚHRADOVÝ KATALOG VZP - ZP'!G353)&amp;TRIM('ÚHRADOVÝ KATALOG VZP - ZP'!H353)&amp;TRIM('ÚHRADOVÝ KATALOG VZP - ZP'!I353)&amp;TRIM('ÚHRADOVÝ KATALOG VZP - ZP'!J353)&amp;TRIM('ÚHRADOVÝ KATALOG VZP - ZP'!K353)&amp;TRIM('ÚHRADOVÝ KATALOG VZP - ZP'!L353)&amp;TRIM('ÚHRADOVÝ KATALOG VZP - ZP'!M353)&amp;TRIM('ÚHRADOVÝ KATALOG VZP - ZP'!N353)&amp;TRIM('ÚHRADOVÝ KATALOG VZP - ZP'!O353)&amp;TRIM('ÚHRADOVÝ KATALOG VZP - ZP'!P353)&amp;TRIM('ÚHRADOVÝ KATALOG VZP - ZP'!Q353))=0,"ANO","NE")</f>
        <v>ANO</v>
      </c>
      <c r="S353" s="31" t="str">
        <f>IF(R353="NE",IF(LEN(TRIM('ÚHRADOVÝ KATALOG VZP - ZP'!B353))=0,"NOVÝ","OPRAVA"),"")</f>
        <v/>
      </c>
      <c r="T353" s="32" t="str">
        <f t="shared" si="24"/>
        <v>X</v>
      </c>
      <c r="U353" s="11"/>
      <c r="V353" s="11">
        <f>LEN(TRIM('ÚHRADOVÝ KATALOG VZP - ZP'!C353))</f>
        <v>0</v>
      </c>
      <c r="W353" s="11" t="str">
        <f>IF(IFERROR(SEARCH("""",UPPER('ÚHRADOVÝ KATALOG VZP - ZP'!C353)),0)&gt;0," "&amp;CHAR(34),"")</f>
        <v/>
      </c>
      <c r="X353" s="11" t="str">
        <f>IF(IFERROR(SEARCH("~?",UPPER('ÚHRADOVÝ KATALOG VZP - ZP'!C353)),0)&gt;0," ?","")</f>
        <v/>
      </c>
      <c r="Y353" s="11" t="str">
        <f>IF(IFERROR(SEARCH("!",UPPER('ÚHRADOVÝ KATALOG VZP - ZP'!C353)),0)&gt;0," !","")</f>
        <v/>
      </c>
      <c r="Z353" s="11" t="str">
        <f>IF(IFERROR(SEARCH("_",UPPER('ÚHRADOVÝ KATALOG VZP - ZP'!C353)),0)&gt;0," _","")</f>
        <v/>
      </c>
      <c r="AA353" s="11" t="str">
        <f>IF(IFERROR(SEARCH("§",UPPER('ÚHRADOVÝ KATALOG VZP - ZP'!C353)),0)&gt;0," §","")</f>
        <v/>
      </c>
      <c r="AB353" s="11" t="str">
        <f>IF(IFERROR(SEARCH("#",UPPER('ÚHRADOVÝ KATALOG VZP - ZP'!C353)),0)&gt;0," #","")</f>
        <v/>
      </c>
      <c r="AC353" s="11" t="str">
        <f>IF(IFERROR(SEARCH(CHAR(10),UPPER('ÚHRADOVÝ KATALOG VZP - ZP'!C353)),0)&gt;0," ALT+ENTER","")</f>
        <v/>
      </c>
      <c r="AD353" s="96" t="str">
        <f>IF(AND(V353=0, R353="NE"),"Chybí NAZ",IF(LEN(TRIM(W353&amp;X353&amp;Y353&amp;Z353&amp;AA353&amp;AB353&amp;AC353))&gt;0,"Nepovolený(é) znak(y):   "&amp;W353&amp;X353&amp;Y353&amp;Z353&amp;AA353&amp;AB353&amp;AC353,TRIM('ÚHRADOVÝ KATALOG VZP - ZP'!C353)))</f>
        <v/>
      </c>
      <c r="AE353" s="11">
        <f>LEN(TRIM('ÚHRADOVÝ KATALOG VZP - ZP'!D353))</f>
        <v>0</v>
      </c>
      <c r="AF353" s="11" t="str">
        <f>IF(IFERROR(SEARCH("""",UPPER('ÚHRADOVÝ KATALOG VZP - ZP'!D353)),0)&gt;0," "&amp;CHAR(34),"")</f>
        <v/>
      </c>
      <c r="AG353" s="11" t="str">
        <f>IF(IFERROR(SEARCH("~?",UPPER('ÚHRADOVÝ KATALOG VZP - ZP'!D353)),0)&gt;0," ?","")</f>
        <v/>
      </c>
      <c r="AH353" s="11" t="str">
        <f>IF(IFERROR(SEARCH("!",UPPER('ÚHRADOVÝ KATALOG VZP - ZP'!D353)),0)&gt;0," !","")</f>
        <v/>
      </c>
      <c r="AI353" s="11" t="str">
        <f>IF(IFERROR(SEARCH("_",UPPER('ÚHRADOVÝ KATALOG VZP - ZP'!D353)),0)&gt;0," _","")</f>
        <v/>
      </c>
      <c r="AJ353" s="11" t="str">
        <f>IF(IFERROR(SEARCH("§",UPPER('ÚHRADOVÝ KATALOG VZP - ZP'!D353)),0)&gt;0," §","")</f>
        <v/>
      </c>
      <c r="AK353" s="11" t="str">
        <f>IF(IFERROR(SEARCH("#",UPPER('ÚHRADOVÝ KATALOG VZP - ZP'!D353)),0)&gt;0," #","")</f>
        <v/>
      </c>
      <c r="AL353" s="11" t="str">
        <f>IF(IFERROR(SEARCH(CHAR(10),UPPER('ÚHRADOVÝ KATALOG VZP - ZP'!D353)),0)&gt;0," ALT+ENTER","")</f>
        <v/>
      </c>
      <c r="AM353" s="96" t="str">
        <f>IF(AND(AE353=0, R353="NE"),"Chybí DOP",IF(LEN(TRIM(AF353&amp;AG353&amp;AH353&amp;AI353&amp;AJ353&amp;AK353&amp;AL353))&gt;0,"Nepovolený(é) znak(y):   "&amp;AF353&amp;AG353&amp;AH353&amp;AI353&amp;AJ353&amp;AK353&amp;AL353,TRIM('ÚHRADOVÝ KATALOG VZP - ZP'!D353)))</f>
        <v/>
      </c>
    </row>
    <row r="354" spans="1:39" ht="30" hidden="1" customHeight="1" x14ac:dyDescent="0.2">
      <c r="A354" s="1">
        <v>349</v>
      </c>
      <c r="B354" s="20" t="str">
        <f>IF(ISBLANK('ÚHRADOVÝ KATALOG VZP - ZP'!B354),"",'ÚHRADOVÝ KATALOG VZP - ZP'!B354)</f>
        <v/>
      </c>
      <c r="C354" s="21" t="str">
        <f t="shared" si="21"/>
        <v/>
      </c>
      <c r="D354" s="21" t="str">
        <f t="shared" si="22"/>
        <v/>
      </c>
      <c r="E354" s="22" t="str">
        <f>IF(S354="NOVÝ",IF(LEN(TRIM('ÚHRADOVÝ KATALOG VZP - ZP'!E354))=0,"Chybí TYP",'ÚHRADOVÝ KATALOG VZP - ZP'!E354),IF(LEN(TRIM('ÚHRADOVÝ KATALOG VZP - ZP'!E354))=0,"",'ÚHRADOVÝ KATALOG VZP - ZP'!E354))</f>
        <v/>
      </c>
      <c r="F354" s="22" t="str">
        <f t="shared" si="23"/>
        <v/>
      </c>
      <c r="G354" s="22" t="str">
        <f>IF(S354="NOVÝ",IF(LEN(TRIM('ÚHRADOVÝ KATALOG VZP - ZP'!G354))=0,"???",IF(IFERROR(SEARCH("""",UPPER('ÚHRADOVÝ KATALOG VZP - ZP'!G354)),0)=0,UPPER('ÚHRADOVÝ KATALOG VZP - ZP'!G354),"("&amp;""""&amp;")")),IF(LEN(TRIM('ÚHRADOVÝ KATALOG VZP - ZP'!G354))=0,"",IF(IFERROR(SEARCH("""",UPPER('ÚHRADOVÝ KATALOG VZP - ZP'!G354)),0)=0,UPPER('ÚHRADOVÝ KATALOG VZP - ZP'!G354),"("&amp;""""&amp;")")))</f>
        <v/>
      </c>
      <c r="H354" s="22" t="str">
        <f>IF(IFERROR(SEARCH("""",UPPER('ÚHRADOVÝ KATALOG VZP - ZP'!H354)),0)=0,UPPER('ÚHRADOVÝ KATALOG VZP - ZP'!H354),"("&amp;""""&amp;")")</f>
        <v/>
      </c>
      <c r="I354" s="22" t="str">
        <f>IF(IFERROR(SEARCH("""",UPPER('ÚHRADOVÝ KATALOG VZP - ZP'!I354)),0)=0,UPPER('ÚHRADOVÝ KATALOG VZP - ZP'!I354),"("&amp;""""&amp;")")</f>
        <v/>
      </c>
      <c r="J354" s="23" t="str">
        <f>IF(S354="NOVÝ",IF(LEN(TRIM('ÚHRADOVÝ KATALOG VZP - ZP'!J354))=0,"Chybí VYC",'ÚHRADOVÝ KATALOG VZP - ZP'!J354),IF(LEN(TRIM('ÚHRADOVÝ KATALOG VZP - ZP'!J354))=0,"",'ÚHRADOVÝ KATALOG VZP - ZP'!J354))</f>
        <v/>
      </c>
      <c r="K354" s="22" t="str">
        <f>IF(S354="NOVÝ",IF(LEN(TRIM('ÚHRADOVÝ KATALOG VZP - ZP'!K354))=0,"Chybí MENA",IF(IFERROR(SEARCH("""",UPPER('ÚHRADOVÝ KATALOG VZP - ZP'!K354)),0)=0,UPPER('ÚHRADOVÝ KATALOG VZP - ZP'!K354),"("&amp;""""&amp;")")),IF(LEN(TRIM('ÚHRADOVÝ KATALOG VZP - ZP'!K354))=0,"",IF(IFERROR(SEARCH("""",UPPER('ÚHRADOVÝ KATALOG VZP - ZP'!K354)),0)=0,UPPER('ÚHRADOVÝ KATALOG VZP - ZP'!K354),"("&amp;""""&amp;")")))</f>
        <v/>
      </c>
      <c r="L354" s="24" t="str">
        <f>IF(S354="NOVÝ",IF(LEN(TRIM('ÚHRADOVÝ KATALOG VZP - ZP'!L354))=0,"Chybí KURZ",'ÚHRADOVÝ KATALOG VZP - ZP'!L354),IF(LEN(TRIM('ÚHRADOVÝ KATALOG VZP - ZP'!L354))=0,"",'ÚHRADOVÝ KATALOG VZP - ZP'!L354))</f>
        <v/>
      </c>
      <c r="M354" s="83" t="str">
        <f>IF(S354="NOVÝ",IF(LEN(TRIM('ÚHRADOVÝ KATALOG VZP - ZP'!M354))=0,"Chybí DPH",
IF(OR('ÚHRADOVÝ KATALOG VZP - ZP'!M354=15,'ÚHRADOVÝ KATALOG VZP - ZP'!M354=21),
'ÚHRADOVÝ KATALOG VZP - ZP'!M354,"CHYBA")),
IF(LEN(TRIM('ÚHRADOVÝ KATALOG VZP - ZP'!M354))=0,"",
IF(OR('ÚHRADOVÝ KATALOG VZP - ZP'!M354=15,'ÚHRADOVÝ KATALOG VZP - ZP'!M354=21),
'ÚHRADOVÝ KATALOG VZP - ZP'!M354,"CHYBA"))
)</f>
        <v/>
      </c>
      <c r="N354" s="25" t="str">
        <f>IF(R354="NE",IF(AND(T354&lt;&gt;"X",LEN('ÚHRADOVÝ KATALOG VZP - ZP'!N354)&gt;0),IF(ROUND(J354*L354*(1+(M354/100))*T354,2)&lt;'ÚHRADOVÝ KATALOG VZP - ZP'!N354,TEXT('ÚHRADOVÝ KATALOG VZP - ZP'!N354,"# ##0,00 Kč") &amp; CHAR(10) &amp; "&gt; " &amp; TEXT('ÚHRADOVÝ KATALOG VZP - ZP'!N354-(J354*L354*(1+(M354/100))*T354),"# ##0,00 Kč"),TEXT('ÚHRADOVÝ KATALOG VZP - ZP'!N354,"# ##0,00 Kč") &amp; CHAR(10) &amp; "OK"),"Chybí data pro výpočet"),"")</f>
        <v/>
      </c>
      <c r="O354" s="26" t="str">
        <f>IF(AND(R354="NE",LEN('ÚHRADOVÝ KATALOG VZP - ZP'!O354)&gt;0),'ÚHRADOVÝ KATALOG VZP - ZP'!O354,"")</f>
        <v/>
      </c>
      <c r="P354" s="26" t="str">
        <f>IF(AND(R354="NE",LEN('ÚHRADOVÝ KATALOG VZP - ZP'!P354)&gt;0),'ÚHRADOVÝ KATALOG VZP - ZP'!P354,"")</f>
        <v/>
      </c>
      <c r="Q354" s="79" t="str">
        <f>IF(LEN(TRIM('ÚHRADOVÝ KATALOG VZP - ZP'!Q354))=0,"",IF(IFERROR(SEARCH("""",UPPER('ÚHRADOVÝ KATALOG VZP - ZP'!Q354)),0)=0,UPPER('ÚHRADOVÝ KATALOG VZP - ZP'!Q354),"("&amp;""""&amp;")"))</f>
        <v/>
      </c>
      <c r="R354" s="31" t="str">
        <f>IF(LEN(TRIM('ÚHRADOVÝ KATALOG VZP - ZP'!B354)&amp;TRIM('ÚHRADOVÝ KATALOG VZP - ZP'!C354)&amp;TRIM('ÚHRADOVÝ KATALOG VZP - ZP'!D354)&amp;TRIM('ÚHRADOVÝ KATALOG VZP - ZP'!E354)&amp;TRIM('ÚHRADOVÝ KATALOG VZP - ZP'!F354)&amp;TRIM('ÚHRADOVÝ KATALOG VZP - ZP'!G354)&amp;TRIM('ÚHRADOVÝ KATALOG VZP - ZP'!H354)&amp;TRIM('ÚHRADOVÝ KATALOG VZP - ZP'!I354)&amp;TRIM('ÚHRADOVÝ KATALOG VZP - ZP'!J354)&amp;TRIM('ÚHRADOVÝ KATALOG VZP - ZP'!K354)&amp;TRIM('ÚHRADOVÝ KATALOG VZP - ZP'!L354)&amp;TRIM('ÚHRADOVÝ KATALOG VZP - ZP'!M354)&amp;TRIM('ÚHRADOVÝ KATALOG VZP - ZP'!N354)&amp;TRIM('ÚHRADOVÝ KATALOG VZP - ZP'!O354)&amp;TRIM('ÚHRADOVÝ KATALOG VZP - ZP'!P354)&amp;TRIM('ÚHRADOVÝ KATALOG VZP - ZP'!Q354))=0,"ANO","NE")</f>
        <v>ANO</v>
      </c>
      <c r="S354" s="31" t="str">
        <f>IF(R354="NE",IF(LEN(TRIM('ÚHRADOVÝ KATALOG VZP - ZP'!B354))=0,"NOVÝ","OPRAVA"),"")</f>
        <v/>
      </c>
      <c r="T354" s="32" t="str">
        <f t="shared" si="24"/>
        <v>X</v>
      </c>
      <c r="U354" s="11"/>
      <c r="V354" s="11">
        <f>LEN(TRIM('ÚHRADOVÝ KATALOG VZP - ZP'!C354))</f>
        <v>0</v>
      </c>
      <c r="W354" s="11" t="str">
        <f>IF(IFERROR(SEARCH("""",UPPER('ÚHRADOVÝ KATALOG VZP - ZP'!C354)),0)&gt;0," "&amp;CHAR(34),"")</f>
        <v/>
      </c>
      <c r="X354" s="11" t="str">
        <f>IF(IFERROR(SEARCH("~?",UPPER('ÚHRADOVÝ KATALOG VZP - ZP'!C354)),0)&gt;0," ?","")</f>
        <v/>
      </c>
      <c r="Y354" s="11" t="str">
        <f>IF(IFERROR(SEARCH("!",UPPER('ÚHRADOVÝ KATALOG VZP - ZP'!C354)),0)&gt;0," !","")</f>
        <v/>
      </c>
      <c r="Z354" s="11" t="str">
        <f>IF(IFERROR(SEARCH("_",UPPER('ÚHRADOVÝ KATALOG VZP - ZP'!C354)),0)&gt;0," _","")</f>
        <v/>
      </c>
      <c r="AA354" s="11" t="str">
        <f>IF(IFERROR(SEARCH("§",UPPER('ÚHRADOVÝ KATALOG VZP - ZP'!C354)),0)&gt;0," §","")</f>
        <v/>
      </c>
      <c r="AB354" s="11" t="str">
        <f>IF(IFERROR(SEARCH("#",UPPER('ÚHRADOVÝ KATALOG VZP - ZP'!C354)),0)&gt;0," #","")</f>
        <v/>
      </c>
      <c r="AC354" s="11" t="str">
        <f>IF(IFERROR(SEARCH(CHAR(10),UPPER('ÚHRADOVÝ KATALOG VZP - ZP'!C354)),0)&gt;0," ALT+ENTER","")</f>
        <v/>
      </c>
      <c r="AD354" s="96" t="str">
        <f>IF(AND(V354=0, R354="NE"),"Chybí NAZ",IF(LEN(TRIM(W354&amp;X354&amp;Y354&amp;Z354&amp;AA354&amp;AB354&amp;AC354))&gt;0,"Nepovolený(é) znak(y):   "&amp;W354&amp;X354&amp;Y354&amp;Z354&amp;AA354&amp;AB354&amp;AC354,TRIM('ÚHRADOVÝ KATALOG VZP - ZP'!C354)))</f>
        <v/>
      </c>
      <c r="AE354" s="11">
        <f>LEN(TRIM('ÚHRADOVÝ KATALOG VZP - ZP'!D354))</f>
        <v>0</v>
      </c>
      <c r="AF354" s="11" t="str">
        <f>IF(IFERROR(SEARCH("""",UPPER('ÚHRADOVÝ KATALOG VZP - ZP'!D354)),0)&gt;0," "&amp;CHAR(34),"")</f>
        <v/>
      </c>
      <c r="AG354" s="11" t="str">
        <f>IF(IFERROR(SEARCH("~?",UPPER('ÚHRADOVÝ KATALOG VZP - ZP'!D354)),0)&gt;0," ?","")</f>
        <v/>
      </c>
      <c r="AH354" s="11" t="str">
        <f>IF(IFERROR(SEARCH("!",UPPER('ÚHRADOVÝ KATALOG VZP - ZP'!D354)),0)&gt;0," !","")</f>
        <v/>
      </c>
      <c r="AI354" s="11" t="str">
        <f>IF(IFERROR(SEARCH("_",UPPER('ÚHRADOVÝ KATALOG VZP - ZP'!D354)),0)&gt;0," _","")</f>
        <v/>
      </c>
      <c r="AJ354" s="11" t="str">
        <f>IF(IFERROR(SEARCH("§",UPPER('ÚHRADOVÝ KATALOG VZP - ZP'!D354)),0)&gt;0," §","")</f>
        <v/>
      </c>
      <c r="AK354" s="11" t="str">
        <f>IF(IFERROR(SEARCH("#",UPPER('ÚHRADOVÝ KATALOG VZP - ZP'!D354)),0)&gt;0," #","")</f>
        <v/>
      </c>
      <c r="AL354" s="11" t="str">
        <f>IF(IFERROR(SEARCH(CHAR(10),UPPER('ÚHRADOVÝ KATALOG VZP - ZP'!D354)),0)&gt;0," ALT+ENTER","")</f>
        <v/>
      </c>
      <c r="AM354" s="96" t="str">
        <f>IF(AND(AE354=0, R354="NE"),"Chybí DOP",IF(LEN(TRIM(AF354&amp;AG354&amp;AH354&amp;AI354&amp;AJ354&amp;AK354&amp;AL354))&gt;0,"Nepovolený(é) znak(y):   "&amp;AF354&amp;AG354&amp;AH354&amp;AI354&amp;AJ354&amp;AK354&amp;AL354,TRIM('ÚHRADOVÝ KATALOG VZP - ZP'!D354)))</f>
        <v/>
      </c>
    </row>
    <row r="355" spans="1:39" ht="30" hidden="1" customHeight="1" x14ac:dyDescent="0.2">
      <c r="A355" s="1">
        <v>350</v>
      </c>
      <c r="B355" s="20" t="str">
        <f>IF(ISBLANK('ÚHRADOVÝ KATALOG VZP - ZP'!B355),"",'ÚHRADOVÝ KATALOG VZP - ZP'!B355)</f>
        <v/>
      </c>
      <c r="C355" s="21" t="str">
        <f t="shared" si="21"/>
        <v/>
      </c>
      <c r="D355" s="21" t="str">
        <f t="shared" si="22"/>
        <v/>
      </c>
      <c r="E355" s="22" t="str">
        <f>IF(S355="NOVÝ",IF(LEN(TRIM('ÚHRADOVÝ KATALOG VZP - ZP'!E355))=0,"Chybí TYP",'ÚHRADOVÝ KATALOG VZP - ZP'!E355),IF(LEN(TRIM('ÚHRADOVÝ KATALOG VZP - ZP'!E355))=0,"",'ÚHRADOVÝ KATALOG VZP - ZP'!E355))</f>
        <v/>
      </c>
      <c r="F355" s="22" t="str">
        <f t="shared" si="23"/>
        <v/>
      </c>
      <c r="G355" s="22" t="str">
        <f>IF(S355="NOVÝ",IF(LEN(TRIM('ÚHRADOVÝ KATALOG VZP - ZP'!G355))=0,"???",IF(IFERROR(SEARCH("""",UPPER('ÚHRADOVÝ KATALOG VZP - ZP'!G355)),0)=0,UPPER('ÚHRADOVÝ KATALOG VZP - ZP'!G355),"("&amp;""""&amp;")")),IF(LEN(TRIM('ÚHRADOVÝ KATALOG VZP - ZP'!G355))=0,"",IF(IFERROR(SEARCH("""",UPPER('ÚHRADOVÝ KATALOG VZP - ZP'!G355)),0)=0,UPPER('ÚHRADOVÝ KATALOG VZP - ZP'!G355),"("&amp;""""&amp;")")))</f>
        <v/>
      </c>
      <c r="H355" s="22" t="str">
        <f>IF(IFERROR(SEARCH("""",UPPER('ÚHRADOVÝ KATALOG VZP - ZP'!H355)),0)=0,UPPER('ÚHRADOVÝ KATALOG VZP - ZP'!H355),"("&amp;""""&amp;")")</f>
        <v/>
      </c>
      <c r="I355" s="22" t="str">
        <f>IF(IFERROR(SEARCH("""",UPPER('ÚHRADOVÝ KATALOG VZP - ZP'!I355)),0)=0,UPPER('ÚHRADOVÝ KATALOG VZP - ZP'!I355),"("&amp;""""&amp;")")</f>
        <v/>
      </c>
      <c r="J355" s="23" t="str">
        <f>IF(S355="NOVÝ",IF(LEN(TRIM('ÚHRADOVÝ KATALOG VZP - ZP'!J355))=0,"Chybí VYC",'ÚHRADOVÝ KATALOG VZP - ZP'!J355),IF(LEN(TRIM('ÚHRADOVÝ KATALOG VZP - ZP'!J355))=0,"",'ÚHRADOVÝ KATALOG VZP - ZP'!J355))</f>
        <v/>
      </c>
      <c r="K355" s="22" t="str">
        <f>IF(S355="NOVÝ",IF(LEN(TRIM('ÚHRADOVÝ KATALOG VZP - ZP'!K355))=0,"Chybí MENA",IF(IFERROR(SEARCH("""",UPPER('ÚHRADOVÝ KATALOG VZP - ZP'!K355)),0)=0,UPPER('ÚHRADOVÝ KATALOG VZP - ZP'!K355),"("&amp;""""&amp;")")),IF(LEN(TRIM('ÚHRADOVÝ KATALOG VZP - ZP'!K355))=0,"",IF(IFERROR(SEARCH("""",UPPER('ÚHRADOVÝ KATALOG VZP - ZP'!K355)),0)=0,UPPER('ÚHRADOVÝ KATALOG VZP - ZP'!K355),"("&amp;""""&amp;")")))</f>
        <v/>
      </c>
      <c r="L355" s="24" t="str">
        <f>IF(S355="NOVÝ",IF(LEN(TRIM('ÚHRADOVÝ KATALOG VZP - ZP'!L355))=0,"Chybí KURZ",'ÚHRADOVÝ KATALOG VZP - ZP'!L355),IF(LEN(TRIM('ÚHRADOVÝ KATALOG VZP - ZP'!L355))=0,"",'ÚHRADOVÝ KATALOG VZP - ZP'!L355))</f>
        <v/>
      </c>
      <c r="M355" s="83" t="str">
        <f>IF(S355="NOVÝ",IF(LEN(TRIM('ÚHRADOVÝ KATALOG VZP - ZP'!M355))=0,"Chybí DPH",
IF(OR('ÚHRADOVÝ KATALOG VZP - ZP'!M355=15,'ÚHRADOVÝ KATALOG VZP - ZP'!M355=21),
'ÚHRADOVÝ KATALOG VZP - ZP'!M355,"CHYBA")),
IF(LEN(TRIM('ÚHRADOVÝ KATALOG VZP - ZP'!M355))=0,"",
IF(OR('ÚHRADOVÝ KATALOG VZP - ZP'!M355=15,'ÚHRADOVÝ KATALOG VZP - ZP'!M355=21),
'ÚHRADOVÝ KATALOG VZP - ZP'!M355,"CHYBA"))
)</f>
        <v/>
      </c>
      <c r="N355" s="25" t="str">
        <f>IF(R355="NE",IF(AND(T355&lt;&gt;"X",LEN('ÚHRADOVÝ KATALOG VZP - ZP'!N355)&gt;0),IF(ROUND(J355*L355*(1+(M355/100))*T355,2)&lt;'ÚHRADOVÝ KATALOG VZP - ZP'!N355,TEXT('ÚHRADOVÝ KATALOG VZP - ZP'!N355,"# ##0,00 Kč") &amp; CHAR(10) &amp; "&gt; " &amp; TEXT('ÚHRADOVÝ KATALOG VZP - ZP'!N355-(J355*L355*(1+(M355/100))*T355),"# ##0,00 Kč"),TEXT('ÚHRADOVÝ KATALOG VZP - ZP'!N355,"# ##0,00 Kč") &amp; CHAR(10) &amp; "OK"),"Chybí data pro výpočet"),"")</f>
        <v/>
      </c>
      <c r="O355" s="26" t="str">
        <f>IF(AND(R355="NE",LEN('ÚHRADOVÝ KATALOG VZP - ZP'!O355)&gt;0),'ÚHRADOVÝ KATALOG VZP - ZP'!O355,"")</f>
        <v/>
      </c>
      <c r="P355" s="26" t="str">
        <f>IF(AND(R355="NE",LEN('ÚHRADOVÝ KATALOG VZP - ZP'!P355)&gt;0),'ÚHRADOVÝ KATALOG VZP - ZP'!P355,"")</f>
        <v/>
      </c>
      <c r="Q355" s="79" t="str">
        <f>IF(LEN(TRIM('ÚHRADOVÝ KATALOG VZP - ZP'!Q355))=0,"",IF(IFERROR(SEARCH("""",UPPER('ÚHRADOVÝ KATALOG VZP - ZP'!Q355)),0)=0,UPPER('ÚHRADOVÝ KATALOG VZP - ZP'!Q355),"("&amp;""""&amp;")"))</f>
        <v/>
      </c>
      <c r="R355" s="31" t="str">
        <f>IF(LEN(TRIM('ÚHRADOVÝ KATALOG VZP - ZP'!B355)&amp;TRIM('ÚHRADOVÝ KATALOG VZP - ZP'!C355)&amp;TRIM('ÚHRADOVÝ KATALOG VZP - ZP'!D355)&amp;TRIM('ÚHRADOVÝ KATALOG VZP - ZP'!E355)&amp;TRIM('ÚHRADOVÝ KATALOG VZP - ZP'!F355)&amp;TRIM('ÚHRADOVÝ KATALOG VZP - ZP'!G355)&amp;TRIM('ÚHRADOVÝ KATALOG VZP - ZP'!H355)&amp;TRIM('ÚHRADOVÝ KATALOG VZP - ZP'!I355)&amp;TRIM('ÚHRADOVÝ KATALOG VZP - ZP'!J355)&amp;TRIM('ÚHRADOVÝ KATALOG VZP - ZP'!K355)&amp;TRIM('ÚHRADOVÝ KATALOG VZP - ZP'!L355)&amp;TRIM('ÚHRADOVÝ KATALOG VZP - ZP'!M355)&amp;TRIM('ÚHRADOVÝ KATALOG VZP - ZP'!N355)&amp;TRIM('ÚHRADOVÝ KATALOG VZP - ZP'!O355)&amp;TRIM('ÚHRADOVÝ KATALOG VZP - ZP'!P355)&amp;TRIM('ÚHRADOVÝ KATALOG VZP - ZP'!Q355))=0,"ANO","NE")</f>
        <v>ANO</v>
      </c>
      <c r="S355" s="31" t="str">
        <f>IF(R355="NE",IF(LEN(TRIM('ÚHRADOVÝ KATALOG VZP - ZP'!B355))=0,"NOVÝ","OPRAVA"),"")</f>
        <v/>
      </c>
      <c r="T355" s="32" t="str">
        <f t="shared" si="24"/>
        <v>X</v>
      </c>
      <c r="U355" s="11"/>
      <c r="V355" s="11">
        <f>LEN(TRIM('ÚHRADOVÝ KATALOG VZP - ZP'!C355))</f>
        <v>0</v>
      </c>
      <c r="W355" s="11" t="str">
        <f>IF(IFERROR(SEARCH("""",UPPER('ÚHRADOVÝ KATALOG VZP - ZP'!C355)),0)&gt;0," "&amp;CHAR(34),"")</f>
        <v/>
      </c>
      <c r="X355" s="11" t="str">
        <f>IF(IFERROR(SEARCH("~?",UPPER('ÚHRADOVÝ KATALOG VZP - ZP'!C355)),0)&gt;0," ?","")</f>
        <v/>
      </c>
      <c r="Y355" s="11" t="str">
        <f>IF(IFERROR(SEARCH("!",UPPER('ÚHRADOVÝ KATALOG VZP - ZP'!C355)),0)&gt;0," !","")</f>
        <v/>
      </c>
      <c r="Z355" s="11" t="str">
        <f>IF(IFERROR(SEARCH("_",UPPER('ÚHRADOVÝ KATALOG VZP - ZP'!C355)),0)&gt;0," _","")</f>
        <v/>
      </c>
      <c r="AA355" s="11" t="str">
        <f>IF(IFERROR(SEARCH("§",UPPER('ÚHRADOVÝ KATALOG VZP - ZP'!C355)),0)&gt;0," §","")</f>
        <v/>
      </c>
      <c r="AB355" s="11" t="str">
        <f>IF(IFERROR(SEARCH("#",UPPER('ÚHRADOVÝ KATALOG VZP - ZP'!C355)),0)&gt;0," #","")</f>
        <v/>
      </c>
      <c r="AC355" s="11" t="str">
        <f>IF(IFERROR(SEARCH(CHAR(10),UPPER('ÚHRADOVÝ KATALOG VZP - ZP'!C355)),0)&gt;0," ALT+ENTER","")</f>
        <v/>
      </c>
      <c r="AD355" s="96" t="str">
        <f>IF(AND(V355=0, R355="NE"),"Chybí NAZ",IF(LEN(TRIM(W355&amp;X355&amp;Y355&amp;Z355&amp;AA355&amp;AB355&amp;AC355))&gt;0,"Nepovolený(é) znak(y):   "&amp;W355&amp;X355&amp;Y355&amp;Z355&amp;AA355&amp;AB355&amp;AC355,TRIM('ÚHRADOVÝ KATALOG VZP - ZP'!C355)))</f>
        <v/>
      </c>
      <c r="AE355" s="11">
        <f>LEN(TRIM('ÚHRADOVÝ KATALOG VZP - ZP'!D355))</f>
        <v>0</v>
      </c>
      <c r="AF355" s="11" t="str">
        <f>IF(IFERROR(SEARCH("""",UPPER('ÚHRADOVÝ KATALOG VZP - ZP'!D355)),0)&gt;0," "&amp;CHAR(34),"")</f>
        <v/>
      </c>
      <c r="AG355" s="11" t="str">
        <f>IF(IFERROR(SEARCH("~?",UPPER('ÚHRADOVÝ KATALOG VZP - ZP'!D355)),0)&gt;0," ?","")</f>
        <v/>
      </c>
      <c r="AH355" s="11" t="str">
        <f>IF(IFERROR(SEARCH("!",UPPER('ÚHRADOVÝ KATALOG VZP - ZP'!D355)),0)&gt;0," !","")</f>
        <v/>
      </c>
      <c r="AI355" s="11" t="str">
        <f>IF(IFERROR(SEARCH("_",UPPER('ÚHRADOVÝ KATALOG VZP - ZP'!D355)),0)&gt;0," _","")</f>
        <v/>
      </c>
      <c r="AJ355" s="11" t="str">
        <f>IF(IFERROR(SEARCH("§",UPPER('ÚHRADOVÝ KATALOG VZP - ZP'!D355)),0)&gt;0," §","")</f>
        <v/>
      </c>
      <c r="AK355" s="11" t="str">
        <f>IF(IFERROR(SEARCH("#",UPPER('ÚHRADOVÝ KATALOG VZP - ZP'!D355)),0)&gt;0," #","")</f>
        <v/>
      </c>
      <c r="AL355" s="11" t="str">
        <f>IF(IFERROR(SEARCH(CHAR(10),UPPER('ÚHRADOVÝ KATALOG VZP - ZP'!D355)),0)&gt;0," ALT+ENTER","")</f>
        <v/>
      </c>
      <c r="AM355" s="96" t="str">
        <f>IF(AND(AE355=0, R355="NE"),"Chybí DOP",IF(LEN(TRIM(AF355&amp;AG355&amp;AH355&amp;AI355&amp;AJ355&amp;AK355&amp;AL355))&gt;0,"Nepovolený(é) znak(y):   "&amp;AF355&amp;AG355&amp;AH355&amp;AI355&amp;AJ355&amp;AK355&amp;AL355,TRIM('ÚHRADOVÝ KATALOG VZP - ZP'!D355)))</f>
        <v/>
      </c>
    </row>
    <row r="356" spans="1:39" ht="30" hidden="1" customHeight="1" x14ac:dyDescent="0.2">
      <c r="A356" s="1">
        <v>351</v>
      </c>
      <c r="B356" s="20" t="str">
        <f>IF(ISBLANK('ÚHRADOVÝ KATALOG VZP - ZP'!B356),"",'ÚHRADOVÝ KATALOG VZP - ZP'!B356)</f>
        <v/>
      </c>
      <c r="C356" s="21" t="str">
        <f t="shared" si="21"/>
        <v/>
      </c>
      <c r="D356" s="21" t="str">
        <f t="shared" si="22"/>
        <v/>
      </c>
      <c r="E356" s="22" t="str">
        <f>IF(S356="NOVÝ",IF(LEN(TRIM('ÚHRADOVÝ KATALOG VZP - ZP'!E356))=0,"Chybí TYP",'ÚHRADOVÝ KATALOG VZP - ZP'!E356),IF(LEN(TRIM('ÚHRADOVÝ KATALOG VZP - ZP'!E356))=0,"",'ÚHRADOVÝ KATALOG VZP - ZP'!E356))</f>
        <v/>
      </c>
      <c r="F356" s="22" t="str">
        <f t="shared" si="23"/>
        <v/>
      </c>
      <c r="G356" s="22" t="str">
        <f>IF(S356="NOVÝ",IF(LEN(TRIM('ÚHRADOVÝ KATALOG VZP - ZP'!G356))=0,"???",IF(IFERROR(SEARCH("""",UPPER('ÚHRADOVÝ KATALOG VZP - ZP'!G356)),0)=0,UPPER('ÚHRADOVÝ KATALOG VZP - ZP'!G356),"("&amp;""""&amp;")")),IF(LEN(TRIM('ÚHRADOVÝ KATALOG VZP - ZP'!G356))=0,"",IF(IFERROR(SEARCH("""",UPPER('ÚHRADOVÝ KATALOG VZP - ZP'!G356)),0)=0,UPPER('ÚHRADOVÝ KATALOG VZP - ZP'!G356),"("&amp;""""&amp;")")))</f>
        <v/>
      </c>
      <c r="H356" s="22" t="str">
        <f>IF(IFERROR(SEARCH("""",UPPER('ÚHRADOVÝ KATALOG VZP - ZP'!H356)),0)=0,UPPER('ÚHRADOVÝ KATALOG VZP - ZP'!H356),"("&amp;""""&amp;")")</f>
        <v/>
      </c>
      <c r="I356" s="22" t="str">
        <f>IF(IFERROR(SEARCH("""",UPPER('ÚHRADOVÝ KATALOG VZP - ZP'!I356)),0)=0,UPPER('ÚHRADOVÝ KATALOG VZP - ZP'!I356),"("&amp;""""&amp;")")</f>
        <v/>
      </c>
      <c r="J356" s="23" t="str">
        <f>IF(S356="NOVÝ",IF(LEN(TRIM('ÚHRADOVÝ KATALOG VZP - ZP'!J356))=0,"Chybí VYC",'ÚHRADOVÝ KATALOG VZP - ZP'!J356),IF(LEN(TRIM('ÚHRADOVÝ KATALOG VZP - ZP'!J356))=0,"",'ÚHRADOVÝ KATALOG VZP - ZP'!J356))</f>
        <v/>
      </c>
      <c r="K356" s="22" t="str">
        <f>IF(S356="NOVÝ",IF(LEN(TRIM('ÚHRADOVÝ KATALOG VZP - ZP'!K356))=0,"Chybí MENA",IF(IFERROR(SEARCH("""",UPPER('ÚHRADOVÝ KATALOG VZP - ZP'!K356)),0)=0,UPPER('ÚHRADOVÝ KATALOG VZP - ZP'!K356),"("&amp;""""&amp;")")),IF(LEN(TRIM('ÚHRADOVÝ KATALOG VZP - ZP'!K356))=0,"",IF(IFERROR(SEARCH("""",UPPER('ÚHRADOVÝ KATALOG VZP - ZP'!K356)),0)=0,UPPER('ÚHRADOVÝ KATALOG VZP - ZP'!K356),"("&amp;""""&amp;")")))</f>
        <v/>
      </c>
      <c r="L356" s="24" t="str">
        <f>IF(S356="NOVÝ",IF(LEN(TRIM('ÚHRADOVÝ KATALOG VZP - ZP'!L356))=0,"Chybí KURZ",'ÚHRADOVÝ KATALOG VZP - ZP'!L356),IF(LEN(TRIM('ÚHRADOVÝ KATALOG VZP - ZP'!L356))=0,"",'ÚHRADOVÝ KATALOG VZP - ZP'!L356))</f>
        <v/>
      </c>
      <c r="M356" s="83" t="str">
        <f>IF(S356="NOVÝ",IF(LEN(TRIM('ÚHRADOVÝ KATALOG VZP - ZP'!M356))=0,"Chybí DPH",
IF(OR('ÚHRADOVÝ KATALOG VZP - ZP'!M356=15,'ÚHRADOVÝ KATALOG VZP - ZP'!M356=21),
'ÚHRADOVÝ KATALOG VZP - ZP'!M356,"CHYBA")),
IF(LEN(TRIM('ÚHRADOVÝ KATALOG VZP - ZP'!M356))=0,"",
IF(OR('ÚHRADOVÝ KATALOG VZP - ZP'!M356=15,'ÚHRADOVÝ KATALOG VZP - ZP'!M356=21),
'ÚHRADOVÝ KATALOG VZP - ZP'!M356,"CHYBA"))
)</f>
        <v/>
      </c>
      <c r="N356" s="25" t="str">
        <f>IF(R356="NE",IF(AND(T356&lt;&gt;"X",LEN('ÚHRADOVÝ KATALOG VZP - ZP'!N356)&gt;0),IF(ROUND(J356*L356*(1+(M356/100))*T356,2)&lt;'ÚHRADOVÝ KATALOG VZP - ZP'!N356,TEXT('ÚHRADOVÝ KATALOG VZP - ZP'!N356,"# ##0,00 Kč") &amp; CHAR(10) &amp; "&gt; " &amp; TEXT('ÚHRADOVÝ KATALOG VZP - ZP'!N356-(J356*L356*(1+(M356/100))*T356),"# ##0,00 Kč"),TEXT('ÚHRADOVÝ KATALOG VZP - ZP'!N356,"# ##0,00 Kč") &amp; CHAR(10) &amp; "OK"),"Chybí data pro výpočet"),"")</f>
        <v/>
      </c>
      <c r="O356" s="26" t="str">
        <f>IF(AND(R356="NE",LEN('ÚHRADOVÝ KATALOG VZP - ZP'!O356)&gt;0),'ÚHRADOVÝ KATALOG VZP - ZP'!O356,"")</f>
        <v/>
      </c>
      <c r="P356" s="26" t="str">
        <f>IF(AND(R356="NE",LEN('ÚHRADOVÝ KATALOG VZP - ZP'!P356)&gt;0),'ÚHRADOVÝ KATALOG VZP - ZP'!P356,"")</f>
        <v/>
      </c>
      <c r="Q356" s="79" t="str">
        <f>IF(LEN(TRIM('ÚHRADOVÝ KATALOG VZP - ZP'!Q356))=0,"",IF(IFERROR(SEARCH("""",UPPER('ÚHRADOVÝ KATALOG VZP - ZP'!Q356)),0)=0,UPPER('ÚHRADOVÝ KATALOG VZP - ZP'!Q356),"("&amp;""""&amp;")"))</f>
        <v/>
      </c>
      <c r="R356" s="31" t="str">
        <f>IF(LEN(TRIM('ÚHRADOVÝ KATALOG VZP - ZP'!B356)&amp;TRIM('ÚHRADOVÝ KATALOG VZP - ZP'!C356)&amp;TRIM('ÚHRADOVÝ KATALOG VZP - ZP'!D356)&amp;TRIM('ÚHRADOVÝ KATALOG VZP - ZP'!E356)&amp;TRIM('ÚHRADOVÝ KATALOG VZP - ZP'!F356)&amp;TRIM('ÚHRADOVÝ KATALOG VZP - ZP'!G356)&amp;TRIM('ÚHRADOVÝ KATALOG VZP - ZP'!H356)&amp;TRIM('ÚHRADOVÝ KATALOG VZP - ZP'!I356)&amp;TRIM('ÚHRADOVÝ KATALOG VZP - ZP'!J356)&amp;TRIM('ÚHRADOVÝ KATALOG VZP - ZP'!K356)&amp;TRIM('ÚHRADOVÝ KATALOG VZP - ZP'!L356)&amp;TRIM('ÚHRADOVÝ KATALOG VZP - ZP'!M356)&amp;TRIM('ÚHRADOVÝ KATALOG VZP - ZP'!N356)&amp;TRIM('ÚHRADOVÝ KATALOG VZP - ZP'!O356)&amp;TRIM('ÚHRADOVÝ KATALOG VZP - ZP'!P356)&amp;TRIM('ÚHRADOVÝ KATALOG VZP - ZP'!Q356))=0,"ANO","NE")</f>
        <v>ANO</v>
      </c>
      <c r="S356" s="31" t="str">
        <f>IF(R356="NE",IF(LEN(TRIM('ÚHRADOVÝ KATALOG VZP - ZP'!B356))=0,"NOVÝ","OPRAVA"),"")</f>
        <v/>
      </c>
      <c r="T356" s="32" t="str">
        <f t="shared" si="24"/>
        <v>X</v>
      </c>
      <c r="U356" s="11"/>
      <c r="V356" s="11">
        <f>LEN(TRIM('ÚHRADOVÝ KATALOG VZP - ZP'!C356))</f>
        <v>0</v>
      </c>
      <c r="W356" s="11" t="str">
        <f>IF(IFERROR(SEARCH("""",UPPER('ÚHRADOVÝ KATALOG VZP - ZP'!C356)),0)&gt;0," "&amp;CHAR(34),"")</f>
        <v/>
      </c>
      <c r="X356" s="11" t="str">
        <f>IF(IFERROR(SEARCH("~?",UPPER('ÚHRADOVÝ KATALOG VZP - ZP'!C356)),0)&gt;0," ?","")</f>
        <v/>
      </c>
      <c r="Y356" s="11" t="str">
        <f>IF(IFERROR(SEARCH("!",UPPER('ÚHRADOVÝ KATALOG VZP - ZP'!C356)),0)&gt;0," !","")</f>
        <v/>
      </c>
      <c r="Z356" s="11" t="str">
        <f>IF(IFERROR(SEARCH("_",UPPER('ÚHRADOVÝ KATALOG VZP - ZP'!C356)),0)&gt;0," _","")</f>
        <v/>
      </c>
      <c r="AA356" s="11" t="str">
        <f>IF(IFERROR(SEARCH("§",UPPER('ÚHRADOVÝ KATALOG VZP - ZP'!C356)),0)&gt;0," §","")</f>
        <v/>
      </c>
      <c r="AB356" s="11" t="str">
        <f>IF(IFERROR(SEARCH("#",UPPER('ÚHRADOVÝ KATALOG VZP - ZP'!C356)),0)&gt;0," #","")</f>
        <v/>
      </c>
      <c r="AC356" s="11" t="str">
        <f>IF(IFERROR(SEARCH(CHAR(10),UPPER('ÚHRADOVÝ KATALOG VZP - ZP'!C356)),0)&gt;0," ALT+ENTER","")</f>
        <v/>
      </c>
      <c r="AD356" s="96" t="str">
        <f>IF(AND(V356=0, R356="NE"),"Chybí NAZ",IF(LEN(TRIM(W356&amp;X356&amp;Y356&amp;Z356&amp;AA356&amp;AB356&amp;AC356))&gt;0,"Nepovolený(é) znak(y):   "&amp;W356&amp;X356&amp;Y356&amp;Z356&amp;AA356&amp;AB356&amp;AC356,TRIM('ÚHRADOVÝ KATALOG VZP - ZP'!C356)))</f>
        <v/>
      </c>
      <c r="AE356" s="11">
        <f>LEN(TRIM('ÚHRADOVÝ KATALOG VZP - ZP'!D356))</f>
        <v>0</v>
      </c>
      <c r="AF356" s="11" t="str">
        <f>IF(IFERROR(SEARCH("""",UPPER('ÚHRADOVÝ KATALOG VZP - ZP'!D356)),0)&gt;0," "&amp;CHAR(34),"")</f>
        <v/>
      </c>
      <c r="AG356" s="11" t="str">
        <f>IF(IFERROR(SEARCH("~?",UPPER('ÚHRADOVÝ KATALOG VZP - ZP'!D356)),0)&gt;0," ?","")</f>
        <v/>
      </c>
      <c r="AH356" s="11" t="str">
        <f>IF(IFERROR(SEARCH("!",UPPER('ÚHRADOVÝ KATALOG VZP - ZP'!D356)),0)&gt;0," !","")</f>
        <v/>
      </c>
      <c r="AI356" s="11" t="str">
        <f>IF(IFERROR(SEARCH("_",UPPER('ÚHRADOVÝ KATALOG VZP - ZP'!D356)),0)&gt;0," _","")</f>
        <v/>
      </c>
      <c r="AJ356" s="11" t="str">
        <f>IF(IFERROR(SEARCH("§",UPPER('ÚHRADOVÝ KATALOG VZP - ZP'!D356)),0)&gt;0," §","")</f>
        <v/>
      </c>
      <c r="AK356" s="11" t="str">
        <f>IF(IFERROR(SEARCH("#",UPPER('ÚHRADOVÝ KATALOG VZP - ZP'!D356)),0)&gt;0," #","")</f>
        <v/>
      </c>
      <c r="AL356" s="11" t="str">
        <f>IF(IFERROR(SEARCH(CHAR(10),UPPER('ÚHRADOVÝ KATALOG VZP - ZP'!D356)),0)&gt;0," ALT+ENTER","")</f>
        <v/>
      </c>
      <c r="AM356" s="96" t="str">
        <f>IF(AND(AE356=0, R356="NE"),"Chybí DOP",IF(LEN(TRIM(AF356&amp;AG356&amp;AH356&amp;AI356&amp;AJ356&amp;AK356&amp;AL356))&gt;0,"Nepovolený(é) znak(y):   "&amp;AF356&amp;AG356&amp;AH356&amp;AI356&amp;AJ356&amp;AK356&amp;AL356,TRIM('ÚHRADOVÝ KATALOG VZP - ZP'!D356)))</f>
        <v/>
      </c>
    </row>
    <row r="357" spans="1:39" ht="30" hidden="1" customHeight="1" x14ac:dyDescent="0.2">
      <c r="A357" s="1">
        <v>352</v>
      </c>
      <c r="B357" s="20" t="str">
        <f>IF(ISBLANK('ÚHRADOVÝ KATALOG VZP - ZP'!B357),"",'ÚHRADOVÝ KATALOG VZP - ZP'!B357)</f>
        <v/>
      </c>
      <c r="C357" s="21" t="str">
        <f t="shared" si="21"/>
        <v/>
      </c>
      <c r="D357" s="21" t="str">
        <f t="shared" si="22"/>
        <v/>
      </c>
      <c r="E357" s="22" t="str">
        <f>IF(S357="NOVÝ",IF(LEN(TRIM('ÚHRADOVÝ KATALOG VZP - ZP'!E357))=0,"Chybí TYP",'ÚHRADOVÝ KATALOG VZP - ZP'!E357),IF(LEN(TRIM('ÚHRADOVÝ KATALOG VZP - ZP'!E357))=0,"",'ÚHRADOVÝ KATALOG VZP - ZP'!E357))</f>
        <v/>
      </c>
      <c r="F357" s="22" t="str">
        <f t="shared" si="23"/>
        <v/>
      </c>
      <c r="G357" s="22" t="str">
        <f>IF(S357="NOVÝ",IF(LEN(TRIM('ÚHRADOVÝ KATALOG VZP - ZP'!G357))=0,"???",IF(IFERROR(SEARCH("""",UPPER('ÚHRADOVÝ KATALOG VZP - ZP'!G357)),0)=0,UPPER('ÚHRADOVÝ KATALOG VZP - ZP'!G357),"("&amp;""""&amp;")")),IF(LEN(TRIM('ÚHRADOVÝ KATALOG VZP - ZP'!G357))=0,"",IF(IFERROR(SEARCH("""",UPPER('ÚHRADOVÝ KATALOG VZP - ZP'!G357)),0)=0,UPPER('ÚHRADOVÝ KATALOG VZP - ZP'!G357),"("&amp;""""&amp;")")))</f>
        <v/>
      </c>
      <c r="H357" s="22" t="str">
        <f>IF(IFERROR(SEARCH("""",UPPER('ÚHRADOVÝ KATALOG VZP - ZP'!H357)),0)=0,UPPER('ÚHRADOVÝ KATALOG VZP - ZP'!H357),"("&amp;""""&amp;")")</f>
        <v/>
      </c>
      <c r="I357" s="22" t="str">
        <f>IF(IFERROR(SEARCH("""",UPPER('ÚHRADOVÝ KATALOG VZP - ZP'!I357)),0)=0,UPPER('ÚHRADOVÝ KATALOG VZP - ZP'!I357),"("&amp;""""&amp;")")</f>
        <v/>
      </c>
      <c r="J357" s="23" t="str">
        <f>IF(S357="NOVÝ",IF(LEN(TRIM('ÚHRADOVÝ KATALOG VZP - ZP'!J357))=0,"Chybí VYC",'ÚHRADOVÝ KATALOG VZP - ZP'!J357),IF(LEN(TRIM('ÚHRADOVÝ KATALOG VZP - ZP'!J357))=0,"",'ÚHRADOVÝ KATALOG VZP - ZP'!J357))</f>
        <v/>
      </c>
      <c r="K357" s="22" t="str">
        <f>IF(S357="NOVÝ",IF(LEN(TRIM('ÚHRADOVÝ KATALOG VZP - ZP'!K357))=0,"Chybí MENA",IF(IFERROR(SEARCH("""",UPPER('ÚHRADOVÝ KATALOG VZP - ZP'!K357)),0)=0,UPPER('ÚHRADOVÝ KATALOG VZP - ZP'!K357),"("&amp;""""&amp;")")),IF(LEN(TRIM('ÚHRADOVÝ KATALOG VZP - ZP'!K357))=0,"",IF(IFERROR(SEARCH("""",UPPER('ÚHRADOVÝ KATALOG VZP - ZP'!K357)),0)=0,UPPER('ÚHRADOVÝ KATALOG VZP - ZP'!K357),"("&amp;""""&amp;")")))</f>
        <v/>
      </c>
      <c r="L357" s="24" t="str">
        <f>IF(S357="NOVÝ",IF(LEN(TRIM('ÚHRADOVÝ KATALOG VZP - ZP'!L357))=0,"Chybí KURZ",'ÚHRADOVÝ KATALOG VZP - ZP'!L357),IF(LEN(TRIM('ÚHRADOVÝ KATALOG VZP - ZP'!L357))=0,"",'ÚHRADOVÝ KATALOG VZP - ZP'!L357))</f>
        <v/>
      </c>
      <c r="M357" s="83" t="str">
        <f>IF(S357="NOVÝ",IF(LEN(TRIM('ÚHRADOVÝ KATALOG VZP - ZP'!M357))=0,"Chybí DPH",
IF(OR('ÚHRADOVÝ KATALOG VZP - ZP'!M357=15,'ÚHRADOVÝ KATALOG VZP - ZP'!M357=21),
'ÚHRADOVÝ KATALOG VZP - ZP'!M357,"CHYBA")),
IF(LEN(TRIM('ÚHRADOVÝ KATALOG VZP - ZP'!M357))=0,"",
IF(OR('ÚHRADOVÝ KATALOG VZP - ZP'!M357=15,'ÚHRADOVÝ KATALOG VZP - ZP'!M357=21),
'ÚHRADOVÝ KATALOG VZP - ZP'!M357,"CHYBA"))
)</f>
        <v/>
      </c>
      <c r="N357" s="25" t="str">
        <f>IF(R357="NE",IF(AND(T357&lt;&gt;"X",LEN('ÚHRADOVÝ KATALOG VZP - ZP'!N357)&gt;0),IF(ROUND(J357*L357*(1+(M357/100))*T357,2)&lt;'ÚHRADOVÝ KATALOG VZP - ZP'!N357,TEXT('ÚHRADOVÝ KATALOG VZP - ZP'!N357,"# ##0,00 Kč") &amp; CHAR(10) &amp; "&gt; " &amp; TEXT('ÚHRADOVÝ KATALOG VZP - ZP'!N357-(J357*L357*(1+(M357/100))*T357),"# ##0,00 Kč"),TEXT('ÚHRADOVÝ KATALOG VZP - ZP'!N357,"# ##0,00 Kč") &amp; CHAR(10) &amp; "OK"),"Chybí data pro výpočet"),"")</f>
        <v/>
      </c>
      <c r="O357" s="26" t="str">
        <f>IF(AND(R357="NE",LEN('ÚHRADOVÝ KATALOG VZP - ZP'!O357)&gt;0),'ÚHRADOVÝ KATALOG VZP - ZP'!O357,"")</f>
        <v/>
      </c>
      <c r="P357" s="26" t="str">
        <f>IF(AND(R357="NE",LEN('ÚHRADOVÝ KATALOG VZP - ZP'!P357)&gt;0),'ÚHRADOVÝ KATALOG VZP - ZP'!P357,"")</f>
        <v/>
      </c>
      <c r="Q357" s="79" t="str">
        <f>IF(LEN(TRIM('ÚHRADOVÝ KATALOG VZP - ZP'!Q357))=0,"",IF(IFERROR(SEARCH("""",UPPER('ÚHRADOVÝ KATALOG VZP - ZP'!Q357)),0)=0,UPPER('ÚHRADOVÝ KATALOG VZP - ZP'!Q357),"("&amp;""""&amp;")"))</f>
        <v/>
      </c>
      <c r="R357" s="31" t="str">
        <f>IF(LEN(TRIM('ÚHRADOVÝ KATALOG VZP - ZP'!B357)&amp;TRIM('ÚHRADOVÝ KATALOG VZP - ZP'!C357)&amp;TRIM('ÚHRADOVÝ KATALOG VZP - ZP'!D357)&amp;TRIM('ÚHRADOVÝ KATALOG VZP - ZP'!E357)&amp;TRIM('ÚHRADOVÝ KATALOG VZP - ZP'!F357)&amp;TRIM('ÚHRADOVÝ KATALOG VZP - ZP'!G357)&amp;TRIM('ÚHRADOVÝ KATALOG VZP - ZP'!H357)&amp;TRIM('ÚHRADOVÝ KATALOG VZP - ZP'!I357)&amp;TRIM('ÚHRADOVÝ KATALOG VZP - ZP'!J357)&amp;TRIM('ÚHRADOVÝ KATALOG VZP - ZP'!K357)&amp;TRIM('ÚHRADOVÝ KATALOG VZP - ZP'!L357)&amp;TRIM('ÚHRADOVÝ KATALOG VZP - ZP'!M357)&amp;TRIM('ÚHRADOVÝ KATALOG VZP - ZP'!N357)&amp;TRIM('ÚHRADOVÝ KATALOG VZP - ZP'!O357)&amp;TRIM('ÚHRADOVÝ KATALOG VZP - ZP'!P357)&amp;TRIM('ÚHRADOVÝ KATALOG VZP - ZP'!Q357))=0,"ANO","NE")</f>
        <v>ANO</v>
      </c>
      <c r="S357" s="31" t="str">
        <f>IF(R357="NE",IF(LEN(TRIM('ÚHRADOVÝ KATALOG VZP - ZP'!B357))=0,"NOVÝ","OPRAVA"),"")</f>
        <v/>
      </c>
      <c r="T357" s="32" t="str">
        <f t="shared" si="24"/>
        <v>X</v>
      </c>
      <c r="U357" s="11"/>
      <c r="V357" s="11">
        <f>LEN(TRIM('ÚHRADOVÝ KATALOG VZP - ZP'!C357))</f>
        <v>0</v>
      </c>
      <c r="W357" s="11" t="str">
        <f>IF(IFERROR(SEARCH("""",UPPER('ÚHRADOVÝ KATALOG VZP - ZP'!C357)),0)&gt;0," "&amp;CHAR(34),"")</f>
        <v/>
      </c>
      <c r="X357" s="11" t="str">
        <f>IF(IFERROR(SEARCH("~?",UPPER('ÚHRADOVÝ KATALOG VZP - ZP'!C357)),0)&gt;0," ?","")</f>
        <v/>
      </c>
      <c r="Y357" s="11" t="str">
        <f>IF(IFERROR(SEARCH("!",UPPER('ÚHRADOVÝ KATALOG VZP - ZP'!C357)),0)&gt;0," !","")</f>
        <v/>
      </c>
      <c r="Z357" s="11" t="str">
        <f>IF(IFERROR(SEARCH("_",UPPER('ÚHRADOVÝ KATALOG VZP - ZP'!C357)),0)&gt;0," _","")</f>
        <v/>
      </c>
      <c r="AA357" s="11" t="str">
        <f>IF(IFERROR(SEARCH("§",UPPER('ÚHRADOVÝ KATALOG VZP - ZP'!C357)),0)&gt;0," §","")</f>
        <v/>
      </c>
      <c r="AB357" s="11" t="str">
        <f>IF(IFERROR(SEARCH("#",UPPER('ÚHRADOVÝ KATALOG VZP - ZP'!C357)),0)&gt;0," #","")</f>
        <v/>
      </c>
      <c r="AC357" s="11" t="str">
        <f>IF(IFERROR(SEARCH(CHAR(10),UPPER('ÚHRADOVÝ KATALOG VZP - ZP'!C357)),0)&gt;0," ALT+ENTER","")</f>
        <v/>
      </c>
      <c r="AD357" s="96" t="str">
        <f>IF(AND(V357=0, R357="NE"),"Chybí NAZ",IF(LEN(TRIM(W357&amp;X357&amp;Y357&amp;Z357&amp;AA357&amp;AB357&amp;AC357))&gt;0,"Nepovolený(é) znak(y):   "&amp;W357&amp;X357&amp;Y357&amp;Z357&amp;AA357&amp;AB357&amp;AC357,TRIM('ÚHRADOVÝ KATALOG VZP - ZP'!C357)))</f>
        <v/>
      </c>
      <c r="AE357" s="11">
        <f>LEN(TRIM('ÚHRADOVÝ KATALOG VZP - ZP'!D357))</f>
        <v>0</v>
      </c>
      <c r="AF357" s="11" t="str">
        <f>IF(IFERROR(SEARCH("""",UPPER('ÚHRADOVÝ KATALOG VZP - ZP'!D357)),0)&gt;0," "&amp;CHAR(34),"")</f>
        <v/>
      </c>
      <c r="AG357" s="11" t="str">
        <f>IF(IFERROR(SEARCH("~?",UPPER('ÚHRADOVÝ KATALOG VZP - ZP'!D357)),0)&gt;0," ?","")</f>
        <v/>
      </c>
      <c r="AH357" s="11" t="str">
        <f>IF(IFERROR(SEARCH("!",UPPER('ÚHRADOVÝ KATALOG VZP - ZP'!D357)),0)&gt;0," !","")</f>
        <v/>
      </c>
      <c r="AI357" s="11" t="str">
        <f>IF(IFERROR(SEARCH("_",UPPER('ÚHRADOVÝ KATALOG VZP - ZP'!D357)),0)&gt;0," _","")</f>
        <v/>
      </c>
      <c r="AJ357" s="11" t="str">
        <f>IF(IFERROR(SEARCH("§",UPPER('ÚHRADOVÝ KATALOG VZP - ZP'!D357)),0)&gt;0," §","")</f>
        <v/>
      </c>
      <c r="AK357" s="11" t="str">
        <f>IF(IFERROR(SEARCH("#",UPPER('ÚHRADOVÝ KATALOG VZP - ZP'!D357)),0)&gt;0," #","")</f>
        <v/>
      </c>
      <c r="AL357" s="11" t="str">
        <f>IF(IFERROR(SEARCH(CHAR(10),UPPER('ÚHRADOVÝ KATALOG VZP - ZP'!D357)),0)&gt;0," ALT+ENTER","")</f>
        <v/>
      </c>
      <c r="AM357" s="96" t="str">
        <f>IF(AND(AE357=0, R357="NE"),"Chybí DOP",IF(LEN(TRIM(AF357&amp;AG357&amp;AH357&amp;AI357&amp;AJ357&amp;AK357&amp;AL357))&gt;0,"Nepovolený(é) znak(y):   "&amp;AF357&amp;AG357&amp;AH357&amp;AI357&amp;AJ357&amp;AK357&amp;AL357,TRIM('ÚHRADOVÝ KATALOG VZP - ZP'!D357)))</f>
        <v/>
      </c>
    </row>
    <row r="358" spans="1:39" ht="30" hidden="1" customHeight="1" x14ac:dyDescent="0.2">
      <c r="A358" s="1">
        <v>353</v>
      </c>
      <c r="B358" s="20" t="str">
        <f>IF(ISBLANK('ÚHRADOVÝ KATALOG VZP - ZP'!B358),"",'ÚHRADOVÝ KATALOG VZP - ZP'!B358)</f>
        <v/>
      </c>
      <c r="C358" s="21" t="str">
        <f t="shared" si="21"/>
        <v/>
      </c>
      <c r="D358" s="21" t="str">
        <f t="shared" si="22"/>
        <v/>
      </c>
      <c r="E358" s="22" t="str">
        <f>IF(S358="NOVÝ",IF(LEN(TRIM('ÚHRADOVÝ KATALOG VZP - ZP'!E358))=0,"Chybí TYP",'ÚHRADOVÝ KATALOG VZP - ZP'!E358),IF(LEN(TRIM('ÚHRADOVÝ KATALOG VZP - ZP'!E358))=0,"",'ÚHRADOVÝ KATALOG VZP - ZP'!E358))</f>
        <v/>
      </c>
      <c r="F358" s="22" t="str">
        <f t="shared" si="23"/>
        <v/>
      </c>
      <c r="G358" s="22" t="str">
        <f>IF(S358="NOVÝ",IF(LEN(TRIM('ÚHRADOVÝ KATALOG VZP - ZP'!G358))=0,"???",IF(IFERROR(SEARCH("""",UPPER('ÚHRADOVÝ KATALOG VZP - ZP'!G358)),0)=0,UPPER('ÚHRADOVÝ KATALOG VZP - ZP'!G358),"("&amp;""""&amp;")")),IF(LEN(TRIM('ÚHRADOVÝ KATALOG VZP - ZP'!G358))=0,"",IF(IFERROR(SEARCH("""",UPPER('ÚHRADOVÝ KATALOG VZP - ZP'!G358)),0)=0,UPPER('ÚHRADOVÝ KATALOG VZP - ZP'!G358),"("&amp;""""&amp;")")))</f>
        <v/>
      </c>
      <c r="H358" s="22" t="str">
        <f>IF(IFERROR(SEARCH("""",UPPER('ÚHRADOVÝ KATALOG VZP - ZP'!H358)),0)=0,UPPER('ÚHRADOVÝ KATALOG VZP - ZP'!H358),"("&amp;""""&amp;")")</f>
        <v/>
      </c>
      <c r="I358" s="22" t="str">
        <f>IF(IFERROR(SEARCH("""",UPPER('ÚHRADOVÝ KATALOG VZP - ZP'!I358)),0)=0,UPPER('ÚHRADOVÝ KATALOG VZP - ZP'!I358),"("&amp;""""&amp;")")</f>
        <v/>
      </c>
      <c r="J358" s="23" t="str">
        <f>IF(S358="NOVÝ",IF(LEN(TRIM('ÚHRADOVÝ KATALOG VZP - ZP'!J358))=0,"Chybí VYC",'ÚHRADOVÝ KATALOG VZP - ZP'!J358),IF(LEN(TRIM('ÚHRADOVÝ KATALOG VZP - ZP'!J358))=0,"",'ÚHRADOVÝ KATALOG VZP - ZP'!J358))</f>
        <v/>
      </c>
      <c r="K358" s="22" t="str">
        <f>IF(S358="NOVÝ",IF(LEN(TRIM('ÚHRADOVÝ KATALOG VZP - ZP'!K358))=0,"Chybí MENA",IF(IFERROR(SEARCH("""",UPPER('ÚHRADOVÝ KATALOG VZP - ZP'!K358)),0)=0,UPPER('ÚHRADOVÝ KATALOG VZP - ZP'!K358),"("&amp;""""&amp;")")),IF(LEN(TRIM('ÚHRADOVÝ KATALOG VZP - ZP'!K358))=0,"",IF(IFERROR(SEARCH("""",UPPER('ÚHRADOVÝ KATALOG VZP - ZP'!K358)),0)=0,UPPER('ÚHRADOVÝ KATALOG VZP - ZP'!K358),"("&amp;""""&amp;")")))</f>
        <v/>
      </c>
      <c r="L358" s="24" t="str">
        <f>IF(S358="NOVÝ",IF(LEN(TRIM('ÚHRADOVÝ KATALOG VZP - ZP'!L358))=0,"Chybí KURZ",'ÚHRADOVÝ KATALOG VZP - ZP'!L358),IF(LEN(TRIM('ÚHRADOVÝ KATALOG VZP - ZP'!L358))=0,"",'ÚHRADOVÝ KATALOG VZP - ZP'!L358))</f>
        <v/>
      </c>
      <c r="M358" s="83" t="str">
        <f>IF(S358="NOVÝ",IF(LEN(TRIM('ÚHRADOVÝ KATALOG VZP - ZP'!M358))=0,"Chybí DPH",
IF(OR('ÚHRADOVÝ KATALOG VZP - ZP'!M358=15,'ÚHRADOVÝ KATALOG VZP - ZP'!M358=21),
'ÚHRADOVÝ KATALOG VZP - ZP'!M358,"CHYBA")),
IF(LEN(TRIM('ÚHRADOVÝ KATALOG VZP - ZP'!M358))=0,"",
IF(OR('ÚHRADOVÝ KATALOG VZP - ZP'!M358=15,'ÚHRADOVÝ KATALOG VZP - ZP'!M358=21),
'ÚHRADOVÝ KATALOG VZP - ZP'!M358,"CHYBA"))
)</f>
        <v/>
      </c>
      <c r="N358" s="25" t="str">
        <f>IF(R358="NE",IF(AND(T358&lt;&gt;"X",LEN('ÚHRADOVÝ KATALOG VZP - ZP'!N358)&gt;0),IF(ROUND(J358*L358*(1+(M358/100))*T358,2)&lt;'ÚHRADOVÝ KATALOG VZP - ZP'!N358,TEXT('ÚHRADOVÝ KATALOG VZP - ZP'!N358,"# ##0,00 Kč") &amp; CHAR(10) &amp; "&gt; " &amp; TEXT('ÚHRADOVÝ KATALOG VZP - ZP'!N358-(J358*L358*(1+(M358/100))*T358),"# ##0,00 Kč"),TEXT('ÚHRADOVÝ KATALOG VZP - ZP'!N358,"# ##0,00 Kč") &amp; CHAR(10) &amp; "OK"),"Chybí data pro výpočet"),"")</f>
        <v/>
      </c>
      <c r="O358" s="26" t="str">
        <f>IF(AND(R358="NE",LEN('ÚHRADOVÝ KATALOG VZP - ZP'!O358)&gt;0),'ÚHRADOVÝ KATALOG VZP - ZP'!O358,"")</f>
        <v/>
      </c>
      <c r="P358" s="26" t="str">
        <f>IF(AND(R358="NE",LEN('ÚHRADOVÝ KATALOG VZP - ZP'!P358)&gt;0),'ÚHRADOVÝ KATALOG VZP - ZP'!P358,"")</f>
        <v/>
      </c>
      <c r="Q358" s="79" t="str">
        <f>IF(LEN(TRIM('ÚHRADOVÝ KATALOG VZP - ZP'!Q358))=0,"",IF(IFERROR(SEARCH("""",UPPER('ÚHRADOVÝ KATALOG VZP - ZP'!Q358)),0)=0,UPPER('ÚHRADOVÝ KATALOG VZP - ZP'!Q358),"("&amp;""""&amp;")"))</f>
        <v/>
      </c>
      <c r="R358" s="31" t="str">
        <f>IF(LEN(TRIM('ÚHRADOVÝ KATALOG VZP - ZP'!B358)&amp;TRIM('ÚHRADOVÝ KATALOG VZP - ZP'!C358)&amp;TRIM('ÚHRADOVÝ KATALOG VZP - ZP'!D358)&amp;TRIM('ÚHRADOVÝ KATALOG VZP - ZP'!E358)&amp;TRIM('ÚHRADOVÝ KATALOG VZP - ZP'!F358)&amp;TRIM('ÚHRADOVÝ KATALOG VZP - ZP'!G358)&amp;TRIM('ÚHRADOVÝ KATALOG VZP - ZP'!H358)&amp;TRIM('ÚHRADOVÝ KATALOG VZP - ZP'!I358)&amp;TRIM('ÚHRADOVÝ KATALOG VZP - ZP'!J358)&amp;TRIM('ÚHRADOVÝ KATALOG VZP - ZP'!K358)&amp;TRIM('ÚHRADOVÝ KATALOG VZP - ZP'!L358)&amp;TRIM('ÚHRADOVÝ KATALOG VZP - ZP'!M358)&amp;TRIM('ÚHRADOVÝ KATALOG VZP - ZP'!N358)&amp;TRIM('ÚHRADOVÝ KATALOG VZP - ZP'!O358)&amp;TRIM('ÚHRADOVÝ KATALOG VZP - ZP'!P358)&amp;TRIM('ÚHRADOVÝ KATALOG VZP - ZP'!Q358))=0,"ANO","NE")</f>
        <v>ANO</v>
      </c>
      <c r="S358" s="31" t="str">
        <f>IF(R358="NE",IF(LEN(TRIM('ÚHRADOVÝ KATALOG VZP - ZP'!B358))=0,"NOVÝ","OPRAVA"),"")</f>
        <v/>
      </c>
      <c r="T358" s="32" t="str">
        <f t="shared" si="24"/>
        <v>X</v>
      </c>
      <c r="U358" s="11"/>
      <c r="V358" s="11">
        <f>LEN(TRIM('ÚHRADOVÝ KATALOG VZP - ZP'!C358))</f>
        <v>0</v>
      </c>
      <c r="W358" s="11" t="str">
        <f>IF(IFERROR(SEARCH("""",UPPER('ÚHRADOVÝ KATALOG VZP - ZP'!C358)),0)&gt;0," "&amp;CHAR(34),"")</f>
        <v/>
      </c>
      <c r="X358" s="11" t="str">
        <f>IF(IFERROR(SEARCH("~?",UPPER('ÚHRADOVÝ KATALOG VZP - ZP'!C358)),0)&gt;0," ?","")</f>
        <v/>
      </c>
      <c r="Y358" s="11" t="str">
        <f>IF(IFERROR(SEARCH("!",UPPER('ÚHRADOVÝ KATALOG VZP - ZP'!C358)),0)&gt;0," !","")</f>
        <v/>
      </c>
      <c r="Z358" s="11" t="str">
        <f>IF(IFERROR(SEARCH("_",UPPER('ÚHRADOVÝ KATALOG VZP - ZP'!C358)),0)&gt;0," _","")</f>
        <v/>
      </c>
      <c r="AA358" s="11" t="str">
        <f>IF(IFERROR(SEARCH("§",UPPER('ÚHRADOVÝ KATALOG VZP - ZP'!C358)),0)&gt;0," §","")</f>
        <v/>
      </c>
      <c r="AB358" s="11" t="str">
        <f>IF(IFERROR(SEARCH("#",UPPER('ÚHRADOVÝ KATALOG VZP - ZP'!C358)),0)&gt;0," #","")</f>
        <v/>
      </c>
      <c r="AC358" s="11" t="str">
        <f>IF(IFERROR(SEARCH(CHAR(10),UPPER('ÚHRADOVÝ KATALOG VZP - ZP'!C358)),0)&gt;0," ALT+ENTER","")</f>
        <v/>
      </c>
      <c r="AD358" s="96" t="str">
        <f>IF(AND(V358=0, R358="NE"),"Chybí NAZ",IF(LEN(TRIM(W358&amp;X358&amp;Y358&amp;Z358&amp;AA358&amp;AB358&amp;AC358))&gt;0,"Nepovolený(é) znak(y):   "&amp;W358&amp;X358&amp;Y358&amp;Z358&amp;AA358&amp;AB358&amp;AC358,TRIM('ÚHRADOVÝ KATALOG VZP - ZP'!C358)))</f>
        <v/>
      </c>
      <c r="AE358" s="11">
        <f>LEN(TRIM('ÚHRADOVÝ KATALOG VZP - ZP'!D358))</f>
        <v>0</v>
      </c>
      <c r="AF358" s="11" t="str">
        <f>IF(IFERROR(SEARCH("""",UPPER('ÚHRADOVÝ KATALOG VZP - ZP'!D358)),0)&gt;0," "&amp;CHAR(34),"")</f>
        <v/>
      </c>
      <c r="AG358" s="11" t="str">
        <f>IF(IFERROR(SEARCH("~?",UPPER('ÚHRADOVÝ KATALOG VZP - ZP'!D358)),0)&gt;0," ?","")</f>
        <v/>
      </c>
      <c r="AH358" s="11" t="str">
        <f>IF(IFERROR(SEARCH("!",UPPER('ÚHRADOVÝ KATALOG VZP - ZP'!D358)),0)&gt;0," !","")</f>
        <v/>
      </c>
      <c r="AI358" s="11" t="str">
        <f>IF(IFERROR(SEARCH("_",UPPER('ÚHRADOVÝ KATALOG VZP - ZP'!D358)),0)&gt;0," _","")</f>
        <v/>
      </c>
      <c r="AJ358" s="11" t="str">
        <f>IF(IFERROR(SEARCH("§",UPPER('ÚHRADOVÝ KATALOG VZP - ZP'!D358)),0)&gt;0," §","")</f>
        <v/>
      </c>
      <c r="AK358" s="11" t="str">
        <f>IF(IFERROR(SEARCH("#",UPPER('ÚHRADOVÝ KATALOG VZP - ZP'!D358)),0)&gt;0," #","")</f>
        <v/>
      </c>
      <c r="AL358" s="11" t="str">
        <f>IF(IFERROR(SEARCH(CHAR(10),UPPER('ÚHRADOVÝ KATALOG VZP - ZP'!D358)),0)&gt;0," ALT+ENTER","")</f>
        <v/>
      </c>
      <c r="AM358" s="96" t="str">
        <f>IF(AND(AE358=0, R358="NE"),"Chybí DOP",IF(LEN(TRIM(AF358&amp;AG358&amp;AH358&amp;AI358&amp;AJ358&amp;AK358&amp;AL358))&gt;0,"Nepovolený(é) znak(y):   "&amp;AF358&amp;AG358&amp;AH358&amp;AI358&amp;AJ358&amp;AK358&amp;AL358,TRIM('ÚHRADOVÝ KATALOG VZP - ZP'!D358)))</f>
        <v/>
      </c>
    </row>
    <row r="359" spans="1:39" ht="30" hidden="1" customHeight="1" x14ac:dyDescent="0.2">
      <c r="A359" s="1">
        <v>354</v>
      </c>
      <c r="B359" s="20" t="str">
        <f>IF(ISBLANK('ÚHRADOVÝ KATALOG VZP - ZP'!B359),"",'ÚHRADOVÝ KATALOG VZP - ZP'!B359)</f>
        <v/>
      </c>
      <c r="C359" s="21" t="str">
        <f t="shared" si="21"/>
        <v/>
      </c>
      <c r="D359" s="21" t="str">
        <f t="shared" si="22"/>
        <v/>
      </c>
      <c r="E359" s="22" t="str">
        <f>IF(S359="NOVÝ",IF(LEN(TRIM('ÚHRADOVÝ KATALOG VZP - ZP'!E359))=0,"Chybí TYP",'ÚHRADOVÝ KATALOG VZP - ZP'!E359),IF(LEN(TRIM('ÚHRADOVÝ KATALOG VZP - ZP'!E359))=0,"",'ÚHRADOVÝ KATALOG VZP - ZP'!E359))</f>
        <v/>
      </c>
      <c r="F359" s="22" t="str">
        <f t="shared" si="23"/>
        <v/>
      </c>
      <c r="G359" s="22" t="str">
        <f>IF(S359="NOVÝ",IF(LEN(TRIM('ÚHRADOVÝ KATALOG VZP - ZP'!G359))=0,"???",IF(IFERROR(SEARCH("""",UPPER('ÚHRADOVÝ KATALOG VZP - ZP'!G359)),0)=0,UPPER('ÚHRADOVÝ KATALOG VZP - ZP'!G359),"("&amp;""""&amp;")")),IF(LEN(TRIM('ÚHRADOVÝ KATALOG VZP - ZP'!G359))=0,"",IF(IFERROR(SEARCH("""",UPPER('ÚHRADOVÝ KATALOG VZP - ZP'!G359)),0)=0,UPPER('ÚHRADOVÝ KATALOG VZP - ZP'!G359),"("&amp;""""&amp;")")))</f>
        <v/>
      </c>
      <c r="H359" s="22" t="str">
        <f>IF(IFERROR(SEARCH("""",UPPER('ÚHRADOVÝ KATALOG VZP - ZP'!H359)),0)=0,UPPER('ÚHRADOVÝ KATALOG VZP - ZP'!H359),"("&amp;""""&amp;")")</f>
        <v/>
      </c>
      <c r="I359" s="22" t="str">
        <f>IF(IFERROR(SEARCH("""",UPPER('ÚHRADOVÝ KATALOG VZP - ZP'!I359)),0)=0,UPPER('ÚHRADOVÝ KATALOG VZP - ZP'!I359),"("&amp;""""&amp;")")</f>
        <v/>
      </c>
      <c r="J359" s="23" t="str">
        <f>IF(S359="NOVÝ",IF(LEN(TRIM('ÚHRADOVÝ KATALOG VZP - ZP'!J359))=0,"Chybí VYC",'ÚHRADOVÝ KATALOG VZP - ZP'!J359),IF(LEN(TRIM('ÚHRADOVÝ KATALOG VZP - ZP'!J359))=0,"",'ÚHRADOVÝ KATALOG VZP - ZP'!J359))</f>
        <v/>
      </c>
      <c r="K359" s="22" t="str">
        <f>IF(S359="NOVÝ",IF(LEN(TRIM('ÚHRADOVÝ KATALOG VZP - ZP'!K359))=0,"Chybí MENA",IF(IFERROR(SEARCH("""",UPPER('ÚHRADOVÝ KATALOG VZP - ZP'!K359)),0)=0,UPPER('ÚHRADOVÝ KATALOG VZP - ZP'!K359),"("&amp;""""&amp;")")),IF(LEN(TRIM('ÚHRADOVÝ KATALOG VZP - ZP'!K359))=0,"",IF(IFERROR(SEARCH("""",UPPER('ÚHRADOVÝ KATALOG VZP - ZP'!K359)),0)=0,UPPER('ÚHRADOVÝ KATALOG VZP - ZP'!K359),"("&amp;""""&amp;")")))</f>
        <v/>
      </c>
      <c r="L359" s="24" t="str">
        <f>IF(S359="NOVÝ",IF(LEN(TRIM('ÚHRADOVÝ KATALOG VZP - ZP'!L359))=0,"Chybí KURZ",'ÚHRADOVÝ KATALOG VZP - ZP'!L359),IF(LEN(TRIM('ÚHRADOVÝ KATALOG VZP - ZP'!L359))=0,"",'ÚHRADOVÝ KATALOG VZP - ZP'!L359))</f>
        <v/>
      </c>
      <c r="M359" s="83" t="str">
        <f>IF(S359="NOVÝ",IF(LEN(TRIM('ÚHRADOVÝ KATALOG VZP - ZP'!M359))=0,"Chybí DPH",
IF(OR('ÚHRADOVÝ KATALOG VZP - ZP'!M359=15,'ÚHRADOVÝ KATALOG VZP - ZP'!M359=21),
'ÚHRADOVÝ KATALOG VZP - ZP'!M359,"CHYBA")),
IF(LEN(TRIM('ÚHRADOVÝ KATALOG VZP - ZP'!M359))=0,"",
IF(OR('ÚHRADOVÝ KATALOG VZP - ZP'!M359=15,'ÚHRADOVÝ KATALOG VZP - ZP'!M359=21),
'ÚHRADOVÝ KATALOG VZP - ZP'!M359,"CHYBA"))
)</f>
        <v/>
      </c>
      <c r="N359" s="25" t="str">
        <f>IF(R359="NE",IF(AND(T359&lt;&gt;"X",LEN('ÚHRADOVÝ KATALOG VZP - ZP'!N359)&gt;0),IF(ROUND(J359*L359*(1+(M359/100))*T359,2)&lt;'ÚHRADOVÝ KATALOG VZP - ZP'!N359,TEXT('ÚHRADOVÝ KATALOG VZP - ZP'!N359,"# ##0,00 Kč") &amp; CHAR(10) &amp; "&gt; " &amp; TEXT('ÚHRADOVÝ KATALOG VZP - ZP'!N359-(J359*L359*(1+(M359/100))*T359),"# ##0,00 Kč"),TEXT('ÚHRADOVÝ KATALOG VZP - ZP'!N359,"# ##0,00 Kč") &amp; CHAR(10) &amp; "OK"),"Chybí data pro výpočet"),"")</f>
        <v/>
      </c>
      <c r="O359" s="26" t="str">
        <f>IF(AND(R359="NE",LEN('ÚHRADOVÝ KATALOG VZP - ZP'!O359)&gt;0),'ÚHRADOVÝ KATALOG VZP - ZP'!O359,"")</f>
        <v/>
      </c>
      <c r="P359" s="26" t="str">
        <f>IF(AND(R359="NE",LEN('ÚHRADOVÝ KATALOG VZP - ZP'!P359)&gt;0),'ÚHRADOVÝ KATALOG VZP - ZP'!P359,"")</f>
        <v/>
      </c>
      <c r="Q359" s="79" t="str">
        <f>IF(LEN(TRIM('ÚHRADOVÝ KATALOG VZP - ZP'!Q359))=0,"",IF(IFERROR(SEARCH("""",UPPER('ÚHRADOVÝ KATALOG VZP - ZP'!Q359)),0)=0,UPPER('ÚHRADOVÝ KATALOG VZP - ZP'!Q359),"("&amp;""""&amp;")"))</f>
        <v/>
      </c>
      <c r="R359" s="31" t="str">
        <f>IF(LEN(TRIM('ÚHRADOVÝ KATALOG VZP - ZP'!B359)&amp;TRIM('ÚHRADOVÝ KATALOG VZP - ZP'!C359)&amp;TRIM('ÚHRADOVÝ KATALOG VZP - ZP'!D359)&amp;TRIM('ÚHRADOVÝ KATALOG VZP - ZP'!E359)&amp;TRIM('ÚHRADOVÝ KATALOG VZP - ZP'!F359)&amp;TRIM('ÚHRADOVÝ KATALOG VZP - ZP'!G359)&amp;TRIM('ÚHRADOVÝ KATALOG VZP - ZP'!H359)&amp;TRIM('ÚHRADOVÝ KATALOG VZP - ZP'!I359)&amp;TRIM('ÚHRADOVÝ KATALOG VZP - ZP'!J359)&amp;TRIM('ÚHRADOVÝ KATALOG VZP - ZP'!K359)&amp;TRIM('ÚHRADOVÝ KATALOG VZP - ZP'!L359)&amp;TRIM('ÚHRADOVÝ KATALOG VZP - ZP'!M359)&amp;TRIM('ÚHRADOVÝ KATALOG VZP - ZP'!N359)&amp;TRIM('ÚHRADOVÝ KATALOG VZP - ZP'!O359)&amp;TRIM('ÚHRADOVÝ KATALOG VZP - ZP'!P359)&amp;TRIM('ÚHRADOVÝ KATALOG VZP - ZP'!Q359))=0,"ANO","NE")</f>
        <v>ANO</v>
      </c>
      <c r="S359" s="31" t="str">
        <f>IF(R359="NE",IF(LEN(TRIM('ÚHRADOVÝ KATALOG VZP - ZP'!B359))=0,"NOVÝ","OPRAVA"),"")</f>
        <v/>
      </c>
      <c r="T359" s="32" t="str">
        <f t="shared" si="24"/>
        <v>X</v>
      </c>
      <c r="U359" s="11"/>
      <c r="V359" s="11">
        <f>LEN(TRIM('ÚHRADOVÝ KATALOG VZP - ZP'!C359))</f>
        <v>0</v>
      </c>
      <c r="W359" s="11" t="str">
        <f>IF(IFERROR(SEARCH("""",UPPER('ÚHRADOVÝ KATALOG VZP - ZP'!C359)),0)&gt;0," "&amp;CHAR(34),"")</f>
        <v/>
      </c>
      <c r="X359" s="11" t="str">
        <f>IF(IFERROR(SEARCH("~?",UPPER('ÚHRADOVÝ KATALOG VZP - ZP'!C359)),0)&gt;0," ?","")</f>
        <v/>
      </c>
      <c r="Y359" s="11" t="str">
        <f>IF(IFERROR(SEARCH("!",UPPER('ÚHRADOVÝ KATALOG VZP - ZP'!C359)),0)&gt;0," !","")</f>
        <v/>
      </c>
      <c r="Z359" s="11" t="str">
        <f>IF(IFERROR(SEARCH("_",UPPER('ÚHRADOVÝ KATALOG VZP - ZP'!C359)),0)&gt;0," _","")</f>
        <v/>
      </c>
      <c r="AA359" s="11" t="str">
        <f>IF(IFERROR(SEARCH("§",UPPER('ÚHRADOVÝ KATALOG VZP - ZP'!C359)),0)&gt;0," §","")</f>
        <v/>
      </c>
      <c r="AB359" s="11" t="str">
        <f>IF(IFERROR(SEARCH("#",UPPER('ÚHRADOVÝ KATALOG VZP - ZP'!C359)),0)&gt;0," #","")</f>
        <v/>
      </c>
      <c r="AC359" s="11" t="str">
        <f>IF(IFERROR(SEARCH(CHAR(10),UPPER('ÚHRADOVÝ KATALOG VZP - ZP'!C359)),0)&gt;0," ALT+ENTER","")</f>
        <v/>
      </c>
      <c r="AD359" s="96" t="str">
        <f>IF(AND(V359=0, R359="NE"),"Chybí NAZ",IF(LEN(TRIM(W359&amp;X359&amp;Y359&amp;Z359&amp;AA359&amp;AB359&amp;AC359))&gt;0,"Nepovolený(é) znak(y):   "&amp;W359&amp;X359&amp;Y359&amp;Z359&amp;AA359&amp;AB359&amp;AC359,TRIM('ÚHRADOVÝ KATALOG VZP - ZP'!C359)))</f>
        <v/>
      </c>
      <c r="AE359" s="11">
        <f>LEN(TRIM('ÚHRADOVÝ KATALOG VZP - ZP'!D359))</f>
        <v>0</v>
      </c>
      <c r="AF359" s="11" t="str">
        <f>IF(IFERROR(SEARCH("""",UPPER('ÚHRADOVÝ KATALOG VZP - ZP'!D359)),0)&gt;0," "&amp;CHAR(34),"")</f>
        <v/>
      </c>
      <c r="AG359" s="11" t="str">
        <f>IF(IFERROR(SEARCH("~?",UPPER('ÚHRADOVÝ KATALOG VZP - ZP'!D359)),0)&gt;0," ?","")</f>
        <v/>
      </c>
      <c r="AH359" s="11" t="str">
        <f>IF(IFERROR(SEARCH("!",UPPER('ÚHRADOVÝ KATALOG VZP - ZP'!D359)),0)&gt;0," !","")</f>
        <v/>
      </c>
      <c r="AI359" s="11" t="str">
        <f>IF(IFERROR(SEARCH("_",UPPER('ÚHRADOVÝ KATALOG VZP - ZP'!D359)),0)&gt;0," _","")</f>
        <v/>
      </c>
      <c r="AJ359" s="11" t="str">
        <f>IF(IFERROR(SEARCH("§",UPPER('ÚHRADOVÝ KATALOG VZP - ZP'!D359)),0)&gt;0," §","")</f>
        <v/>
      </c>
      <c r="AK359" s="11" t="str">
        <f>IF(IFERROR(SEARCH("#",UPPER('ÚHRADOVÝ KATALOG VZP - ZP'!D359)),0)&gt;0," #","")</f>
        <v/>
      </c>
      <c r="AL359" s="11" t="str">
        <f>IF(IFERROR(SEARCH(CHAR(10),UPPER('ÚHRADOVÝ KATALOG VZP - ZP'!D359)),0)&gt;0," ALT+ENTER","")</f>
        <v/>
      </c>
      <c r="AM359" s="96" t="str">
        <f>IF(AND(AE359=0, R359="NE"),"Chybí DOP",IF(LEN(TRIM(AF359&amp;AG359&amp;AH359&amp;AI359&amp;AJ359&amp;AK359&amp;AL359))&gt;0,"Nepovolený(é) znak(y):   "&amp;AF359&amp;AG359&amp;AH359&amp;AI359&amp;AJ359&amp;AK359&amp;AL359,TRIM('ÚHRADOVÝ KATALOG VZP - ZP'!D359)))</f>
        <v/>
      </c>
    </row>
    <row r="360" spans="1:39" ht="30" hidden="1" customHeight="1" x14ac:dyDescent="0.2">
      <c r="A360" s="1">
        <v>355</v>
      </c>
      <c r="B360" s="20" t="str">
        <f>IF(ISBLANK('ÚHRADOVÝ KATALOG VZP - ZP'!B360),"",'ÚHRADOVÝ KATALOG VZP - ZP'!B360)</f>
        <v/>
      </c>
      <c r="C360" s="21" t="str">
        <f t="shared" si="21"/>
        <v/>
      </c>
      <c r="D360" s="21" t="str">
        <f t="shared" si="22"/>
        <v/>
      </c>
      <c r="E360" s="22" t="str">
        <f>IF(S360="NOVÝ",IF(LEN(TRIM('ÚHRADOVÝ KATALOG VZP - ZP'!E360))=0,"Chybí TYP",'ÚHRADOVÝ KATALOG VZP - ZP'!E360),IF(LEN(TRIM('ÚHRADOVÝ KATALOG VZP - ZP'!E360))=0,"",'ÚHRADOVÝ KATALOG VZP - ZP'!E360))</f>
        <v/>
      </c>
      <c r="F360" s="22" t="str">
        <f t="shared" si="23"/>
        <v/>
      </c>
      <c r="G360" s="22" t="str">
        <f>IF(S360="NOVÝ",IF(LEN(TRIM('ÚHRADOVÝ KATALOG VZP - ZP'!G360))=0,"???",IF(IFERROR(SEARCH("""",UPPER('ÚHRADOVÝ KATALOG VZP - ZP'!G360)),0)=0,UPPER('ÚHRADOVÝ KATALOG VZP - ZP'!G360),"("&amp;""""&amp;")")),IF(LEN(TRIM('ÚHRADOVÝ KATALOG VZP - ZP'!G360))=0,"",IF(IFERROR(SEARCH("""",UPPER('ÚHRADOVÝ KATALOG VZP - ZP'!G360)),0)=0,UPPER('ÚHRADOVÝ KATALOG VZP - ZP'!G360),"("&amp;""""&amp;")")))</f>
        <v/>
      </c>
      <c r="H360" s="22" t="str">
        <f>IF(IFERROR(SEARCH("""",UPPER('ÚHRADOVÝ KATALOG VZP - ZP'!H360)),0)=0,UPPER('ÚHRADOVÝ KATALOG VZP - ZP'!H360),"("&amp;""""&amp;")")</f>
        <v/>
      </c>
      <c r="I360" s="22" t="str">
        <f>IF(IFERROR(SEARCH("""",UPPER('ÚHRADOVÝ KATALOG VZP - ZP'!I360)),0)=0,UPPER('ÚHRADOVÝ KATALOG VZP - ZP'!I360),"("&amp;""""&amp;")")</f>
        <v/>
      </c>
      <c r="J360" s="23" t="str">
        <f>IF(S360="NOVÝ",IF(LEN(TRIM('ÚHRADOVÝ KATALOG VZP - ZP'!J360))=0,"Chybí VYC",'ÚHRADOVÝ KATALOG VZP - ZP'!J360),IF(LEN(TRIM('ÚHRADOVÝ KATALOG VZP - ZP'!J360))=0,"",'ÚHRADOVÝ KATALOG VZP - ZP'!J360))</f>
        <v/>
      </c>
      <c r="K360" s="22" t="str">
        <f>IF(S360="NOVÝ",IF(LEN(TRIM('ÚHRADOVÝ KATALOG VZP - ZP'!K360))=0,"Chybí MENA",IF(IFERROR(SEARCH("""",UPPER('ÚHRADOVÝ KATALOG VZP - ZP'!K360)),0)=0,UPPER('ÚHRADOVÝ KATALOG VZP - ZP'!K360),"("&amp;""""&amp;")")),IF(LEN(TRIM('ÚHRADOVÝ KATALOG VZP - ZP'!K360))=0,"",IF(IFERROR(SEARCH("""",UPPER('ÚHRADOVÝ KATALOG VZP - ZP'!K360)),0)=0,UPPER('ÚHRADOVÝ KATALOG VZP - ZP'!K360),"("&amp;""""&amp;")")))</f>
        <v/>
      </c>
      <c r="L360" s="24" t="str">
        <f>IF(S360="NOVÝ",IF(LEN(TRIM('ÚHRADOVÝ KATALOG VZP - ZP'!L360))=0,"Chybí KURZ",'ÚHRADOVÝ KATALOG VZP - ZP'!L360),IF(LEN(TRIM('ÚHRADOVÝ KATALOG VZP - ZP'!L360))=0,"",'ÚHRADOVÝ KATALOG VZP - ZP'!L360))</f>
        <v/>
      </c>
      <c r="M360" s="83" t="str">
        <f>IF(S360="NOVÝ",IF(LEN(TRIM('ÚHRADOVÝ KATALOG VZP - ZP'!M360))=0,"Chybí DPH",
IF(OR('ÚHRADOVÝ KATALOG VZP - ZP'!M360=15,'ÚHRADOVÝ KATALOG VZP - ZP'!M360=21),
'ÚHRADOVÝ KATALOG VZP - ZP'!M360,"CHYBA")),
IF(LEN(TRIM('ÚHRADOVÝ KATALOG VZP - ZP'!M360))=0,"",
IF(OR('ÚHRADOVÝ KATALOG VZP - ZP'!M360=15,'ÚHRADOVÝ KATALOG VZP - ZP'!M360=21),
'ÚHRADOVÝ KATALOG VZP - ZP'!M360,"CHYBA"))
)</f>
        <v/>
      </c>
      <c r="N360" s="25" t="str">
        <f>IF(R360="NE",IF(AND(T360&lt;&gt;"X",LEN('ÚHRADOVÝ KATALOG VZP - ZP'!N360)&gt;0),IF(ROUND(J360*L360*(1+(M360/100))*T360,2)&lt;'ÚHRADOVÝ KATALOG VZP - ZP'!N360,TEXT('ÚHRADOVÝ KATALOG VZP - ZP'!N360,"# ##0,00 Kč") &amp; CHAR(10) &amp; "&gt; " &amp; TEXT('ÚHRADOVÝ KATALOG VZP - ZP'!N360-(J360*L360*(1+(M360/100))*T360),"# ##0,00 Kč"),TEXT('ÚHRADOVÝ KATALOG VZP - ZP'!N360,"# ##0,00 Kč") &amp; CHAR(10) &amp; "OK"),"Chybí data pro výpočet"),"")</f>
        <v/>
      </c>
      <c r="O360" s="26" t="str">
        <f>IF(AND(R360="NE",LEN('ÚHRADOVÝ KATALOG VZP - ZP'!O360)&gt;0),'ÚHRADOVÝ KATALOG VZP - ZP'!O360,"")</f>
        <v/>
      </c>
      <c r="P360" s="26" t="str">
        <f>IF(AND(R360="NE",LEN('ÚHRADOVÝ KATALOG VZP - ZP'!P360)&gt;0),'ÚHRADOVÝ KATALOG VZP - ZP'!P360,"")</f>
        <v/>
      </c>
      <c r="Q360" s="79" t="str">
        <f>IF(LEN(TRIM('ÚHRADOVÝ KATALOG VZP - ZP'!Q360))=0,"",IF(IFERROR(SEARCH("""",UPPER('ÚHRADOVÝ KATALOG VZP - ZP'!Q360)),0)=0,UPPER('ÚHRADOVÝ KATALOG VZP - ZP'!Q360),"("&amp;""""&amp;")"))</f>
        <v/>
      </c>
      <c r="R360" s="31" t="str">
        <f>IF(LEN(TRIM('ÚHRADOVÝ KATALOG VZP - ZP'!B360)&amp;TRIM('ÚHRADOVÝ KATALOG VZP - ZP'!C360)&amp;TRIM('ÚHRADOVÝ KATALOG VZP - ZP'!D360)&amp;TRIM('ÚHRADOVÝ KATALOG VZP - ZP'!E360)&amp;TRIM('ÚHRADOVÝ KATALOG VZP - ZP'!F360)&amp;TRIM('ÚHRADOVÝ KATALOG VZP - ZP'!G360)&amp;TRIM('ÚHRADOVÝ KATALOG VZP - ZP'!H360)&amp;TRIM('ÚHRADOVÝ KATALOG VZP - ZP'!I360)&amp;TRIM('ÚHRADOVÝ KATALOG VZP - ZP'!J360)&amp;TRIM('ÚHRADOVÝ KATALOG VZP - ZP'!K360)&amp;TRIM('ÚHRADOVÝ KATALOG VZP - ZP'!L360)&amp;TRIM('ÚHRADOVÝ KATALOG VZP - ZP'!M360)&amp;TRIM('ÚHRADOVÝ KATALOG VZP - ZP'!N360)&amp;TRIM('ÚHRADOVÝ KATALOG VZP - ZP'!O360)&amp;TRIM('ÚHRADOVÝ KATALOG VZP - ZP'!P360)&amp;TRIM('ÚHRADOVÝ KATALOG VZP - ZP'!Q360))=0,"ANO","NE")</f>
        <v>ANO</v>
      </c>
      <c r="S360" s="31" t="str">
        <f>IF(R360="NE",IF(LEN(TRIM('ÚHRADOVÝ KATALOG VZP - ZP'!B360))=0,"NOVÝ","OPRAVA"),"")</f>
        <v/>
      </c>
      <c r="T360" s="32" t="str">
        <f t="shared" si="24"/>
        <v>X</v>
      </c>
      <c r="U360" s="11"/>
      <c r="V360" s="11">
        <f>LEN(TRIM('ÚHRADOVÝ KATALOG VZP - ZP'!C360))</f>
        <v>0</v>
      </c>
      <c r="W360" s="11" t="str">
        <f>IF(IFERROR(SEARCH("""",UPPER('ÚHRADOVÝ KATALOG VZP - ZP'!C360)),0)&gt;0," "&amp;CHAR(34),"")</f>
        <v/>
      </c>
      <c r="X360" s="11" t="str">
        <f>IF(IFERROR(SEARCH("~?",UPPER('ÚHRADOVÝ KATALOG VZP - ZP'!C360)),0)&gt;0," ?","")</f>
        <v/>
      </c>
      <c r="Y360" s="11" t="str">
        <f>IF(IFERROR(SEARCH("!",UPPER('ÚHRADOVÝ KATALOG VZP - ZP'!C360)),0)&gt;0," !","")</f>
        <v/>
      </c>
      <c r="Z360" s="11" t="str">
        <f>IF(IFERROR(SEARCH("_",UPPER('ÚHRADOVÝ KATALOG VZP - ZP'!C360)),0)&gt;0," _","")</f>
        <v/>
      </c>
      <c r="AA360" s="11" t="str">
        <f>IF(IFERROR(SEARCH("§",UPPER('ÚHRADOVÝ KATALOG VZP - ZP'!C360)),0)&gt;0," §","")</f>
        <v/>
      </c>
      <c r="AB360" s="11" t="str">
        <f>IF(IFERROR(SEARCH("#",UPPER('ÚHRADOVÝ KATALOG VZP - ZP'!C360)),0)&gt;0," #","")</f>
        <v/>
      </c>
      <c r="AC360" s="11" t="str">
        <f>IF(IFERROR(SEARCH(CHAR(10),UPPER('ÚHRADOVÝ KATALOG VZP - ZP'!C360)),0)&gt;0," ALT+ENTER","")</f>
        <v/>
      </c>
      <c r="AD360" s="96" t="str">
        <f>IF(AND(V360=0, R360="NE"),"Chybí NAZ",IF(LEN(TRIM(W360&amp;X360&amp;Y360&amp;Z360&amp;AA360&amp;AB360&amp;AC360))&gt;0,"Nepovolený(é) znak(y):   "&amp;W360&amp;X360&amp;Y360&amp;Z360&amp;AA360&amp;AB360&amp;AC360,TRIM('ÚHRADOVÝ KATALOG VZP - ZP'!C360)))</f>
        <v/>
      </c>
      <c r="AE360" s="11">
        <f>LEN(TRIM('ÚHRADOVÝ KATALOG VZP - ZP'!D360))</f>
        <v>0</v>
      </c>
      <c r="AF360" s="11" t="str">
        <f>IF(IFERROR(SEARCH("""",UPPER('ÚHRADOVÝ KATALOG VZP - ZP'!D360)),0)&gt;0," "&amp;CHAR(34),"")</f>
        <v/>
      </c>
      <c r="AG360" s="11" t="str">
        <f>IF(IFERROR(SEARCH("~?",UPPER('ÚHRADOVÝ KATALOG VZP - ZP'!D360)),0)&gt;0," ?","")</f>
        <v/>
      </c>
      <c r="AH360" s="11" t="str">
        <f>IF(IFERROR(SEARCH("!",UPPER('ÚHRADOVÝ KATALOG VZP - ZP'!D360)),0)&gt;0," !","")</f>
        <v/>
      </c>
      <c r="AI360" s="11" t="str">
        <f>IF(IFERROR(SEARCH("_",UPPER('ÚHRADOVÝ KATALOG VZP - ZP'!D360)),0)&gt;0," _","")</f>
        <v/>
      </c>
      <c r="AJ360" s="11" t="str">
        <f>IF(IFERROR(SEARCH("§",UPPER('ÚHRADOVÝ KATALOG VZP - ZP'!D360)),0)&gt;0," §","")</f>
        <v/>
      </c>
      <c r="AK360" s="11" t="str">
        <f>IF(IFERROR(SEARCH("#",UPPER('ÚHRADOVÝ KATALOG VZP - ZP'!D360)),0)&gt;0," #","")</f>
        <v/>
      </c>
      <c r="AL360" s="11" t="str">
        <f>IF(IFERROR(SEARCH(CHAR(10),UPPER('ÚHRADOVÝ KATALOG VZP - ZP'!D360)),0)&gt;0," ALT+ENTER","")</f>
        <v/>
      </c>
      <c r="AM360" s="96" t="str">
        <f>IF(AND(AE360=0, R360="NE"),"Chybí DOP",IF(LEN(TRIM(AF360&amp;AG360&amp;AH360&amp;AI360&amp;AJ360&amp;AK360&amp;AL360))&gt;0,"Nepovolený(é) znak(y):   "&amp;AF360&amp;AG360&amp;AH360&amp;AI360&amp;AJ360&amp;AK360&amp;AL360,TRIM('ÚHRADOVÝ KATALOG VZP - ZP'!D360)))</f>
        <v/>
      </c>
    </row>
    <row r="361" spans="1:39" ht="30" hidden="1" customHeight="1" x14ac:dyDescent="0.2">
      <c r="A361" s="1">
        <v>356</v>
      </c>
      <c r="B361" s="20" t="str">
        <f>IF(ISBLANK('ÚHRADOVÝ KATALOG VZP - ZP'!B361),"",'ÚHRADOVÝ KATALOG VZP - ZP'!B361)</f>
        <v/>
      </c>
      <c r="C361" s="21" t="str">
        <f t="shared" si="21"/>
        <v/>
      </c>
      <c r="D361" s="21" t="str">
        <f t="shared" si="22"/>
        <v/>
      </c>
      <c r="E361" s="22" t="str">
        <f>IF(S361="NOVÝ",IF(LEN(TRIM('ÚHRADOVÝ KATALOG VZP - ZP'!E361))=0,"Chybí TYP",'ÚHRADOVÝ KATALOG VZP - ZP'!E361),IF(LEN(TRIM('ÚHRADOVÝ KATALOG VZP - ZP'!E361))=0,"",'ÚHRADOVÝ KATALOG VZP - ZP'!E361))</f>
        <v/>
      </c>
      <c r="F361" s="22" t="str">
        <f t="shared" si="23"/>
        <v/>
      </c>
      <c r="G361" s="22" t="str">
        <f>IF(S361="NOVÝ",IF(LEN(TRIM('ÚHRADOVÝ KATALOG VZP - ZP'!G361))=0,"???",IF(IFERROR(SEARCH("""",UPPER('ÚHRADOVÝ KATALOG VZP - ZP'!G361)),0)=0,UPPER('ÚHRADOVÝ KATALOG VZP - ZP'!G361),"("&amp;""""&amp;")")),IF(LEN(TRIM('ÚHRADOVÝ KATALOG VZP - ZP'!G361))=0,"",IF(IFERROR(SEARCH("""",UPPER('ÚHRADOVÝ KATALOG VZP - ZP'!G361)),0)=0,UPPER('ÚHRADOVÝ KATALOG VZP - ZP'!G361),"("&amp;""""&amp;")")))</f>
        <v/>
      </c>
      <c r="H361" s="22" t="str">
        <f>IF(IFERROR(SEARCH("""",UPPER('ÚHRADOVÝ KATALOG VZP - ZP'!H361)),0)=0,UPPER('ÚHRADOVÝ KATALOG VZP - ZP'!H361),"("&amp;""""&amp;")")</f>
        <v/>
      </c>
      <c r="I361" s="22" t="str">
        <f>IF(IFERROR(SEARCH("""",UPPER('ÚHRADOVÝ KATALOG VZP - ZP'!I361)),0)=0,UPPER('ÚHRADOVÝ KATALOG VZP - ZP'!I361),"("&amp;""""&amp;")")</f>
        <v/>
      </c>
      <c r="J361" s="23" t="str">
        <f>IF(S361="NOVÝ",IF(LEN(TRIM('ÚHRADOVÝ KATALOG VZP - ZP'!J361))=0,"Chybí VYC",'ÚHRADOVÝ KATALOG VZP - ZP'!J361),IF(LEN(TRIM('ÚHRADOVÝ KATALOG VZP - ZP'!J361))=0,"",'ÚHRADOVÝ KATALOG VZP - ZP'!J361))</f>
        <v/>
      </c>
      <c r="K361" s="22" t="str">
        <f>IF(S361="NOVÝ",IF(LEN(TRIM('ÚHRADOVÝ KATALOG VZP - ZP'!K361))=0,"Chybí MENA",IF(IFERROR(SEARCH("""",UPPER('ÚHRADOVÝ KATALOG VZP - ZP'!K361)),0)=0,UPPER('ÚHRADOVÝ KATALOG VZP - ZP'!K361),"("&amp;""""&amp;")")),IF(LEN(TRIM('ÚHRADOVÝ KATALOG VZP - ZP'!K361))=0,"",IF(IFERROR(SEARCH("""",UPPER('ÚHRADOVÝ KATALOG VZP - ZP'!K361)),0)=0,UPPER('ÚHRADOVÝ KATALOG VZP - ZP'!K361),"("&amp;""""&amp;")")))</f>
        <v/>
      </c>
      <c r="L361" s="24" t="str">
        <f>IF(S361="NOVÝ",IF(LEN(TRIM('ÚHRADOVÝ KATALOG VZP - ZP'!L361))=0,"Chybí KURZ",'ÚHRADOVÝ KATALOG VZP - ZP'!L361),IF(LEN(TRIM('ÚHRADOVÝ KATALOG VZP - ZP'!L361))=0,"",'ÚHRADOVÝ KATALOG VZP - ZP'!L361))</f>
        <v/>
      </c>
      <c r="M361" s="83" t="str">
        <f>IF(S361="NOVÝ",IF(LEN(TRIM('ÚHRADOVÝ KATALOG VZP - ZP'!M361))=0,"Chybí DPH",
IF(OR('ÚHRADOVÝ KATALOG VZP - ZP'!M361=15,'ÚHRADOVÝ KATALOG VZP - ZP'!M361=21),
'ÚHRADOVÝ KATALOG VZP - ZP'!M361,"CHYBA")),
IF(LEN(TRIM('ÚHRADOVÝ KATALOG VZP - ZP'!M361))=0,"",
IF(OR('ÚHRADOVÝ KATALOG VZP - ZP'!M361=15,'ÚHRADOVÝ KATALOG VZP - ZP'!M361=21),
'ÚHRADOVÝ KATALOG VZP - ZP'!M361,"CHYBA"))
)</f>
        <v/>
      </c>
      <c r="N361" s="25" t="str">
        <f>IF(R361="NE",IF(AND(T361&lt;&gt;"X",LEN('ÚHRADOVÝ KATALOG VZP - ZP'!N361)&gt;0),IF(ROUND(J361*L361*(1+(M361/100))*T361,2)&lt;'ÚHRADOVÝ KATALOG VZP - ZP'!N361,TEXT('ÚHRADOVÝ KATALOG VZP - ZP'!N361,"# ##0,00 Kč") &amp; CHAR(10) &amp; "&gt; " &amp; TEXT('ÚHRADOVÝ KATALOG VZP - ZP'!N361-(J361*L361*(1+(M361/100))*T361),"# ##0,00 Kč"),TEXT('ÚHRADOVÝ KATALOG VZP - ZP'!N361,"# ##0,00 Kč") &amp; CHAR(10) &amp; "OK"),"Chybí data pro výpočet"),"")</f>
        <v/>
      </c>
      <c r="O361" s="26" t="str">
        <f>IF(AND(R361="NE",LEN('ÚHRADOVÝ KATALOG VZP - ZP'!O361)&gt;0),'ÚHRADOVÝ KATALOG VZP - ZP'!O361,"")</f>
        <v/>
      </c>
      <c r="P361" s="26" t="str">
        <f>IF(AND(R361="NE",LEN('ÚHRADOVÝ KATALOG VZP - ZP'!P361)&gt;0),'ÚHRADOVÝ KATALOG VZP - ZP'!P361,"")</f>
        <v/>
      </c>
      <c r="Q361" s="79" t="str">
        <f>IF(LEN(TRIM('ÚHRADOVÝ KATALOG VZP - ZP'!Q361))=0,"",IF(IFERROR(SEARCH("""",UPPER('ÚHRADOVÝ KATALOG VZP - ZP'!Q361)),0)=0,UPPER('ÚHRADOVÝ KATALOG VZP - ZP'!Q361),"("&amp;""""&amp;")"))</f>
        <v/>
      </c>
      <c r="R361" s="31" t="str">
        <f>IF(LEN(TRIM('ÚHRADOVÝ KATALOG VZP - ZP'!B361)&amp;TRIM('ÚHRADOVÝ KATALOG VZP - ZP'!C361)&amp;TRIM('ÚHRADOVÝ KATALOG VZP - ZP'!D361)&amp;TRIM('ÚHRADOVÝ KATALOG VZP - ZP'!E361)&amp;TRIM('ÚHRADOVÝ KATALOG VZP - ZP'!F361)&amp;TRIM('ÚHRADOVÝ KATALOG VZP - ZP'!G361)&amp;TRIM('ÚHRADOVÝ KATALOG VZP - ZP'!H361)&amp;TRIM('ÚHRADOVÝ KATALOG VZP - ZP'!I361)&amp;TRIM('ÚHRADOVÝ KATALOG VZP - ZP'!J361)&amp;TRIM('ÚHRADOVÝ KATALOG VZP - ZP'!K361)&amp;TRIM('ÚHRADOVÝ KATALOG VZP - ZP'!L361)&amp;TRIM('ÚHRADOVÝ KATALOG VZP - ZP'!M361)&amp;TRIM('ÚHRADOVÝ KATALOG VZP - ZP'!N361)&amp;TRIM('ÚHRADOVÝ KATALOG VZP - ZP'!O361)&amp;TRIM('ÚHRADOVÝ KATALOG VZP - ZP'!P361)&amp;TRIM('ÚHRADOVÝ KATALOG VZP - ZP'!Q361))=0,"ANO","NE")</f>
        <v>ANO</v>
      </c>
      <c r="S361" s="31" t="str">
        <f>IF(R361="NE",IF(LEN(TRIM('ÚHRADOVÝ KATALOG VZP - ZP'!B361))=0,"NOVÝ","OPRAVA"),"")</f>
        <v/>
      </c>
      <c r="T361" s="32" t="str">
        <f t="shared" si="24"/>
        <v>X</v>
      </c>
      <c r="U361" s="11"/>
      <c r="V361" s="11">
        <f>LEN(TRIM('ÚHRADOVÝ KATALOG VZP - ZP'!C361))</f>
        <v>0</v>
      </c>
      <c r="W361" s="11" t="str">
        <f>IF(IFERROR(SEARCH("""",UPPER('ÚHRADOVÝ KATALOG VZP - ZP'!C361)),0)&gt;0," "&amp;CHAR(34),"")</f>
        <v/>
      </c>
      <c r="X361" s="11" t="str">
        <f>IF(IFERROR(SEARCH("~?",UPPER('ÚHRADOVÝ KATALOG VZP - ZP'!C361)),0)&gt;0," ?","")</f>
        <v/>
      </c>
      <c r="Y361" s="11" t="str">
        <f>IF(IFERROR(SEARCH("!",UPPER('ÚHRADOVÝ KATALOG VZP - ZP'!C361)),0)&gt;0," !","")</f>
        <v/>
      </c>
      <c r="Z361" s="11" t="str">
        <f>IF(IFERROR(SEARCH("_",UPPER('ÚHRADOVÝ KATALOG VZP - ZP'!C361)),0)&gt;0," _","")</f>
        <v/>
      </c>
      <c r="AA361" s="11" t="str">
        <f>IF(IFERROR(SEARCH("§",UPPER('ÚHRADOVÝ KATALOG VZP - ZP'!C361)),0)&gt;0," §","")</f>
        <v/>
      </c>
      <c r="AB361" s="11" t="str">
        <f>IF(IFERROR(SEARCH("#",UPPER('ÚHRADOVÝ KATALOG VZP - ZP'!C361)),0)&gt;0," #","")</f>
        <v/>
      </c>
      <c r="AC361" s="11" t="str">
        <f>IF(IFERROR(SEARCH(CHAR(10),UPPER('ÚHRADOVÝ KATALOG VZP - ZP'!C361)),0)&gt;0," ALT+ENTER","")</f>
        <v/>
      </c>
      <c r="AD361" s="96" t="str">
        <f>IF(AND(V361=0, R361="NE"),"Chybí NAZ",IF(LEN(TRIM(W361&amp;X361&amp;Y361&amp;Z361&amp;AA361&amp;AB361&amp;AC361))&gt;0,"Nepovolený(é) znak(y):   "&amp;W361&amp;X361&amp;Y361&amp;Z361&amp;AA361&amp;AB361&amp;AC361,TRIM('ÚHRADOVÝ KATALOG VZP - ZP'!C361)))</f>
        <v/>
      </c>
      <c r="AE361" s="11">
        <f>LEN(TRIM('ÚHRADOVÝ KATALOG VZP - ZP'!D361))</f>
        <v>0</v>
      </c>
      <c r="AF361" s="11" t="str">
        <f>IF(IFERROR(SEARCH("""",UPPER('ÚHRADOVÝ KATALOG VZP - ZP'!D361)),0)&gt;0," "&amp;CHAR(34),"")</f>
        <v/>
      </c>
      <c r="AG361" s="11" t="str">
        <f>IF(IFERROR(SEARCH("~?",UPPER('ÚHRADOVÝ KATALOG VZP - ZP'!D361)),0)&gt;0," ?","")</f>
        <v/>
      </c>
      <c r="AH361" s="11" t="str">
        <f>IF(IFERROR(SEARCH("!",UPPER('ÚHRADOVÝ KATALOG VZP - ZP'!D361)),0)&gt;0," !","")</f>
        <v/>
      </c>
      <c r="AI361" s="11" t="str">
        <f>IF(IFERROR(SEARCH("_",UPPER('ÚHRADOVÝ KATALOG VZP - ZP'!D361)),0)&gt;0," _","")</f>
        <v/>
      </c>
      <c r="AJ361" s="11" t="str">
        <f>IF(IFERROR(SEARCH("§",UPPER('ÚHRADOVÝ KATALOG VZP - ZP'!D361)),0)&gt;0," §","")</f>
        <v/>
      </c>
      <c r="AK361" s="11" t="str">
        <f>IF(IFERROR(SEARCH("#",UPPER('ÚHRADOVÝ KATALOG VZP - ZP'!D361)),0)&gt;0," #","")</f>
        <v/>
      </c>
      <c r="AL361" s="11" t="str">
        <f>IF(IFERROR(SEARCH(CHAR(10),UPPER('ÚHRADOVÝ KATALOG VZP - ZP'!D361)),0)&gt;0," ALT+ENTER","")</f>
        <v/>
      </c>
      <c r="AM361" s="96" t="str">
        <f>IF(AND(AE361=0, R361="NE"),"Chybí DOP",IF(LEN(TRIM(AF361&amp;AG361&amp;AH361&amp;AI361&amp;AJ361&amp;AK361&amp;AL361))&gt;0,"Nepovolený(é) znak(y):   "&amp;AF361&amp;AG361&amp;AH361&amp;AI361&amp;AJ361&amp;AK361&amp;AL361,TRIM('ÚHRADOVÝ KATALOG VZP - ZP'!D361)))</f>
        <v/>
      </c>
    </row>
    <row r="362" spans="1:39" ht="30" hidden="1" customHeight="1" x14ac:dyDescent="0.2">
      <c r="A362" s="1">
        <v>357</v>
      </c>
      <c r="B362" s="20" t="str">
        <f>IF(ISBLANK('ÚHRADOVÝ KATALOG VZP - ZP'!B362),"",'ÚHRADOVÝ KATALOG VZP - ZP'!B362)</f>
        <v/>
      </c>
      <c r="C362" s="21" t="str">
        <f t="shared" si="21"/>
        <v/>
      </c>
      <c r="D362" s="21" t="str">
        <f t="shared" si="22"/>
        <v/>
      </c>
      <c r="E362" s="22" t="str">
        <f>IF(S362="NOVÝ",IF(LEN(TRIM('ÚHRADOVÝ KATALOG VZP - ZP'!E362))=0,"Chybí TYP",'ÚHRADOVÝ KATALOG VZP - ZP'!E362),IF(LEN(TRIM('ÚHRADOVÝ KATALOG VZP - ZP'!E362))=0,"",'ÚHRADOVÝ KATALOG VZP - ZP'!E362))</f>
        <v/>
      </c>
      <c r="F362" s="22" t="str">
        <f t="shared" si="23"/>
        <v/>
      </c>
      <c r="G362" s="22" t="str">
        <f>IF(S362="NOVÝ",IF(LEN(TRIM('ÚHRADOVÝ KATALOG VZP - ZP'!G362))=0,"???",IF(IFERROR(SEARCH("""",UPPER('ÚHRADOVÝ KATALOG VZP - ZP'!G362)),0)=0,UPPER('ÚHRADOVÝ KATALOG VZP - ZP'!G362),"("&amp;""""&amp;")")),IF(LEN(TRIM('ÚHRADOVÝ KATALOG VZP - ZP'!G362))=0,"",IF(IFERROR(SEARCH("""",UPPER('ÚHRADOVÝ KATALOG VZP - ZP'!G362)),0)=0,UPPER('ÚHRADOVÝ KATALOG VZP - ZP'!G362),"("&amp;""""&amp;")")))</f>
        <v/>
      </c>
      <c r="H362" s="22" t="str">
        <f>IF(IFERROR(SEARCH("""",UPPER('ÚHRADOVÝ KATALOG VZP - ZP'!H362)),0)=0,UPPER('ÚHRADOVÝ KATALOG VZP - ZP'!H362),"("&amp;""""&amp;")")</f>
        <v/>
      </c>
      <c r="I362" s="22" t="str">
        <f>IF(IFERROR(SEARCH("""",UPPER('ÚHRADOVÝ KATALOG VZP - ZP'!I362)),0)=0,UPPER('ÚHRADOVÝ KATALOG VZP - ZP'!I362),"("&amp;""""&amp;")")</f>
        <v/>
      </c>
      <c r="J362" s="23" t="str">
        <f>IF(S362="NOVÝ",IF(LEN(TRIM('ÚHRADOVÝ KATALOG VZP - ZP'!J362))=0,"Chybí VYC",'ÚHRADOVÝ KATALOG VZP - ZP'!J362),IF(LEN(TRIM('ÚHRADOVÝ KATALOG VZP - ZP'!J362))=0,"",'ÚHRADOVÝ KATALOG VZP - ZP'!J362))</f>
        <v/>
      </c>
      <c r="K362" s="22" t="str">
        <f>IF(S362="NOVÝ",IF(LEN(TRIM('ÚHRADOVÝ KATALOG VZP - ZP'!K362))=0,"Chybí MENA",IF(IFERROR(SEARCH("""",UPPER('ÚHRADOVÝ KATALOG VZP - ZP'!K362)),0)=0,UPPER('ÚHRADOVÝ KATALOG VZP - ZP'!K362),"("&amp;""""&amp;")")),IF(LEN(TRIM('ÚHRADOVÝ KATALOG VZP - ZP'!K362))=0,"",IF(IFERROR(SEARCH("""",UPPER('ÚHRADOVÝ KATALOG VZP - ZP'!K362)),0)=0,UPPER('ÚHRADOVÝ KATALOG VZP - ZP'!K362),"("&amp;""""&amp;")")))</f>
        <v/>
      </c>
      <c r="L362" s="24" t="str">
        <f>IF(S362="NOVÝ",IF(LEN(TRIM('ÚHRADOVÝ KATALOG VZP - ZP'!L362))=0,"Chybí KURZ",'ÚHRADOVÝ KATALOG VZP - ZP'!L362),IF(LEN(TRIM('ÚHRADOVÝ KATALOG VZP - ZP'!L362))=0,"",'ÚHRADOVÝ KATALOG VZP - ZP'!L362))</f>
        <v/>
      </c>
      <c r="M362" s="83" t="str">
        <f>IF(S362="NOVÝ",IF(LEN(TRIM('ÚHRADOVÝ KATALOG VZP - ZP'!M362))=0,"Chybí DPH",
IF(OR('ÚHRADOVÝ KATALOG VZP - ZP'!M362=15,'ÚHRADOVÝ KATALOG VZP - ZP'!M362=21),
'ÚHRADOVÝ KATALOG VZP - ZP'!M362,"CHYBA")),
IF(LEN(TRIM('ÚHRADOVÝ KATALOG VZP - ZP'!M362))=0,"",
IF(OR('ÚHRADOVÝ KATALOG VZP - ZP'!M362=15,'ÚHRADOVÝ KATALOG VZP - ZP'!M362=21),
'ÚHRADOVÝ KATALOG VZP - ZP'!M362,"CHYBA"))
)</f>
        <v/>
      </c>
      <c r="N362" s="25" t="str">
        <f>IF(R362="NE",IF(AND(T362&lt;&gt;"X",LEN('ÚHRADOVÝ KATALOG VZP - ZP'!N362)&gt;0),IF(ROUND(J362*L362*(1+(M362/100))*T362,2)&lt;'ÚHRADOVÝ KATALOG VZP - ZP'!N362,TEXT('ÚHRADOVÝ KATALOG VZP - ZP'!N362,"# ##0,00 Kč") &amp; CHAR(10) &amp; "&gt; " &amp; TEXT('ÚHRADOVÝ KATALOG VZP - ZP'!N362-(J362*L362*(1+(M362/100))*T362),"# ##0,00 Kč"),TEXT('ÚHRADOVÝ KATALOG VZP - ZP'!N362,"# ##0,00 Kč") &amp; CHAR(10) &amp; "OK"),"Chybí data pro výpočet"),"")</f>
        <v/>
      </c>
      <c r="O362" s="26" t="str">
        <f>IF(AND(R362="NE",LEN('ÚHRADOVÝ KATALOG VZP - ZP'!O362)&gt;0),'ÚHRADOVÝ KATALOG VZP - ZP'!O362,"")</f>
        <v/>
      </c>
      <c r="P362" s="26" t="str">
        <f>IF(AND(R362="NE",LEN('ÚHRADOVÝ KATALOG VZP - ZP'!P362)&gt;0),'ÚHRADOVÝ KATALOG VZP - ZP'!P362,"")</f>
        <v/>
      </c>
      <c r="Q362" s="79" t="str">
        <f>IF(LEN(TRIM('ÚHRADOVÝ KATALOG VZP - ZP'!Q362))=0,"",IF(IFERROR(SEARCH("""",UPPER('ÚHRADOVÝ KATALOG VZP - ZP'!Q362)),0)=0,UPPER('ÚHRADOVÝ KATALOG VZP - ZP'!Q362),"("&amp;""""&amp;")"))</f>
        <v/>
      </c>
      <c r="R362" s="31" t="str">
        <f>IF(LEN(TRIM('ÚHRADOVÝ KATALOG VZP - ZP'!B362)&amp;TRIM('ÚHRADOVÝ KATALOG VZP - ZP'!C362)&amp;TRIM('ÚHRADOVÝ KATALOG VZP - ZP'!D362)&amp;TRIM('ÚHRADOVÝ KATALOG VZP - ZP'!E362)&amp;TRIM('ÚHRADOVÝ KATALOG VZP - ZP'!F362)&amp;TRIM('ÚHRADOVÝ KATALOG VZP - ZP'!G362)&amp;TRIM('ÚHRADOVÝ KATALOG VZP - ZP'!H362)&amp;TRIM('ÚHRADOVÝ KATALOG VZP - ZP'!I362)&amp;TRIM('ÚHRADOVÝ KATALOG VZP - ZP'!J362)&amp;TRIM('ÚHRADOVÝ KATALOG VZP - ZP'!K362)&amp;TRIM('ÚHRADOVÝ KATALOG VZP - ZP'!L362)&amp;TRIM('ÚHRADOVÝ KATALOG VZP - ZP'!M362)&amp;TRIM('ÚHRADOVÝ KATALOG VZP - ZP'!N362)&amp;TRIM('ÚHRADOVÝ KATALOG VZP - ZP'!O362)&amp;TRIM('ÚHRADOVÝ KATALOG VZP - ZP'!P362)&amp;TRIM('ÚHRADOVÝ KATALOG VZP - ZP'!Q362))=0,"ANO","NE")</f>
        <v>ANO</v>
      </c>
      <c r="S362" s="31" t="str">
        <f>IF(R362="NE",IF(LEN(TRIM('ÚHRADOVÝ KATALOG VZP - ZP'!B362))=0,"NOVÝ","OPRAVA"),"")</f>
        <v/>
      </c>
      <c r="T362" s="32" t="str">
        <f t="shared" si="24"/>
        <v>X</v>
      </c>
      <c r="U362" s="11"/>
      <c r="V362" s="11">
        <f>LEN(TRIM('ÚHRADOVÝ KATALOG VZP - ZP'!C362))</f>
        <v>0</v>
      </c>
      <c r="W362" s="11" t="str">
        <f>IF(IFERROR(SEARCH("""",UPPER('ÚHRADOVÝ KATALOG VZP - ZP'!C362)),0)&gt;0," "&amp;CHAR(34),"")</f>
        <v/>
      </c>
      <c r="X362" s="11" t="str">
        <f>IF(IFERROR(SEARCH("~?",UPPER('ÚHRADOVÝ KATALOG VZP - ZP'!C362)),0)&gt;0," ?","")</f>
        <v/>
      </c>
      <c r="Y362" s="11" t="str">
        <f>IF(IFERROR(SEARCH("!",UPPER('ÚHRADOVÝ KATALOG VZP - ZP'!C362)),0)&gt;0," !","")</f>
        <v/>
      </c>
      <c r="Z362" s="11" t="str">
        <f>IF(IFERROR(SEARCH("_",UPPER('ÚHRADOVÝ KATALOG VZP - ZP'!C362)),0)&gt;0," _","")</f>
        <v/>
      </c>
      <c r="AA362" s="11" t="str">
        <f>IF(IFERROR(SEARCH("§",UPPER('ÚHRADOVÝ KATALOG VZP - ZP'!C362)),0)&gt;0," §","")</f>
        <v/>
      </c>
      <c r="AB362" s="11" t="str">
        <f>IF(IFERROR(SEARCH("#",UPPER('ÚHRADOVÝ KATALOG VZP - ZP'!C362)),0)&gt;0," #","")</f>
        <v/>
      </c>
      <c r="AC362" s="11" t="str">
        <f>IF(IFERROR(SEARCH(CHAR(10),UPPER('ÚHRADOVÝ KATALOG VZP - ZP'!C362)),0)&gt;0," ALT+ENTER","")</f>
        <v/>
      </c>
      <c r="AD362" s="96" t="str">
        <f>IF(AND(V362=0, R362="NE"),"Chybí NAZ",IF(LEN(TRIM(W362&amp;X362&amp;Y362&amp;Z362&amp;AA362&amp;AB362&amp;AC362))&gt;0,"Nepovolený(é) znak(y):   "&amp;W362&amp;X362&amp;Y362&amp;Z362&amp;AA362&amp;AB362&amp;AC362,TRIM('ÚHRADOVÝ KATALOG VZP - ZP'!C362)))</f>
        <v/>
      </c>
      <c r="AE362" s="11">
        <f>LEN(TRIM('ÚHRADOVÝ KATALOG VZP - ZP'!D362))</f>
        <v>0</v>
      </c>
      <c r="AF362" s="11" t="str">
        <f>IF(IFERROR(SEARCH("""",UPPER('ÚHRADOVÝ KATALOG VZP - ZP'!D362)),0)&gt;0," "&amp;CHAR(34),"")</f>
        <v/>
      </c>
      <c r="AG362" s="11" t="str">
        <f>IF(IFERROR(SEARCH("~?",UPPER('ÚHRADOVÝ KATALOG VZP - ZP'!D362)),0)&gt;0," ?","")</f>
        <v/>
      </c>
      <c r="AH362" s="11" t="str">
        <f>IF(IFERROR(SEARCH("!",UPPER('ÚHRADOVÝ KATALOG VZP - ZP'!D362)),0)&gt;0," !","")</f>
        <v/>
      </c>
      <c r="AI362" s="11" t="str">
        <f>IF(IFERROR(SEARCH("_",UPPER('ÚHRADOVÝ KATALOG VZP - ZP'!D362)),0)&gt;0," _","")</f>
        <v/>
      </c>
      <c r="AJ362" s="11" t="str">
        <f>IF(IFERROR(SEARCH("§",UPPER('ÚHRADOVÝ KATALOG VZP - ZP'!D362)),0)&gt;0," §","")</f>
        <v/>
      </c>
      <c r="AK362" s="11" t="str">
        <f>IF(IFERROR(SEARCH("#",UPPER('ÚHRADOVÝ KATALOG VZP - ZP'!D362)),0)&gt;0," #","")</f>
        <v/>
      </c>
      <c r="AL362" s="11" t="str">
        <f>IF(IFERROR(SEARCH(CHAR(10),UPPER('ÚHRADOVÝ KATALOG VZP - ZP'!D362)),0)&gt;0," ALT+ENTER","")</f>
        <v/>
      </c>
      <c r="AM362" s="96" t="str">
        <f>IF(AND(AE362=0, R362="NE"),"Chybí DOP",IF(LEN(TRIM(AF362&amp;AG362&amp;AH362&amp;AI362&amp;AJ362&amp;AK362&amp;AL362))&gt;0,"Nepovolený(é) znak(y):   "&amp;AF362&amp;AG362&amp;AH362&amp;AI362&amp;AJ362&amp;AK362&amp;AL362,TRIM('ÚHRADOVÝ KATALOG VZP - ZP'!D362)))</f>
        <v/>
      </c>
    </row>
    <row r="363" spans="1:39" ht="30" hidden="1" customHeight="1" x14ac:dyDescent="0.2">
      <c r="A363" s="1">
        <v>358</v>
      </c>
      <c r="B363" s="20" t="str">
        <f>IF(ISBLANK('ÚHRADOVÝ KATALOG VZP - ZP'!B363),"",'ÚHRADOVÝ KATALOG VZP - ZP'!B363)</f>
        <v/>
      </c>
      <c r="C363" s="21" t="str">
        <f t="shared" si="21"/>
        <v/>
      </c>
      <c r="D363" s="21" t="str">
        <f t="shared" si="22"/>
        <v/>
      </c>
      <c r="E363" s="22" t="str">
        <f>IF(S363="NOVÝ",IF(LEN(TRIM('ÚHRADOVÝ KATALOG VZP - ZP'!E363))=0,"Chybí TYP",'ÚHRADOVÝ KATALOG VZP - ZP'!E363),IF(LEN(TRIM('ÚHRADOVÝ KATALOG VZP - ZP'!E363))=0,"",'ÚHRADOVÝ KATALOG VZP - ZP'!E363))</f>
        <v/>
      </c>
      <c r="F363" s="22" t="str">
        <f t="shared" si="23"/>
        <v/>
      </c>
      <c r="G363" s="22" t="str">
        <f>IF(S363="NOVÝ",IF(LEN(TRIM('ÚHRADOVÝ KATALOG VZP - ZP'!G363))=0,"???",IF(IFERROR(SEARCH("""",UPPER('ÚHRADOVÝ KATALOG VZP - ZP'!G363)),0)=0,UPPER('ÚHRADOVÝ KATALOG VZP - ZP'!G363),"("&amp;""""&amp;")")),IF(LEN(TRIM('ÚHRADOVÝ KATALOG VZP - ZP'!G363))=0,"",IF(IFERROR(SEARCH("""",UPPER('ÚHRADOVÝ KATALOG VZP - ZP'!G363)),0)=0,UPPER('ÚHRADOVÝ KATALOG VZP - ZP'!G363),"("&amp;""""&amp;")")))</f>
        <v/>
      </c>
      <c r="H363" s="22" t="str">
        <f>IF(IFERROR(SEARCH("""",UPPER('ÚHRADOVÝ KATALOG VZP - ZP'!H363)),0)=0,UPPER('ÚHRADOVÝ KATALOG VZP - ZP'!H363),"("&amp;""""&amp;")")</f>
        <v/>
      </c>
      <c r="I363" s="22" t="str">
        <f>IF(IFERROR(SEARCH("""",UPPER('ÚHRADOVÝ KATALOG VZP - ZP'!I363)),0)=0,UPPER('ÚHRADOVÝ KATALOG VZP - ZP'!I363),"("&amp;""""&amp;")")</f>
        <v/>
      </c>
      <c r="J363" s="23" t="str">
        <f>IF(S363="NOVÝ",IF(LEN(TRIM('ÚHRADOVÝ KATALOG VZP - ZP'!J363))=0,"Chybí VYC",'ÚHRADOVÝ KATALOG VZP - ZP'!J363),IF(LEN(TRIM('ÚHRADOVÝ KATALOG VZP - ZP'!J363))=0,"",'ÚHRADOVÝ KATALOG VZP - ZP'!J363))</f>
        <v/>
      </c>
      <c r="K363" s="22" t="str">
        <f>IF(S363="NOVÝ",IF(LEN(TRIM('ÚHRADOVÝ KATALOG VZP - ZP'!K363))=0,"Chybí MENA",IF(IFERROR(SEARCH("""",UPPER('ÚHRADOVÝ KATALOG VZP - ZP'!K363)),0)=0,UPPER('ÚHRADOVÝ KATALOG VZP - ZP'!K363),"("&amp;""""&amp;")")),IF(LEN(TRIM('ÚHRADOVÝ KATALOG VZP - ZP'!K363))=0,"",IF(IFERROR(SEARCH("""",UPPER('ÚHRADOVÝ KATALOG VZP - ZP'!K363)),0)=0,UPPER('ÚHRADOVÝ KATALOG VZP - ZP'!K363),"("&amp;""""&amp;")")))</f>
        <v/>
      </c>
      <c r="L363" s="24" t="str">
        <f>IF(S363="NOVÝ",IF(LEN(TRIM('ÚHRADOVÝ KATALOG VZP - ZP'!L363))=0,"Chybí KURZ",'ÚHRADOVÝ KATALOG VZP - ZP'!L363),IF(LEN(TRIM('ÚHRADOVÝ KATALOG VZP - ZP'!L363))=0,"",'ÚHRADOVÝ KATALOG VZP - ZP'!L363))</f>
        <v/>
      </c>
      <c r="M363" s="83" t="str">
        <f>IF(S363="NOVÝ",IF(LEN(TRIM('ÚHRADOVÝ KATALOG VZP - ZP'!M363))=0,"Chybí DPH",
IF(OR('ÚHRADOVÝ KATALOG VZP - ZP'!M363=15,'ÚHRADOVÝ KATALOG VZP - ZP'!M363=21),
'ÚHRADOVÝ KATALOG VZP - ZP'!M363,"CHYBA")),
IF(LEN(TRIM('ÚHRADOVÝ KATALOG VZP - ZP'!M363))=0,"",
IF(OR('ÚHRADOVÝ KATALOG VZP - ZP'!M363=15,'ÚHRADOVÝ KATALOG VZP - ZP'!M363=21),
'ÚHRADOVÝ KATALOG VZP - ZP'!M363,"CHYBA"))
)</f>
        <v/>
      </c>
      <c r="N363" s="25" t="str">
        <f>IF(R363="NE",IF(AND(T363&lt;&gt;"X",LEN('ÚHRADOVÝ KATALOG VZP - ZP'!N363)&gt;0),IF(ROUND(J363*L363*(1+(M363/100))*T363,2)&lt;'ÚHRADOVÝ KATALOG VZP - ZP'!N363,TEXT('ÚHRADOVÝ KATALOG VZP - ZP'!N363,"# ##0,00 Kč") &amp; CHAR(10) &amp; "&gt; " &amp; TEXT('ÚHRADOVÝ KATALOG VZP - ZP'!N363-(J363*L363*(1+(M363/100))*T363),"# ##0,00 Kč"),TEXT('ÚHRADOVÝ KATALOG VZP - ZP'!N363,"# ##0,00 Kč") &amp; CHAR(10) &amp; "OK"),"Chybí data pro výpočet"),"")</f>
        <v/>
      </c>
      <c r="O363" s="26" t="str">
        <f>IF(AND(R363="NE",LEN('ÚHRADOVÝ KATALOG VZP - ZP'!O363)&gt;0),'ÚHRADOVÝ KATALOG VZP - ZP'!O363,"")</f>
        <v/>
      </c>
      <c r="P363" s="26" t="str">
        <f>IF(AND(R363="NE",LEN('ÚHRADOVÝ KATALOG VZP - ZP'!P363)&gt;0),'ÚHRADOVÝ KATALOG VZP - ZP'!P363,"")</f>
        <v/>
      </c>
      <c r="Q363" s="79" t="str">
        <f>IF(LEN(TRIM('ÚHRADOVÝ KATALOG VZP - ZP'!Q363))=0,"",IF(IFERROR(SEARCH("""",UPPER('ÚHRADOVÝ KATALOG VZP - ZP'!Q363)),0)=0,UPPER('ÚHRADOVÝ KATALOG VZP - ZP'!Q363),"("&amp;""""&amp;")"))</f>
        <v/>
      </c>
      <c r="R363" s="31" t="str">
        <f>IF(LEN(TRIM('ÚHRADOVÝ KATALOG VZP - ZP'!B363)&amp;TRIM('ÚHRADOVÝ KATALOG VZP - ZP'!C363)&amp;TRIM('ÚHRADOVÝ KATALOG VZP - ZP'!D363)&amp;TRIM('ÚHRADOVÝ KATALOG VZP - ZP'!E363)&amp;TRIM('ÚHRADOVÝ KATALOG VZP - ZP'!F363)&amp;TRIM('ÚHRADOVÝ KATALOG VZP - ZP'!G363)&amp;TRIM('ÚHRADOVÝ KATALOG VZP - ZP'!H363)&amp;TRIM('ÚHRADOVÝ KATALOG VZP - ZP'!I363)&amp;TRIM('ÚHRADOVÝ KATALOG VZP - ZP'!J363)&amp;TRIM('ÚHRADOVÝ KATALOG VZP - ZP'!K363)&amp;TRIM('ÚHRADOVÝ KATALOG VZP - ZP'!L363)&amp;TRIM('ÚHRADOVÝ KATALOG VZP - ZP'!M363)&amp;TRIM('ÚHRADOVÝ KATALOG VZP - ZP'!N363)&amp;TRIM('ÚHRADOVÝ KATALOG VZP - ZP'!O363)&amp;TRIM('ÚHRADOVÝ KATALOG VZP - ZP'!P363)&amp;TRIM('ÚHRADOVÝ KATALOG VZP - ZP'!Q363))=0,"ANO","NE")</f>
        <v>ANO</v>
      </c>
      <c r="S363" s="31" t="str">
        <f>IF(R363="NE",IF(LEN(TRIM('ÚHRADOVÝ KATALOG VZP - ZP'!B363))=0,"NOVÝ","OPRAVA"),"")</f>
        <v/>
      </c>
      <c r="T363" s="32" t="str">
        <f t="shared" si="24"/>
        <v>X</v>
      </c>
      <c r="U363" s="11"/>
      <c r="V363" s="11">
        <f>LEN(TRIM('ÚHRADOVÝ KATALOG VZP - ZP'!C363))</f>
        <v>0</v>
      </c>
      <c r="W363" s="11" t="str">
        <f>IF(IFERROR(SEARCH("""",UPPER('ÚHRADOVÝ KATALOG VZP - ZP'!C363)),0)&gt;0," "&amp;CHAR(34),"")</f>
        <v/>
      </c>
      <c r="X363" s="11" t="str">
        <f>IF(IFERROR(SEARCH("~?",UPPER('ÚHRADOVÝ KATALOG VZP - ZP'!C363)),0)&gt;0," ?","")</f>
        <v/>
      </c>
      <c r="Y363" s="11" t="str">
        <f>IF(IFERROR(SEARCH("!",UPPER('ÚHRADOVÝ KATALOG VZP - ZP'!C363)),0)&gt;0," !","")</f>
        <v/>
      </c>
      <c r="Z363" s="11" t="str">
        <f>IF(IFERROR(SEARCH("_",UPPER('ÚHRADOVÝ KATALOG VZP - ZP'!C363)),0)&gt;0," _","")</f>
        <v/>
      </c>
      <c r="AA363" s="11" t="str">
        <f>IF(IFERROR(SEARCH("§",UPPER('ÚHRADOVÝ KATALOG VZP - ZP'!C363)),0)&gt;0," §","")</f>
        <v/>
      </c>
      <c r="AB363" s="11" t="str">
        <f>IF(IFERROR(SEARCH("#",UPPER('ÚHRADOVÝ KATALOG VZP - ZP'!C363)),0)&gt;0," #","")</f>
        <v/>
      </c>
      <c r="AC363" s="11" t="str">
        <f>IF(IFERROR(SEARCH(CHAR(10),UPPER('ÚHRADOVÝ KATALOG VZP - ZP'!C363)),0)&gt;0," ALT+ENTER","")</f>
        <v/>
      </c>
      <c r="AD363" s="96" t="str">
        <f>IF(AND(V363=0, R363="NE"),"Chybí NAZ",IF(LEN(TRIM(W363&amp;X363&amp;Y363&amp;Z363&amp;AA363&amp;AB363&amp;AC363))&gt;0,"Nepovolený(é) znak(y):   "&amp;W363&amp;X363&amp;Y363&amp;Z363&amp;AA363&amp;AB363&amp;AC363,TRIM('ÚHRADOVÝ KATALOG VZP - ZP'!C363)))</f>
        <v/>
      </c>
      <c r="AE363" s="11">
        <f>LEN(TRIM('ÚHRADOVÝ KATALOG VZP - ZP'!D363))</f>
        <v>0</v>
      </c>
      <c r="AF363" s="11" t="str">
        <f>IF(IFERROR(SEARCH("""",UPPER('ÚHRADOVÝ KATALOG VZP - ZP'!D363)),0)&gt;0," "&amp;CHAR(34),"")</f>
        <v/>
      </c>
      <c r="AG363" s="11" t="str">
        <f>IF(IFERROR(SEARCH("~?",UPPER('ÚHRADOVÝ KATALOG VZP - ZP'!D363)),0)&gt;0," ?","")</f>
        <v/>
      </c>
      <c r="AH363" s="11" t="str">
        <f>IF(IFERROR(SEARCH("!",UPPER('ÚHRADOVÝ KATALOG VZP - ZP'!D363)),0)&gt;0," !","")</f>
        <v/>
      </c>
      <c r="AI363" s="11" t="str">
        <f>IF(IFERROR(SEARCH("_",UPPER('ÚHRADOVÝ KATALOG VZP - ZP'!D363)),0)&gt;0," _","")</f>
        <v/>
      </c>
      <c r="AJ363" s="11" t="str">
        <f>IF(IFERROR(SEARCH("§",UPPER('ÚHRADOVÝ KATALOG VZP - ZP'!D363)),0)&gt;0," §","")</f>
        <v/>
      </c>
      <c r="AK363" s="11" t="str">
        <f>IF(IFERROR(SEARCH("#",UPPER('ÚHRADOVÝ KATALOG VZP - ZP'!D363)),0)&gt;0," #","")</f>
        <v/>
      </c>
      <c r="AL363" s="11" t="str">
        <f>IF(IFERROR(SEARCH(CHAR(10),UPPER('ÚHRADOVÝ KATALOG VZP - ZP'!D363)),0)&gt;0," ALT+ENTER","")</f>
        <v/>
      </c>
      <c r="AM363" s="96" t="str">
        <f>IF(AND(AE363=0, R363="NE"),"Chybí DOP",IF(LEN(TRIM(AF363&amp;AG363&amp;AH363&amp;AI363&amp;AJ363&amp;AK363&amp;AL363))&gt;0,"Nepovolený(é) znak(y):   "&amp;AF363&amp;AG363&amp;AH363&amp;AI363&amp;AJ363&amp;AK363&amp;AL363,TRIM('ÚHRADOVÝ KATALOG VZP - ZP'!D363)))</f>
        <v/>
      </c>
    </row>
    <row r="364" spans="1:39" ht="30" hidden="1" customHeight="1" x14ac:dyDescent="0.2">
      <c r="A364" s="1">
        <v>359</v>
      </c>
      <c r="B364" s="20" t="str">
        <f>IF(ISBLANK('ÚHRADOVÝ KATALOG VZP - ZP'!B364),"",'ÚHRADOVÝ KATALOG VZP - ZP'!B364)</f>
        <v/>
      </c>
      <c r="C364" s="21" t="str">
        <f t="shared" si="21"/>
        <v/>
      </c>
      <c r="D364" s="21" t="str">
        <f t="shared" si="22"/>
        <v/>
      </c>
      <c r="E364" s="22" t="str">
        <f>IF(S364="NOVÝ",IF(LEN(TRIM('ÚHRADOVÝ KATALOG VZP - ZP'!E364))=0,"Chybí TYP",'ÚHRADOVÝ KATALOG VZP - ZP'!E364),IF(LEN(TRIM('ÚHRADOVÝ KATALOG VZP - ZP'!E364))=0,"",'ÚHRADOVÝ KATALOG VZP - ZP'!E364))</f>
        <v/>
      </c>
      <c r="F364" s="22" t="str">
        <f t="shared" si="23"/>
        <v/>
      </c>
      <c r="G364" s="22" t="str">
        <f>IF(S364="NOVÝ",IF(LEN(TRIM('ÚHRADOVÝ KATALOG VZP - ZP'!G364))=0,"???",IF(IFERROR(SEARCH("""",UPPER('ÚHRADOVÝ KATALOG VZP - ZP'!G364)),0)=0,UPPER('ÚHRADOVÝ KATALOG VZP - ZP'!G364),"("&amp;""""&amp;")")),IF(LEN(TRIM('ÚHRADOVÝ KATALOG VZP - ZP'!G364))=0,"",IF(IFERROR(SEARCH("""",UPPER('ÚHRADOVÝ KATALOG VZP - ZP'!G364)),0)=0,UPPER('ÚHRADOVÝ KATALOG VZP - ZP'!G364),"("&amp;""""&amp;")")))</f>
        <v/>
      </c>
      <c r="H364" s="22" t="str">
        <f>IF(IFERROR(SEARCH("""",UPPER('ÚHRADOVÝ KATALOG VZP - ZP'!H364)),0)=0,UPPER('ÚHRADOVÝ KATALOG VZP - ZP'!H364),"("&amp;""""&amp;")")</f>
        <v/>
      </c>
      <c r="I364" s="22" t="str">
        <f>IF(IFERROR(SEARCH("""",UPPER('ÚHRADOVÝ KATALOG VZP - ZP'!I364)),0)=0,UPPER('ÚHRADOVÝ KATALOG VZP - ZP'!I364),"("&amp;""""&amp;")")</f>
        <v/>
      </c>
      <c r="J364" s="23" t="str">
        <f>IF(S364="NOVÝ",IF(LEN(TRIM('ÚHRADOVÝ KATALOG VZP - ZP'!J364))=0,"Chybí VYC",'ÚHRADOVÝ KATALOG VZP - ZP'!J364),IF(LEN(TRIM('ÚHRADOVÝ KATALOG VZP - ZP'!J364))=0,"",'ÚHRADOVÝ KATALOG VZP - ZP'!J364))</f>
        <v/>
      </c>
      <c r="K364" s="22" t="str">
        <f>IF(S364="NOVÝ",IF(LEN(TRIM('ÚHRADOVÝ KATALOG VZP - ZP'!K364))=0,"Chybí MENA",IF(IFERROR(SEARCH("""",UPPER('ÚHRADOVÝ KATALOG VZP - ZP'!K364)),0)=0,UPPER('ÚHRADOVÝ KATALOG VZP - ZP'!K364),"("&amp;""""&amp;")")),IF(LEN(TRIM('ÚHRADOVÝ KATALOG VZP - ZP'!K364))=0,"",IF(IFERROR(SEARCH("""",UPPER('ÚHRADOVÝ KATALOG VZP - ZP'!K364)),0)=0,UPPER('ÚHRADOVÝ KATALOG VZP - ZP'!K364),"("&amp;""""&amp;")")))</f>
        <v/>
      </c>
      <c r="L364" s="24" t="str">
        <f>IF(S364="NOVÝ",IF(LEN(TRIM('ÚHRADOVÝ KATALOG VZP - ZP'!L364))=0,"Chybí KURZ",'ÚHRADOVÝ KATALOG VZP - ZP'!L364),IF(LEN(TRIM('ÚHRADOVÝ KATALOG VZP - ZP'!L364))=0,"",'ÚHRADOVÝ KATALOG VZP - ZP'!L364))</f>
        <v/>
      </c>
      <c r="M364" s="83" t="str">
        <f>IF(S364="NOVÝ",IF(LEN(TRIM('ÚHRADOVÝ KATALOG VZP - ZP'!M364))=0,"Chybí DPH",
IF(OR('ÚHRADOVÝ KATALOG VZP - ZP'!M364=15,'ÚHRADOVÝ KATALOG VZP - ZP'!M364=21),
'ÚHRADOVÝ KATALOG VZP - ZP'!M364,"CHYBA")),
IF(LEN(TRIM('ÚHRADOVÝ KATALOG VZP - ZP'!M364))=0,"",
IF(OR('ÚHRADOVÝ KATALOG VZP - ZP'!M364=15,'ÚHRADOVÝ KATALOG VZP - ZP'!M364=21),
'ÚHRADOVÝ KATALOG VZP - ZP'!M364,"CHYBA"))
)</f>
        <v/>
      </c>
      <c r="N364" s="25" t="str">
        <f>IF(R364="NE",IF(AND(T364&lt;&gt;"X",LEN('ÚHRADOVÝ KATALOG VZP - ZP'!N364)&gt;0),IF(ROUND(J364*L364*(1+(M364/100))*T364,2)&lt;'ÚHRADOVÝ KATALOG VZP - ZP'!N364,TEXT('ÚHRADOVÝ KATALOG VZP - ZP'!N364,"# ##0,00 Kč") &amp; CHAR(10) &amp; "&gt; " &amp; TEXT('ÚHRADOVÝ KATALOG VZP - ZP'!N364-(J364*L364*(1+(M364/100))*T364),"# ##0,00 Kč"),TEXT('ÚHRADOVÝ KATALOG VZP - ZP'!N364,"# ##0,00 Kč") &amp; CHAR(10) &amp; "OK"),"Chybí data pro výpočet"),"")</f>
        <v/>
      </c>
      <c r="O364" s="26" t="str">
        <f>IF(AND(R364="NE",LEN('ÚHRADOVÝ KATALOG VZP - ZP'!O364)&gt;0),'ÚHRADOVÝ KATALOG VZP - ZP'!O364,"")</f>
        <v/>
      </c>
      <c r="P364" s="26" t="str">
        <f>IF(AND(R364="NE",LEN('ÚHRADOVÝ KATALOG VZP - ZP'!P364)&gt;0),'ÚHRADOVÝ KATALOG VZP - ZP'!P364,"")</f>
        <v/>
      </c>
      <c r="Q364" s="79" t="str">
        <f>IF(LEN(TRIM('ÚHRADOVÝ KATALOG VZP - ZP'!Q364))=0,"",IF(IFERROR(SEARCH("""",UPPER('ÚHRADOVÝ KATALOG VZP - ZP'!Q364)),0)=0,UPPER('ÚHRADOVÝ KATALOG VZP - ZP'!Q364),"("&amp;""""&amp;")"))</f>
        <v/>
      </c>
      <c r="R364" s="31" t="str">
        <f>IF(LEN(TRIM('ÚHRADOVÝ KATALOG VZP - ZP'!B364)&amp;TRIM('ÚHRADOVÝ KATALOG VZP - ZP'!C364)&amp;TRIM('ÚHRADOVÝ KATALOG VZP - ZP'!D364)&amp;TRIM('ÚHRADOVÝ KATALOG VZP - ZP'!E364)&amp;TRIM('ÚHRADOVÝ KATALOG VZP - ZP'!F364)&amp;TRIM('ÚHRADOVÝ KATALOG VZP - ZP'!G364)&amp;TRIM('ÚHRADOVÝ KATALOG VZP - ZP'!H364)&amp;TRIM('ÚHRADOVÝ KATALOG VZP - ZP'!I364)&amp;TRIM('ÚHRADOVÝ KATALOG VZP - ZP'!J364)&amp;TRIM('ÚHRADOVÝ KATALOG VZP - ZP'!K364)&amp;TRIM('ÚHRADOVÝ KATALOG VZP - ZP'!L364)&amp;TRIM('ÚHRADOVÝ KATALOG VZP - ZP'!M364)&amp;TRIM('ÚHRADOVÝ KATALOG VZP - ZP'!N364)&amp;TRIM('ÚHRADOVÝ KATALOG VZP - ZP'!O364)&amp;TRIM('ÚHRADOVÝ KATALOG VZP - ZP'!P364)&amp;TRIM('ÚHRADOVÝ KATALOG VZP - ZP'!Q364))=0,"ANO","NE")</f>
        <v>ANO</v>
      </c>
      <c r="S364" s="31" t="str">
        <f>IF(R364="NE",IF(LEN(TRIM('ÚHRADOVÝ KATALOG VZP - ZP'!B364))=0,"NOVÝ","OPRAVA"),"")</f>
        <v/>
      </c>
      <c r="T364" s="32" t="str">
        <f t="shared" si="24"/>
        <v>X</v>
      </c>
      <c r="U364" s="11"/>
      <c r="V364" s="11">
        <f>LEN(TRIM('ÚHRADOVÝ KATALOG VZP - ZP'!C364))</f>
        <v>0</v>
      </c>
      <c r="W364" s="11" t="str">
        <f>IF(IFERROR(SEARCH("""",UPPER('ÚHRADOVÝ KATALOG VZP - ZP'!C364)),0)&gt;0," "&amp;CHAR(34),"")</f>
        <v/>
      </c>
      <c r="X364" s="11" t="str">
        <f>IF(IFERROR(SEARCH("~?",UPPER('ÚHRADOVÝ KATALOG VZP - ZP'!C364)),0)&gt;0," ?","")</f>
        <v/>
      </c>
      <c r="Y364" s="11" t="str">
        <f>IF(IFERROR(SEARCH("!",UPPER('ÚHRADOVÝ KATALOG VZP - ZP'!C364)),0)&gt;0," !","")</f>
        <v/>
      </c>
      <c r="Z364" s="11" t="str">
        <f>IF(IFERROR(SEARCH("_",UPPER('ÚHRADOVÝ KATALOG VZP - ZP'!C364)),0)&gt;0," _","")</f>
        <v/>
      </c>
      <c r="AA364" s="11" t="str">
        <f>IF(IFERROR(SEARCH("§",UPPER('ÚHRADOVÝ KATALOG VZP - ZP'!C364)),0)&gt;0," §","")</f>
        <v/>
      </c>
      <c r="AB364" s="11" t="str">
        <f>IF(IFERROR(SEARCH("#",UPPER('ÚHRADOVÝ KATALOG VZP - ZP'!C364)),0)&gt;0," #","")</f>
        <v/>
      </c>
      <c r="AC364" s="11" t="str">
        <f>IF(IFERROR(SEARCH(CHAR(10),UPPER('ÚHRADOVÝ KATALOG VZP - ZP'!C364)),0)&gt;0," ALT+ENTER","")</f>
        <v/>
      </c>
      <c r="AD364" s="96" t="str">
        <f>IF(AND(V364=0, R364="NE"),"Chybí NAZ",IF(LEN(TRIM(W364&amp;X364&amp;Y364&amp;Z364&amp;AA364&amp;AB364&amp;AC364))&gt;0,"Nepovolený(é) znak(y):   "&amp;W364&amp;X364&amp;Y364&amp;Z364&amp;AA364&amp;AB364&amp;AC364,TRIM('ÚHRADOVÝ KATALOG VZP - ZP'!C364)))</f>
        <v/>
      </c>
      <c r="AE364" s="11">
        <f>LEN(TRIM('ÚHRADOVÝ KATALOG VZP - ZP'!D364))</f>
        <v>0</v>
      </c>
      <c r="AF364" s="11" t="str">
        <f>IF(IFERROR(SEARCH("""",UPPER('ÚHRADOVÝ KATALOG VZP - ZP'!D364)),0)&gt;0," "&amp;CHAR(34),"")</f>
        <v/>
      </c>
      <c r="AG364" s="11" t="str">
        <f>IF(IFERROR(SEARCH("~?",UPPER('ÚHRADOVÝ KATALOG VZP - ZP'!D364)),0)&gt;0," ?","")</f>
        <v/>
      </c>
      <c r="AH364" s="11" t="str">
        <f>IF(IFERROR(SEARCH("!",UPPER('ÚHRADOVÝ KATALOG VZP - ZP'!D364)),0)&gt;0," !","")</f>
        <v/>
      </c>
      <c r="AI364" s="11" t="str">
        <f>IF(IFERROR(SEARCH("_",UPPER('ÚHRADOVÝ KATALOG VZP - ZP'!D364)),0)&gt;0," _","")</f>
        <v/>
      </c>
      <c r="AJ364" s="11" t="str">
        <f>IF(IFERROR(SEARCH("§",UPPER('ÚHRADOVÝ KATALOG VZP - ZP'!D364)),0)&gt;0," §","")</f>
        <v/>
      </c>
      <c r="AK364" s="11" t="str">
        <f>IF(IFERROR(SEARCH("#",UPPER('ÚHRADOVÝ KATALOG VZP - ZP'!D364)),0)&gt;0," #","")</f>
        <v/>
      </c>
      <c r="AL364" s="11" t="str">
        <f>IF(IFERROR(SEARCH(CHAR(10),UPPER('ÚHRADOVÝ KATALOG VZP - ZP'!D364)),0)&gt;0," ALT+ENTER","")</f>
        <v/>
      </c>
      <c r="AM364" s="96" t="str">
        <f>IF(AND(AE364=0, R364="NE"),"Chybí DOP",IF(LEN(TRIM(AF364&amp;AG364&amp;AH364&amp;AI364&amp;AJ364&amp;AK364&amp;AL364))&gt;0,"Nepovolený(é) znak(y):   "&amp;AF364&amp;AG364&amp;AH364&amp;AI364&amp;AJ364&amp;AK364&amp;AL364,TRIM('ÚHRADOVÝ KATALOG VZP - ZP'!D364)))</f>
        <v/>
      </c>
    </row>
    <row r="365" spans="1:39" ht="30" hidden="1" customHeight="1" x14ac:dyDescent="0.2">
      <c r="A365" s="1">
        <v>360</v>
      </c>
      <c r="B365" s="20" t="str">
        <f>IF(ISBLANK('ÚHRADOVÝ KATALOG VZP - ZP'!B365),"",'ÚHRADOVÝ KATALOG VZP - ZP'!B365)</f>
        <v/>
      </c>
      <c r="C365" s="21" t="str">
        <f t="shared" si="21"/>
        <v/>
      </c>
      <c r="D365" s="21" t="str">
        <f t="shared" si="22"/>
        <v/>
      </c>
      <c r="E365" s="22" t="str">
        <f>IF(S365="NOVÝ",IF(LEN(TRIM('ÚHRADOVÝ KATALOG VZP - ZP'!E365))=0,"Chybí TYP",'ÚHRADOVÝ KATALOG VZP - ZP'!E365),IF(LEN(TRIM('ÚHRADOVÝ KATALOG VZP - ZP'!E365))=0,"",'ÚHRADOVÝ KATALOG VZP - ZP'!E365))</f>
        <v/>
      </c>
      <c r="F365" s="22" t="str">
        <f t="shared" si="23"/>
        <v/>
      </c>
      <c r="G365" s="22" t="str">
        <f>IF(S365="NOVÝ",IF(LEN(TRIM('ÚHRADOVÝ KATALOG VZP - ZP'!G365))=0,"???",IF(IFERROR(SEARCH("""",UPPER('ÚHRADOVÝ KATALOG VZP - ZP'!G365)),0)=0,UPPER('ÚHRADOVÝ KATALOG VZP - ZP'!G365),"("&amp;""""&amp;")")),IF(LEN(TRIM('ÚHRADOVÝ KATALOG VZP - ZP'!G365))=0,"",IF(IFERROR(SEARCH("""",UPPER('ÚHRADOVÝ KATALOG VZP - ZP'!G365)),0)=0,UPPER('ÚHRADOVÝ KATALOG VZP - ZP'!G365),"("&amp;""""&amp;")")))</f>
        <v/>
      </c>
      <c r="H365" s="22" t="str">
        <f>IF(IFERROR(SEARCH("""",UPPER('ÚHRADOVÝ KATALOG VZP - ZP'!H365)),0)=0,UPPER('ÚHRADOVÝ KATALOG VZP - ZP'!H365),"("&amp;""""&amp;")")</f>
        <v/>
      </c>
      <c r="I365" s="22" t="str">
        <f>IF(IFERROR(SEARCH("""",UPPER('ÚHRADOVÝ KATALOG VZP - ZP'!I365)),0)=0,UPPER('ÚHRADOVÝ KATALOG VZP - ZP'!I365),"("&amp;""""&amp;")")</f>
        <v/>
      </c>
      <c r="J365" s="23" t="str">
        <f>IF(S365="NOVÝ",IF(LEN(TRIM('ÚHRADOVÝ KATALOG VZP - ZP'!J365))=0,"Chybí VYC",'ÚHRADOVÝ KATALOG VZP - ZP'!J365),IF(LEN(TRIM('ÚHRADOVÝ KATALOG VZP - ZP'!J365))=0,"",'ÚHRADOVÝ KATALOG VZP - ZP'!J365))</f>
        <v/>
      </c>
      <c r="K365" s="22" t="str">
        <f>IF(S365="NOVÝ",IF(LEN(TRIM('ÚHRADOVÝ KATALOG VZP - ZP'!K365))=0,"Chybí MENA",IF(IFERROR(SEARCH("""",UPPER('ÚHRADOVÝ KATALOG VZP - ZP'!K365)),0)=0,UPPER('ÚHRADOVÝ KATALOG VZP - ZP'!K365),"("&amp;""""&amp;")")),IF(LEN(TRIM('ÚHRADOVÝ KATALOG VZP - ZP'!K365))=0,"",IF(IFERROR(SEARCH("""",UPPER('ÚHRADOVÝ KATALOG VZP - ZP'!K365)),0)=0,UPPER('ÚHRADOVÝ KATALOG VZP - ZP'!K365),"("&amp;""""&amp;")")))</f>
        <v/>
      </c>
      <c r="L365" s="24" t="str">
        <f>IF(S365="NOVÝ",IF(LEN(TRIM('ÚHRADOVÝ KATALOG VZP - ZP'!L365))=0,"Chybí KURZ",'ÚHRADOVÝ KATALOG VZP - ZP'!L365),IF(LEN(TRIM('ÚHRADOVÝ KATALOG VZP - ZP'!L365))=0,"",'ÚHRADOVÝ KATALOG VZP - ZP'!L365))</f>
        <v/>
      </c>
      <c r="M365" s="83" t="str">
        <f>IF(S365="NOVÝ",IF(LEN(TRIM('ÚHRADOVÝ KATALOG VZP - ZP'!M365))=0,"Chybí DPH",
IF(OR('ÚHRADOVÝ KATALOG VZP - ZP'!M365=15,'ÚHRADOVÝ KATALOG VZP - ZP'!M365=21),
'ÚHRADOVÝ KATALOG VZP - ZP'!M365,"CHYBA")),
IF(LEN(TRIM('ÚHRADOVÝ KATALOG VZP - ZP'!M365))=0,"",
IF(OR('ÚHRADOVÝ KATALOG VZP - ZP'!M365=15,'ÚHRADOVÝ KATALOG VZP - ZP'!M365=21),
'ÚHRADOVÝ KATALOG VZP - ZP'!M365,"CHYBA"))
)</f>
        <v/>
      </c>
      <c r="N365" s="25" t="str">
        <f>IF(R365="NE",IF(AND(T365&lt;&gt;"X",LEN('ÚHRADOVÝ KATALOG VZP - ZP'!N365)&gt;0),IF(ROUND(J365*L365*(1+(M365/100))*T365,2)&lt;'ÚHRADOVÝ KATALOG VZP - ZP'!N365,TEXT('ÚHRADOVÝ KATALOG VZP - ZP'!N365,"# ##0,00 Kč") &amp; CHAR(10) &amp; "&gt; " &amp; TEXT('ÚHRADOVÝ KATALOG VZP - ZP'!N365-(J365*L365*(1+(M365/100))*T365),"# ##0,00 Kč"),TEXT('ÚHRADOVÝ KATALOG VZP - ZP'!N365,"# ##0,00 Kč") &amp; CHAR(10) &amp; "OK"),"Chybí data pro výpočet"),"")</f>
        <v/>
      </c>
      <c r="O365" s="26" t="str">
        <f>IF(AND(R365="NE",LEN('ÚHRADOVÝ KATALOG VZP - ZP'!O365)&gt;0),'ÚHRADOVÝ KATALOG VZP - ZP'!O365,"")</f>
        <v/>
      </c>
      <c r="P365" s="26" t="str">
        <f>IF(AND(R365="NE",LEN('ÚHRADOVÝ KATALOG VZP - ZP'!P365)&gt;0),'ÚHRADOVÝ KATALOG VZP - ZP'!P365,"")</f>
        <v/>
      </c>
      <c r="Q365" s="79" t="str">
        <f>IF(LEN(TRIM('ÚHRADOVÝ KATALOG VZP - ZP'!Q365))=0,"",IF(IFERROR(SEARCH("""",UPPER('ÚHRADOVÝ KATALOG VZP - ZP'!Q365)),0)=0,UPPER('ÚHRADOVÝ KATALOG VZP - ZP'!Q365),"("&amp;""""&amp;")"))</f>
        <v/>
      </c>
      <c r="R365" s="31" t="str">
        <f>IF(LEN(TRIM('ÚHRADOVÝ KATALOG VZP - ZP'!B365)&amp;TRIM('ÚHRADOVÝ KATALOG VZP - ZP'!C365)&amp;TRIM('ÚHRADOVÝ KATALOG VZP - ZP'!D365)&amp;TRIM('ÚHRADOVÝ KATALOG VZP - ZP'!E365)&amp;TRIM('ÚHRADOVÝ KATALOG VZP - ZP'!F365)&amp;TRIM('ÚHRADOVÝ KATALOG VZP - ZP'!G365)&amp;TRIM('ÚHRADOVÝ KATALOG VZP - ZP'!H365)&amp;TRIM('ÚHRADOVÝ KATALOG VZP - ZP'!I365)&amp;TRIM('ÚHRADOVÝ KATALOG VZP - ZP'!J365)&amp;TRIM('ÚHRADOVÝ KATALOG VZP - ZP'!K365)&amp;TRIM('ÚHRADOVÝ KATALOG VZP - ZP'!L365)&amp;TRIM('ÚHRADOVÝ KATALOG VZP - ZP'!M365)&amp;TRIM('ÚHRADOVÝ KATALOG VZP - ZP'!N365)&amp;TRIM('ÚHRADOVÝ KATALOG VZP - ZP'!O365)&amp;TRIM('ÚHRADOVÝ KATALOG VZP - ZP'!P365)&amp;TRIM('ÚHRADOVÝ KATALOG VZP - ZP'!Q365))=0,"ANO","NE")</f>
        <v>ANO</v>
      </c>
      <c r="S365" s="31" t="str">
        <f>IF(R365="NE",IF(LEN(TRIM('ÚHRADOVÝ KATALOG VZP - ZP'!B365))=0,"NOVÝ","OPRAVA"),"")</f>
        <v/>
      </c>
      <c r="T365" s="32" t="str">
        <f t="shared" si="24"/>
        <v>X</v>
      </c>
      <c r="U365" s="11"/>
      <c r="V365" s="11">
        <f>LEN(TRIM('ÚHRADOVÝ KATALOG VZP - ZP'!C365))</f>
        <v>0</v>
      </c>
      <c r="W365" s="11" t="str">
        <f>IF(IFERROR(SEARCH("""",UPPER('ÚHRADOVÝ KATALOG VZP - ZP'!C365)),0)&gt;0," "&amp;CHAR(34),"")</f>
        <v/>
      </c>
      <c r="X365" s="11" t="str">
        <f>IF(IFERROR(SEARCH("~?",UPPER('ÚHRADOVÝ KATALOG VZP - ZP'!C365)),0)&gt;0," ?","")</f>
        <v/>
      </c>
      <c r="Y365" s="11" t="str">
        <f>IF(IFERROR(SEARCH("!",UPPER('ÚHRADOVÝ KATALOG VZP - ZP'!C365)),0)&gt;0," !","")</f>
        <v/>
      </c>
      <c r="Z365" s="11" t="str">
        <f>IF(IFERROR(SEARCH("_",UPPER('ÚHRADOVÝ KATALOG VZP - ZP'!C365)),0)&gt;0," _","")</f>
        <v/>
      </c>
      <c r="AA365" s="11" t="str">
        <f>IF(IFERROR(SEARCH("§",UPPER('ÚHRADOVÝ KATALOG VZP - ZP'!C365)),0)&gt;0," §","")</f>
        <v/>
      </c>
      <c r="AB365" s="11" t="str">
        <f>IF(IFERROR(SEARCH("#",UPPER('ÚHRADOVÝ KATALOG VZP - ZP'!C365)),0)&gt;0," #","")</f>
        <v/>
      </c>
      <c r="AC365" s="11" t="str">
        <f>IF(IFERROR(SEARCH(CHAR(10),UPPER('ÚHRADOVÝ KATALOG VZP - ZP'!C365)),0)&gt;0," ALT+ENTER","")</f>
        <v/>
      </c>
      <c r="AD365" s="96" t="str">
        <f>IF(AND(V365=0, R365="NE"),"Chybí NAZ",IF(LEN(TRIM(W365&amp;X365&amp;Y365&amp;Z365&amp;AA365&amp;AB365&amp;AC365))&gt;0,"Nepovolený(é) znak(y):   "&amp;W365&amp;X365&amp;Y365&amp;Z365&amp;AA365&amp;AB365&amp;AC365,TRIM('ÚHRADOVÝ KATALOG VZP - ZP'!C365)))</f>
        <v/>
      </c>
      <c r="AE365" s="11">
        <f>LEN(TRIM('ÚHRADOVÝ KATALOG VZP - ZP'!D365))</f>
        <v>0</v>
      </c>
      <c r="AF365" s="11" t="str">
        <f>IF(IFERROR(SEARCH("""",UPPER('ÚHRADOVÝ KATALOG VZP - ZP'!D365)),0)&gt;0," "&amp;CHAR(34),"")</f>
        <v/>
      </c>
      <c r="AG365" s="11" t="str">
        <f>IF(IFERROR(SEARCH("~?",UPPER('ÚHRADOVÝ KATALOG VZP - ZP'!D365)),0)&gt;0," ?","")</f>
        <v/>
      </c>
      <c r="AH365" s="11" t="str">
        <f>IF(IFERROR(SEARCH("!",UPPER('ÚHRADOVÝ KATALOG VZP - ZP'!D365)),0)&gt;0," !","")</f>
        <v/>
      </c>
      <c r="AI365" s="11" t="str">
        <f>IF(IFERROR(SEARCH("_",UPPER('ÚHRADOVÝ KATALOG VZP - ZP'!D365)),0)&gt;0," _","")</f>
        <v/>
      </c>
      <c r="AJ365" s="11" t="str">
        <f>IF(IFERROR(SEARCH("§",UPPER('ÚHRADOVÝ KATALOG VZP - ZP'!D365)),0)&gt;0," §","")</f>
        <v/>
      </c>
      <c r="AK365" s="11" t="str">
        <f>IF(IFERROR(SEARCH("#",UPPER('ÚHRADOVÝ KATALOG VZP - ZP'!D365)),0)&gt;0," #","")</f>
        <v/>
      </c>
      <c r="AL365" s="11" t="str">
        <f>IF(IFERROR(SEARCH(CHAR(10),UPPER('ÚHRADOVÝ KATALOG VZP - ZP'!D365)),0)&gt;0," ALT+ENTER","")</f>
        <v/>
      </c>
      <c r="AM365" s="96" t="str">
        <f>IF(AND(AE365=0, R365="NE"),"Chybí DOP",IF(LEN(TRIM(AF365&amp;AG365&amp;AH365&amp;AI365&amp;AJ365&amp;AK365&amp;AL365))&gt;0,"Nepovolený(é) znak(y):   "&amp;AF365&amp;AG365&amp;AH365&amp;AI365&amp;AJ365&amp;AK365&amp;AL365,TRIM('ÚHRADOVÝ KATALOG VZP - ZP'!D365)))</f>
        <v/>
      </c>
    </row>
    <row r="366" spans="1:39" ht="30" hidden="1" customHeight="1" x14ac:dyDescent="0.2">
      <c r="A366" s="1">
        <v>361</v>
      </c>
      <c r="B366" s="20" t="str">
        <f>IF(ISBLANK('ÚHRADOVÝ KATALOG VZP - ZP'!B366),"",'ÚHRADOVÝ KATALOG VZP - ZP'!B366)</f>
        <v/>
      </c>
      <c r="C366" s="21" t="str">
        <f t="shared" si="21"/>
        <v/>
      </c>
      <c r="D366" s="21" t="str">
        <f t="shared" si="22"/>
        <v/>
      </c>
      <c r="E366" s="22" t="str">
        <f>IF(S366="NOVÝ",IF(LEN(TRIM('ÚHRADOVÝ KATALOG VZP - ZP'!E366))=0,"Chybí TYP",'ÚHRADOVÝ KATALOG VZP - ZP'!E366),IF(LEN(TRIM('ÚHRADOVÝ KATALOG VZP - ZP'!E366))=0,"",'ÚHRADOVÝ KATALOG VZP - ZP'!E366))</f>
        <v/>
      </c>
      <c r="F366" s="22" t="str">
        <f t="shared" si="23"/>
        <v/>
      </c>
      <c r="G366" s="22" t="str">
        <f>IF(S366="NOVÝ",IF(LEN(TRIM('ÚHRADOVÝ KATALOG VZP - ZP'!G366))=0,"???",IF(IFERROR(SEARCH("""",UPPER('ÚHRADOVÝ KATALOG VZP - ZP'!G366)),0)=0,UPPER('ÚHRADOVÝ KATALOG VZP - ZP'!G366),"("&amp;""""&amp;")")),IF(LEN(TRIM('ÚHRADOVÝ KATALOG VZP - ZP'!G366))=0,"",IF(IFERROR(SEARCH("""",UPPER('ÚHRADOVÝ KATALOG VZP - ZP'!G366)),0)=0,UPPER('ÚHRADOVÝ KATALOG VZP - ZP'!G366),"("&amp;""""&amp;")")))</f>
        <v/>
      </c>
      <c r="H366" s="22" t="str">
        <f>IF(IFERROR(SEARCH("""",UPPER('ÚHRADOVÝ KATALOG VZP - ZP'!H366)),0)=0,UPPER('ÚHRADOVÝ KATALOG VZP - ZP'!H366),"("&amp;""""&amp;")")</f>
        <v/>
      </c>
      <c r="I366" s="22" t="str">
        <f>IF(IFERROR(SEARCH("""",UPPER('ÚHRADOVÝ KATALOG VZP - ZP'!I366)),0)=0,UPPER('ÚHRADOVÝ KATALOG VZP - ZP'!I366),"("&amp;""""&amp;")")</f>
        <v/>
      </c>
      <c r="J366" s="23" t="str">
        <f>IF(S366="NOVÝ",IF(LEN(TRIM('ÚHRADOVÝ KATALOG VZP - ZP'!J366))=0,"Chybí VYC",'ÚHRADOVÝ KATALOG VZP - ZP'!J366),IF(LEN(TRIM('ÚHRADOVÝ KATALOG VZP - ZP'!J366))=0,"",'ÚHRADOVÝ KATALOG VZP - ZP'!J366))</f>
        <v/>
      </c>
      <c r="K366" s="22" t="str">
        <f>IF(S366="NOVÝ",IF(LEN(TRIM('ÚHRADOVÝ KATALOG VZP - ZP'!K366))=0,"Chybí MENA",IF(IFERROR(SEARCH("""",UPPER('ÚHRADOVÝ KATALOG VZP - ZP'!K366)),0)=0,UPPER('ÚHRADOVÝ KATALOG VZP - ZP'!K366),"("&amp;""""&amp;")")),IF(LEN(TRIM('ÚHRADOVÝ KATALOG VZP - ZP'!K366))=0,"",IF(IFERROR(SEARCH("""",UPPER('ÚHRADOVÝ KATALOG VZP - ZP'!K366)),0)=0,UPPER('ÚHRADOVÝ KATALOG VZP - ZP'!K366),"("&amp;""""&amp;")")))</f>
        <v/>
      </c>
      <c r="L366" s="24" t="str">
        <f>IF(S366="NOVÝ",IF(LEN(TRIM('ÚHRADOVÝ KATALOG VZP - ZP'!L366))=0,"Chybí KURZ",'ÚHRADOVÝ KATALOG VZP - ZP'!L366),IF(LEN(TRIM('ÚHRADOVÝ KATALOG VZP - ZP'!L366))=0,"",'ÚHRADOVÝ KATALOG VZP - ZP'!L366))</f>
        <v/>
      </c>
      <c r="M366" s="83" t="str">
        <f>IF(S366="NOVÝ",IF(LEN(TRIM('ÚHRADOVÝ KATALOG VZP - ZP'!M366))=0,"Chybí DPH",
IF(OR('ÚHRADOVÝ KATALOG VZP - ZP'!M366=15,'ÚHRADOVÝ KATALOG VZP - ZP'!M366=21),
'ÚHRADOVÝ KATALOG VZP - ZP'!M366,"CHYBA")),
IF(LEN(TRIM('ÚHRADOVÝ KATALOG VZP - ZP'!M366))=0,"",
IF(OR('ÚHRADOVÝ KATALOG VZP - ZP'!M366=15,'ÚHRADOVÝ KATALOG VZP - ZP'!M366=21),
'ÚHRADOVÝ KATALOG VZP - ZP'!M366,"CHYBA"))
)</f>
        <v/>
      </c>
      <c r="N366" s="25" t="str">
        <f>IF(R366="NE",IF(AND(T366&lt;&gt;"X",LEN('ÚHRADOVÝ KATALOG VZP - ZP'!N366)&gt;0),IF(ROUND(J366*L366*(1+(M366/100))*T366,2)&lt;'ÚHRADOVÝ KATALOG VZP - ZP'!N366,TEXT('ÚHRADOVÝ KATALOG VZP - ZP'!N366,"# ##0,00 Kč") &amp; CHAR(10) &amp; "&gt; " &amp; TEXT('ÚHRADOVÝ KATALOG VZP - ZP'!N366-(J366*L366*(1+(M366/100))*T366),"# ##0,00 Kč"),TEXT('ÚHRADOVÝ KATALOG VZP - ZP'!N366,"# ##0,00 Kč") &amp; CHAR(10) &amp; "OK"),"Chybí data pro výpočet"),"")</f>
        <v/>
      </c>
      <c r="O366" s="26" t="str">
        <f>IF(AND(R366="NE",LEN('ÚHRADOVÝ KATALOG VZP - ZP'!O366)&gt;0),'ÚHRADOVÝ KATALOG VZP - ZP'!O366,"")</f>
        <v/>
      </c>
      <c r="P366" s="26" t="str">
        <f>IF(AND(R366="NE",LEN('ÚHRADOVÝ KATALOG VZP - ZP'!P366)&gt;0),'ÚHRADOVÝ KATALOG VZP - ZP'!P366,"")</f>
        <v/>
      </c>
      <c r="Q366" s="79" t="str">
        <f>IF(LEN(TRIM('ÚHRADOVÝ KATALOG VZP - ZP'!Q366))=0,"",IF(IFERROR(SEARCH("""",UPPER('ÚHRADOVÝ KATALOG VZP - ZP'!Q366)),0)=0,UPPER('ÚHRADOVÝ KATALOG VZP - ZP'!Q366),"("&amp;""""&amp;")"))</f>
        <v/>
      </c>
      <c r="R366" s="31" t="str">
        <f>IF(LEN(TRIM('ÚHRADOVÝ KATALOG VZP - ZP'!B366)&amp;TRIM('ÚHRADOVÝ KATALOG VZP - ZP'!C366)&amp;TRIM('ÚHRADOVÝ KATALOG VZP - ZP'!D366)&amp;TRIM('ÚHRADOVÝ KATALOG VZP - ZP'!E366)&amp;TRIM('ÚHRADOVÝ KATALOG VZP - ZP'!F366)&amp;TRIM('ÚHRADOVÝ KATALOG VZP - ZP'!G366)&amp;TRIM('ÚHRADOVÝ KATALOG VZP - ZP'!H366)&amp;TRIM('ÚHRADOVÝ KATALOG VZP - ZP'!I366)&amp;TRIM('ÚHRADOVÝ KATALOG VZP - ZP'!J366)&amp;TRIM('ÚHRADOVÝ KATALOG VZP - ZP'!K366)&amp;TRIM('ÚHRADOVÝ KATALOG VZP - ZP'!L366)&amp;TRIM('ÚHRADOVÝ KATALOG VZP - ZP'!M366)&amp;TRIM('ÚHRADOVÝ KATALOG VZP - ZP'!N366)&amp;TRIM('ÚHRADOVÝ KATALOG VZP - ZP'!O366)&amp;TRIM('ÚHRADOVÝ KATALOG VZP - ZP'!P366)&amp;TRIM('ÚHRADOVÝ KATALOG VZP - ZP'!Q366))=0,"ANO","NE")</f>
        <v>ANO</v>
      </c>
      <c r="S366" s="31" t="str">
        <f>IF(R366="NE",IF(LEN(TRIM('ÚHRADOVÝ KATALOG VZP - ZP'!B366))=0,"NOVÝ","OPRAVA"),"")</f>
        <v/>
      </c>
      <c r="T366" s="32" t="str">
        <f t="shared" si="24"/>
        <v>X</v>
      </c>
      <c r="U366" s="11"/>
      <c r="V366" s="11">
        <f>LEN(TRIM('ÚHRADOVÝ KATALOG VZP - ZP'!C366))</f>
        <v>0</v>
      </c>
      <c r="W366" s="11" t="str">
        <f>IF(IFERROR(SEARCH("""",UPPER('ÚHRADOVÝ KATALOG VZP - ZP'!C366)),0)&gt;0," "&amp;CHAR(34),"")</f>
        <v/>
      </c>
      <c r="X366" s="11" t="str">
        <f>IF(IFERROR(SEARCH("~?",UPPER('ÚHRADOVÝ KATALOG VZP - ZP'!C366)),0)&gt;0," ?","")</f>
        <v/>
      </c>
      <c r="Y366" s="11" t="str">
        <f>IF(IFERROR(SEARCH("!",UPPER('ÚHRADOVÝ KATALOG VZP - ZP'!C366)),0)&gt;0," !","")</f>
        <v/>
      </c>
      <c r="Z366" s="11" t="str">
        <f>IF(IFERROR(SEARCH("_",UPPER('ÚHRADOVÝ KATALOG VZP - ZP'!C366)),0)&gt;0," _","")</f>
        <v/>
      </c>
      <c r="AA366" s="11" t="str">
        <f>IF(IFERROR(SEARCH("§",UPPER('ÚHRADOVÝ KATALOG VZP - ZP'!C366)),0)&gt;0," §","")</f>
        <v/>
      </c>
      <c r="AB366" s="11" t="str">
        <f>IF(IFERROR(SEARCH("#",UPPER('ÚHRADOVÝ KATALOG VZP - ZP'!C366)),0)&gt;0," #","")</f>
        <v/>
      </c>
      <c r="AC366" s="11" t="str">
        <f>IF(IFERROR(SEARCH(CHAR(10),UPPER('ÚHRADOVÝ KATALOG VZP - ZP'!C366)),0)&gt;0," ALT+ENTER","")</f>
        <v/>
      </c>
      <c r="AD366" s="96" t="str">
        <f>IF(AND(V366=0, R366="NE"),"Chybí NAZ",IF(LEN(TRIM(W366&amp;X366&amp;Y366&amp;Z366&amp;AA366&amp;AB366&amp;AC366))&gt;0,"Nepovolený(é) znak(y):   "&amp;W366&amp;X366&amp;Y366&amp;Z366&amp;AA366&amp;AB366&amp;AC366,TRIM('ÚHRADOVÝ KATALOG VZP - ZP'!C366)))</f>
        <v/>
      </c>
      <c r="AE366" s="11">
        <f>LEN(TRIM('ÚHRADOVÝ KATALOG VZP - ZP'!D366))</f>
        <v>0</v>
      </c>
      <c r="AF366" s="11" t="str">
        <f>IF(IFERROR(SEARCH("""",UPPER('ÚHRADOVÝ KATALOG VZP - ZP'!D366)),0)&gt;0," "&amp;CHAR(34),"")</f>
        <v/>
      </c>
      <c r="AG366" s="11" t="str">
        <f>IF(IFERROR(SEARCH("~?",UPPER('ÚHRADOVÝ KATALOG VZP - ZP'!D366)),0)&gt;0," ?","")</f>
        <v/>
      </c>
      <c r="AH366" s="11" t="str">
        <f>IF(IFERROR(SEARCH("!",UPPER('ÚHRADOVÝ KATALOG VZP - ZP'!D366)),0)&gt;0," !","")</f>
        <v/>
      </c>
      <c r="AI366" s="11" t="str">
        <f>IF(IFERROR(SEARCH("_",UPPER('ÚHRADOVÝ KATALOG VZP - ZP'!D366)),0)&gt;0," _","")</f>
        <v/>
      </c>
      <c r="AJ366" s="11" t="str">
        <f>IF(IFERROR(SEARCH("§",UPPER('ÚHRADOVÝ KATALOG VZP - ZP'!D366)),0)&gt;0," §","")</f>
        <v/>
      </c>
      <c r="AK366" s="11" t="str">
        <f>IF(IFERROR(SEARCH("#",UPPER('ÚHRADOVÝ KATALOG VZP - ZP'!D366)),0)&gt;0," #","")</f>
        <v/>
      </c>
      <c r="AL366" s="11" t="str">
        <f>IF(IFERROR(SEARCH(CHAR(10),UPPER('ÚHRADOVÝ KATALOG VZP - ZP'!D366)),0)&gt;0," ALT+ENTER","")</f>
        <v/>
      </c>
      <c r="AM366" s="96" t="str">
        <f>IF(AND(AE366=0, R366="NE"),"Chybí DOP",IF(LEN(TRIM(AF366&amp;AG366&amp;AH366&amp;AI366&amp;AJ366&amp;AK366&amp;AL366))&gt;0,"Nepovolený(é) znak(y):   "&amp;AF366&amp;AG366&amp;AH366&amp;AI366&amp;AJ366&amp;AK366&amp;AL366,TRIM('ÚHRADOVÝ KATALOG VZP - ZP'!D366)))</f>
        <v/>
      </c>
    </row>
    <row r="367" spans="1:39" ht="30" hidden="1" customHeight="1" x14ac:dyDescent="0.2">
      <c r="A367" s="1">
        <v>362</v>
      </c>
      <c r="B367" s="20" t="str">
        <f>IF(ISBLANK('ÚHRADOVÝ KATALOG VZP - ZP'!B367),"",'ÚHRADOVÝ KATALOG VZP - ZP'!B367)</f>
        <v/>
      </c>
      <c r="C367" s="21" t="str">
        <f t="shared" si="21"/>
        <v/>
      </c>
      <c r="D367" s="21" t="str">
        <f t="shared" si="22"/>
        <v/>
      </c>
      <c r="E367" s="22" t="str">
        <f>IF(S367="NOVÝ",IF(LEN(TRIM('ÚHRADOVÝ KATALOG VZP - ZP'!E367))=0,"Chybí TYP",'ÚHRADOVÝ KATALOG VZP - ZP'!E367),IF(LEN(TRIM('ÚHRADOVÝ KATALOG VZP - ZP'!E367))=0,"",'ÚHRADOVÝ KATALOG VZP - ZP'!E367))</f>
        <v/>
      </c>
      <c r="F367" s="22" t="str">
        <f t="shared" si="23"/>
        <v/>
      </c>
      <c r="G367" s="22" t="str">
        <f>IF(S367="NOVÝ",IF(LEN(TRIM('ÚHRADOVÝ KATALOG VZP - ZP'!G367))=0,"???",IF(IFERROR(SEARCH("""",UPPER('ÚHRADOVÝ KATALOG VZP - ZP'!G367)),0)=0,UPPER('ÚHRADOVÝ KATALOG VZP - ZP'!G367),"("&amp;""""&amp;")")),IF(LEN(TRIM('ÚHRADOVÝ KATALOG VZP - ZP'!G367))=0,"",IF(IFERROR(SEARCH("""",UPPER('ÚHRADOVÝ KATALOG VZP - ZP'!G367)),0)=0,UPPER('ÚHRADOVÝ KATALOG VZP - ZP'!G367),"("&amp;""""&amp;")")))</f>
        <v/>
      </c>
      <c r="H367" s="22" t="str">
        <f>IF(IFERROR(SEARCH("""",UPPER('ÚHRADOVÝ KATALOG VZP - ZP'!H367)),0)=0,UPPER('ÚHRADOVÝ KATALOG VZP - ZP'!H367),"("&amp;""""&amp;")")</f>
        <v/>
      </c>
      <c r="I367" s="22" t="str">
        <f>IF(IFERROR(SEARCH("""",UPPER('ÚHRADOVÝ KATALOG VZP - ZP'!I367)),0)=0,UPPER('ÚHRADOVÝ KATALOG VZP - ZP'!I367),"("&amp;""""&amp;")")</f>
        <v/>
      </c>
      <c r="J367" s="23" t="str">
        <f>IF(S367="NOVÝ",IF(LEN(TRIM('ÚHRADOVÝ KATALOG VZP - ZP'!J367))=0,"Chybí VYC",'ÚHRADOVÝ KATALOG VZP - ZP'!J367),IF(LEN(TRIM('ÚHRADOVÝ KATALOG VZP - ZP'!J367))=0,"",'ÚHRADOVÝ KATALOG VZP - ZP'!J367))</f>
        <v/>
      </c>
      <c r="K367" s="22" t="str">
        <f>IF(S367="NOVÝ",IF(LEN(TRIM('ÚHRADOVÝ KATALOG VZP - ZP'!K367))=0,"Chybí MENA",IF(IFERROR(SEARCH("""",UPPER('ÚHRADOVÝ KATALOG VZP - ZP'!K367)),0)=0,UPPER('ÚHRADOVÝ KATALOG VZP - ZP'!K367),"("&amp;""""&amp;")")),IF(LEN(TRIM('ÚHRADOVÝ KATALOG VZP - ZP'!K367))=0,"",IF(IFERROR(SEARCH("""",UPPER('ÚHRADOVÝ KATALOG VZP - ZP'!K367)),0)=0,UPPER('ÚHRADOVÝ KATALOG VZP - ZP'!K367),"("&amp;""""&amp;")")))</f>
        <v/>
      </c>
      <c r="L367" s="24" t="str">
        <f>IF(S367="NOVÝ",IF(LEN(TRIM('ÚHRADOVÝ KATALOG VZP - ZP'!L367))=0,"Chybí KURZ",'ÚHRADOVÝ KATALOG VZP - ZP'!L367),IF(LEN(TRIM('ÚHRADOVÝ KATALOG VZP - ZP'!L367))=0,"",'ÚHRADOVÝ KATALOG VZP - ZP'!L367))</f>
        <v/>
      </c>
      <c r="M367" s="83" t="str">
        <f>IF(S367="NOVÝ",IF(LEN(TRIM('ÚHRADOVÝ KATALOG VZP - ZP'!M367))=0,"Chybí DPH",
IF(OR('ÚHRADOVÝ KATALOG VZP - ZP'!M367=15,'ÚHRADOVÝ KATALOG VZP - ZP'!M367=21),
'ÚHRADOVÝ KATALOG VZP - ZP'!M367,"CHYBA")),
IF(LEN(TRIM('ÚHRADOVÝ KATALOG VZP - ZP'!M367))=0,"",
IF(OR('ÚHRADOVÝ KATALOG VZP - ZP'!M367=15,'ÚHRADOVÝ KATALOG VZP - ZP'!M367=21),
'ÚHRADOVÝ KATALOG VZP - ZP'!M367,"CHYBA"))
)</f>
        <v/>
      </c>
      <c r="N367" s="25" t="str">
        <f>IF(R367="NE",IF(AND(T367&lt;&gt;"X",LEN('ÚHRADOVÝ KATALOG VZP - ZP'!N367)&gt;0),IF(ROUND(J367*L367*(1+(M367/100))*T367,2)&lt;'ÚHRADOVÝ KATALOG VZP - ZP'!N367,TEXT('ÚHRADOVÝ KATALOG VZP - ZP'!N367,"# ##0,00 Kč") &amp; CHAR(10) &amp; "&gt; " &amp; TEXT('ÚHRADOVÝ KATALOG VZP - ZP'!N367-(J367*L367*(1+(M367/100))*T367),"# ##0,00 Kč"),TEXT('ÚHRADOVÝ KATALOG VZP - ZP'!N367,"# ##0,00 Kč") &amp; CHAR(10) &amp; "OK"),"Chybí data pro výpočet"),"")</f>
        <v/>
      </c>
      <c r="O367" s="26" t="str">
        <f>IF(AND(R367="NE",LEN('ÚHRADOVÝ KATALOG VZP - ZP'!O367)&gt;0),'ÚHRADOVÝ KATALOG VZP - ZP'!O367,"")</f>
        <v/>
      </c>
      <c r="P367" s="26" t="str">
        <f>IF(AND(R367="NE",LEN('ÚHRADOVÝ KATALOG VZP - ZP'!P367)&gt;0),'ÚHRADOVÝ KATALOG VZP - ZP'!P367,"")</f>
        <v/>
      </c>
      <c r="Q367" s="79" t="str">
        <f>IF(LEN(TRIM('ÚHRADOVÝ KATALOG VZP - ZP'!Q367))=0,"",IF(IFERROR(SEARCH("""",UPPER('ÚHRADOVÝ KATALOG VZP - ZP'!Q367)),0)=0,UPPER('ÚHRADOVÝ KATALOG VZP - ZP'!Q367),"("&amp;""""&amp;")"))</f>
        <v/>
      </c>
      <c r="R367" s="31" t="str">
        <f>IF(LEN(TRIM('ÚHRADOVÝ KATALOG VZP - ZP'!B367)&amp;TRIM('ÚHRADOVÝ KATALOG VZP - ZP'!C367)&amp;TRIM('ÚHRADOVÝ KATALOG VZP - ZP'!D367)&amp;TRIM('ÚHRADOVÝ KATALOG VZP - ZP'!E367)&amp;TRIM('ÚHRADOVÝ KATALOG VZP - ZP'!F367)&amp;TRIM('ÚHRADOVÝ KATALOG VZP - ZP'!G367)&amp;TRIM('ÚHRADOVÝ KATALOG VZP - ZP'!H367)&amp;TRIM('ÚHRADOVÝ KATALOG VZP - ZP'!I367)&amp;TRIM('ÚHRADOVÝ KATALOG VZP - ZP'!J367)&amp;TRIM('ÚHRADOVÝ KATALOG VZP - ZP'!K367)&amp;TRIM('ÚHRADOVÝ KATALOG VZP - ZP'!L367)&amp;TRIM('ÚHRADOVÝ KATALOG VZP - ZP'!M367)&amp;TRIM('ÚHRADOVÝ KATALOG VZP - ZP'!N367)&amp;TRIM('ÚHRADOVÝ KATALOG VZP - ZP'!O367)&amp;TRIM('ÚHRADOVÝ KATALOG VZP - ZP'!P367)&amp;TRIM('ÚHRADOVÝ KATALOG VZP - ZP'!Q367))=0,"ANO","NE")</f>
        <v>ANO</v>
      </c>
      <c r="S367" s="31" t="str">
        <f>IF(R367="NE",IF(LEN(TRIM('ÚHRADOVÝ KATALOG VZP - ZP'!B367))=0,"NOVÝ","OPRAVA"),"")</f>
        <v/>
      </c>
      <c r="T367" s="32" t="str">
        <f t="shared" si="24"/>
        <v>X</v>
      </c>
      <c r="U367" s="11"/>
      <c r="V367" s="11">
        <f>LEN(TRIM('ÚHRADOVÝ KATALOG VZP - ZP'!C367))</f>
        <v>0</v>
      </c>
      <c r="W367" s="11" t="str">
        <f>IF(IFERROR(SEARCH("""",UPPER('ÚHRADOVÝ KATALOG VZP - ZP'!C367)),0)&gt;0," "&amp;CHAR(34),"")</f>
        <v/>
      </c>
      <c r="X367" s="11" t="str">
        <f>IF(IFERROR(SEARCH("~?",UPPER('ÚHRADOVÝ KATALOG VZP - ZP'!C367)),0)&gt;0," ?","")</f>
        <v/>
      </c>
      <c r="Y367" s="11" t="str">
        <f>IF(IFERROR(SEARCH("!",UPPER('ÚHRADOVÝ KATALOG VZP - ZP'!C367)),0)&gt;0," !","")</f>
        <v/>
      </c>
      <c r="Z367" s="11" t="str">
        <f>IF(IFERROR(SEARCH("_",UPPER('ÚHRADOVÝ KATALOG VZP - ZP'!C367)),0)&gt;0," _","")</f>
        <v/>
      </c>
      <c r="AA367" s="11" t="str">
        <f>IF(IFERROR(SEARCH("§",UPPER('ÚHRADOVÝ KATALOG VZP - ZP'!C367)),0)&gt;0," §","")</f>
        <v/>
      </c>
      <c r="AB367" s="11" t="str">
        <f>IF(IFERROR(SEARCH("#",UPPER('ÚHRADOVÝ KATALOG VZP - ZP'!C367)),0)&gt;0," #","")</f>
        <v/>
      </c>
      <c r="AC367" s="11" t="str">
        <f>IF(IFERROR(SEARCH(CHAR(10),UPPER('ÚHRADOVÝ KATALOG VZP - ZP'!C367)),0)&gt;0," ALT+ENTER","")</f>
        <v/>
      </c>
      <c r="AD367" s="96" t="str">
        <f>IF(AND(V367=0, R367="NE"),"Chybí NAZ",IF(LEN(TRIM(W367&amp;X367&amp;Y367&amp;Z367&amp;AA367&amp;AB367&amp;AC367))&gt;0,"Nepovolený(é) znak(y):   "&amp;W367&amp;X367&amp;Y367&amp;Z367&amp;AA367&amp;AB367&amp;AC367,TRIM('ÚHRADOVÝ KATALOG VZP - ZP'!C367)))</f>
        <v/>
      </c>
      <c r="AE367" s="11">
        <f>LEN(TRIM('ÚHRADOVÝ KATALOG VZP - ZP'!D367))</f>
        <v>0</v>
      </c>
      <c r="AF367" s="11" t="str">
        <f>IF(IFERROR(SEARCH("""",UPPER('ÚHRADOVÝ KATALOG VZP - ZP'!D367)),0)&gt;0," "&amp;CHAR(34),"")</f>
        <v/>
      </c>
      <c r="AG367" s="11" t="str">
        <f>IF(IFERROR(SEARCH("~?",UPPER('ÚHRADOVÝ KATALOG VZP - ZP'!D367)),0)&gt;0," ?","")</f>
        <v/>
      </c>
      <c r="AH367" s="11" t="str">
        <f>IF(IFERROR(SEARCH("!",UPPER('ÚHRADOVÝ KATALOG VZP - ZP'!D367)),0)&gt;0," !","")</f>
        <v/>
      </c>
      <c r="AI367" s="11" t="str">
        <f>IF(IFERROR(SEARCH("_",UPPER('ÚHRADOVÝ KATALOG VZP - ZP'!D367)),0)&gt;0," _","")</f>
        <v/>
      </c>
      <c r="AJ367" s="11" t="str">
        <f>IF(IFERROR(SEARCH("§",UPPER('ÚHRADOVÝ KATALOG VZP - ZP'!D367)),0)&gt;0," §","")</f>
        <v/>
      </c>
      <c r="AK367" s="11" t="str">
        <f>IF(IFERROR(SEARCH("#",UPPER('ÚHRADOVÝ KATALOG VZP - ZP'!D367)),0)&gt;0," #","")</f>
        <v/>
      </c>
      <c r="AL367" s="11" t="str">
        <f>IF(IFERROR(SEARCH(CHAR(10),UPPER('ÚHRADOVÝ KATALOG VZP - ZP'!D367)),0)&gt;0," ALT+ENTER","")</f>
        <v/>
      </c>
      <c r="AM367" s="96" t="str">
        <f>IF(AND(AE367=0, R367="NE"),"Chybí DOP",IF(LEN(TRIM(AF367&amp;AG367&amp;AH367&amp;AI367&amp;AJ367&amp;AK367&amp;AL367))&gt;0,"Nepovolený(é) znak(y):   "&amp;AF367&amp;AG367&amp;AH367&amp;AI367&amp;AJ367&amp;AK367&amp;AL367,TRIM('ÚHRADOVÝ KATALOG VZP - ZP'!D367)))</f>
        <v/>
      </c>
    </row>
    <row r="368" spans="1:39" ht="30" hidden="1" customHeight="1" x14ac:dyDescent="0.2">
      <c r="A368" s="1">
        <v>363</v>
      </c>
      <c r="B368" s="20" t="str">
        <f>IF(ISBLANK('ÚHRADOVÝ KATALOG VZP - ZP'!B368),"",'ÚHRADOVÝ KATALOG VZP - ZP'!B368)</f>
        <v/>
      </c>
      <c r="C368" s="21" t="str">
        <f t="shared" si="21"/>
        <v/>
      </c>
      <c r="D368" s="21" t="str">
        <f t="shared" si="22"/>
        <v/>
      </c>
      <c r="E368" s="22" t="str">
        <f>IF(S368="NOVÝ",IF(LEN(TRIM('ÚHRADOVÝ KATALOG VZP - ZP'!E368))=0,"Chybí TYP",'ÚHRADOVÝ KATALOG VZP - ZP'!E368),IF(LEN(TRIM('ÚHRADOVÝ KATALOG VZP - ZP'!E368))=0,"",'ÚHRADOVÝ KATALOG VZP - ZP'!E368))</f>
        <v/>
      </c>
      <c r="F368" s="22" t="str">
        <f t="shared" si="23"/>
        <v/>
      </c>
      <c r="G368" s="22" t="str">
        <f>IF(S368="NOVÝ",IF(LEN(TRIM('ÚHRADOVÝ KATALOG VZP - ZP'!G368))=0,"???",IF(IFERROR(SEARCH("""",UPPER('ÚHRADOVÝ KATALOG VZP - ZP'!G368)),0)=0,UPPER('ÚHRADOVÝ KATALOG VZP - ZP'!G368),"("&amp;""""&amp;")")),IF(LEN(TRIM('ÚHRADOVÝ KATALOG VZP - ZP'!G368))=0,"",IF(IFERROR(SEARCH("""",UPPER('ÚHRADOVÝ KATALOG VZP - ZP'!G368)),0)=0,UPPER('ÚHRADOVÝ KATALOG VZP - ZP'!G368),"("&amp;""""&amp;")")))</f>
        <v/>
      </c>
      <c r="H368" s="22" t="str">
        <f>IF(IFERROR(SEARCH("""",UPPER('ÚHRADOVÝ KATALOG VZP - ZP'!H368)),0)=0,UPPER('ÚHRADOVÝ KATALOG VZP - ZP'!H368),"("&amp;""""&amp;")")</f>
        <v/>
      </c>
      <c r="I368" s="22" t="str">
        <f>IF(IFERROR(SEARCH("""",UPPER('ÚHRADOVÝ KATALOG VZP - ZP'!I368)),0)=0,UPPER('ÚHRADOVÝ KATALOG VZP - ZP'!I368),"("&amp;""""&amp;")")</f>
        <v/>
      </c>
      <c r="J368" s="23" t="str">
        <f>IF(S368="NOVÝ",IF(LEN(TRIM('ÚHRADOVÝ KATALOG VZP - ZP'!J368))=0,"Chybí VYC",'ÚHRADOVÝ KATALOG VZP - ZP'!J368),IF(LEN(TRIM('ÚHRADOVÝ KATALOG VZP - ZP'!J368))=0,"",'ÚHRADOVÝ KATALOG VZP - ZP'!J368))</f>
        <v/>
      </c>
      <c r="K368" s="22" t="str">
        <f>IF(S368="NOVÝ",IF(LEN(TRIM('ÚHRADOVÝ KATALOG VZP - ZP'!K368))=0,"Chybí MENA",IF(IFERROR(SEARCH("""",UPPER('ÚHRADOVÝ KATALOG VZP - ZP'!K368)),0)=0,UPPER('ÚHRADOVÝ KATALOG VZP - ZP'!K368),"("&amp;""""&amp;")")),IF(LEN(TRIM('ÚHRADOVÝ KATALOG VZP - ZP'!K368))=0,"",IF(IFERROR(SEARCH("""",UPPER('ÚHRADOVÝ KATALOG VZP - ZP'!K368)),0)=0,UPPER('ÚHRADOVÝ KATALOG VZP - ZP'!K368),"("&amp;""""&amp;")")))</f>
        <v/>
      </c>
      <c r="L368" s="24" t="str">
        <f>IF(S368="NOVÝ",IF(LEN(TRIM('ÚHRADOVÝ KATALOG VZP - ZP'!L368))=0,"Chybí KURZ",'ÚHRADOVÝ KATALOG VZP - ZP'!L368),IF(LEN(TRIM('ÚHRADOVÝ KATALOG VZP - ZP'!L368))=0,"",'ÚHRADOVÝ KATALOG VZP - ZP'!L368))</f>
        <v/>
      </c>
      <c r="M368" s="83" t="str">
        <f>IF(S368="NOVÝ",IF(LEN(TRIM('ÚHRADOVÝ KATALOG VZP - ZP'!M368))=0,"Chybí DPH",
IF(OR('ÚHRADOVÝ KATALOG VZP - ZP'!M368=15,'ÚHRADOVÝ KATALOG VZP - ZP'!M368=21),
'ÚHRADOVÝ KATALOG VZP - ZP'!M368,"CHYBA")),
IF(LEN(TRIM('ÚHRADOVÝ KATALOG VZP - ZP'!M368))=0,"",
IF(OR('ÚHRADOVÝ KATALOG VZP - ZP'!M368=15,'ÚHRADOVÝ KATALOG VZP - ZP'!M368=21),
'ÚHRADOVÝ KATALOG VZP - ZP'!M368,"CHYBA"))
)</f>
        <v/>
      </c>
      <c r="N368" s="25" t="str">
        <f>IF(R368="NE",IF(AND(T368&lt;&gt;"X",LEN('ÚHRADOVÝ KATALOG VZP - ZP'!N368)&gt;0),IF(ROUND(J368*L368*(1+(M368/100))*T368,2)&lt;'ÚHRADOVÝ KATALOG VZP - ZP'!N368,TEXT('ÚHRADOVÝ KATALOG VZP - ZP'!N368,"# ##0,00 Kč") &amp; CHAR(10) &amp; "&gt; " &amp; TEXT('ÚHRADOVÝ KATALOG VZP - ZP'!N368-(J368*L368*(1+(M368/100))*T368),"# ##0,00 Kč"),TEXT('ÚHRADOVÝ KATALOG VZP - ZP'!N368,"# ##0,00 Kč") &amp; CHAR(10) &amp; "OK"),"Chybí data pro výpočet"),"")</f>
        <v/>
      </c>
      <c r="O368" s="26" t="str">
        <f>IF(AND(R368="NE",LEN('ÚHRADOVÝ KATALOG VZP - ZP'!O368)&gt;0),'ÚHRADOVÝ KATALOG VZP - ZP'!O368,"")</f>
        <v/>
      </c>
      <c r="P368" s="26" t="str">
        <f>IF(AND(R368="NE",LEN('ÚHRADOVÝ KATALOG VZP - ZP'!P368)&gt;0),'ÚHRADOVÝ KATALOG VZP - ZP'!P368,"")</f>
        <v/>
      </c>
      <c r="Q368" s="79" t="str">
        <f>IF(LEN(TRIM('ÚHRADOVÝ KATALOG VZP - ZP'!Q368))=0,"",IF(IFERROR(SEARCH("""",UPPER('ÚHRADOVÝ KATALOG VZP - ZP'!Q368)),0)=0,UPPER('ÚHRADOVÝ KATALOG VZP - ZP'!Q368),"("&amp;""""&amp;")"))</f>
        <v/>
      </c>
      <c r="R368" s="31" t="str">
        <f>IF(LEN(TRIM('ÚHRADOVÝ KATALOG VZP - ZP'!B368)&amp;TRIM('ÚHRADOVÝ KATALOG VZP - ZP'!C368)&amp;TRIM('ÚHRADOVÝ KATALOG VZP - ZP'!D368)&amp;TRIM('ÚHRADOVÝ KATALOG VZP - ZP'!E368)&amp;TRIM('ÚHRADOVÝ KATALOG VZP - ZP'!F368)&amp;TRIM('ÚHRADOVÝ KATALOG VZP - ZP'!G368)&amp;TRIM('ÚHRADOVÝ KATALOG VZP - ZP'!H368)&amp;TRIM('ÚHRADOVÝ KATALOG VZP - ZP'!I368)&amp;TRIM('ÚHRADOVÝ KATALOG VZP - ZP'!J368)&amp;TRIM('ÚHRADOVÝ KATALOG VZP - ZP'!K368)&amp;TRIM('ÚHRADOVÝ KATALOG VZP - ZP'!L368)&amp;TRIM('ÚHRADOVÝ KATALOG VZP - ZP'!M368)&amp;TRIM('ÚHRADOVÝ KATALOG VZP - ZP'!N368)&amp;TRIM('ÚHRADOVÝ KATALOG VZP - ZP'!O368)&amp;TRIM('ÚHRADOVÝ KATALOG VZP - ZP'!P368)&amp;TRIM('ÚHRADOVÝ KATALOG VZP - ZP'!Q368))=0,"ANO","NE")</f>
        <v>ANO</v>
      </c>
      <c r="S368" s="31" t="str">
        <f>IF(R368="NE",IF(LEN(TRIM('ÚHRADOVÝ KATALOG VZP - ZP'!B368))=0,"NOVÝ","OPRAVA"),"")</f>
        <v/>
      </c>
      <c r="T368" s="32" t="str">
        <f t="shared" si="24"/>
        <v>X</v>
      </c>
      <c r="U368" s="11"/>
      <c r="V368" s="11">
        <f>LEN(TRIM('ÚHRADOVÝ KATALOG VZP - ZP'!C368))</f>
        <v>0</v>
      </c>
      <c r="W368" s="11" t="str">
        <f>IF(IFERROR(SEARCH("""",UPPER('ÚHRADOVÝ KATALOG VZP - ZP'!C368)),0)&gt;0," "&amp;CHAR(34),"")</f>
        <v/>
      </c>
      <c r="X368" s="11" t="str">
        <f>IF(IFERROR(SEARCH("~?",UPPER('ÚHRADOVÝ KATALOG VZP - ZP'!C368)),0)&gt;0," ?","")</f>
        <v/>
      </c>
      <c r="Y368" s="11" t="str">
        <f>IF(IFERROR(SEARCH("!",UPPER('ÚHRADOVÝ KATALOG VZP - ZP'!C368)),0)&gt;0," !","")</f>
        <v/>
      </c>
      <c r="Z368" s="11" t="str">
        <f>IF(IFERROR(SEARCH("_",UPPER('ÚHRADOVÝ KATALOG VZP - ZP'!C368)),0)&gt;0," _","")</f>
        <v/>
      </c>
      <c r="AA368" s="11" t="str">
        <f>IF(IFERROR(SEARCH("§",UPPER('ÚHRADOVÝ KATALOG VZP - ZP'!C368)),0)&gt;0," §","")</f>
        <v/>
      </c>
      <c r="AB368" s="11" t="str">
        <f>IF(IFERROR(SEARCH("#",UPPER('ÚHRADOVÝ KATALOG VZP - ZP'!C368)),0)&gt;0," #","")</f>
        <v/>
      </c>
      <c r="AC368" s="11" t="str">
        <f>IF(IFERROR(SEARCH(CHAR(10),UPPER('ÚHRADOVÝ KATALOG VZP - ZP'!C368)),0)&gt;0," ALT+ENTER","")</f>
        <v/>
      </c>
      <c r="AD368" s="96" t="str">
        <f>IF(AND(V368=0, R368="NE"),"Chybí NAZ",IF(LEN(TRIM(W368&amp;X368&amp;Y368&amp;Z368&amp;AA368&amp;AB368&amp;AC368))&gt;0,"Nepovolený(é) znak(y):   "&amp;W368&amp;X368&amp;Y368&amp;Z368&amp;AA368&amp;AB368&amp;AC368,TRIM('ÚHRADOVÝ KATALOG VZP - ZP'!C368)))</f>
        <v/>
      </c>
      <c r="AE368" s="11">
        <f>LEN(TRIM('ÚHRADOVÝ KATALOG VZP - ZP'!D368))</f>
        <v>0</v>
      </c>
      <c r="AF368" s="11" t="str">
        <f>IF(IFERROR(SEARCH("""",UPPER('ÚHRADOVÝ KATALOG VZP - ZP'!D368)),0)&gt;0," "&amp;CHAR(34),"")</f>
        <v/>
      </c>
      <c r="AG368" s="11" t="str">
        <f>IF(IFERROR(SEARCH("~?",UPPER('ÚHRADOVÝ KATALOG VZP - ZP'!D368)),0)&gt;0," ?","")</f>
        <v/>
      </c>
      <c r="AH368" s="11" t="str">
        <f>IF(IFERROR(SEARCH("!",UPPER('ÚHRADOVÝ KATALOG VZP - ZP'!D368)),0)&gt;0," !","")</f>
        <v/>
      </c>
      <c r="AI368" s="11" t="str">
        <f>IF(IFERROR(SEARCH("_",UPPER('ÚHRADOVÝ KATALOG VZP - ZP'!D368)),0)&gt;0," _","")</f>
        <v/>
      </c>
      <c r="AJ368" s="11" t="str">
        <f>IF(IFERROR(SEARCH("§",UPPER('ÚHRADOVÝ KATALOG VZP - ZP'!D368)),0)&gt;0," §","")</f>
        <v/>
      </c>
      <c r="AK368" s="11" t="str">
        <f>IF(IFERROR(SEARCH("#",UPPER('ÚHRADOVÝ KATALOG VZP - ZP'!D368)),0)&gt;0," #","")</f>
        <v/>
      </c>
      <c r="AL368" s="11" t="str">
        <f>IF(IFERROR(SEARCH(CHAR(10),UPPER('ÚHRADOVÝ KATALOG VZP - ZP'!D368)),0)&gt;0," ALT+ENTER","")</f>
        <v/>
      </c>
      <c r="AM368" s="96" t="str">
        <f>IF(AND(AE368=0, R368="NE"),"Chybí DOP",IF(LEN(TRIM(AF368&amp;AG368&amp;AH368&amp;AI368&amp;AJ368&amp;AK368&amp;AL368))&gt;0,"Nepovolený(é) znak(y):   "&amp;AF368&amp;AG368&amp;AH368&amp;AI368&amp;AJ368&amp;AK368&amp;AL368,TRIM('ÚHRADOVÝ KATALOG VZP - ZP'!D368)))</f>
        <v/>
      </c>
    </row>
    <row r="369" spans="1:39" ht="30" hidden="1" customHeight="1" x14ac:dyDescent="0.2">
      <c r="A369" s="1">
        <v>364</v>
      </c>
      <c r="B369" s="20" t="str">
        <f>IF(ISBLANK('ÚHRADOVÝ KATALOG VZP - ZP'!B369),"",'ÚHRADOVÝ KATALOG VZP - ZP'!B369)</f>
        <v/>
      </c>
      <c r="C369" s="21" t="str">
        <f t="shared" si="21"/>
        <v/>
      </c>
      <c r="D369" s="21" t="str">
        <f t="shared" si="22"/>
        <v/>
      </c>
      <c r="E369" s="22" t="str">
        <f>IF(S369="NOVÝ",IF(LEN(TRIM('ÚHRADOVÝ KATALOG VZP - ZP'!E369))=0,"Chybí TYP",'ÚHRADOVÝ KATALOG VZP - ZP'!E369),IF(LEN(TRIM('ÚHRADOVÝ KATALOG VZP - ZP'!E369))=0,"",'ÚHRADOVÝ KATALOG VZP - ZP'!E369))</f>
        <v/>
      </c>
      <c r="F369" s="22" t="str">
        <f t="shared" si="23"/>
        <v/>
      </c>
      <c r="G369" s="22" t="str">
        <f>IF(S369="NOVÝ",IF(LEN(TRIM('ÚHRADOVÝ KATALOG VZP - ZP'!G369))=0,"???",IF(IFERROR(SEARCH("""",UPPER('ÚHRADOVÝ KATALOG VZP - ZP'!G369)),0)=0,UPPER('ÚHRADOVÝ KATALOG VZP - ZP'!G369),"("&amp;""""&amp;")")),IF(LEN(TRIM('ÚHRADOVÝ KATALOG VZP - ZP'!G369))=0,"",IF(IFERROR(SEARCH("""",UPPER('ÚHRADOVÝ KATALOG VZP - ZP'!G369)),0)=0,UPPER('ÚHRADOVÝ KATALOG VZP - ZP'!G369),"("&amp;""""&amp;")")))</f>
        <v/>
      </c>
      <c r="H369" s="22" t="str">
        <f>IF(IFERROR(SEARCH("""",UPPER('ÚHRADOVÝ KATALOG VZP - ZP'!H369)),0)=0,UPPER('ÚHRADOVÝ KATALOG VZP - ZP'!H369),"("&amp;""""&amp;")")</f>
        <v/>
      </c>
      <c r="I369" s="22" t="str">
        <f>IF(IFERROR(SEARCH("""",UPPER('ÚHRADOVÝ KATALOG VZP - ZP'!I369)),0)=0,UPPER('ÚHRADOVÝ KATALOG VZP - ZP'!I369),"("&amp;""""&amp;")")</f>
        <v/>
      </c>
      <c r="J369" s="23" t="str">
        <f>IF(S369="NOVÝ",IF(LEN(TRIM('ÚHRADOVÝ KATALOG VZP - ZP'!J369))=0,"Chybí VYC",'ÚHRADOVÝ KATALOG VZP - ZP'!J369),IF(LEN(TRIM('ÚHRADOVÝ KATALOG VZP - ZP'!J369))=0,"",'ÚHRADOVÝ KATALOG VZP - ZP'!J369))</f>
        <v/>
      </c>
      <c r="K369" s="22" t="str">
        <f>IF(S369="NOVÝ",IF(LEN(TRIM('ÚHRADOVÝ KATALOG VZP - ZP'!K369))=0,"Chybí MENA",IF(IFERROR(SEARCH("""",UPPER('ÚHRADOVÝ KATALOG VZP - ZP'!K369)),0)=0,UPPER('ÚHRADOVÝ KATALOG VZP - ZP'!K369),"("&amp;""""&amp;")")),IF(LEN(TRIM('ÚHRADOVÝ KATALOG VZP - ZP'!K369))=0,"",IF(IFERROR(SEARCH("""",UPPER('ÚHRADOVÝ KATALOG VZP - ZP'!K369)),0)=0,UPPER('ÚHRADOVÝ KATALOG VZP - ZP'!K369),"("&amp;""""&amp;")")))</f>
        <v/>
      </c>
      <c r="L369" s="24" t="str">
        <f>IF(S369="NOVÝ",IF(LEN(TRIM('ÚHRADOVÝ KATALOG VZP - ZP'!L369))=0,"Chybí KURZ",'ÚHRADOVÝ KATALOG VZP - ZP'!L369),IF(LEN(TRIM('ÚHRADOVÝ KATALOG VZP - ZP'!L369))=0,"",'ÚHRADOVÝ KATALOG VZP - ZP'!L369))</f>
        <v/>
      </c>
      <c r="M369" s="83" t="str">
        <f>IF(S369="NOVÝ",IF(LEN(TRIM('ÚHRADOVÝ KATALOG VZP - ZP'!M369))=0,"Chybí DPH",
IF(OR('ÚHRADOVÝ KATALOG VZP - ZP'!M369=15,'ÚHRADOVÝ KATALOG VZP - ZP'!M369=21),
'ÚHRADOVÝ KATALOG VZP - ZP'!M369,"CHYBA")),
IF(LEN(TRIM('ÚHRADOVÝ KATALOG VZP - ZP'!M369))=0,"",
IF(OR('ÚHRADOVÝ KATALOG VZP - ZP'!M369=15,'ÚHRADOVÝ KATALOG VZP - ZP'!M369=21),
'ÚHRADOVÝ KATALOG VZP - ZP'!M369,"CHYBA"))
)</f>
        <v/>
      </c>
      <c r="N369" s="25" t="str">
        <f>IF(R369="NE",IF(AND(T369&lt;&gt;"X",LEN('ÚHRADOVÝ KATALOG VZP - ZP'!N369)&gt;0),IF(ROUND(J369*L369*(1+(M369/100))*T369,2)&lt;'ÚHRADOVÝ KATALOG VZP - ZP'!N369,TEXT('ÚHRADOVÝ KATALOG VZP - ZP'!N369,"# ##0,00 Kč") &amp; CHAR(10) &amp; "&gt; " &amp; TEXT('ÚHRADOVÝ KATALOG VZP - ZP'!N369-(J369*L369*(1+(M369/100))*T369),"# ##0,00 Kč"),TEXT('ÚHRADOVÝ KATALOG VZP - ZP'!N369,"# ##0,00 Kč") &amp; CHAR(10) &amp; "OK"),"Chybí data pro výpočet"),"")</f>
        <v/>
      </c>
      <c r="O369" s="26" t="str">
        <f>IF(AND(R369="NE",LEN('ÚHRADOVÝ KATALOG VZP - ZP'!O369)&gt;0),'ÚHRADOVÝ KATALOG VZP - ZP'!O369,"")</f>
        <v/>
      </c>
      <c r="P369" s="26" t="str">
        <f>IF(AND(R369="NE",LEN('ÚHRADOVÝ KATALOG VZP - ZP'!P369)&gt;0),'ÚHRADOVÝ KATALOG VZP - ZP'!P369,"")</f>
        <v/>
      </c>
      <c r="Q369" s="79" t="str">
        <f>IF(LEN(TRIM('ÚHRADOVÝ KATALOG VZP - ZP'!Q369))=0,"",IF(IFERROR(SEARCH("""",UPPER('ÚHRADOVÝ KATALOG VZP - ZP'!Q369)),0)=0,UPPER('ÚHRADOVÝ KATALOG VZP - ZP'!Q369),"("&amp;""""&amp;")"))</f>
        <v/>
      </c>
      <c r="R369" s="31" t="str">
        <f>IF(LEN(TRIM('ÚHRADOVÝ KATALOG VZP - ZP'!B369)&amp;TRIM('ÚHRADOVÝ KATALOG VZP - ZP'!C369)&amp;TRIM('ÚHRADOVÝ KATALOG VZP - ZP'!D369)&amp;TRIM('ÚHRADOVÝ KATALOG VZP - ZP'!E369)&amp;TRIM('ÚHRADOVÝ KATALOG VZP - ZP'!F369)&amp;TRIM('ÚHRADOVÝ KATALOG VZP - ZP'!G369)&amp;TRIM('ÚHRADOVÝ KATALOG VZP - ZP'!H369)&amp;TRIM('ÚHRADOVÝ KATALOG VZP - ZP'!I369)&amp;TRIM('ÚHRADOVÝ KATALOG VZP - ZP'!J369)&amp;TRIM('ÚHRADOVÝ KATALOG VZP - ZP'!K369)&amp;TRIM('ÚHRADOVÝ KATALOG VZP - ZP'!L369)&amp;TRIM('ÚHRADOVÝ KATALOG VZP - ZP'!M369)&amp;TRIM('ÚHRADOVÝ KATALOG VZP - ZP'!N369)&amp;TRIM('ÚHRADOVÝ KATALOG VZP - ZP'!O369)&amp;TRIM('ÚHRADOVÝ KATALOG VZP - ZP'!P369)&amp;TRIM('ÚHRADOVÝ KATALOG VZP - ZP'!Q369))=0,"ANO","NE")</f>
        <v>ANO</v>
      </c>
      <c r="S369" s="31" t="str">
        <f>IF(R369="NE",IF(LEN(TRIM('ÚHRADOVÝ KATALOG VZP - ZP'!B369))=0,"NOVÝ","OPRAVA"),"")</f>
        <v/>
      </c>
      <c r="T369" s="32" t="str">
        <f t="shared" si="24"/>
        <v>X</v>
      </c>
      <c r="U369" s="11"/>
      <c r="V369" s="11">
        <f>LEN(TRIM('ÚHRADOVÝ KATALOG VZP - ZP'!C369))</f>
        <v>0</v>
      </c>
      <c r="W369" s="11" t="str">
        <f>IF(IFERROR(SEARCH("""",UPPER('ÚHRADOVÝ KATALOG VZP - ZP'!C369)),0)&gt;0," "&amp;CHAR(34),"")</f>
        <v/>
      </c>
      <c r="X369" s="11" t="str">
        <f>IF(IFERROR(SEARCH("~?",UPPER('ÚHRADOVÝ KATALOG VZP - ZP'!C369)),0)&gt;0," ?","")</f>
        <v/>
      </c>
      <c r="Y369" s="11" t="str">
        <f>IF(IFERROR(SEARCH("!",UPPER('ÚHRADOVÝ KATALOG VZP - ZP'!C369)),0)&gt;0," !","")</f>
        <v/>
      </c>
      <c r="Z369" s="11" t="str">
        <f>IF(IFERROR(SEARCH("_",UPPER('ÚHRADOVÝ KATALOG VZP - ZP'!C369)),0)&gt;0," _","")</f>
        <v/>
      </c>
      <c r="AA369" s="11" t="str">
        <f>IF(IFERROR(SEARCH("§",UPPER('ÚHRADOVÝ KATALOG VZP - ZP'!C369)),0)&gt;0," §","")</f>
        <v/>
      </c>
      <c r="AB369" s="11" t="str">
        <f>IF(IFERROR(SEARCH("#",UPPER('ÚHRADOVÝ KATALOG VZP - ZP'!C369)),0)&gt;0," #","")</f>
        <v/>
      </c>
      <c r="AC369" s="11" t="str">
        <f>IF(IFERROR(SEARCH(CHAR(10),UPPER('ÚHRADOVÝ KATALOG VZP - ZP'!C369)),0)&gt;0," ALT+ENTER","")</f>
        <v/>
      </c>
      <c r="AD369" s="96" t="str">
        <f>IF(AND(V369=0, R369="NE"),"Chybí NAZ",IF(LEN(TRIM(W369&amp;X369&amp;Y369&amp;Z369&amp;AA369&amp;AB369&amp;AC369))&gt;0,"Nepovolený(é) znak(y):   "&amp;W369&amp;X369&amp;Y369&amp;Z369&amp;AA369&amp;AB369&amp;AC369,TRIM('ÚHRADOVÝ KATALOG VZP - ZP'!C369)))</f>
        <v/>
      </c>
      <c r="AE369" s="11">
        <f>LEN(TRIM('ÚHRADOVÝ KATALOG VZP - ZP'!D369))</f>
        <v>0</v>
      </c>
      <c r="AF369" s="11" t="str">
        <f>IF(IFERROR(SEARCH("""",UPPER('ÚHRADOVÝ KATALOG VZP - ZP'!D369)),0)&gt;0," "&amp;CHAR(34),"")</f>
        <v/>
      </c>
      <c r="AG369" s="11" t="str">
        <f>IF(IFERROR(SEARCH("~?",UPPER('ÚHRADOVÝ KATALOG VZP - ZP'!D369)),0)&gt;0," ?","")</f>
        <v/>
      </c>
      <c r="AH369" s="11" t="str">
        <f>IF(IFERROR(SEARCH("!",UPPER('ÚHRADOVÝ KATALOG VZP - ZP'!D369)),0)&gt;0," !","")</f>
        <v/>
      </c>
      <c r="AI369" s="11" t="str">
        <f>IF(IFERROR(SEARCH("_",UPPER('ÚHRADOVÝ KATALOG VZP - ZP'!D369)),0)&gt;0," _","")</f>
        <v/>
      </c>
      <c r="AJ369" s="11" t="str">
        <f>IF(IFERROR(SEARCH("§",UPPER('ÚHRADOVÝ KATALOG VZP - ZP'!D369)),0)&gt;0," §","")</f>
        <v/>
      </c>
      <c r="AK369" s="11" t="str">
        <f>IF(IFERROR(SEARCH("#",UPPER('ÚHRADOVÝ KATALOG VZP - ZP'!D369)),0)&gt;0," #","")</f>
        <v/>
      </c>
      <c r="AL369" s="11" t="str">
        <f>IF(IFERROR(SEARCH(CHAR(10),UPPER('ÚHRADOVÝ KATALOG VZP - ZP'!D369)),0)&gt;0," ALT+ENTER","")</f>
        <v/>
      </c>
      <c r="AM369" s="96" t="str">
        <f>IF(AND(AE369=0, R369="NE"),"Chybí DOP",IF(LEN(TRIM(AF369&amp;AG369&amp;AH369&amp;AI369&amp;AJ369&amp;AK369&amp;AL369))&gt;0,"Nepovolený(é) znak(y):   "&amp;AF369&amp;AG369&amp;AH369&amp;AI369&amp;AJ369&amp;AK369&amp;AL369,TRIM('ÚHRADOVÝ KATALOG VZP - ZP'!D369)))</f>
        <v/>
      </c>
    </row>
    <row r="370" spans="1:39" ht="30" hidden="1" customHeight="1" x14ac:dyDescent="0.2">
      <c r="A370" s="1">
        <v>365</v>
      </c>
      <c r="B370" s="20" t="str">
        <f>IF(ISBLANK('ÚHRADOVÝ KATALOG VZP - ZP'!B370),"",'ÚHRADOVÝ KATALOG VZP - ZP'!B370)</f>
        <v/>
      </c>
      <c r="C370" s="21" t="str">
        <f t="shared" si="21"/>
        <v/>
      </c>
      <c r="D370" s="21" t="str">
        <f t="shared" si="22"/>
        <v/>
      </c>
      <c r="E370" s="22" t="str">
        <f>IF(S370="NOVÝ",IF(LEN(TRIM('ÚHRADOVÝ KATALOG VZP - ZP'!E370))=0,"Chybí TYP",'ÚHRADOVÝ KATALOG VZP - ZP'!E370),IF(LEN(TRIM('ÚHRADOVÝ KATALOG VZP - ZP'!E370))=0,"",'ÚHRADOVÝ KATALOG VZP - ZP'!E370))</f>
        <v/>
      </c>
      <c r="F370" s="22" t="str">
        <f t="shared" si="23"/>
        <v/>
      </c>
      <c r="G370" s="22" t="str">
        <f>IF(S370="NOVÝ",IF(LEN(TRIM('ÚHRADOVÝ KATALOG VZP - ZP'!G370))=0,"???",IF(IFERROR(SEARCH("""",UPPER('ÚHRADOVÝ KATALOG VZP - ZP'!G370)),0)=0,UPPER('ÚHRADOVÝ KATALOG VZP - ZP'!G370),"("&amp;""""&amp;")")),IF(LEN(TRIM('ÚHRADOVÝ KATALOG VZP - ZP'!G370))=0,"",IF(IFERROR(SEARCH("""",UPPER('ÚHRADOVÝ KATALOG VZP - ZP'!G370)),0)=0,UPPER('ÚHRADOVÝ KATALOG VZP - ZP'!G370),"("&amp;""""&amp;")")))</f>
        <v/>
      </c>
      <c r="H370" s="22" t="str">
        <f>IF(IFERROR(SEARCH("""",UPPER('ÚHRADOVÝ KATALOG VZP - ZP'!H370)),0)=0,UPPER('ÚHRADOVÝ KATALOG VZP - ZP'!H370),"("&amp;""""&amp;")")</f>
        <v/>
      </c>
      <c r="I370" s="22" t="str">
        <f>IF(IFERROR(SEARCH("""",UPPER('ÚHRADOVÝ KATALOG VZP - ZP'!I370)),0)=0,UPPER('ÚHRADOVÝ KATALOG VZP - ZP'!I370),"("&amp;""""&amp;")")</f>
        <v/>
      </c>
      <c r="J370" s="23" t="str">
        <f>IF(S370="NOVÝ",IF(LEN(TRIM('ÚHRADOVÝ KATALOG VZP - ZP'!J370))=0,"Chybí VYC",'ÚHRADOVÝ KATALOG VZP - ZP'!J370),IF(LEN(TRIM('ÚHRADOVÝ KATALOG VZP - ZP'!J370))=0,"",'ÚHRADOVÝ KATALOG VZP - ZP'!J370))</f>
        <v/>
      </c>
      <c r="K370" s="22" t="str">
        <f>IF(S370="NOVÝ",IF(LEN(TRIM('ÚHRADOVÝ KATALOG VZP - ZP'!K370))=0,"Chybí MENA",IF(IFERROR(SEARCH("""",UPPER('ÚHRADOVÝ KATALOG VZP - ZP'!K370)),0)=0,UPPER('ÚHRADOVÝ KATALOG VZP - ZP'!K370),"("&amp;""""&amp;")")),IF(LEN(TRIM('ÚHRADOVÝ KATALOG VZP - ZP'!K370))=0,"",IF(IFERROR(SEARCH("""",UPPER('ÚHRADOVÝ KATALOG VZP - ZP'!K370)),0)=0,UPPER('ÚHRADOVÝ KATALOG VZP - ZP'!K370),"("&amp;""""&amp;")")))</f>
        <v/>
      </c>
      <c r="L370" s="24" t="str">
        <f>IF(S370="NOVÝ",IF(LEN(TRIM('ÚHRADOVÝ KATALOG VZP - ZP'!L370))=0,"Chybí KURZ",'ÚHRADOVÝ KATALOG VZP - ZP'!L370),IF(LEN(TRIM('ÚHRADOVÝ KATALOG VZP - ZP'!L370))=0,"",'ÚHRADOVÝ KATALOG VZP - ZP'!L370))</f>
        <v/>
      </c>
      <c r="M370" s="83" t="str">
        <f>IF(S370="NOVÝ",IF(LEN(TRIM('ÚHRADOVÝ KATALOG VZP - ZP'!M370))=0,"Chybí DPH",
IF(OR('ÚHRADOVÝ KATALOG VZP - ZP'!M370=15,'ÚHRADOVÝ KATALOG VZP - ZP'!M370=21),
'ÚHRADOVÝ KATALOG VZP - ZP'!M370,"CHYBA")),
IF(LEN(TRIM('ÚHRADOVÝ KATALOG VZP - ZP'!M370))=0,"",
IF(OR('ÚHRADOVÝ KATALOG VZP - ZP'!M370=15,'ÚHRADOVÝ KATALOG VZP - ZP'!M370=21),
'ÚHRADOVÝ KATALOG VZP - ZP'!M370,"CHYBA"))
)</f>
        <v/>
      </c>
      <c r="N370" s="25" t="str">
        <f>IF(R370="NE",IF(AND(T370&lt;&gt;"X",LEN('ÚHRADOVÝ KATALOG VZP - ZP'!N370)&gt;0),IF(ROUND(J370*L370*(1+(M370/100))*T370,2)&lt;'ÚHRADOVÝ KATALOG VZP - ZP'!N370,TEXT('ÚHRADOVÝ KATALOG VZP - ZP'!N370,"# ##0,00 Kč") &amp; CHAR(10) &amp; "&gt; " &amp; TEXT('ÚHRADOVÝ KATALOG VZP - ZP'!N370-(J370*L370*(1+(M370/100))*T370),"# ##0,00 Kč"),TEXT('ÚHRADOVÝ KATALOG VZP - ZP'!N370,"# ##0,00 Kč") &amp; CHAR(10) &amp; "OK"),"Chybí data pro výpočet"),"")</f>
        <v/>
      </c>
      <c r="O370" s="26" t="str">
        <f>IF(AND(R370="NE",LEN('ÚHRADOVÝ KATALOG VZP - ZP'!O370)&gt;0),'ÚHRADOVÝ KATALOG VZP - ZP'!O370,"")</f>
        <v/>
      </c>
      <c r="P370" s="26" t="str">
        <f>IF(AND(R370="NE",LEN('ÚHRADOVÝ KATALOG VZP - ZP'!P370)&gt;0),'ÚHRADOVÝ KATALOG VZP - ZP'!P370,"")</f>
        <v/>
      </c>
      <c r="Q370" s="79" t="str">
        <f>IF(LEN(TRIM('ÚHRADOVÝ KATALOG VZP - ZP'!Q370))=0,"",IF(IFERROR(SEARCH("""",UPPER('ÚHRADOVÝ KATALOG VZP - ZP'!Q370)),0)=0,UPPER('ÚHRADOVÝ KATALOG VZP - ZP'!Q370),"("&amp;""""&amp;")"))</f>
        <v/>
      </c>
      <c r="R370" s="31" t="str">
        <f>IF(LEN(TRIM('ÚHRADOVÝ KATALOG VZP - ZP'!B370)&amp;TRIM('ÚHRADOVÝ KATALOG VZP - ZP'!C370)&amp;TRIM('ÚHRADOVÝ KATALOG VZP - ZP'!D370)&amp;TRIM('ÚHRADOVÝ KATALOG VZP - ZP'!E370)&amp;TRIM('ÚHRADOVÝ KATALOG VZP - ZP'!F370)&amp;TRIM('ÚHRADOVÝ KATALOG VZP - ZP'!G370)&amp;TRIM('ÚHRADOVÝ KATALOG VZP - ZP'!H370)&amp;TRIM('ÚHRADOVÝ KATALOG VZP - ZP'!I370)&amp;TRIM('ÚHRADOVÝ KATALOG VZP - ZP'!J370)&amp;TRIM('ÚHRADOVÝ KATALOG VZP - ZP'!K370)&amp;TRIM('ÚHRADOVÝ KATALOG VZP - ZP'!L370)&amp;TRIM('ÚHRADOVÝ KATALOG VZP - ZP'!M370)&amp;TRIM('ÚHRADOVÝ KATALOG VZP - ZP'!N370)&amp;TRIM('ÚHRADOVÝ KATALOG VZP - ZP'!O370)&amp;TRIM('ÚHRADOVÝ KATALOG VZP - ZP'!P370)&amp;TRIM('ÚHRADOVÝ KATALOG VZP - ZP'!Q370))=0,"ANO","NE")</f>
        <v>ANO</v>
      </c>
      <c r="S370" s="31" t="str">
        <f>IF(R370="NE",IF(LEN(TRIM('ÚHRADOVÝ KATALOG VZP - ZP'!B370))=0,"NOVÝ","OPRAVA"),"")</f>
        <v/>
      </c>
      <c r="T370" s="32" t="str">
        <f t="shared" si="24"/>
        <v>X</v>
      </c>
      <c r="U370" s="11"/>
      <c r="V370" s="11">
        <f>LEN(TRIM('ÚHRADOVÝ KATALOG VZP - ZP'!C370))</f>
        <v>0</v>
      </c>
      <c r="W370" s="11" t="str">
        <f>IF(IFERROR(SEARCH("""",UPPER('ÚHRADOVÝ KATALOG VZP - ZP'!C370)),0)&gt;0," "&amp;CHAR(34),"")</f>
        <v/>
      </c>
      <c r="X370" s="11" t="str">
        <f>IF(IFERROR(SEARCH("~?",UPPER('ÚHRADOVÝ KATALOG VZP - ZP'!C370)),0)&gt;0," ?","")</f>
        <v/>
      </c>
      <c r="Y370" s="11" t="str">
        <f>IF(IFERROR(SEARCH("!",UPPER('ÚHRADOVÝ KATALOG VZP - ZP'!C370)),0)&gt;0," !","")</f>
        <v/>
      </c>
      <c r="Z370" s="11" t="str">
        <f>IF(IFERROR(SEARCH("_",UPPER('ÚHRADOVÝ KATALOG VZP - ZP'!C370)),0)&gt;0," _","")</f>
        <v/>
      </c>
      <c r="AA370" s="11" t="str">
        <f>IF(IFERROR(SEARCH("§",UPPER('ÚHRADOVÝ KATALOG VZP - ZP'!C370)),0)&gt;0," §","")</f>
        <v/>
      </c>
      <c r="AB370" s="11" t="str">
        <f>IF(IFERROR(SEARCH("#",UPPER('ÚHRADOVÝ KATALOG VZP - ZP'!C370)),0)&gt;0," #","")</f>
        <v/>
      </c>
      <c r="AC370" s="11" t="str">
        <f>IF(IFERROR(SEARCH(CHAR(10),UPPER('ÚHRADOVÝ KATALOG VZP - ZP'!C370)),0)&gt;0," ALT+ENTER","")</f>
        <v/>
      </c>
      <c r="AD370" s="96" t="str">
        <f>IF(AND(V370=0, R370="NE"),"Chybí NAZ",IF(LEN(TRIM(W370&amp;X370&amp;Y370&amp;Z370&amp;AA370&amp;AB370&amp;AC370))&gt;0,"Nepovolený(é) znak(y):   "&amp;W370&amp;X370&amp;Y370&amp;Z370&amp;AA370&amp;AB370&amp;AC370,TRIM('ÚHRADOVÝ KATALOG VZP - ZP'!C370)))</f>
        <v/>
      </c>
      <c r="AE370" s="11">
        <f>LEN(TRIM('ÚHRADOVÝ KATALOG VZP - ZP'!D370))</f>
        <v>0</v>
      </c>
      <c r="AF370" s="11" t="str">
        <f>IF(IFERROR(SEARCH("""",UPPER('ÚHRADOVÝ KATALOG VZP - ZP'!D370)),0)&gt;0," "&amp;CHAR(34),"")</f>
        <v/>
      </c>
      <c r="AG370" s="11" t="str">
        <f>IF(IFERROR(SEARCH("~?",UPPER('ÚHRADOVÝ KATALOG VZP - ZP'!D370)),0)&gt;0," ?","")</f>
        <v/>
      </c>
      <c r="AH370" s="11" t="str">
        <f>IF(IFERROR(SEARCH("!",UPPER('ÚHRADOVÝ KATALOG VZP - ZP'!D370)),0)&gt;0," !","")</f>
        <v/>
      </c>
      <c r="AI370" s="11" t="str">
        <f>IF(IFERROR(SEARCH("_",UPPER('ÚHRADOVÝ KATALOG VZP - ZP'!D370)),0)&gt;0," _","")</f>
        <v/>
      </c>
      <c r="AJ370" s="11" t="str">
        <f>IF(IFERROR(SEARCH("§",UPPER('ÚHRADOVÝ KATALOG VZP - ZP'!D370)),0)&gt;0," §","")</f>
        <v/>
      </c>
      <c r="AK370" s="11" t="str">
        <f>IF(IFERROR(SEARCH("#",UPPER('ÚHRADOVÝ KATALOG VZP - ZP'!D370)),0)&gt;0," #","")</f>
        <v/>
      </c>
      <c r="AL370" s="11" t="str">
        <f>IF(IFERROR(SEARCH(CHAR(10),UPPER('ÚHRADOVÝ KATALOG VZP - ZP'!D370)),0)&gt;0," ALT+ENTER","")</f>
        <v/>
      </c>
      <c r="AM370" s="96" t="str">
        <f>IF(AND(AE370=0, R370="NE"),"Chybí DOP",IF(LEN(TRIM(AF370&amp;AG370&amp;AH370&amp;AI370&amp;AJ370&amp;AK370&amp;AL370))&gt;0,"Nepovolený(é) znak(y):   "&amp;AF370&amp;AG370&amp;AH370&amp;AI370&amp;AJ370&amp;AK370&amp;AL370,TRIM('ÚHRADOVÝ KATALOG VZP - ZP'!D370)))</f>
        <v/>
      </c>
    </row>
    <row r="371" spans="1:39" ht="30" hidden="1" customHeight="1" x14ac:dyDescent="0.2">
      <c r="A371" s="1">
        <v>366</v>
      </c>
      <c r="B371" s="20" t="str">
        <f>IF(ISBLANK('ÚHRADOVÝ KATALOG VZP - ZP'!B371),"",'ÚHRADOVÝ KATALOG VZP - ZP'!B371)</f>
        <v/>
      </c>
      <c r="C371" s="21" t="str">
        <f t="shared" si="21"/>
        <v/>
      </c>
      <c r="D371" s="21" t="str">
        <f t="shared" si="22"/>
        <v/>
      </c>
      <c r="E371" s="22" t="str">
        <f>IF(S371="NOVÝ",IF(LEN(TRIM('ÚHRADOVÝ KATALOG VZP - ZP'!E371))=0,"Chybí TYP",'ÚHRADOVÝ KATALOG VZP - ZP'!E371),IF(LEN(TRIM('ÚHRADOVÝ KATALOG VZP - ZP'!E371))=0,"",'ÚHRADOVÝ KATALOG VZP - ZP'!E371))</f>
        <v/>
      </c>
      <c r="F371" s="22" t="str">
        <f t="shared" si="23"/>
        <v/>
      </c>
      <c r="G371" s="22" t="str">
        <f>IF(S371="NOVÝ",IF(LEN(TRIM('ÚHRADOVÝ KATALOG VZP - ZP'!G371))=0,"???",IF(IFERROR(SEARCH("""",UPPER('ÚHRADOVÝ KATALOG VZP - ZP'!G371)),0)=0,UPPER('ÚHRADOVÝ KATALOG VZP - ZP'!G371),"("&amp;""""&amp;")")),IF(LEN(TRIM('ÚHRADOVÝ KATALOG VZP - ZP'!G371))=0,"",IF(IFERROR(SEARCH("""",UPPER('ÚHRADOVÝ KATALOG VZP - ZP'!G371)),0)=0,UPPER('ÚHRADOVÝ KATALOG VZP - ZP'!G371),"("&amp;""""&amp;")")))</f>
        <v/>
      </c>
      <c r="H371" s="22" t="str">
        <f>IF(IFERROR(SEARCH("""",UPPER('ÚHRADOVÝ KATALOG VZP - ZP'!H371)),0)=0,UPPER('ÚHRADOVÝ KATALOG VZP - ZP'!H371),"("&amp;""""&amp;")")</f>
        <v/>
      </c>
      <c r="I371" s="22" t="str">
        <f>IF(IFERROR(SEARCH("""",UPPER('ÚHRADOVÝ KATALOG VZP - ZP'!I371)),0)=0,UPPER('ÚHRADOVÝ KATALOG VZP - ZP'!I371),"("&amp;""""&amp;")")</f>
        <v/>
      </c>
      <c r="J371" s="23" t="str">
        <f>IF(S371="NOVÝ",IF(LEN(TRIM('ÚHRADOVÝ KATALOG VZP - ZP'!J371))=0,"Chybí VYC",'ÚHRADOVÝ KATALOG VZP - ZP'!J371),IF(LEN(TRIM('ÚHRADOVÝ KATALOG VZP - ZP'!J371))=0,"",'ÚHRADOVÝ KATALOG VZP - ZP'!J371))</f>
        <v/>
      </c>
      <c r="K371" s="22" t="str">
        <f>IF(S371="NOVÝ",IF(LEN(TRIM('ÚHRADOVÝ KATALOG VZP - ZP'!K371))=0,"Chybí MENA",IF(IFERROR(SEARCH("""",UPPER('ÚHRADOVÝ KATALOG VZP - ZP'!K371)),0)=0,UPPER('ÚHRADOVÝ KATALOG VZP - ZP'!K371),"("&amp;""""&amp;")")),IF(LEN(TRIM('ÚHRADOVÝ KATALOG VZP - ZP'!K371))=0,"",IF(IFERROR(SEARCH("""",UPPER('ÚHRADOVÝ KATALOG VZP - ZP'!K371)),0)=0,UPPER('ÚHRADOVÝ KATALOG VZP - ZP'!K371),"("&amp;""""&amp;")")))</f>
        <v/>
      </c>
      <c r="L371" s="24" t="str">
        <f>IF(S371="NOVÝ",IF(LEN(TRIM('ÚHRADOVÝ KATALOG VZP - ZP'!L371))=0,"Chybí KURZ",'ÚHRADOVÝ KATALOG VZP - ZP'!L371),IF(LEN(TRIM('ÚHRADOVÝ KATALOG VZP - ZP'!L371))=0,"",'ÚHRADOVÝ KATALOG VZP - ZP'!L371))</f>
        <v/>
      </c>
      <c r="M371" s="83" t="str">
        <f>IF(S371="NOVÝ",IF(LEN(TRIM('ÚHRADOVÝ KATALOG VZP - ZP'!M371))=0,"Chybí DPH",
IF(OR('ÚHRADOVÝ KATALOG VZP - ZP'!M371=15,'ÚHRADOVÝ KATALOG VZP - ZP'!M371=21),
'ÚHRADOVÝ KATALOG VZP - ZP'!M371,"CHYBA")),
IF(LEN(TRIM('ÚHRADOVÝ KATALOG VZP - ZP'!M371))=0,"",
IF(OR('ÚHRADOVÝ KATALOG VZP - ZP'!M371=15,'ÚHRADOVÝ KATALOG VZP - ZP'!M371=21),
'ÚHRADOVÝ KATALOG VZP - ZP'!M371,"CHYBA"))
)</f>
        <v/>
      </c>
      <c r="N371" s="25" t="str">
        <f>IF(R371="NE",IF(AND(T371&lt;&gt;"X",LEN('ÚHRADOVÝ KATALOG VZP - ZP'!N371)&gt;0),IF(ROUND(J371*L371*(1+(M371/100))*T371,2)&lt;'ÚHRADOVÝ KATALOG VZP - ZP'!N371,TEXT('ÚHRADOVÝ KATALOG VZP - ZP'!N371,"# ##0,00 Kč") &amp; CHAR(10) &amp; "&gt; " &amp; TEXT('ÚHRADOVÝ KATALOG VZP - ZP'!N371-(J371*L371*(1+(M371/100))*T371),"# ##0,00 Kč"),TEXT('ÚHRADOVÝ KATALOG VZP - ZP'!N371,"# ##0,00 Kč") &amp; CHAR(10) &amp; "OK"),"Chybí data pro výpočet"),"")</f>
        <v/>
      </c>
      <c r="O371" s="26" t="str">
        <f>IF(AND(R371="NE",LEN('ÚHRADOVÝ KATALOG VZP - ZP'!O371)&gt;0),'ÚHRADOVÝ KATALOG VZP - ZP'!O371,"")</f>
        <v/>
      </c>
      <c r="P371" s="26" t="str">
        <f>IF(AND(R371="NE",LEN('ÚHRADOVÝ KATALOG VZP - ZP'!P371)&gt;0),'ÚHRADOVÝ KATALOG VZP - ZP'!P371,"")</f>
        <v/>
      </c>
      <c r="Q371" s="79" t="str">
        <f>IF(LEN(TRIM('ÚHRADOVÝ KATALOG VZP - ZP'!Q371))=0,"",IF(IFERROR(SEARCH("""",UPPER('ÚHRADOVÝ KATALOG VZP - ZP'!Q371)),0)=0,UPPER('ÚHRADOVÝ KATALOG VZP - ZP'!Q371),"("&amp;""""&amp;")"))</f>
        <v/>
      </c>
      <c r="R371" s="31" t="str">
        <f>IF(LEN(TRIM('ÚHRADOVÝ KATALOG VZP - ZP'!B371)&amp;TRIM('ÚHRADOVÝ KATALOG VZP - ZP'!C371)&amp;TRIM('ÚHRADOVÝ KATALOG VZP - ZP'!D371)&amp;TRIM('ÚHRADOVÝ KATALOG VZP - ZP'!E371)&amp;TRIM('ÚHRADOVÝ KATALOG VZP - ZP'!F371)&amp;TRIM('ÚHRADOVÝ KATALOG VZP - ZP'!G371)&amp;TRIM('ÚHRADOVÝ KATALOG VZP - ZP'!H371)&amp;TRIM('ÚHRADOVÝ KATALOG VZP - ZP'!I371)&amp;TRIM('ÚHRADOVÝ KATALOG VZP - ZP'!J371)&amp;TRIM('ÚHRADOVÝ KATALOG VZP - ZP'!K371)&amp;TRIM('ÚHRADOVÝ KATALOG VZP - ZP'!L371)&amp;TRIM('ÚHRADOVÝ KATALOG VZP - ZP'!M371)&amp;TRIM('ÚHRADOVÝ KATALOG VZP - ZP'!N371)&amp;TRIM('ÚHRADOVÝ KATALOG VZP - ZP'!O371)&amp;TRIM('ÚHRADOVÝ KATALOG VZP - ZP'!P371)&amp;TRIM('ÚHRADOVÝ KATALOG VZP - ZP'!Q371))=0,"ANO","NE")</f>
        <v>ANO</v>
      </c>
      <c r="S371" s="31" t="str">
        <f>IF(R371="NE",IF(LEN(TRIM('ÚHRADOVÝ KATALOG VZP - ZP'!B371))=0,"NOVÝ","OPRAVA"),"")</f>
        <v/>
      </c>
      <c r="T371" s="32" t="str">
        <f t="shared" si="24"/>
        <v>X</v>
      </c>
      <c r="U371" s="11"/>
      <c r="V371" s="11">
        <f>LEN(TRIM('ÚHRADOVÝ KATALOG VZP - ZP'!C371))</f>
        <v>0</v>
      </c>
      <c r="W371" s="11" t="str">
        <f>IF(IFERROR(SEARCH("""",UPPER('ÚHRADOVÝ KATALOG VZP - ZP'!C371)),0)&gt;0," "&amp;CHAR(34),"")</f>
        <v/>
      </c>
      <c r="X371" s="11" t="str">
        <f>IF(IFERROR(SEARCH("~?",UPPER('ÚHRADOVÝ KATALOG VZP - ZP'!C371)),0)&gt;0," ?","")</f>
        <v/>
      </c>
      <c r="Y371" s="11" t="str">
        <f>IF(IFERROR(SEARCH("!",UPPER('ÚHRADOVÝ KATALOG VZP - ZP'!C371)),0)&gt;0," !","")</f>
        <v/>
      </c>
      <c r="Z371" s="11" t="str">
        <f>IF(IFERROR(SEARCH("_",UPPER('ÚHRADOVÝ KATALOG VZP - ZP'!C371)),0)&gt;0," _","")</f>
        <v/>
      </c>
      <c r="AA371" s="11" t="str">
        <f>IF(IFERROR(SEARCH("§",UPPER('ÚHRADOVÝ KATALOG VZP - ZP'!C371)),0)&gt;0," §","")</f>
        <v/>
      </c>
      <c r="AB371" s="11" t="str">
        <f>IF(IFERROR(SEARCH("#",UPPER('ÚHRADOVÝ KATALOG VZP - ZP'!C371)),0)&gt;0," #","")</f>
        <v/>
      </c>
      <c r="AC371" s="11" t="str">
        <f>IF(IFERROR(SEARCH(CHAR(10),UPPER('ÚHRADOVÝ KATALOG VZP - ZP'!C371)),0)&gt;0," ALT+ENTER","")</f>
        <v/>
      </c>
      <c r="AD371" s="96" t="str">
        <f>IF(AND(V371=0, R371="NE"),"Chybí NAZ",IF(LEN(TRIM(W371&amp;X371&amp;Y371&amp;Z371&amp;AA371&amp;AB371&amp;AC371))&gt;0,"Nepovolený(é) znak(y):   "&amp;W371&amp;X371&amp;Y371&amp;Z371&amp;AA371&amp;AB371&amp;AC371,TRIM('ÚHRADOVÝ KATALOG VZP - ZP'!C371)))</f>
        <v/>
      </c>
      <c r="AE371" s="11">
        <f>LEN(TRIM('ÚHRADOVÝ KATALOG VZP - ZP'!D371))</f>
        <v>0</v>
      </c>
      <c r="AF371" s="11" t="str">
        <f>IF(IFERROR(SEARCH("""",UPPER('ÚHRADOVÝ KATALOG VZP - ZP'!D371)),0)&gt;0," "&amp;CHAR(34),"")</f>
        <v/>
      </c>
      <c r="AG371" s="11" t="str">
        <f>IF(IFERROR(SEARCH("~?",UPPER('ÚHRADOVÝ KATALOG VZP - ZP'!D371)),0)&gt;0," ?","")</f>
        <v/>
      </c>
      <c r="AH371" s="11" t="str">
        <f>IF(IFERROR(SEARCH("!",UPPER('ÚHRADOVÝ KATALOG VZP - ZP'!D371)),0)&gt;0," !","")</f>
        <v/>
      </c>
      <c r="AI371" s="11" t="str">
        <f>IF(IFERROR(SEARCH("_",UPPER('ÚHRADOVÝ KATALOG VZP - ZP'!D371)),0)&gt;0," _","")</f>
        <v/>
      </c>
      <c r="AJ371" s="11" t="str">
        <f>IF(IFERROR(SEARCH("§",UPPER('ÚHRADOVÝ KATALOG VZP - ZP'!D371)),0)&gt;0," §","")</f>
        <v/>
      </c>
      <c r="AK371" s="11" t="str">
        <f>IF(IFERROR(SEARCH("#",UPPER('ÚHRADOVÝ KATALOG VZP - ZP'!D371)),0)&gt;0," #","")</f>
        <v/>
      </c>
      <c r="AL371" s="11" t="str">
        <f>IF(IFERROR(SEARCH(CHAR(10),UPPER('ÚHRADOVÝ KATALOG VZP - ZP'!D371)),0)&gt;0," ALT+ENTER","")</f>
        <v/>
      </c>
      <c r="AM371" s="96" t="str">
        <f>IF(AND(AE371=0, R371="NE"),"Chybí DOP",IF(LEN(TRIM(AF371&amp;AG371&amp;AH371&amp;AI371&amp;AJ371&amp;AK371&amp;AL371))&gt;0,"Nepovolený(é) znak(y):   "&amp;AF371&amp;AG371&amp;AH371&amp;AI371&amp;AJ371&amp;AK371&amp;AL371,TRIM('ÚHRADOVÝ KATALOG VZP - ZP'!D371)))</f>
        <v/>
      </c>
    </row>
    <row r="372" spans="1:39" ht="30" hidden="1" customHeight="1" x14ac:dyDescent="0.2">
      <c r="A372" s="1">
        <v>367</v>
      </c>
      <c r="B372" s="20" t="str">
        <f>IF(ISBLANK('ÚHRADOVÝ KATALOG VZP - ZP'!B372),"",'ÚHRADOVÝ KATALOG VZP - ZP'!B372)</f>
        <v/>
      </c>
      <c r="C372" s="21" t="str">
        <f t="shared" si="21"/>
        <v/>
      </c>
      <c r="D372" s="21" t="str">
        <f t="shared" si="22"/>
        <v/>
      </c>
      <c r="E372" s="22" t="str">
        <f>IF(S372="NOVÝ",IF(LEN(TRIM('ÚHRADOVÝ KATALOG VZP - ZP'!E372))=0,"Chybí TYP",'ÚHRADOVÝ KATALOG VZP - ZP'!E372),IF(LEN(TRIM('ÚHRADOVÝ KATALOG VZP - ZP'!E372))=0,"",'ÚHRADOVÝ KATALOG VZP - ZP'!E372))</f>
        <v/>
      </c>
      <c r="F372" s="22" t="str">
        <f t="shared" si="23"/>
        <v/>
      </c>
      <c r="G372" s="22" t="str">
        <f>IF(S372="NOVÝ",IF(LEN(TRIM('ÚHRADOVÝ KATALOG VZP - ZP'!G372))=0,"???",IF(IFERROR(SEARCH("""",UPPER('ÚHRADOVÝ KATALOG VZP - ZP'!G372)),0)=0,UPPER('ÚHRADOVÝ KATALOG VZP - ZP'!G372),"("&amp;""""&amp;")")),IF(LEN(TRIM('ÚHRADOVÝ KATALOG VZP - ZP'!G372))=0,"",IF(IFERROR(SEARCH("""",UPPER('ÚHRADOVÝ KATALOG VZP - ZP'!G372)),0)=0,UPPER('ÚHRADOVÝ KATALOG VZP - ZP'!G372),"("&amp;""""&amp;")")))</f>
        <v/>
      </c>
      <c r="H372" s="22" t="str">
        <f>IF(IFERROR(SEARCH("""",UPPER('ÚHRADOVÝ KATALOG VZP - ZP'!H372)),0)=0,UPPER('ÚHRADOVÝ KATALOG VZP - ZP'!H372),"("&amp;""""&amp;")")</f>
        <v/>
      </c>
      <c r="I372" s="22" t="str">
        <f>IF(IFERROR(SEARCH("""",UPPER('ÚHRADOVÝ KATALOG VZP - ZP'!I372)),0)=0,UPPER('ÚHRADOVÝ KATALOG VZP - ZP'!I372),"("&amp;""""&amp;")")</f>
        <v/>
      </c>
      <c r="J372" s="23" t="str">
        <f>IF(S372="NOVÝ",IF(LEN(TRIM('ÚHRADOVÝ KATALOG VZP - ZP'!J372))=0,"Chybí VYC",'ÚHRADOVÝ KATALOG VZP - ZP'!J372),IF(LEN(TRIM('ÚHRADOVÝ KATALOG VZP - ZP'!J372))=0,"",'ÚHRADOVÝ KATALOG VZP - ZP'!J372))</f>
        <v/>
      </c>
      <c r="K372" s="22" t="str">
        <f>IF(S372="NOVÝ",IF(LEN(TRIM('ÚHRADOVÝ KATALOG VZP - ZP'!K372))=0,"Chybí MENA",IF(IFERROR(SEARCH("""",UPPER('ÚHRADOVÝ KATALOG VZP - ZP'!K372)),0)=0,UPPER('ÚHRADOVÝ KATALOG VZP - ZP'!K372),"("&amp;""""&amp;")")),IF(LEN(TRIM('ÚHRADOVÝ KATALOG VZP - ZP'!K372))=0,"",IF(IFERROR(SEARCH("""",UPPER('ÚHRADOVÝ KATALOG VZP - ZP'!K372)),0)=0,UPPER('ÚHRADOVÝ KATALOG VZP - ZP'!K372),"("&amp;""""&amp;")")))</f>
        <v/>
      </c>
      <c r="L372" s="24" t="str">
        <f>IF(S372="NOVÝ",IF(LEN(TRIM('ÚHRADOVÝ KATALOG VZP - ZP'!L372))=0,"Chybí KURZ",'ÚHRADOVÝ KATALOG VZP - ZP'!L372),IF(LEN(TRIM('ÚHRADOVÝ KATALOG VZP - ZP'!L372))=0,"",'ÚHRADOVÝ KATALOG VZP - ZP'!L372))</f>
        <v/>
      </c>
      <c r="M372" s="83" t="str">
        <f>IF(S372="NOVÝ",IF(LEN(TRIM('ÚHRADOVÝ KATALOG VZP - ZP'!M372))=0,"Chybí DPH",
IF(OR('ÚHRADOVÝ KATALOG VZP - ZP'!M372=15,'ÚHRADOVÝ KATALOG VZP - ZP'!M372=21),
'ÚHRADOVÝ KATALOG VZP - ZP'!M372,"CHYBA")),
IF(LEN(TRIM('ÚHRADOVÝ KATALOG VZP - ZP'!M372))=0,"",
IF(OR('ÚHRADOVÝ KATALOG VZP - ZP'!M372=15,'ÚHRADOVÝ KATALOG VZP - ZP'!M372=21),
'ÚHRADOVÝ KATALOG VZP - ZP'!M372,"CHYBA"))
)</f>
        <v/>
      </c>
      <c r="N372" s="25" t="str">
        <f>IF(R372="NE",IF(AND(T372&lt;&gt;"X",LEN('ÚHRADOVÝ KATALOG VZP - ZP'!N372)&gt;0),IF(ROUND(J372*L372*(1+(M372/100))*T372,2)&lt;'ÚHRADOVÝ KATALOG VZP - ZP'!N372,TEXT('ÚHRADOVÝ KATALOG VZP - ZP'!N372,"# ##0,00 Kč") &amp; CHAR(10) &amp; "&gt; " &amp; TEXT('ÚHRADOVÝ KATALOG VZP - ZP'!N372-(J372*L372*(1+(M372/100))*T372),"# ##0,00 Kč"),TEXT('ÚHRADOVÝ KATALOG VZP - ZP'!N372,"# ##0,00 Kč") &amp; CHAR(10) &amp; "OK"),"Chybí data pro výpočet"),"")</f>
        <v/>
      </c>
      <c r="O372" s="26" t="str">
        <f>IF(AND(R372="NE",LEN('ÚHRADOVÝ KATALOG VZP - ZP'!O372)&gt;0),'ÚHRADOVÝ KATALOG VZP - ZP'!O372,"")</f>
        <v/>
      </c>
      <c r="P372" s="26" t="str">
        <f>IF(AND(R372="NE",LEN('ÚHRADOVÝ KATALOG VZP - ZP'!P372)&gt;0),'ÚHRADOVÝ KATALOG VZP - ZP'!P372,"")</f>
        <v/>
      </c>
      <c r="Q372" s="79" t="str">
        <f>IF(LEN(TRIM('ÚHRADOVÝ KATALOG VZP - ZP'!Q372))=0,"",IF(IFERROR(SEARCH("""",UPPER('ÚHRADOVÝ KATALOG VZP - ZP'!Q372)),0)=0,UPPER('ÚHRADOVÝ KATALOG VZP - ZP'!Q372),"("&amp;""""&amp;")"))</f>
        <v/>
      </c>
      <c r="R372" s="31" t="str">
        <f>IF(LEN(TRIM('ÚHRADOVÝ KATALOG VZP - ZP'!B372)&amp;TRIM('ÚHRADOVÝ KATALOG VZP - ZP'!C372)&amp;TRIM('ÚHRADOVÝ KATALOG VZP - ZP'!D372)&amp;TRIM('ÚHRADOVÝ KATALOG VZP - ZP'!E372)&amp;TRIM('ÚHRADOVÝ KATALOG VZP - ZP'!F372)&amp;TRIM('ÚHRADOVÝ KATALOG VZP - ZP'!G372)&amp;TRIM('ÚHRADOVÝ KATALOG VZP - ZP'!H372)&amp;TRIM('ÚHRADOVÝ KATALOG VZP - ZP'!I372)&amp;TRIM('ÚHRADOVÝ KATALOG VZP - ZP'!J372)&amp;TRIM('ÚHRADOVÝ KATALOG VZP - ZP'!K372)&amp;TRIM('ÚHRADOVÝ KATALOG VZP - ZP'!L372)&amp;TRIM('ÚHRADOVÝ KATALOG VZP - ZP'!M372)&amp;TRIM('ÚHRADOVÝ KATALOG VZP - ZP'!N372)&amp;TRIM('ÚHRADOVÝ KATALOG VZP - ZP'!O372)&amp;TRIM('ÚHRADOVÝ KATALOG VZP - ZP'!P372)&amp;TRIM('ÚHRADOVÝ KATALOG VZP - ZP'!Q372))=0,"ANO","NE")</f>
        <v>ANO</v>
      </c>
      <c r="S372" s="31" t="str">
        <f>IF(R372="NE",IF(LEN(TRIM('ÚHRADOVÝ KATALOG VZP - ZP'!B372))=0,"NOVÝ","OPRAVA"),"")</f>
        <v/>
      </c>
      <c r="T372" s="32" t="str">
        <f t="shared" si="24"/>
        <v>X</v>
      </c>
      <c r="U372" s="11"/>
      <c r="V372" s="11">
        <f>LEN(TRIM('ÚHRADOVÝ KATALOG VZP - ZP'!C372))</f>
        <v>0</v>
      </c>
      <c r="W372" s="11" t="str">
        <f>IF(IFERROR(SEARCH("""",UPPER('ÚHRADOVÝ KATALOG VZP - ZP'!C372)),0)&gt;0," "&amp;CHAR(34),"")</f>
        <v/>
      </c>
      <c r="X372" s="11" t="str">
        <f>IF(IFERROR(SEARCH("~?",UPPER('ÚHRADOVÝ KATALOG VZP - ZP'!C372)),0)&gt;0," ?","")</f>
        <v/>
      </c>
      <c r="Y372" s="11" t="str">
        <f>IF(IFERROR(SEARCH("!",UPPER('ÚHRADOVÝ KATALOG VZP - ZP'!C372)),0)&gt;0," !","")</f>
        <v/>
      </c>
      <c r="Z372" s="11" t="str">
        <f>IF(IFERROR(SEARCH("_",UPPER('ÚHRADOVÝ KATALOG VZP - ZP'!C372)),0)&gt;0," _","")</f>
        <v/>
      </c>
      <c r="AA372" s="11" t="str">
        <f>IF(IFERROR(SEARCH("§",UPPER('ÚHRADOVÝ KATALOG VZP - ZP'!C372)),0)&gt;0," §","")</f>
        <v/>
      </c>
      <c r="AB372" s="11" t="str">
        <f>IF(IFERROR(SEARCH("#",UPPER('ÚHRADOVÝ KATALOG VZP - ZP'!C372)),0)&gt;0," #","")</f>
        <v/>
      </c>
      <c r="AC372" s="11" t="str">
        <f>IF(IFERROR(SEARCH(CHAR(10),UPPER('ÚHRADOVÝ KATALOG VZP - ZP'!C372)),0)&gt;0," ALT+ENTER","")</f>
        <v/>
      </c>
      <c r="AD372" s="96" t="str">
        <f>IF(AND(V372=0, R372="NE"),"Chybí NAZ",IF(LEN(TRIM(W372&amp;X372&amp;Y372&amp;Z372&amp;AA372&amp;AB372&amp;AC372))&gt;0,"Nepovolený(é) znak(y):   "&amp;W372&amp;X372&amp;Y372&amp;Z372&amp;AA372&amp;AB372&amp;AC372,TRIM('ÚHRADOVÝ KATALOG VZP - ZP'!C372)))</f>
        <v/>
      </c>
      <c r="AE372" s="11">
        <f>LEN(TRIM('ÚHRADOVÝ KATALOG VZP - ZP'!D372))</f>
        <v>0</v>
      </c>
      <c r="AF372" s="11" t="str">
        <f>IF(IFERROR(SEARCH("""",UPPER('ÚHRADOVÝ KATALOG VZP - ZP'!D372)),0)&gt;0," "&amp;CHAR(34),"")</f>
        <v/>
      </c>
      <c r="AG372" s="11" t="str">
        <f>IF(IFERROR(SEARCH("~?",UPPER('ÚHRADOVÝ KATALOG VZP - ZP'!D372)),0)&gt;0," ?","")</f>
        <v/>
      </c>
      <c r="AH372" s="11" t="str">
        <f>IF(IFERROR(SEARCH("!",UPPER('ÚHRADOVÝ KATALOG VZP - ZP'!D372)),0)&gt;0," !","")</f>
        <v/>
      </c>
      <c r="AI372" s="11" t="str">
        <f>IF(IFERROR(SEARCH("_",UPPER('ÚHRADOVÝ KATALOG VZP - ZP'!D372)),0)&gt;0," _","")</f>
        <v/>
      </c>
      <c r="AJ372" s="11" t="str">
        <f>IF(IFERROR(SEARCH("§",UPPER('ÚHRADOVÝ KATALOG VZP - ZP'!D372)),0)&gt;0," §","")</f>
        <v/>
      </c>
      <c r="AK372" s="11" t="str">
        <f>IF(IFERROR(SEARCH("#",UPPER('ÚHRADOVÝ KATALOG VZP - ZP'!D372)),0)&gt;0," #","")</f>
        <v/>
      </c>
      <c r="AL372" s="11" t="str">
        <f>IF(IFERROR(SEARCH(CHAR(10),UPPER('ÚHRADOVÝ KATALOG VZP - ZP'!D372)),0)&gt;0," ALT+ENTER","")</f>
        <v/>
      </c>
      <c r="AM372" s="96" t="str">
        <f>IF(AND(AE372=0, R372="NE"),"Chybí DOP",IF(LEN(TRIM(AF372&amp;AG372&amp;AH372&amp;AI372&amp;AJ372&amp;AK372&amp;AL372))&gt;0,"Nepovolený(é) znak(y):   "&amp;AF372&amp;AG372&amp;AH372&amp;AI372&amp;AJ372&amp;AK372&amp;AL372,TRIM('ÚHRADOVÝ KATALOG VZP - ZP'!D372)))</f>
        <v/>
      </c>
    </row>
    <row r="373" spans="1:39" ht="30" hidden="1" customHeight="1" x14ac:dyDescent="0.2">
      <c r="A373" s="1">
        <v>368</v>
      </c>
      <c r="B373" s="20" t="str">
        <f>IF(ISBLANK('ÚHRADOVÝ KATALOG VZP - ZP'!B373),"",'ÚHRADOVÝ KATALOG VZP - ZP'!B373)</f>
        <v/>
      </c>
      <c r="C373" s="21" t="str">
        <f t="shared" si="21"/>
        <v/>
      </c>
      <c r="D373" s="21" t="str">
        <f t="shared" si="22"/>
        <v/>
      </c>
      <c r="E373" s="22" t="str">
        <f>IF(S373="NOVÝ",IF(LEN(TRIM('ÚHRADOVÝ KATALOG VZP - ZP'!E373))=0,"Chybí TYP",'ÚHRADOVÝ KATALOG VZP - ZP'!E373),IF(LEN(TRIM('ÚHRADOVÝ KATALOG VZP - ZP'!E373))=0,"",'ÚHRADOVÝ KATALOG VZP - ZP'!E373))</f>
        <v/>
      </c>
      <c r="F373" s="22" t="str">
        <f t="shared" si="23"/>
        <v/>
      </c>
      <c r="G373" s="22" t="str">
        <f>IF(S373="NOVÝ",IF(LEN(TRIM('ÚHRADOVÝ KATALOG VZP - ZP'!G373))=0,"???",IF(IFERROR(SEARCH("""",UPPER('ÚHRADOVÝ KATALOG VZP - ZP'!G373)),0)=0,UPPER('ÚHRADOVÝ KATALOG VZP - ZP'!G373),"("&amp;""""&amp;")")),IF(LEN(TRIM('ÚHRADOVÝ KATALOG VZP - ZP'!G373))=0,"",IF(IFERROR(SEARCH("""",UPPER('ÚHRADOVÝ KATALOG VZP - ZP'!G373)),0)=0,UPPER('ÚHRADOVÝ KATALOG VZP - ZP'!G373),"("&amp;""""&amp;")")))</f>
        <v/>
      </c>
      <c r="H373" s="22" t="str">
        <f>IF(IFERROR(SEARCH("""",UPPER('ÚHRADOVÝ KATALOG VZP - ZP'!H373)),0)=0,UPPER('ÚHRADOVÝ KATALOG VZP - ZP'!H373),"("&amp;""""&amp;")")</f>
        <v/>
      </c>
      <c r="I373" s="22" t="str">
        <f>IF(IFERROR(SEARCH("""",UPPER('ÚHRADOVÝ KATALOG VZP - ZP'!I373)),0)=0,UPPER('ÚHRADOVÝ KATALOG VZP - ZP'!I373),"("&amp;""""&amp;")")</f>
        <v/>
      </c>
      <c r="J373" s="23" t="str">
        <f>IF(S373="NOVÝ",IF(LEN(TRIM('ÚHRADOVÝ KATALOG VZP - ZP'!J373))=0,"Chybí VYC",'ÚHRADOVÝ KATALOG VZP - ZP'!J373),IF(LEN(TRIM('ÚHRADOVÝ KATALOG VZP - ZP'!J373))=0,"",'ÚHRADOVÝ KATALOG VZP - ZP'!J373))</f>
        <v/>
      </c>
      <c r="K373" s="22" t="str">
        <f>IF(S373="NOVÝ",IF(LEN(TRIM('ÚHRADOVÝ KATALOG VZP - ZP'!K373))=0,"Chybí MENA",IF(IFERROR(SEARCH("""",UPPER('ÚHRADOVÝ KATALOG VZP - ZP'!K373)),0)=0,UPPER('ÚHRADOVÝ KATALOG VZP - ZP'!K373),"("&amp;""""&amp;")")),IF(LEN(TRIM('ÚHRADOVÝ KATALOG VZP - ZP'!K373))=0,"",IF(IFERROR(SEARCH("""",UPPER('ÚHRADOVÝ KATALOG VZP - ZP'!K373)),0)=0,UPPER('ÚHRADOVÝ KATALOG VZP - ZP'!K373),"("&amp;""""&amp;")")))</f>
        <v/>
      </c>
      <c r="L373" s="24" t="str">
        <f>IF(S373="NOVÝ",IF(LEN(TRIM('ÚHRADOVÝ KATALOG VZP - ZP'!L373))=0,"Chybí KURZ",'ÚHRADOVÝ KATALOG VZP - ZP'!L373),IF(LEN(TRIM('ÚHRADOVÝ KATALOG VZP - ZP'!L373))=0,"",'ÚHRADOVÝ KATALOG VZP - ZP'!L373))</f>
        <v/>
      </c>
      <c r="M373" s="83" t="str">
        <f>IF(S373="NOVÝ",IF(LEN(TRIM('ÚHRADOVÝ KATALOG VZP - ZP'!M373))=0,"Chybí DPH",
IF(OR('ÚHRADOVÝ KATALOG VZP - ZP'!M373=15,'ÚHRADOVÝ KATALOG VZP - ZP'!M373=21),
'ÚHRADOVÝ KATALOG VZP - ZP'!M373,"CHYBA")),
IF(LEN(TRIM('ÚHRADOVÝ KATALOG VZP - ZP'!M373))=0,"",
IF(OR('ÚHRADOVÝ KATALOG VZP - ZP'!M373=15,'ÚHRADOVÝ KATALOG VZP - ZP'!M373=21),
'ÚHRADOVÝ KATALOG VZP - ZP'!M373,"CHYBA"))
)</f>
        <v/>
      </c>
      <c r="N373" s="25" t="str">
        <f>IF(R373="NE",IF(AND(T373&lt;&gt;"X",LEN('ÚHRADOVÝ KATALOG VZP - ZP'!N373)&gt;0),IF(ROUND(J373*L373*(1+(M373/100))*T373,2)&lt;'ÚHRADOVÝ KATALOG VZP - ZP'!N373,TEXT('ÚHRADOVÝ KATALOG VZP - ZP'!N373,"# ##0,00 Kč") &amp; CHAR(10) &amp; "&gt; " &amp; TEXT('ÚHRADOVÝ KATALOG VZP - ZP'!N373-(J373*L373*(1+(M373/100))*T373),"# ##0,00 Kč"),TEXT('ÚHRADOVÝ KATALOG VZP - ZP'!N373,"# ##0,00 Kč") &amp; CHAR(10) &amp; "OK"),"Chybí data pro výpočet"),"")</f>
        <v/>
      </c>
      <c r="O373" s="26" t="str">
        <f>IF(AND(R373="NE",LEN('ÚHRADOVÝ KATALOG VZP - ZP'!O373)&gt;0),'ÚHRADOVÝ KATALOG VZP - ZP'!O373,"")</f>
        <v/>
      </c>
      <c r="P373" s="26" t="str">
        <f>IF(AND(R373="NE",LEN('ÚHRADOVÝ KATALOG VZP - ZP'!P373)&gt;0),'ÚHRADOVÝ KATALOG VZP - ZP'!P373,"")</f>
        <v/>
      </c>
      <c r="Q373" s="79" t="str">
        <f>IF(LEN(TRIM('ÚHRADOVÝ KATALOG VZP - ZP'!Q373))=0,"",IF(IFERROR(SEARCH("""",UPPER('ÚHRADOVÝ KATALOG VZP - ZP'!Q373)),0)=0,UPPER('ÚHRADOVÝ KATALOG VZP - ZP'!Q373),"("&amp;""""&amp;")"))</f>
        <v/>
      </c>
      <c r="R373" s="31" t="str">
        <f>IF(LEN(TRIM('ÚHRADOVÝ KATALOG VZP - ZP'!B373)&amp;TRIM('ÚHRADOVÝ KATALOG VZP - ZP'!C373)&amp;TRIM('ÚHRADOVÝ KATALOG VZP - ZP'!D373)&amp;TRIM('ÚHRADOVÝ KATALOG VZP - ZP'!E373)&amp;TRIM('ÚHRADOVÝ KATALOG VZP - ZP'!F373)&amp;TRIM('ÚHRADOVÝ KATALOG VZP - ZP'!G373)&amp;TRIM('ÚHRADOVÝ KATALOG VZP - ZP'!H373)&amp;TRIM('ÚHRADOVÝ KATALOG VZP - ZP'!I373)&amp;TRIM('ÚHRADOVÝ KATALOG VZP - ZP'!J373)&amp;TRIM('ÚHRADOVÝ KATALOG VZP - ZP'!K373)&amp;TRIM('ÚHRADOVÝ KATALOG VZP - ZP'!L373)&amp;TRIM('ÚHRADOVÝ KATALOG VZP - ZP'!M373)&amp;TRIM('ÚHRADOVÝ KATALOG VZP - ZP'!N373)&amp;TRIM('ÚHRADOVÝ KATALOG VZP - ZP'!O373)&amp;TRIM('ÚHRADOVÝ KATALOG VZP - ZP'!P373)&amp;TRIM('ÚHRADOVÝ KATALOG VZP - ZP'!Q373))=0,"ANO","NE")</f>
        <v>ANO</v>
      </c>
      <c r="S373" s="31" t="str">
        <f>IF(R373="NE",IF(LEN(TRIM('ÚHRADOVÝ KATALOG VZP - ZP'!B373))=0,"NOVÝ","OPRAVA"),"")</f>
        <v/>
      </c>
      <c r="T373" s="32" t="str">
        <f t="shared" si="24"/>
        <v>X</v>
      </c>
      <c r="U373" s="11"/>
      <c r="V373" s="11">
        <f>LEN(TRIM('ÚHRADOVÝ KATALOG VZP - ZP'!C373))</f>
        <v>0</v>
      </c>
      <c r="W373" s="11" t="str">
        <f>IF(IFERROR(SEARCH("""",UPPER('ÚHRADOVÝ KATALOG VZP - ZP'!C373)),0)&gt;0," "&amp;CHAR(34),"")</f>
        <v/>
      </c>
      <c r="X373" s="11" t="str">
        <f>IF(IFERROR(SEARCH("~?",UPPER('ÚHRADOVÝ KATALOG VZP - ZP'!C373)),0)&gt;0," ?","")</f>
        <v/>
      </c>
      <c r="Y373" s="11" t="str">
        <f>IF(IFERROR(SEARCH("!",UPPER('ÚHRADOVÝ KATALOG VZP - ZP'!C373)),0)&gt;0," !","")</f>
        <v/>
      </c>
      <c r="Z373" s="11" t="str">
        <f>IF(IFERROR(SEARCH("_",UPPER('ÚHRADOVÝ KATALOG VZP - ZP'!C373)),0)&gt;0," _","")</f>
        <v/>
      </c>
      <c r="AA373" s="11" t="str">
        <f>IF(IFERROR(SEARCH("§",UPPER('ÚHRADOVÝ KATALOG VZP - ZP'!C373)),0)&gt;0," §","")</f>
        <v/>
      </c>
      <c r="AB373" s="11" t="str">
        <f>IF(IFERROR(SEARCH("#",UPPER('ÚHRADOVÝ KATALOG VZP - ZP'!C373)),0)&gt;0," #","")</f>
        <v/>
      </c>
      <c r="AC373" s="11" t="str">
        <f>IF(IFERROR(SEARCH(CHAR(10),UPPER('ÚHRADOVÝ KATALOG VZP - ZP'!C373)),0)&gt;0," ALT+ENTER","")</f>
        <v/>
      </c>
      <c r="AD373" s="96" t="str">
        <f>IF(AND(V373=0, R373="NE"),"Chybí NAZ",IF(LEN(TRIM(W373&amp;X373&amp;Y373&amp;Z373&amp;AA373&amp;AB373&amp;AC373))&gt;0,"Nepovolený(é) znak(y):   "&amp;W373&amp;X373&amp;Y373&amp;Z373&amp;AA373&amp;AB373&amp;AC373,TRIM('ÚHRADOVÝ KATALOG VZP - ZP'!C373)))</f>
        <v/>
      </c>
      <c r="AE373" s="11">
        <f>LEN(TRIM('ÚHRADOVÝ KATALOG VZP - ZP'!D373))</f>
        <v>0</v>
      </c>
      <c r="AF373" s="11" t="str">
        <f>IF(IFERROR(SEARCH("""",UPPER('ÚHRADOVÝ KATALOG VZP - ZP'!D373)),0)&gt;0," "&amp;CHAR(34),"")</f>
        <v/>
      </c>
      <c r="AG373" s="11" t="str">
        <f>IF(IFERROR(SEARCH("~?",UPPER('ÚHRADOVÝ KATALOG VZP - ZP'!D373)),0)&gt;0," ?","")</f>
        <v/>
      </c>
      <c r="AH373" s="11" t="str">
        <f>IF(IFERROR(SEARCH("!",UPPER('ÚHRADOVÝ KATALOG VZP - ZP'!D373)),0)&gt;0," !","")</f>
        <v/>
      </c>
      <c r="AI373" s="11" t="str">
        <f>IF(IFERROR(SEARCH("_",UPPER('ÚHRADOVÝ KATALOG VZP - ZP'!D373)),0)&gt;0," _","")</f>
        <v/>
      </c>
      <c r="AJ373" s="11" t="str">
        <f>IF(IFERROR(SEARCH("§",UPPER('ÚHRADOVÝ KATALOG VZP - ZP'!D373)),0)&gt;0," §","")</f>
        <v/>
      </c>
      <c r="AK373" s="11" t="str">
        <f>IF(IFERROR(SEARCH("#",UPPER('ÚHRADOVÝ KATALOG VZP - ZP'!D373)),0)&gt;0," #","")</f>
        <v/>
      </c>
      <c r="AL373" s="11" t="str">
        <f>IF(IFERROR(SEARCH(CHAR(10),UPPER('ÚHRADOVÝ KATALOG VZP - ZP'!D373)),0)&gt;0," ALT+ENTER","")</f>
        <v/>
      </c>
      <c r="AM373" s="96" t="str">
        <f>IF(AND(AE373=0, R373="NE"),"Chybí DOP",IF(LEN(TRIM(AF373&amp;AG373&amp;AH373&amp;AI373&amp;AJ373&amp;AK373&amp;AL373))&gt;0,"Nepovolený(é) znak(y):   "&amp;AF373&amp;AG373&amp;AH373&amp;AI373&amp;AJ373&amp;AK373&amp;AL373,TRIM('ÚHRADOVÝ KATALOG VZP - ZP'!D373)))</f>
        <v/>
      </c>
    </row>
    <row r="374" spans="1:39" ht="30" hidden="1" customHeight="1" x14ac:dyDescent="0.2">
      <c r="A374" s="1">
        <v>369</v>
      </c>
      <c r="B374" s="20" t="str">
        <f>IF(ISBLANK('ÚHRADOVÝ KATALOG VZP - ZP'!B374),"",'ÚHRADOVÝ KATALOG VZP - ZP'!B374)</f>
        <v/>
      </c>
      <c r="C374" s="21" t="str">
        <f t="shared" si="21"/>
        <v/>
      </c>
      <c r="D374" s="21" t="str">
        <f t="shared" si="22"/>
        <v/>
      </c>
      <c r="E374" s="22" t="str">
        <f>IF(S374="NOVÝ",IF(LEN(TRIM('ÚHRADOVÝ KATALOG VZP - ZP'!E374))=0,"Chybí TYP",'ÚHRADOVÝ KATALOG VZP - ZP'!E374),IF(LEN(TRIM('ÚHRADOVÝ KATALOG VZP - ZP'!E374))=0,"",'ÚHRADOVÝ KATALOG VZP - ZP'!E374))</f>
        <v/>
      </c>
      <c r="F374" s="22" t="str">
        <f t="shared" si="23"/>
        <v/>
      </c>
      <c r="G374" s="22" t="str">
        <f>IF(S374="NOVÝ",IF(LEN(TRIM('ÚHRADOVÝ KATALOG VZP - ZP'!G374))=0,"???",IF(IFERROR(SEARCH("""",UPPER('ÚHRADOVÝ KATALOG VZP - ZP'!G374)),0)=0,UPPER('ÚHRADOVÝ KATALOG VZP - ZP'!G374),"("&amp;""""&amp;")")),IF(LEN(TRIM('ÚHRADOVÝ KATALOG VZP - ZP'!G374))=0,"",IF(IFERROR(SEARCH("""",UPPER('ÚHRADOVÝ KATALOG VZP - ZP'!G374)),0)=0,UPPER('ÚHRADOVÝ KATALOG VZP - ZP'!G374),"("&amp;""""&amp;")")))</f>
        <v/>
      </c>
      <c r="H374" s="22" t="str">
        <f>IF(IFERROR(SEARCH("""",UPPER('ÚHRADOVÝ KATALOG VZP - ZP'!H374)),0)=0,UPPER('ÚHRADOVÝ KATALOG VZP - ZP'!H374),"("&amp;""""&amp;")")</f>
        <v/>
      </c>
      <c r="I374" s="22" t="str">
        <f>IF(IFERROR(SEARCH("""",UPPER('ÚHRADOVÝ KATALOG VZP - ZP'!I374)),0)=0,UPPER('ÚHRADOVÝ KATALOG VZP - ZP'!I374),"("&amp;""""&amp;")")</f>
        <v/>
      </c>
      <c r="J374" s="23" t="str">
        <f>IF(S374="NOVÝ",IF(LEN(TRIM('ÚHRADOVÝ KATALOG VZP - ZP'!J374))=0,"Chybí VYC",'ÚHRADOVÝ KATALOG VZP - ZP'!J374),IF(LEN(TRIM('ÚHRADOVÝ KATALOG VZP - ZP'!J374))=0,"",'ÚHRADOVÝ KATALOG VZP - ZP'!J374))</f>
        <v/>
      </c>
      <c r="K374" s="22" t="str">
        <f>IF(S374="NOVÝ",IF(LEN(TRIM('ÚHRADOVÝ KATALOG VZP - ZP'!K374))=0,"Chybí MENA",IF(IFERROR(SEARCH("""",UPPER('ÚHRADOVÝ KATALOG VZP - ZP'!K374)),0)=0,UPPER('ÚHRADOVÝ KATALOG VZP - ZP'!K374),"("&amp;""""&amp;")")),IF(LEN(TRIM('ÚHRADOVÝ KATALOG VZP - ZP'!K374))=0,"",IF(IFERROR(SEARCH("""",UPPER('ÚHRADOVÝ KATALOG VZP - ZP'!K374)),0)=0,UPPER('ÚHRADOVÝ KATALOG VZP - ZP'!K374),"("&amp;""""&amp;")")))</f>
        <v/>
      </c>
      <c r="L374" s="24" t="str">
        <f>IF(S374="NOVÝ",IF(LEN(TRIM('ÚHRADOVÝ KATALOG VZP - ZP'!L374))=0,"Chybí KURZ",'ÚHRADOVÝ KATALOG VZP - ZP'!L374),IF(LEN(TRIM('ÚHRADOVÝ KATALOG VZP - ZP'!L374))=0,"",'ÚHRADOVÝ KATALOG VZP - ZP'!L374))</f>
        <v/>
      </c>
      <c r="M374" s="83" t="str">
        <f>IF(S374="NOVÝ",IF(LEN(TRIM('ÚHRADOVÝ KATALOG VZP - ZP'!M374))=0,"Chybí DPH",
IF(OR('ÚHRADOVÝ KATALOG VZP - ZP'!M374=15,'ÚHRADOVÝ KATALOG VZP - ZP'!M374=21),
'ÚHRADOVÝ KATALOG VZP - ZP'!M374,"CHYBA")),
IF(LEN(TRIM('ÚHRADOVÝ KATALOG VZP - ZP'!M374))=0,"",
IF(OR('ÚHRADOVÝ KATALOG VZP - ZP'!M374=15,'ÚHRADOVÝ KATALOG VZP - ZP'!M374=21),
'ÚHRADOVÝ KATALOG VZP - ZP'!M374,"CHYBA"))
)</f>
        <v/>
      </c>
      <c r="N374" s="25" t="str">
        <f>IF(R374="NE",IF(AND(T374&lt;&gt;"X",LEN('ÚHRADOVÝ KATALOG VZP - ZP'!N374)&gt;0),IF(ROUND(J374*L374*(1+(M374/100))*T374,2)&lt;'ÚHRADOVÝ KATALOG VZP - ZP'!N374,TEXT('ÚHRADOVÝ KATALOG VZP - ZP'!N374,"# ##0,00 Kč") &amp; CHAR(10) &amp; "&gt; " &amp; TEXT('ÚHRADOVÝ KATALOG VZP - ZP'!N374-(J374*L374*(1+(M374/100))*T374),"# ##0,00 Kč"),TEXT('ÚHRADOVÝ KATALOG VZP - ZP'!N374,"# ##0,00 Kč") &amp; CHAR(10) &amp; "OK"),"Chybí data pro výpočet"),"")</f>
        <v/>
      </c>
      <c r="O374" s="26" t="str">
        <f>IF(AND(R374="NE",LEN('ÚHRADOVÝ KATALOG VZP - ZP'!O374)&gt;0),'ÚHRADOVÝ KATALOG VZP - ZP'!O374,"")</f>
        <v/>
      </c>
      <c r="P374" s="26" t="str">
        <f>IF(AND(R374="NE",LEN('ÚHRADOVÝ KATALOG VZP - ZP'!P374)&gt;0),'ÚHRADOVÝ KATALOG VZP - ZP'!P374,"")</f>
        <v/>
      </c>
      <c r="Q374" s="79" t="str">
        <f>IF(LEN(TRIM('ÚHRADOVÝ KATALOG VZP - ZP'!Q374))=0,"",IF(IFERROR(SEARCH("""",UPPER('ÚHRADOVÝ KATALOG VZP - ZP'!Q374)),0)=0,UPPER('ÚHRADOVÝ KATALOG VZP - ZP'!Q374),"("&amp;""""&amp;")"))</f>
        <v/>
      </c>
      <c r="R374" s="31" t="str">
        <f>IF(LEN(TRIM('ÚHRADOVÝ KATALOG VZP - ZP'!B374)&amp;TRIM('ÚHRADOVÝ KATALOG VZP - ZP'!C374)&amp;TRIM('ÚHRADOVÝ KATALOG VZP - ZP'!D374)&amp;TRIM('ÚHRADOVÝ KATALOG VZP - ZP'!E374)&amp;TRIM('ÚHRADOVÝ KATALOG VZP - ZP'!F374)&amp;TRIM('ÚHRADOVÝ KATALOG VZP - ZP'!G374)&amp;TRIM('ÚHRADOVÝ KATALOG VZP - ZP'!H374)&amp;TRIM('ÚHRADOVÝ KATALOG VZP - ZP'!I374)&amp;TRIM('ÚHRADOVÝ KATALOG VZP - ZP'!J374)&amp;TRIM('ÚHRADOVÝ KATALOG VZP - ZP'!K374)&amp;TRIM('ÚHRADOVÝ KATALOG VZP - ZP'!L374)&amp;TRIM('ÚHRADOVÝ KATALOG VZP - ZP'!M374)&amp;TRIM('ÚHRADOVÝ KATALOG VZP - ZP'!N374)&amp;TRIM('ÚHRADOVÝ KATALOG VZP - ZP'!O374)&amp;TRIM('ÚHRADOVÝ KATALOG VZP - ZP'!P374)&amp;TRIM('ÚHRADOVÝ KATALOG VZP - ZP'!Q374))=0,"ANO","NE")</f>
        <v>ANO</v>
      </c>
      <c r="S374" s="31" t="str">
        <f>IF(R374="NE",IF(LEN(TRIM('ÚHRADOVÝ KATALOG VZP - ZP'!B374))=0,"NOVÝ","OPRAVA"),"")</f>
        <v/>
      </c>
      <c r="T374" s="32" t="str">
        <f t="shared" si="24"/>
        <v>X</v>
      </c>
      <c r="U374" s="11"/>
      <c r="V374" s="11">
        <f>LEN(TRIM('ÚHRADOVÝ KATALOG VZP - ZP'!C374))</f>
        <v>0</v>
      </c>
      <c r="W374" s="11" t="str">
        <f>IF(IFERROR(SEARCH("""",UPPER('ÚHRADOVÝ KATALOG VZP - ZP'!C374)),0)&gt;0," "&amp;CHAR(34),"")</f>
        <v/>
      </c>
      <c r="X374" s="11" t="str">
        <f>IF(IFERROR(SEARCH("~?",UPPER('ÚHRADOVÝ KATALOG VZP - ZP'!C374)),0)&gt;0," ?","")</f>
        <v/>
      </c>
      <c r="Y374" s="11" t="str">
        <f>IF(IFERROR(SEARCH("!",UPPER('ÚHRADOVÝ KATALOG VZP - ZP'!C374)),0)&gt;0," !","")</f>
        <v/>
      </c>
      <c r="Z374" s="11" t="str">
        <f>IF(IFERROR(SEARCH("_",UPPER('ÚHRADOVÝ KATALOG VZP - ZP'!C374)),0)&gt;0," _","")</f>
        <v/>
      </c>
      <c r="AA374" s="11" t="str">
        <f>IF(IFERROR(SEARCH("§",UPPER('ÚHRADOVÝ KATALOG VZP - ZP'!C374)),0)&gt;0," §","")</f>
        <v/>
      </c>
      <c r="AB374" s="11" t="str">
        <f>IF(IFERROR(SEARCH("#",UPPER('ÚHRADOVÝ KATALOG VZP - ZP'!C374)),0)&gt;0," #","")</f>
        <v/>
      </c>
      <c r="AC374" s="11" t="str">
        <f>IF(IFERROR(SEARCH(CHAR(10),UPPER('ÚHRADOVÝ KATALOG VZP - ZP'!C374)),0)&gt;0," ALT+ENTER","")</f>
        <v/>
      </c>
      <c r="AD374" s="96" t="str">
        <f>IF(AND(V374=0, R374="NE"),"Chybí NAZ",IF(LEN(TRIM(W374&amp;X374&amp;Y374&amp;Z374&amp;AA374&amp;AB374&amp;AC374))&gt;0,"Nepovolený(é) znak(y):   "&amp;W374&amp;X374&amp;Y374&amp;Z374&amp;AA374&amp;AB374&amp;AC374,TRIM('ÚHRADOVÝ KATALOG VZP - ZP'!C374)))</f>
        <v/>
      </c>
      <c r="AE374" s="11">
        <f>LEN(TRIM('ÚHRADOVÝ KATALOG VZP - ZP'!D374))</f>
        <v>0</v>
      </c>
      <c r="AF374" s="11" t="str">
        <f>IF(IFERROR(SEARCH("""",UPPER('ÚHRADOVÝ KATALOG VZP - ZP'!D374)),0)&gt;0," "&amp;CHAR(34),"")</f>
        <v/>
      </c>
      <c r="AG374" s="11" t="str">
        <f>IF(IFERROR(SEARCH("~?",UPPER('ÚHRADOVÝ KATALOG VZP - ZP'!D374)),0)&gt;0," ?","")</f>
        <v/>
      </c>
      <c r="AH374" s="11" t="str">
        <f>IF(IFERROR(SEARCH("!",UPPER('ÚHRADOVÝ KATALOG VZP - ZP'!D374)),0)&gt;0," !","")</f>
        <v/>
      </c>
      <c r="AI374" s="11" t="str">
        <f>IF(IFERROR(SEARCH("_",UPPER('ÚHRADOVÝ KATALOG VZP - ZP'!D374)),0)&gt;0," _","")</f>
        <v/>
      </c>
      <c r="AJ374" s="11" t="str">
        <f>IF(IFERROR(SEARCH("§",UPPER('ÚHRADOVÝ KATALOG VZP - ZP'!D374)),0)&gt;0," §","")</f>
        <v/>
      </c>
      <c r="AK374" s="11" t="str">
        <f>IF(IFERROR(SEARCH("#",UPPER('ÚHRADOVÝ KATALOG VZP - ZP'!D374)),0)&gt;0," #","")</f>
        <v/>
      </c>
      <c r="AL374" s="11" t="str">
        <f>IF(IFERROR(SEARCH(CHAR(10),UPPER('ÚHRADOVÝ KATALOG VZP - ZP'!D374)),0)&gt;0," ALT+ENTER","")</f>
        <v/>
      </c>
      <c r="AM374" s="96" t="str">
        <f>IF(AND(AE374=0, R374="NE"),"Chybí DOP",IF(LEN(TRIM(AF374&amp;AG374&amp;AH374&amp;AI374&amp;AJ374&amp;AK374&amp;AL374))&gt;0,"Nepovolený(é) znak(y):   "&amp;AF374&amp;AG374&amp;AH374&amp;AI374&amp;AJ374&amp;AK374&amp;AL374,TRIM('ÚHRADOVÝ KATALOG VZP - ZP'!D374)))</f>
        <v/>
      </c>
    </row>
    <row r="375" spans="1:39" ht="30" hidden="1" customHeight="1" x14ac:dyDescent="0.2">
      <c r="A375" s="1">
        <v>370</v>
      </c>
      <c r="B375" s="20" t="str">
        <f>IF(ISBLANK('ÚHRADOVÝ KATALOG VZP - ZP'!B375),"",'ÚHRADOVÝ KATALOG VZP - ZP'!B375)</f>
        <v/>
      </c>
      <c r="C375" s="21" t="str">
        <f t="shared" si="21"/>
        <v/>
      </c>
      <c r="D375" s="21" t="str">
        <f t="shared" si="22"/>
        <v/>
      </c>
      <c r="E375" s="22" t="str">
        <f>IF(S375="NOVÝ",IF(LEN(TRIM('ÚHRADOVÝ KATALOG VZP - ZP'!E375))=0,"Chybí TYP",'ÚHRADOVÝ KATALOG VZP - ZP'!E375),IF(LEN(TRIM('ÚHRADOVÝ KATALOG VZP - ZP'!E375))=0,"",'ÚHRADOVÝ KATALOG VZP - ZP'!E375))</f>
        <v/>
      </c>
      <c r="F375" s="22" t="str">
        <f t="shared" si="23"/>
        <v/>
      </c>
      <c r="G375" s="22" t="str">
        <f>IF(S375="NOVÝ",IF(LEN(TRIM('ÚHRADOVÝ KATALOG VZP - ZP'!G375))=0,"???",IF(IFERROR(SEARCH("""",UPPER('ÚHRADOVÝ KATALOG VZP - ZP'!G375)),0)=0,UPPER('ÚHRADOVÝ KATALOG VZP - ZP'!G375),"("&amp;""""&amp;")")),IF(LEN(TRIM('ÚHRADOVÝ KATALOG VZP - ZP'!G375))=0,"",IF(IFERROR(SEARCH("""",UPPER('ÚHRADOVÝ KATALOG VZP - ZP'!G375)),0)=0,UPPER('ÚHRADOVÝ KATALOG VZP - ZP'!G375),"("&amp;""""&amp;")")))</f>
        <v/>
      </c>
      <c r="H375" s="22" t="str">
        <f>IF(IFERROR(SEARCH("""",UPPER('ÚHRADOVÝ KATALOG VZP - ZP'!H375)),0)=0,UPPER('ÚHRADOVÝ KATALOG VZP - ZP'!H375),"("&amp;""""&amp;")")</f>
        <v/>
      </c>
      <c r="I375" s="22" t="str">
        <f>IF(IFERROR(SEARCH("""",UPPER('ÚHRADOVÝ KATALOG VZP - ZP'!I375)),0)=0,UPPER('ÚHRADOVÝ KATALOG VZP - ZP'!I375),"("&amp;""""&amp;")")</f>
        <v/>
      </c>
      <c r="J375" s="23" t="str">
        <f>IF(S375="NOVÝ",IF(LEN(TRIM('ÚHRADOVÝ KATALOG VZP - ZP'!J375))=0,"Chybí VYC",'ÚHRADOVÝ KATALOG VZP - ZP'!J375),IF(LEN(TRIM('ÚHRADOVÝ KATALOG VZP - ZP'!J375))=0,"",'ÚHRADOVÝ KATALOG VZP - ZP'!J375))</f>
        <v/>
      </c>
      <c r="K375" s="22" t="str">
        <f>IF(S375="NOVÝ",IF(LEN(TRIM('ÚHRADOVÝ KATALOG VZP - ZP'!K375))=0,"Chybí MENA",IF(IFERROR(SEARCH("""",UPPER('ÚHRADOVÝ KATALOG VZP - ZP'!K375)),0)=0,UPPER('ÚHRADOVÝ KATALOG VZP - ZP'!K375),"("&amp;""""&amp;")")),IF(LEN(TRIM('ÚHRADOVÝ KATALOG VZP - ZP'!K375))=0,"",IF(IFERROR(SEARCH("""",UPPER('ÚHRADOVÝ KATALOG VZP - ZP'!K375)),0)=0,UPPER('ÚHRADOVÝ KATALOG VZP - ZP'!K375),"("&amp;""""&amp;")")))</f>
        <v/>
      </c>
      <c r="L375" s="24" t="str">
        <f>IF(S375="NOVÝ",IF(LEN(TRIM('ÚHRADOVÝ KATALOG VZP - ZP'!L375))=0,"Chybí KURZ",'ÚHRADOVÝ KATALOG VZP - ZP'!L375),IF(LEN(TRIM('ÚHRADOVÝ KATALOG VZP - ZP'!L375))=0,"",'ÚHRADOVÝ KATALOG VZP - ZP'!L375))</f>
        <v/>
      </c>
      <c r="M375" s="83" t="str">
        <f>IF(S375="NOVÝ",IF(LEN(TRIM('ÚHRADOVÝ KATALOG VZP - ZP'!M375))=0,"Chybí DPH",
IF(OR('ÚHRADOVÝ KATALOG VZP - ZP'!M375=15,'ÚHRADOVÝ KATALOG VZP - ZP'!M375=21),
'ÚHRADOVÝ KATALOG VZP - ZP'!M375,"CHYBA")),
IF(LEN(TRIM('ÚHRADOVÝ KATALOG VZP - ZP'!M375))=0,"",
IF(OR('ÚHRADOVÝ KATALOG VZP - ZP'!M375=15,'ÚHRADOVÝ KATALOG VZP - ZP'!M375=21),
'ÚHRADOVÝ KATALOG VZP - ZP'!M375,"CHYBA"))
)</f>
        <v/>
      </c>
      <c r="N375" s="25" t="str">
        <f>IF(R375="NE",IF(AND(T375&lt;&gt;"X",LEN('ÚHRADOVÝ KATALOG VZP - ZP'!N375)&gt;0),IF(ROUND(J375*L375*(1+(M375/100))*T375,2)&lt;'ÚHRADOVÝ KATALOG VZP - ZP'!N375,TEXT('ÚHRADOVÝ KATALOG VZP - ZP'!N375,"# ##0,00 Kč") &amp; CHAR(10) &amp; "&gt; " &amp; TEXT('ÚHRADOVÝ KATALOG VZP - ZP'!N375-(J375*L375*(1+(M375/100))*T375),"# ##0,00 Kč"),TEXT('ÚHRADOVÝ KATALOG VZP - ZP'!N375,"# ##0,00 Kč") &amp; CHAR(10) &amp; "OK"),"Chybí data pro výpočet"),"")</f>
        <v/>
      </c>
      <c r="O375" s="26" t="str">
        <f>IF(AND(R375="NE",LEN('ÚHRADOVÝ KATALOG VZP - ZP'!O375)&gt;0),'ÚHRADOVÝ KATALOG VZP - ZP'!O375,"")</f>
        <v/>
      </c>
      <c r="P375" s="26" t="str">
        <f>IF(AND(R375="NE",LEN('ÚHRADOVÝ KATALOG VZP - ZP'!P375)&gt;0),'ÚHRADOVÝ KATALOG VZP - ZP'!P375,"")</f>
        <v/>
      </c>
      <c r="Q375" s="79" t="str">
        <f>IF(LEN(TRIM('ÚHRADOVÝ KATALOG VZP - ZP'!Q375))=0,"",IF(IFERROR(SEARCH("""",UPPER('ÚHRADOVÝ KATALOG VZP - ZP'!Q375)),0)=0,UPPER('ÚHRADOVÝ KATALOG VZP - ZP'!Q375),"("&amp;""""&amp;")"))</f>
        <v/>
      </c>
      <c r="R375" s="31" t="str">
        <f>IF(LEN(TRIM('ÚHRADOVÝ KATALOG VZP - ZP'!B375)&amp;TRIM('ÚHRADOVÝ KATALOG VZP - ZP'!C375)&amp;TRIM('ÚHRADOVÝ KATALOG VZP - ZP'!D375)&amp;TRIM('ÚHRADOVÝ KATALOG VZP - ZP'!E375)&amp;TRIM('ÚHRADOVÝ KATALOG VZP - ZP'!F375)&amp;TRIM('ÚHRADOVÝ KATALOG VZP - ZP'!G375)&amp;TRIM('ÚHRADOVÝ KATALOG VZP - ZP'!H375)&amp;TRIM('ÚHRADOVÝ KATALOG VZP - ZP'!I375)&amp;TRIM('ÚHRADOVÝ KATALOG VZP - ZP'!J375)&amp;TRIM('ÚHRADOVÝ KATALOG VZP - ZP'!K375)&amp;TRIM('ÚHRADOVÝ KATALOG VZP - ZP'!L375)&amp;TRIM('ÚHRADOVÝ KATALOG VZP - ZP'!M375)&amp;TRIM('ÚHRADOVÝ KATALOG VZP - ZP'!N375)&amp;TRIM('ÚHRADOVÝ KATALOG VZP - ZP'!O375)&amp;TRIM('ÚHRADOVÝ KATALOG VZP - ZP'!P375)&amp;TRIM('ÚHRADOVÝ KATALOG VZP - ZP'!Q375))=0,"ANO","NE")</f>
        <v>ANO</v>
      </c>
      <c r="S375" s="31" t="str">
        <f>IF(R375="NE",IF(LEN(TRIM('ÚHRADOVÝ KATALOG VZP - ZP'!B375))=0,"NOVÝ","OPRAVA"),"")</f>
        <v/>
      </c>
      <c r="T375" s="32" t="str">
        <f t="shared" si="24"/>
        <v>X</v>
      </c>
      <c r="U375" s="11"/>
      <c r="V375" s="11">
        <f>LEN(TRIM('ÚHRADOVÝ KATALOG VZP - ZP'!C375))</f>
        <v>0</v>
      </c>
      <c r="W375" s="11" t="str">
        <f>IF(IFERROR(SEARCH("""",UPPER('ÚHRADOVÝ KATALOG VZP - ZP'!C375)),0)&gt;0," "&amp;CHAR(34),"")</f>
        <v/>
      </c>
      <c r="X375" s="11" t="str">
        <f>IF(IFERROR(SEARCH("~?",UPPER('ÚHRADOVÝ KATALOG VZP - ZP'!C375)),0)&gt;0," ?","")</f>
        <v/>
      </c>
      <c r="Y375" s="11" t="str">
        <f>IF(IFERROR(SEARCH("!",UPPER('ÚHRADOVÝ KATALOG VZP - ZP'!C375)),0)&gt;0," !","")</f>
        <v/>
      </c>
      <c r="Z375" s="11" t="str">
        <f>IF(IFERROR(SEARCH("_",UPPER('ÚHRADOVÝ KATALOG VZP - ZP'!C375)),0)&gt;0," _","")</f>
        <v/>
      </c>
      <c r="AA375" s="11" t="str">
        <f>IF(IFERROR(SEARCH("§",UPPER('ÚHRADOVÝ KATALOG VZP - ZP'!C375)),0)&gt;0," §","")</f>
        <v/>
      </c>
      <c r="AB375" s="11" t="str">
        <f>IF(IFERROR(SEARCH("#",UPPER('ÚHRADOVÝ KATALOG VZP - ZP'!C375)),0)&gt;0," #","")</f>
        <v/>
      </c>
      <c r="AC375" s="11" t="str">
        <f>IF(IFERROR(SEARCH(CHAR(10),UPPER('ÚHRADOVÝ KATALOG VZP - ZP'!C375)),0)&gt;0," ALT+ENTER","")</f>
        <v/>
      </c>
      <c r="AD375" s="96" t="str">
        <f>IF(AND(V375=0, R375="NE"),"Chybí NAZ",IF(LEN(TRIM(W375&amp;X375&amp;Y375&amp;Z375&amp;AA375&amp;AB375&amp;AC375))&gt;0,"Nepovolený(é) znak(y):   "&amp;W375&amp;X375&amp;Y375&amp;Z375&amp;AA375&amp;AB375&amp;AC375,TRIM('ÚHRADOVÝ KATALOG VZP - ZP'!C375)))</f>
        <v/>
      </c>
      <c r="AE375" s="11">
        <f>LEN(TRIM('ÚHRADOVÝ KATALOG VZP - ZP'!D375))</f>
        <v>0</v>
      </c>
      <c r="AF375" s="11" t="str">
        <f>IF(IFERROR(SEARCH("""",UPPER('ÚHRADOVÝ KATALOG VZP - ZP'!D375)),0)&gt;0," "&amp;CHAR(34),"")</f>
        <v/>
      </c>
      <c r="AG375" s="11" t="str">
        <f>IF(IFERROR(SEARCH("~?",UPPER('ÚHRADOVÝ KATALOG VZP - ZP'!D375)),0)&gt;0," ?","")</f>
        <v/>
      </c>
      <c r="AH375" s="11" t="str">
        <f>IF(IFERROR(SEARCH("!",UPPER('ÚHRADOVÝ KATALOG VZP - ZP'!D375)),0)&gt;0," !","")</f>
        <v/>
      </c>
      <c r="AI375" s="11" t="str">
        <f>IF(IFERROR(SEARCH("_",UPPER('ÚHRADOVÝ KATALOG VZP - ZP'!D375)),0)&gt;0," _","")</f>
        <v/>
      </c>
      <c r="AJ375" s="11" t="str">
        <f>IF(IFERROR(SEARCH("§",UPPER('ÚHRADOVÝ KATALOG VZP - ZP'!D375)),0)&gt;0," §","")</f>
        <v/>
      </c>
      <c r="AK375" s="11" t="str">
        <f>IF(IFERROR(SEARCH("#",UPPER('ÚHRADOVÝ KATALOG VZP - ZP'!D375)),0)&gt;0," #","")</f>
        <v/>
      </c>
      <c r="AL375" s="11" t="str">
        <f>IF(IFERROR(SEARCH(CHAR(10),UPPER('ÚHRADOVÝ KATALOG VZP - ZP'!D375)),0)&gt;0," ALT+ENTER","")</f>
        <v/>
      </c>
      <c r="AM375" s="96" t="str">
        <f>IF(AND(AE375=0, R375="NE"),"Chybí DOP",IF(LEN(TRIM(AF375&amp;AG375&amp;AH375&amp;AI375&amp;AJ375&amp;AK375&amp;AL375))&gt;0,"Nepovolený(é) znak(y):   "&amp;AF375&amp;AG375&amp;AH375&amp;AI375&amp;AJ375&amp;AK375&amp;AL375,TRIM('ÚHRADOVÝ KATALOG VZP - ZP'!D375)))</f>
        <v/>
      </c>
    </row>
    <row r="376" spans="1:39" ht="30" hidden="1" customHeight="1" x14ac:dyDescent="0.2">
      <c r="A376" s="1">
        <v>371</v>
      </c>
      <c r="B376" s="20" t="str">
        <f>IF(ISBLANK('ÚHRADOVÝ KATALOG VZP - ZP'!B376),"",'ÚHRADOVÝ KATALOG VZP - ZP'!B376)</f>
        <v/>
      </c>
      <c r="C376" s="21" t="str">
        <f t="shared" si="21"/>
        <v/>
      </c>
      <c r="D376" s="21" t="str">
        <f t="shared" si="22"/>
        <v/>
      </c>
      <c r="E376" s="22" t="str">
        <f>IF(S376="NOVÝ",IF(LEN(TRIM('ÚHRADOVÝ KATALOG VZP - ZP'!E376))=0,"Chybí TYP",'ÚHRADOVÝ KATALOG VZP - ZP'!E376),IF(LEN(TRIM('ÚHRADOVÝ KATALOG VZP - ZP'!E376))=0,"",'ÚHRADOVÝ KATALOG VZP - ZP'!E376))</f>
        <v/>
      </c>
      <c r="F376" s="22" t="str">
        <f t="shared" si="23"/>
        <v/>
      </c>
      <c r="G376" s="22" t="str">
        <f>IF(S376="NOVÝ",IF(LEN(TRIM('ÚHRADOVÝ KATALOG VZP - ZP'!G376))=0,"???",IF(IFERROR(SEARCH("""",UPPER('ÚHRADOVÝ KATALOG VZP - ZP'!G376)),0)=0,UPPER('ÚHRADOVÝ KATALOG VZP - ZP'!G376),"("&amp;""""&amp;")")),IF(LEN(TRIM('ÚHRADOVÝ KATALOG VZP - ZP'!G376))=0,"",IF(IFERROR(SEARCH("""",UPPER('ÚHRADOVÝ KATALOG VZP - ZP'!G376)),0)=0,UPPER('ÚHRADOVÝ KATALOG VZP - ZP'!G376),"("&amp;""""&amp;")")))</f>
        <v/>
      </c>
      <c r="H376" s="22" t="str">
        <f>IF(IFERROR(SEARCH("""",UPPER('ÚHRADOVÝ KATALOG VZP - ZP'!H376)),0)=0,UPPER('ÚHRADOVÝ KATALOG VZP - ZP'!H376),"("&amp;""""&amp;")")</f>
        <v/>
      </c>
      <c r="I376" s="22" t="str">
        <f>IF(IFERROR(SEARCH("""",UPPER('ÚHRADOVÝ KATALOG VZP - ZP'!I376)),0)=0,UPPER('ÚHRADOVÝ KATALOG VZP - ZP'!I376),"("&amp;""""&amp;")")</f>
        <v/>
      </c>
      <c r="J376" s="23" t="str">
        <f>IF(S376="NOVÝ",IF(LEN(TRIM('ÚHRADOVÝ KATALOG VZP - ZP'!J376))=0,"Chybí VYC",'ÚHRADOVÝ KATALOG VZP - ZP'!J376),IF(LEN(TRIM('ÚHRADOVÝ KATALOG VZP - ZP'!J376))=0,"",'ÚHRADOVÝ KATALOG VZP - ZP'!J376))</f>
        <v/>
      </c>
      <c r="K376" s="22" t="str">
        <f>IF(S376="NOVÝ",IF(LEN(TRIM('ÚHRADOVÝ KATALOG VZP - ZP'!K376))=0,"Chybí MENA",IF(IFERROR(SEARCH("""",UPPER('ÚHRADOVÝ KATALOG VZP - ZP'!K376)),0)=0,UPPER('ÚHRADOVÝ KATALOG VZP - ZP'!K376),"("&amp;""""&amp;")")),IF(LEN(TRIM('ÚHRADOVÝ KATALOG VZP - ZP'!K376))=0,"",IF(IFERROR(SEARCH("""",UPPER('ÚHRADOVÝ KATALOG VZP - ZP'!K376)),0)=0,UPPER('ÚHRADOVÝ KATALOG VZP - ZP'!K376),"("&amp;""""&amp;")")))</f>
        <v/>
      </c>
      <c r="L376" s="24" t="str">
        <f>IF(S376="NOVÝ",IF(LEN(TRIM('ÚHRADOVÝ KATALOG VZP - ZP'!L376))=0,"Chybí KURZ",'ÚHRADOVÝ KATALOG VZP - ZP'!L376),IF(LEN(TRIM('ÚHRADOVÝ KATALOG VZP - ZP'!L376))=0,"",'ÚHRADOVÝ KATALOG VZP - ZP'!L376))</f>
        <v/>
      </c>
      <c r="M376" s="83" t="str">
        <f>IF(S376="NOVÝ",IF(LEN(TRIM('ÚHRADOVÝ KATALOG VZP - ZP'!M376))=0,"Chybí DPH",
IF(OR('ÚHRADOVÝ KATALOG VZP - ZP'!M376=15,'ÚHRADOVÝ KATALOG VZP - ZP'!M376=21),
'ÚHRADOVÝ KATALOG VZP - ZP'!M376,"CHYBA")),
IF(LEN(TRIM('ÚHRADOVÝ KATALOG VZP - ZP'!M376))=0,"",
IF(OR('ÚHRADOVÝ KATALOG VZP - ZP'!M376=15,'ÚHRADOVÝ KATALOG VZP - ZP'!M376=21),
'ÚHRADOVÝ KATALOG VZP - ZP'!M376,"CHYBA"))
)</f>
        <v/>
      </c>
      <c r="N376" s="25" t="str">
        <f>IF(R376="NE",IF(AND(T376&lt;&gt;"X",LEN('ÚHRADOVÝ KATALOG VZP - ZP'!N376)&gt;0),IF(ROUND(J376*L376*(1+(M376/100))*T376,2)&lt;'ÚHRADOVÝ KATALOG VZP - ZP'!N376,TEXT('ÚHRADOVÝ KATALOG VZP - ZP'!N376,"# ##0,00 Kč") &amp; CHAR(10) &amp; "&gt; " &amp; TEXT('ÚHRADOVÝ KATALOG VZP - ZP'!N376-(J376*L376*(1+(M376/100))*T376),"# ##0,00 Kč"),TEXT('ÚHRADOVÝ KATALOG VZP - ZP'!N376,"# ##0,00 Kč") &amp; CHAR(10) &amp; "OK"),"Chybí data pro výpočet"),"")</f>
        <v/>
      </c>
      <c r="O376" s="26" t="str">
        <f>IF(AND(R376="NE",LEN('ÚHRADOVÝ KATALOG VZP - ZP'!O376)&gt;0),'ÚHRADOVÝ KATALOG VZP - ZP'!O376,"")</f>
        <v/>
      </c>
      <c r="P376" s="26" t="str">
        <f>IF(AND(R376="NE",LEN('ÚHRADOVÝ KATALOG VZP - ZP'!P376)&gt;0),'ÚHRADOVÝ KATALOG VZP - ZP'!P376,"")</f>
        <v/>
      </c>
      <c r="Q376" s="79" t="str">
        <f>IF(LEN(TRIM('ÚHRADOVÝ KATALOG VZP - ZP'!Q376))=0,"",IF(IFERROR(SEARCH("""",UPPER('ÚHRADOVÝ KATALOG VZP - ZP'!Q376)),0)=0,UPPER('ÚHRADOVÝ KATALOG VZP - ZP'!Q376),"("&amp;""""&amp;")"))</f>
        <v/>
      </c>
      <c r="R376" s="31" t="str">
        <f>IF(LEN(TRIM('ÚHRADOVÝ KATALOG VZP - ZP'!B376)&amp;TRIM('ÚHRADOVÝ KATALOG VZP - ZP'!C376)&amp;TRIM('ÚHRADOVÝ KATALOG VZP - ZP'!D376)&amp;TRIM('ÚHRADOVÝ KATALOG VZP - ZP'!E376)&amp;TRIM('ÚHRADOVÝ KATALOG VZP - ZP'!F376)&amp;TRIM('ÚHRADOVÝ KATALOG VZP - ZP'!G376)&amp;TRIM('ÚHRADOVÝ KATALOG VZP - ZP'!H376)&amp;TRIM('ÚHRADOVÝ KATALOG VZP - ZP'!I376)&amp;TRIM('ÚHRADOVÝ KATALOG VZP - ZP'!J376)&amp;TRIM('ÚHRADOVÝ KATALOG VZP - ZP'!K376)&amp;TRIM('ÚHRADOVÝ KATALOG VZP - ZP'!L376)&amp;TRIM('ÚHRADOVÝ KATALOG VZP - ZP'!M376)&amp;TRIM('ÚHRADOVÝ KATALOG VZP - ZP'!N376)&amp;TRIM('ÚHRADOVÝ KATALOG VZP - ZP'!O376)&amp;TRIM('ÚHRADOVÝ KATALOG VZP - ZP'!P376)&amp;TRIM('ÚHRADOVÝ KATALOG VZP - ZP'!Q376))=0,"ANO","NE")</f>
        <v>ANO</v>
      </c>
      <c r="S376" s="31" t="str">
        <f>IF(R376="NE",IF(LEN(TRIM('ÚHRADOVÝ KATALOG VZP - ZP'!B376))=0,"NOVÝ","OPRAVA"),"")</f>
        <v/>
      </c>
      <c r="T376" s="32" t="str">
        <f t="shared" si="24"/>
        <v>X</v>
      </c>
      <c r="U376" s="11"/>
      <c r="V376" s="11">
        <f>LEN(TRIM('ÚHRADOVÝ KATALOG VZP - ZP'!C376))</f>
        <v>0</v>
      </c>
      <c r="W376" s="11" t="str">
        <f>IF(IFERROR(SEARCH("""",UPPER('ÚHRADOVÝ KATALOG VZP - ZP'!C376)),0)&gt;0," "&amp;CHAR(34),"")</f>
        <v/>
      </c>
      <c r="X376" s="11" t="str">
        <f>IF(IFERROR(SEARCH("~?",UPPER('ÚHRADOVÝ KATALOG VZP - ZP'!C376)),0)&gt;0," ?","")</f>
        <v/>
      </c>
      <c r="Y376" s="11" t="str">
        <f>IF(IFERROR(SEARCH("!",UPPER('ÚHRADOVÝ KATALOG VZP - ZP'!C376)),0)&gt;0," !","")</f>
        <v/>
      </c>
      <c r="Z376" s="11" t="str">
        <f>IF(IFERROR(SEARCH("_",UPPER('ÚHRADOVÝ KATALOG VZP - ZP'!C376)),0)&gt;0," _","")</f>
        <v/>
      </c>
      <c r="AA376" s="11" t="str">
        <f>IF(IFERROR(SEARCH("§",UPPER('ÚHRADOVÝ KATALOG VZP - ZP'!C376)),0)&gt;0," §","")</f>
        <v/>
      </c>
      <c r="AB376" s="11" t="str">
        <f>IF(IFERROR(SEARCH("#",UPPER('ÚHRADOVÝ KATALOG VZP - ZP'!C376)),0)&gt;0," #","")</f>
        <v/>
      </c>
      <c r="AC376" s="11" t="str">
        <f>IF(IFERROR(SEARCH(CHAR(10),UPPER('ÚHRADOVÝ KATALOG VZP - ZP'!C376)),0)&gt;0," ALT+ENTER","")</f>
        <v/>
      </c>
      <c r="AD376" s="96" t="str">
        <f>IF(AND(V376=0, R376="NE"),"Chybí NAZ",IF(LEN(TRIM(W376&amp;X376&amp;Y376&amp;Z376&amp;AA376&amp;AB376&amp;AC376))&gt;0,"Nepovolený(é) znak(y):   "&amp;W376&amp;X376&amp;Y376&amp;Z376&amp;AA376&amp;AB376&amp;AC376,TRIM('ÚHRADOVÝ KATALOG VZP - ZP'!C376)))</f>
        <v/>
      </c>
      <c r="AE376" s="11">
        <f>LEN(TRIM('ÚHRADOVÝ KATALOG VZP - ZP'!D376))</f>
        <v>0</v>
      </c>
      <c r="AF376" s="11" t="str">
        <f>IF(IFERROR(SEARCH("""",UPPER('ÚHRADOVÝ KATALOG VZP - ZP'!D376)),0)&gt;0," "&amp;CHAR(34),"")</f>
        <v/>
      </c>
      <c r="AG376" s="11" t="str">
        <f>IF(IFERROR(SEARCH("~?",UPPER('ÚHRADOVÝ KATALOG VZP - ZP'!D376)),0)&gt;0," ?","")</f>
        <v/>
      </c>
      <c r="AH376" s="11" t="str">
        <f>IF(IFERROR(SEARCH("!",UPPER('ÚHRADOVÝ KATALOG VZP - ZP'!D376)),0)&gt;0," !","")</f>
        <v/>
      </c>
      <c r="AI376" s="11" t="str">
        <f>IF(IFERROR(SEARCH("_",UPPER('ÚHRADOVÝ KATALOG VZP - ZP'!D376)),0)&gt;0," _","")</f>
        <v/>
      </c>
      <c r="AJ376" s="11" t="str">
        <f>IF(IFERROR(SEARCH("§",UPPER('ÚHRADOVÝ KATALOG VZP - ZP'!D376)),0)&gt;0," §","")</f>
        <v/>
      </c>
      <c r="AK376" s="11" t="str">
        <f>IF(IFERROR(SEARCH("#",UPPER('ÚHRADOVÝ KATALOG VZP - ZP'!D376)),0)&gt;0," #","")</f>
        <v/>
      </c>
      <c r="AL376" s="11" t="str">
        <f>IF(IFERROR(SEARCH(CHAR(10),UPPER('ÚHRADOVÝ KATALOG VZP - ZP'!D376)),0)&gt;0," ALT+ENTER","")</f>
        <v/>
      </c>
      <c r="AM376" s="96" t="str">
        <f>IF(AND(AE376=0, R376="NE"),"Chybí DOP",IF(LEN(TRIM(AF376&amp;AG376&amp;AH376&amp;AI376&amp;AJ376&amp;AK376&amp;AL376))&gt;0,"Nepovolený(é) znak(y):   "&amp;AF376&amp;AG376&amp;AH376&amp;AI376&amp;AJ376&amp;AK376&amp;AL376,TRIM('ÚHRADOVÝ KATALOG VZP - ZP'!D376)))</f>
        <v/>
      </c>
    </row>
    <row r="377" spans="1:39" ht="30" hidden="1" customHeight="1" x14ac:dyDescent="0.2">
      <c r="A377" s="1">
        <v>372</v>
      </c>
      <c r="B377" s="20" t="str">
        <f>IF(ISBLANK('ÚHRADOVÝ KATALOG VZP - ZP'!B377),"",'ÚHRADOVÝ KATALOG VZP - ZP'!B377)</f>
        <v/>
      </c>
      <c r="C377" s="21" t="str">
        <f t="shared" si="21"/>
        <v/>
      </c>
      <c r="D377" s="21" t="str">
        <f t="shared" si="22"/>
        <v/>
      </c>
      <c r="E377" s="22" t="str">
        <f>IF(S377="NOVÝ",IF(LEN(TRIM('ÚHRADOVÝ KATALOG VZP - ZP'!E377))=0,"Chybí TYP",'ÚHRADOVÝ KATALOG VZP - ZP'!E377),IF(LEN(TRIM('ÚHRADOVÝ KATALOG VZP - ZP'!E377))=0,"",'ÚHRADOVÝ KATALOG VZP - ZP'!E377))</f>
        <v/>
      </c>
      <c r="F377" s="22" t="str">
        <f t="shared" si="23"/>
        <v/>
      </c>
      <c r="G377" s="22" t="str">
        <f>IF(S377="NOVÝ",IF(LEN(TRIM('ÚHRADOVÝ KATALOG VZP - ZP'!G377))=0,"???",IF(IFERROR(SEARCH("""",UPPER('ÚHRADOVÝ KATALOG VZP - ZP'!G377)),0)=0,UPPER('ÚHRADOVÝ KATALOG VZP - ZP'!G377),"("&amp;""""&amp;")")),IF(LEN(TRIM('ÚHRADOVÝ KATALOG VZP - ZP'!G377))=0,"",IF(IFERROR(SEARCH("""",UPPER('ÚHRADOVÝ KATALOG VZP - ZP'!G377)),0)=0,UPPER('ÚHRADOVÝ KATALOG VZP - ZP'!G377),"("&amp;""""&amp;")")))</f>
        <v/>
      </c>
      <c r="H377" s="22" t="str">
        <f>IF(IFERROR(SEARCH("""",UPPER('ÚHRADOVÝ KATALOG VZP - ZP'!H377)),0)=0,UPPER('ÚHRADOVÝ KATALOG VZP - ZP'!H377),"("&amp;""""&amp;")")</f>
        <v/>
      </c>
      <c r="I377" s="22" t="str">
        <f>IF(IFERROR(SEARCH("""",UPPER('ÚHRADOVÝ KATALOG VZP - ZP'!I377)),0)=0,UPPER('ÚHRADOVÝ KATALOG VZP - ZP'!I377),"("&amp;""""&amp;")")</f>
        <v/>
      </c>
      <c r="J377" s="23" t="str">
        <f>IF(S377="NOVÝ",IF(LEN(TRIM('ÚHRADOVÝ KATALOG VZP - ZP'!J377))=0,"Chybí VYC",'ÚHRADOVÝ KATALOG VZP - ZP'!J377),IF(LEN(TRIM('ÚHRADOVÝ KATALOG VZP - ZP'!J377))=0,"",'ÚHRADOVÝ KATALOG VZP - ZP'!J377))</f>
        <v/>
      </c>
      <c r="K377" s="22" t="str">
        <f>IF(S377="NOVÝ",IF(LEN(TRIM('ÚHRADOVÝ KATALOG VZP - ZP'!K377))=0,"Chybí MENA",IF(IFERROR(SEARCH("""",UPPER('ÚHRADOVÝ KATALOG VZP - ZP'!K377)),0)=0,UPPER('ÚHRADOVÝ KATALOG VZP - ZP'!K377),"("&amp;""""&amp;")")),IF(LEN(TRIM('ÚHRADOVÝ KATALOG VZP - ZP'!K377))=0,"",IF(IFERROR(SEARCH("""",UPPER('ÚHRADOVÝ KATALOG VZP - ZP'!K377)),0)=0,UPPER('ÚHRADOVÝ KATALOG VZP - ZP'!K377),"("&amp;""""&amp;")")))</f>
        <v/>
      </c>
      <c r="L377" s="24" t="str">
        <f>IF(S377="NOVÝ",IF(LEN(TRIM('ÚHRADOVÝ KATALOG VZP - ZP'!L377))=0,"Chybí KURZ",'ÚHRADOVÝ KATALOG VZP - ZP'!L377),IF(LEN(TRIM('ÚHRADOVÝ KATALOG VZP - ZP'!L377))=0,"",'ÚHRADOVÝ KATALOG VZP - ZP'!L377))</f>
        <v/>
      </c>
      <c r="M377" s="83" t="str">
        <f>IF(S377="NOVÝ",IF(LEN(TRIM('ÚHRADOVÝ KATALOG VZP - ZP'!M377))=0,"Chybí DPH",
IF(OR('ÚHRADOVÝ KATALOG VZP - ZP'!M377=15,'ÚHRADOVÝ KATALOG VZP - ZP'!M377=21),
'ÚHRADOVÝ KATALOG VZP - ZP'!M377,"CHYBA")),
IF(LEN(TRIM('ÚHRADOVÝ KATALOG VZP - ZP'!M377))=0,"",
IF(OR('ÚHRADOVÝ KATALOG VZP - ZP'!M377=15,'ÚHRADOVÝ KATALOG VZP - ZP'!M377=21),
'ÚHRADOVÝ KATALOG VZP - ZP'!M377,"CHYBA"))
)</f>
        <v/>
      </c>
      <c r="N377" s="25" t="str">
        <f>IF(R377="NE",IF(AND(T377&lt;&gt;"X",LEN('ÚHRADOVÝ KATALOG VZP - ZP'!N377)&gt;0),IF(ROUND(J377*L377*(1+(M377/100))*T377,2)&lt;'ÚHRADOVÝ KATALOG VZP - ZP'!N377,TEXT('ÚHRADOVÝ KATALOG VZP - ZP'!N377,"# ##0,00 Kč") &amp; CHAR(10) &amp; "&gt; " &amp; TEXT('ÚHRADOVÝ KATALOG VZP - ZP'!N377-(J377*L377*(1+(M377/100))*T377),"# ##0,00 Kč"),TEXT('ÚHRADOVÝ KATALOG VZP - ZP'!N377,"# ##0,00 Kč") &amp; CHAR(10) &amp; "OK"),"Chybí data pro výpočet"),"")</f>
        <v/>
      </c>
      <c r="O377" s="26" t="str">
        <f>IF(AND(R377="NE",LEN('ÚHRADOVÝ KATALOG VZP - ZP'!O377)&gt;0),'ÚHRADOVÝ KATALOG VZP - ZP'!O377,"")</f>
        <v/>
      </c>
      <c r="P377" s="26" t="str">
        <f>IF(AND(R377="NE",LEN('ÚHRADOVÝ KATALOG VZP - ZP'!P377)&gt;0),'ÚHRADOVÝ KATALOG VZP - ZP'!P377,"")</f>
        <v/>
      </c>
      <c r="Q377" s="79" t="str">
        <f>IF(LEN(TRIM('ÚHRADOVÝ KATALOG VZP - ZP'!Q377))=0,"",IF(IFERROR(SEARCH("""",UPPER('ÚHRADOVÝ KATALOG VZP - ZP'!Q377)),0)=0,UPPER('ÚHRADOVÝ KATALOG VZP - ZP'!Q377),"("&amp;""""&amp;")"))</f>
        <v/>
      </c>
      <c r="R377" s="31" t="str">
        <f>IF(LEN(TRIM('ÚHRADOVÝ KATALOG VZP - ZP'!B377)&amp;TRIM('ÚHRADOVÝ KATALOG VZP - ZP'!C377)&amp;TRIM('ÚHRADOVÝ KATALOG VZP - ZP'!D377)&amp;TRIM('ÚHRADOVÝ KATALOG VZP - ZP'!E377)&amp;TRIM('ÚHRADOVÝ KATALOG VZP - ZP'!F377)&amp;TRIM('ÚHRADOVÝ KATALOG VZP - ZP'!G377)&amp;TRIM('ÚHRADOVÝ KATALOG VZP - ZP'!H377)&amp;TRIM('ÚHRADOVÝ KATALOG VZP - ZP'!I377)&amp;TRIM('ÚHRADOVÝ KATALOG VZP - ZP'!J377)&amp;TRIM('ÚHRADOVÝ KATALOG VZP - ZP'!K377)&amp;TRIM('ÚHRADOVÝ KATALOG VZP - ZP'!L377)&amp;TRIM('ÚHRADOVÝ KATALOG VZP - ZP'!M377)&amp;TRIM('ÚHRADOVÝ KATALOG VZP - ZP'!N377)&amp;TRIM('ÚHRADOVÝ KATALOG VZP - ZP'!O377)&amp;TRIM('ÚHRADOVÝ KATALOG VZP - ZP'!P377)&amp;TRIM('ÚHRADOVÝ KATALOG VZP - ZP'!Q377))=0,"ANO","NE")</f>
        <v>ANO</v>
      </c>
      <c r="S377" s="31" t="str">
        <f>IF(R377="NE",IF(LEN(TRIM('ÚHRADOVÝ KATALOG VZP - ZP'!B377))=0,"NOVÝ","OPRAVA"),"")</f>
        <v/>
      </c>
      <c r="T377" s="32" t="str">
        <f t="shared" si="24"/>
        <v>X</v>
      </c>
      <c r="U377" s="11"/>
      <c r="V377" s="11">
        <f>LEN(TRIM('ÚHRADOVÝ KATALOG VZP - ZP'!C377))</f>
        <v>0</v>
      </c>
      <c r="W377" s="11" t="str">
        <f>IF(IFERROR(SEARCH("""",UPPER('ÚHRADOVÝ KATALOG VZP - ZP'!C377)),0)&gt;0," "&amp;CHAR(34),"")</f>
        <v/>
      </c>
      <c r="X377" s="11" t="str">
        <f>IF(IFERROR(SEARCH("~?",UPPER('ÚHRADOVÝ KATALOG VZP - ZP'!C377)),0)&gt;0," ?","")</f>
        <v/>
      </c>
      <c r="Y377" s="11" t="str">
        <f>IF(IFERROR(SEARCH("!",UPPER('ÚHRADOVÝ KATALOG VZP - ZP'!C377)),0)&gt;0," !","")</f>
        <v/>
      </c>
      <c r="Z377" s="11" t="str">
        <f>IF(IFERROR(SEARCH("_",UPPER('ÚHRADOVÝ KATALOG VZP - ZP'!C377)),0)&gt;0," _","")</f>
        <v/>
      </c>
      <c r="AA377" s="11" t="str">
        <f>IF(IFERROR(SEARCH("§",UPPER('ÚHRADOVÝ KATALOG VZP - ZP'!C377)),0)&gt;0," §","")</f>
        <v/>
      </c>
      <c r="AB377" s="11" t="str">
        <f>IF(IFERROR(SEARCH("#",UPPER('ÚHRADOVÝ KATALOG VZP - ZP'!C377)),0)&gt;0," #","")</f>
        <v/>
      </c>
      <c r="AC377" s="11" t="str">
        <f>IF(IFERROR(SEARCH(CHAR(10),UPPER('ÚHRADOVÝ KATALOG VZP - ZP'!C377)),0)&gt;0," ALT+ENTER","")</f>
        <v/>
      </c>
      <c r="AD377" s="96" t="str">
        <f>IF(AND(V377=0, R377="NE"),"Chybí NAZ",IF(LEN(TRIM(W377&amp;X377&amp;Y377&amp;Z377&amp;AA377&amp;AB377&amp;AC377))&gt;0,"Nepovolený(é) znak(y):   "&amp;W377&amp;X377&amp;Y377&amp;Z377&amp;AA377&amp;AB377&amp;AC377,TRIM('ÚHRADOVÝ KATALOG VZP - ZP'!C377)))</f>
        <v/>
      </c>
      <c r="AE377" s="11">
        <f>LEN(TRIM('ÚHRADOVÝ KATALOG VZP - ZP'!D377))</f>
        <v>0</v>
      </c>
      <c r="AF377" s="11" t="str">
        <f>IF(IFERROR(SEARCH("""",UPPER('ÚHRADOVÝ KATALOG VZP - ZP'!D377)),0)&gt;0," "&amp;CHAR(34),"")</f>
        <v/>
      </c>
      <c r="AG377" s="11" t="str">
        <f>IF(IFERROR(SEARCH("~?",UPPER('ÚHRADOVÝ KATALOG VZP - ZP'!D377)),0)&gt;0," ?","")</f>
        <v/>
      </c>
      <c r="AH377" s="11" t="str">
        <f>IF(IFERROR(SEARCH("!",UPPER('ÚHRADOVÝ KATALOG VZP - ZP'!D377)),0)&gt;0," !","")</f>
        <v/>
      </c>
      <c r="AI377" s="11" t="str">
        <f>IF(IFERROR(SEARCH("_",UPPER('ÚHRADOVÝ KATALOG VZP - ZP'!D377)),0)&gt;0," _","")</f>
        <v/>
      </c>
      <c r="AJ377" s="11" t="str">
        <f>IF(IFERROR(SEARCH("§",UPPER('ÚHRADOVÝ KATALOG VZP - ZP'!D377)),0)&gt;0," §","")</f>
        <v/>
      </c>
      <c r="AK377" s="11" t="str">
        <f>IF(IFERROR(SEARCH("#",UPPER('ÚHRADOVÝ KATALOG VZP - ZP'!D377)),0)&gt;0," #","")</f>
        <v/>
      </c>
      <c r="AL377" s="11" t="str">
        <f>IF(IFERROR(SEARCH(CHAR(10),UPPER('ÚHRADOVÝ KATALOG VZP - ZP'!D377)),0)&gt;0," ALT+ENTER","")</f>
        <v/>
      </c>
      <c r="AM377" s="96" t="str">
        <f>IF(AND(AE377=0, R377="NE"),"Chybí DOP",IF(LEN(TRIM(AF377&amp;AG377&amp;AH377&amp;AI377&amp;AJ377&amp;AK377&amp;AL377))&gt;0,"Nepovolený(é) znak(y):   "&amp;AF377&amp;AG377&amp;AH377&amp;AI377&amp;AJ377&amp;AK377&amp;AL377,TRIM('ÚHRADOVÝ KATALOG VZP - ZP'!D377)))</f>
        <v/>
      </c>
    </row>
    <row r="378" spans="1:39" ht="30" hidden="1" customHeight="1" x14ac:dyDescent="0.2">
      <c r="A378" s="1">
        <v>373</v>
      </c>
      <c r="B378" s="20" t="str">
        <f>IF(ISBLANK('ÚHRADOVÝ KATALOG VZP - ZP'!B378),"",'ÚHRADOVÝ KATALOG VZP - ZP'!B378)</f>
        <v/>
      </c>
      <c r="C378" s="21" t="str">
        <f t="shared" si="21"/>
        <v/>
      </c>
      <c r="D378" s="21" t="str">
        <f t="shared" si="22"/>
        <v/>
      </c>
      <c r="E378" s="22" t="str">
        <f>IF(S378="NOVÝ",IF(LEN(TRIM('ÚHRADOVÝ KATALOG VZP - ZP'!E378))=0,"Chybí TYP",'ÚHRADOVÝ KATALOG VZP - ZP'!E378),IF(LEN(TRIM('ÚHRADOVÝ KATALOG VZP - ZP'!E378))=0,"",'ÚHRADOVÝ KATALOG VZP - ZP'!E378))</f>
        <v/>
      </c>
      <c r="F378" s="22" t="str">
        <f t="shared" si="23"/>
        <v/>
      </c>
      <c r="G378" s="22" t="str">
        <f>IF(S378="NOVÝ",IF(LEN(TRIM('ÚHRADOVÝ KATALOG VZP - ZP'!G378))=0,"???",IF(IFERROR(SEARCH("""",UPPER('ÚHRADOVÝ KATALOG VZP - ZP'!G378)),0)=0,UPPER('ÚHRADOVÝ KATALOG VZP - ZP'!G378),"("&amp;""""&amp;")")),IF(LEN(TRIM('ÚHRADOVÝ KATALOG VZP - ZP'!G378))=0,"",IF(IFERROR(SEARCH("""",UPPER('ÚHRADOVÝ KATALOG VZP - ZP'!G378)),0)=0,UPPER('ÚHRADOVÝ KATALOG VZP - ZP'!G378),"("&amp;""""&amp;")")))</f>
        <v/>
      </c>
      <c r="H378" s="22" t="str">
        <f>IF(IFERROR(SEARCH("""",UPPER('ÚHRADOVÝ KATALOG VZP - ZP'!H378)),0)=0,UPPER('ÚHRADOVÝ KATALOG VZP - ZP'!H378),"("&amp;""""&amp;")")</f>
        <v/>
      </c>
      <c r="I378" s="22" t="str">
        <f>IF(IFERROR(SEARCH("""",UPPER('ÚHRADOVÝ KATALOG VZP - ZP'!I378)),0)=0,UPPER('ÚHRADOVÝ KATALOG VZP - ZP'!I378),"("&amp;""""&amp;")")</f>
        <v/>
      </c>
      <c r="J378" s="23" t="str">
        <f>IF(S378="NOVÝ",IF(LEN(TRIM('ÚHRADOVÝ KATALOG VZP - ZP'!J378))=0,"Chybí VYC",'ÚHRADOVÝ KATALOG VZP - ZP'!J378),IF(LEN(TRIM('ÚHRADOVÝ KATALOG VZP - ZP'!J378))=0,"",'ÚHRADOVÝ KATALOG VZP - ZP'!J378))</f>
        <v/>
      </c>
      <c r="K378" s="22" t="str">
        <f>IF(S378="NOVÝ",IF(LEN(TRIM('ÚHRADOVÝ KATALOG VZP - ZP'!K378))=0,"Chybí MENA",IF(IFERROR(SEARCH("""",UPPER('ÚHRADOVÝ KATALOG VZP - ZP'!K378)),0)=0,UPPER('ÚHRADOVÝ KATALOG VZP - ZP'!K378),"("&amp;""""&amp;")")),IF(LEN(TRIM('ÚHRADOVÝ KATALOG VZP - ZP'!K378))=0,"",IF(IFERROR(SEARCH("""",UPPER('ÚHRADOVÝ KATALOG VZP - ZP'!K378)),0)=0,UPPER('ÚHRADOVÝ KATALOG VZP - ZP'!K378),"("&amp;""""&amp;")")))</f>
        <v/>
      </c>
      <c r="L378" s="24" t="str">
        <f>IF(S378="NOVÝ",IF(LEN(TRIM('ÚHRADOVÝ KATALOG VZP - ZP'!L378))=0,"Chybí KURZ",'ÚHRADOVÝ KATALOG VZP - ZP'!L378),IF(LEN(TRIM('ÚHRADOVÝ KATALOG VZP - ZP'!L378))=0,"",'ÚHRADOVÝ KATALOG VZP - ZP'!L378))</f>
        <v/>
      </c>
      <c r="M378" s="83" t="str">
        <f>IF(S378="NOVÝ",IF(LEN(TRIM('ÚHRADOVÝ KATALOG VZP - ZP'!M378))=0,"Chybí DPH",
IF(OR('ÚHRADOVÝ KATALOG VZP - ZP'!M378=15,'ÚHRADOVÝ KATALOG VZP - ZP'!M378=21),
'ÚHRADOVÝ KATALOG VZP - ZP'!M378,"CHYBA")),
IF(LEN(TRIM('ÚHRADOVÝ KATALOG VZP - ZP'!M378))=0,"",
IF(OR('ÚHRADOVÝ KATALOG VZP - ZP'!M378=15,'ÚHRADOVÝ KATALOG VZP - ZP'!M378=21),
'ÚHRADOVÝ KATALOG VZP - ZP'!M378,"CHYBA"))
)</f>
        <v/>
      </c>
      <c r="N378" s="25" t="str">
        <f>IF(R378="NE",IF(AND(T378&lt;&gt;"X",LEN('ÚHRADOVÝ KATALOG VZP - ZP'!N378)&gt;0),IF(ROUND(J378*L378*(1+(M378/100))*T378,2)&lt;'ÚHRADOVÝ KATALOG VZP - ZP'!N378,TEXT('ÚHRADOVÝ KATALOG VZP - ZP'!N378,"# ##0,00 Kč") &amp; CHAR(10) &amp; "&gt; " &amp; TEXT('ÚHRADOVÝ KATALOG VZP - ZP'!N378-(J378*L378*(1+(M378/100))*T378),"# ##0,00 Kč"),TEXT('ÚHRADOVÝ KATALOG VZP - ZP'!N378,"# ##0,00 Kč") &amp; CHAR(10) &amp; "OK"),"Chybí data pro výpočet"),"")</f>
        <v/>
      </c>
      <c r="O378" s="26" t="str">
        <f>IF(AND(R378="NE",LEN('ÚHRADOVÝ KATALOG VZP - ZP'!O378)&gt;0),'ÚHRADOVÝ KATALOG VZP - ZP'!O378,"")</f>
        <v/>
      </c>
      <c r="P378" s="26" t="str">
        <f>IF(AND(R378="NE",LEN('ÚHRADOVÝ KATALOG VZP - ZP'!P378)&gt;0),'ÚHRADOVÝ KATALOG VZP - ZP'!P378,"")</f>
        <v/>
      </c>
      <c r="Q378" s="79" t="str">
        <f>IF(LEN(TRIM('ÚHRADOVÝ KATALOG VZP - ZP'!Q378))=0,"",IF(IFERROR(SEARCH("""",UPPER('ÚHRADOVÝ KATALOG VZP - ZP'!Q378)),0)=0,UPPER('ÚHRADOVÝ KATALOG VZP - ZP'!Q378),"("&amp;""""&amp;")"))</f>
        <v/>
      </c>
      <c r="R378" s="31" t="str">
        <f>IF(LEN(TRIM('ÚHRADOVÝ KATALOG VZP - ZP'!B378)&amp;TRIM('ÚHRADOVÝ KATALOG VZP - ZP'!C378)&amp;TRIM('ÚHRADOVÝ KATALOG VZP - ZP'!D378)&amp;TRIM('ÚHRADOVÝ KATALOG VZP - ZP'!E378)&amp;TRIM('ÚHRADOVÝ KATALOG VZP - ZP'!F378)&amp;TRIM('ÚHRADOVÝ KATALOG VZP - ZP'!G378)&amp;TRIM('ÚHRADOVÝ KATALOG VZP - ZP'!H378)&amp;TRIM('ÚHRADOVÝ KATALOG VZP - ZP'!I378)&amp;TRIM('ÚHRADOVÝ KATALOG VZP - ZP'!J378)&amp;TRIM('ÚHRADOVÝ KATALOG VZP - ZP'!K378)&amp;TRIM('ÚHRADOVÝ KATALOG VZP - ZP'!L378)&amp;TRIM('ÚHRADOVÝ KATALOG VZP - ZP'!M378)&amp;TRIM('ÚHRADOVÝ KATALOG VZP - ZP'!N378)&amp;TRIM('ÚHRADOVÝ KATALOG VZP - ZP'!O378)&amp;TRIM('ÚHRADOVÝ KATALOG VZP - ZP'!P378)&amp;TRIM('ÚHRADOVÝ KATALOG VZP - ZP'!Q378))=0,"ANO","NE")</f>
        <v>ANO</v>
      </c>
      <c r="S378" s="31" t="str">
        <f>IF(R378="NE",IF(LEN(TRIM('ÚHRADOVÝ KATALOG VZP - ZP'!B378))=0,"NOVÝ","OPRAVA"),"")</f>
        <v/>
      </c>
      <c r="T378" s="32" t="str">
        <f t="shared" si="24"/>
        <v>X</v>
      </c>
      <c r="U378" s="11"/>
      <c r="V378" s="11">
        <f>LEN(TRIM('ÚHRADOVÝ KATALOG VZP - ZP'!C378))</f>
        <v>0</v>
      </c>
      <c r="W378" s="11" t="str">
        <f>IF(IFERROR(SEARCH("""",UPPER('ÚHRADOVÝ KATALOG VZP - ZP'!C378)),0)&gt;0," "&amp;CHAR(34),"")</f>
        <v/>
      </c>
      <c r="X378" s="11" t="str">
        <f>IF(IFERROR(SEARCH("~?",UPPER('ÚHRADOVÝ KATALOG VZP - ZP'!C378)),0)&gt;0," ?","")</f>
        <v/>
      </c>
      <c r="Y378" s="11" t="str">
        <f>IF(IFERROR(SEARCH("!",UPPER('ÚHRADOVÝ KATALOG VZP - ZP'!C378)),0)&gt;0," !","")</f>
        <v/>
      </c>
      <c r="Z378" s="11" t="str">
        <f>IF(IFERROR(SEARCH("_",UPPER('ÚHRADOVÝ KATALOG VZP - ZP'!C378)),0)&gt;0," _","")</f>
        <v/>
      </c>
      <c r="AA378" s="11" t="str">
        <f>IF(IFERROR(SEARCH("§",UPPER('ÚHRADOVÝ KATALOG VZP - ZP'!C378)),0)&gt;0," §","")</f>
        <v/>
      </c>
      <c r="AB378" s="11" t="str">
        <f>IF(IFERROR(SEARCH("#",UPPER('ÚHRADOVÝ KATALOG VZP - ZP'!C378)),0)&gt;0," #","")</f>
        <v/>
      </c>
      <c r="AC378" s="11" t="str">
        <f>IF(IFERROR(SEARCH(CHAR(10),UPPER('ÚHRADOVÝ KATALOG VZP - ZP'!C378)),0)&gt;0," ALT+ENTER","")</f>
        <v/>
      </c>
      <c r="AD378" s="96" t="str">
        <f>IF(AND(V378=0, R378="NE"),"Chybí NAZ",IF(LEN(TRIM(W378&amp;X378&amp;Y378&amp;Z378&amp;AA378&amp;AB378&amp;AC378))&gt;0,"Nepovolený(é) znak(y):   "&amp;W378&amp;X378&amp;Y378&amp;Z378&amp;AA378&amp;AB378&amp;AC378,TRIM('ÚHRADOVÝ KATALOG VZP - ZP'!C378)))</f>
        <v/>
      </c>
      <c r="AE378" s="11">
        <f>LEN(TRIM('ÚHRADOVÝ KATALOG VZP - ZP'!D378))</f>
        <v>0</v>
      </c>
      <c r="AF378" s="11" t="str">
        <f>IF(IFERROR(SEARCH("""",UPPER('ÚHRADOVÝ KATALOG VZP - ZP'!D378)),0)&gt;0," "&amp;CHAR(34),"")</f>
        <v/>
      </c>
      <c r="AG378" s="11" t="str">
        <f>IF(IFERROR(SEARCH("~?",UPPER('ÚHRADOVÝ KATALOG VZP - ZP'!D378)),0)&gt;0," ?","")</f>
        <v/>
      </c>
      <c r="AH378" s="11" t="str">
        <f>IF(IFERROR(SEARCH("!",UPPER('ÚHRADOVÝ KATALOG VZP - ZP'!D378)),0)&gt;0," !","")</f>
        <v/>
      </c>
      <c r="AI378" s="11" t="str">
        <f>IF(IFERROR(SEARCH("_",UPPER('ÚHRADOVÝ KATALOG VZP - ZP'!D378)),0)&gt;0," _","")</f>
        <v/>
      </c>
      <c r="AJ378" s="11" t="str">
        <f>IF(IFERROR(SEARCH("§",UPPER('ÚHRADOVÝ KATALOG VZP - ZP'!D378)),0)&gt;0," §","")</f>
        <v/>
      </c>
      <c r="AK378" s="11" t="str">
        <f>IF(IFERROR(SEARCH("#",UPPER('ÚHRADOVÝ KATALOG VZP - ZP'!D378)),0)&gt;0," #","")</f>
        <v/>
      </c>
      <c r="AL378" s="11" t="str">
        <f>IF(IFERROR(SEARCH(CHAR(10),UPPER('ÚHRADOVÝ KATALOG VZP - ZP'!D378)),0)&gt;0," ALT+ENTER","")</f>
        <v/>
      </c>
      <c r="AM378" s="96" t="str">
        <f>IF(AND(AE378=0, R378="NE"),"Chybí DOP",IF(LEN(TRIM(AF378&amp;AG378&amp;AH378&amp;AI378&amp;AJ378&amp;AK378&amp;AL378))&gt;0,"Nepovolený(é) znak(y):   "&amp;AF378&amp;AG378&amp;AH378&amp;AI378&amp;AJ378&amp;AK378&amp;AL378,TRIM('ÚHRADOVÝ KATALOG VZP - ZP'!D378)))</f>
        <v/>
      </c>
    </row>
    <row r="379" spans="1:39" ht="30" hidden="1" customHeight="1" x14ac:dyDescent="0.2">
      <c r="A379" s="1">
        <v>374</v>
      </c>
      <c r="B379" s="20" t="str">
        <f>IF(ISBLANK('ÚHRADOVÝ KATALOG VZP - ZP'!B379),"",'ÚHRADOVÝ KATALOG VZP - ZP'!B379)</f>
        <v/>
      </c>
      <c r="C379" s="21" t="str">
        <f t="shared" si="21"/>
        <v/>
      </c>
      <c r="D379" s="21" t="str">
        <f t="shared" si="22"/>
        <v/>
      </c>
      <c r="E379" s="22" t="str">
        <f>IF(S379="NOVÝ",IF(LEN(TRIM('ÚHRADOVÝ KATALOG VZP - ZP'!E379))=0,"Chybí TYP",'ÚHRADOVÝ KATALOG VZP - ZP'!E379),IF(LEN(TRIM('ÚHRADOVÝ KATALOG VZP - ZP'!E379))=0,"",'ÚHRADOVÝ KATALOG VZP - ZP'!E379))</f>
        <v/>
      </c>
      <c r="F379" s="22" t="str">
        <f t="shared" si="23"/>
        <v/>
      </c>
      <c r="G379" s="22" t="str">
        <f>IF(S379="NOVÝ",IF(LEN(TRIM('ÚHRADOVÝ KATALOG VZP - ZP'!G379))=0,"???",IF(IFERROR(SEARCH("""",UPPER('ÚHRADOVÝ KATALOG VZP - ZP'!G379)),0)=0,UPPER('ÚHRADOVÝ KATALOG VZP - ZP'!G379),"("&amp;""""&amp;")")),IF(LEN(TRIM('ÚHRADOVÝ KATALOG VZP - ZP'!G379))=0,"",IF(IFERROR(SEARCH("""",UPPER('ÚHRADOVÝ KATALOG VZP - ZP'!G379)),0)=0,UPPER('ÚHRADOVÝ KATALOG VZP - ZP'!G379),"("&amp;""""&amp;")")))</f>
        <v/>
      </c>
      <c r="H379" s="22" t="str">
        <f>IF(IFERROR(SEARCH("""",UPPER('ÚHRADOVÝ KATALOG VZP - ZP'!H379)),0)=0,UPPER('ÚHRADOVÝ KATALOG VZP - ZP'!H379),"("&amp;""""&amp;")")</f>
        <v/>
      </c>
      <c r="I379" s="22" t="str">
        <f>IF(IFERROR(SEARCH("""",UPPER('ÚHRADOVÝ KATALOG VZP - ZP'!I379)),0)=0,UPPER('ÚHRADOVÝ KATALOG VZP - ZP'!I379),"("&amp;""""&amp;")")</f>
        <v/>
      </c>
      <c r="J379" s="23" t="str">
        <f>IF(S379="NOVÝ",IF(LEN(TRIM('ÚHRADOVÝ KATALOG VZP - ZP'!J379))=0,"Chybí VYC",'ÚHRADOVÝ KATALOG VZP - ZP'!J379),IF(LEN(TRIM('ÚHRADOVÝ KATALOG VZP - ZP'!J379))=0,"",'ÚHRADOVÝ KATALOG VZP - ZP'!J379))</f>
        <v/>
      </c>
      <c r="K379" s="22" t="str">
        <f>IF(S379="NOVÝ",IF(LEN(TRIM('ÚHRADOVÝ KATALOG VZP - ZP'!K379))=0,"Chybí MENA",IF(IFERROR(SEARCH("""",UPPER('ÚHRADOVÝ KATALOG VZP - ZP'!K379)),0)=0,UPPER('ÚHRADOVÝ KATALOG VZP - ZP'!K379),"("&amp;""""&amp;")")),IF(LEN(TRIM('ÚHRADOVÝ KATALOG VZP - ZP'!K379))=0,"",IF(IFERROR(SEARCH("""",UPPER('ÚHRADOVÝ KATALOG VZP - ZP'!K379)),0)=0,UPPER('ÚHRADOVÝ KATALOG VZP - ZP'!K379),"("&amp;""""&amp;")")))</f>
        <v/>
      </c>
      <c r="L379" s="24" t="str">
        <f>IF(S379="NOVÝ",IF(LEN(TRIM('ÚHRADOVÝ KATALOG VZP - ZP'!L379))=0,"Chybí KURZ",'ÚHRADOVÝ KATALOG VZP - ZP'!L379),IF(LEN(TRIM('ÚHRADOVÝ KATALOG VZP - ZP'!L379))=0,"",'ÚHRADOVÝ KATALOG VZP - ZP'!L379))</f>
        <v/>
      </c>
      <c r="M379" s="83" t="str">
        <f>IF(S379="NOVÝ",IF(LEN(TRIM('ÚHRADOVÝ KATALOG VZP - ZP'!M379))=0,"Chybí DPH",
IF(OR('ÚHRADOVÝ KATALOG VZP - ZP'!M379=15,'ÚHRADOVÝ KATALOG VZP - ZP'!M379=21),
'ÚHRADOVÝ KATALOG VZP - ZP'!M379,"CHYBA")),
IF(LEN(TRIM('ÚHRADOVÝ KATALOG VZP - ZP'!M379))=0,"",
IF(OR('ÚHRADOVÝ KATALOG VZP - ZP'!M379=15,'ÚHRADOVÝ KATALOG VZP - ZP'!M379=21),
'ÚHRADOVÝ KATALOG VZP - ZP'!M379,"CHYBA"))
)</f>
        <v/>
      </c>
      <c r="N379" s="25" t="str">
        <f>IF(R379="NE",IF(AND(T379&lt;&gt;"X",LEN('ÚHRADOVÝ KATALOG VZP - ZP'!N379)&gt;0),IF(ROUND(J379*L379*(1+(M379/100))*T379,2)&lt;'ÚHRADOVÝ KATALOG VZP - ZP'!N379,TEXT('ÚHRADOVÝ KATALOG VZP - ZP'!N379,"# ##0,00 Kč") &amp; CHAR(10) &amp; "&gt; " &amp; TEXT('ÚHRADOVÝ KATALOG VZP - ZP'!N379-(J379*L379*(1+(M379/100))*T379),"# ##0,00 Kč"),TEXT('ÚHRADOVÝ KATALOG VZP - ZP'!N379,"# ##0,00 Kč") &amp; CHAR(10) &amp; "OK"),"Chybí data pro výpočet"),"")</f>
        <v/>
      </c>
      <c r="O379" s="26" t="str">
        <f>IF(AND(R379="NE",LEN('ÚHRADOVÝ KATALOG VZP - ZP'!O379)&gt;0),'ÚHRADOVÝ KATALOG VZP - ZP'!O379,"")</f>
        <v/>
      </c>
      <c r="P379" s="26" t="str">
        <f>IF(AND(R379="NE",LEN('ÚHRADOVÝ KATALOG VZP - ZP'!P379)&gt;0),'ÚHRADOVÝ KATALOG VZP - ZP'!P379,"")</f>
        <v/>
      </c>
      <c r="Q379" s="79" t="str">
        <f>IF(LEN(TRIM('ÚHRADOVÝ KATALOG VZP - ZP'!Q379))=0,"",IF(IFERROR(SEARCH("""",UPPER('ÚHRADOVÝ KATALOG VZP - ZP'!Q379)),0)=0,UPPER('ÚHRADOVÝ KATALOG VZP - ZP'!Q379),"("&amp;""""&amp;")"))</f>
        <v/>
      </c>
      <c r="R379" s="31" t="str">
        <f>IF(LEN(TRIM('ÚHRADOVÝ KATALOG VZP - ZP'!B379)&amp;TRIM('ÚHRADOVÝ KATALOG VZP - ZP'!C379)&amp;TRIM('ÚHRADOVÝ KATALOG VZP - ZP'!D379)&amp;TRIM('ÚHRADOVÝ KATALOG VZP - ZP'!E379)&amp;TRIM('ÚHRADOVÝ KATALOG VZP - ZP'!F379)&amp;TRIM('ÚHRADOVÝ KATALOG VZP - ZP'!G379)&amp;TRIM('ÚHRADOVÝ KATALOG VZP - ZP'!H379)&amp;TRIM('ÚHRADOVÝ KATALOG VZP - ZP'!I379)&amp;TRIM('ÚHRADOVÝ KATALOG VZP - ZP'!J379)&amp;TRIM('ÚHRADOVÝ KATALOG VZP - ZP'!K379)&amp;TRIM('ÚHRADOVÝ KATALOG VZP - ZP'!L379)&amp;TRIM('ÚHRADOVÝ KATALOG VZP - ZP'!M379)&amp;TRIM('ÚHRADOVÝ KATALOG VZP - ZP'!N379)&amp;TRIM('ÚHRADOVÝ KATALOG VZP - ZP'!O379)&amp;TRIM('ÚHRADOVÝ KATALOG VZP - ZP'!P379)&amp;TRIM('ÚHRADOVÝ KATALOG VZP - ZP'!Q379))=0,"ANO","NE")</f>
        <v>ANO</v>
      </c>
      <c r="S379" s="31" t="str">
        <f>IF(R379="NE",IF(LEN(TRIM('ÚHRADOVÝ KATALOG VZP - ZP'!B379))=0,"NOVÝ","OPRAVA"),"")</f>
        <v/>
      </c>
      <c r="T379" s="32" t="str">
        <f t="shared" si="24"/>
        <v>X</v>
      </c>
      <c r="U379" s="11"/>
      <c r="V379" s="11">
        <f>LEN(TRIM('ÚHRADOVÝ KATALOG VZP - ZP'!C379))</f>
        <v>0</v>
      </c>
      <c r="W379" s="11" t="str">
        <f>IF(IFERROR(SEARCH("""",UPPER('ÚHRADOVÝ KATALOG VZP - ZP'!C379)),0)&gt;0," "&amp;CHAR(34),"")</f>
        <v/>
      </c>
      <c r="X379" s="11" t="str">
        <f>IF(IFERROR(SEARCH("~?",UPPER('ÚHRADOVÝ KATALOG VZP - ZP'!C379)),0)&gt;0," ?","")</f>
        <v/>
      </c>
      <c r="Y379" s="11" t="str">
        <f>IF(IFERROR(SEARCH("!",UPPER('ÚHRADOVÝ KATALOG VZP - ZP'!C379)),0)&gt;0," !","")</f>
        <v/>
      </c>
      <c r="Z379" s="11" t="str">
        <f>IF(IFERROR(SEARCH("_",UPPER('ÚHRADOVÝ KATALOG VZP - ZP'!C379)),0)&gt;0," _","")</f>
        <v/>
      </c>
      <c r="AA379" s="11" t="str">
        <f>IF(IFERROR(SEARCH("§",UPPER('ÚHRADOVÝ KATALOG VZP - ZP'!C379)),0)&gt;0," §","")</f>
        <v/>
      </c>
      <c r="AB379" s="11" t="str">
        <f>IF(IFERROR(SEARCH("#",UPPER('ÚHRADOVÝ KATALOG VZP - ZP'!C379)),0)&gt;0," #","")</f>
        <v/>
      </c>
      <c r="AC379" s="11" t="str">
        <f>IF(IFERROR(SEARCH(CHAR(10),UPPER('ÚHRADOVÝ KATALOG VZP - ZP'!C379)),0)&gt;0," ALT+ENTER","")</f>
        <v/>
      </c>
      <c r="AD379" s="96" t="str">
        <f>IF(AND(V379=0, R379="NE"),"Chybí NAZ",IF(LEN(TRIM(W379&amp;X379&amp;Y379&amp;Z379&amp;AA379&amp;AB379&amp;AC379))&gt;0,"Nepovolený(é) znak(y):   "&amp;W379&amp;X379&amp;Y379&amp;Z379&amp;AA379&amp;AB379&amp;AC379,TRIM('ÚHRADOVÝ KATALOG VZP - ZP'!C379)))</f>
        <v/>
      </c>
      <c r="AE379" s="11">
        <f>LEN(TRIM('ÚHRADOVÝ KATALOG VZP - ZP'!D379))</f>
        <v>0</v>
      </c>
      <c r="AF379" s="11" t="str">
        <f>IF(IFERROR(SEARCH("""",UPPER('ÚHRADOVÝ KATALOG VZP - ZP'!D379)),0)&gt;0," "&amp;CHAR(34),"")</f>
        <v/>
      </c>
      <c r="AG379" s="11" t="str">
        <f>IF(IFERROR(SEARCH("~?",UPPER('ÚHRADOVÝ KATALOG VZP - ZP'!D379)),0)&gt;0," ?","")</f>
        <v/>
      </c>
      <c r="AH379" s="11" t="str">
        <f>IF(IFERROR(SEARCH("!",UPPER('ÚHRADOVÝ KATALOG VZP - ZP'!D379)),0)&gt;0," !","")</f>
        <v/>
      </c>
      <c r="AI379" s="11" t="str">
        <f>IF(IFERROR(SEARCH("_",UPPER('ÚHRADOVÝ KATALOG VZP - ZP'!D379)),0)&gt;0," _","")</f>
        <v/>
      </c>
      <c r="AJ379" s="11" t="str">
        <f>IF(IFERROR(SEARCH("§",UPPER('ÚHRADOVÝ KATALOG VZP - ZP'!D379)),0)&gt;0," §","")</f>
        <v/>
      </c>
      <c r="AK379" s="11" t="str">
        <f>IF(IFERROR(SEARCH("#",UPPER('ÚHRADOVÝ KATALOG VZP - ZP'!D379)),0)&gt;0," #","")</f>
        <v/>
      </c>
      <c r="AL379" s="11" t="str">
        <f>IF(IFERROR(SEARCH(CHAR(10),UPPER('ÚHRADOVÝ KATALOG VZP - ZP'!D379)),0)&gt;0," ALT+ENTER","")</f>
        <v/>
      </c>
      <c r="AM379" s="96" t="str">
        <f>IF(AND(AE379=0, R379="NE"),"Chybí DOP",IF(LEN(TRIM(AF379&amp;AG379&amp;AH379&amp;AI379&amp;AJ379&amp;AK379&amp;AL379))&gt;0,"Nepovolený(é) znak(y):   "&amp;AF379&amp;AG379&amp;AH379&amp;AI379&amp;AJ379&amp;AK379&amp;AL379,TRIM('ÚHRADOVÝ KATALOG VZP - ZP'!D379)))</f>
        <v/>
      </c>
    </row>
    <row r="380" spans="1:39" ht="30" hidden="1" customHeight="1" x14ac:dyDescent="0.2">
      <c r="A380" s="1">
        <v>375</v>
      </c>
      <c r="B380" s="20" t="str">
        <f>IF(ISBLANK('ÚHRADOVÝ KATALOG VZP - ZP'!B380),"",'ÚHRADOVÝ KATALOG VZP - ZP'!B380)</f>
        <v/>
      </c>
      <c r="C380" s="21" t="str">
        <f t="shared" si="21"/>
        <v/>
      </c>
      <c r="D380" s="21" t="str">
        <f t="shared" si="22"/>
        <v/>
      </c>
      <c r="E380" s="22" t="str">
        <f>IF(S380="NOVÝ",IF(LEN(TRIM('ÚHRADOVÝ KATALOG VZP - ZP'!E380))=0,"Chybí TYP",'ÚHRADOVÝ KATALOG VZP - ZP'!E380),IF(LEN(TRIM('ÚHRADOVÝ KATALOG VZP - ZP'!E380))=0,"",'ÚHRADOVÝ KATALOG VZP - ZP'!E380))</f>
        <v/>
      </c>
      <c r="F380" s="22" t="str">
        <f t="shared" si="23"/>
        <v/>
      </c>
      <c r="G380" s="22" t="str">
        <f>IF(S380="NOVÝ",IF(LEN(TRIM('ÚHRADOVÝ KATALOG VZP - ZP'!G380))=0,"???",IF(IFERROR(SEARCH("""",UPPER('ÚHRADOVÝ KATALOG VZP - ZP'!G380)),0)=0,UPPER('ÚHRADOVÝ KATALOG VZP - ZP'!G380),"("&amp;""""&amp;")")),IF(LEN(TRIM('ÚHRADOVÝ KATALOG VZP - ZP'!G380))=0,"",IF(IFERROR(SEARCH("""",UPPER('ÚHRADOVÝ KATALOG VZP - ZP'!G380)),0)=0,UPPER('ÚHRADOVÝ KATALOG VZP - ZP'!G380),"("&amp;""""&amp;")")))</f>
        <v/>
      </c>
      <c r="H380" s="22" t="str">
        <f>IF(IFERROR(SEARCH("""",UPPER('ÚHRADOVÝ KATALOG VZP - ZP'!H380)),0)=0,UPPER('ÚHRADOVÝ KATALOG VZP - ZP'!H380),"("&amp;""""&amp;")")</f>
        <v/>
      </c>
      <c r="I380" s="22" t="str">
        <f>IF(IFERROR(SEARCH("""",UPPER('ÚHRADOVÝ KATALOG VZP - ZP'!I380)),0)=0,UPPER('ÚHRADOVÝ KATALOG VZP - ZP'!I380),"("&amp;""""&amp;")")</f>
        <v/>
      </c>
      <c r="J380" s="23" t="str">
        <f>IF(S380="NOVÝ",IF(LEN(TRIM('ÚHRADOVÝ KATALOG VZP - ZP'!J380))=0,"Chybí VYC",'ÚHRADOVÝ KATALOG VZP - ZP'!J380),IF(LEN(TRIM('ÚHRADOVÝ KATALOG VZP - ZP'!J380))=0,"",'ÚHRADOVÝ KATALOG VZP - ZP'!J380))</f>
        <v/>
      </c>
      <c r="K380" s="22" t="str">
        <f>IF(S380="NOVÝ",IF(LEN(TRIM('ÚHRADOVÝ KATALOG VZP - ZP'!K380))=0,"Chybí MENA",IF(IFERROR(SEARCH("""",UPPER('ÚHRADOVÝ KATALOG VZP - ZP'!K380)),0)=0,UPPER('ÚHRADOVÝ KATALOG VZP - ZP'!K380),"("&amp;""""&amp;")")),IF(LEN(TRIM('ÚHRADOVÝ KATALOG VZP - ZP'!K380))=0,"",IF(IFERROR(SEARCH("""",UPPER('ÚHRADOVÝ KATALOG VZP - ZP'!K380)),0)=0,UPPER('ÚHRADOVÝ KATALOG VZP - ZP'!K380),"("&amp;""""&amp;")")))</f>
        <v/>
      </c>
      <c r="L380" s="24" t="str">
        <f>IF(S380="NOVÝ",IF(LEN(TRIM('ÚHRADOVÝ KATALOG VZP - ZP'!L380))=0,"Chybí KURZ",'ÚHRADOVÝ KATALOG VZP - ZP'!L380),IF(LEN(TRIM('ÚHRADOVÝ KATALOG VZP - ZP'!L380))=0,"",'ÚHRADOVÝ KATALOG VZP - ZP'!L380))</f>
        <v/>
      </c>
      <c r="M380" s="83" t="str">
        <f>IF(S380="NOVÝ",IF(LEN(TRIM('ÚHRADOVÝ KATALOG VZP - ZP'!M380))=0,"Chybí DPH",
IF(OR('ÚHRADOVÝ KATALOG VZP - ZP'!M380=15,'ÚHRADOVÝ KATALOG VZP - ZP'!M380=21),
'ÚHRADOVÝ KATALOG VZP - ZP'!M380,"CHYBA")),
IF(LEN(TRIM('ÚHRADOVÝ KATALOG VZP - ZP'!M380))=0,"",
IF(OR('ÚHRADOVÝ KATALOG VZP - ZP'!M380=15,'ÚHRADOVÝ KATALOG VZP - ZP'!M380=21),
'ÚHRADOVÝ KATALOG VZP - ZP'!M380,"CHYBA"))
)</f>
        <v/>
      </c>
      <c r="N380" s="25" t="str">
        <f>IF(R380="NE",IF(AND(T380&lt;&gt;"X",LEN('ÚHRADOVÝ KATALOG VZP - ZP'!N380)&gt;0),IF(ROUND(J380*L380*(1+(M380/100))*T380,2)&lt;'ÚHRADOVÝ KATALOG VZP - ZP'!N380,TEXT('ÚHRADOVÝ KATALOG VZP - ZP'!N380,"# ##0,00 Kč") &amp; CHAR(10) &amp; "&gt; " &amp; TEXT('ÚHRADOVÝ KATALOG VZP - ZP'!N380-(J380*L380*(1+(M380/100))*T380),"# ##0,00 Kč"),TEXT('ÚHRADOVÝ KATALOG VZP - ZP'!N380,"# ##0,00 Kč") &amp; CHAR(10) &amp; "OK"),"Chybí data pro výpočet"),"")</f>
        <v/>
      </c>
      <c r="O380" s="26" t="str">
        <f>IF(AND(R380="NE",LEN('ÚHRADOVÝ KATALOG VZP - ZP'!O380)&gt;0),'ÚHRADOVÝ KATALOG VZP - ZP'!O380,"")</f>
        <v/>
      </c>
      <c r="P380" s="26" t="str">
        <f>IF(AND(R380="NE",LEN('ÚHRADOVÝ KATALOG VZP - ZP'!P380)&gt;0),'ÚHRADOVÝ KATALOG VZP - ZP'!P380,"")</f>
        <v/>
      </c>
      <c r="Q380" s="79" t="str">
        <f>IF(LEN(TRIM('ÚHRADOVÝ KATALOG VZP - ZP'!Q380))=0,"",IF(IFERROR(SEARCH("""",UPPER('ÚHRADOVÝ KATALOG VZP - ZP'!Q380)),0)=0,UPPER('ÚHRADOVÝ KATALOG VZP - ZP'!Q380),"("&amp;""""&amp;")"))</f>
        <v/>
      </c>
      <c r="R380" s="31" t="str">
        <f>IF(LEN(TRIM('ÚHRADOVÝ KATALOG VZP - ZP'!B380)&amp;TRIM('ÚHRADOVÝ KATALOG VZP - ZP'!C380)&amp;TRIM('ÚHRADOVÝ KATALOG VZP - ZP'!D380)&amp;TRIM('ÚHRADOVÝ KATALOG VZP - ZP'!E380)&amp;TRIM('ÚHRADOVÝ KATALOG VZP - ZP'!F380)&amp;TRIM('ÚHRADOVÝ KATALOG VZP - ZP'!G380)&amp;TRIM('ÚHRADOVÝ KATALOG VZP - ZP'!H380)&amp;TRIM('ÚHRADOVÝ KATALOG VZP - ZP'!I380)&amp;TRIM('ÚHRADOVÝ KATALOG VZP - ZP'!J380)&amp;TRIM('ÚHRADOVÝ KATALOG VZP - ZP'!K380)&amp;TRIM('ÚHRADOVÝ KATALOG VZP - ZP'!L380)&amp;TRIM('ÚHRADOVÝ KATALOG VZP - ZP'!M380)&amp;TRIM('ÚHRADOVÝ KATALOG VZP - ZP'!N380)&amp;TRIM('ÚHRADOVÝ KATALOG VZP - ZP'!O380)&amp;TRIM('ÚHRADOVÝ KATALOG VZP - ZP'!P380)&amp;TRIM('ÚHRADOVÝ KATALOG VZP - ZP'!Q380))=0,"ANO","NE")</f>
        <v>ANO</v>
      </c>
      <c r="S380" s="31" t="str">
        <f>IF(R380="NE",IF(LEN(TRIM('ÚHRADOVÝ KATALOG VZP - ZP'!B380))=0,"NOVÝ","OPRAVA"),"")</f>
        <v/>
      </c>
      <c r="T380" s="32" t="str">
        <f t="shared" si="24"/>
        <v>X</v>
      </c>
      <c r="U380" s="11"/>
      <c r="V380" s="11">
        <f>LEN(TRIM('ÚHRADOVÝ KATALOG VZP - ZP'!C380))</f>
        <v>0</v>
      </c>
      <c r="W380" s="11" t="str">
        <f>IF(IFERROR(SEARCH("""",UPPER('ÚHRADOVÝ KATALOG VZP - ZP'!C380)),0)&gt;0," "&amp;CHAR(34),"")</f>
        <v/>
      </c>
      <c r="X380" s="11" t="str">
        <f>IF(IFERROR(SEARCH("~?",UPPER('ÚHRADOVÝ KATALOG VZP - ZP'!C380)),0)&gt;0," ?","")</f>
        <v/>
      </c>
      <c r="Y380" s="11" t="str">
        <f>IF(IFERROR(SEARCH("!",UPPER('ÚHRADOVÝ KATALOG VZP - ZP'!C380)),0)&gt;0," !","")</f>
        <v/>
      </c>
      <c r="Z380" s="11" t="str">
        <f>IF(IFERROR(SEARCH("_",UPPER('ÚHRADOVÝ KATALOG VZP - ZP'!C380)),0)&gt;0," _","")</f>
        <v/>
      </c>
      <c r="AA380" s="11" t="str">
        <f>IF(IFERROR(SEARCH("§",UPPER('ÚHRADOVÝ KATALOG VZP - ZP'!C380)),0)&gt;0," §","")</f>
        <v/>
      </c>
      <c r="AB380" s="11" t="str">
        <f>IF(IFERROR(SEARCH("#",UPPER('ÚHRADOVÝ KATALOG VZP - ZP'!C380)),0)&gt;0," #","")</f>
        <v/>
      </c>
      <c r="AC380" s="11" t="str">
        <f>IF(IFERROR(SEARCH(CHAR(10),UPPER('ÚHRADOVÝ KATALOG VZP - ZP'!C380)),0)&gt;0," ALT+ENTER","")</f>
        <v/>
      </c>
      <c r="AD380" s="96" t="str">
        <f>IF(AND(V380=0, R380="NE"),"Chybí NAZ",IF(LEN(TRIM(W380&amp;X380&amp;Y380&amp;Z380&amp;AA380&amp;AB380&amp;AC380))&gt;0,"Nepovolený(é) znak(y):   "&amp;W380&amp;X380&amp;Y380&amp;Z380&amp;AA380&amp;AB380&amp;AC380,TRIM('ÚHRADOVÝ KATALOG VZP - ZP'!C380)))</f>
        <v/>
      </c>
      <c r="AE380" s="11">
        <f>LEN(TRIM('ÚHRADOVÝ KATALOG VZP - ZP'!D380))</f>
        <v>0</v>
      </c>
      <c r="AF380" s="11" t="str">
        <f>IF(IFERROR(SEARCH("""",UPPER('ÚHRADOVÝ KATALOG VZP - ZP'!D380)),0)&gt;0," "&amp;CHAR(34),"")</f>
        <v/>
      </c>
      <c r="AG380" s="11" t="str">
        <f>IF(IFERROR(SEARCH("~?",UPPER('ÚHRADOVÝ KATALOG VZP - ZP'!D380)),0)&gt;0," ?","")</f>
        <v/>
      </c>
      <c r="AH380" s="11" t="str">
        <f>IF(IFERROR(SEARCH("!",UPPER('ÚHRADOVÝ KATALOG VZP - ZP'!D380)),0)&gt;0," !","")</f>
        <v/>
      </c>
      <c r="AI380" s="11" t="str">
        <f>IF(IFERROR(SEARCH("_",UPPER('ÚHRADOVÝ KATALOG VZP - ZP'!D380)),0)&gt;0," _","")</f>
        <v/>
      </c>
      <c r="AJ380" s="11" t="str">
        <f>IF(IFERROR(SEARCH("§",UPPER('ÚHRADOVÝ KATALOG VZP - ZP'!D380)),0)&gt;0," §","")</f>
        <v/>
      </c>
      <c r="AK380" s="11" t="str">
        <f>IF(IFERROR(SEARCH("#",UPPER('ÚHRADOVÝ KATALOG VZP - ZP'!D380)),0)&gt;0," #","")</f>
        <v/>
      </c>
      <c r="AL380" s="11" t="str">
        <f>IF(IFERROR(SEARCH(CHAR(10),UPPER('ÚHRADOVÝ KATALOG VZP - ZP'!D380)),0)&gt;0," ALT+ENTER","")</f>
        <v/>
      </c>
      <c r="AM380" s="96" t="str">
        <f>IF(AND(AE380=0, R380="NE"),"Chybí DOP",IF(LEN(TRIM(AF380&amp;AG380&amp;AH380&amp;AI380&amp;AJ380&amp;AK380&amp;AL380))&gt;0,"Nepovolený(é) znak(y):   "&amp;AF380&amp;AG380&amp;AH380&amp;AI380&amp;AJ380&amp;AK380&amp;AL380,TRIM('ÚHRADOVÝ KATALOG VZP - ZP'!D380)))</f>
        <v/>
      </c>
    </row>
    <row r="381" spans="1:39" ht="30" hidden="1" customHeight="1" x14ac:dyDescent="0.2">
      <c r="A381" s="1">
        <v>376</v>
      </c>
      <c r="B381" s="20" t="str">
        <f>IF(ISBLANK('ÚHRADOVÝ KATALOG VZP - ZP'!B381),"",'ÚHRADOVÝ KATALOG VZP - ZP'!B381)</f>
        <v/>
      </c>
      <c r="C381" s="21" t="str">
        <f t="shared" si="21"/>
        <v/>
      </c>
      <c r="D381" s="21" t="str">
        <f t="shared" si="22"/>
        <v/>
      </c>
      <c r="E381" s="22" t="str">
        <f>IF(S381="NOVÝ",IF(LEN(TRIM('ÚHRADOVÝ KATALOG VZP - ZP'!E381))=0,"Chybí TYP",'ÚHRADOVÝ KATALOG VZP - ZP'!E381),IF(LEN(TRIM('ÚHRADOVÝ KATALOG VZP - ZP'!E381))=0,"",'ÚHRADOVÝ KATALOG VZP - ZP'!E381))</f>
        <v/>
      </c>
      <c r="F381" s="22" t="str">
        <f t="shared" si="23"/>
        <v/>
      </c>
      <c r="G381" s="22" t="str">
        <f>IF(S381="NOVÝ",IF(LEN(TRIM('ÚHRADOVÝ KATALOG VZP - ZP'!G381))=0,"???",IF(IFERROR(SEARCH("""",UPPER('ÚHRADOVÝ KATALOG VZP - ZP'!G381)),0)=0,UPPER('ÚHRADOVÝ KATALOG VZP - ZP'!G381),"("&amp;""""&amp;")")),IF(LEN(TRIM('ÚHRADOVÝ KATALOG VZP - ZP'!G381))=0,"",IF(IFERROR(SEARCH("""",UPPER('ÚHRADOVÝ KATALOG VZP - ZP'!G381)),0)=0,UPPER('ÚHRADOVÝ KATALOG VZP - ZP'!G381),"("&amp;""""&amp;")")))</f>
        <v/>
      </c>
      <c r="H381" s="22" t="str">
        <f>IF(IFERROR(SEARCH("""",UPPER('ÚHRADOVÝ KATALOG VZP - ZP'!H381)),0)=0,UPPER('ÚHRADOVÝ KATALOG VZP - ZP'!H381),"("&amp;""""&amp;")")</f>
        <v/>
      </c>
      <c r="I381" s="22" t="str">
        <f>IF(IFERROR(SEARCH("""",UPPER('ÚHRADOVÝ KATALOG VZP - ZP'!I381)),0)=0,UPPER('ÚHRADOVÝ KATALOG VZP - ZP'!I381),"("&amp;""""&amp;")")</f>
        <v/>
      </c>
      <c r="J381" s="23" t="str">
        <f>IF(S381="NOVÝ",IF(LEN(TRIM('ÚHRADOVÝ KATALOG VZP - ZP'!J381))=0,"Chybí VYC",'ÚHRADOVÝ KATALOG VZP - ZP'!J381),IF(LEN(TRIM('ÚHRADOVÝ KATALOG VZP - ZP'!J381))=0,"",'ÚHRADOVÝ KATALOG VZP - ZP'!J381))</f>
        <v/>
      </c>
      <c r="K381" s="22" t="str">
        <f>IF(S381="NOVÝ",IF(LEN(TRIM('ÚHRADOVÝ KATALOG VZP - ZP'!K381))=0,"Chybí MENA",IF(IFERROR(SEARCH("""",UPPER('ÚHRADOVÝ KATALOG VZP - ZP'!K381)),0)=0,UPPER('ÚHRADOVÝ KATALOG VZP - ZP'!K381),"("&amp;""""&amp;")")),IF(LEN(TRIM('ÚHRADOVÝ KATALOG VZP - ZP'!K381))=0,"",IF(IFERROR(SEARCH("""",UPPER('ÚHRADOVÝ KATALOG VZP - ZP'!K381)),0)=0,UPPER('ÚHRADOVÝ KATALOG VZP - ZP'!K381),"("&amp;""""&amp;")")))</f>
        <v/>
      </c>
      <c r="L381" s="24" t="str">
        <f>IF(S381="NOVÝ",IF(LEN(TRIM('ÚHRADOVÝ KATALOG VZP - ZP'!L381))=0,"Chybí KURZ",'ÚHRADOVÝ KATALOG VZP - ZP'!L381),IF(LEN(TRIM('ÚHRADOVÝ KATALOG VZP - ZP'!L381))=0,"",'ÚHRADOVÝ KATALOG VZP - ZP'!L381))</f>
        <v/>
      </c>
      <c r="M381" s="83" t="str">
        <f>IF(S381="NOVÝ",IF(LEN(TRIM('ÚHRADOVÝ KATALOG VZP - ZP'!M381))=0,"Chybí DPH",
IF(OR('ÚHRADOVÝ KATALOG VZP - ZP'!M381=15,'ÚHRADOVÝ KATALOG VZP - ZP'!M381=21),
'ÚHRADOVÝ KATALOG VZP - ZP'!M381,"CHYBA")),
IF(LEN(TRIM('ÚHRADOVÝ KATALOG VZP - ZP'!M381))=0,"",
IF(OR('ÚHRADOVÝ KATALOG VZP - ZP'!M381=15,'ÚHRADOVÝ KATALOG VZP - ZP'!M381=21),
'ÚHRADOVÝ KATALOG VZP - ZP'!M381,"CHYBA"))
)</f>
        <v/>
      </c>
      <c r="N381" s="25" t="str">
        <f>IF(R381="NE",IF(AND(T381&lt;&gt;"X",LEN('ÚHRADOVÝ KATALOG VZP - ZP'!N381)&gt;0),IF(ROUND(J381*L381*(1+(M381/100))*T381,2)&lt;'ÚHRADOVÝ KATALOG VZP - ZP'!N381,TEXT('ÚHRADOVÝ KATALOG VZP - ZP'!N381,"# ##0,00 Kč") &amp; CHAR(10) &amp; "&gt; " &amp; TEXT('ÚHRADOVÝ KATALOG VZP - ZP'!N381-(J381*L381*(1+(M381/100))*T381),"# ##0,00 Kč"),TEXT('ÚHRADOVÝ KATALOG VZP - ZP'!N381,"# ##0,00 Kč") &amp; CHAR(10) &amp; "OK"),"Chybí data pro výpočet"),"")</f>
        <v/>
      </c>
      <c r="O381" s="26" t="str">
        <f>IF(AND(R381="NE",LEN('ÚHRADOVÝ KATALOG VZP - ZP'!O381)&gt;0),'ÚHRADOVÝ KATALOG VZP - ZP'!O381,"")</f>
        <v/>
      </c>
      <c r="P381" s="26" t="str">
        <f>IF(AND(R381="NE",LEN('ÚHRADOVÝ KATALOG VZP - ZP'!P381)&gt;0),'ÚHRADOVÝ KATALOG VZP - ZP'!P381,"")</f>
        <v/>
      </c>
      <c r="Q381" s="79" t="str">
        <f>IF(LEN(TRIM('ÚHRADOVÝ KATALOG VZP - ZP'!Q381))=0,"",IF(IFERROR(SEARCH("""",UPPER('ÚHRADOVÝ KATALOG VZP - ZP'!Q381)),0)=0,UPPER('ÚHRADOVÝ KATALOG VZP - ZP'!Q381),"("&amp;""""&amp;")"))</f>
        <v/>
      </c>
      <c r="R381" s="31" t="str">
        <f>IF(LEN(TRIM('ÚHRADOVÝ KATALOG VZP - ZP'!B381)&amp;TRIM('ÚHRADOVÝ KATALOG VZP - ZP'!C381)&amp;TRIM('ÚHRADOVÝ KATALOG VZP - ZP'!D381)&amp;TRIM('ÚHRADOVÝ KATALOG VZP - ZP'!E381)&amp;TRIM('ÚHRADOVÝ KATALOG VZP - ZP'!F381)&amp;TRIM('ÚHRADOVÝ KATALOG VZP - ZP'!G381)&amp;TRIM('ÚHRADOVÝ KATALOG VZP - ZP'!H381)&amp;TRIM('ÚHRADOVÝ KATALOG VZP - ZP'!I381)&amp;TRIM('ÚHRADOVÝ KATALOG VZP - ZP'!J381)&amp;TRIM('ÚHRADOVÝ KATALOG VZP - ZP'!K381)&amp;TRIM('ÚHRADOVÝ KATALOG VZP - ZP'!L381)&amp;TRIM('ÚHRADOVÝ KATALOG VZP - ZP'!M381)&amp;TRIM('ÚHRADOVÝ KATALOG VZP - ZP'!N381)&amp;TRIM('ÚHRADOVÝ KATALOG VZP - ZP'!O381)&amp;TRIM('ÚHRADOVÝ KATALOG VZP - ZP'!P381)&amp;TRIM('ÚHRADOVÝ KATALOG VZP - ZP'!Q381))=0,"ANO","NE")</f>
        <v>ANO</v>
      </c>
      <c r="S381" s="31" t="str">
        <f>IF(R381="NE",IF(LEN(TRIM('ÚHRADOVÝ KATALOG VZP - ZP'!B381))=0,"NOVÝ","OPRAVA"),"")</f>
        <v/>
      </c>
      <c r="T381" s="32" t="str">
        <f t="shared" si="24"/>
        <v>X</v>
      </c>
      <c r="U381" s="11"/>
      <c r="V381" s="11">
        <f>LEN(TRIM('ÚHRADOVÝ KATALOG VZP - ZP'!C381))</f>
        <v>0</v>
      </c>
      <c r="W381" s="11" t="str">
        <f>IF(IFERROR(SEARCH("""",UPPER('ÚHRADOVÝ KATALOG VZP - ZP'!C381)),0)&gt;0," "&amp;CHAR(34),"")</f>
        <v/>
      </c>
      <c r="X381" s="11" t="str">
        <f>IF(IFERROR(SEARCH("~?",UPPER('ÚHRADOVÝ KATALOG VZP - ZP'!C381)),0)&gt;0," ?","")</f>
        <v/>
      </c>
      <c r="Y381" s="11" t="str">
        <f>IF(IFERROR(SEARCH("!",UPPER('ÚHRADOVÝ KATALOG VZP - ZP'!C381)),0)&gt;0," !","")</f>
        <v/>
      </c>
      <c r="Z381" s="11" t="str">
        <f>IF(IFERROR(SEARCH("_",UPPER('ÚHRADOVÝ KATALOG VZP - ZP'!C381)),0)&gt;0," _","")</f>
        <v/>
      </c>
      <c r="AA381" s="11" t="str">
        <f>IF(IFERROR(SEARCH("§",UPPER('ÚHRADOVÝ KATALOG VZP - ZP'!C381)),0)&gt;0," §","")</f>
        <v/>
      </c>
      <c r="AB381" s="11" t="str">
        <f>IF(IFERROR(SEARCH("#",UPPER('ÚHRADOVÝ KATALOG VZP - ZP'!C381)),0)&gt;0," #","")</f>
        <v/>
      </c>
      <c r="AC381" s="11" t="str">
        <f>IF(IFERROR(SEARCH(CHAR(10),UPPER('ÚHRADOVÝ KATALOG VZP - ZP'!C381)),0)&gt;0," ALT+ENTER","")</f>
        <v/>
      </c>
      <c r="AD381" s="96" t="str">
        <f>IF(AND(V381=0, R381="NE"),"Chybí NAZ",IF(LEN(TRIM(W381&amp;X381&amp;Y381&amp;Z381&amp;AA381&amp;AB381&amp;AC381))&gt;0,"Nepovolený(é) znak(y):   "&amp;W381&amp;X381&amp;Y381&amp;Z381&amp;AA381&amp;AB381&amp;AC381,TRIM('ÚHRADOVÝ KATALOG VZP - ZP'!C381)))</f>
        <v/>
      </c>
      <c r="AE381" s="11">
        <f>LEN(TRIM('ÚHRADOVÝ KATALOG VZP - ZP'!D381))</f>
        <v>0</v>
      </c>
      <c r="AF381" s="11" t="str">
        <f>IF(IFERROR(SEARCH("""",UPPER('ÚHRADOVÝ KATALOG VZP - ZP'!D381)),0)&gt;0," "&amp;CHAR(34),"")</f>
        <v/>
      </c>
      <c r="AG381" s="11" t="str">
        <f>IF(IFERROR(SEARCH("~?",UPPER('ÚHRADOVÝ KATALOG VZP - ZP'!D381)),0)&gt;0," ?","")</f>
        <v/>
      </c>
      <c r="AH381" s="11" t="str">
        <f>IF(IFERROR(SEARCH("!",UPPER('ÚHRADOVÝ KATALOG VZP - ZP'!D381)),0)&gt;0," !","")</f>
        <v/>
      </c>
      <c r="AI381" s="11" t="str">
        <f>IF(IFERROR(SEARCH("_",UPPER('ÚHRADOVÝ KATALOG VZP - ZP'!D381)),0)&gt;0," _","")</f>
        <v/>
      </c>
      <c r="AJ381" s="11" t="str">
        <f>IF(IFERROR(SEARCH("§",UPPER('ÚHRADOVÝ KATALOG VZP - ZP'!D381)),0)&gt;0," §","")</f>
        <v/>
      </c>
      <c r="AK381" s="11" t="str">
        <f>IF(IFERROR(SEARCH("#",UPPER('ÚHRADOVÝ KATALOG VZP - ZP'!D381)),0)&gt;0," #","")</f>
        <v/>
      </c>
      <c r="AL381" s="11" t="str">
        <f>IF(IFERROR(SEARCH(CHAR(10),UPPER('ÚHRADOVÝ KATALOG VZP - ZP'!D381)),0)&gt;0," ALT+ENTER","")</f>
        <v/>
      </c>
      <c r="AM381" s="96" t="str">
        <f>IF(AND(AE381=0, R381="NE"),"Chybí DOP",IF(LEN(TRIM(AF381&amp;AG381&amp;AH381&amp;AI381&amp;AJ381&amp;AK381&amp;AL381))&gt;0,"Nepovolený(é) znak(y):   "&amp;AF381&amp;AG381&amp;AH381&amp;AI381&amp;AJ381&amp;AK381&amp;AL381,TRIM('ÚHRADOVÝ KATALOG VZP - ZP'!D381)))</f>
        <v/>
      </c>
    </row>
    <row r="382" spans="1:39" ht="30" hidden="1" customHeight="1" x14ac:dyDescent="0.2">
      <c r="A382" s="1">
        <v>377</v>
      </c>
      <c r="B382" s="20" t="str">
        <f>IF(ISBLANK('ÚHRADOVÝ KATALOG VZP - ZP'!B382),"",'ÚHRADOVÝ KATALOG VZP - ZP'!B382)</f>
        <v/>
      </c>
      <c r="C382" s="21" t="str">
        <f t="shared" si="21"/>
        <v/>
      </c>
      <c r="D382" s="21" t="str">
        <f t="shared" si="22"/>
        <v/>
      </c>
      <c r="E382" s="22" t="str">
        <f>IF(S382="NOVÝ",IF(LEN(TRIM('ÚHRADOVÝ KATALOG VZP - ZP'!E382))=0,"Chybí TYP",'ÚHRADOVÝ KATALOG VZP - ZP'!E382),IF(LEN(TRIM('ÚHRADOVÝ KATALOG VZP - ZP'!E382))=0,"",'ÚHRADOVÝ KATALOG VZP - ZP'!E382))</f>
        <v/>
      </c>
      <c r="F382" s="22" t="str">
        <f t="shared" si="23"/>
        <v/>
      </c>
      <c r="G382" s="22" t="str">
        <f>IF(S382="NOVÝ",IF(LEN(TRIM('ÚHRADOVÝ KATALOG VZP - ZP'!G382))=0,"???",IF(IFERROR(SEARCH("""",UPPER('ÚHRADOVÝ KATALOG VZP - ZP'!G382)),0)=0,UPPER('ÚHRADOVÝ KATALOG VZP - ZP'!G382),"("&amp;""""&amp;")")),IF(LEN(TRIM('ÚHRADOVÝ KATALOG VZP - ZP'!G382))=0,"",IF(IFERROR(SEARCH("""",UPPER('ÚHRADOVÝ KATALOG VZP - ZP'!G382)),0)=0,UPPER('ÚHRADOVÝ KATALOG VZP - ZP'!G382),"("&amp;""""&amp;")")))</f>
        <v/>
      </c>
      <c r="H382" s="22" t="str">
        <f>IF(IFERROR(SEARCH("""",UPPER('ÚHRADOVÝ KATALOG VZP - ZP'!H382)),0)=0,UPPER('ÚHRADOVÝ KATALOG VZP - ZP'!H382),"("&amp;""""&amp;")")</f>
        <v/>
      </c>
      <c r="I382" s="22" t="str">
        <f>IF(IFERROR(SEARCH("""",UPPER('ÚHRADOVÝ KATALOG VZP - ZP'!I382)),0)=0,UPPER('ÚHRADOVÝ KATALOG VZP - ZP'!I382),"("&amp;""""&amp;")")</f>
        <v/>
      </c>
      <c r="J382" s="23" t="str">
        <f>IF(S382="NOVÝ",IF(LEN(TRIM('ÚHRADOVÝ KATALOG VZP - ZP'!J382))=0,"Chybí VYC",'ÚHRADOVÝ KATALOG VZP - ZP'!J382),IF(LEN(TRIM('ÚHRADOVÝ KATALOG VZP - ZP'!J382))=0,"",'ÚHRADOVÝ KATALOG VZP - ZP'!J382))</f>
        <v/>
      </c>
      <c r="K382" s="22" t="str">
        <f>IF(S382="NOVÝ",IF(LEN(TRIM('ÚHRADOVÝ KATALOG VZP - ZP'!K382))=0,"Chybí MENA",IF(IFERROR(SEARCH("""",UPPER('ÚHRADOVÝ KATALOG VZP - ZP'!K382)),0)=0,UPPER('ÚHRADOVÝ KATALOG VZP - ZP'!K382),"("&amp;""""&amp;")")),IF(LEN(TRIM('ÚHRADOVÝ KATALOG VZP - ZP'!K382))=0,"",IF(IFERROR(SEARCH("""",UPPER('ÚHRADOVÝ KATALOG VZP - ZP'!K382)),0)=0,UPPER('ÚHRADOVÝ KATALOG VZP - ZP'!K382),"("&amp;""""&amp;")")))</f>
        <v/>
      </c>
      <c r="L382" s="24" t="str">
        <f>IF(S382="NOVÝ",IF(LEN(TRIM('ÚHRADOVÝ KATALOG VZP - ZP'!L382))=0,"Chybí KURZ",'ÚHRADOVÝ KATALOG VZP - ZP'!L382),IF(LEN(TRIM('ÚHRADOVÝ KATALOG VZP - ZP'!L382))=0,"",'ÚHRADOVÝ KATALOG VZP - ZP'!L382))</f>
        <v/>
      </c>
      <c r="M382" s="83" t="str">
        <f>IF(S382="NOVÝ",IF(LEN(TRIM('ÚHRADOVÝ KATALOG VZP - ZP'!M382))=0,"Chybí DPH",
IF(OR('ÚHRADOVÝ KATALOG VZP - ZP'!M382=15,'ÚHRADOVÝ KATALOG VZP - ZP'!M382=21),
'ÚHRADOVÝ KATALOG VZP - ZP'!M382,"CHYBA")),
IF(LEN(TRIM('ÚHRADOVÝ KATALOG VZP - ZP'!M382))=0,"",
IF(OR('ÚHRADOVÝ KATALOG VZP - ZP'!M382=15,'ÚHRADOVÝ KATALOG VZP - ZP'!M382=21),
'ÚHRADOVÝ KATALOG VZP - ZP'!M382,"CHYBA"))
)</f>
        <v/>
      </c>
      <c r="N382" s="25" t="str">
        <f>IF(R382="NE",IF(AND(T382&lt;&gt;"X",LEN('ÚHRADOVÝ KATALOG VZP - ZP'!N382)&gt;0),IF(ROUND(J382*L382*(1+(M382/100))*T382,2)&lt;'ÚHRADOVÝ KATALOG VZP - ZP'!N382,TEXT('ÚHRADOVÝ KATALOG VZP - ZP'!N382,"# ##0,00 Kč") &amp; CHAR(10) &amp; "&gt; " &amp; TEXT('ÚHRADOVÝ KATALOG VZP - ZP'!N382-(J382*L382*(1+(M382/100))*T382),"# ##0,00 Kč"),TEXT('ÚHRADOVÝ KATALOG VZP - ZP'!N382,"# ##0,00 Kč") &amp; CHAR(10) &amp; "OK"),"Chybí data pro výpočet"),"")</f>
        <v/>
      </c>
      <c r="O382" s="26" t="str">
        <f>IF(AND(R382="NE",LEN('ÚHRADOVÝ KATALOG VZP - ZP'!O382)&gt;0),'ÚHRADOVÝ KATALOG VZP - ZP'!O382,"")</f>
        <v/>
      </c>
      <c r="P382" s="26" t="str">
        <f>IF(AND(R382="NE",LEN('ÚHRADOVÝ KATALOG VZP - ZP'!P382)&gt;0),'ÚHRADOVÝ KATALOG VZP - ZP'!P382,"")</f>
        <v/>
      </c>
      <c r="Q382" s="79" t="str">
        <f>IF(LEN(TRIM('ÚHRADOVÝ KATALOG VZP - ZP'!Q382))=0,"",IF(IFERROR(SEARCH("""",UPPER('ÚHRADOVÝ KATALOG VZP - ZP'!Q382)),0)=0,UPPER('ÚHRADOVÝ KATALOG VZP - ZP'!Q382),"("&amp;""""&amp;")"))</f>
        <v/>
      </c>
      <c r="R382" s="31" t="str">
        <f>IF(LEN(TRIM('ÚHRADOVÝ KATALOG VZP - ZP'!B382)&amp;TRIM('ÚHRADOVÝ KATALOG VZP - ZP'!C382)&amp;TRIM('ÚHRADOVÝ KATALOG VZP - ZP'!D382)&amp;TRIM('ÚHRADOVÝ KATALOG VZP - ZP'!E382)&amp;TRIM('ÚHRADOVÝ KATALOG VZP - ZP'!F382)&amp;TRIM('ÚHRADOVÝ KATALOG VZP - ZP'!G382)&amp;TRIM('ÚHRADOVÝ KATALOG VZP - ZP'!H382)&amp;TRIM('ÚHRADOVÝ KATALOG VZP - ZP'!I382)&amp;TRIM('ÚHRADOVÝ KATALOG VZP - ZP'!J382)&amp;TRIM('ÚHRADOVÝ KATALOG VZP - ZP'!K382)&amp;TRIM('ÚHRADOVÝ KATALOG VZP - ZP'!L382)&amp;TRIM('ÚHRADOVÝ KATALOG VZP - ZP'!M382)&amp;TRIM('ÚHRADOVÝ KATALOG VZP - ZP'!N382)&amp;TRIM('ÚHRADOVÝ KATALOG VZP - ZP'!O382)&amp;TRIM('ÚHRADOVÝ KATALOG VZP - ZP'!P382)&amp;TRIM('ÚHRADOVÝ KATALOG VZP - ZP'!Q382))=0,"ANO","NE")</f>
        <v>ANO</v>
      </c>
      <c r="S382" s="31" t="str">
        <f>IF(R382="NE",IF(LEN(TRIM('ÚHRADOVÝ KATALOG VZP - ZP'!B382))=0,"NOVÝ","OPRAVA"),"")</f>
        <v/>
      </c>
      <c r="T382" s="32" t="str">
        <f t="shared" si="24"/>
        <v>X</v>
      </c>
      <c r="U382" s="11"/>
      <c r="V382" s="11">
        <f>LEN(TRIM('ÚHRADOVÝ KATALOG VZP - ZP'!C382))</f>
        <v>0</v>
      </c>
      <c r="W382" s="11" t="str">
        <f>IF(IFERROR(SEARCH("""",UPPER('ÚHRADOVÝ KATALOG VZP - ZP'!C382)),0)&gt;0," "&amp;CHAR(34),"")</f>
        <v/>
      </c>
      <c r="X382" s="11" t="str">
        <f>IF(IFERROR(SEARCH("~?",UPPER('ÚHRADOVÝ KATALOG VZP - ZP'!C382)),0)&gt;0," ?","")</f>
        <v/>
      </c>
      <c r="Y382" s="11" t="str">
        <f>IF(IFERROR(SEARCH("!",UPPER('ÚHRADOVÝ KATALOG VZP - ZP'!C382)),0)&gt;0," !","")</f>
        <v/>
      </c>
      <c r="Z382" s="11" t="str">
        <f>IF(IFERROR(SEARCH("_",UPPER('ÚHRADOVÝ KATALOG VZP - ZP'!C382)),0)&gt;0," _","")</f>
        <v/>
      </c>
      <c r="AA382" s="11" t="str">
        <f>IF(IFERROR(SEARCH("§",UPPER('ÚHRADOVÝ KATALOG VZP - ZP'!C382)),0)&gt;0," §","")</f>
        <v/>
      </c>
      <c r="AB382" s="11" t="str">
        <f>IF(IFERROR(SEARCH("#",UPPER('ÚHRADOVÝ KATALOG VZP - ZP'!C382)),0)&gt;0," #","")</f>
        <v/>
      </c>
      <c r="AC382" s="11" t="str">
        <f>IF(IFERROR(SEARCH(CHAR(10),UPPER('ÚHRADOVÝ KATALOG VZP - ZP'!C382)),0)&gt;0," ALT+ENTER","")</f>
        <v/>
      </c>
      <c r="AD382" s="96" t="str">
        <f>IF(AND(V382=0, R382="NE"),"Chybí NAZ",IF(LEN(TRIM(W382&amp;X382&amp;Y382&amp;Z382&amp;AA382&amp;AB382&amp;AC382))&gt;0,"Nepovolený(é) znak(y):   "&amp;W382&amp;X382&amp;Y382&amp;Z382&amp;AA382&amp;AB382&amp;AC382,TRIM('ÚHRADOVÝ KATALOG VZP - ZP'!C382)))</f>
        <v/>
      </c>
      <c r="AE382" s="11">
        <f>LEN(TRIM('ÚHRADOVÝ KATALOG VZP - ZP'!D382))</f>
        <v>0</v>
      </c>
      <c r="AF382" s="11" t="str">
        <f>IF(IFERROR(SEARCH("""",UPPER('ÚHRADOVÝ KATALOG VZP - ZP'!D382)),0)&gt;0," "&amp;CHAR(34),"")</f>
        <v/>
      </c>
      <c r="AG382" s="11" t="str">
        <f>IF(IFERROR(SEARCH("~?",UPPER('ÚHRADOVÝ KATALOG VZP - ZP'!D382)),0)&gt;0," ?","")</f>
        <v/>
      </c>
      <c r="AH382" s="11" t="str">
        <f>IF(IFERROR(SEARCH("!",UPPER('ÚHRADOVÝ KATALOG VZP - ZP'!D382)),0)&gt;0," !","")</f>
        <v/>
      </c>
      <c r="AI382" s="11" t="str">
        <f>IF(IFERROR(SEARCH("_",UPPER('ÚHRADOVÝ KATALOG VZP - ZP'!D382)),0)&gt;0," _","")</f>
        <v/>
      </c>
      <c r="AJ382" s="11" t="str">
        <f>IF(IFERROR(SEARCH("§",UPPER('ÚHRADOVÝ KATALOG VZP - ZP'!D382)),0)&gt;0," §","")</f>
        <v/>
      </c>
      <c r="AK382" s="11" t="str">
        <f>IF(IFERROR(SEARCH("#",UPPER('ÚHRADOVÝ KATALOG VZP - ZP'!D382)),0)&gt;0," #","")</f>
        <v/>
      </c>
      <c r="AL382" s="11" t="str">
        <f>IF(IFERROR(SEARCH(CHAR(10),UPPER('ÚHRADOVÝ KATALOG VZP - ZP'!D382)),0)&gt;0," ALT+ENTER","")</f>
        <v/>
      </c>
      <c r="AM382" s="96" t="str">
        <f>IF(AND(AE382=0, R382="NE"),"Chybí DOP",IF(LEN(TRIM(AF382&amp;AG382&amp;AH382&amp;AI382&amp;AJ382&amp;AK382&amp;AL382))&gt;0,"Nepovolený(é) znak(y):   "&amp;AF382&amp;AG382&amp;AH382&amp;AI382&amp;AJ382&amp;AK382&amp;AL382,TRIM('ÚHRADOVÝ KATALOG VZP - ZP'!D382)))</f>
        <v/>
      </c>
    </row>
    <row r="383" spans="1:39" ht="30" hidden="1" customHeight="1" x14ac:dyDescent="0.2">
      <c r="A383" s="1">
        <v>378</v>
      </c>
      <c r="B383" s="20" t="str">
        <f>IF(ISBLANK('ÚHRADOVÝ KATALOG VZP - ZP'!B383),"",'ÚHRADOVÝ KATALOG VZP - ZP'!B383)</f>
        <v/>
      </c>
      <c r="C383" s="21" t="str">
        <f t="shared" si="21"/>
        <v/>
      </c>
      <c r="D383" s="21" t="str">
        <f t="shared" si="22"/>
        <v/>
      </c>
      <c r="E383" s="22" t="str">
        <f>IF(S383="NOVÝ",IF(LEN(TRIM('ÚHRADOVÝ KATALOG VZP - ZP'!E383))=0,"Chybí TYP",'ÚHRADOVÝ KATALOG VZP - ZP'!E383),IF(LEN(TRIM('ÚHRADOVÝ KATALOG VZP - ZP'!E383))=0,"",'ÚHRADOVÝ KATALOG VZP - ZP'!E383))</f>
        <v/>
      </c>
      <c r="F383" s="22" t="str">
        <f t="shared" si="23"/>
        <v/>
      </c>
      <c r="G383" s="22" t="str">
        <f>IF(S383="NOVÝ",IF(LEN(TRIM('ÚHRADOVÝ KATALOG VZP - ZP'!G383))=0,"???",IF(IFERROR(SEARCH("""",UPPER('ÚHRADOVÝ KATALOG VZP - ZP'!G383)),0)=0,UPPER('ÚHRADOVÝ KATALOG VZP - ZP'!G383),"("&amp;""""&amp;")")),IF(LEN(TRIM('ÚHRADOVÝ KATALOG VZP - ZP'!G383))=0,"",IF(IFERROR(SEARCH("""",UPPER('ÚHRADOVÝ KATALOG VZP - ZP'!G383)),0)=0,UPPER('ÚHRADOVÝ KATALOG VZP - ZP'!G383),"("&amp;""""&amp;")")))</f>
        <v/>
      </c>
      <c r="H383" s="22" t="str">
        <f>IF(IFERROR(SEARCH("""",UPPER('ÚHRADOVÝ KATALOG VZP - ZP'!H383)),0)=0,UPPER('ÚHRADOVÝ KATALOG VZP - ZP'!H383),"("&amp;""""&amp;")")</f>
        <v/>
      </c>
      <c r="I383" s="22" t="str">
        <f>IF(IFERROR(SEARCH("""",UPPER('ÚHRADOVÝ KATALOG VZP - ZP'!I383)),0)=0,UPPER('ÚHRADOVÝ KATALOG VZP - ZP'!I383),"("&amp;""""&amp;")")</f>
        <v/>
      </c>
      <c r="J383" s="23" t="str">
        <f>IF(S383="NOVÝ",IF(LEN(TRIM('ÚHRADOVÝ KATALOG VZP - ZP'!J383))=0,"Chybí VYC",'ÚHRADOVÝ KATALOG VZP - ZP'!J383),IF(LEN(TRIM('ÚHRADOVÝ KATALOG VZP - ZP'!J383))=0,"",'ÚHRADOVÝ KATALOG VZP - ZP'!J383))</f>
        <v/>
      </c>
      <c r="K383" s="22" t="str">
        <f>IF(S383="NOVÝ",IF(LEN(TRIM('ÚHRADOVÝ KATALOG VZP - ZP'!K383))=0,"Chybí MENA",IF(IFERROR(SEARCH("""",UPPER('ÚHRADOVÝ KATALOG VZP - ZP'!K383)),0)=0,UPPER('ÚHRADOVÝ KATALOG VZP - ZP'!K383),"("&amp;""""&amp;")")),IF(LEN(TRIM('ÚHRADOVÝ KATALOG VZP - ZP'!K383))=0,"",IF(IFERROR(SEARCH("""",UPPER('ÚHRADOVÝ KATALOG VZP - ZP'!K383)),0)=0,UPPER('ÚHRADOVÝ KATALOG VZP - ZP'!K383),"("&amp;""""&amp;")")))</f>
        <v/>
      </c>
      <c r="L383" s="24" t="str">
        <f>IF(S383="NOVÝ",IF(LEN(TRIM('ÚHRADOVÝ KATALOG VZP - ZP'!L383))=0,"Chybí KURZ",'ÚHRADOVÝ KATALOG VZP - ZP'!L383),IF(LEN(TRIM('ÚHRADOVÝ KATALOG VZP - ZP'!L383))=0,"",'ÚHRADOVÝ KATALOG VZP - ZP'!L383))</f>
        <v/>
      </c>
      <c r="M383" s="83" t="str">
        <f>IF(S383="NOVÝ",IF(LEN(TRIM('ÚHRADOVÝ KATALOG VZP - ZP'!M383))=0,"Chybí DPH",
IF(OR('ÚHRADOVÝ KATALOG VZP - ZP'!M383=15,'ÚHRADOVÝ KATALOG VZP - ZP'!M383=21),
'ÚHRADOVÝ KATALOG VZP - ZP'!M383,"CHYBA")),
IF(LEN(TRIM('ÚHRADOVÝ KATALOG VZP - ZP'!M383))=0,"",
IF(OR('ÚHRADOVÝ KATALOG VZP - ZP'!M383=15,'ÚHRADOVÝ KATALOG VZP - ZP'!M383=21),
'ÚHRADOVÝ KATALOG VZP - ZP'!M383,"CHYBA"))
)</f>
        <v/>
      </c>
      <c r="N383" s="25" t="str">
        <f>IF(R383="NE",IF(AND(T383&lt;&gt;"X",LEN('ÚHRADOVÝ KATALOG VZP - ZP'!N383)&gt;0),IF(ROUND(J383*L383*(1+(M383/100))*T383,2)&lt;'ÚHRADOVÝ KATALOG VZP - ZP'!N383,TEXT('ÚHRADOVÝ KATALOG VZP - ZP'!N383,"# ##0,00 Kč") &amp; CHAR(10) &amp; "&gt; " &amp; TEXT('ÚHRADOVÝ KATALOG VZP - ZP'!N383-(J383*L383*(1+(M383/100))*T383),"# ##0,00 Kč"),TEXT('ÚHRADOVÝ KATALOG VZP - ZP'!N383,"# ##0,00 Kč") &amp; CHAR(10) &amp; "OK"),"Chybí data pro výpočet"),"")</f>
        <v/>
      </c>
      <c r="O383" s="26" t="str">
        <f>IF(AND(R383="NE",LEN('ÚHRADOVÝ KATALOG VZP - ZP'!O383)&gt;0),'ÚHRADOVÝ KATALOG VZP - ZP'!O383,"")</f>
        <v/>
      </c>
      <c r="P383" s="26" t="str">
        <f>IF(AND(R383="NE",LEN('ÚHRADOVÝ KATALOG VZP - ZP'!P383)&gt;0),'ÚHRADOVÝ KATALOG VZP - ZP'!P383,"")</f>
        <v/>
      </c>
      <c r="Q383" s="79" t="str">
        <f>IF(LEN(TRIM('ÚHRADOVÝ KATALOG VZP - ZP'!Q383))=0,"",IF(IFERROR(SEARCH("""",UPPER('ÚHRADOVÝ KATALOG VZP - ZP'!Q383)),0)=0,UPPER('ÚHRADOVÝ KATALOG VZP - ZP'!Q383),"("&amp;""""&amp;")"))</f>
        <v/>
      </c>
      <c r="R383" s="31" t="str">
        <f>IF(LEN(TRIM('ÚHRADOVÝ KATALOG VZP - ZP'!B383)&amp;TRIM('ÚHRADOVÝ KATALOG VZP - ZP'!C383)&amp;TRIM('ÚHRADOVÝ KATALOG VZP - ZP'!D383)&amp;TRIM('ÚHRADOVÝ KATALOG VZP - ZP'!E383)&amp;TRIM('ÚHRADOVÝ KATALOG VZP - ZP'!F383)&amp;TRIM('ÚHRADOVÝ KATALOG VZP - ZP'!G383)&amp;TRIM('ÚHRADOVÝ KATALOG VZP - ZP'!H383)&amp;TRIM('ÚHRADOVÝ KATALOG VZP - ZP'!I383)&amp;TRIM('ÚHRADOVÝ KATALOG VZP - ZP'!J383)&amp;TRIM('ÚHRADOVÝ KATALOG VZP - ZP'!K383)&amp;TRIM('ÚHRADOVÝ KATALOG VZP - ZP'!L383)&amp;TRIM('ÚHRADOVÝ KATALOG VZP - ZP'!M383)&amp;TRIM('ÚHRADOVÝ KATALOG VZP - ZP'!N383)&amp;TRIM('ÚHRADOVÝ KATALOG VZP - ZP'!O383)&amp;TRIM('ÚHRADOVÝ KATALOG VZP - ZP'!P383)&amp;TRIM('ÚHRADOVÝ KATALOG VZP - ZP'!Q383))=0,"ANO","NE")</f>
        <v>ANO</v>
      </c>
      <c r="S383" s="31" t="str">
        <f>IF(R383="NE",IF(LEN(TRIM('ÚHRADOVÝ KATALOG VZP - ZP'!B383))=0,"NOVÝ","OPRAVA"),"")</f>
        <v/>
      </c>
      <c r="T383" s="32" t="str">
        <f t="shared" si="24"/>
        <v>X</v>
      </c>
      <c r="U383" s="11"/>
      <c r="V383" s="11">
        <f>LEN(TRIM('ÚHRADOVÝ KATALOG VZP - ZP'!C383))</f>
        <v>0</v>
      </c>
      <c r="W383" s="11" t="str">
        <f>IF(IFERROR(SEARCH("""",UPPER('ÚHRADOVÝ KATALOG VZP - ZP'!C383)),0)&gt;0," "&amp;CHAR(34),"")</f>
        <v/>
      </c>
      <c r="X383" s="11" t="str">
        <f>IF(IFERROR(SEARCH("~?",UPPER('ÚHRADOVÝ KATALOG VZP - ZP'!C383)),0)&gt;0," ?","")</f>
        <v/>
      </c>
      <c r="Y383" s="11" t="str">
        <f>IF(IFERROR(SEARCH("!",UPPER('ÚHRADOVÝ KATALOG VZP - ZP'!C383)),0)&gt;0," !","")</f>
        <v/>
      </c>
      <c r="Z383" s="11" t="str">
        <f>IF(IFERROR(SEARCH("_",UPPER('ÚHRADOVÝ KATALOG VZP - ZP'!C383)),0)&gt;0," _","")</f>
        <v/>
      </c>
      <c r="AA383" s="11" t="str">
        <f>IF(IFERROR(SEARCH("§",UPPER('ÚHRADOVÝ KATALOG VZP - ZP'!C383)),0)&gt;0," §","")</f>
        <v/>
      </c>
      <c r="AB383" s="11" t="str">
        <f>IF(IFERROR(SEARCH("#",UPPER('ÚHRADOVÝ KATALOG VZP - ZP'!C383)),0)&gt;0," #","")</f>
        <v/>
      </c>
      <c r="AC383" s="11" t="str">
        <f>IF(IFERROR(SEARCH(CHAR(10),UPPER('ÚHRADOVÝ KATALOG VZP - ZP'!C383)),0)&gt;0," ALT+ENTER","")</f>
        <v/>
      </c>
      <c r="AD383" s="96" t="str">
        <f>IF(AND(V383=0, R383="NE"),"Chybí NAZ",IF(LEN(TRIM(W383&amp;X383&amp;Y383&amp;Z383&amp;AA383&amp;AB383&amp;AC383))&gt;0,"Nepovolený(é) znak(y):   "&amp;W383&amp;X383&amp;Y383&amp;Z383&amp;AA383&amp;AB383&amp;AC383,TRIM('ÚHRADOVÝ KATALOG VZP - ZP'!C383)))</f>
        <v/>
      </c>
      <c r="AE383" s="11">
        <f>LEN(TRIM('ÚHRADOVÝ KATALOG VZP - ZP'!D383))</f>
        <v>0</v>
      </c>
      <c r="AF383" s="11" t="str">
        <f>IF(IFERROR(SEARCH("""",UPPER('ÚHRADOVÝ KATALOG VZP - ZP'!D383)),0)&gt;0," "&amp;CHAR(34),"")</f>
        <v/>
      </c>
      <c r="AG383" s="11" t="str">
        <f>IF(IFERROR(SEARCH("~?",UPPER('ÚHRADOVÝ KATALOG VZP - ZP'!D383)),0)&gt;0," ?","")</f>
        <v/>
      </c>
      <c r="AH383" s="11" t="str">
        <f>IF(IFERROR(SEARCH("!",UPPER('ÚHRADOVÝ KATALOG VZP - ZP'!D383)),0)&gt;0," !","")</f>
        <v/>
      </c>
      <c r="AI383" s="11" t="str">
        <f>IF(IFERROR(SEARCH("_",UPPER('ÚHRADOVÝ KATALOG VZP - ZP'!D383)),0)&gt;0," _","")</f>
        <v/>
      </c>
      <c r="AJ383" s="11" t="str">
        <f>IF(IFERROR(SEARCH("§",UPPER('ÚHRADOVÝ KATALOG VZP - ZP'!D383)),0)&gt;0," §","")</f>
        <v/>
      </c>
      <c r="AK383" s="11" t="str">
        <f>IF(IFERROR(SEARCH("#",UPPER('ÚHRADOVÝ KATALOG VZP - ZP'!D383)),0)&gt;0," #","")</f>
        <v/>
      </c>
      <c r="AL383" s="11" t="str">
        <f>IF(IFERROR(SEARCH(CHAR(10),UPPER('ÚHRADOVÝ KATALOG VZP - ZP'!D383)),0)&gt;0," ALT+ENTER","")</f>
        <v/>
      </c>
      <c r="AM383" s="96" t="str">
        <f>IF(AND(AE383=0, R383="NE"),"Chybí DOP",IF(LEN(TRIM(AF383&amp;AG383&amp;AH383&amp;AI383&amp;AJ383&amp;AK383&amp;AL383))&gt;0,"Nepovolený(é) znak(y):   "&amp;AF383&amp;AG383&amp;AH383&amp;AI383&amp;AJ383&amp;AK383&amp;AL383,TRIM('ÚHRADOVÝ KATALOG VZP - ZP'!D383)))</f>
        <v/>
      </c>
    </row>
    <row r="384" spans="1:39" ht="30" hidden="1" customHeight="1" x14ac:dyDescent="0.2">
      <c r="A384" s="1">
        <v>379</v>
      </c>
      <c r="B384" s="20" t="str">
        <f>IF(ISBLANK('ÚHRADOVÝ KATALOG VZP - ZP'!B384),"",'ÚHRADOVÝ KATALOG VZP - ZP'!B384)</f>
        <v/>
      </c>
      <c r="C384" s="21" t="str">
        <f t="shared" si="21"/>
        <v/>
      </c>
      <c r="D384" s="21" t="str">
        <f t="shared" si="22"/>
        <v/>
      </c>
      <c r="E384" s="22" t="str">
        <f>IF(S384="NOVÝ",IF(LEN(TRIM('ÚHRADOVÝ KATALOG VZP - ZP'!E384))=0,"Chybí TYP",'ÚHRADOVÝ KATALOG VZP - ZP'!E384),IF(LEN(TRIM('ÚHRADOVÝ KATALOG VZP - ZP'!E384))=0,"",'ÚHRADOVÝ KATALOG VZP - ZP'!E384))</f>
        <v/>
      </c>
      <c r="F384" s="22" t="str">
        <f t="shared" si="23"/>
        <v/>
      </c>
      <c r="G384" s="22" t="str">
        <f>IF(S384="NOVÝ",IF(LEN(TRIM('ÚHRADOVÝ KATALOG VZP - ZP'!G384))=0,"???",IF(IFERROR(SEARCH("""",UPPER('ÚHRADOVÝ KATALOG VZP - ZP'!G384)),0)=0,UPPER('ÚHRADOVÝ KATALOG VZP - ZP'!G384),"("&amp;""""&amp;")")),IF(LEN(TRIM('ÚHRADOVÝ KATALOG VZP - ZP'!G384))=0,"",IF(IFERROR(SEARCH("""",UPPER('ÚHRADOVÝ KATALOG VZP - ZP'!G384)),0)=0,UPPER('ÚHRADOVÝ KATALOG VZP - ZP'!G384),"("&amp;""""&amp;")")))</f>
        <v/>
      </c>
      <c r="H384" s="22" t="str">
        <f>IF(IFERROR(SEARCH("""",UPPER('ÚHRADOVÝ KATALOG VZP - ZP'!H384)),0)=0,UPPER('ÚHRADOVÝ KATALOG VZP - ZP'!H384),"("&amp;""""&amp;")")</f>
        <v/>
      </c>
      <c r="I384" s="22" t="str">
        <f>IF(IFERROR(SEARCH("""",UPPER('ÚHRADOVÝ KATALOG VZP - ZP'!I384)),0)=0,UPPER('ÚHRADOVÝ KATALOG VZP - ZP'!I384),"("&amp;""""&amp;")")</f>
        <v/>
      </c>
      <c r="J384" s="23" t="str">
        <f>IF(S384="NOVÝ",IF(LEN(TRIM('ÚHRADOVÝ KATALOG VZP - ZP'!J384))=0,"Chybí VYC",'ÚHRADOVÝ KATALOG VZP - ZP'!J384),IF(LEN(TRIM('ÚHRADOVÝ KATALOG VZP - ZP'!J384))=0,"",'ÚHRADOVÝ KATALOG VZP - ZP'!J384))</f>
        <v/>
      </c>
      <c r="K384" s="22" t="str">
        <f>IF(S384="NOVÝ",IF(LEN(TRIM('ÚHRADOVÝ KATALOG VZP - ZP'!K384))=0,"Chybí MENA",IF(IFERROR(SEARCH("""",UPPER('ÚHRADOVÝ KATALOG VZP - ZP'!K384)),0)=0,UPPER('ÚHRADOVÝ KATALOG VZP - ZP'!K384),"("&amp;""""&amp;")")),IF(LEN(TRIM('ÚHRADOVÝ KATALOG VZP - ZP'!K384))=0,"",IF(IFERROR(SEARCH("""",UPPER('ÚHRADOVÝ KATALOG VZP - ZP'!K384)),0)=0,UPPER('ÚHRADOVÝ KATALOG VZP - ZP'!K384),"("&amp;""""&amp;")")))</f>
        <v/>
      </c>
      <c r="L384" s="24" t="str">
        <f>IF(S384="NOVÝ",IF(LEN(TRIM('ÚHRADOVÝ KATALOG VZP - ZP'!L384))=0,"Chybí KURZ",'ÚHRADOVÝ KATALOG VZP - ZP'!L384),IF(LEN(TRIM('ÚHRADOVÝ KATALOG VZP - ZP'!L384))=0,"",'ÚHRADOVÝ KATALOG VZP - ZP'!L384))</f>
        <v/>
      </c>
      <c r="M384" s="83" t="str">
        <f>IF(S384="NOVÝ",IF(LEN(TRIM('ÚHRADOVÝ KATALOG VZP - ZP'!M384))=0,"Chybí DPH",
IF(OR('ÚHRADOVÝ KATALOG VZP - ZP'!M384=15,'ÚHRADOVÝ KATALOG VZP - ZP'!M384=21),
'ÚHRADOVÝ KATALOG VZP - ZP'!M384,"CHYBA")),
IF(LEN(TRIM('ÚHRADOVÝ KATALOG VZP - ZP'!M384))=0,"",
IF(OR('ÚHRADOVÝ KATALOG VZP - ZP'!M384=15,'ÚHRADOVÝ KATALOG VZP - ZP'!M384=21),
'ÚHRADOVÝ KATALOG VZP - ZP'!M384,"CHYBA"))
)</f>
        <v/>
      </c>
      <c r="N384" s="25" t="str">
        <f>IF(R384="NE",IF(AND(T384&lt;&gt;"X",LEN('ÚHRADOVÝ KATALOG VZP - ZP'!N384)&gt;0),IF(ROUND(J384*L384*(1+(M384/100))*T384,2)&lt;'ÚHRADOVÝ KATALOG VZP - ZP'!N384,TEXT('ÚHRADOVÝ KATALOG VZP - ZP'!N384,"# ##0,00 Kč") &amp; CHAR(10) &amp; "&gt; " &amp; TEXT('ÚHRADOVÝ KATALOG VZP - ZP'!N384-(J384*L384*(1+(M384/100))*T384),"# ##0,00 Kč"),TEXT('ÚHRADOVÝ KATALOG VZP - ZP'!N384,"# ##0,00 Kč") &amp; CHAR(10) &amp; "OK"),"Chybí data pro výpočet"),"")</f>
        <v/>
      </c>
      <c r="O384" s="26" t="str">
        <f>IF(AND(R384="NE",LEN('ÚHRADOVÝ KATALOG VZP - ZP'!O384)&gt;0),'ÚHRADOVÝ KATALOG VZP - ZP'!O384,"")</f>
        <v/>
      </c>
      <c r="P384" s="26" t="str">
        <f>IF(AND(R384="NE",LEN('ÚHRADOVÝ KATALOG VZP - ZP'!P384)&gt;0),'ÚHRADOVÝ KATALOG VZP - ZP'!P384,"")</f>
        <v/>
      </c>
      <c r="Q384" s="79" t="str">
        <f>IF(LEN(TRIM('ÚHRADOVÝ KATALOG VZP - ZP'!Q384))=0,"",IF(IFERROR(SEARCH("""",UPPER('ÚHRADOVÝ KATALOG VZP - ZP'!Q384)),0)=0,UPPER('ÚHRADOVÝ KATALOG VZP - ZP'!Q384),"("&amp;""""&amp;")"))</f>
        <v/>
      </c>
      <c r="R384" s="31" t="str">
        <f>IF(LEN(TRIM('ÚHRADOVÝ KATALOG VZP - ZP'!B384)&amp;TRIM('ÚHRADOVÝ KATALOG VZP - ZP'!C384)&amp;TRIM('ÚHRADOVÝ KATALOG VZP - ZP'!D384)&amp;TRIM('ÚHRADOVÝ KATALOG VZP - ZP'!E384)&amp;TRIM('ÚHRADOVÝ KATALOG VZP - ZP'!F384)&amp;TRIM('ÚHRADOVÝ KATALOG VZP - ZP'!G384)&amp;TRIM('ÚHRADOVÝ KATALOG VZP - ZP'!H384)&amp;TRIM('ÚHRADOVÝ KATALOG VZP - ZP'!I384)&amp;TRIM('ÚHRADOVÝ KATALOG VZP - ZP'!J384)&amp;TRIM('ÚHRADOVÝ KATALOG VZP - ZP'!K384)&amp;TRIM('ÚHRADOVÝ KATALOG VZP - ZP'!L384)&amp;TRIM('ÚHRADOVÝ KATALOG VZP - ZP'!M384)&amp;TRIM('ÚHRADOVÝ KATALOG VZP - ZP'!N384)&amp;TRIM('ÚHRADOVÝ KATALOG VZP - ZP'!O384)&amp;TRIM('ÚHRADOVÝ KATALOG VZP - ZP'!P384)&amp;TRIM('ÚHRADOVÝ KATALOG VZP - ZP'!Q384))=0,"ANO","NE")</f>
        <v>ANO</v>
      </c>
      <c r="S384" s="31" t="str">
        <f>IF(R384="NE",IF(LEN(TRIM('ÚHRADOVÝ KATALOG VZP - ZP'!B384))=0,"NOVÝ","OPRAVA"),"")</f>
        <v/>
      </c>
      <c r="T384" s="32" t="str">
        <f t="shared" si="24"/>
        <v>X</v>
      </c>
      <c r="U384" s="11"/>
      <c r="V384" s="11">
        <f>LEN(TRIM('ÚHRADOVÝ KATALOG VZP - ZP'!C384))</f>
        <v>0</v>
      </c>
      <c r="W384" s="11" t="str">
        <f>IF(IFERROR(SEARCH("""",UPPER('ÚHRADOVÝ KATALOG VZP - ZP'!C384)),0)&gt;0," "&amp;CHAR(34),"")</f>
        <v/>
      </c>
      <c r="X384" s="11" t="str">
        <f>IF(IFERROR(SEARCH("~?",UPPER('ÚHRADOVÝ KATALOG VZP - ZP'!C384)),0)&gt;0," ?","")</f>
        <v/>
      </c>
      <c r="Y384" s="11" t="str">
        <f>IF(IFERROR(SEARCH("!",UPPER('ÚHRADOVÝ KATALOG VZP - ZP'!C384)),0)&gt;0," !","")</f>
        <v/>
      </c>
      <c r="Z384" s="11" t="str">
        <f>IF(IFERROR(SEARCH("_",UPPER('ÚHRADOVÝ KATALOG VZP - ZP'!C384)),0)&gt;0," _","")</f>
        <v/>
      </c>
      <c r="AA384" s="11" t="str">
        <f>IF(IFERROR(SEARCH("§",UPPER('ÚHRADOVÝ KATALOG VZP - ZP'!C384)),0)&gt;0," §","")</f>
        <v/>
      </c>
      <c r="AB384" s="11" t="str">
        <f>IF(IFERROR(SEARCH("#",UPPER('ÚHRADOVÝ KATALOG VZP - ZP'!C384)),0)&gt;0," #","")</f>
        <v/>
      </c>
      <c r="AC384" s="11" t="str">
        <f>IF(IFERROR(SEARCH(CHAR(10),UPPER('ÚHRADOVÝ KATALOG VZP - ZP'!C384)),0)&gt;0," ALT+ENTER","")</f>
        <v/>
      </c>
      <c r="AD384" s="96" t="str">
        <f>IF(AND(V384=0, R384="NE"),"Chybí NAZ",IF(LEN(TRIM(W384&amp;X384&amp;Y384&amp;Z384&amp;AA384&amp;AB384&amp;AC384))&gt;0,"Nepovolený(é) znak(y):   "&amp;W384&amp;X384&amp;Y384&amp;Z384&amp;AA384&amp;AB384&amp;AC384,TRIM('ÚHRADOVÝ KATALOG VZP - ZP'!C384)))</f>
        <v/>
      </c>
      <c r="AE384" s="11">
        <f>LEN(TRIM('ÚHRADOVÝ KATALOG VZP - ZP'!D384))</f>
        <v>0</v>
      </c>
      <c r="AF384" s="11" t="str">
        <f>IF(IFERROR(SEARCH("""",UPPER('ÚHRADOVÝ KATALOG VZP - ZP'!D384)),0)&gt;0," "&amp;CHAR(34),"")</f>
        <v/>
      </c>
      <c r="AG384" s="11" t="str">
        <f>IF(IFERROR(SEARCH("~?",UPPER('ÚHRADOVÝ KATALOG VZP - ZP'!D384)),0)&gt;0," ?","")</f>
        <v/>
      </c>
      <c r="AH384" s="11" t="str">
        <f>IF(IFERROR(SEARCH("!",UPPER('ÚHRADOVÝ KATALOG VZP - ZP'!D384)),0)&gt;0," !","")</f>
        <v/>
      </c>
      <c r="AI384" s="11" t="str">
        <f>IF(IFERROR(SEARCH("_",UPPER('ÚHRADOVÝ KATALOG VZP - ZP'!D384)),0)&gt;0," _","")</f>
        <v/>
      </c>
      <c r="AJ384" s="11" t="str">
        <f>IF(IFERROR(SEARCH("§",UPPER('ÚHRADOVÝ KATALOG VZP - ZP'!D384)),0)&gt;0," §","")</f>
        <v/>
      </c>
      <c r="AK384" s="11" t="str">
        <f>IF(IFERROR(SEARCH("#",UPPER('ÚHRADOVÝ KATALOG VZP - ZP'!D384)),0)&gt;0," #","")</f>
        <v/>
      </c>
      <c r="AL384" s="11" t="str">
        <f>IF(IFERROR(SEARCH(CHAR(10),UPPER('ÚHRADOVÝ KATALOG VZP - ZP'!D384)),0)&gt;0," ALT+ENTER","")</f>
        <v/>
      </c>
      <c r="AM384" s="96" t="str">
        <f>IF(AND(AE384=0, R384="NE"),"Chybí DOP",IF(LEN(TRIM(AF384&amp;AG384&amp;AH384&amp;AI384&amp;AJ384&amp;AK384&amp;AL384))&gt;0,"Nepovolený(é) znak(y):   "&amp;AF384&amp;AG384&amp;AH384&amp;AI384&amp;AJ384&amp;AK384&amp;AL384,TRIM('ÚHRADOVÝ KATALOG VZP - ZP'!D384)))</f>
        <v/>
      </c>
    </row>
    <row r="385" spans="1:39" ht="30" hidden="1" customHeight="1" x14ac:dyDescent="0.2">
      <c r="A385" s="1">
        <v>380</v>
      </c>
      <c r="B385" s="20" t="str">
        <f>IF(ISBLANK('ÚHRADOVÝ KATALOG VZP - ZP'!B385),"",'ÚHRADOVÝ KATALOG VZP - ZP'!B385)</f>
        <v/>
      </c>
      <c r="C385" s="21" t="str">
        <f t="shared" si="21"/>
        <v/>
      </c>
      <c r="D385" s="21" t="str">
        <f t="shared" si="22"/>
        <v/>
      </c>
      <c r="E385" s="22" t="str">
        <f>IF(S385="NOVÝ",IF(LEN(TRIM('ÚHRADOVÝ KATALOG VZP - ZP'!E385))=0,"Chybí TYP",'ÚHRADOVÝ KATALOG VZP - ZP'!E385),IF(LEN(TRIM('ÚHRADOVÝ KATALOG VZP - ZP'!E385))=0,"",'ÚHRADOVÝ KATALOG VZP - ZP'!E385))</f>
        <v/>
      </c>
      <c r="F385" s="22" t="str">
        <f t="shared" si="23"/>
        <v/>
      </c>
      <c r="G385" s="22" t="str">
        <f>IF(S385="NOVÝ",IF(LEN(TRIM('ÚHRADOVÝ KATALOG VZP - ZP'!G385))=0,"???",IF(IFERROR(SEARCH("""",UPPER('ÚHRADOVÝ KATALOG VZP - ZP'!G385)),0)=0,UPPER('ÚHRADOVÝ KATALOG VZP - ZP'!G385),"("&amp;""""&amp;")")),IF(LEN(TRIM('ÚHRADOVÝ KATALOG VZP - ZP'!G385))=0,"",IF(IFERROR(SEARCH("""",UPPER('ÚHRADOVÝ KATALOG VZP - ZP'!G385)),0)=0,UPPER('ÚHRADOVÝ KATALOG VZP - ZP'!G385),"("&amp;""""&amp;")")))</f>
        <v/>
      </c>
      <c r="H385" s="22" t="str">
        <f>IF(IFERROR(SEARCH("""",UPPER('ÚHRADOVÝ KATALOG VZP - ZP'!H385)),0)=0,UPPER('ÚHRADOVÝ KATALOG VZP - ZP'!H385),"("&amp;""""&amp;")")</f>
        <v/>
      </c>
      <c r="I385" s="22" t="str">
        <f>IF(IFERROR(SEARCH("""",UPPER('ÚHRADOVÝ KATALOG VZP - ZP'!I385)),0)=0,UPPER('ÚHRADOVÝ KATALOG VZP - ZP'!I385),"("&amp;""""&amp;")")</f>
        <v/>
      </c>
      <c r="J385" s="23" t="str">
        <f>IF(S385="NOVÝ",IF(LEN(TRIM('ÚHRADOVÝ KATALOG VZP - ZP'!J385))=0,"Chybí VYC",'ÚHRADOVÝ KATALOG VZP - ZP'!J385),IF(LEN(TRIM('ÚHRADOVÝ KATALOG VZP - ZP'!J385))=0,"",'ÚHRADOVÝ KATALOG VZP - ZP'!J385))</f>
        <v/>
      </c>
      <c r="K385" s="22" t="str">
        <f>IF(S385="NOVÝ",IF(LEN(TRIM('ÚHRADOVÝ KATALOG VZP - ZP'!K385))=0,"Chybí MENA",IF(IFERROR(SEARCH("""",UPPER('ÚHRADOVÝ KATALOG VZP - ZP'!K385)),0)=0,UPPER('ÚHRADOVÝ KATALOG VZP - ZP'!K385),"("&amp;""""&amp;")")),IF(LEN(TRIM('ÚHRADOVÝ KATALOG VZP - ZP'!K385))=0,"",IF(IFERROR(SEARCH("""",UPPER('ÚHRADOVÝ KATALOG VZP - ZP'!K385)),0)=0,UPPER('ÚHRADOVÝ KATALOG VZP - ZP'!K385),"("&amp;""""&amp;")")))</f>
        <v/>
      </c>
      <c r="L385" s="24" t="str">
        <f>IF(S385="NOVÝ",IF(LEN(TRIM('ÚHRADOVÝ KATALOG VZP - ZP'!L385))=0,"Chybí KURZ",'ÚHRADOVÝ KATALOG VZP - ZP'!L385),IF(LEN(TRIM('ÚHRADOVÝ KATALOG VZP - ZP'!L385))=0,"",'ÚHRADOVÝ KATALOG VZP - ZP'!L385))</f>
        <v/>
      </c>
      <c r="M385" s="83" t="str">
        <f>IF(S385="NOVÝ",IF(LEN(TRIM('ÚHRADOVÝ KATALOG VZP - ZP'!M385))=0,"Chybí DPH",
IF(OR('ÚHRADOVÝ KATALOG VZP - ZP'!M385=15,'ÚHRADOVÝ KATALOG VZP - ZP'!M385=21),
'ÚHRADOVÝ KATALOG VZP - ZP'!M385,"CHYBA")),
IF(LEN(TRIM('ÚHRADOVÝ KATALOG VZP - ZP'!M385))=0,"",
IF(OR('ÚHRADOVÝ KATALOG VZP - ZP'!M385=15,'ÚHRADOVÝ KATALOG VZP - ZP'!M385=21),
'ÚHRADOVÝ KATALOG VZP - ZP'!M385,"CHYBA"))
)</f>
        <v/>
      </c>
      <c r="N385" s="25" t="str">
        <f>IF(R385="NE",IF(AND(T385&lt;&gt;"X",LEN('ÚHRADOVÝ KATALOG VZP - ZP'!N385)&gt;0),IF(ROUND(J385*L385*(1+(M385/100))*T385,2)&lt;'ÚHRADOVÝ KATALOG VZP - ZP'!N385,TEXT('ÚHRADOVÝ KATALOG VZP - ZP'!N385,"# ##0,00 Kč") &amp; CHAR(10) &amp; "&gt; " &amp; TEXT('ÚHRADOVÝ KATALOG VZP - ZP'!N385-(J385*L385*(1+(M385/100))*T385),"# ##0,00 Kč"),TEXT('ÚHRADOVÝ KATALOG VZP - ZP'!N385,"# ##0,00 Kč") &amp; CHAR(10) &amp; "OK"),"Chybí data pro výpočet"),"")</f>
        <v/>
      </c>
      <c r="O385" s="26" t="str">
        <f>IF(AND(R385="NE",LEN('ÚHRADOVÝ KATALOG VZP - ZP'!O385)&gt;0),'ÚHRADOVÝ KATALOG VZP - ZP'!O385,"")</f>
        <v/>
      </c>
      <c r="P385" s="26" t="str">
        <f>IF(AND(R385="NE",LEN('ÚHRADOVÝ KATALOG VZP - ZP'!P385)&gt;0),'ÚHRADOVÝ KATALOG VZP - ZP'!P385,"")</f>
        <v/>
      </c>
      <c r="Q385" s="79" t="str">
        <f>IF(LEN(TRIM('ÚHRADOVÝ KATALOG VZP - ZP'!Q385))=0,"",IF(IFERROR(SEARCH("""",UPPER('ÚHRADOVÝ KATALOG VZP - ZP'!Q385)),0)=0,UPPER('ÚHRADOVÝ KATALOG VZP - ZP'!Q385),"("&amp;""""&amp;")"))</f>
        <v/>
      </c>
      <c r="R385" s="31" t="str">
        <f>IF(LEN(TRIM('ÚHRADOVÝ KATALOG VZP - ZP'!B385)&amp;TRIM('ÚHRADOVÝ KATALOG VZP - ZP'!C385)&amp;TRIM('ÚHRADOVÝ KATALOG VZP - ZP'!D385)&amp;TRIM('ÚHRADOVÝ KATALOG VZP - ZP'!E385)&amp;TRIM('ÚHRADOVÝ KATALOG VZP - ZP'!F385)&amp;TRIM('ÚHRADOVÝ KATALOG VZP - ZP'!G385)&amp;TRIM('ÚHRADOVÝ KATALOG VZP - ZP'!H385)&amp;TRIM('ÚHRADOVÝ KATALOG VZP - ZP'!I385)&amp;TRIM('ÚHRADOVÝ KATALOG VZP - ZP'!J385)&amp;TRIM('ÚHRADOVÝ KATALOG VZP - ZP'!K385)&amp;TRIM('ÚHRADOVÝ KATALOG VZP - ZP'!L385)&amp;TRIM('ÚHRADOVÝ KATALOG VZP - ZP'!M385)&amp;TRIM('ÚHRADOVÝ KATALOG VZP - ZP'!N385)&amp;TRIM('ÚHRADOVÝ KATALOG VZP - ZP'!O385)&amp;TRIM('ÚHRADOVÝ KATALOG VZP - ZP'!P385)&amp;TRIM('ÚHRADOVÝ KATALOG VZP - ZP'!Q385))=0,"ANO","NE")</f>
        <v>ANO</v>
      </c>
      <c r="S385" s="31" t="str">
        <f>IF(R385="NE",IF(LEN(TRIM('ÚHRADOVÝ KATALOG VZP - ZP'!B385))=0,"NOVÝ","OPRAVA"),"")</f>
        <v/>
      </c>
      <c r="T385" s="32" t="str">
        <f t="shared" si="24"/>
        <v>X</v>
      </c>
      <c r="U385" s="11"/>
      <c r="V385" s="11">
        <f>LEN(TRIM('ÚHRADOVÝ KATALOG VZP - ZP'!C385))</f>
        <v>0</v>
      </c>
      <c r="W385" s="11" t="str">
        <f>IF(IFERROR(SEARCH("""",UPPER('ÚHRADOVÝ KATALOG VZP - ZP'!C385)),0)&gt;0," "&amp;CHAR(34),"")</f>
        <v/>
      </c>
      <c r="X385" s="11" t="str">
        <f>IF(IFERROR(SEARCH("~?",UPPER('ÚHRADOVÝ KATALOG VZP - ZP'!C385)),0)&gt;0," ?","")</f>
        <v/>
      </c>
      <c r="Y385" s="11" t="str">
        <f>IF(IFERROR(SEARCH("!",UPPER('ÚHRADOVÝ KATALOG VZP - ZP'!C385)),0)&gt;0," !","")</f>
        <v/>
      </c>
      <c r="Z385" s="11" t="str">
        <f>IF(IFERROR(SEARCH("_",UPPER('ÚHRADOVÝ KATALOG VZP - ZP'!C385)),0)&gt;0," _","")</f>
        <v/>
      </c>
      <c r="AA385" s="11" t="str">
        <f>IF(IFERROR(SEARCH("§",UPPER('ÚHRADOVÝ KATALOG VZP - ZP'!C385)),0)&gt;0," §","")</f>
        <v/>
      </c>
      <c r="AB385" s="11" t="str">
        <f>IF(IFERROR(SEARCH("#",UPPER('ÚHRADOVÝ KATALOG VZP - ZP'!C385)),0)&gt;0," #","")</f>
        <v/>
      </c>
      <c r="AC385" s="11" t="str">
        <f>IF(IFERROR(SEARCH(CHAR(10),UPPER('ÚHRADOVÝ KATALOG VZP - ZP'!C385)),0)&gt;0," ALT+ENTER","")</f>
        <v/>
      </c>
      <c r="AD385" s="96" t="str">
        <f>IF(AND(V385=0, R385="NE"),"Chybí NAZ",IF(LEN(TRIM(W385&amp;X385&amp;Y385&amp;Z385&amp;AA385&amp;AB385&amp;AC385))&gt;0,"Nepovolený(é) znak(y):   "&amp;W385&amp;X385&amp;Y385&amp;Z385&amp;AA385&amp;AB385&amp;AC385,TRIM('ÚHRADOVÝ KATALOG VZP - ZP'!C385)))</f>
        <v/>
      </c>
      <c r="AE385" s="11">
        <f>LEN(TRIM('ÚHRADOVÝ KATALOG VZP - ZP'!D385))</f>
        <v>0</v>
      </c>
      <c r="AF385" s="11" t="str">
        <f>IF(IFERROR(SEARCH("""",UPPER('ÚHRADOVÝ KATALOG VZP - ZP'!D385)),0)&gt;0," "&amp;CHAR(34),"")</f>
        <v/>
      </c>
      <c r="AG385" s="11" t="str">
        <f>IF(IFERROR(SEARCH("~?",UPPER('ÚHRADOVÝ KATALOG VZP - ZP'!D385)),0)&gt;0," ?","")</f>
        <v/>
      </c>
      <c r="AH385" s="11" t="str">
        <f>IF(IFERROR(SEARCH("!",UPPER('ÚHRADOVÝ KATALOG VZP - ZP'!D385)),0)&gt;0," !","")</f>
        <v/>
      </c>
      <c r="AI385" s="11" t="str">
        <f>IF(IFERROR(SEARCH("_",UPPER('ÚHRADOVÝ KATALOG VZP - ZP'!D385)),0)&gt;0," _","")</f>
        <v/>
      </c>
      <c r="AJ385" s="11" t="str">
        <f>IF(IFERROR(SEARCH("§",UPPER('ÚHRADOVÝ KATALOG VZP - ZP'!D385)),0)&gt;0," §","")</f>
        <v/>
      </c>
      <c r="AK385" s="11" t="str">
        <f>IF(IFERROR(SEARCH("#",UPPER('ÚHRADOVÝ KATALOG VZP - ZP'!D385)),0)&gt;0," #","")</f>
        <v/>
      </c>
      <c r="AL385" s="11" t="str">
        <f>IF(IFERROR(SEARCH(CHAR(10),UPPER('ÚHRADOVÝ KATALOG VZP - ZP'!D385)),0)&gt;0," ALT+ENTER","")</f>
        <v/>
      </c>
      <c r="AM385" s="96" t="str">
        <f>IF(AND(AE385=0, R385="NE"),"Chybí DOP",IF(LEN(TRIM(AF385&amp;AG385&amp;AH385&amp;AI385&amp;AJ385&amp;AK385&amp;AL385))&gt;0,"Nepovolený(é) znak(y):   "&amp;AF385&amp;AG385&amp;AH385&amp;AI385&amp;AJ385&amp;AK385&amp;AL385,TRIM('ÚHRADOVÝ KATALOG VZP - ZP'!D385)))</f>
        <v/>
      </c>
    </row>
    <row r="386" spans="1:39" ht="30" hidden="1" customHeight="1" x14ac:dyDescent="0.2">
      <c r="A386" s="1">
        <v>381</v>
      </c>
      <c r="B386" s="20" t="str">
        <f>IF(ISBLANK('ÚHRADOVÝ KATALOG VZP - ZP'!B386),"",'ÚHRADOVÝ KATALOG VZP - ZP'!B386)</f>
        <v/>
      </c>
      <c r="C386" s="21" t="str">
        <f t="shared" si="21"/>
        <v/>
      </c>
      <c r="D386" s="21" t="str">
        <f t="shared" si="22"/>
        <v/>
      </c>
      <c r="E386" s="22" t="str">
        <f>IF(S386="NOVÝ",IF(LEN(TRIM('ÚHRADOVÝ KATALOG VZP - ZP'!E386))=0,"Chybí TYP",'ÚHRADOVÝ KATALOG VZP - ZP'!E386),IF(LEN(TRIM('ÚHRADOVÝ KATALOG VZP - ZP'!E386))=0,"",'ÚHRADOVÝ KATALOG VZP - ZP'!E386))</f>
        <v/>
      </c>
      <c r="F386" s="22" t="str">
        <f t="shared" si="23"/>
        <v/>
      </c>
      <c r="G386" s="22" t="str">
        <f>IF(S386="NOVÝ",IF(LEN(TRIM('ÚHRADOVÝ KATALOG VZP - ZP'!G386))=0,"???",IF(IFERROR(SEARCH("""",UPPER('ÚHRADOVÝ KATALOG VZP - ZP'!G386)),0)=0,UPPER('ÚHRADOVÝ KATALOG VZP - ZP'!G386),"("&amp;""""&amp;")")),IF(LEN(TRIM('ÚHRADOVÝ KATALOG VZP - ZP'!G386))=0,"",IF(IFERROR(SEARCH("""",UPPER('ÚHRADOVÝ KATALOG VZP - ZP'!G386)),0)=0,UPPER('ÚHRADOVÝ KATALOG VZP - ZP'!G386),"("&amp;""""&amp;")")))</f>
        <v/>
      </c>
      <c r="H386" s="22" t="str">
        <f>IF(IFERROR(SEARCH("""",UPPER('ÚHRADOVÝ KATALOG VZP - ZP'!H386)),0)=0,UPPER('ÚHRADOVÝ KATALOG VZP - ZP'!H386),"("&amp;""""&amp;")")</f>
        <v/>
      </c>
      <c r="I386" s="22" t="str">
        <f>IF(IFERROR(SEARCH("""",UPPER('ÚHRADOVÝ KATALOG VZP - ZP'!I386)),0)=0,UPPER('ÚHRADOVÝ KATALOG VZP - ZP'!I386),"("&amp;""""&amp;")")</f>
        <v/>
      </c>
      <c r="J386" s="23" t="str">
        <f>IF(S386="NOVÝ",IF(LEN(TRIM('ÚHRADOVÝ KATALOG VZP - ZP'!J386))=0,"Chybí VYC",'ÚHRADOVÝ KATALOG VZP - ZP'!J386),IF(LEN(TRIM('ÚHRADOVÝ KATALOG VZP - ZP'!J386))=0,"",'ÚHRADOVÝ KATALOG VZP - ZP'!J386))</f>
        <v/>
      </c>
      <c r="K386" s="22" t="str">
        <f>IF(S386="NOVÝ",IF(LEN(TRIM('ÚHRADOVÝ KATALOG VZP - ZP'!K386))=0,"Chybí MENA",IF(IFERROR(SEARCH("""",UPPER('ÚHRADOVÝ KATALOG VZP - ZP'!K386)),0)=0,UPPER('ÚHRADOVÝ KATALOG VZP - ZP'!K386),"("&amp;""""&amp;")")),IF(LEN(TRIM('ÚHRADOVÝ KATALOG VZP - ZP'!K386))=0,"",IF(IFERROR(SEARCH("""",UPPER('ÚHRADOVÝ KATALOG VZP - ZP'!K386)),0)=0,UPPER('ÚHRADOVÝ KATALOG VZP - ZP'!K386),"("&amp;""""&amp;")")))</f>
        <v/>
      </c>
      <c r="L386" s="24" t="str">
        <f>IF(S386="NOVÝ",IF(LEN(TRIM('ÚHRADOVÝ KATALOG VZP - ZP'!L386))=0,"Chybí KURZ",'ÚHRADOVÝ KATALOG VZP - ZP'!L386),IF(LEN(TRIM('ÚHRADOVÝ KATALOG VZP - ZP'!L386))=0,"",'ÚHRADOVÝ KATALOG VZP - ZP'!L386))</f>
        <v/>
      </c>
      <c r="M386" s="83" t="str">
        <f>IF(S386="NOVÝ",IF(LEN(TRIM('ÚHRADOVÝ KATALOG VZP - ZP'!M386))=0,"Chybí DPH",
IF(OR('ÚHRADOVÝ KATALOG VZP - ZP'!M386=15,'ÚHRADOVÝ KATALOG VZP - ZP'!M386=21),
'ÚHRADOVÝ KATALOG VZP - ZP'!M386,"CHYBA")),
IF(LEN(TRIM('ÚHRADOVÝ KATALOG VZP - ZP'!M386))=0,"",
IF(OR('ÚHRADOVÝ KATALOG VZP - ZP'!M386=15,'ÚHRADOVÝ KATALOG VZP - ZP'!M386=21),
'ÚHRADOVÝ KATALOG VZP - ZP'!M386,"CHYBA"))
)</f>
        <v/>
      </c>
      <c r="N386" s="25" t="str">
        <f>IF(R386="NE",IF(AND(T386&lt;&gt;"X",LEN('ÚHRADOVÝ KATALOG VZP - ZP'!N386)&gt;0),IF(ROUND(J386*L386*(1+(M386/100))*T386,2)&lt;'ÚHRADOVÝ KATALOG VZP - ZP'!N386,TEXT('ÚHRADOVÝ KATALOG VZP - ZP'!N386,"# ##0,00 Kč") &amp; CHAR(10) &amp; "&gt; " &amp; TEXT('ÚHRADOVÝ KATALOG VZP - ZP'!N386-(J386*L386*(1+(M386/100))*T386),"# ##0,00 Kč"),TEXT('ÚHRADOVÝ KATALOG VZP - ZP'!N386,"# ##0,00 Kč") &amp; CHAR(10) &amp; "OK"),"Chybí data pro výpočet"),"")</f>
        <v/>
      </c>
      <c r="O386" s="26" t="str">
        <f>IF(AND(R386="NE",LEN('ÚHRADOVÝ KATALOG VZP - ZP'!O386)&gt;0),'ÚHRADOVÝ KATALOG VZP - ZP'!O386,"")</f>
        <v/>
      </c>
      <c r="P386" s="26" t="str">
        <f>IF(AND(R386="NE",LEN('ÚHRADOVÝ KATALOG VZP - ZP'!P386)&gt;0),'ÚHRADOVÝ KATALOG VZP - ZP'!P386,"")</f>
        <v/>
      </c>
      <c r="Q386" s="79" t="str">
        <f>IF(LEN(TRIM('ÚHRADOVÝ KATALOG VZP - ZP'!Q386))=0,"",IF(IFERROR(SEARCH("""",UPPER('ÚHRADOVÝ KATALOG VZP - ZP'!Q386)),0)=0,UPPER('ÚHRADOVÝ KATALOG VZP - ZP'!Q386),"("&amp;""""&amp;")"))</f>
        <v/>
      </c>
      <c r="R386" s="31" t="str">
        <f>IF(LEN(TRIM('ÚHRADOVÝ KATALOG VZP - ZP'!B386)&amp;TRIM('ÚHRADOVÝ KATALOG VZP - ZP'!C386)&amp;TRIM('ÚHRADOVÝ KATALOG VZP - ZP'!D386)&amp;TRIM('ÚHRADOVÝ KATALOG VZP - ZP'!E386)&amp;TRIM('ÚHRADOVÝ KATALOG VZP - ZP'!F386)&amp;TRIM('ÚHRADOVÝ KATALOG VZP - ZP'!G386)&amp;TRIM('ÚHRADOVÝ KATALOG VZP - ZP'!H386)&amp;TRIM('ÚHRADOVÝ KATALOG VZP - ZP'!I386)&amp;TRIM('ÚHRADOVÝ KATALOG VZP - ZP'!J386)&amp;TRIM('ÚHRADOVÝ KATALOG VZP - ZP'!K386)&amp;TRIM('ÚHRADOVÝ KATALOG VZP - ZP'!L386)&amp;TRIM('ÚHRADOVÝ KATALOG VZP - ZP'!M386)&amp;TRIM('ÚHRADOVÝ KATALOG VZP - ZP'!N386)&amp;TRIM('ÚHRADOVÝ KATALOG VZP - ZP'!O386)&amp;TRIM('ÚHRADOVÝ KATALOG VZP - ZP'!P386)&amp;TRIM('ÚHRADOVÝ KATALOG VZP - ZP'!Q386))=0,"ANO","NE")</f>
        <v>ANO</v>
      </c>
      <c r="S386" s="31" t="str">
        <f>IF(R386="NE",IF(LEN(TRIM('ÚHRADOVÝ KATALOG VZP - ZP'!B386))=0,"NOVÝ","OPRAVA"),"")</f>
        <v/>
      </c>
      <c r="T386" s="32" t="str">
        <f t="shared" si="24"/>
        <v>X</v>
      </c>
      <c r="U386" s="11"/>
      <c r="V386" s="11">
        <f>LEN(TRIM('ÚHRADOVÝ KATALOG VZP - ZP'!C386))</f>
        <v>0</v>
      </c>
      <c r="W386" s="11" t="str">
        <f>IF(IFERROR(SEARCH("""",UPPER('ÚHRADOVÝ KATALOG VZP - ZP'!C386)),0)&gt;0," "&amp;CHAR(34),"")</f>
        <v/>
      </c>
      <c r="X386" s="11" t="str">
        <f>IF(IFERROR(SEARCH("~?",UPPER('ÚHRADOVÝ KATALOG VZP - ZP'!C386)),0)&gt;0," ?","")</f>
        <v/>
      </c>
      <c r="Y386" s="11" t="str">
        <f>IF(IFERROR(SEARCH("!",UPPER('ÚHRADOVÝ KATALOG VZP - ZP'!C386)),0)&gt;0," !","")</f>
        <v/>
      </c>
      <c r="Z386" s="11" t="str">
        <f>IF(IFERROR(SEARCH("_",UPPER('ÚHRADOVÝ KATALOG VZP - ZP'!C386)),0)&gt;0," _","")</f>
        <v/>
      </c>
      <c r="AA386" s="11" t="str">
        <f>IF(IFERROR(SEARCH("§",UPPER('ÚHRADOVÝ KATALOG VZP - ZP'!C386)),0)&gt;0," §","")</f>
        <v/>
      </c>
      <c r="AB386" s="11" t="str">
        <f>IF(IFERROR(SEARCH("#",UPPER('ÚHRADOVÝ KATALOG VZP - ZP'!C386)),0)&gt;0," #","")</f>
        <v/>
      </c>
      <c r="AC386" s="11" t="str">
        <f>IF(IFERROR(SEARCH(CHAR(10),UPPER('ÚHRADOVÝ KATALOG VZP - ZP'!C386)),0)&gt;0," ALT+ENTER","")</f>
        <v/>
      </c>
      <c r="AD386" s="96" t="str">
        <f>IF(AND(V386=0, R386="NE"),"Chybí NAZ",IF(LEN(TRIM(W386&amp;X386&amp;Y386&amp;Z386&amp;AA386&amp;AB386&amp;AC386))&gt;0,"Nepovolený(é) znak(y):   "&amp;W386&amp;X386&amp;Y386&amp;Z386&amp;AA386&amp;AB386&amp;AC386,TRIM('ÚHRADOVÝ KATALOG VZP - ZP'!C386)))</f>
        <v/>
      </c>
      <c r="AE386" s="11">
        <f>LEN(TRIM('ÚHRADOVÝ KATALOG VZP - ZP'!D386))</f>
        <v>0</v>
      </c>
      <c r="AF386" s="11" t="str">
        <f>IF(IFERROR(SEARCH("""",UPPER('ÚHRADOVÝ KATALOG VZP - ZP'!D386)),0)&gt;0," "&amp;CHAR(34),"")</f>
        <v/>
      </c>
      <c r="AG386" s="11" t="str">
        <f>IF(IFERROR(SEARCH("~?",UPPER('ÚHRADOVÝ KATALOG VZP - ZP'!D386)),0)&gt;0," ?","")</f>
        <v/>
      </c>
      <c r="AH386" s="11" t="str">
        <f>IF(IFERROR(SEARCH("!",UPPER('ÚHRADOVÝ KATALOG VZP - ZP'!D386)),0)&gt;0," !","")</f>
        <v/>
      </c>
      <c r="AI386" s="11" t="str">
        <f>IF(IFERROR(SEARCH("_",UPPER('ÚHRADOVÝ KATALOG VZP - ZP'!D386)),0)&gt;0," _","")</f>
        <v/>
      </c>
      <c r="AJ386" s="11" t="str">
        <f>IF(IFERROR(SEARCH("§",UPPER('ÚHRADOVÝ KATALOG VZP - ZP'!D386)),0)&gt;0," §","")</f>
        <v/>
      </c>
      <c r="AK386" s="11" t="str">
        <f>IF(IFERROR(SEARCH("#",UPPER('ÚHRADOVÝ KATALOG VZP - ZP'!D386)),0)&gt;0," #","")</f>
        <v/>
      </c>
      <c r="AL386" s="11" t="str">
        <f>IF(IFERROR(SEARCH(CHAR(10),UPPER('ÚHRADOVÝ KATALOG VZP - ZP'!D386)),0)&gt;0," ALT+ENTER","")</f>
        <v/>
      </c>
      <c r="AM386" s="96" t="str">
        <f>IF(AND(AE386=0, R386="NE"),"Chybí DOP",IF(LEN(TRIM(AF386&amp;AG386&amp;AH386&amp;AI386&amp;AJ386&amp;AK386&amp;AL386))&gt;0,"Nepovolený(é) znak(y):   "&amp;AF386&amp;AG386&amp;AH386&amp;AI386&amp;AJ386&amp;AK386&amp;AL386,TRIM('ÚHRADOVÝ KATALOG VZP - ZP'!D386)))</f>
        <v/>
      </c>
    </row>
    <row r="387" spans="1:39" ht="30" hidden="1" customHeight="1" x14ac:dyDescent="0.2">
      <c r="A387" s="1">
        <v>382</v>
      </c>
      <c r="B387" s="20" t="str">
        <f>IF(ISBLANK('ÚHRADOVÝ KATALOG VZP - ZP'!B387),"",'ÚHRADOVÝ KATALOG VZP - ZP'!B387)</f>
        <v/>
      </c>
      <c r="C387" s="21" t="str">
        <f t="shared" si="21"/>
        <v/>
      </c>
      <c r="D387" s="21" t="str">
        <f t="shared" si="22"/>
        <v/>
      </c>
      <c r="E387" s="22" t="str">
        <f>IF(S387="NOVÝ",IF(LEN(TRIM('ÚHRADOVÝ KATALOG VZP - ZP'!E387))=0,"Chybí TYP",'ÚHRADOVÝ KATALOG VZP - ZP'!E387),IF(LEN(TRIM('ÚHRADOVÝ KATALOG VZP - ZP'!E387))=0,"",'ÚHRADOVÝ KATALOG VZP - ZP'!E387))</f>
        <v/>
      </c>
      <c r="F387" s="22" t="str">
        <f t="shared" si="23"/>
        <v/>
      </c>
      <c r="G387" s="22" t="str">
        <f>IF(S387="NOVÝ",IF(LEN(TRIM('ÚHRADOVÝ KATALOG VZP - ZP'!G387))=0,"???",IF(IFERROR(SEARCH("""",UPPER('ÚHRADOVÝ KATALOG VZP - ZP'!G387)),0)=0,UPPER('ÚHRADOVÝ KATALOG VZP - ZP'!G387),"("&amp;""""&amp;")")),IF(LEN(TRIM('ÚHRADOVÝ KATALOG VZP - ZP'!G387))=0,"",IF(IFERROR(SEARCH("""",UPPER('ÚHRADOVÝ KATALOG VZP - ZP'!G387)),0)=0,UPPER('ÚHRADOVÝ KATALOG VZP - ZP'!G387),"("&amp;""""&amp;")")))</f>
        <v/>
      </c>
      <c r="H387" s="22" t="str">
        <f>IF(IFERROR(SEARCH("""",UPPER('ÚHRADOVÝ KATALOG VZP - ZP'!H387)),0)=0,UPPER('ÚHRADOVÝ KATALOG VZP - ZP'!H387),"("&amp;""""&amp;")")</f>
        <v/>
      </c>
      <c r="I387" s="22" t="str">
        <f>IF(IFERROR(SEARCH("""",UPPER('ÚHRADOVÝ KATALOG VZP - ZP'!I387)),0)=0,UPPER('ÚHRADOVÝ KATALOG VZP - ZP'!I387),"("&amp;""""&amp;")")</f>
        <v/>
      </c>
      <c r="J387" s="23" t="str">
        <f>IF(S387="NOVÝ",IF(LEN(TRIM('ÚHRADOVÝ KATALOG VZP - ZP'!J387))=0,"Chybí VYC",'ÚHRADOVÝ KATALOG VZP - ZP'!J387),IF(LEN(TRIM('ÚHRADOVÝ KATALOG VZP - ZP'!J387))=0,"",'ÚHRADOVÝ KATALOG VZP - ZP'!J387))</f>
        <v/>
      </c>
      <c r="K387" s="22" t="str">
        <f>IF(S387="NOVÝ",IF(LEN(TRIM('ÚHRADOVÝ KATALOG VZP - ZP'!K387))=0,"Chybí MENA",IF(IFERROR(SEARCH("""",UPPER('ÚHRADOVÝ KATALOG VZP - ZP'!K387)),0)=0,UPPER('ÚHRADOVÝ KATALOG VZP - ZP'!K387),"("&amp;""""&amp;")")),IF(LEN(TRIM('ÚHRADOVÝ KATALOG VZP - ZP'!K387))=0,"",IF(IFERROR(SEARCH("""",UPPER('ÚHRADOVÝ KATALOG VZP - ZP'!K387)),0)=0,UPPER('ÚHRADOVÝ KATALOG VZP - ZP'!K387),"("&amp;""""&amp;")")))</f>
        <v/>
      </c>
      <c r="L387" s="24" t="str">
        <f>IF(S387="NOVÝ",IF(LEN(TRIM('ÚHRADOVÝ KATALOG VZP - ZP'!L387))=0,"Chybí KURZ",'ÚHRADOVÝ KATALOG VZP - ZP'!L387),IF(LEN(TRIM('ÚHRADOVÝ KATALOG VZP - ZP'!L387))=0,"",'ÚHRADOVÝ KATALOG VZP - ZP'!L387))</f>
        <v/>
      </c>
      <c r="M387" s="83" t="str">
        <f>IF(S387="NOVÝ",IF(LEN(TRIM('ÚHRADOVÝ KATALOG VZP - ZP'!M387))=0,"Chybí DPH",
IF(OR('ÚHRADOVÝ KATALOG VZP - ZP'!M387=15,'ÚHRADOVÝ KATALOG VZP - ZP'!M387=21),
'ÚHRADOVÝ KATALOG VZP - ZP'!M387,"CHYBA")),
IF(LEN(TRIM('ÚHRADOVÝ KATALOG VZP - ZP'!M387))=0,"",
IF(OR('ÚHRADOVÝ KATALOG VZP - ZP'!M387=15,'ÚHRADOVÝ KATALOG VZP - ZP'!M387=21),
'ÚHRADOVÝ KATALOG VZP - ZP'!M387,"CHYBA"))
)</f>
        <v/>
      </c>
      <c r="N387" s="25" t="str">
        <f>IF(R387="NE",IF(AND(T387&lt;&gt;"X",LEN('ÚHRADOVÝ KATALOG VZP - ZP'!N387)&gt;0),IF(ROUND(J387*L387*(1+(M387/100))*T387,2)&lt;'ÚHRADOVÝ KATALOG VZP - ZP'!N387,TEXT('ÚHRADOVÝ KATALOG VZP - ZP'!N387,"# ##0,00 Kč") &amp; CHAR(10) &amp; "&gt; " &amp; TEXT('ÚHRADOVÝ KATALOG VZP - ZP'!N387-(J387*L387*(1+(M387/100))*T387),"# ##0,00 Kč"),TEXT('ÚHRADOVÝ KATALOG VZP - ZP'!N387,"# ##0,00 Kč") &amp; CHAR(10) &amp; "OK"),"Chybí data pro výpočet"),"")</f>
        <v/>
      </c>
      <c r="O387" s="26" t="str">
        <f>IF(AND(R387="NE",LEN('ÚHRADOVÝ KATALOG VZP - ZP'!O387)&gt;0),'ÚHRADOVÝ KATALOG VZP - ZP'!O387,"")</f>
        <v/>
      </c>
      <c r="P387" s="26" t="str">
        <f>IF(AND(R387="NE",LEN('ÚHRADOVÝ KATALOG VZP - ZP'!P387)&gt;0),'ÚHRADOVÝ KATALOG VZP - ZP'!P387,"")</f>
        <v/>
      </c>
      <c r="Q387" s="79" t="str">
        <f>IF(LEN(TRIM('ÚHRADOVÝ KATALOG VZP - ZP'!Q387))=0,"",IF(IFERROR(SEARCH("""",UPPER('ÚHRADOVÝ KATALOG VZP - ZP'!Q387)),0)=0,UPPER('ÚHRADOVÝ KATALOG VZP - ZP'!Q387),"("&amp;""""&amp;")"))</f>
        <v/>
      </c>
      <c r="R387" s="31" t="str">
        <f>IF(LEN(TRIM('ÚHRADOVÝ KATALOG VZP - ZP'!B387)&amp;TRIM('ÚHRADOVÝ KATALOG VZP - ZP'!C387)&amp;TRIM('ÚHRADOVÝ KATALOG VZP - ZP'!D387)&amp;TRIM('ÚHRADOVÝ KATALOG VZP - ZP'!E387)&amp;TRIM('ÚHRADOVÝ KATALOG VZP - ZP'!F387)&amp;TRIM('ÚHRADOVÝ KATALOG VZP - ZP'!G387)&amp;TRIM('ÚHRADOVÝ KATALOG VZP - ZP'!H387)&amp;TRIM('ÚHRADOVÝ KATALOG VZP - ZP'!I387)&amp;TRIM('ÚHRADOVÝ KATALOG VZP - ZP'!J387)&amp;TRIM('ÚHRADOVÝ KATALOG VZP - ZP'!K387)&amp;TRIM('ÚHRADOVÝ KATALOG VZP - ZP'!L387)&amp;TRIM('ÚHRADOVÝ KATALOG VZP - ZP'!M387)&amp;TRIM('ÚHRADOVÝ KATALOG VZP - ZP'!N387)&amp;TRIM('ÚHRADOVÝ KATALOG VZP - ZP'!O387)&amp;TRIM('ÚHRADOVÝ KATALOG VZP - ZP'!P387)&amp;TRIM('ÚHRADOVÝ KATALOG VZP - ZP'!Q387))=0,"ANO","NE")</f>
        <v>ANO</v>
      </c>
      <c r="S387" s="31" t="str">
        <f>IF(R387="NE",IF(LEN(TRIM('ÚHRADOVÝ KATALOG VZP - ZP'!B387))=0,"NOVÝ","OPRAVA"),"")</f>
        <v/>
      </c>
      <c r="T387" s="32" t="str">
        <f t="shared" si="24"/>
        <v>X</v>
      </c>
      <c r="U387" s="11"/>
      <c r="V387" s="11">
        <f>LEN(TRIM('ÚHRADOVÝ KATALOG VZP - ZP'!C387))</f>
        <v>0</v>
      </c>
      <c r="W387" s="11" t="str">
        <f>IF(IFERROR(SEARCH("""",UPPER('ÚHRADOVÝ KATALOG VZP - ZP'!C387)),0)&gt;0," "&amp;CHAR(34),"")</f>
        <v/>
      </c>
      <c r="X387" s="11" t="str">
        <f>IF(IFERROR(SEARCH("~?",UPPER('ÚHRADOVÝ KATALOG VZP - ZP'!C387)),0)&gt;0," ?","")</f>
        <v/>
      </c>
      <c r="Y387" s="11" t="str">
        <f>IF(IFERROR(SEARCH("!",UPPER('ÚHRADOVÝ KATALOG VZP - ZP'!C387)),0)&gt;0," !","")</f>
        <v/>
      </c>
      <c r="Z387" s="11" t="str">
        <f>IF(IFERROR(SEARCH("_",UPPER('ÚHRADOVÝ KATALOG VZP - ZP'!C387)),0)&gt;0," _","")</f>
        <v/>
      </c>
      <c r="AA387" s="11" t="str">
        <f>IF(IFERROR(SEARCH("§",UPPER('ÚHRADOVÝ KATALOG VZP - ZP'!C387)),0)&gt;0," §","")</f>
        <v/>
      </c>
      <c r="AB387" s="11" t="str">
        <f>IF(IFERROR(SEARCH("#",UPPER('ÚHRADOVÝ KATALOG VZP - ZP'!C387)),0)&gt;0," #","")</f>
        <v/>
      </c>
      <c r="AC387" s="11" t="str">
        <f>IF(IFERROR(SEARCH(CHAR(10),UPPER('ÚHRADOVÝ KATALOG VZP - ZP'!C387)),0)&gt;0," ALT+ENTER","")</f>
        <v/>
      </c>
      <c r="AD387" s="96" t="str">
        <f>IF(AND(V387=0, R387="NE"),"Chybí NAZ",IF(LEN(TRIM(W387&amp;X387&amp;Y387&amp;Z387&amp;AA387&amp;AB387&amp;AC387))&gt;0,"Nepovolený(é) znak(y):   "&amp;W387&amp;X387&amp;Y387&amp;Z387&amp;AA387&amp;AB387&amp;AC387,TRIM('ÚHRADOVÝ KATALOG VZP - ZP'!C387)))</f>
        <v/>
      </c>
      <c r="AE387" s="11">
        <f>LEN(TRIM('ÚHRADOVÝ KATALOG VZP - ZP'!D387))</f>
        <v>0</v>
      </c>
      <c r="AF387" s="11" t="str">
        <f>IF(IFERROR(SEARCH("""",UPPER('ÚHRADOVÝ KATALOG VZP - ZP'!D387)),0)&gt;0," "&amp;CHAR(34),"")</f>
        <v/>
      </c>
      <c r="AG387" s="11" t="str">
        <f>IF(IFERROR(SEARCH("~?",UPPER('ÚHRADOVÝ KATALOG VZP - ZP'!D387)),0)&gt;0," ?","")</f>
        <v/>
      </c>
      <c r="AH387" s="11" t="str">
        <f>IF(IFERROR(SEARCH("!",UPPER('ÚHRADOVÝ KATALOG VZP - ZP'!D387)),0)&gt;0," !","")</f>
        <v/>
      </c>
      <c r="AI387" s="11" t="str">
        <f>IF(IFERROR(SEARCH("_",UPPER('ÚHRADOVÝ KATALOG VZP - ZP'!D387)),0)&gt;0," _","")</f>
        <v/>
      </c>
      <c r="AJ387" s="11" t="str">
        <f>IF(IFERROR(SEARCH("§",UPPER('ÚHRADOVÝ KATALOG VZP - ZP'!D387)),0)&gt;0," §","")</f>
        <v/>
      </c>
      <c r="AK387" s="11" t="str">
        <f>IF(IFERROR(SEARCH("#",UPPER('ÚHRADOVÝ KATALOG VZP - ZP'!D387)),0)&gt;0," #","")</f>
        <v/>
      </c>
      <c r="AL387" s="11" t="str">
        <f>IF(IFERROR(SEARCH(CHAR(10),UPPER('ÚHRADOVÝ KATALOG VZP - ZP'!D387)),0)&gt;0," ALT+ENTER","")</f>
        <v/>
      </c>
      <c r="AM387" s="96" t="str">
        <f>IF(AND(AE387=0, R387="NE"),"Chybí DOP",IF(LEN(TRIM(AF387&amp;AG387&amp;AH387&amp;AI387&amp;AJ387&amp;AK387&amp;AL387))&gt;0,"Nepovolený(é) znak(y):   "&amp;AF387&amp;AG387&amp;AH387&amp;AI387&amp;AJ387&amp;AK387&amp;AL387,TRIM('ÚHRADOVÝ KATALOG VZP - ZP'!D387)))</f>
        <v/>
      </c>
    </row>
    <row r="388" spans="1:39" ht="30" hidden="1" customHeight="1" x14ac:dyDescent="0.2">
      <c r="A388" s="1">
        <v>383</v>
      </c>
      <c r="B388" s="20" t="str">
        <f>IF(ISBLANK('ÚHRADOVÝ KATALOG VZP - ZP'!B388),"",'ÚHRADOVÝ KATALOG VZP - ZP'!B388)</f>
        <v/>
      </c>
      <c r="C388" s="21" t="str">
        <f t="shared" si="21"/>
        <v/>
      </c>
      <c r="D388" s="21" t="str">
        <f t="shared" si="22"/>
        <v/>
      </c>
      <c r="E388" s="22" t="str">
        <f>IF(S388="NOVÝ",IF(LEN(TRIM('ÚHRADOVÝ KATALOG VZP - ZP'!E388))=0,"Chybí TYP",'ÚHRADOVÝ KATALOG VZP - ZP'!E388),IF(LEN(TRIM('ÚHRADOVÝ KATALOG VZP - ZP'!E388))=0,"",'ÚHRADOVÝ KATALOG VZP - ZP'!E388))</f>
        <v/>
      </c>
      <c r="F388" s="22" t="str">
        <f t="shared" si="23"/>
        <v/>
      </c>
      <c r="G388" s="22" t="str">
        <f>IF(S388="NOVÝ",IF(LEN(TRIM('ÚHRADOVÝ KATALOG VZP - ZP'!G388))=0,"???",IF(IFERROR(SEARCH("""",UPPER('ÚHRADOVÝ KATALOG VZP - ZP'!G388)),0)=0,UPPER('ÚHRADOVÝ KATALOG VZP - ZP'!G388),"("&amp;""""&amp;")")),IF(LEN(TRIM('ÚHRADOVÝ KATALOG VZP - ZP'!G388))=0,"",IF(IFERROR(SEARCH("""",UPPER('ÚHRADOVÝ KATALOG VZP - ZP'!G388)),0)=0,UPPER('ÚHRADOVÝ KATALOG VZP - ZP'!G388),"("&amp;""""&amp;")")))</f>
        <v/>
      </c>
      <c r="H388" s="22" t="str">
        <f>IF(IFERROR(SEARCH("""",UPPER('ÚHRADOVÝ KATALOG VZP - ZP'!H388)),0)=0,UPPER('ÚHRADOVÝ KATALOG VZP - ZP'!H388),"("&amp;""""&amp;")")</f>
        <v/>
      </c>
      <c r="I388" s="22" t="str">
        <f>IF(IFERROR(SEARCH("""",UPPER('ÚHRADOVÝ KATALOG VZP - ZP'!I388)),0)=0,UPPER('ÚHRADOVÝ KATALOG VZP - ZP'!I388),"("&amp;""""&amp;")")</f>
        <v/>
      </c>
      <c r="J388" s="23" t="str">
        <f>IF(S388="NOVÝ",IF(LEN(TRIM('ÚHRADOVÝ KATALOG VZP - ZP'!J388))=0,"Chybí VYC",'ÚHRADOVÝ KATALOG VZP - ZP'!J388),IF(LEN(TRIM('ÚHRADOVÝ KATALOG VZP - ZP'!J388))=0,"",'ÚHRADOVÝ KATALOG VZP - ZP'!J388))</f>
        <v/>
      </c>
      <c r="K388" s="22" t="str">
        <f>IF(S388="NOVÝ",IF(LEN(TRIM('ÚHRADOVÝ KATALOG VZP - ZP'!K388))=0,"Chybí MENA",IF(IFERROR(SEARCH("""",UPPER('ÚHRADOVÝ KATALOG VZP - ZP'!K388)),0)=0,UPPER('ÚHRADOVÝ KATALOG VZP - ZP'!K388),"("&amp;""""&amp;")")),IF(LEN(TRIM('ÚHRADOVÝ KATALOG VZP - ZP'!K388))=0,"",IF(IFERROR(SEARCH("""",UPPER('ÚHRADOVÝ KATALOG VZP - ZP'!K388)),0)=0,UPPER('ÚHRADOVÝ KATALOG VZP - ZP'!K388),"("&amp;""""&amp;")")))</f>
        <v/>
      </c>
      <c r="L388" s="24" t="str">
        <f>IF(S388="NOVÝ",IF(LEN(TRIM('ÚHRADOVÝ KATALOG VZP - ZP'!L388))=0,"Chybí KURZ",'ÚHRADOVÝ KATALOG VZP - ZP'!L388),IF(LEN(TRIM('ÚHRADOVÝ KATALOG VZP - ZP'!L388))=0,"",'ÚHRADOVÝ KATALOG VZP - ZP'!L388))</f>
        <v/>
      </c>
      <c r="M388" s="83" t="str">
        <f>IF(S388="NOVÝ",IF(LEN(TRIM('ÚHRADOVÝ KATALOG VZP - ZP'!M388))=0,"Chybí DPH",
IF(OR('ÚHRADOVÝ KATALOG VZP - ZP'!M388=15,'ÚHRADOVÝ KATALOG VZP - ZP'!M388=21),
'ÚHRADOVÝ KATALOG VZP - ZP'!M388,"CHYBA")),
IF(LEN(TRIM('ÚHRADOVÝ KATALOG VZP - ZP'!M388))=0,"",
IF(OR('ÚHRADOVÝ KATALOG VZP - ZP'!M388=15,'ÚHRADOVÝ KATALOG VZP - ZP'!M388=21),
'ÚHRADOVÝ KATALOG VZP - ZP'!M388,"CHYBA"))
)</f>
        <v/>
      </c>
      <c r="N388" s="25" t="str">
        <f>IF(R388="NE",IF(AND(T388&lt;&gt;"X",LEN('ÚHRADOVÝ KATALOG VZP - ZP'!N388)&gt;0),IF(ROUND(J388*L388*(1+(M388/100))*T388,2)&lt;'ÚHRADOVÝ KATALOG VZP - ZP'!N388,TEXT('ÚHRADOVÝ KATALOG VZP - ZP'!N388,"# ##0,00 Kč") &amp; CHAR(10) &amp; "&gt; " &amp; TEXT('ÚHRADOVÝ KATALOG VZP - ZP'!N388-(J388*L388*(1+(M388/100))*T388),"# ##0,00 Kč"),TEXT('ÚHRADOVÝ KATALOG VZP - ZP'!N388,"# ##0,00 Kč") &amp; CHAR(10) &amp; "OK"),"Chybí data pro výpočet"),"")</f>
        <v/>
      </c>
      <c r="O388" s="26" t="str">
        <f>IF(AND(R388="NE",LEN('ÚHRADOVÝ KATALOG VZP - ZP'!O388)&gt;0),'ÚHRADOVÝ KATALOG VZP - ZP'!O388,"")</f>
        <v/>
      </c>
      <c r="P388" s="26" t="str">
        <f>IF(AND(R388="NE",LEN('ÚHRADOVÝ KATALOG VZP - ZP'!P388)&gt;0),'ÚHRADOVÝ KATALOG VZP - ZP'!P388,"")</f>
        <v/>
      </c>
      <c r="Q388" s="79" t="str">
        <f>IF(LEN(TRIM('ÚHRADOVÝ KATALOG VZP - ZP'!Q388))=0,"",IF(IFERROR(SEARCH("""",UPPER('ÚHRADOVÝ KATALOG VZP - ZP'!Q388)),0)=0,UPPER('ÚHRADOVÝ KATALOG VZP - ZP'!Q388),"("&amp;""""&amp;")"))</f>
        <v/>
      </c>
      <c r="R388" s="31" t="str">
        <f>IF(LEN(TRIM('ÚHRADOVÝ KATALOG VZP - ZP'!B388)&amp;TRIM('ÚHRADOVÝ KATALOG VZP - ZP'!C388)&amp;TRIM('ÚHRADOVÝ KATALOG VZP - ZP'!D388)&amp;TRIM('ÚHRADOVÝ KATALOG VZP - ZP'!E388)&amp;TRIM('ÚHRADOVÝ KATALOG VZP - ZP'!F388)&amp;TRIM('ÚHRADOVÝ KATALOG VZP - ZP'!G388)&amp;TRIM('ÚHRADOVÝ KATALOG VZP - ZP'!H388)&amp;TRIM('ÚHRADOVÝ KATALOG VZP - ZP'!I388)&amp;TRIM('ÚHRADOVÝ KATALOG VZP - ZP'!J388)&amp;TRIM('ÚHRADOVÝ KATALOG VZP - ZP'!K388)&amp;TRIM('ÚHRADOVÝ KATALOG VZP - ZP'!L388)&amp;TRIM('ÚHRADOVÝ KATALOG VZP - ZP'!M388)&amp;TRIM('ÚHRADOVÝ KATALOG VZP - ZP'!N388)&amp;TRIM('ÚHRADOVÝ KATALOG VZP - ZP'!O388)&amp;TRIM('ÚHRADOVÝ KATALOG VZP - ZP'!P388)&amp;TRIM('ÚHRADOVÝ KATALOG VZP - ZP'!Q388))=0,"ANO","NE")</f>
        <v>ANO</v>
      </c>
      <c r="S388" s="31" t="str">
        <f>IF(R388="NE",IF(LEN(TRIM('ÚHRADOVÝ KATALOG VZP - ZP'!B388))=0,"NOVÝ","OPRAVA"),"")</f>
        <v/>
      </c>
      <c r="T388" s="32" t="str">
        <f t="shared" si="24"/>
        <v>X</v>
      </c>
      <c r="U388" s="11"/>
      <c r="V388" s="11">
        <f>LEN(TRIM('ÚHRADOVÝ KATALOG VZP - ZP'!C388))</f>
        <v>0</v>
      </c>
      <c r="W388" s="11" t="str">
        <f>IF(IFERROR(SEARCH("""",UPPER('ÚHRADOVÝ KATALOG VZP - ZP'!C388)),0)&gt;0," "&amp;CHAR(34),"")</f>
        <v/>
      </c>
      <c r="X388" s="11" t="str">
        <f>IF(IFERROR(SEARCH("~?",UPPER('ÚHRADOVÝ KATALOG VZP - ZP'!C388)),0)&gt;0," ?","")</f>
        <v/>
      </c>
      <c r="Y388" s="11" t="str">
        <f>IF(IFERROR(SEARCH("!",UPPER('ÚHRADOVÝ KATALOG VZP - ZP'!C388)),0)&gt;0," !","")</f>
        <v/>
      </c>
      <c r="Z388" s="11" t="str">
        <f>IF(IFERROR(SEARCH("_",UPPER('ÚHRADOVÝ KATALOG VZP - ZP'!C388)),0)&gt;0," _","")</f>
        <v/>
      </c>
      <c r="AA388" s="11" t="str">
        <f>IF(IFERROR(SEARCH("§",UPPER('ÚHRADOVÝ KATALOG VZP - ZP'!C388)),0)&gt;0," §","")</f>
        <v/>
      </c>
      <c r="AB388" s="11" t="str">
        <f>IF(IFERROR(SEARCH("#",UPPER('ÚHRADOVÝ KATALOG VZP - ZP'!C388)),0)&gt;0," #","")</f>
        <v/>
      </c>
      <c r="AC388" s="11" t="str">
        <f>IF(IFERROR(SEARCH(CHAR(10),UPPER('ÚHRADOVÝ KATALOG VZP - ZP'!C388)),0)&gt;0," ALT+ENTER","")</f>
        <v/>
      </c>
      <c r="AD388" s="96" t="str">
        <f>IF(AND(V388=0, R388="NE"),"Chybí NAZ",IF(LEN(TRIM(W388&amp;X388&amp;Y388&amp;Z388&amp;AA388&amp;AB388&amp;AC388))&gt;0,"Nepovolený(é) znak(y):   "&amp;W388&amp;X388&amp;Y388&amp;Z388&amp;AA388&amp;AB388&amp;AC388,TRIM('ÚHRADOVÝ KATALOG VZP - ZP'!C388)))</f>
        <v/>
      </c>
      <c r="AE388" s="11">
        <f>LEN(TRIM('ÚHRADOVÝ KATALOG VZP - ZP'!D388))</f>
        <v>0</v>
      </c>
      <c r="AF388" s="11" t="str">
        <f>IF(IFERROR(SEARCH("""",UPPER('ÚHRADOVÝ KATALOG VZP - ZP'!D388)),0)&gt;0," "&amp;CHAR(34),"")</f>
        <v/>
      </c>
      <c r="AG388" s="11" t="str">
        <f>IF(IFERROR(SEARCH("~?",UPPER('ÚHRADOVÝ KATALOG VZP - ZP'!D388)),0)&gt;0," ?","")</f>
        <v/>
      </c>
      <c r="AH388" s="11" t="str">
        <f>IF(IFERROR(SEARCH("!",UPPER('ÚHRADOVÝ KATALOG VZP - ZP'!D388)),0)&gt;0," !","")</f>
        <v/>
      </c>
      <c r="AI388" s="11" t="str">
        <f>IF(IFERROR(SEARCH("_",UPPER('ÚHRADOVÝ KATALOG VZP - ZP'!D388)),0)&gt;0," _","")</f>
        <v/>
      </c>
      <c r="AJ388" s="11" t="str">
        <f>IF(IFERROR(SEARCH("§",UPPER('ÚHRADOVÝ KATALOG VZP - ZP'!D388)),0)&gt;0," §","")</f>
        <v/>
      </c>
      <c r="AK388" s="11" t="str">
        <f>IF(IFERROR(SEARCH("#",UPPER('ÚHRADOVÝ KATALOG VZP - ZP'!D388)),0)&gt;0," #","")</f>
        <v/>
      </c>
      <c r="AL388" s="11" t="str">
        <f>IF(IFERROR(SEARCH(CHAR(10),UPPER('ÚHRADOVÝ KATALOG VZP - ZP'!D388)),0)&gt;0," ALT+ENTER","")</f>
        <v/>
      </c>
      <c r="AM388" s="96" t="str">
        <f>IF(AND(AE388=0, R388="NE"),"Chybí DOP",IF(LEN(TRIM(AF388&amp;AG388&amp;AH388&amp;AI388&amp;AJ388&amp;AK388&amp;AL388))&gt;0,"Nepovolený(é) znak(y):   "&amp;AF388&amp;AG388&amp;AH388&amp;AI388&amp;AJ388&amp;AK388&amp;AL388,TRIM('ÚHRADOVÝ KATALOG VZP - ZP'!D388)))</f>
        <v/>
      </c>
    </row>
    <row r="389" spans="1:39" ht="30" hidden="1" customHeight="1" x14ac:dyDescent="0.2">
      <c r="A389" s="1">
        <v>384</v>
      </c>
      <c r="B389" s="20" t="str">
        <f>IF(ISBLANK('ÚHRADOVÝ KATALOG VZP - ZP'!B389),"",'ÚHRADOVÝ KATALOG VZP - ZP'!B389)</f>
        <v/>
      </c>
      <c r="C389" s="21" t="str">
        <f t="shared" si="21"/>
        <v/>
      </c>
      <c r="D389" s="21" t="str">
        <f t="shared" si="22"/>
        <v/>
      </c>
      <c r="E389" s="22" t="str">
        <f>IF(S389="NOVÝ",IF(LEN(TRIM('ÚHRADOVÝ KATALOG VZP - ZP'!E389))=0,"Chybí TYP",'ÚHRADOVÝ KATALOG VZP - ZP'!E389),IF(LEN(TRIM('ÚHRADOVÝ KATALOG VZP - ZP'!E389))=0,"",'ÚHRADOVÝ KATALOG VZP - ZP'!E389))</f>
        <v/>
      </c>
      <c r="F389" s="22" t="str">
        <f t="shared" si="23"/>
        <v/>
      </c>
      <c r="G389" s="22" t="str">
        <f>IF(S389="NOVÝ",IF(LEN(TRIM('ÚHRADOVÝ KATALOG VZP - ZP'!G389))=0,"???",IF(IFERROR(SEARCH("""",UPPER('ÚHRADOVÝ KATALOG VZP - ZP'!G389)),0)=0,UPPER('ÚHRADOVÝ KATALOG VZP - ZP'!G389),"("&amp;""""&amp;")")),IF(LEN(TRIM('ÚHRADOVÝ KATALOG VZP - ZP'!G389))=0,"",IF(IFERROR(SEARCH("""",UPPER('ÚHRADOVÝ KATALOG VZP - ZP'!G389)),0)=0,UPPER('ÚHRADOVÝ KATALOG VZP - ZP'!G389),"("&amp;""""&amp;")")))</f>
        <v/>
      </c>
      <c r="H389" s="22" t="str">
        <f>IF(IFERROR(SEARCH("""",UPPER('ÚHRADOVÝ KATALOG VZP - ZP'!H389)),0)=0,UPPER('ÚHRADOVÝ KATALOG VZP - ZP'!H389),"("&amp;""""&amp;")")</f>
        <v/>
      </c>
      <c r="I389" s="22" t="str">
        <f>IF(IFERROR(SEARCH("""",UPPER('ÚHRADOVÝ KATALOG VZP - ZP'!I389)),0)=0,UPPER('ÚHRADOVÝ KATALOG VZP - ZP'!I389),"("&amp;""""&amp;")")</f>
        <v/>
      </c>
      <c r="J389" s="23" t="str">
        <f>IF(S389="NOVÝ",IF(LEN(TRIM('ÚHRADOVÝ KATALOG VZP - ZP'!J389))=0,"Chybí VYC",'ÚHRADOVÝ KATALOG VZP - ZP'!J389),IF(LEN(TRIM('ÚHRADOVÝ KATALOG VZP - ZP'!J389))=0,"",'ÚHRADOVÝ KATALOG VZP - ZP'!J389))</f>
        <v/>
      </c>
      <c r="K389" s="22" t="str">
        <f>IF(S389="NOVÝ",IF(LEN(TRIM('ÚHRADOVÝ KATALOG VZP - ZP'!K389))=0,"Chybí MENA",IF(IFERROR(SEARCH("""",UPPER('ÚHRADOVÝ KATALOG VZP - ZP'!K389)),0)=0,UPPER('ÚHRADOVÝ KATALOG VZP - ZP'!K389),"("&amp;""""&amp;")")),IF(LEN(TRIM('ÚHRADOVÝ KATALOG VZP - ZP'!K389))=0,"",IF(IFERROR(SEARCH("""",UPPER('ÚHRADOVÝ KATALOG VZP - ZP'!K389)),0)=0,UPPER('ÚHRADOVÝ KATALOG VZP - ZP'!K389),"("&amp;""""&amp;")")))</f>
        <v/>
      </c>
      <c r="L389" s="24" t="str">
        <f>IF(S389="NOVÝ",IF(LEN(TRIM('ÚHRADOVÝ KATALOG VZP - ZP'!L389))=0,"Chybí KURZ",'ÚHRADOVÝ KATALOG VZP - ZP'!L389),IF(LEN(TRIM('ÚHRADOVÝ KATALOG VZP - ZP'!L389))=0,"",'ÚHRADOVÝ KATALOG VZP - ZP'!L389))</f>
        <v/>
      </c>
      <c r="M389" s="83" t="str">
        <f>IF(S389="NOVÝ",IF(LEN(TRIM('ÚHRADOVÝ KATALOG VZP - ZP'!M389))=0,"Chybí DPH",
IF(OR('ÚHRADOVÝ KATALOG VZP - ZP'!M389=15,'ÚHRADOVÝ KATALOG VZP - ZP'!M389=21),
'ÚHRADOVÝ KATALOG VZP - ZP'!M389,"CHYBA")),
IF(LEN(TRIM('ÚHRADOVÝ KATALOG VZP - ZP'!M389))=0,"",
IF(OR('ÚHRADOVÝ KATALOG VZP - ZP'!M389=15,'ÚHRADOVÝ KATALOG VZP - ZP'!M389=21),
'ÚHRADOVÝ KATALOG VZP - ZP'!M389,"CHYBA"))
)</f>
        <v/>
      </c>
      <c r="N389" s="25" t="str">
        <f>IF(R389="NE",IF(AND(T389&lt;&gt;"X",LEN('ÚHRADOVÝ KATALOG VZP - ZP'!N389)&gt;0),IF(ROUND(J389*L389*(1+(M389/100))*T389,2)&lt;'ÚHRADOVÝ KATALOG VZP - ZP'!N389,TEXT('ÚHRADOVÝ KATALOG VZP - ZP'!N389,"# ##0,00 Kč") &amp; CHAR(10) &amp; "&gt; " &amp; TEXT('ÚHRADOVÝ KATALOG VZP - ZP'!N389-(J389*L389*(1+(M389/100))*T389),"# ##0,00 Kč"),TEXT('ÚHRADOVÝ KATALOG VZP - ZP'!N389,"# ##0,00 Kč") &amp; CHAR(10) &amp; "OK"),"Chybí data pro výpočet"),"")</f>
        <v/>
      </c>
      <c r="O389" s="26" t="str">
        <f>IF(AND(R389="NE",LEN('ÚHRADOVÝ KATALOG VZP - ZP'!O389)&gt;0),'ÚHRADOVÝ KATALOG VZP - ZP'!O389,"")</f>
        <v/>
      </c>
      <c r="P389" s="26" t="str">
        <f>IF(AND(R389="NE",LEN('ÚHRADOVÝ KATALOG VZP - ZP'!P389)&gt;0),'ÚHRADOVÝ KATALOG VZP - ZP'!P389,"")</f>
        <v/>
      </c>
      <c r="Q389" s="79" t="str">
        <f>IF(LEN(TRIM('ÚHRADOVÝ KATALOG VZP - ZP'!Q389))=0,"",IF(IFERROR(SEARCH("""",UPPER('ÚHRADOVÝ KATALOG VZP - ZP'!Q389)),0)=0,UPPER('ÚHRADOVÝ KATALOG VZP - ZP'!Q389),"("&amp;""""&amp;")"))</f>
        <v/>
      </c>
      <c r="R389" s="31" t="str">
        <f>IF(LEN(TRIM('ÚHRADOVÝ KATALOG VZP - ZP'!B389)&amp;TRIM('ÚHRADOVÝ KATALOG VZP - ZP'!C389)&amp;TRIM('ÚHRADOVÝ KATALOG VZP - ZP'!D389)&amp;TRIM('ÚHRADOVÝ KATALOG VZP - ZP'!E389)&amp;TRIM('ÚHRADOVÝ KATALOG VZP - ZP'!F389)&amp;TRIM('ÚHRADOVÝ KATALOG VZP - ZP'!G389)&amp;TRIM('ÚHRADOVÝ KATALOG VZP - ZP'!H389)&amp;TRIM('ÚHRADOVÝ KATALOG VZP - ZP'!I389)&amp;TRIM('ÚHRADOVÝ KATALOG VZP - ZP'!J389)&amp;TRIM('ÚHRADOVÝ KATALOG VZP - ZP'!K389)&amp;TRIM('ÚHRADOVÝ KATALOG VZP - ZP'!L389)&amp;TRIM('ÚHRADOVÝ KATALOG VZP - ZP'!M389)&amp;TRIM('ÚHRADOVÝ KATALOG VZP - ZP'!N389)&amp;TRIM('ÚHRADOVÝ KATALOG VZP - ZP'!O389)&amp;TRIM('ÚHRADOVÝ KATALOG VZP - ZP'!P389)&amp;TRIM('ÚHRADOVÝ KATALOG VZP - ZP'!Q389))=0,"ANO","NE")</f>
        <v>ANO</v>
      </c>
      <c r="S389" s="31" t="str">
        <f>IF(R389="NE",IF(LEN(TRIM('ÚHRADOVÝ KATALOG VZP - ZP'!B389))=0,"NOVÝ","OPRAVA"),"")</f>
        <v/>
      </c>
      <c r="T389" s="32" t="str">
        <f t="shared" si="24"/>
        <v>X</v>
      </c>
      <c r="U389" s="11"/>
      <c r="V389" s="11">
        <f>LEN(TRIM('ÚHRADOVÝ KATALOG VZP - ZP'!C389))</f>
        <v>0</v>
      </c>
      <c r="W389" s="11" t="str">
        <f>IF(IFERROR(SEARCH("""",UPPER('ÚHRADOVÝ KATALOG VZP - ZP'!C389)),0)&gt;0," "&amp;CHAR(34),"")</f>
        <v/>
      </c>
      <c r="X389" s="11" t="str">
        <f>IF(IFERROR(SEARCH("~?",UPPER('ÚHRADOVÝ KATALOG VZP - ZP'!C389)),0)&gt;0," ?","")</f>
        <v/>
      </c>
      <c r="Y389" s="11" t="str">
        <f>IF(IFERROR(SEARCH("!",UPPER('ÚHRADOVÝ KATALOG VZP - ZP'!C389)),0)&gt;0," !","")</f>
        <v/>
      </c>
      <c r="Z389" s="11" t="str">
        <f>IF(IFERROR(SEARCH("_",UPPER('ÚHRADOVÝ KATALOG VZP - ZP'!C389)),0)&gt;0," _","")</f>
        <v/>
      </c>
      <c r="AA389" s="11" t="str">
        <f>IF(IFERROR(SEARCH("§",UPPER('ÚHRADOVÝ KATALOG VZP - ZP'!C389)),0)&gt;0," §","")</f>
        <v/>
      </c>
      <c r="AB389" s="11" t="str">
        <f>IF(IFERROR(SEARCH("#",UPPER('ÚHRADOVÝ KATALOG VZP - ZP'!C389)),0)&gt;0," #","")</f>
        <v/>
      </c>
      <c r="AC389" s="11" t="str">
        <f>IF(IFERROR(SEARCH(CHAR(10),UPPER('ÚHRADOVÝ KATALOG VZP - ZP'!C389)),0)&gt;0," ALT+ENTER","")</f>
        <v/>
      </c>
      <c r="AD389" s="96" t="str">
        <f>IF(AND(V389=0, R389="NE"),"Chybí NAZ",IF(LEN(TRIM(W389&amp;X389&amp;Y389&amp;Z389&amp;AA389&amp;AB389&amp;AC389))&gt;0,"Nepovolený(é) znak(y):   "&amp;W389&amp;X389&amp;Y389&amp;Z389&amp;AA389&amp;AB389&amp;AC389,TRIM('ÚHRADOVÝ KATALOG VZP - ZP'!C389)))</f>
        <v/>
      </c>
      <c r="AE389" s="11">
        <f>LEN(TRIM('ÚHRADOVÝ KATALOG VZP - ZP'!D389))</f>
        <v>0</v>
      </c>
      <c r="AF389" s="11" t="str">
        <f>IF(IFERROR(SEARCH("""",UPPER('ÚHRADOVÝ KATALOG VZP - ZP'!D389)),0)&gt;0," "&amp;CHAR(34),"")</f>
        <v/>
      </c>
      <c r="AG389" s="11" t="str">
        <f>IF(IFERROR(SEARCH("~?",UPPER('ÚHRADOVÝ KATALOG VZP - ZP'!D389)),0)&gt;0," ?","")</f>
        <v/>
      </c>
      <c r="AH389" s="11" t="str">
        <f>IF(IFERROR(SEARCH("!",UPPER('ÚHRADOVÝ KATALOG VZP - ZP'!D389)),0)&gt;0," !","")</f>
        <v/>
      </c>
      <c r="AI389" s="11" t="str">
        <f>IF(IFERROR(SEARCH("_",UPPER('ÚHRADOVÝ KATALOG VZP - ZP'!D389)),0)&gt;0," _","")</f>
        <v/>
      </c>
      <c r="AJ389" s="11" t="str">
        <f>IF(IFERROR(SEARCH("§",UPPER('ÚHRADOVÝ KATALOG VZP - ZP'!D389)),0)&gt;0," §","")</f>
        <v/>
      </c>
      <c r="AK389" s="11" t="str">
        <f>IF(IFERROR(SEARCH("#",UPPER('ÚHRADOVÝ KATALOG VZP - ZP'!D389)),0)&gt;0," #","")</f>
        <v/>
      </c>
      <c r="AL389" s="11" t="str">
        <f>IF(IFERROR(SEARCH(CHAR(10),UPPER('ÚHRADOVÝ KATALOG VZP - ZP'!D389)),0)&gt;0," ALT+ENTER","")</f>
        <v/>
      </c>
      <c r="AM389" s="96" t="str">
        <f>IF(AND(AE389=0, R389="NE"),"Chybí DOP",IF(LEN(TRIM(AF389&amp;AG389&amp;AH389&amp;AI389&amp;AJ389&amp;AK389&amp;AL389))&gt;0,"Nepovolený(é) znak(y):   "&amp;AF389&amp;AG389&amp;AH389&amp;AI389&amp;AJ389&amp;AK389&amp;AL389,TRIM('ÚHRADOVÝ KATALOG VZP - ZP'!D389)))</f>
        <v/>
      </c>
    </row>
    <row r="390" spans="1:39" ht="30" hidden="1" customHeight="1" x14ac:dyDescent="0.2">
      <c r="A390" s="1">
        <v>385</v>
      </c>
      <c r="B390" s="20" t="str">
        <f>IF(ISBLANK('ÚHRADOVÝ KATALOG VZP - ZP'!B390),"",'ÚHRADOVÝ KATALOG VZP - ZP'!B390)</f>
        <v/>
      </c>
      <c r="C390" s="21" t="str">
        <f t="shared" si="21"/>
        <v/>
      </c>
      <c r="D390" s="21" t="str">
        <f t="shared" si="22"/>
        <v/>
      </c>
      <c r="E390" s="22" t="str">
        <f>IF(S390="NOVÝ",IF(LEN(TRIM('ÚHRADOVÝ KATALOG VZP - ZP'!E390))=0,"Chybí TYP",'ÚHRADOVÝ KATALOG VZP - ZP'!E390),IF(LEN(TRIM('ÚHRADOVÝ KATALOG VZP - ZP'!E390))=0,"",'ÚHRADOVÝ KATALOG VZP - ZP'!E390))</f>
        <v/>
      </c>
      <c r="F390" s="22" t="str">
        <f t="shared" si="23"/>
        <v/>
      </c>
      <c r="G390" s="22" t="str">
        <f>IF(S390="NOVÝ",IF(LEN(TRIM('ÚHRADOVÝ KATALOG VZP - ZP'!G390))=0,"???",IF(IFERROR(SEARCH("""",UPPER('ÚHRADOVÝ KATALOG VZP - ZP'!G390)),0)=0,UPPER('ÚHRADOVÝ KATALOG VZP - ZP'!G390),"("&amp;""""&amp;")")),IF(LEN(TRIM('ÚHRADOVÝ KATALOG VZP - ZP'!G390))=0,"",IF(IFERROR(SEARCH("""",UPPER('ÚHRADOVÝ KATALOG VZP - ZP'!G390)),0)=0,UPPER('ÚHRADOVÝ KATALOG VZP - ZP'!G390),"("&amp;""""&amp;")")))</f>
        <v/>
      </c>
      <c r="H390" s="22" t="str">
        <f>IF(IFERROR(SEARCH("""",UPPER('ÚHRADOVÝ KATALOG VZP - ZP'!H390)),0)=0,UPPER('ÚHRADOVÝ KATALOG VZP - ZP'!H390),"("&amp;""""&amp;")")</f>
        <v/>
      </c>
      <c r="I390" s="22" t="str">
        <f>IF(IFERROR(SEARCH("""",UPPER('ÚHRADOVÝ KATALOG VZP - ZP'!I390)),0)=0,UPPER('ÚHRADOVÝ KATALOG VZP - ZP'!I390),"("&amp;""""&amp;")")</f>
        <v/>
      </c>
      <c r="J390" s="23" t="str">
        <f>IF(S390="NOVÝ",IF(LEN(TRIM('ÚHRADOVÝ KATALOG VZP - ZP'!J390))=0,"Chybí VYC",'ÚHRADOVÝ KATALOG VZP - ZP'!J390),IF(LEN(TRIM('ÚHRADOVÝ KATALOG VZP - ZP'!J390))=0,"",'ÚHRADOVÝ KATALOG VZP - ZP'!J390))</f>
        <v/>
      </c>
      <c r="K390" s="22" t="str">
        <f>IF(S390="NOVÝ",IF(LEN(TRIM('ÚHRADOVÝ KATALOG VZP - ZP'!K390))=0,"Chybí MENA",IF(IFERROR(SEARCH("""",UPPER('ÚHRADOVÝ KATALOG VZP - ZP'!K390)),0)=0,UPPER('ÚHRADOVÝ KATALOG VZP - ZP'!K390),"("&amp;""""&amp;")")),IF(LEN(TRIM('ÚHRADOVÝ KATALOG VZP - ZP'!K390))=0,"",IF(IFERROR(SEARCH("""",UPPER('ÚHRADOVÝ KATALOG VZP - ZP'!K390)),0)=0,UPPER('ÚHRADOVÝ KATALOG VZP - ZP'!K390),"("&amp;""""&amp;")")))</f>
        <v/>
      </c>
      <c r="L390" s="24" t="str">
        <f>IF(S390="NOVÝ",IF(LEN(TRIM('ÚHRADOVÝ KATALOG VZP - ZP'!L390))=0,"Chybí KURZ",'ÚHRADOVÝ KATALOG VZP - ZP'!L390),IF(LEN(TRIM('ÚHRADOVÝ KATALOG VZP - ZP'!L390))=0,"",'ÚHRADOVÝ KATALOG VZP - ZP'!L390))</f>
        <v/>
      </c>
      <c r="M390" s="83" t="str">
        <f>IF(S390="NOVÝ",IF(LEN(TRIM('ÚHRADOVÝ KATALOG VZP - ZP'!M390))=0,"Chybí DPH",
IF(OR('ÚHRADOVÝ KATALOG VZP - ZP'!M390=15,'ÚHRADOVÝ KATALOG VZP - ZP'!M390=21),
'ÚHRADOVÝ KATALOG VZP - ZP'!M390,"CHYBA")),
IF(LEN(TRIM('ÚHRADOVÝ KATALOG VZP - ZP'!M390))=0,"",
IF(OR('ÚHRADOVÝ KATALOG VZP - ZP'!M390=15,'ÚHRADOVÝ KATALOG VZP - ZP'!M390=21),
'ÚHRADOVÝ KATALOG VZP - ZP'!M390,"CHYBA"))
)</f>
        <v/>
      </c>
      <c r="N390" s="25" t="str">
        <f>IF(R390="NE",IF(AND(T390&lt;&gt;"X",LEN('ÚHRADOVÝ KATALOG VZP - ZP'!N390)&gt;0),IF(ROUND(J390*L390*(1+(M390/100))*T390,2)&lt;'ÚHRADOVÝ KATALOG VZP - ZP'!N390,TEXT('ÚHRADOVÝ KATALOG VZP - ZP'!N390,"# ##0,00 Kč") &amp; CHAR(10) &amp; "&gt; " &amp; TEXT('ÚHRADOVÝ KATALOG VZP - ZP'!N390-(J390*L390*(1+(M390/100))*T390),"# ##0,00 Kč"),TEXT('ÚHRADOVÝ KATALOG VZP - ZP'!N390,"# ##0,00 Kč") &amp; CHAR(10) &amp; "OK"),"Chybí data pro výpočet"),"")</f>
        <v/>
      </c>
      <c r="O390" s="26" t="str">
        <f>IF(AND(R390="NE",LEN('ÚHRADOVÝ KATALOG VZP - ZP'!O390)&gt;0),'ÚHRADOVÝ KATALOG VZP - ZP'!O390,"")</f>
        <v/>
      </c>
      <c r="P390" s="26" t="str">
        <f>IF(AND(R390="NE",LEN('ÚHRADOVÝ KATALOG VZP - ZP'!P390)&gt;0),'ÚHRADOVÝ KATALOG VZP - ZP'!P390,"")</f>
        <v/>
      </c>
      <c r="Q390" s="79" t="str">
        <f>IF(LEN(TRIM('ÚHRADOVÝ KATALOG VZP - ZP'!Q390))=0,"",IF(IFERROR(SEARCH("""",UPPER('ÚHRADOVÝ KATALOG VZP - ZP'!Q390)),0)=0,UPPER('ÚHRADOVÝ KATALOG VZP - ZP'!Q390),"("&amp;""""&amp;")"))</f>
        <v/>
      </c>
      <c r="R390" s="31" t="str">
        <f>IF(LEN(TRIM('ÚHRADOVÝ KATALOG VZP - ZP'!B390)&amp;TRIM('ÚHRADOVÝ KATALOG VZP - ZP'!C390)&amp;TRIM('ÚHRADOVÝ KATALOG VZP - ZP'!D390)&amp;TRIM('ÚHRADOVÝ KATALOG VZP - ZP'!E390)&amp;TRIM('ÚHRADOVÝ KATALOG VZP - ZP'!F390)&amp;TRIM('ÚHRADOVÝ KATALOG VZP - ZP'!G390)&amp;TRIM('ÚHRADOVÝ KATALOG VZP - ZP'!H390)&amp;TRIM('ÚHRADOVÝ KATALOG VZP - ZP'!I390)&amp;TRIM('ÚHRADOVÝ KATALOG VZP - ZP'!J390)&amp;TRIM('ÚHRADOVÝ KATALOG VZP - ZP'!K390)&amp;TRIM('ÚHRADOVÝ KATALOG VZP - ZP'!L390)&amp;TRIM('ÚHRADOVÝ KATALOG VZP - ZP'!M390)&amp;TRIM('ÚHRADOVÝ KATALOG VZP - ZP'!N390)&amp;TRIM('ÚHRADOVÝ KATALOG VZP - ZP'!O390)&amp;TRIM('ÚHRADOVÝ KATALOG VZP - ZP'!P390)&amp;TRIM('ÚHRADOVÝ KATALOG VZP - ZP'!Q390))=0,"ANO","NE")</f>
        <v>ANO</v>
      </c>
      <c r="S390" s="31" t="str">
        <f>IF(R390="NE",IF(LEN(TRIM('ÚHRADOVÝ KATALOG VZP - ZP'!B390))=0,"NOVÝ","OPRAVA"),"")</f>
        <v/>
      </c>
      <c r="T390" s="32" t="str">
        <f t="shared" si="24"/>
        <v>X</v>
      </c>
      <c r="U390" s="11"/>
      <c r="V390" s="11">
        <f>LEN(TRIM('ÚHRADOVÝ KATALOG VZP - ZP'!C390))</f>
        <v>0</v>
      </c>
      <c r="W390" s="11" t="str">
        <f>IF(IFERROR(SEARCH("""",UPPER('ÚHRADOVÝ KATALOG VZP - ZP'!C390)),0)&gt;0," "&amp;CHAR(34),"")</f>
        <v/>
      </c>
      <c r="X390" s="11" t="str">
        <f>IF(IFERROR(SEARCH("~?",UPPER('ÚHRADOVÝ KATALOG VZP - ZP'!C390)),0)&gt;0," ?","")</f>
        <v/>
      </c>
      <c r="Y390" s="11" t="str">
        <f>IF(IFERROR(SEARCH("!",UPPER('ÚHRADOVÝ KATALOG VZP - ZP'!C390)),0)&gt;0," !","")</f>
        <v/>
      </c>
      <c r="Z390" s="11" t="str">
        <f>IF(IFERROR(SEARCH("_",UPPER('ÚHRADOVÝ KATALOG VZP - ZP'!C390)),0)&gt;0," _","")</f>
        <v/>
      </c>
      <c r="AA390" s="11" t="str">
        <f>IF(IFERROR(SEARCH("§",UPPER('ÚHRADOVÝ KATALOG VZP - ZP'!C390)),0)&gt;0," §","")</f>
        <v/>
      </c>
      <c r="AB390" s="11" t="str">
        <f>IF(IFERROR(SEARCH("#",UPPER('ÚHRADOVÝ KATALOG VZP - ZP'!C390)),0)&gt;0," #","")</f>
        <v/>
      </c>
      <c r="AC390" s="11" t="str">
        <f>IF(IFERROR(SEARCH(CHAR(10),UPPER('ÚHRADOVÝ KATALOG VZP - ZP'!C390)),0)&gt;0," ALT+ENTER","")</f>
        <v/>
      </c>
      <c r="AD390" s="96" t="str">
        <f>IF(AND(V390=0, R390="NE"),"Chybí NAZ",IF(LEN(TRIM(W390&amp;X390&amp;Y390&amp;Z390&amp;AA390&amp;AB390&amp;AC390))&gt;0,"Nepovolený(é) znak(y):   "&amp;W390&amp;X390&amp;Y390&amp;Z390&amp;AA390&amp;AB390&amp;AC390,TRIM('ÚHRADOVÝ KATALOG VZP - ZP'!C390)))</f>
        <v/>
      </c>
      <c r="AE390" s="11">
        <f>LEN(TRIM('ÚHRADOVÝ KATALOG VZP - ZP'!D390))</f>
        <v>0</v>
      </c>
      <c r="AF390" s="11" t="str">
        <f>IF(IFERROR(SEARCH("""",UPPER('ÚHRADOVÝ KATALOG VZP - ZP'!D390)),0)&gt;0," "&amp;CHAR(34),"")</f>
        <v/>
      </c>
      <c r="AG390" s="11" t="str">
        <f>IF(IFERROR(SEARCH("~?",UPPER('ÚHRADOVÝ KATALOG VZP - ZP'!D390)),0)&gt;0," ?","")</f>
        <v/>
      </c>
      <c r="AH390" s="11" t="str">
        <f>IF(IFERROR(SEARCH("!",UPPER('ÚHRADOVÝ KATALOG VZP - ZP'!D390)),0)&gt;0," !","")</f>
        <v/>
      </c>
      <c r="AI390" s="11" t="str">
        <f>IF(IFERROR(SEARCH("_",UPPER('ÚHRADOVÝ KATALOG VZP - ZP'!D390)),0)&gt;0," _","")</f>
        <v/>
      </c>
      <c r="AJ390" s="11" t="str">
        <f>IF(IFERROR(SEARCH("§",UPPER('ÚHRADOVÝ KATALOG VZP - ZP'!D390)),0)&gt;0," §","")</f>
        <v/>
      </c>
      <c r="AK390" s="11" t="str">
        <f>IF(IFERROR(SEARCH("#",UPPER('ÚHRADOVÝ KATALOG VZP - ZP'!D390)),0)&gt;0," #","")</f>
        <v/>
      </c>
      <c r="AL390" s="11" t="str">
        <f>IF(IFERROR(SEARCH(CHAR(10),UPPER('ÚHRADOVÝ KATALOG VZP - ZP'!D390)),0)&gt;0," ALT+ENTER","")</f>
        <v/>
      </c>
      <c r="AM390" s="96" t="str">
        <f>IF(AND(AE390=0, R390="NE"),"Chybí DOP",IF(LEN(TRIM(AF390&amp;AG390&amp;AH390&amp;AI390&amp;AJ390&amp;AK390&amp;AL390))&gt;0,"Nepovolený(é) znak(y):   "&amp;AF390&amp;AG390&amp;AH390&amp;AI390&amp;AJ390&amp;AK390&amp;AL390,TRIM('ÚHRADOVÝ KATALOG VZP - ZP'!D390)))</f>
        <v/>
      </c>
    </row>
    <row r="391" spans="1:39" ht="30" hidden="1" customHeight="1" x14ac:dyDescent="0.2">
      <c r="A391" s="1">
        <v>386</v>
      </c>
      <c r="B391" s="20" t="str">
        <f>IF(ISBLANK('ÚHRADOVÝ KATALOG VZP - ZP'!B391),"",'ÚHRADOVÝ KATALOG VZP - ZP'!B391)</f>
        <v/>
      </c>
      <c r="C391" s="21" t="str">
        <f t="shared" ref="C391:C454" si="25">AD391</f>
        <v/>
      </c>
      <c r="D391" s="21" t="str">
        <f t="shared" ref="D391:D454" si="26">AM391</f>
        <v/>
      </c>
      <c r="E391" s="22" t="str">
        <f>IF(S391="NOVÝ",IF(LEN(TRIM('ÚHRADOVÝ KATALOG VZP - ZP'!E391))=0,"Chybí TYP",'ÚHRADOVÝ KATALOG VZP - ZP'!E391),IF(LEN(TRIM('ÚHRADOVÝ KATALOG VZP - ZP'!E391))=0,"",'ÚHRADOVÝ KATALOG VZP - ZP'!E391))</f>
        <v/>
      </c>
      <c r="F391" s="22" t="str">
        <f t="shared" ref="F391:F454" si="27">IF(S391="NOVÝ","M","")</f>
        <v/>
      </c>
      <c r="G391" s="22" t="str">
        <f>IF(S391="NOVÝ",IF(LEN(TRIM('ÚHRADOVÝ KATALOG VZP - ZP'!G391))=0,"???",IF(IFERROR(SEARCH("""",UPPER('ÚHRADOVÝ KATALOG VZP - ZP'!G391)),0)=0,UPPER('ÚHRADOVÝ KATALOG VZP - ZP'!G391),"("&amp;""""&amp;")")),IF(LEN(TRIM('ÚHRADOVÝ KATALOG VZP - ZP'!G391))=0,"",IF(IFERROR(SEARCH("""",UPPER('ÚHRADOVÝ KATALOG VZP - ZP'!G391)),0)=0,UPPER('ÚHRADOVÝ KATALOG VZP - ZP'!G391),"("&amp;""""&amp;")")))</f>
        <v/>
      </c>
      <c r="H391" s="22" t="str">
        <f>IF(IFERROR(SEARCH("""",UPPER('ÚHRADOVÝ KATALOG VZP - ZP'!H391)),0)=0,UPPER('ÚHRADOVÝ KATALOG VZP - ZP'!H391),"("&amp;""""&amp;")")</f>
        <v/>
      </c>
      <c r="I391" s="22" t="str">
        <f>IF(IFERROR(SEARCH("""",UPPER('ÚHRADOVÝ KATALOG VZP - ZP'!I391)),0)=0,UPPER('ÚHRADOVÝ KATALOG VZP - ZP'!I391),"("&amp;""""&amp;")")</f>
        <v/>
      </c>
      <c r="J391" s="23" t="str">
        <f>IF(S391="NOVÝ",IF(LEN(TRIM('ÚHRADOVÝ KATALOG VZP - ZP'!J391))=0,"Chybí VYC",'ÚHRADOVÝ KATALOG VZP - ZP'!J391),IF(LEN(TRIM('ÚHRADOVÝ KATALOG VZP - ZP'!J391))=0,"",'ÚHRADOVÝ KATALOG VZP - ZP'!J391))</f>
        <v/>
      </c>
      <c r="K391" s="22" t="str">
        <f>IF(S391="NOVÝ",IF(LEN(TRIM('ÚHRADOVÝ KATALOG VZP - ZP'!K391))=0,"Chybí MENA",IF(IFERROR(SEARCH("""",UPPER('ÚHRADOVÝ KATALOG VZP - ZP'!K391)),0)=0,UPPER('ÚHRADOVÝ KATALOG VZP - ZP'!K391),"("&amp;""""&amp;")")),IF(LEN(TRIM('ÚHRADOVÝ KATALOG VZP - ZP'!K391))=0,"",IF(IFERROR(SEARCH("""",UPPER('ÚHRADOVÝ KATALOG VZP - ZP'!K391)),0)=0,UPPER('ÚHRADOVÝ KATALOG VZP - ZP'!K391),"("&amp;""""&amp;")")))</f>
        <v/>
      </c>
      <c r="L391" s="24" t="str">
        <f>IF(S391="NOVÝ",IF(LEN(TRIM('ÚHRADOVÝ KATALOG VZP - ZP'!L391))=0,"Chybí KURZ",'ÚHRADOVÝ KATALOG VZP - ZP'!L391),IF(LEN(TRIM('ÚHRADOVÝ KATALOG VZP - ZP'!L391))=0,"",'ÚHRADOVÝ KATALOG VZP - ZP'!L391))</f>
        <v/>
      </c>
      <c r="M391" s="83" t="str">
        <f>IF(S391="NOVÝ",IF(LEN(TRIM('ÚHRADOVÝ KATALOG VZP - ZP'!M391))=0,"Chybí DPH",
IF(OR('ÚHRADOVÝ KATALOG VZP - ZP'!M391=15,'ÚHRADOVÝ KATALOG VZP - ZP'!M391=21),
'ÚHRADOVÝ KATALOG VZP - ZP'!M391,"CHYBA")),
IF(LEN(TRIM('ÚHRADOVÝ KATALOG VZP - ZP'!M391))=0,"",
IF(OR('ÚHRADOVÝ KATALOG VZP - ZP'!M391=15,'ÚHRADOVÝ KATALOG VZP - ZP'!M391=21),
'ÚHRADOVÝ KATALOG VZP - ZP'!M391,"CHYBA"))
)</f>
        <v/>
      </c>
      <c r="N391" s="25" t="str">
        <f>IF(R391="NE",IF(AND(T391&lt;&gt;"X",LEN('ÚHRADOVÝ KATALOG VZP - ZP'!N391)&gt;0),IF(ROUND(J391*L391*(1+(M391/100))*T391,2)&lt;'ÚHRADOVÝ KATALOG VZP - ZP'!N391,TEXT('ÚHRADOVÝ KATALOG VZP - ZP'!N391,"# ##0,00 Kč") &amp; CHAR(10) &amp; "&gt; " &amp; TEXT('ÚHRADOVÝ KATALOG VZP - ZP'!N391-(J391*L391*(1+(M391/100))*T391),"# ##0,00 Kč"),TEXT('ÚHRADOVÝ KATALOG VZP - ZP'!N391,"# ##0,00 Kč") &amp; CHAR(10) &amp; "OK"),"Chybí data pro výpočet"),"")</f>
        <v/>
      </c>
      <c r="O391" s="26" t="str">
        <f>IF(AND(R391="NE",LEN('ÚHRADOVÝ KATALOG VZP - ZP'!O391)&gt;0),'ÚHRADOVÝ KATALOG VZP - ZP'!O391,"")</f>
        <v/>
      </c>
      <c r="P391" s="26" t="str">
        <f>IF(AND(R391="NE",LEN('ÚHRADOVÝ KATALOG VZP - ZP'!P391)&gt;0),'ÚHRADOVÝ KATALOG VZP - ZP'!P391,"")</f>
        <v/>
      </c>
      <c r="Q391" s="79" t="str">
        <f>IF(LEN(TRIM('ÚHRADOVÝ KATALOG VZP - ZP'!Q391))=0,"",IF(IFERROR(SEARCH("""",UPPER('ÚHRADOVÝ KATALOG VZP - ZP'!Q391)),0)=0,UPPER('ÚHRADOVÝ KATALOG VZP - ZP'!Q391),"("&amp;""""&amp;")"))</f>
        <v/>
      </c>
      <c r="R391" s="31" t="str">
        <f>IF(LEN(TRIM('ÚHRADOVÝ KATALOG VZP - ZP'!B391)&amp;TRIM('ÚHRADOVÝ KATALOG VZP - ZP'!C391)&amp;TRIM('ÚHRADOVÝ KATALOG VZP - ZP'!D391)&amp;TRIM('ÚHRADOVÝ KATALOG VZP - ZP'!E391)&amp;TRIM('ÚHRADOVÝ KATALOG VZP - ZP'!F391)&amp;TRIM('ÚHRADOVÝ KATALOG VZP - ZP'!G391)&amp;TRIM('ÚHRADOVÝ KATALOG VZP - ZP'!H391)&amp;TRIM('ÚHRADOVÝ KATALOG VZP - ZP'!I391)&amp;TRIM('ÚHRADOVÝ KATALOG VZP - ZP'!J391)&amp;TRIM('ÚHRADOVÝ KATALOG VZP - ZP'!K391)&amp;TRIM('ÚHRADOVÝ KATALOG VZP - ZP'!L391)&amp;TRIM('ÚHRADOVÝ KATALOG VZP - ZP'!M391)&amp;TRIM('ÚHRADOVÝ KATALOG VZP - ZP'!N391)&amp;TRIM('ÚHRADOVÝ KATALOG VZP - ZP'!O391)&amp;TRIM('ÚHRADOVÝ KATALOG VZP - ZP'!P391)&amp;TRIM('ÚHRADOVÝ KATALOG VZP - ZP'!Q391))=0,"ANO","NE")</f>
        <v>ANO</v>
      </c>
      <c r="S391" s="31" t="str">
        <f>IF(R391="NE",IF(LEN(TRIM('ÚHRADOVÝ KATALOG VZP - ZP'!B391))=0,"NOVÝ","OPRAVA"),"")</f>
        <v/>
      </c>
      <c r="T391" s="32" t="str">
        <f t="shared" ref="T391:T454" si="28">IF(AND(LEN(TRIM(J391))&gt;0,LEN(TRIM(L391))&gt;0,LEN(TRIM(M391))&gt;0,F391&lt;&gt;"???"),IF(F391="M",1.1,1.25),"X")</f>
        <v>X</v>
      </c>
      <c r="U391" s="11"/>
      <c r="V391" s="11">
        <f>LEN(TRIM('ÚHRADOVÝ KATALOG VZP - ZP'!C391))</f>
        <v>0</v>
      </c>
      <c r="W391" s="11" t="str">
        <f>IF(IFERROR(SEARCH("""",UPPER('ÚHRADOVÝ KATALOG VZP - ZP'!C391)),0)&gt;0," "&amp;CHAR(34),"")</f>
        <v/>
      </c>
      <c r="X391" s="11" t="str">
        <f>IF(IFERROR(SEARCH("~?",UPPER('ÚHRADOVÝ KATALOG VZP - ZP'!C391)),0)&gt;0," ?","")</f>
        <v/>
      </c>
      <c r="Y391" s="11" t="str">
        <f>IF(IFERROR(SEARCH("!",UPPER('ÚHRADOVÝ KATALOG VZP - ZP'!C391)),0)&gt;0," !","")</f>
        <v/>
      </c>
      <c r="Z391" s="11" t="str">
        <f>IF(IFERROR(SEARCH("_",UPPER('ÚHRADOVÝ KATALOG VZP - ZP'!C391)),0)&gt;0," _","")</f>
        <v/>
      </c>
      <c r="AA391" s="11" t="str">
        <f>IF(IFERROR(SEARCH("§",UPPER('ÚHRADOVÝ KATALOG VZP - ZP'!C391)),0)&gt;0," §","")</f>
        <v/>
      </c>
      <c r="AB391" s="11" t="str">
        <f>IF(IFERROR(SEARCH("#",UPPER('ÚHRADOVÝ KATALOG VZP - ZP'!C391)),0)&gt;0," #","")</f>
        <v/>
      </c>
      <c r="AC391" s="11" t="str">
        <f>IF(IFERROR(SEARCH(CHAR(10),UPPER('ÚHRADOVÝ KATALOG VZP - ZP'!C391)),0)&gt;0," ALT+ENTER","")</f>
        <v/>
      </c>
      <c r="AD391" s="96" t="str">
        <f>IF(AND(V391=0, R391="NE"),"Chybí NAZ",IF(LEN(TRIM(W391&amp;X391&amp;Y391&amp;Z391&amp;AA391&amp;AB391&amp;AC391))&gt;0,"Nepovolený(é) znak(y):   "&amp;W391&amp;X391&amp;Y391&amp;Z391&amp;AA391&amp;AB391&amp;AC391,TRIM('ÚHRADOVÝ KATALOG VZP - ZP'!C391)))</f>
        <v/>
      </c>
      <c r="AE391" s="11">
        <f>LEN(TRIM('ÚHRADOVÝ KATALOG VZP - ZP'!D391))</f>
        <v>0</v>
      </c>
      <c r="AF391" s="11" t="str">
        <f>IF(IFERROR(SEARCH("""",UPPER('ÚHRADOVÝ KATALOG VZP - ZP'!D391)),0)&gt;0," "&amp;CHAR(34),"")</f>
        <v/>
      </c>
      <c r="AG391" s="11" t="str">
        <f>IF(IFERROR(SEARCH("~?",UPPER('ÚHRADOVÝ KATALOG VZP - ZP'!D391)),0)&gt;0," ?","")</f>
        <v/>
      </c>
      <c r="AH391" s="11" t="str">
        <f>IF(IFERROR(SEARCH("!",UPPER('ÚHRADOVÝ KATALOG VZP - ZP'!D391)),0)&gt;0," !","")</f>
        <v/>
      </c>
      <c r="AI391" s="11" t="str">
        <f>IF(IFERROR(SEARCH("_",UPPER('ÚHRADOVÝ KATALOG VZP - ZP'!D391)),0)&gt;0," _","")</f>
        <v/>
      </c>
      <c r="AJ391" s="11" t="str">
        <f>IF(IFERROR(SEARCH("§",UPPER('ÚHRADOVÝ KATALOG VZP - ZP'!D391)),0)&gt;0," §","")</f>
        <v/>
      </c>
      <c r="AK391" s="11" t="str">
        <f>IF(IFERROR(SEARCH("#",UPPER('ÚHRADOVÝ KATALOG VZP - ZP'!D391)),0)&gt;0," #","")</f>
        <v/>
      </c>
      <c r="AL391" s="11" t="str">
        <f>IF(IFERROR(SEARCH(CHAR(10),UPPER('ÚHRADOVÝ KATALOG VZP - ZP'!D391)),0)&gt;0," ALT+ENTER","")</f>
        <v/>
      </c>
      <c r="AM391" s="96" t="str">
        <f>IF(AND(AE391=0, R391="NE"),"Chybí DOP",IF(LEN(TRIM(AF391&amp;AG391&amp;AH391&amp;AI391&amp;AJ391&amp;AK391&amp;AL391))&gt;0,"Nepovolený(é) znak(y):   "&amp;AF391&amp;AG391&amp;AH391&amp;AI391&amp;AJ391&amp;AK391&amp;AL391,TRIM('ÚHRADOVÝ KATALOG VZP - ZP'!D391)))</f>
        <v/>
      </c>
    </row>
    <row r="392" spans="1:39" ht="30" hidden="1" customHeight="1" x14ac:dyDescent="0.2">
      <c r="A392" s="1">
        <v>387</v>
      </c>
      <c r="B392" s="20" t="str">
        <f>IF(ISBLANK('ÚHRADOVÝ KATALOG VZP - ZP'!B392),"",'ÚHRADOVÝ KATALOG VZP - ZP'!B392)</f>
        <v/>
      </c>
      <c r="C392" s="21" t="str">
        <f t="shared" si="25"/>
        <v/>
      </c>
      <c r="D392" s="21" t="str">
        <f t="shared" si="26"/>
        <v/>
      </c>
      <c r="E392" s="22" t="str">
        <f>IF(S392="NOVÝ",IF(LEN(TRIM('ÚHRADOVÝ KATALOG VZP - ZP'!E392))=0,"Chybí TYP",'ÚHRADOVÝ KATALOG VZP - ZP'!E392),IF(LEN(TRIM('ÚHRADOVÝ KATALOG VZP - ZP'!E392))=0,"",'ÚHRADOVÝ KATALOG VZP - ZP'!E392))</f>
        <v/>
      </c>
      <c r="F392" s="22" t="str">
        <f t="shared" si="27"/>
        <v/>
      </c>
      <c r="G392" s="22" t="str">
        <f>IF(S392="NOVÝ",IF(LEN(TRIM('ÚHRADOVÝ KATALOG VZP - ZP'!G392))=0,"???",IF(IFERROR(SEARCH("""",UPPER('ÚHRADOVÝ KATALOG VZP - ZP'!G392)),0)=0,UPPER('ÚHRADOVÝ KATALOG VZP - ZP'!G392),"("&amp;""""&amp;")")),IF(LEN(TRIM('ÚHRADOVÝ KATALOG VZP - ZP'!G392))=0,"",IF(IFERROR(SEARCH("""",UPPER('ÚHRADOVÝ KATALOG VZP - ZP'!G392)),0)=0,UPPER('ÚHRADOVÝ KATALOG VZP - ZP'!G392),"("&amp;""""&amp;")")))</f>
        <v/>
      </c>
      <c r="H392" s="22" t="str">
        <f>IF(IFERROR(SEARCH("""",UPPER('ÚHRADOVÝ KATALOG VZP - ZP'!H392)),0)=0,UPPER('ÚHRADOVÝ KATALOG VZP - ZP'!H392),"("&amp;""""&amp;")")</f>
        <v/>
      </c>
      <c r="I392" s="22" t="str">
        <f>IF(IFERROR(SEARCH("""",UPPER('ÚHRADOVÝ KATALOG VZP - ZP'!I392)),0)=0,UPPER('ÚHRADOVÝ KATALOG VZP - ZP'!I392),"("&amp;""""&amp;")")</f>
        <v/>
      </c>
      <c r="J392" s="23" t="str">
        <f>IF(S392="NOVÝ",IF(LEN(TRIM('ÚHRADOVÝ KATALOG VZP - ZP'!J392))=0,"Chybí VYC",'ÚHRADOVÝ KATALOG VZP - ZP'!J392),IF(LEN(TRIM('ÚHRADOVÝ KATALOG VZP - ZP'!J392))=0,"",'ÚHRADOVÝ KATALOG VZP - ZP'!J392))</f>
        <v/>
      </c>
      <c r="K392" s="22" t="str">
        <f>IF(S392="NOVÝ",IF(LEN(TRIM('ÚHRADOVÝ KATALOG VZP - ZP'!K392))=0,"Chybí MENA",IF(IFERROR(SEARCH("""",UPPER('ÚHRADOVÝ KATALOG VZP - ZP'!K392)),0)=0,UPPER('ÚHRADOVÝ KATALOG VZP - ZP'!K392),"("&amp;""""&amp;")")),IF(LEN(TRIM('ÚHRADOVÝ KATALOG VZP - ZP'!K392))=0,"",IF(IFERROR(SEARCH("""",UPPER('ÚHRADOVÝ KATALOG VZP - ZP'!K392)),0)=0,UPPER('ÚHRADOVÝ KATALOG VZP - ZP'!K392),"("&amp;""""&amp;")")))</f>
        <v/>
      </c>
      <c r="L392" s="24" t="str">
        <f>IF(S392="NOVÝ",IF(LEN(TRIM('ÚHRADOVÝ KATALOG VZP - ZP'!L392))=0,"Chybí KURZ",'ÚHRADOVÝ KATALOG VZP - ZP'!L392),IF(LEN(TRIM('ÚHRADOVÝ KATALOG VZP - ZP'!L392))=0,"",'ÚHRADOVÝ KATALOG VZP - ZP'!L392))</f>
        <v/>
      </c>
      <c r="M392" s="83" t="str">
        <f>IF(S392="NOVÝ",IF(LEN(TRIM('ÚHRADOVÝ KATALOG VZP - ZP'!M392))=0,"Chybí DPH",
IF(OR('ÚHRADOVÝ KATALOG VZP - ZP'!M392=15,'ÚHRADOVÝ KATALOG VZP - ZP'!M392=21),
'ÚHRADOVÝ KATALOG VZP - ZP'!M392,"CHYBA")),
IF(LEN(TRIM('ÚHRADOVÝ KATALOG VZP - ZP'!M392))=0,"",
IF(OR('ÚHRADOVÝ KATALOG VZP - ZP'!M392=15,'ÚHRADOVÝ KATALOG VZP - ZP'!M392=21),
'ÚHRADOVÝ KATALOG VZP - ZP'!M392,"CHYBA"))
)</f>
        <v/>
      </c>
      <c r="N392" s="25" t="str">
        <f>IF(R392="NE",IF(AND(T392&lt;&gt;"X",LEN('ÚHRADOVÝ KATALOG VZP - ZP'!N392)&gt;0),IF(ROUND(J392*L392*(1+(M392/100))*T392,2)&lt;'ÚHRADOVÝ KATALOG VZP - ZP'!N392,TEXT('ÚHRADOVÝ KATALOG VZP - ZP'!N392,"# ##0,00 Kč") &amp; CHAR(10) &amp; "&gt; " &amp; TEXT('ÚHRADOVÝ KATALOG VZP - ZP'!N392-(J392*L392*(1+(M392/100))*T392),"# ##0,00 Kč"),TEXT('ÚHRADOVÝ KATALOG VZP - ZP'!N392,"# ##0,00 Kč") &amp; CHAR(10) &amp; "OK"),"Chybí data pro výpočet"),"")</f>
        <v/>
      </c>
      <c r="O392" s="26" t="str">
        <f>IF(AND(R392="NE",LEN('ÚHRADOVÝ KATALOG VZP - ZP'!O392)&gt;0),'ÚHRADOVÝ KATALOG VZP - ZP'!O392,"")</f>
        <v/>
      </c>
      <c r="P392" s="26" t="str">
        <f>IF(AND(R392="NE",LEN('ÚHRADOVÝ KATALOG VZP - ZP'!P392)&gt;0),'ÚHRADOVÝ KATALOG VZP - ZP'!P392,"")</f>
        <v/>
      </c>
      <c r="Q392" s="79" t="str">
        <f>IF(LEN(TRIM('ÚHRADOVÝ KATALOG VZP - ZP'!Q392))=0,"",IF(IFERROR(SEARCH("""",UPPER('ÚHRADOVÝ KATALOG VZP - ZP'!Q392)),0)=0,UPPER('ÚHRADOVÝ KATALOG VZP - ZP'!Q392),"("&amp;""""&amp;")"))</f>
        <v/>
      </c>
      <c r="R392" s="31" t="str">
        <f>IF(LEN(TRIM('ÚHRADOVÝ KATALOG VZP - ZP'!B392)&amp;TRIM('ÚHRADOVÝ KATALOG VZP - ZP'!C392)&amp;TRIM('ÚHRADOVÝ KATALOG VZP - ZP'!D392)&amp;TRIM('ÚHRADOVÝ KATALOG VZP - ZP'!E392)&amp;TRIM('ÚHRADOVÝ KATALOG VZP - ZP'!F392)&amp;TRIM('ÚHRADOVÝ KATALOG VZP - ZP'!G392)&amp;TRIM('ÚHRADOVÝ KATALOG VZP - ZP'!H392)&amp;TRIM('ÚHRADOVÝ KATALOG VZP - ZP'!I392)&amp;TRIM('ÚHRADOVÝ KATALOG VZP - ZP'!J392)&amp;TRIM('ÚHRADOVÝ KATALOG VZP - ZP'!K392)&amp;TRIM('ÚHRADOVÝ KATALOG VZP - ZP'!L392)&amp;TRIM('ÚHRADOVÝ KATALOG VZP - ZP'!M392)&amp;TRIM('ÚHRADOVÝ KATALOG VZP - ZP'!N392)&amp;TRIM('ÚHRADOVÝ KATALOG VZP - ZP'!O392)&amp;TRIM('ÚHRADOVÝ KATALOG VZP - ZP'!P392)&amp;TRIM('ÚHRADOVÝ KATALOG VZP - ZP'!Q392))=0,"ANO","NE")</f>
        <v>ANO</v>
      </c>
      <c r="S392" s="31" t="str">
        <f>IF(R392="NE",IF(LEN(TRIM('ÚHRADOVÝ KATALOG VZP - ZP'!B392))=0,"NOVÝ","OPRAVA"),"")</f>
        <v/>
      </c>
      <c r="T392" s="32" t="str">
        <f t="shared" si="28"/>
        <v>X</v>
      </c>
      <c r="U392" s="11"/>
      <c r="V392" s="11">
        <f>LEN(TRIM('ÚHRADOVÝ KATALOG VZP - ZP'!C392))</f>
        <v>0</v>
      </c>
      <c r="W392" s="11" t="str">
        <f>IF(IFERROR(SEARCH("""",UPPER('ÚHRADOVÝ KATALOG VZP - ZP'!C392)),0)&gt;0," "&amp;CHAR(34),"")</f>
        <v/>
      </c>
      <c r="X392" s="11" t="str">
        <f>IF(IFERROR(SEARCH("~?",UPPER('ÚHRADOVÝ KATALOG VZP - ZP'!C392)),0)&gt;0," ?","")</f>
        <v/>
      </c>
      <c r="Y392" s="11" t="str">
        <f>IF(IFERROR(SEARCH("!",UPPER('ÚHRADOVÝ KATALOG VZP - ZP'!C392)),0)&gt;0," !","")</f>
        <v/>
      </c>
      <c r="Z392" s="11" t="str">
        <f>IF(IFERROR(SEARCH("_",UPPER('ÚHRADOVÝ KATALOG VZP - ZP'!C392)),0)&gt;0," _","")</f>
        <v/>
      </c>
      <c r="AA392" s="11" t="str">
        <f>IF(IFERROR(SEARCH("§",UPPER('ÚHRADOVÝ KATALOG VZP - ZP'!C392)),0)&gt;0," §","")</f>
        <v/>
      </c>
      <c r="AB392" s="11" t="str">
        <f>IF(IFERROR(SEARCH("#",UPPER('ÚHRADOVÝ KATALOG VZP - ZP'!C392)),0)&gt;0," #","")</f>
        <v/>
      </c>
      <c r="AC392" s="11" t="str">
        <f>IF(IFERROR(SEARCH(CHAR(10),UPPER('ÚHRADOVÝ KATALOG VZP - ZP'!C392)),0)&gt;0," ALT+ENTER","")</f>
        <v/>
      </c>
      <c r="AD392" s="96" t="str">
        <f>IF(AND(V392=0, R392="NE"),"Chybí NAZ",IF(LEN(TRIM(W392&amp;X392&amp;Y392&amp;Z392&amp;AA392&amp;AB392&amp;AC392))&gt;0,"Nepovolený(é) znak(y):   "&amp;W392&amp;X392&amp;Y392&amp;Z392&amp;AA392&amp;AB392&amp;AC392,TRIM('ÚHRADOVÝ KATALOG VZP - ZP'!C392)))</f>
        <v/>
      </c>
      <c r="AE392" s="11">
        <f>LEN(TRIM('ÚHRADOVÝ KATALOG VZP - ZP'!D392))</f>
        <v>0</v>
      </c>
      <c r="AF392" s="11" t="str">
        <f>IF(IFERROR(SEARCH("""",UPPER('ÚHRADOVÝ KATALOG VZP - ZP'!D392)),0)&gt;0," "&amp;CHAR(34),"")</f>
        <v/>
      </c>
      <c r="AG392" s="11" t="str">
        <f>IF(IFERROR(SEARCH("~?",UPPER('ÚHRADOVÝ KATALOG VZP - ZP'!D392)),0)&gt;0," ?","")</f>
        <v/>
      </c>
      <c r="AH392" s="11" t="str">
        <f>IF(IFERROR(SEARCH("!",UPPER('ÚHRADOVÝ KATALOG VZP - ZP'!D392)),0)&gt;0," !","")</f>
        <v/>
      </c>
      <c r="AI392" s="11" t="str">
        <f>IF(IFERROR(SEARCH("_",UPPER('ÚHRADOVÝ KATALOG VZP - ZP'!D392)),0)&gt;0," _","")</f>
        <v/>
      </c>
      <c r="AJ392" s="11" t="str">
        <f>IF(IFERROR(SEARCH("§",UPPER('ÚHRADOVÝ KATALOG VZP - ZP'!D392)),0)&gt;0," §","")</f>
        <v/>
      </c>
      <c r="AK392" s="11" t="str">
        <f>IF(IFERROR(SEARCH("#",UPPER('ÚHRADOVÝ KATALOG VZP - ZP'!D392)),0)&gt;0," #","")</f>
        <v/>
      </c>
      <c r="AL392" s="11" t="str">
        <f>IF(IFERROR(SEARCH(CHAR(10),UPPER('ÚHRADOVÝ KATALOG VZP - ZP'!D392)),0)&gt;0," ALT+ENTER","")</f>
        <v/>
      </c>
      <c r="AM392" s="96" t="str">
        <f>IF(AND(AE392=0, R392="NE"),"Chybí DOP",IF(LEN(TRIM(AF392&amp;AG392&amp;AH392&amp;AI392&amp;AJ392&amp;AK392&amp;AL392))&gt;0,"Nepovolený(é) znak(y):   "&amp;AF392&amp;AG392&amp;AH392&amp;AI392&amp;AJ392&amp;AK392&amp;AL392,TRIM('ÚHRADOVÝ KATALOG VZP - ZP'!D392)))</f>
        <v/>
      </c>
    </row>
    <row r="393" spans="1:39" ht="30" hidden="1" customHeight="1" x14ac:dyDescent="0.2">
      <c r="A393" s="1">
        <v>388</v>
      </c>
      <c r="B393" s="20" t="str">
        <f>IF(ISBLANK('ÚHRADOVÝ KATALOG VZP - ZP'!B393),"",'ÚHRADOVÝ KATALOG VZP - ZP'!B393)</f>
        <v/>
      </c>
      <c r="C393" s="21" t="str">
        <f t="shared" si="25"/>
        <v/>
      </c>
      <c r="D393" s="21" t="str">
        <f t="shared" si="26"/>
        <v/>
      </c>
      <c r="E393" s="22" t="str">
        <f>IF(S393="NOVÝ",IF(LEN(TRIM('ÚHRADOVÝ KATALOG VZP - ZP'!E393))=0,"Chybí TYP",'ÚHRADOVÝ KATALOG VZP - ZP'!E393),IF(LEN(TRIM('ÚHRADOVÝ KATALOG VZP - ZP'!E393))=0,"",'ÚHRADOVÝ KATALOG VZP - ZP'!E393))</f>
        <v/>
      </c>
      <c r="F393" s="22" t="str">
        <f t="shared" si="27"/>
        <v/>
      </c>
      <c r="G393" s="22" t="str">
        <f>IF(S393="NOVÝ",IF(LEN(TRIM('ÚHRADOVÝ KATALOG VZP - ZP'!G393))=0,"???",IF(IFERROR(SEARCH("""",UPPER('ÚHRADOVÝ KATALOG VZP - ZP'!G393)),0)=0,UPPER('ÚHRADOVÝ KATALOG VZP - ZP'!G393),"("&amp;""""&amp;")")),IF(LEN(TRIM('ÚHRADOVÝ KATALOG VZP - ZP'!G393))=0,"",IF(IFERROR(SEARCH("""",UPPER('ÚHRADOVÝ KATALOG VZP - ZP'!G393)),0)=0,UPPER('ÚHRADOVÝ KATALOG VZP - ZP'!G393),"("&amp;""""&amp;")")))</f>
        <v/>
      </c>
      <c r="H393" s="22" t="str">
        <f>IF(IFERROR(SEARCH("""",UPPER('ÚHRADOVÝ KATALOG VZP - ZP'!H393)),0)=0,UPPER('ÚHRADOVÝ KATALOG VZP - ZP'!H393),"("&amp;""""&amp;")")</f>
        <v/>
      </c>
      <c r="I393" s="22" t="str">
        <f>IF(IFERROR(SEARCH("""",UPPER('ÚHRADOVÝ KATALOG VZP - ZP'!I393)),0)=0,UPPER('ÚHRADOVÝ KATALOG VZP - ZP'!I393),"("&amp;""""&amp;")")</f>
        <v/>
      </c>
      <c r="J393" s="23" t="str">
        <f>IF(S393="NOVÝ",IF(LEN(TRIM('ÚHRADOVÝ KATALOG VZP - ZP'!J393))=0,"Chybí VYC",'ÚHRADOVÝ KATALOG VZP - ZP'!J393),IF(LEN(TRIM('ÚHRADOVÝ KATALOG VZP - ZP'!J393))=0,"",'ÚHRADOVÝ KATALOG VZP - ZP'!J393))</f>
        <v/>
      </c>
      <c r="K393" s="22" t="str">
        <f>IF(S393="NOVÝ",IF(LEN(TRIM('ÚHRADOVÝ KATALOG VZP - ZP'!K393))=0,"Chybí MENA",IF(IFERROR(SEARCH("""",UPPER('ÚHRADOVÝ KATALOG VZP - ZP'!K393)),0)=0,UPPER('ÚHRADOVÝ KATALOG VZP - ZP'!K393),"("&amp;""""&amp;")")),IF(LEN(TRIM('ÚHRADOVÝ KATALOG VZP - ZP'!K393))=0,"",IF(IFERROR(SEARCH("""",UPPER('ÚHRADOVÝ KATALOG VZP - ZP'!K393)),0)=0,UPPER('ÚHRADOVÝ KATALOG VZP - ZP'!K393),"("&amp;""""&amp;")")))</f>
        <v/>
      </c>
      <c r="L393" s="24" t="str">
        <f>IF(S393="NOVÝ",IF(LEN(TRIM('ÚHRADOVÝ KATALOG VZP - ZP'!L393))=0,"Chybí KURZ",'ÚHRADOVÝ KATALOG VZP - ZP'!L393),IF(LEN(TRIM('ÚHRADOVÝ KATALOG VZP - ZP'!L393))=0,"",'ÚHRADOVÝ KATALOG VZP - ZP'!L393))</f>
        <v/>
      </c>
      <c r="M393" s="83" t="str">
        <f>IF(S393="NOVÝ",IF(LEN(TRIM('ÚHRADOVÝ KATALOG VZP - ZP'!M393))=0,"Chybí DPH",
IF(OR('ÚHRADOVÝ KATALOG VZP - ZP'!M393=15,'ÚHRADOVÝ KATALOG VZP - ZP'!M393=21),
'ÚHRADOVÝ KATALOG VZP - ZP'!M393,"CHYBA")),
IF(LEN(TRIM('ÚHRADOVÝ KATALOG VZP - ZP'!M393))=0,"",
IF(OR('ÚHRADOVÝ KATALOG VZP - ZP'!M393=15,'ÚHRADOVÝ KATALOG VZP - ZP'!M393=21),
'ÚHRADOVÝ KATALOG VZP - ZP'!M393,"CHYBA"))
)</f>
        <v/>
      </c>
      <c r="N393" s="25" t="str">
        <f>IF(R393="NE",IF(AND(T393&lt;&gt;"X",LEN('ÚHRADOVÝ KATALOG VZP - ZP'!N393)&gt;0),IF(ROUND(J393*L393*(1+(M393/100))*T393,2)&lt;'ÚHRADOVÝ KATALOG VZP - ZP'!N393,TEXT('ÚHRADOVÝ KATALOG VZP - ZP'!N393,"# ##0,00 Kč") &amp; CHAR(10) &amp; "&gt; " &amp; TEXT('ÚHRADOVÝ KATALOG VZP - ZP'!N393-(J393*L393*(1+(M393/100))*T393),"# ##0,00 Kč"),TEXT('ÚHRADOVÝ KATALOG VZP - ZP'!N393,"# ##0,00 Kč") &amp; CHAR(10) &amp; "OK"),"Chybí data pro výpočet"),"")</f>
        <v/>
      </c>
      <c r="O393" s="26" t="str">
        <f>IF(AND(R393="NE",LEN('ÚHRADOVÝ KATALOG VZP - ZP'!O393)&gt;0),'ÚHRADOVÝ KATALOG VZP - ZP'!O393,"")</f>
        <v/>
      </c>
      <c r="P393" s="26" t="str">
        <f>IF(AND(R393="NE",LEN('ÚHRADOVÝ KATALOG VZP - ZP'!P393)&gt;0),'ÚHRADOVÝ KATALOG VZP - ZP'!P393,"")</f>
        <v/>
      </c>
      <c r="Q393" s="79" t="str">
        <f>IF(LEN(TRIM('ÚHRADOVÝ KATALOG VZP - ZP'!Q393))=0,"",IF(IFERROR(SEARCH("""",UPPER('ÚHRADOVÝ KATALOG VZP - ZP'!Q393)),0)=0,UPPER('ÚHRADOVÝ KATALOG VZP - ZP'!Q393),"("&amp;""""&amp;")"))</f>
        <v/>
      </c>
      <c r="R393" s="31" t="str">
        <f>IF(LEN(TRIM('ÚHRADOVÝ KATALOG VZP - ZP'!B393)&amp;TRIM('ÚHRADOVÝ KATALOG VZP - ZP'!C393)&amp;TRIM('ÚHRADOVÝ KATALOG VZP - ZP'!D393)&amp;TRIM('ÚHRADOVÝ KATALOG VZP - ZP'!E393)&amp;TRIM('ÚHRADOVÝ KATALOG VZP - ZP'!F393)&amp;TRIM('ÚHRADOVÝ KATALOG VZP - ZP'!G393)&amp;TRIM('ÚHRADOVÝ KATALOG VZP - ZP'!H393)&amp;TRIM('ÚHRADOVÝ KATALOG VZP - ZP'!I393)&amp;TRIM('ÚHRADOVÝ KATALOG VZP - ZP'!J393)&amp;TRIM('ÚHRADOVÝ KATALOG VZP - ZP'!K393)&amp;TRIM('ÚHRADOVÝ KATALOG VZP - ZP'!L393)&amp;TRIM('ÚHRADOVÝ KATALOG VZP - ZP'!M393)&amp;TRIM('ÚHRADOVÝ KATALOG VZP - ZP'!N393)&amp;TRIM('ÚHRADOVÝ KATALOG VZP - ZP'!O393)&amp;TRIM('ÚHRADOVÝ KATALOG VZP - ZP'!P393)&amp;TRIM('ÚHRADOVÝ KATALOG VZP - ZP'!Q393))=0,"ANO","NE")</f>
        <v>ANO</v>
      </c>
      <c r="S393" s="31" t="str">
        <f>IF(R393="NE",IF(LEN(TRIM('ÚHRADOVÝ KATALOG VZP - ZP'!B393))=0,"NOVÝ","OPRAVA"),"")</f>
        <v/>
      </c>
      <c r="T393" s="32" t="str">
        <f t="shared" si="28"/>
        <v>X</v>
      </c>
      <c r="U393" s="11"/>
      <c r="V393" s="11">
        <f>LEN(TRIM('ÚHRADOVÝ KATALOG VZP - ZP'!C393))</f>
        <v>0</v>
      </c>
      <c r="W393" s="11" t="str">
        <f>IF(IFERROR(SEARCH("""",UPPER('ÚHRADOVÝ KATALOG VZP - ZP'!C393)),0)&gt;0," "&amp;CHAR(34),"")</f>
        <v/>
      </c>
      <c r="X393" s="11" t="str">
        <f>IF(IFERROR(SEARCH("~?",UPPER('ÚHRADOVÝ KATALOG VZP - ZP'!C393)),0)&gt;0," ?","")</f>
        <v/>
      </c>
      <c r="Y393" s="11" t="str">
        <f>IF(IFERROR(SEARCH("!",UPPER('ÚHRADOVÝ KATALOG VZP - ZP'!C393)),0)&gt;0," !","")</f>
        <v/>
      </c>
      <c r="Z393" s="11" t="str">
        <f>IF(IFERROR(SEARCH("_",UPPER('ÚHRADOVÝ KATALOG VZP - ZP'!C393)),0)&gt;0," _","")</f>
        <v/>
      </c>
      <c r="AA393" s="11" t="str">
        <f>IF(IFERROR(SEARCH("§",UPPER('ÚHRADOVÝ KATALOG VZP - ZP'!C393)),0)&gt;0," §","")</f>
        <v/>
      </c>
      <c r="AB393" s="11" t="str">
        <f>IF(IFERROR(SEARCH("#",UPPER('ÚHRADOVÝ KATALOG VZP - ZP'!C393)),0)&gt;0," #","")</f>
        <v/>
      </c>
      <c r="AC393" s="11" t="str">
        <f>IF(IFERROR(SEARCH(CHAR(10),UPPER('ÚHRADOVÝ KATALOG VZP - ZP'!C393)),0)&gt;0," ALT+ENTER","")</f>
        <v/>
      </c>
      <c r="AD393" s="96" t="str">
        <f>IF(AND(V393=0, R393="NE"),"Chybí NAZ",IF(LEN(TRIM(W393&amp;X393&amp;Y393&amp;Z393&amp;AA393&amp;AB393&amp;AC393))&gt;0,"Nepovolený(é) znak(y):   "&amp;W393&amp;X393&amp;Y393&amp;Z393&amp;AA393&amp;AB393&amp;AC393,TRIM('ÚHRADOVÝ KATALOG VZP - ZP'!C393)))</f>
        <v/>
      </c>
      <c r="AE393" s="11">
        <f>LEN(TRIM('ÚHRADOVÝ KATALOG VZP - ZP'!D393))</f>
        <v>0</v>
      </c>
      <c r="AF393" s="11" t="str">
        <f>IF(IFERROR(SEARCH("""",UPPER('ÚHRADOVÝ KATALOG VZP - ZP'!D393)),0)&gt;0," "&amp;CHAR(34),"")</f>
        <v/>
      </c>
      <c r="AG393" s="11" t="str">
        <f>IF(IFERROR(SEARCH("~?",UPPER('ÚHRADOVÝ KATALOG VZP - ZP'!D393)),0)&gt;0," ?","")</f>
        <v/>
      </c>
      <c r="AH393" s="11" t="str">
        <f>IF(IFERROR(SEARCH("!",UPPER('ÚHRADOVÝ KATALOG VZP - ZP'!D393)),0)&gt;0," !","")</f>
        <v/>
      </c>
      <c r="AI393" s="11" t="str">
        <f>IF(IFERROR(SEARCH("_",UPPER('ÚHRADOVÝ KATALOG VZP - ZP'!D393)),0)&gt;0," _","")</f>
        <v/>
      </c>
      <c r="AJ393" s="11" t="str">
        <f>IF(IFERROR(SEARCH("§",UPPER('ÚHRADOVÝ KATALOG VZP - ZP'!D393)),0)&gt;0," §","")</f>
        <v/>
      </c>
      <c r="AK393" s="11" t="str">
        <f>IF(IFERROR(SEARCH("#",UPPER('ÚHRADOVÝ KATALOG VZP - ZP'!D393)),0)&gt;0," #","")</f>
        <v/>
      </c>
      <c r="AL393" s="11" t="str">
        <f>IF(IFERROR(SEARCH(CHAR(10),UPPER('ÚHRADOVÝ KATALOG VZP - ZP'!D393)),0)&gt;0," ALT+ENTER","")</f>
        <v/>
      </c>
      <c r="AM393" s="96" t="str">
        <f>IF(AND(AE393=0, R393="NE"),"Chybí DOP",IF(LEN(TRIM(AF393&amp;AG393&amp;AH393&amp;AI393&amp;AJ393&amp;AK393&amp;AL393))&gt;0,"Nepovolený(é) znak(y):   "&amp;AF393&amp;AG393&amp;AH393&amp;AI393&amp;AJ393&amp;AK393&amp;AL393,TRIM('ÚHRADOVÝ KATALOG VZP - ZP'!D393)))</f>
        <v/>
      </c>
    </row>
    <row r="394" spans="1:39" ht="30" hidden="1" customHeight="1" x14ac:dyDescent="0.2">
      <c r="A394" s="1">
        <v>389</v>
      </c>
      <c r="B394" s="20" t="str">
        <f>IF(ISBLANK('ÚHRADOVÝ KATALOG VZP - ZP'!B394),"",'ÚHRADOVÝ KATALOG VZP - ZP'!B394)</f>
        <v/>
      </c>
      <c r="C394" s="21" t="str">
        <f t="shared" si="25"/>
        <v/>
      </c>
      <c r="D394" s="21" t="str">
        <f t="shared" si="26"/>
        <v/>
      </c>
      <c r="E394" s="22" t="str">
        <f>IF(S394="NOVÝ",IF(LEN(TRIM('ÚHRADOVÝ KATALOG VZP - ZP'!E394))=0,"Chybí TYP",'ÚHRADOVÝ KATALOG VZP - ZP'!E394),IF(LEN(TRIM('ÚHRADOVÝ KATALOG VZP - ZP'!E394))=0,"",'ÚHRADOVÝ KATALOG VZP - ZP'!E394))</f>
        <v/>
      </c>
      <c r="F394" s="22" t="str">
        <f t="shared" si="27"/>
        <v/>
      </c>
      <c r="G394" s="22" t="str">
        <f>IF(S394="NOVÝ",IF(LEN(TRIM('ÚHRADOVÝ KATALOG VZP - ZP'!G394))=0,"???",IF(IFERROR(SEARCH("""",UPPER('ÚHRADOVÝ KATALOG VZP - ZP'!G394)),0)=0,UPPER('ÚHRADOVÝ KATALOG VZP - ZP'!G394),"("&amp;""""&amp;")")),IF(LEN(TRIM('ÚHRADOVÝ KATALOG VZP - ZP'!G394))=0,"",IF(IFERROR(SEARCH("""",UPPER('ÚHRADOVÝ KATALOG VZP - ZP'!G394)),0)=0,UPPER('ÚHRADOVÝ KATALOG VZP - ZP'!G394),"("&amp;""""&amp;")")))</f>
        <v/>
      </c>
      <c r="H394" s="22" t="str">
        <f>IF(IFERROR(SEARCH("""",UPPER('ÚHRADOVÝ KATALOG VZP - ZP'!H394)),0)=0,UPPER('ÚHRADOVÝ KATALOG VZP - ZP'!H394),"("&amp;""""&amp;")")</f>
        <v/>
      </c>
      <c r="I394" s="22" t="str">
        <f>IF(IFERROR(SEARCH("""",UPPER('ÚHRADOVÝ KATALOG VZP - ZP'!I394)),0)=0,UPPER('ÚHRADOVÝ KATALOG VZP - ZP'!I394),"("&amp;""""&amp;")")</f>
        <v/>
      </c>
      <c r="J394" s="23" t="str">
        <f>IF(S394="NOVÝ",IF(LEN(TRIM('ÚHRADOVÝ KATALOG VZP - ZP'!J394))=0,"Chybí VYC",'ÚHRADOVÝ KATALOG VZP - ZP'!J394),IF(LEN(TRIM('ÚHRADOVÝ KATALOG VZP - ZP'!J394))=0,"",'ÚHRADOVÝ KATALOG VZP - ZP'!J394))</f>
        <v/>
      </c>
      <c r="K394" s="22" t="str">
        <f>IF(S394="NOVÝ",IF(LEN(TRIM('ÚHRADOVÝ KATALOG VZP - ZP'!K394))=0,"Chybí MENA",IF(IFERROR(SEARCH("""",UPPER('ÚHRADOVÝ KATALOG VZP - ZP'!K394)),0)=0,UPPER('ÚHRADOVÝ KATALOG VZP - ZP'!K394),"("&amp;""""&amp;")")),IF(LEN(TRIM('ÚHRADOVÝ KATALOG VZP - ZP'!K394))=0,"",IF(IFERROR(SEARCH("""",UPPER('ÚHRADOVÝ KATALOG VZP - ZP'!K394)),0)=0,UPPER('ÚHRADOVÝ KATALOG VZP - ZP'!K394),"("&amp;""""&amp;")")))</f>
        <v/>
      </c>
      <c r="L394" s="24" t="str">
        <f>IF(S394="NOVÝ",IF(LEN(TRIM('ÚHRADOVÝ KATALOG VZP - ZP'!L394))=0,"Chybí KURZ",'ÚHRADOVÝ KATALOG VZP - ZP'!L394),IF(LEN(TRIM('ÚHRADOVÝ KATALOG VZP - ZP'!L394))=0,"",'ÚHRADOVÝ KATALOG VZP - ZP'!L394))</f>
        <v/>
      </c>
      <c r="M394" s="83" t="str">
        <f>IF(S394="NOVÝ",IF(LEN(TRIM('ÚHRADOVÝ KATALOG VZP - ZP'!M394))=0,"Chybí DPH",
IF(OR('ÚHRADOVÝ KATALOG VZP - ZP'!M394=15,'ÚHRADOVÝ KATALOG VZP - ZP'!M394=21),
'ÚHRADOVÝ KATALOG VZP - ZP'!M394,"CHYBA")),
IF(LEN(TRIM('ÚHRADOVÝ KATALOG VZP - ZP'!M394))=0,"",
IF(OR('ÚHRADOVÝ KATALOG VZP - ZP'!M394=15,'ÚHRADOVÝ KATALOG VZP - ZP'!M394=21),
'ÚHRADOVÝ KATALOG VZP - ZP'!M394,"CHYBA"))
)</f>
        <v/>
      </c>
      <c r="N394" s="25" t="str">
        <f>IF(R394="NE",IF(AND(T394&lt;&gt;"X",LEN('ÚHRADOVÝ KATALOG VZP - ZP'!N394)&gt;0),IF(ROUND(J394*L394*(1+(M394/100))*T394,2)&lt;'ÚHRADOVÝ KATALOG VZP - ZP'!N394,TEXT('ÚHRADOVÝ KATALOG VZP - ZP'!N394,"# ##0,00 Kč") &amp; CHAR(10) &amp; "&gt; " &amp; TEXT('ÚHRADOVÝ KATALOG VZP - ZP'!N394-(J394*L394*(1+(M394/100))*T394),"# ##0,00 Kč"),TEXT('ÚHRADOVÝ KATALOG VZP - ZP'!N394,"# ##0,00 Kč") &amp; CHAR(10) &amp; "OK"),"Chybí data pro výpočet"),"")</f>
        <v/>
      </c>
      <c r="O394" s="26" t="str">
        <f>IF(AND(R394="NE",LEN('ÚHRADOVÝ KATALOG VZP - ZP'!O394)&gt;0),'ÚHRADOVÝ KATALOG VZP - ZP'!O394,"")</f>
        <v/>
      </c>
      <c r="P394" s="26" t="str">
        <f>IF(AND(R394="NE",LEN('ÚHRADOVÝ KATALOG VZP - ZP'!P394)&gt;0),'ÚHRADOVÝ KATALOG VZP - ZP'!P394,"")</f>
        <v/>
      </c>
      <c r="Q394" s="79" t="str">
        <f>IF(LEN(TRIM('ÚHRADOVÝ KATALOG VZP - ZP'!Q394))=0,"",IF(IFERROR(SEARCH("""",UPPER('ÚHRADOVÝ KATALOG VZP - ZP'!Q394)),0)=0,UPPER('ÚHRADOVÝ KATALOG VZP - ZP'!Q394),"("&amp;""""&amp;")"))</f>
        <v/>
      </c>
      <c r="R394" s="31" t="str">
        <f>IF(LEN(TRIM('ÚHRADOVÝ KATALOG VZP - ZP'!B394)&amp;TRIM('ÚHRADOVÝ KATALOG VZP - ZP'!C394)&amp;TRIM('ÚHRADOVÝ KATALOG VZP - ZP'!D394)&amp;TRIM('ÚHRADOVÝ KATALOG VZP - ZP'!E394)&amp;TRIM('ÚHRADOVÝ KATALOG VZP - ZP'!F394)&amp;TRIM('ÚHRADOVÝ KATALOG VZP - ZP'!G394)&amp;TRIM('ÚHRADOVÝ KATALOG VZP - ZP'!H394)&amp;TRIM('ÚHRADOVÝ KATALOG VZP - ZP'!I394)&amp;TRIM('ÚHRADOVÝ KATALOG VZP - ZP'!J394)&amp;TRIM('ÚHRADOVÝ KATALOG VZP - ZP'!K394)&amp;TRIM('ÚHRADOVÝ KATALOG VZP - ZP'!L394)&amp;TRIM('ÚHRADOVÝ KATALOG VZP - ZP'!M394)&amp;TRIM('ÚHRADOVÝ KATALOG VZP - ZP'!N394)&amp;TRIM('ÚHRADOVÝ KATALOG VZP - ZP'!O394)&amp;TRIM('ÚHRADOVÝ KATALOG VZP - ZP'!P394)&amp;TRIM('ÚHRADOVÝ KATALOG VZP - ZP'!Q394))=0,"ANO","NE")</f>
        <v>ANO</v>
      </c>
      <c r="S394" s="31" t="str">
        <f>IF(R394="NE",IF(LEN(TRIM('ÚHRADOVÝ KATALOG VZP - ZP'!B394))=0,"NOVÝ","OPRAVA"),"")</f>
        <v/>
      </c>
      <c r="T394" s="32" t="str">
        <f t="shared" si="28"/>
        <v>X</v>
      </c>
      <c r="U394" s="11"/>
      <c r="V394" s="11">
        <f>LEN(TRIM('ÚHRADOVÝ KATALOG VZP - ZP'!C394))</f>
        <v>0</v>
      </c>
      <c r="W394" s="11" t="str">
        <f>IF(IFERROR(SEARCH("""",UPPER('ÚHRADOVÝ KATALOG VZP - ZP'!C394)),0)&gt;0," "&amp;CHAR(34),"")</f>
        <v/>
      </c>
      <c r="X394" s="11" t="str">
        <f>IF(IFERROR(SEARCH("~?",UPPER('ÚHRADOVÝ KATALOG VZP - ZP'!C394)),0)&gt;0," ?","")</f>
        <v/>
      </c>
      <c r="Y394" s="11" t="str">
        <f>IF(IFERROR(SEARCH("!",UPPER('ÚHRADOVÝ KATALOG VZP - ZP'!C394)),0)&gt;0," !","")</f>
        <v/>
      </c>
      <c r="Z394" s="11" t="str">
        <f>IF(IFERROR(SEARCH("_",UPPER('ÚHRADOVÝ KATALOG VZP - ZP'!C394)),0)&gt;0," _","")</f>
        <v/>
      </c>
      <c r="AA394" s="11" t="str">
        <f>IF(IFERROR(SEARCH("§",UPPER('ÚHRADOVÝ KATALOG VZP - ZP'!C394)),0)&gt;0," §","")</f>
        <v/>
      </c>
      <c r="AB394" s="11" t="str">
        <f>IF(IFERROR(SEARCH("#",UPPER('ÚHRADOVÝ KATALOG VZP - ZP'!C394)),0)&gt;0," #","")</f>
        <v/>
      </c>
      <c r="AC394" s="11" t="str">
        <f>IF(IFERROR(SEARCH(CHAR(10),UPPER('ÚHRADOVÝ KATALOG VZP - ZP'!C394)),0)&gt;0," ALT+ENTER","")</f>
        <v/>
      </c>
      <c r="AD394" s="96" t="str">
        <f>IF(AND(V394=0, R394="NE"),"Chybí NAZ",IF(LEN(TRIM(W394&amp;X394&amp;Y394&amp;Z394&amp;AA394&amp;AB394&amp;AC394))&gt;0,"Nepovolený(é) znak(y):   "&amp;W394&amp;X394&amp;Y394&amp;Z394&amp;AA394&amp;AB394&amp;AC394,TRIM('ÚHRADOVÝ KATALOG VZP - ZP'!C394)))</f>
        <v/>
      </c>
      <c r="AE394" s="11">
        <f>LEN(TRIM('ÚHRADOVÝ KATALOG VZP - ZP'!D394))</f>
        <v>0</v>
      </c>
      <c r="AF394" s="11" t="str">
        <f>IF(IFERROR(SEARCH("""",UPPER('ÚHRADOVÝ KATALOG VZP - ZP'!D394)),0)&gt;0," "&amp;CHAR(34),"")</f>
        <v/>
      </c>
      <c r="AG394" s="11" t="str">
        <f>IF(IFERROR(SEARCH("~?",UPPER('ÚHRADOVÝ KATALOG VZP - ZP'!D394)),0)&gt;0," ?","")</f>
        <v/>
      </c>
      <c r="AH394" s="11" t="str">
        <f>IF(IFERROR(SEARCH("!",UPPER('ÚHRADOVÝ KATALOG VZP - ZP'!D394)),0)&gt;0," !","")</f>
        <v/>
      </c>
      <c r="AI394" s="11" t="str">
        <f>IF(IFERROR(SEARCH("_",UPPER('ÚHRADOVÝ KATALOG VZP - ZP'!D394)),0)&gt;0," _","")</f>
        <v/>
      </c>
      <c r="AJ394" s="11" t="str">
        <f>IF(IFERROR(SEARCH("§",UPPER('ÚHRADOVÝ KATALOG VZP - ZP'!D394)),0)&gt;0," §","")</f>
        <v/>
      </c>
      <c r="AK394" s="11" t="str">
        <f>IF(IFERROR(SEARCH("#",UPPER('ÚHRADOVÝ KATALOG VZP - ZP'!D394)),0)&gt;0," #","")</f>
        <v/>
      </c>
      <c r="AL394" s="11" t="str">
        <f>IF(IFERROR(SEARCH(CHAR(10),UPPER('ÚHRADOVÝ KATALOG VZP - ZP'!D394)),0)&gt;0," ALT+ENTER","")</f>
        <v/>
      </c>
      <c r="AM394" s="96" t="str">
        <f>IF(AND(AE394=0, R394="NE"),"Chybí DOP",IF(LEN(TRIM(AF394&amp;AG394&amp;AH394&amp;AI394&amp;AJ394&amp;AK394&amp;AL394))&gt;0,"Nepovolený(é) znak(y):   "&amp;AF394&amp;AG394&amp;AH394&amp;AI394&amp;AJ394&amp;AK394&amp;AL394,TRIM('ÚHRADOVÝ KATALOG VZP - ZP'!D394)))</f>
        <v/>
      </c>
    </row>
    <row r="395" spans="1:39" ht="30" hidden="1" customHeight="1" x14ac:dyDescent="0.2">
      <c r="A395" s="1">
        <v>390</v>
      </c>
      <c r="B395" s="20" t="str">
        <f>IF(ISBLANK('ÚHRADOVÝ KATALOG VZP - ZP'!B395),"",'ÚHRADOVÝ KATALOG VZP - ZP'!B395)</f>
        <v/>
      </c>
      <c r="C395" s="21" t="str">
        <f t="shared" si="25"/>
        <v/>
      </c>
      <c r="D395" s="21" t="str">
        <f t="shared" si="26"/>
        <v/>
      </c>
      <c r="E395" s="22" t="str">
        <f>IF(S395="NOVÝ",IF(LEN(TRIM('ÚHRADOVÝ KATALOG VZP - ZP'!E395))=0,"Chybí TYP",'ÚHRADOVÝ KATALOG VZP - ZP'!E395),IF(LEN(TRIM('ÚHRADOVÝ KATALOG VZP - ZP'!E395))=0,"",'ÚHRADOVÝ KATALOG VZP - ZP'!E395))</f>
        <v/>
      </c>
      <c r="F395" s="22" t="str">
        <f t="shared" si="27"/>
        <v/>
      </c>
      <c r="G395" s="22" t="str">
        <f>IF(S395="NOVÝ",IF(LEN(TRIM('ÚHRADOVÝ KATALOG VZP - ZP'!G395))=0,"???",IF(IFERROR(SEARCH("""",UPPER('ÚHRADOVÝ KATALOG VZP - ZP'!G395)),0)=0,UPPER('ÚHRADOVÝ KATALOG VZP - ZP'!G395),"("&amp;""""&amp;")")),IF(LEN(TRIM('ÚHRADOVÝ KATALOG VZP - ZP'!G395))=0,"",IF(IFERROR(SEARCH("""",UPPER('ÚHRADOVÝ KATALOG VZP - ZP'!G395)),0)=0,UPPER('ÚHRADOVÝ KATALOG VZP - ZP'!G395),"("&amp;""""&amp;")")))</f>
        <v/>
      </c>
      <c r="H395" s="22" t="str">
        <f>IF(IFERROR(SEARCH("""",UPPER('ÚHRADOVÝ KATALOG VZP - ZP'!H395)),0)=0,UPPER('ÚHRADOVÝ KATALOG VZP - ZP'!H395),"("&amp;""""&amp;")")</f>
        <v/>
      </c>
      <c r="I395" s="22" t="str">
        <f>IF(IFERROR(SEARCH("""",UPPER('ÚHRADOVÝ KATALOG VZP - ZP'!I395)),0)=0,UPPER('ÚHRADOVÝ KATALOG VZP - ZP'!I395),"("&amp;""""&amp;")")</f>
        <v/>
      </c>
      <c r="J395" s="23" t="str">
        <f>IF(S395="NOVÝ",IF(LEN(TRIM('ÚHRADOVÝ KATALOG VZP - ZP'!J395))=0,"Chybí VYC",'ÚHRADOVÝ KATALOG VZP - ZP'!J395),IF(LEN(TRIM('ÚHRADOVÝ KATALOG VZP - ZP'!J395))=0,"",'ÚHRADOVÝ KATALOG VZP - ZP'!J395))</f>
        <v/>
      </c>
      <c r="K395" s="22" t="str">
        <f>IF(S395="NOVÝ",IF(LEN(TRIM('ÚHRADOVÝ KATALOG VZP - ZP'!K395))=0,"Chybí MENA",IF(IFERROR(SEARCH("""",UPPER('ÚHRADOVÝ KATALOG VZP - ZP'!K395)),0)=0,UPPER('ÚHRADOVÝ KATALOG VZP - ZP'!K395),"("&amp;""""&amp;")")),IF(LEN(TRIM('ÚHRADOVÝ KATALOG VZP - ZP'!K395))=0,"",IF(IFERROR(SEARCH("""",UPPER('ÚHRADOVÝ KATALOG VZP - ZP'!K395)),0)=0,UPPER('ÚHRADOVÝ KATALOG VZP - ZP'!K395),"("&amp;""""&amp;")")))</f>
        <v/>
      </c>
      <c r="L395" s="24" t="str">
        <f>IF(S395="NOVÝ",IF(LEN(TRIM('ÚHRADOVÝ KATALOG VZP - ZP'!L395))=0,"Chybí KURZ",'ÚHRADOVÝ KATALOG VZP - ZP'!L395),IF(LEN(TRIM('ÚHRADOVÝ KATALOG VZP - ZP'!L395))=0,"",'ÚHRADOVÝ KATALOG VZP - ZP'!L395))</f>
        <v/>
      </c>
      <c r="M395" s="83" t="str">
        <f>IF(S395="NOVÝ",IF(LEN(TRIM('ÚHRADOVÝ KATALOG VZP - ZP'!M395))=0,"Chybí DPH",
IF(OR('ÚHRADOVÝ KATALOG VZP - ZP'!M395=15,'ÚHRADOVÝ KATALOG VZP - ZP'!M395=21),
'ÚHRADOVÝ KATALOG VZP - ZP'!M395,"CHYBA")),
IF(LEN(TRIM('ÚHRADOVÝ KATALOG VZP - ZP'!M395))=0,"",
IF(OR('ÚHRADOVÝ KATALOG VZP - ZP'!M395=15,'ÚHRADOVÝ KATALOG VZP - ZP'!M395=21),
'ÚHRADOVÝ KATALOG VZP - ZP'!M395,"CHYBA"))
)</f>
        <v/>
      </c>
      <c r="N395" s="25" t="str">
        <f>IF(R395="NE",IF(AND(T395&lt;&gt;"X",LEN('ÚHRADOVÝ KATALOG VZP - ZP'!N395)&gt;0),IF(ROUND(J395*L395*(1+(M395/100))*T395,2)&lt;'ÚHRADOVÝ KATALOG VZP - ZP'!N395,TEXT('ÚHRADOVÝ KATALOG VZP - ZP'!N395,"# ##0,00 Kč") &amp; CHAR(10) &amp; "&gt; " &amp; TEXT('ÚHRADOVÝ KATALOG VZP - ZP'!N395-(J395*L395*(1+(M395/100))*T395),"# ##0,00 Kč"),TEXT('ÚHRADOVÝ KATALOG VZP - ZP'!N395,"# ##0,00 Kč") &amp; CHAR(10) &amp; "OK"),"Chybí data pro výpočet"),"")</f>
        <v/>
      </c>
      <c r="O395" s="26" t="str">
        <f>IF(AND(R395="NE",LEN('ÚHRADOVÝ KATALOG VZP - ZP'!O395)&gt;0),'ÚHRADOVÝ KATALOG VZP - ZP'!O395,"")</f>
        <v/>
      </c>
      <c r="P395" s="26" t="str">
        <f>IF(AND(R395="NE",LEN('ÚHRADOVÝ KATALOG VZP - ZP'!P395)&gt;0),'ÚHRADOVÝ KATALOG VZP - ZP'!P395,"")</f>
        <v/>
      </c>
      <c r="Q395" s="79" t="str">
        <f>IF(LEN(TRIM('ÚHRADOVÝ KATALOG VZP - ZP'!Q395))=0,"",IF(IFERROR(SEARCH("""",UPPER('ÚHRADOVÝ KATALOG VZP - ZP'!Q395)),0)=0,UPPER('ÚHRADOVÝ KATALOG VZP - ZP'!Q395),"("&amp;""""&amp;")"))</f>
        <v/>
      </c>
      <c r="R395" s="31" t="str">
        <f>IF(LEN(TRIM('ÚHRADOVÝ KATALOG VZP - ZP'!B395)&amp;TRIM('ÚHRADOVÝ KATALOG VZP - ZP'!C395)&amp;TRIM('ÚHRADOVÝ KATALOG VZP - ZP'!D395)&amp;TRIM('ÚHRADOVÝ KATALOG VZP - ZP'!E395)&amp;TRIM('ÚHRADOVÝ KATALOG VZP - ZP'!F395)&amp;TRIM('ÚHRADOVÝ KATALOG VZP - ZP'!G395)&amp;TRIM('ÚHRADOVÝ KATALOG VZP - ZP'!H395)&amp;TRIM('ÚHRADOVÝ KATALOG VZP - ZP'!I395)&amp;TRIM('ÚHRADOVÝ KATALOG VZP - ZP'!J395)&amp;TRIM('ÚHRADOVÝ KATALOG VZP - ZP'!K395)&amp;TRIM('ÚHRADOVÝ KATALOG VZP - ZP'!L395)&amp;TRIM('ÚHRADOVÝ KATALOG VZP - ZP'!M395)&amp;TRIM('ÚHRADOVÝ KATALOG VZP - ZP'!N395)&amp;TRIM('ÚHRADOVÝ KATALOG VZP - ZP'!O395)&amp;TRIM('ÚHRADOVÝ KATALOG VZP - ZP'!P395)&amp;TRIM('ÚHRADOVÝ KATALOG VZP - ZP'!Q395))=0,"ANO","NE")</f>
        <v>ANO</v>
      </c>
      <c r="S395" s="31" t="str">
        <f>IF(R395="NE",IF(LEN(TRIM('ÚHRADOVÝ KATALOG VZP - ZP'!B395))=0,"NOVÝ","OPRAVA"),"")</f>
        <v/>
      </c>
      <c r="T395" s="32" t="str">
        <f t="shared" si="28"/>
        <v>X</v>
      </c>
      <c r="U395" s="11"/>
      <c r="V395" s="11">
        <f>LEN(TRIM('ÚHRADOVÝ KATALOG VZP - ZP'!C395))</f>
        <v>0</v>
      </c>
      <c r="W395" s="11" t="str">
        <f>IF(IFERROR(SEARCH("""",UPPER('ÚHRADOVÝ KATALOG VZP - ZP'!C395)),0)&gt;0," "&amp;CHAR(34),"")</f>
        <v/>
      </c>
      <c r="X395" s="11" t="str">
        <f>IF(IFERROR(SEARCH("~?",UPPER('ÚHRADOVÝ KATALOG VZP - ZP'!C395)),0)&gt;0," ?","")</f>
        <v/>
      </c>
      <c r="Y395" s="11" t="str">
        <f>IF(IFERROR(SEARCH("!",UPPER('ÚHRADOVÝ KATALOG VZP - ZP'!C395)),0)&gt;0," !","")</f>
        <v/>
      </c>
      <c r="Z395" s="11" t="str">
        <f>IF(IFERROR(SEARCH("_",UPPER('ÚHRADOVÝ KATALOG VZP - ZP'!C395)),0)&gt;0," _","")</f>
        <v/>
      </c>
      <c r="AA395" s="11" t="str">
        <f>IF(IFERROR(SEARCH("§",UPPER('ÚHRADOVÝ KATALOG VZP - ZP'!C395)),0)&gt;0," §","")</f>
        <v/>
      </c>
      <c r="AB395" s="11" t="str">
        <f>IF(IFERROR(SEARCH("#",UPPER('ÚHRADOVÝ KATALOG VZP - ZP'!C395)),0)&gt;0," #","")</f>
        <v/>
      </c>
      <c r="AC395" s="11" t="str">
        <f>IF(IFERROR(SEARCH(CHAR(10),UPPER('ÚHRADOVÝ KATALOG VZP - ZP'!C395)),0)&gt;0," ALT+ENTER","")</f>
        <v/>
      </c>
      <c r="AD395" s="96" t="str">
        <f>IF(AND(V395=0, R395="NE"),"Chybí NAZ",IF(LEN(TRIM(W395&amp;X395&amp;Y395&amp;Z395&amp;AA395&amp;AB395&amp;AC395))&gt;0,"Nepovolený(é) znak(y):   "&amp;W395&amp;X395&amp;Y395&amp;Z395&amp;AA395&amp;AB395&amp;AC395,TRIM('ÚHRADOVÝ KATALOG VZP - ZP'!C395)))</f>
        <v/>
      </c>
      <c r="AE395" s="11">
        <f>LEN(TRIM('ÚHRADOVÝ KATALOG VZP - ZP'!D395))</f>
        <v>0</v>
      </c>
      <c r="AF395" s="11" t="str">
        <f>IF(IFERROR(SEARCH("""",UPPER('ÚHRADOVÝ KATALOG VZP - ZP'!D395)),0)&gt;0," "&amp;CHAR(34),"")</f>
        <v/>
      </c>
      <c r="AG395" s="11" t="str">
        <f>IF(IFERROR(SEARCH("~?",UPPER('ÚHRADOVÝ KATALOG VZP - ZP'!D395)),0)&gt;0," ?","")</f>
        <v/>
      </c>
      <c r="AH395" s="11" t="str">
        <f>IF(IFERROR(SEARCH("!",UPPER('ÚHRADOVÝ KATALOG VZP - ZP'!D395)),0)&gt;0," !","")</f>
        <v/>
      </c>
      <c r="AI395" s="11" t="str">
        <f>IF(IFERROR(SEARCH("_",UPPER('ÚHRADOVÝ KATALOG VZP - ZP'!D395)),0)&gt;0," _","")</f>
        <v/>
      </c>
      <c r="AJ395" s="11" t="str">
        <f>IF(IFERROR(SEARCH("§",UPPER('ÚHRADOVÝ KATALOG VZP - ZP'!D395)),0)&gt;0," §","")</f>
        <v/>
      </c>
      <c r="AK395" s="11" t="str">
        <f>IF(IFERROR(SEARCH("#",UPPER('ÚHRADOVÝ KATALOG VZP - ZP'!D395)),0)&gt;0," #","")</f>
        <v/>
      </c>
      <c r="AL395" s="11" t="str">
        <f>IF(IFERROR(SEARCH(CHAR(10),UPPER('ÚHRADOVÝ KATALOG VZP - ZP'!D395)),0)&gt;0," ALT+ENTER","")</f>
        <v/>
      </c>
      <c r="AM395" s="96" t="str">
        <f>IF(AND(AE395=0, R395="NE"),"Chybí DOP",IF(LEN(TRIM(AF395&amp;AG395&amp;AH395&amp;AI395&amp;AJ395&amp;AK395&amp;AL395))&gt;0,"Nepovolený(é) znak(y):   "&amp;AF395&amp;AG395&amp;AH395&amp;AI395&amp;AJ395&amp;AK395&amp;AL395,TRIM('ÚHRADOVÝ KATALOG VZP - ZP'!D395)))</f>
        <v/>
      </c>
    </row>
    <row r="396" spans="1:39" ht="30" hidden="1" customHeight="1" x14ac:dyDescent="0.2">
      <c r="A396" s="1">
        <v>391</v>
      </c>
      <c r="B396" s="20" t="str">
        <f>IF(ISBLANK('ÚHRADOVÝ KATALOG VZP - ZP'!B396),"",'ÚHRADOVÝ KATALOG VZP - ZP'!B396)</f>
        <v/>
      </c>
      <c r="C396" s="21" t="str">
        <f t="shared" si="25"/>
        <v/>
      </c>
      <c r="D396" s="21" t="str">
        <f t="shared" si="26"/>
        <v/>
      </c>
      <c r="E396" s="22" t="str">
        <f>IF(S396="NOVÝ",IF(LEN(TRIM('ÚHRADOVÝ KATALOG VZP - ZP'!E396))=0,"Chybí TYP",'ÚHRADOVÝ KATALOG VZP - ZP'!E396),IF(LEN(TRIM('ÚHRADOVÝ KATALOG VZP - ZP'!E396))=0,"",'ÚHRADOVÝ KATALOG VZP - ZP'!E396))</f>
        <v/>
      </c>
      <c r="F396" s="22" t="str">
        <f t="shared" si="27"/>
        <v/>
      </c>
      <c r="G396" s="22" t="str">
        <f>IF(S396="NOVÝ",IF(LEN(TRIM('ÚHRADOVÝ KATALOG VZP - ZP'!G396))=0,"???",IF(IFERROR(SEARCH("""",UPPER('ÚHRADOVÝ KATALOG VZP - ZP'!G396)),0)=0,UPPER('ÚHRADOVÝ KATALOG VZP - ZP'!G396),"("&amp;""""&amp;")")),IF(LEN(TRIM('ÚHRADOVÝ KATALOG VZP - ZP'!G396))=0,"",IF(IFERROR(SEARCH("""",UPPER('ÚHRADOVÝ KATALOG VZP - ZP'!G396)),0)=0,UPPER('ÚHRADOVÝ KATALOG VZP - ZP'!G396),"("&amp;""""&amp;")")))</f>
        <v/>
      </c>
      <c r="H396" s="22" t="str">
        <f>IF(IFERROR(SEARCH("""",UPPER('ÚHRADOVÝ KATALOG VZP - ZP'!H396)),0)=0,UPPER('ÚHRADOVÝ KATALOG VZP - ZP'!H396),"("&amp;""""&amp;")")</f>
        <v/>
      </c>
      <c r="I396" s="22" t="str">
        <f>IF(IFERROR(SEARCH("""",UPPER('ÚHRADOVÝ KATALOG VZP - ZP'!I396)),0)=0,UPPER('ÚHRADOVÝ KATALOG VZP - ZP'!I396),"("&amp;""""&amp;")")</f>
        <v/>
      </c>
      <c r="J396" s="23" t="str">
        <f>IF(S396="NOVÝ",IF(LEN(TRIM('ÚHRADOVÝ KATALOG VZP - ZP'!J396))=0,"Chybí VYC",'ÚHRADOVÝ KATALOG VZP - ZP'!J396),IF(LEN(TRIM('ÚHRADOVÝ KATALOG VZP - ZP'!J396))=0,"",'ÚHRADOVÝ KATALOG VZP - ZP'!J396))</f>
        <v/>
      </c>
      <c r="K396" s="22" t="str">
        <f>IF(S396="NOVÝ",IF(LEN(TRIM('ÚHRADOVÝ KATALOG VZP - ZP'!K396))=0,"Chybí MENA",IF(IFERROR(SEARCH("""",UPPER('ÚHRADOVÝ KATALOG VZP - ZP'!K396)),0)=0,UPPER('ÚHRADOVÝ KATALOG VZP - ZP'!K396),"("&amp;""""&amp;")")),IF(LEN(TRIM('ÚHRADOVÝ KATALOG VZP - ZP'!K396))=0,"",IF(IFERROR(SEARCH("""",UPPER('ÚHRADOVÝ KATALOG VZP - ZP'!K396)),0)=0,UPPER('ÚHRADOVÝ KATALOG VZP - ZP'!K396),"("&amp;""""&amp;")")))</f>
        <v/>
      </c>
      <c r="L396" s="24" t="str">
        <f>IF(S396="NOVÝ",IF(LEN(TRIM('ÚHRADOVÝ KATALOG VZP - ZP'!L396))=0,"Chybí KURZ",'ÚHRADOVÝ KATALOG VZP - ZP'!L396),IF(LEN(TRIM('ÚHRADOVÝ KATALOG VZP - ZP'!L396))=0,"",'ÚHRADOVÝ KATALOG VZP - ZP'!L396))</f>
        <v/>
      </c>
      <c r="M396" s="83" t="str">
        <f>IF(S396="NOVÝ",IF(LEN(TRIM('ÚHRADOVÝ KATALOG VZP - ZP'!M396))=0,"Chybí DPH",
IF(OR('ÚHRADOVÝ KATALOG VZP - ZP'!M396=15,'ÚHRADOVÝ KATALOG VZP - ZP'!M396=21),
'ÚHRADOVÝ KATALOG VZP - ZP'!M396,"CHYBA")),
IF(LEN(TRIM('ÚHRADOVÝ KATALOG VZP - ZP'!M396))=0,"",
IF(OR('ÚHRADOVÝ KATALOG VZP - ZP'!M396=15,'ÚHRADOVÝ KATALOG VZP - ZP'!M396=21),
'ÚHRADOVÝ KATALOG VZP - ZP'!M396,"CHYBA"))
)</f>
        <v/>
      </c>
      <c r="N396" s="25" t="str">
        <f>IF(R396="NE",IF(AND(T396&lt;&gt;"X",LEN('ÚHRADOVÝ KATALOG VZP - ZP'!N396)&gt;0),IF(ROUND(J396*L396*(1+(M396/100))*T396,2)&lt;'ÚHRADOVÝ KATALOG VZP - ZP'!N396,TEXT('ÚHRADOVÝ KATALOG VZP - ZP'!N396,"# ##0,00 Kč") &amp; CHAR(10) &amp; "&gt; " &amp; TEXT('ÚHRADOVÝ KATALOG VZP - ZP'!N396-(J396*L396*(1+(M396/100))*T396),"# ##0,00 Kč"),TEXT('ÚHRADOVÝ KATALOG VZP - ZP'!N396,"# ##0,00 Kč") &amp; CHAR(10) &amp; "OK"),"Chybí data pro výpočet"),"")</f>
        <v/>
      </c>
      <c r="O396" s="26" t="str">
        <f>IF(AND(R396="NE",LEN('ÚHRADOVÝ KATALOG VZP - ZP'!O396)&gt;0),'ÚHRADOVÝ KATALOG VZP - ZP'!O396,"")</f>
        <v/>
      </c>
      <c r="P396" s="26" t="str">
        <f>IF(AND(R396="NE",LEN('ÚHRADOVÝ KATALOG VZP - ZP'!P396)&gt;0),'ÚHRADOVÝ KATALOG VZP - ZP'!P396,"")</f>
        <v/>
      </c>
      <c r="Q396" s="79" t="str">
        <f>IF(LEN(TRIM('ÚHRADOVÝ KATALOG VZP - ZP'!Q396))=0,"",IF(IFERROR(SEARCH("""",UPPER('ÚHRADOVÝ KATALOG VZP - ZP'!Q396)),0)=0,UPPER('ÚHRADOVÝ KATALOG VZP - ZP'!Q396),"("&amp;""""&amp;")"))</f>
        <v/>
      </c>
      <c r="R396" s="31" t="str">
        <f>IF(LEN(TRIM('ÚHRADOVÝ KATALOG VZP - ZP'!B396)&amp;TRIM('ÚHRADOVÝ KATALOG VZP - ZP'!C396)&amp;TRIM('ÚHRADOVÝ KATALOG VZP - ZP'!D396)&amp;TRIM('ÚHRADOVÝ KATALOG VZP - ZP'!E396)&amp;TRIM('ÚHRADOVÝ KATALOG VZP - ZP'!F396)&amp;TRIM('ÚHRADOVÝ KATALOG VZP - ZP'!G396)&amp;TRIM('ÚHRADOVÝ KATALOG VZP - ZP'!H396)&amp;TRIM('ÚHRADOVÝ KATALOG VZP - ZP'!I396)&amp;TRIM('ÚHRADOVÝ KATALOG VZP - ZP'!J396)&amp;TRIM('ÚHRADOVÝ KATALOG VZP - ZP'!K396)&amp;TRIM('ÚHRADOVÝ KATALOG VZP - ZP'!L396)&amp;TRIM('ÚHRADOVÝ KATALOG VZP - ZP'!M396)&amp;TRIM('ÚHRADOVÝ KATALOG VZP - ZP'!N396)&amp;TRIM('ÚHRADOVÝ KATALOG VZP - ZP'!O396)&amp;TRIM('ÚHRADOVÝ KATALOG VZP - ZP'!P396)&amp;TRIM('ÚHRADOVÝ KATALOG VZP - ZP'!Q396))=0,"ANO","NE")</f>
        <v>ANO</v>
      </c>
      <c r="S396" s="31" t="str">
        <f>IF(R396="NE",IF(LEN(TRIM('ÚHRADOVÝ KATALOG VZP - ZP'!B396))=0,"NOVÝ","OPRAVA"),"")</f>
        <v/>
      </c>
      <c r="T396" s="32" t="str">
        <f t="shared" si="28"/>
        <v>X</v>
      </c>
      <c r="U396" s="11"/>
      <c r="V396" s="11">
        <f>LEN(TRIM('ÚHRADOVÝ KATALOG VZP - ZP'!C396))</f>
        <v>0</v>
      </c>
      <c r="W396" s="11" t="str">
        <f>IF(IFERROR(SEARCH("""",UPPER('ÚHRADOVÝ KATALOG VZP - ZP'!C396)),0)&gt;0," "&amp;CHAR(34),"")</f>
        <v/>
      </c>
      <c r="X396" s="11" t="str">
        <f>IF(IFERROR(SEARCH("~?",UPPER('ÚHRADOVÝ KATALOG VZP - ZP'!C396)),0)&gt;0," ?","")</f>
        <v/>
      </c>
      <c r="Y396" s="11" t="str">
        <f>IF(IFERROR(SEARCH("!",UPPER('ÚHRADOVÝ KATALOG VZP - ZP'!C396)),0)&gt;0," !","")</f>
        <v/>
      </c>
      <c r="Z396" s="11" t="str">
        <f>IF(IFERROR(SEARCH("_",UPPER('ÚHRADOVÝ KATALOG VZP - ZP'!C396)),0)&gt;0," _","")</f>
        <v/>
      </c>
      <c r="AA396" s="11" t="str">
        <f>IF(IFERROR(SEARCH("§",UPPER('ÚHRADOVÝ KATALOG VZP - ZP'!C396)),0)&gt;0," §","")</f>
        <v/>
      </c>
      <c r="AB396" s="11" t="str">
        <f>IF(IFERROR(SEARCH("#",UPPER('ÚHRADOVÝ KATALOG VZP - ZP'!C396)),0)&gt;0," #","")</f>
        <v/>
      </c>
      <c r="AC396" s="11" t="str">
        <f>IF(IFERROR(SEARCH(CHAR(10),UPPER('ÚHRADOVÝ KATALOG VZP - ZP'!C396)),0)&gt;0," ALT+ENTER","")</f>
        <v/>
      </c>
      <c r="AD396" s="96" t="str">
        <f>IF(AND(V396=0, R396="NE"),"Chybí NAZ",IF(LEN(TRIM(W396&amp;X396&amp;Y396&amp;Z396&amp;AA396&amp;AB396&amp;AC396))&gt;0,"Nepovolený(é) znak(y):   "&amp;W396&amp;X396&amp;Y396&amp;Z396&amp;AA396&amp;AB396&amp;AC396,TRIM('ÚHRADOVÝ KATALOG VZP - ZP'!C396)))</f>
        <v/>
      </c>
      <c r="AE396" s="11">
        <f>LEN(TRIM('ÚHRADOVÝ KATALOG VZP - ZP'!D396))</f>
        <v>0</v>
      </c>
      <c r="AF396" s="11" t="str">
        <f>IF(IFERROR(SEARCH("""",UPPER('ÚHRADOVÝ KATALOG VZP - ZP'!D396)),0)&gt;0," "&amp;CHAR(34),"")</f>
        <v/>
      </c>
      <c r="AG396" s="11" t="str">
        <f>IF(IFERROR(SEARCH("~?",UPPER('ÚHRADOVÝ KATALOG VZP - ZP'!D396)),0)&gt;0," ?","")</f>
        <v/>
      </c>
      <c r="AH396" s="11" t="str">
        <f>IF(IFERROR(SEARCH("!",UPPER('ÚHRADOVÝ KATALOG VZP - ZP'!D396)),0)&gt;0," !","")</f>
        <v/>
      </c>
      <c r="AI396" s="11" t="str">
        <f>IF(IFERROR(SEARCH("_",UPPER('ÚHRADOVÝ KATALOG VZP - ZP'!D396)),0)&gt;0," _","")</f>
        <v/>
      </c>
      <c r="AJ396" s="11" t="str">
        <f>IF(IFERROR(SEARCH("§",UPPER('ÚHRADOVÝ KATALOG VZP - ZP'!D396)),0)&gt;0," §","")</f>
        <v/>
      </c>
      <c r="AK396" s="11" t="str">
        <f>IF(IFERROR(SEARCH("#",UPPER('ÚHRADOVÝ KATALOG VZP - ZP'!D396)),0)&gt;0," #","")</f>
        <v/>
      </c>
      <c r="AL396" s="11" t="str">
        <f>IF(IFERROR(SEARCH(CHAR(10),UPPER('ÚHRADOVÝ KATALOG VZP - ZP'!D396)),0)&gt;0," ALT+ENTER","")</f>
        <v/>
      </c>
      <c r="AM396" s="96" t="str">
        <f>IF(AND(AE396=0, R396="NE"),"Chybí DOP",IF(LEN(TRIM(AF396&amp;AG396&amp;AH396&amp;AI396&amp;AJ396&amp;AK396&amp;AL396))&gt;0,"Nepovolený(é) znak(y):   "&amp;AF396&amp;AG396&amp;AH396&amp;AI396&amp;AJ396&amp;AK396&amp;AL396,TRIM('ÚHRADOVÝ KATALOG VZP - ZP'!D396)))</f>
        <v/>
      </c>
    </row>
    <row r="397" spans="1:39" ht="30" hidden="1" customHeight="1" x14ac:dyDescent="0.2">
      <c r="A397" s="1">
        <v>392</v>
      </c>
      <c r="B397" s="20" t="str">
        <f>IF(ISBLANK('ÚHRADOVÝ KATALOG VZP - ZP'!B397),"",'ÚHRADOVÝ KATALOG VZP - ZP'!B397)</f>
        <v/>
      </c>
      <c r="C397" s="21" t="str">
        <f t="shared" si="25"/>
        <v/>
      </c>
      <c r="D397" s="21" t="str">
        <f t="shared" si="26"/>
        <v/>
      </c>
      <c r="E397" s="22" t="str">
        <f>IF(S397="NOVÝ",IF(LEN(TRIM('ÚHRADOVÝ KATALOG VZP - ZP'!E397))=0,"Chybí TYP",'ÚHRADOVÝ KATALOG VZP - ZP'!E397),IF(LEN(TRIM('ÚHRADOVÝ KATALOG VZP - ZP'!E397))=0,"",'ÚHRADOVÝ KATALOG VZP - ZP'!E397))</f>
        <v/>
      </c>
      <c r="F397" s="22" t="str">
        <f t="shared" si="27"/>
        <v/>
      </c>
      <c r="G397" s="22" t="str">
        <f>IF(S397="NOVÝ",IF(LEN(TRIM('ÚHRADOVÝ KATALOG VZP - ZP'!G397))=0,"???",IF(IFERROR(SEARCH("""",UPPER('ÚHRADOVÝ KATALOG VZP - ZP'!G397)),0)=0,UPPER('ÚHRADOVÝ KATALOG VZP - ZP'!G397),"("&amp;""""&amp;")")),IF(LEN(TRIM('ÚHRADOVÝ KATALOG VZP - ZP'!G397))=0,"",IF(IFERROR(SEARCH("""",UPPER('ÚHRADOVÝ KATALOG VZP - ZP'!G397)),0)=0,UPPER('ÚHRADOVÝ KATALOG VZP - ZP'!G397),"("&amp;""""&amp;")")))</f>
        <v/>
      </c>
      <c r="H397" s="22" t="str">
        <f>IF(IFERROR(SEARCH("""",UPPER('ÚHRADOVÝ KATALOG VZP - ZP'!H397)),0)=0,UPPER('ÚHRADOVÝ KATALOG VZP - ZP'!H397),"("&amp;""""&amp;")")</f>
        <v/>
      </c>
      <c r="I397" s="22" t="str">
        <f>IF(IFERROR(SEARCH("""",UPPER('ÚHRADOVÝ KATALOG VZP - ZP'!I397)),0)=0,UPPER('ÚHRADOVÝ KATALOG VZP - ZP'!I397),"("&amp;""""&amp;")")</f>
        <v/>
      </c>
      <c r="J397" s="23" t="str">
        <f>IF(S397="NOVÝ",IF(LEN(TRIM('ÚHRADOVÝ KATALOG VZP - ZP'!J397))=0,"Chybí VYC",'ÚHRADOVÝ KATALOG VZP - ZP'!J397),IF(LEN(TRIM('ÚHRADOVÝ KATALOG VZP - ZP'!J397))=0,"",'ÚHRADOVÝ KATALOG VZP - ZP'!J397))</f>
        <v/>
      </c>
      <c r="K397" s="22" t="str">
        <f>IF(S397="NOVÝ",IF(LEN(TRIM('ÚHRADOVÝ KATALOG VZP - ZP'!K397))=0,"Chybí MENA",IF(IFERROR(SEARCH("""",UPPER('ÚHRADOVÝ KATALOG VZP - ZP'!K397)),0)=0,UPPER('ÚHRADOVÝ KATALOG VZP - ZP'!K397),"("&amp;""""&amp;")")),IF(LEN(TRIM('ÚHRADOVÝ KATALOG VZP - ZP'!K397))=0,"",IF(IFERROR(SEARCH("""",UPPER('ÚHRADOVÝ KATALOG VZP - ZP'!K397)),0)=0,UPPER('ÚHRADOVÝ KATALOG VZP - ZP'!K397),"("&amp;""""&amp;")")))</f>
        <v/>
      </c>
      <c r="L397" s="24" t="str">
        <f>IF(S397="NOVÝ",IF(LEN(TRIM('ÚHRADOVÝ KATALOG VZP - ZP'!L397))=0,"Chybí KURZ",'ÚHRADOVÝ KATALOG VZP - ZP'!L397),IF(LEN(TRIM('ÚHRADOVÝ KATALOG VZP - ZP'!L397))=0,"",'ÚHRADOVÝ KATALOG VZP - ZP'!L397))</f>
        <v/>
      </c>
      <c r="M397" s="83" t="str">
        <f>IF(S397="NOVÝ",IF(LEN(TRIM('ÚHRADOVÝ KATALOG VZP - ZP'!M397))=0,"Chybí DPH",
IF(OR('ÚHRADOVÝ KATALOG VZP - ZP'!M397=15,'ÚHRADOVÝ KATALOG VZP - ZP'!M397=21),
'ÚHRADOVÝ KATALOG VZP - ZP'!M397,"CHYBA")),
IF(LEN(TRIM('ÚHRADOVÝ KATALOG VZP - ZP'!M397))=0,"",
IF(OR('ÚHRADOVÝ KATALOG VZP - ZP'!M397=15,'ÚHRADOVÝ KATALOG VZP - ZP'!M397=21),
'ÚHRADOVÝ KATALOG VZP - ZP'!M397,"CHYBA"))
)</f>
        <v/>
      </c>
      <c r="N397" s="25" t="str">
        <f>IF(R397="NE",IF(AND(T397&lt;&gt;"X",LEN('ÚHRADOVÝ KATALOG VZP - ZP'!N397)&gt;0),IF(ROUND(J397*L397*(1+(M397/100))*T397,2)&lt;'ÚHRADOVÝ KATALOG VZP - ZP'!N397,TEXT('ÚHRADOVÝ KATALOG VZP - ZP'!N397,"# ##0,00 Kč") &amp; CHAR(10) &amp; "&gt; " &amp; TEXT('ÚHRADOVÝ KATALOG VZP - ZP'!N397-(J397*L397*(1+(M397/100))*T397),"# ##0,00 Kč"),TEXT('ÚHRADOVÝ KATALOG VZP - ZP'!N397,"# ##0,00 Kč") &amp; CHAR(10) &amp; "OK"),"Chybí data pro výpočet"),"")</f>
        <v/>
      </c>
      <c r="O397" s="26" t="str">
        <f>IF(AND(R397="NE",LEN('ÚHRADOVÝ KATALOG VZP - ZP'!O397)&gt;0),'ÚHRADOVÝ KATALOG VZP - ZP'!O397,"")</f>
        <v/>
      </c>
      <c r="P397" s="26" t="str">
        <f>IF(AND(R397="NE",LEN('ÚHRADOVÝ KATALOG VZP - ZP'!P397)&gt;0),'ÚHRADOVÝ KATALOG VZP - ZP'!P397,"")</f>
        <v/>
      </c>
      <c r="Q397" s="79" t="str">
        <f>IF(LEN(TRIM('ÚHRADOVÝ KATALOG VZP - ZP'!Q397))=0,"",IF(IFERROR(SEARCH("""",UPPER('ÚHRADOVÝ KATALOG VZP - ZP'!Q397)),0)=0,UPPER('ÚHRADOVÝ KATALOG VZP - ZP'!Q397),"("&amp;""""&amp;")"))</f>
        <v/>
      </c>
      <c r="R397" s="31" t="str">
        <f>IF(LEN(TRIM('ÚHRADOVÝ KATALOG VZP - ZP'!B397)&amp;TRIM('ÚHRADOVÝ KATALOG VZP - ZP'!C397)&amp;TRIM('ÚHRADOVÝ KATALOG VZP - ZP'!D397)&amp;TRIM('ÚHRADOVÝ KATALOG VZP - ZP'!E397)&amp;TRIM('ÚHRADOVÝ KATALOG VZP - ZP'!F397)&amp;TRIM('ÚHRADOVÝ KATALOG VZP - ZP'!G397)&amp;TRIM('ÚHRADOVÝ KATALOG VZP - ZP'!H397)&amp;TRIM('ÚHRADOVÝ KATALOG VZP - ZP'!I397)&amp;TRIM('ÚHRADOVÝ KATALOG VZP - ZP'!J397)&amp;TRIM('ÚHRADOVÝ KATALOG VZP - ZP'!K397)&amp;TRIM('ÚHRADOVÝ KATALOG VZP - ZP'!L397)&amp;TRIM('ÚHRADOVÝ KATALOG VZP - ZP'!M397)&amp;TRIM('ÚHRADOVÝ KATALOG VZP - ZP'!N397)&amp;TRIM('ÚHRADOVÝ KATALOG VZP - ZP'!O397)&amp;TRIM('ÚHRADOVÝ KATALOG VZP - ZP'!P397)&amp;TRIM('ÚHRADOVÝ KATALOG VZP - ZP'!Q397))=0,"ANO","NE")</f>
        <v>ANO</v>
      </c>
      <c r="S397" s="31" t="str">
        <f>IF(R397="NE",IF(LEN(TRIM('ÚHRADOVÝ KATALOG VZP - ZP'!B397))=0,"NOVÝ","OPRAVA"),"")</f>
        <v/>
      </c>
      <c r="T397" s="32" t="str">
        <f t="shared" si="28"/>
        <v>X</v>
      </c>
      <c r="U397" s="11"/>
      <c r="V397" s="11">
        <f>LEN(TRIM('ÚHRADOVÝ KATALOG VZP - ZP'!C397))</f>
        <v>0</v>
      </c>
      <c r="W397" s="11" t="str">
        <f>IF(IFERROR(SEARCH("""",UPPER('ÚHRADOVÝ KATALOG VZP - ZP'!C397)),0)&gt;0," "&amp;CHAR(34),"")</f>
        <v/>
      </c>
      <c r="X397" s="11" t="str">
        <f>IF(IFERROR(SEARCH("~?",UPPER('ÚHRADOVÝ KATALOG VZP - ZP'!C397)),0)&gt;0," ?","")</f>
        <v/>
      </c>
      <c r="Y397" s="11" t="str">
        <f>IF(IFERROR(SEARCH("!",UPPER('ÚHRADOVÝ KATALOG VZP - ZP'!C397)),0)&gt;0," !","")</f>
        <v/>
      </c>
      <c r="Z397" s="11" t="str">
        <f>IF(IFERROR(SEARCH("_",UPPER('ÚHRADOVÝ KATALOG VZP - ZP'!C397)),0)&gt;0," _","")</f>
        <v/>
      </c>
      <c r="AA397" s="11" t="str">
        <f>IF(IFERROR(SEARCH("§",UPPER('ÚHRADOVÝ KATALOG VZP - ZP'!C397)),0)&gt;0," §","")</f>
        <v/>
      </c>
      <c r="AB397" s="11" t="str">
        <f>IF(IFERROR(SEARCH("#",UPPER('ÚHRADOVÝ KATALOG VZP - ZP'!C397)),0)&gt;0," #","")</f>
        <v/>
      </c>
      <c r="AC397" s="11" t="str">
        <f>IF(IFERROR(SEARCH(CHAR(10),UPPER('ÚHRADOVÝ KATALOG VZP - ZP'!C397)),0)&gt;0," ALT+ENTER","")</f>
        <v/>
      </c>
      <c r="AD397" s="96" t="str">
        <f>IF(AND(V397=0, R397="NE"),"Chybí NAZ",IF(LEN(TRIM(W397&amp;X397&amp;Y397&amp;Z397&amp;AA397&amp;AB397&amp;AC397))&gt;0,"Nepovolený(é) znak(y):   "&amp;W397&amp;X397&amp;Y397&amp;Z397&amp;AA397&amp;AB397&amp;AC397,TRIM('ÚHRADOVÝ KATALOG VZP - ZP'!C397)))</f>
        <v/>
      </c>
      <c r="AE397" s="11">
        <f>LEN(TRIM('ÚHRADOVÝ KATALOG VZP - ZP'!D397))</f>
        <v>0</v>
      </c>
      <c r="AF397" s="11" t="str">
        <f>IF(IFERROR(SEARCH("""",UPPER('ÚHRADOVÝ KATALOG VZP - ZP'!D397)),0)&gt;0," "&amp;CHAR(34),"")</f>
        <v/>
      </c>
      <c r="AG397" s="11" t="str">
        <f>IF(IFERROR(SEARCH("~?",UPPER('ÚHRADOVÝ KATALOG VZP - ZP'!D397)),0)&gt;0," ?","")</f>
        <v/>
      </c>
      <c r="AH397" s="11" t="str">
        <f>IF(IFERROR(SEARCH("!",UPPER('ÚHRADOVÝ KATALOG VZP - ZP'!D397)),0)&gt;0," !","")</f>
        <v/>
      </c>
      <c r="AI397" s="11" t="str">
        <f>IF(IFERROR(SEARCH("_",UPPER('ÚHRADOVÝ KATALOG VZP - ZP'!D397)),0)&gt;0," _","")</f>
        <v/>
      </c>
      <c r="AJ397" s="11" t="str">
        <f>IF(IFERROR(SEARCH("§",UPPER('ÚHRADOVÝ KATALOG VZP - ZP'!D397)),0)&gt;0," §","")</f>
        <v/>
      </c>
      <c r="AK397" s="11" t="str">
        <f>IF(IFERROR(SEARCH("#",UPPER('ÚHRADOVÝ KATALOG VZP - ZP'!D397)),0)&gt;0," #","")</f>
        <v/>
      </c>
      <c r="AL397" s="11" t="str">
        <f>IF(IFERROR(SEARCH(CHAR(10),UPPER('ÚHRADOVÝ KATALOG VZP - ZP'!D397)),0)&gt;0," ALT+ENTER","")</f>
        <v/>
      </c>
      <c r="AM397" s="96" t="str">
        <f>IF(AND(AE397=0, R397="NE"),"Chybí DOP",IF(LEN(TRIM(AF397&amp;AG397&amp;AH397&amp;AI397&amp;AJ397&amp;AK397&amp;AL397))&gt;0,"Nepovolený(é) znak(y):   "&amp;AF397&amp;AG397&amp;AH397&amp;AI397&amp;AJ397&amp;AK397&amp;AL397,TRIM('ÚHRADOVÝ KATALOG VZP - ZP'!D397)))</f>
        <v/>
      </c>
    </row>
    <row r="398" spans="1:39" ht="30" hidden="1" customHeight="1" x14ac:dyDescent="0.2">
      <c r="A398" s="1">
        <v>393</v>
      </c>
      <c r="B398" s="20" t="str">
        <f>IF(ISBLANK('ÚHRADOVÝ KATALOG VZP - ZP'!B398),"",'ÚHRADOVÝ KATALOG VZP - ZP'!B398)</f>
        <v/>
      </c>
      <c r="C398" s="21" t="str">
        <f t="shared" si="25"/>
        <v/>
      </c>
      <c r="D398" s="21" t="str">
        <f t="shared" si="26"/>
        <v/>
      </c>
      <c r="E398" s="22" t="str">
        <f>IF(S398="NOVÝ",IF(LEN(TRIM('ÚHRADOVÝ KATALOG VZP - ZP'!E398))=0,"Chybí TYP",'ÚHRADOVÝ KATALOG VZP - ZP'!E398),IF(LEN(TRIM('ÚHRADOVÝ KATALOG VZP - ZP'!E398))=0,"",'ÚHRADOVÝ KATALOG VZP - ZP'!E398))</f>
        <v/>
      </c>
      <c r="F398" s="22" t="str">
        <f t="shared" si="27"/>
        <v/>
      </c>
      <c r="G398" s="22" t="str">
        <f>IF(S398="NOVÝ",IF(LEN(TRIM('ÚHRADOVÝ KATALOG VZP - ZP'!G398))=0,"???",IF(IFERROR(SEARCH("""",UPPER('ÚHRADOVÝ KATALOG VZP - ZP'!G398)),0)=0,UPPER('ÚHRADOVÝ KATALOG VZP - ZP'!G398),"("&amp;""""&amp;")")),IF(LEN(TRIM('ÚHRADOVÝ KATALOG VZP - ZP'!G398))=0,"",IF(IFERROR(SEARCH("""",UPPER('ÚHRADOVÝ KATALOG VZP - ZP'!G398)),0)=0,UPPER('ÚHRADOVÝ KATALOG VZP - ZP'!G398),"("&amp;""""&amp;")")))</f>
        <v/>
      </c>
      <c r="H398" s="22" t="str">
        <f>IF(IFERROR(SEARCH("""",UPPER('ÚHRADOVÝ KATALOG VZP - ZP'!H398)),0)=0,UPPER('ÚHRADOVÝ KATALOG VZP - ZP'!H398),"("&amp;""""&amp;")")</f>
        <v/>
      </c>
      <c r="I398" s="22" t="str">
        <f>IF(IFERROR(SEARCH("""",UPPER('ÚHRADOVÝ KATALOG VZP - ZP'!I398)),0)=0,UPPER('ÚHRADOVÝ KATALOG VZP - ZP'!I398),"("&amp;""""&amp;")")</f>
        <v/>
      </c>
      <c r="J398" s="23" t="str">
        <f>IF(S398="NOVÝ",IF(LEN(TRIM('ÚHRADOVÝ KATALOG VZP - ZP'!J398))=0,"Chybí VYC",'ÚHRADOVÝ KATALOG VZP - ZP'!J398),IF(LEN(TRIM('ÚHRADOVÝ KATALOG VZP - ZP'!J398))=0,"",'ÚHRADOVÝ KATALOG VZP - ZP'!J398))</f>
        <v/>
      </c>
      <c r="K398" s="22" t="str">
        <f>IF(S398="NOVÝ",IF(LEN(TRIM('ÚHRADOVÝ KATALOG VZP - ZP'!K398))=0,"Chybí MENA",IF(IFERROR(SEARCH("""",UPPER('ÚHRADOVÝ KATALOG VZP - ZP'!K398)),0)=0,UPPER('ÚHRADOVÝ KATALOG VZP - ZP'!K398),"("&amp;""""&amp;")")),IF(LEN(TRIM('ÚHRADOVÝ KATALOG VZP - ZP'!K398))=0,"",IF(IFERROR(SEARCH("""",UPPER('ÚHRADOVÝ KATALOG VZP - ZP'!K398)),0)=0,UPPER('ÚHRADOVÝ KATALOG VZP - ZP'!K398),"("&amp;""""&amp;")")))</f>
        <v/>
      </c>
      <c r="L398" s="24" t="str">
        <f>IF(S398="NOVÝ",IF(LEN(TRIM('ÚHRADOVÝ KATALOG VZP - ZP'!L398))=0,"Chybí KURZ",'ÚHRADOVÝ KATALOG VZP - ZP'!L398),IF(LEN(TRIM('ÚHRADOVÝ KATALOG VZP - ZP'!L398))=0,"",'ÚHRADOVÝ KATALOG VZP - ZP'!L398))</f>
        <v/>
      </c>
      <c r="M398" s="83" t="str">
        <f>IF(S398="NOVÝ",IF(LEN(TRIM('ÚHRADOVÝ KATALOG VZP - ZP'!M398))=0,"Chybí DPH",
IF(OR('ÚHRADOVÝ KATALOG VZP - ZP'!M398=15,'ÚHRADOVÝ KATALOG VZP - ZP'!M398=21),
'ÚHRADOVÝ KATALOG VZP - ZP'!M398,"CHYBA")),
IF(LEN(TRIM('ÚHRADOVÝ KATALOG VZP - ZP'!M398))=0,"",
IF(OR('ÚHRADOVÝ KATALOG VZP - ZP'!M398=15,'ÚHRADOVÝ KATALOG VZP - ZP'!M398=21),
'ÚHRADOVÝ KATALOG VZP - ZP'!M398,"CHYBA"))
)</f>
        <v/>
      </c>
      <c r="N398" s="25" t="str">
        <f>IF(R398="NE",IF(AND(T398&lt;&gt;"X",LEN('ÚHRADOVÝ KATALOG VZP - ZP'!N398)&gt;0),IF(ROUND(J398*L398*(1+(M398/100))*T398,2)&lt;'ÚHRADOVÝ KATALOG VZP - ZP'!N398,TEXT('ÚHRADOVÝ KATALOG VZP - ZP'!N398,"# ##0,00 Kč") &amp; CHAR(10) &amp; "&gt; " &amp; TEXT('ÚHRADOVÝ KATALOG VZP - ZP'!N398-(J398*L398*(1+(M398/100))*T398),"# ##0,00 Kč"),TEXT('ÚHRADOVÝ KATALOG VZP - ZP'!N398,"# ##0,00 Kč") &amp; CHAR(10) &amp; "OK"),"Chybí data pro výpočet"),"")</f>
        <v/>
      </c>
      <c r="O398" s="26" t="str">
        <f>IF(AND(R398="NE",LEN('ÚHRADOVÝ KATALOG VZP - ZP'!O398)&gt;0),'ÚHRADOVÝ KATALOG VZP - ZP'!O398,"")</f>
        <v/>
      </c>
      <c r="P398" s="26" t="str">
        <f>IF(AND(R398="NE",LEN('ÚHRADOVÝ KATALOG VZP - ZP'!P398)&gt;0),'ÚHRADOVÝ KATALOG VZP - ZP'!P398,"")</f>
        <v/>
      </c>
      <c r="Q398" s="79" t="str">
        <f>IF(LEN(TRIM('ÚHRADOVÝ KATALOG VZP - ZP'!Q398))=0,"",IF(IFERROR(SEARCH("""",UPPER('ÚHRADOVÝ KATALOG VZP - ZP'!Q398)),0)=0,UPPER('ÚHRADOVÝ KATALOG VZP - ZP'!Q398),"("&amp;""""&amp;")"))</f>
        <v/>
      </c>
      <c r="R398" s="31" t="str">
        <f>IF(LEN(TRIM('ÚHRADOVÝ KATALOG VZP - ZP'!B398)&amp;TRIM('ÚHRADOVÝ KATALOG VZP - ZP'!C398)&amp;TRIM('ÚHRADOVÝ KATALOG VZP - ZP'!D398)&amp;TRIM('ÚHRADOVÝ KATALOG VZP - ZP'!E398)&amp;TRIM('ÚHRADOVÝ KATALOG VZP - ZP'!F398)&amp;TRIM('ÚHRADOVÝ KATALOG VZP - ZP'!G398)&amp;TRIM('ÚHRADOVÝ KATALOG VZP - ZP'!H398)&amp;TRIM('ÚHRADOVÝ KATALOG VZP - ZP'!I398)&amp;TRIM('ÚHRADOVÝ KATALOG VZP - ZP'!J398)&amp;TRIM('ÚHRADOVÝ KATALOG VZP - ZP'!K398)&amp;TRIM('ÚHRADOVÝ KATALOG VZP - ZP'!L398)&amp;TRIM('ÚHRADOVÝ KATALOG VZP - ZP'!M398)&amp;TRIM('ÚHRADOVÝ KATALOG VZP - ZP'!N398)&amp;TRIM('ÚHRADOVÝ KATALOG VZP - ZP'!O398)&amp;TRIM('ÚHRADOVÝ KATALOG VZP - ZP'!P398)&amp;TRIM('ÚHRADOVÝ KATALOG VZP - ZP'!Q398))=0,"ANO","NE")</f>
        <v>ANO</v>
      </c>
      <c r="S398" s="31" t="str">
        <f>IF(R398="NE",IF(LEN(TRIM('ÚHRADOVÝ KATALOG VZP - ZP'!B398))=0,"NOVÝ","OPRAVA"),"")</f>
        <v/>
      </c>
      <c r="T398" s="32" t="str">
        <f t="shared" si="28"/>
        <v>X</v>
      </c>
      <c r="U398" s="11"/>
      <c r="V398" s="11">
        <f>LEN(TRIM('ÚHRADOVÝ KATALOG VZP - ZP'!C398))</f>
        <v>0</v>
      </c>
      <c r="W398" s="11" t="str">
        <f>IF(IFERROR(SEARCH("""",UPPER('ÚHRADOVÝ KATALOG VZP - ZP'!C398)),0)&gt;0," "&amp;CHAR(34),"")</f>
        <v/>
      </c>
      <c r="X398" s="11" t="str">
        <f>IF(IFERROR(SEARCH("~?",UPPER('ÚHRADOVÝ KATALOG VZP - ZP'!C398)),0)&gt;0," ?","")</f>
        <v/>
      </c>
      <c r="Y398" s="11" t="str">
        <f>IF(IFERROR(SEARCH("!",UPPER('ÚHRADOVÝ KATALOG VZP - ZP'!C398)),0)&gt;0," !","")</f>
        <v/>
      </c>
      <c r="Z398" s="11" t="str">
        <f>IF(IFERROR(SEARCH("_",UPPER('ÚHRADOVÝ KATALOG VZP - ZP'!C398)),0)&gt;0," _","")</f>
        <v/>
      </c>
      <c r="AA398" s="11" t="str">
        <f>IF(IFERROR(SEARCH("§",UPPER('ÚHRADOVÝ KATALOG VZP - ZP'!C398)),0)&gt;0," §","")</f>
        <v/>
      </c>
      <c r="AB398" s="11" t="str">
        <f>IF(IFERROR(SEARCH("#",UPPER('ÚHRADOVÝ KATALOG VZP - ZP'!C398)),0)&gt;0," #","")</f>
        <v/>
      </c>
      <c r="AC398" s="11" t="str">
        <f>IF(IFERROR(SEARCH(CHAR(10),UPPER('ÚHRADOVÝ KATALOG VZP - ZP'!C398)),0)&gt;0," ALT+ENTER","")</f>
        <v/>
      </c>
      <c r="AD398" s="96" t="str">
        <f>IF(AND(V398=0, R398="NE"),"Chybí NAZ",IF(LEN(TRIM(W398&amp;X398&amp;Y398&amp;Z398&amp;AA398&amp;AB398&amp;AC398))&gt;0,"Nepovolený(é) znak(y):   "&amp;W398&amp;X398&amp;Y398&amp;Z398&amp;AA398&amp;AB398&amp;AC398,TRIM('ÚHRADOVÝ KATALOG VZP - ZP'!C398)))</f>
        <v/>
      </c>
      <c r="AE398" s="11">
        <f>LEN(TRIM('ÚHRADOVÝ KATALOG VZP - ZP'!D398))</f>
        <v>0</v>
      </c>
      <c r="AF398" s="11" t="str">
        <f>IF(IFERROR(SEARCH("""",UPPER('ÚHRADOVÝ KATALOG VZP - ZP'!D398)),0)&gt;0," "&amp;CHAR(34),"")</f>
        <v/>
      </c>
      <c r="AG398" s="11" t="str">
        <f>IF(IFERROR(SEARCH("~?",UPPER('ÚHRADOVÝ KATALOG VZP - ZP'!D398)),0)&gt;0," ?","")</f>
        <v/>
      </c>
      <c r="AH398" s="11" t="str">
        <f>IF(IFERROR(SEARCH("!",UPPER('ÚHRADOVÝ KATALOG VZP - ZP'!D398)),0)&gt;0," !","")</f>
        <v/>
      </c>
      <c r="AI398" s="11" t="str">
        <f>IF(IFERROR(SEARCH("_",UPPER('ÚHRADOVÝ KATALOG VZP - ZP'!D398)),0)&gt;0," _","")</f>
        <v/>
      </c>
      <c r="AJ398" s="11" t="str">
        <f>IF(IFERROR(SEARCH("§",UPPER('ÚHRADOVÝ KATALOG VZP - ZP'!D398)),0)&gt;0," §","")</f>
        <v/>
      </c>
      <c r="AK398" s="11" t="str">
        <f>IF(IFERROR(SEARCH("#",UPPER('ÚHRADOVÝ KATALOG VZP - ZP'!D398)),0)&gt;0," #","")</f>
        <v/>
      </c>
      <c r="AL398" s="11" t="str">
        <f>IF(IFERROR(SEARCH(CHAR(10),UPPER('ÚHRADOVÝ KATALOG VZP - ZP'!D398)),0)&gt;0," ALT+ENTER","")</f>
        <v/>
      </c>
      <c r="AM398" s="96" t="str">
        <f>IF(AND(AE398=0, R398="NE"),"Chybí DOP",IF(LEN(TRIM(AF398&amp;AG398&amp;AH398&amp;AI398&amp;AJ398&amp;AK398&amp;AL398))&gt;0,"Nepovolený(é) znak(y):   "&amp;AF398&amp;AG398&amp;AH398&amp;AI398&amp;AJ398&amp;AK398&amp;AL398,TRIM('ÚHRADOVÝ KATALOG VZP - ZP'!D398)))</f>
        <v/>
      </c>
    </row>
    <row r="399" spans="1:39" ht="30" hidden="1" customHeight="1" x14ac:dyDescent="0.2">
      <c r="A399" s="1">
        <v>394</v>
      </c>
      <c r="B399" s="20" t="str">
        <f>IF(ISBLANK('ÚHRADOVÝ KATALOG VZP - ZP'!B399),"",'ÚHRADOVÝ KATALOG VZP - ZP'!B399)</f>
        <v/>
      </c>
      <c r="C399" s="21" t="str">
        <f t="shared" si="25"/>
        <v/>
      </c>
      <c r="D399" s="21" t="str">
        <f t="shared" si="26"/>
        <v/>
      </c>
      <c r="E399" s="22" t="str">
        <f>IF(S399="NOVÝ",IF(LEN(TRIM('ÚHRADOVÝ KATALOG VZP - ZP'!E399))=0,"Chybí TYP",'ÚHRADOVÝ KATALOG VZP - ZP'!E399),IF(LEN(TRIM('ÚHRADOVÝ KATALOG VZP - ZP'!E399))=0,"",'ÚHRADOVÝ KATALOG VZP - ZP'!E399))</f>
        <v/>
      </c>
      <c r="F399" s="22" t="str">
        <f t="shared" si="27"/>
        <v/>
      </c>
      <c r="G399" s="22" t="str">
        <f>IF(S399="NOVÝ",IF(LEN(TRIM('ÚHRADOVÝ KATALOG VZP - ZP'!G399))=0,"???",IF(IFERROR(SEARCH("""",UPPER('ÚHRADOVÝ KATALOG VZP - ZP'!G399)),0)=0,UPPER('ÚHRADOVÝ KATALOG VZP - ZP'!G399),"("&amp;""""&amp;")")),IF(LEN(TRIM('ÚHRADOVÝ KATALOG VZP - ZP'!G399))=0,"",IF(IFERROR(SEARCH("""",UPPER('ÚHRADOVÝ KATALOG VZP - ZP'!G399)),0)=0,UPPER('ÚHRADOVÝ KATALOG VZP - ZP'!G399),"("&amp;""""&amp;")")))</f>
        <v/>
      </c>
      <c r="H399" s="22" t="str">
        <f>IF(IFERROR(SEARCH("""",UPPER('ÚHRADOVÝ KATALOG VZP - ZP'!H399)),0)=0,UPPER('ÚHRADOVÝ KATALOG VZP - ZP'!H399),"("&amp;""""&amp;")")</f>
        <v/>
      </c>
      <c r="I399" s="22" t="str">
        <f>IF(IFERROR(SEARCH("""",UPPER('ÚHRADOVÝ KATALOG VZP - ZP'!I399)),0)=0,UPPER('ÚHRADOVÝ KATALOG VZP - ZP'!I399),"("&amp;""""&amp;")")</f>
        <v/>
      </c>
      <c r="J399" s="23" t="str">
        <f>IF(S399="NOVÝ",IF(LEN(TRIM('ÚHRADOVÝ KATALOG VZP - ZP'!J399))=0,"Chybí VYC",'ÚHRADOVÝ KATALOG VZP - ZP'!J399),IF(LEN(TRIM('ÚHRADOVÝ KATALOG VZP - ZP'!J399))=0,"",'ÚHRADOVÝ KATALOG VZP - ZP'!J399))</f>
        <v/>
      </c>
      <c r="K399" s="22" t="str">
        <f>IF(S399="NOVÝ",IF(LEN(TRIM('ÚHRADOVÝ KATALOG VZP - ZP'!K399))=0,"Chybí MENA",IF(IFERROR(SEARCH("""",UPPER('ÚHRADOVÝ KATALOG VZP - ZP'!K399)),0)=0,UPPER('ÚHRADOVÝ KATALOG VZP - ZP'!K399),"("&amp;""""&amp;")")),IF(LEN(TRIM('ÚHRADOVÝ KATALOG VZP - ZP'!K399))=0,"",IF(IFERROR(SEARCH("""",UPPER('ÚHRADOVÝ KATALOG VZP - ZP'!K399)),0)=0,UPPER('ÚHRADOVÝ KATALOG VZP - ZP'!K399),"("&amp;""""&amp;")")))</f>
        <v/>
      </c>
      <c r="L399" s="24" t="str">
        <f>IF(S399="NOVÝ",IF(LEN(TRIM('ÚHRADOVÝ KATALOG VZP - ZP'!L399))=0,"Chybí KURZ",'ÚHRADOVÝ KATALOG VZP - ZP'!L399),IF(LEN(TRIM('ÚHRADOVÝ KATALOG VZP - ZP'!L399))=0,"",'ÚHRADOVÝ KATALOG VZP - ZP'!L399))</f>
        <v/>
      </c>
      <c r="M399" s="83" t="str">
        <f>IF(S399="NOVÝ",IF(LEN(TRIM('ÚHRADOVÝ KATALOG VZP - ZP'!M399))=0,"Chybí DPH",
IF(OR('ÚHRADOVÝ KATALOG VZP - ZP'!M399=15,'ÚHRADOVÝ KATALOG VZP - ZP'!M399=21),
'ÚHRADOVÝ KATALOG VZP - ZP'!M399,"CHYBA")),
IF(LEN(TRIM('ÚHRADOVÝ KATALOG VZP - ZP'!M399))=0,"",
IF(OR('ÚHRADOVÝ KATALOG VZP - ZP'!M399=15,'ÚHRADOVÝ KATALOG VZP - ZP'!M399=21),
'ÚHRADOVÝ KATALOG VZP - ZP'!M399,"CHYBA"))
)</f>
        <v/>
      </c>
      <c r="N399" s="25" t="str">
        <f>IF(R399="NE",IF(AND(T399&lt;&gt;"X",LEN('ÚHRADOVÝ KATALOG VZP - ZP'!N399)&gt;0),IF(ROUND(J399*L399*(1+(M399/100))*T399,2)&lt;'ÚHRADOVÝ KATALOG VZP - ZP'!N399,TEXT('ÚHRADOVÝ KATALOG VZP - ZP'!N399,"# ##0,00 Kč") &amp; CHAR(10) &amp; "&gt; " &amp; TEXT('ÚHRADOVÝ KATALOG VZP - ZP'!N399-(J399*L399*(1+(M399/100))*T399),"# ##0,00 Kč"),TEXT('ÚHRADOVÝ KATALOG VZP - ZP'!N399,"# ##0,00 Kč") &amp; CHAR(10) &amp; "OK"),"Chybí data pro výpočet"),"")</f>
        <v/>
      </c>
      <c r="O399" s="26" t="str">
        <f>IF(AND(R399="NE",LEN('ÚHRADOVÝ KATALOG VZP - ZP'!O399)&gt;0),'ÚHRADOVÝ KATALOG VZP - ZP'!O399,"")</f>
        <v/>
      </c>
      <c r="P399" s="26" t="str">
        <f>IF(AND(R399="NE",LEN('ÚHRADOVÝ KATALOG VZP - ZP'!P399)&gt;0),'ÚHRADOVÝ KATALOG VZP - ZP'!P399,"")</f>
        <v/>
      </c>
      <c r="Q399" s="79" t="str">
        <f>IF(LEN(TRIM('ÚHRADOVÝ KATALOG VZP - ZP'!Q399))=0,"",IF(IFERROR(SEARCH("""",UPPER('ÚHRADOVÝ KATALOG VZP - ZP'!Q399)),0)=0,UPPER('ÚHRADOVÝ KATALOG VZP - ZP'!Q399),"("&amp;""""&amp;")"))</f>
        <v/>
      </c>
      <c r="R399" s="31" t="str">
        <f>IF(LEN(TRIM('ÚHRADOVÝ KATALOG VZP - ZP'!B399)&amp;TRIM('ÚHRADOVÝ KATALOG VZP - ZP'!C399)&amp;TRIM('ÚHRADOVÝ KATALOG VZP - ZP'!D399)&amp;TRIM('ÚHRADOVÝ KATALOG VZP - ZP'!E399)&amp;TRIM('ÚHRADOVÝ KATALOG VZP - ZP'!F399)&amp;TRIM('ÚHRADOVÝ KATALOG VZP - ZP'!G399)&amp;TRIM('ÚHRADOVÝ KATALOG VZP - ZP'!H399)&amp;TRIM('ÚHRADOVÝ KATALOG VZP - ZP'!I399)&amp;TRIM('ÚHRADOVÝ KATALOG VZP - ZP'!J399)&amp;TRIM('ÚHRADOVÝ KATALOG VZP - ZP'!K399)&amp;TRIM('ÚHRADOVÝ KATALOG VZP - ZP'!L399)&amp;TRIM('ÚHRADOVÝ KATALOG VZP - ZP'!M399)&amp;TRIM('ÚHRADOVÝ KATALOG VZP - ZP'!N399)&amp;TRIM('ÚHRADOVÝ KATALOG VZP - ZP'!O399)&amp;TRIM('ÚHRADOVÝ KATALOG VZP - ZP'!P399)&amp;TRIM('ÚHRADOVÝ KATALOG VZP - ZP'!Q399))=0,"ANO","NE")</f>
        <v>ANO</v>
      </c>
      <c r="S399" s="31" t="str">
        <f>IF(R399="NE",IF(LEN(TRIM('ÚHRADOVÝ KATALOG VZP - ZP'!B399))=0,"NOVÝ","OPRAVA"),"")</f>
        <v/>
      </c>
      <c r="T399" s="32" t="str">
        <f t="shared" si="28"/>
        <v>X</v>
      </c>
      <c r="U399" s="11"/>
      <c r="V399" s="11">
        <f>LEN(TRIM('ÚHRADOVÝ KATALOG VZP - ZP'!C399))</f>
        <v>0</v>
      </c>
      <c r="W399" s="11" t="str">
        <f>IF(IFERROR(SEARCH("""",UPPER('ÚHRADOVÝ KATALOG VZP - ZP'!C399)),0)&gt;0," "&amp;CHAR(34),"")</f>
        <v/>
      </c>
      <c r="X399" s="11" t="str">
        <f>IF(IFERROR(SEARCH("~?",UPPER('ÚHRADOVÝ KATALOG VZP - ZP'!C399)),0)&gt;0," ?","")</f>
        <v/>
      </c>
      <c r="Y399" s="11" t="str">
        <f>IF(IFERROR(SEARCH("!",UPPER('ÚHRADOVÝ KATALOG VZP - ZP'!C399)),0)&gt;0," !","")</f>
        <v/>
      </c>
      <c r="Z399" s="11" t="str">
        <f>IF(IFERROR(SEARCH("_",UPPER('ÚHRADOVÝ KATALOG VZP - ZP'!C399)),0)&gt;0," _","")</f>
        <v/>
      </c>
      <c r="AA399" s="11" t="str">
        <f>IF(IFERROR(SEARCH("§",UPPER('ÚHRADOVÝ KATALOG VZP - ZP'!C399)),0)&gt;0," §","")</f>
        <v/>
      </c>
      <c r="AB399" s="11" t="str">
        <f>IF(IFERROR(SEARCH("#",UPPER('ÚHRADOVÝ KATALOG VZP - ZP'!C399)),0)&gt;0," #","")</f>
        <v/>
      </c>
      <c r="AC399" s="11" t="str">
        <f>IF(IFERROR(SEARCH(CHAR(10),UPPER('ÚHRADOVÝ KATALOG VZP - ZP'!C399)),0)&gt;0," ALT+ENTER","")</f>
        <v/>
      </c>
      <c r="AD399" s="96" t="str">
        <f>IF(AND(V399=0, R399="NE"),"Chybí NAZ",IF(LEN(TRIM(W399&amp;X399&amp;Y399&amp;Z399&amp;AA399&amp;AB399&amp;AC399))&gt;0,"Nepovolený(é) znak(y):   "&amp;W399&amp;X399&amp;Y399&amp;Z399&amp;AA399&amp;AB399&amp;AC399,TRIM('ÚHRADOVÝ KATALOG VZP - ZP'!C399)))</f>
        <v/>
      </c>
      <c r="AE399" s="11">
        <f>LEN(TRIM('ÚHRADOVÝ KATALOG VZP - ZP'!D399))</f>
        <v>0</v>
      </c>
      <c r="AF399" s="11" t="str">
        <f>IF(IFERROR(SEARCH("""",UPPER('ÚHRADOVÝ KATALOG VZP - ZP'!D399)),0)&gt;0," "&amp;CHAR(34),"")</f>
        <v/>
      </c>
      <c r="AG399" s="11" t="str">
        <f>IF(IFERROR(SEARCH("~?",UPPER('ÚHRADOVÝ KATALOG VZP - ZP'!D399)),0)&gt;0," ?","")</f>
        <v/>
      </c>
      <c r="AH399" s="11" t="str">
        <f>IF(IFERROR(SEARCH("!",UPPER('ÚHRADOVÝ KATALOG VZP - ZP'!D399)),0)&gt;0," !","")</f>
        <v/>
      </c>
      <c r="AI399" s="11" t="str">
        <f>IF(IFERROR(SEARCH("_",UPPER('ÚHRADOVÝ KATALOG VZP - ZP'!D399)),0)&gt;0," _","")</f>
        <v/>
      </c>
      <c r="AJ399" s="11" t="str">
        <f>IF(IFERROR(SEARCH("§",UPPER('ÚHRADOVÝ KATALOG VZP - ZP'!D399)),0)&gt;0," §","")</f>
        <v/>
      </c>
      <c r="AK399" s="11" t="str">
        <f>IF(IFERROR(SEARCH("#",UPPER('ÚHRADOVÝ KATALOG VZP - ZP'!D399)),0)&gt;0," #","")</f>
        <v/>
      </c>
      <c r="AL399" s="11" t="str">
        <f>IF(IFERROR(SEARCH(CHAR(10),UPPER('ÚHRADOVÝ KATALOG VZP - ZP'!D399)),0)&gt;0," ALT+ENTER","")</f>
        <v/>
      </c>
      <c r="AM399" s="96" t="str">
        <f>IF(AND(AE399=0, R399="NE"),"Chybí DOP",IF(LEN(TRIM(AF399&amp;AG399&amp;AH399&amp;AI399&amp;AJ399&amp;AK399&amp;AL399))&gt;0,"Nepovolený(é) znak(y):   "&amp;AF399&amp;AG399&amp;AH399&amp;AI399&amp;AJ399&amp;AK399&amp;AL399,TRIM('ÚHRADOVÝ KATALOG VZP - ZP'!D399)))</f>
        <v/>
      </c>
    </row>
    <row r="400" spans="1:39" ht="30" hidden="1" customHeight="1" x14ac:dyDescent="0.2">
      <c r="A400" s="1">
        <v>395</v>
      </c>
      <c r="B400" s="20" t="str">
        <f>IF(ISBLANK('ÚHRADOVÝ KATALOG VZP - ZP'!B400),"",'ÚHRADOVÝ KATALOG VZP - ZP'!B400)</f>
        <v/>
      </c>
      <c r="C400" s="21" t="str">
        <f t="shared" si="25"/>
        <v/>
      </c>
      <c r="D400" s="21" t="str">
        <f t="shared" si="26"/>
        <v/>
      </c>
      <c r="E400" s="22" t="str">
        <f>IF(S400="NOVÝ",IF(LEN(TRIM('ÚHRADOVÝ KATALOG VZP - ZP'!E400))=0,"Chybí TYP",'ÚHRADOVÝ KATALOG VZP - ZP'!E400),IF(LEN(TRIM('ÚHRADOVÝ KATALOG VZP - ZP'!E400))=0,"",'ÚHRADOVÝ KATALOG VZP - ZP'!E400))</f>
        <v/>
      </c>
      <c r="F400" s="22" t="str">
        <f t="shared" si="27"/>
        <v/>
      </c>
      <c r="G400" s="22" t="str">
        <f>IF(S400="NOVÝ",IF(LEN(TRIM('ÚHRADOVÝ KATALOG VZP - ZP'!G400))=0,"???",IF(IFERROR(SEARCH("""",UPPER('ÚHRADOVÝ KATALOG VZP - ZP'!G400)),0)=0,UPPER('ÚHRADOVÝ KATALOG VZP - ZP'!G400),"("&amp;""""&amp;")")),IF(LEN(TRIM('ÚHRADOVÝ KATALOG VZP - ZP'!G400))=0,"",IF(IFERROR(SEARCH("""",UPPER('ÚHRADOVÝ KATALOG VZP - ZP'!G400)),0)=0,UPPER('ÚHRADOVÝ KATALOG VZP - ZP'!G400),"("&amp;""""&amp;")")))</f>
        <v/>
      </c>
      <c r="H400" s="22" t="str">
        <f>IF(IFERROR(SEARCH("""",UPPER('ÚHRADOVÝ KATALOG VZP - ZP'!H400)),0)=0,UPPER('ÚHRADOVÝ KATALOG VZP - ZP'!H400),"("&amp;""""&amp;")")</f>
        <v/>
      </c>
      <c r="I400" s="22" t="str">
        <f>IF(IFERROR(SEARCH("""",UPPER('ÚHRADOVÝ KATALOG VZP - ZP'!I400)),0)=0,UPPER('ÚHRADOVÝ KATALOG VZP - ZP'!I400),"("&amp;""""&amp;")")</f>
        <v/>
      </c>
      <c r="J400" s="23" t="str">
        <f>IF(S400="NOVÝ",IF(LEN(TRIM('ÚHRADOVÝ KATALOG VZP - ZP'!J400))=0,"Chybí VYC",'ÚHRADOVÝ KATALOG VZP - ZP'!J400),IF(LEN(TRIM('ÚHRADOVÝ KATALOG VZP - ZP'!J400))=0,"",'ÚHRADOVÝ KATALOG VZP - ZP'!J400))</f>
        <v/>
      </c>
      <c r="K400" s="22" t="str">
        <f>IF(S400="NOVÝ",IF(LEN(TRIM('ÚHRADOVÝ KATALOG VZP - ZP'!K400))=0,"Chybí MENA",IF(IFERROR(SEARCH("""",UPPER('ÚHRADOVÝ KATALOG VZP - ZP'!K400)),0)=0,UPPER('ÚHRADOVÝ KATALOG VZP - ZP'!K400),"("&amp;""""&amp;")")),IF(LEN(TRIM('ÚHRADOVÝ KATALOG VZP - ZP'!K400))=0,"",IF(IFERROR(SEARCH("""",UPPER('ÚHRADOVÝ KATALOG VZP - ZP'!K400)),0)=0,UPPER('ÚHRADOVÝ KATALOG VZP - ZP'!K400),"("&amp;""""&amp;")")))</f>
        <v/>
      </c>
      <c r="L400" s="24" t="str">
        <f>IF(S400="NOVÝ",IF(LEN(TRIM('ÚHRADOVÝ KATALOG VZP - ZP'!L400))=0,"Chybí KURZ",'ÚHRADOVÝ KATALOG VZP - ZP'!L400),IF(LEN(TRIM('ÚHRADOVÝ KATALOG VZP - ZP'!L400))=0,"",'ÚHRADOVÝ KATALOG VZP - ZP'!L400))</f>
        <v/>
      </c>
      <c r="M400" s="83" t="str">
        <f>IF(S400="NOVÝ",IF(LEN(TRIM('ÚHRADOVÝ KATALOG VZP - ZP'!M400))=0,"Chybí DPH",
IF(OR('ÚHRADOVÝ KATALOG VZP - ZP'!M400=15,'ÚHRADOVÝ KATALOG VZP - ZP'!M400=21),
'ÚHRADOVÝ KATALOG VZP - ZP'!M400,"CHYBA")),
IF(LEN(TRIM('ÚHRADOVÝ KATALOG VZP - ZP'!M400))=0,"",
IF(OR('ÚHRADOVÝ KATALOG VZP - ZP'!M400=15,'ÚHRADOVÝ KATALOG VZP - ZP'!M400=21),
'ÚHRADOVÝ KATALOG VZP - ZP'!M400,"CHYBA"))
)</f>
        <v/>
      </c>
      <c r="N400" s="25" t="str">
        <f>IF(R400="NE",IF(AND(T400&lt;&gt;"X",LEN('ÚHRADOVÝ KATALOG VZP - ZP'!N400)&gt;0),IF(ROUND(J400*L400*(1+(M400/100))*T400,2)&lt;'ÚHRADOVÝ KATALOG VZP - ZP'!N400,TEXT('ÚHRADOVÝ KATALOG VZP - ZP'!N400,"# ##0,00 Kč") &amp; CHAR(10) &amp; "&gt; " &amp; TEXT('ÚHRADOVÝ KATALOG VZP - ZP'!N400-(J400*L400*(1+(M400/100))*T400),"# ##0,00 Kč"),TEXT('ÚHRADOVÝ KATALOG VZP - ZP'!N400,"# ##0,00 Kč") &amp; CHAR(10) &amp; "OK"),"Chybí data pro výpočet"),"")</f>
        <v/>
      </c>
      <c r="O400" s="26" t="str">
        <f>IF(AND(R400="NE",LEN('ÚHRADOVÝ KATALOG VZP - ZP'!O400)&gt;0),'ÚHRADOVÝ KATALOG VZP - ZP'!O400,"")</f>
        <v/>
      </c>
      <c r="P400" s="26" t="str">
        <f>IF(AND(R400="NE",LEN('ÚHRADOVÝ KATALOG VZP - ZP'!P400)&gt;0),'ÚHRADOVÝ KATALOG VZP - ZP'!P400,"")</f>
        <v/>
      </c>
      <c r="Q400" s="79" t="str">
        <f>IF(LEN(TRIM('ÚHRADOVÝ KATALOG VZP - ZP'!Q400))=0,"",IF(IFERROR(SEARCH("""",UPPER('ÚHRADOVÝ KATALOG VZP - ZP'!Q400)),0)=0,UPPER('ÚHRADOVÝ KATALOG VZP - ZP'!Q400),"("&amp;""""&amp;")"))</f>
        <v/>
      </c>
      <c r="R400" s="31" t="str">
        <f>IF(LEN(TRIM('ÚHRADOVÝ KATALOG VZP - ZP'!B400)&amp;TRIM('ÚHRADOVÝ KATALOG VZP - ZP'!C400)&amp;TRIM('ÚHRADOVÝ KATALOG VZP - ZP'!D400)&amp;TRIM('ÚHRADOVÝ KATALOG VZP - ZP'!E400)&amp;TRIM('ÚHRADOVÝ KATALOG VZP - ZP'!F400)&amp;TRIM('ÚHRADOVÝ KATALOG VZP - ZP'!G400)&amp;TRIM('ÚHRADOVÝ KATALOG VZP - ZP'!H400)&amp;TRIM('ÚHRADOVÝ KATALOG VZP - ZP'!I400)&amp;TRIM('ÚHRADOVÝ KATALOG VZP - ZP'!J400)&amp;TRIM('ÚHRADOVÝ KATALOG VZP - ZP'!K400)&amp;TRIM('ÚHRADOVÝ KATALOG VZP - ZP'!L400)&amp;TRIM('ÚHRADOVÝ KATALOG VZP - ZP'!M400)&amp;TRIM('ÚHRADOVÝ KATALOG VZP - ZP'!N400)&amp;TRIM('ÚHRADOVÝ KATALOG VZP - ZP'!O400)&amp;TRIM('ÚHRADOVÝ KATALOG VZP - ZP'!P400)&amp;TRIM('ÚHRADOVÝ KATALOG VZP - ZP'!Q400))=0,"ANO","NE")</f>
        <v>ANO</v>
      </c>
      <c r="S400" s="31" t="str">
        <f>IF(R400="NE",IF(LEN(TRIM('ÚHRADOVÝ KATALOG VZP - ZP'!B400))=0,"NOVÝ","OPRAVA"),"")</f>
        <v/>
      </c>
      <c r="T400" s="32" t="str">
        <f t="shared" si="28"/>
        <v>X</v>
      </c>
      <c r="U400" s="11"/>
      <c r="V400" s="11">
        <f>LEN(TRIM('ÚHRADOVÝ KATALOG VZP - ZP'!C400))</f>
        <v>0</v>
      </c>
      <c r="W400" s="11" t="str">
        <f>IF(IFERROR(SEARCH("""",UPPER('ÚHRADOVÝ KATALOG VZP - ZP'!C400)),0)&gt;0," "&amp;CHAR(34),"")</f>
        <v/>
      </c>
      <c r="X400" s="11" t="str">
        <f>IF(IFERROR(SEARCH("~?",UPPER('ÚHRADOVÝ KATALOG VZP - ZP'!C400)),0)&gt;0," ?","")</f>
        <v/>
      </c>
      <c r="Y400" s="11" t="str">
        <f>IF(IFERROR(SEARCH("!",UPPER('ÚHRADOVÝ KATALOG VZP - ZP'!C400)),0)&gt;0," !","")</f>
        <v/>
      </c>
      <c r="Z400" s="11" t="str">
        <f>IF(IFERROR(SEARCH("_",UPPER('ÚHRADOVÝ KATALOG VZP - ZP'!C400)),0)&gt;0," _","")</f>
        <v/>
      </c>
      <c r="AA400" s="11" t="str">
        <f>IF(IFERROR(SEARCH("§",UPPER('ÚHRADOVÝ KATALOG VZP - ZP'!C400)),0)&gt;0," §","")</f>
        <v/>
      </c>
      <c r="AB400" s="11" t="str">
        <f>IF(IFERROR(SEARCH("#",UPPER('ÚHRADOVÝ KATALOG VZP - ZP'!C400)),0)&gt;0," #","")</f>
        <v/>
      </c>
      <c r="AC400" s="11" t="str">
        <f>IF(IFERROR(SEARCH(CHAR(10),UPPER('ÚHRADOVÝ KATALOG VZP - ZP'!C400)),0)&gt;0," ALT+ENTER","")</f>
        <v/>
      </c>
      <c r="AD400" s="96" t="str">
        <f>IF(AND(V400=0, R400="NE"),"Chybí NAZ",IF(LEN(TRIM(W400&amp;X400&amp;Y400&amp;Z400&amp;AA400&amp;AB400&amp;AC400))&gt;0,"Nepovolený(é) znak(y):   "&amp;W400&amp;X400&amp;Y400&amp;Z400&amp;AA400&amp;AB400&amp;AC400,TRIM('ÚHRADOVÝ KATALOG VZP - ZP'!C400)))</f>
        <v/>
      </c>
      <c r="AE400" s="11">
        <f>LEN(TRIM('ÚHRADOVÝ KATALOG VZP - ZP'!D400))</f>
        <v>0</v>
      </c>
      <c r="AF400" s="11" t="str">
        <f>IF(IFERROR(SEARCH("""",UPPER('ÚHRADOVÝ KATALOG VZP - ZP'!D400)),0)&gt;0," "&amp;CHAR(34),"")</f>
        <v/>
      </c>
      <c r="AG400" s="11" t="str">
        <f>IF(IFERROR(SEARCH("~?",UPPER('ÚHRADOVÝ KATALOG VZP - ZP'!D400)),0)&gt;0," ?","")</f>
        <v/>
      </c>
      <c r="AH400" s="11" t="str">
        <f>IF(IFERROR(SEARCH("!",UPPER('ÚHRADOVÝ KATALOG VZP - ZP'!D400)),0)&gt;0," !","")</f>
        <v/>
      </c>
      <c r="AI400" s="11" t="str">
        <f>IF(IFERROR(SEARCH("_",UPPER('ÚHRADOVÝ KATALOG VZP - ZP'!D400)),0)&gt;0," _","")</f>
        <v/>
      </c>
      <c r="AJ400" s="11" t="str">
        <f>IF(IFERROR(SEARCH("§",UPPER('ÚHRADOVÝ KATALOG VZP - ZP'!D400)),0)&gt;0," §","")</f>
        <v/>
      </c>
      <c r="AK400" s="11" t="str">
        <f>IF(IFERROR(SEARCH("#",UPPER('ÚHRADOVÝ KATALOG VZP - ZP'!D400)),0)&gt;0," #","")</f>
        <v/>
      </c>
      <c r="AL400" s="11" t="str">
        <f>IF(IFERROR(SEARCH(CHAR(10),UPPER('ÚHRADOVÝ KATALOG VZP - ZP'!D400)),0)&gt;0," ALT+ENTER","")</f>
        <v/>
      </c>
      <c r="AM400" s="96" t="str">
        <f>IF(AND(AE400=0, R400="NE"),"Chybí DOP",IF(LEN(TRIM(AF400&amp;AG400&amp;AH400&amp;AI400&amp;AJ400&amp;AK400&amp;AL400))&gt;0,"Nepovolený(é) znak(y):   "&amp;AF400&amp;AG400&amp;AH400&amp;AI400&amp;AJ400&amp;AK400&amp;AL400,TRIM('ÚHRADOVÝ KATALOG VZP - ZP'!D400)))</f>
        <v/>
      </c>
    </row>
    <row r="401" spans="1:39" ht="30" hidden="1" customHeight="1" x14ac:dyDescent="0.2">
      <c r="A401" s="1">
        <v>396</v>
      </c>
      <c r="B401" s="20" t="str">
        <f>IF(ISBLANK('ÚHRADOVÝ KATALOG VZP - ZP'!B401),"",'ÚHRADOVÝ KATALOG VZP - ZP'!B401)</f>
        <v/>
      </c>
      <c r="C401" s="21" t="str">
        <f t="shared" si="25"/>
        <v/>
      </c>
      <c r="D401" s="21" t="str">
        <f t="shared" si="26"/>
        <v/>
      </c>
      <c r="E401" s="22" t="str">
        <f>IF(S401="NOVÝ",IF(LEN(TRIM('ÚHRADOVÝ KATALOG VZP - ZP'!E401))=0,"Chybí TYP",'ÚHRADOVÝ KATALOG VZP - ZP'!E401),IF(LEN(TRIM('ÚHRADOVÝ KATALOG VZP - ZP'!E401))=0,"",'ÚHRADOVÝ KATALOG VZP - ZP'!E401))</f>
        <v/>
      </c>
      <c r="F401" s="22" t="str">
        <f t="shared" si="27"/>
        <v/>
      </c>
      <c r="G401" s="22" t="str">
        <f>IF(S401="NOVÝ",IF(LEN(TRIM('ÚHRADOVÝ KATALOG VZP - ZP'!G401))=0,"???",IF(IFERROR(SEARCH("""",UPPER('ÚHRADOVÝ KATALOG VZP - ZP'!G401)),0)=0,UPPER('ÚHRADOVÝ KATALOG VZP - ZP'!G401),"("&amp;""""&amp;")")),IF(LEN(TRIM('ÚHRADOVÝ KATALOG VZP - ZP'!G401))=0,"",IF(IFERROR(SEARCH("""",UPPER('ÚHRADOVÝ KATALOG VZP - ZP'!G401)),0)=0,UPPER('ÚHRADOVÝ KATALOG VZP - ZP'!G401),"("&amp;""""&amp;")")))</f>
        <v/>
      </c>
      <c r="H401" s="22" t="str">
        <f>IF(IFERROR(SEARCH("""",UPPER('ÚHRADOVÝ KATALOG VZP - ZP'!H401)),0)=0,UPPER('ÚHRADOVÝ KATALOG VZP - ZP'!H401),"("&amp;""""&amp;")")</f>
        <v/>
      </c>
      <c r="I401" s="22" t="str">
        <f>IF(IFERROR(SEARCH("""",UPPER('ÚHRADOVÝ KATALOG VZP - ZP'!I401)),0)=0,UPPER('ÚHRADOVÝ KATALOG VZP - ZP'!I401),"("&amp;""""&amp;")")</f>
        <v/>
      </c>
      <c r="J401" s="23" t="str">
        <f>IF(S401="NOVÝ",IF(LEN(TRIM('ÚHRADOVÝ KATALOG VZP - ZP'!J401))=0,"Chybí VYC",'ÚHRADOVÝ KATALOG VZP - ZP'!J401),IF(LEN(TRIM('ÚHRADOVÝ KATALOG VZP - ZP'!J401))=0,"",'ÚHRADOVÝ KATALOG VZP - ZP'!J401))</f>
        <v/>
      </c>
      <c r="K401" s="22" t="str">
        <f>IF(S401="NOVÝ",IF(LEN(TRIM('ÚHRADOVÝ KATALOG VZP - ZP'!K401))=0,"Chybí MENA",IF(IFERROR(SEARCH("""",UPPER('ÚHRADOVÝ KATALOG VZP - ZP'!K401)),0)=0,UPPER('ÚHRADOVÝ KATALOG VZP - ZP'!K401),"("&amp;""""&amp;")")),IF(LEN(TRIM('ÚHRADOVÝ KATALOG VZP - ZP'!K401))=0,"",IF(IFERROR(SEARCH("""",UPPER('ÚHRADOVÝ KATALOG VZP - ZP'!K401)),0)=0,UPPER('ÚHRADOVÝ KATALOG VZP - ZP'!K401),"("&amp;""""&amp;")")))</f>
        <v/>
      </c>
      <c r="L401" s="24" t="str">
        <f>IF(S401="NOVÝ",IF(LEN(TRIM('ÚHRADOVÝ KATALOG VZP - ZP'!L401))=0,"Chybí KURZ",'ÚHRADOVÝ KATALOG VZP - ZP'!L401),IF(LEN(TRIM('ÚHRADOVÝ KATALOG VZP - ZP'!L401))=0,"",'ÚHRADOVÝ KATALOG VZP - ZP'!L401))</f>
        <v/>
      </c>
      <c r="M401" s="83" t="str">
        <f>IF(S401="NOVÝ",IF(LEN(TRIM('ÚHRADOVÝ KATALOG VZP - ZP'!M401))=0,"Chybí DPH",
IF(OR('ÚHRADOVÝ KATALOG VZP - ZP'!M401=15,'ÚHRADOVÝ KATALOG VZP - ZP'!M401=21),
'ÚHRADOVÝ KATALOG VZP - ZP'!M401,"CHYBA")),
IF(LEN(TRIM('ÚHRADOVÝ KATALOG VZP - ZP'!M401))=0,"",
IF(OR('ÚHRADOVÝ KATALOG VZP - ZP'!M401=15,'ÚHRADOVÝ KATALOG VZP - ZP'!M401=21),
'ÚHRADOVÝ KATALOG VZP - ZP'!M401,"CHYBA"))
)</f>
        <v/>
      </c>
      <c r="N401" s="25" t="str">
        <f>IF(R401="NE",IF(AND(T401&lt;&gt;"X",LEN('ÚHRADOVÝ KATALOG VZP - ZP'!N401)&gt;0),IF(ROUND(J401*L401*(1+(M401/100))*T401,2)&lt;'ÚHRADOVÝ KATALOG VZP - ZP'!N401,TEXT('ÚHRADOVÝ KATALOG VZP - ZP'!N401,"# ##0,00 Kč") &amp; CHAR(10) &amp; "&gt; " &amp; TEXT('ÚHRADOVÝ KATALOG VZP - ZP'!N401-(J401*L401*(1+(M401/100))*T401),"# ##0,00 Kč"),TEXT('ÚHRADOVÝ KATALOG VZP - ZP'!N401,"# ##0,00 Kč") &amp; CHAR(10) &amp; "OK"),"Chybí data pro výpočet"),"")</f>
        <v/>
      </c>
      <c r="O401" s="26" t="str">
        <f>IF(AND(R401="NE",LEN('ÚHRADOVÝ KATALOG VZP - ZP'!O401)&gt;0),'ÚHRADOVÝ KATALOG VZP - ZP'!O401,"")</f>
        <v/>
      </c>
      <c r="P401" s="26" t="str">
        <f>IF(AND(R401="NE",LEN('ÚHRADOVÝ KATALOG VZP - ZP'!P401)&gt;0),'ÚHRADOVÝ KATALOG VZP - ZP'!P401,"")</f>
        <v/>
      </c>
      <c r="Q401" s="79" t="str">
        <f>IF(LEN(TRIM('ÚHRADOVÝ KATALOG VZP - ZP'!Q401))=0,"",IF(IFERROR(SEARCH("""",UPPER('ÚHRADOVÝ KATALOG VZP - ZP'!Q401)),0)=0,UPPER('ÚHRADOVÝ KATALOG VZP - ZP'!Q401),"("&amp;""""&amp;")"))</f>
        <v/>
      </c>
      <c r="R401" s="31" t="str">
        <f>IF(LEN(TRIM('ÚHRADOVÝ KATALOG VZP - ZP'!B401)&amp;TRIM('ÚHRADOVÝ KATALOG VZP - ZP'!C401)&amp;TRIM('ÚHRADOVÝ KATALOG VZP - ZP'!D401)&amp;TRIM('ÚHRADOVÝ KATALOG VZP - ZP'!E401)&amp;TRIM('ÚHRADOVÝ KATALOG VZP - ZP'!F401)&amp;TRIM('ÚHRADOVÝ KATALOG VZP - ZP'!G401)&amp;TRIM('ÚHRADOVÝ KATALOG VZP - ZP'!H401)&amp;TRIM('ÚHRADOVÝ KATALOG VZP - ZP'!I401)&amp;TRIM('ÚHRADOVÝ KATALOG VZP - ZP'!J401)&amp;TRIM('ÚHRADOVÝ KATALOG VZP - ZP'!K401)&amp;TRIM('ÚHRADOVÝ KATALOG VZP - ZP'!L401)&amp;TRIM('ÚHRADOVÝ KATALOG VZP - ZP'!M401)&amp;TRIM('ÚHRADOVÝ KATALOG VZP - ZP'!N401)&amp;TRIM('ÚHRADOVÝ KATALOG VZP - ZP'!O401)&amp;TRIM('ÚHRADOVÝ KATALOG VZP - ZP'!P401)&amp;TRIM('ÚHRADOVÝ KATALOG VZP - ZP'!Q401))=0,"ANO","NE")</f>
        <v>ANO</v>
      </c>
      <c r="S401" s="31" t="str">
        <f>IF(R401="NE",IF(LEN(TRIM('ÚHRADOVÝ KATALOG VZP - ZP'!B401))=0,"NOVÝ","OPRAVA"),"")</f>
        <v/>
      </c>
      <c r="T401" s="32" t="str">
        <f t="shared" si="28"/>
        <v>X</v>
      </c>
      <c r="U401" s="11"/>
      <c r="V401" s="11">
        <f>LEN(TRIM('ÚHRADOVÝ KATALOG VZP - ZP'!C401))</f>
        <v>0</v>
      </c>
      <c r="W401" s="11" t="str">
        <f>IF(IFERROR(SEARCH("""",UPPER('ÚHRADOVÝ KATALOG VZP - ZP'!C401)),0)&gt;0," "&amp;CHAR(34),"")</f>
        <v/>
      </c>
      <c r="X401" s="11" t="str">
        <f>IF(IFERROR(SEARCH("~?",UPPER('ÚHRADOVÝ KATALOG VZP - ZP'!C401)),0)&gt;0," ?","")</f>
        <v/>
      </c>
      <c r="Y401" s="11" t="str">
        <f>IF(IFERROR(SEARCH("!",UPPER('ÚHRADOVÝ KATALOG VZP - ZP'!C401)),0)&gt;0," !","")</f>
        <v/>
      </c>
      <c r="Z401" s="11" t="str">
        <f>IF(IFERROR(SEARCH("_",UPPER('ÚHRADOVÝ KATALOG VZP - ZP'!C401)),0)&gt;0," _","")</f>
        <v/>
      </c>
      <c r="AA401" s="11" t="str">
        <f>IF(IFERROR(SEARCH("§",UPPER('ÚHRADOVÝ KATALOG VZP - ZP'!C401)),0)&gt;0," §","")</f>
        <v/>
      </c>
      <c r="AB401" s="11" t="str">
        <f>IF(IFERROR(SEARCH("#",UPPER('ÚHRADOVÝ KATALOG VZP - ZP'!C401)),0)&gt;0," #","")</f>
        <v/>
      </c>
      <c r="AC401" s="11" t="str">
        <f>IF(IFERROR(SEARCH(CHAR(10),UPPER('ÚHRADOVÝ KATALOG VZP - ZP'!C401)),0)&gt;0," ALT+ENTER","")</f>
        <v/>
      </c>
      <c r="AD401" s="96" t="str">
        <f>IF(AND(V401=0, R401="NE"),"Chybí NAZ",IF(LEN(TRIM(W401&amp;X401&amp;Y401&amp;Z401&amp;AA401&amp;AB401&amp;AC401))&gt;0,"Nepovolený(é) znak(y):   "&amp;W401&amp;X401&amp;Y401&amp;Z401&amp;AA401&amp;AB401&amp;AC401,TRIM('ÚHRADOVÝ KATALOG VZP - ZP'!C401)))</f>
        <v/>
      </c>
      <c r="AE401" s="11">
        <f>LEN(TRIM('ÚHRADOVÝ KATALOG VZP - ZP'!D401))</f>
        <v>0</v>
      </c>
      <c r="AF401" s="11" t="str">
        <f>IF(IFERROR(SEARCH("""",UPPER('ÚHRADOVÝ KATALOG VZP - ZP'!D401)),0)&gt;0," "&amp;CHAR(34),"")</f>
        <v/>
      </c>
      <c r="AG401" s="11" t="str">
        <f>IF(IFERROR(SEARCH("~?",UPPER('ÚHRADOVÝ KATALOG VZP - ZP'!D401)),0)&gt;0," ?","")</f>
        <v/>
      </c>
      <c r="AH401" s="11" t="str">
        <f>IF(IFERROR(SEARCH("!",UPPER('ÚHRADOVÝ KATALOG VZP - ZP'!D401)),0)&gt;0," !","")</f>
        <v/>
      </c>
      <c r="AI401" s="11" t="str">
        <f>IF(IFERROR(SEARCH("_",UPPER('ÚHRADOVÝ KATALOG VZP - ZP'!D401)),0)&gt;0," _","")</f>
        <v/>
      </c>
      <c r="AJ401" s="11" t="str">
        <f>IF(IFERROR(SEARCH("§",UPPER('ÚHRADOVÝ KATALOG VZP - ZP'!D401)),0)&gt;0," §","")</f>
        <v/>
      </c>
      <c r="AK401" s="11" t="str">
        <f>IF(IFERROR(SEARCH("#",UPPER('ÚHRADOVÝ KATALOG VZP - ZP'!D401)),0)&gt;0," #","")</f>
        <v/>
      </c>
      <c r="AL401" s="11" t="str">
        <f>IF(IFERROR(SEARCH(CHAR(10),UPPER('ÚHRADOVÝ KATALOG VZP - ZP'!D401)),0)&gt;0," ALT+ENTER","")</f>
        <v/>
      </c>
      <c r="AM401" s="96" t="str">
        <f>IF(AND(AE401=0, R401="NE"),"Chybí DOP",IF(LEN(TRIM(AF401&amp;AG401&amp;AH401&amp;AI401&amp;AJ401&amp;AK401&amp;AL401))&gt;0,"Nepovolený(é) znak(y):   "&amp;AF401&amp;AG401&amp;AH401&amp;AI401&amp;AJ401&amp;AK401&amp;AL401,TRIM('ÚHRADOVÝ KATALOG VZP - ZP'!D401)))</f>
        <v/>
      </c>
    </row>
    <row r="402" spans="1:39" ht="30" hidden="1" customHeight="1" x14ac:dyDescent="0.2">
      <c r="A402" s="1">
        <v>397</v>
      </c>
      <c r="B402" s="20" t="str">
        <f>IF(ISBLANK('ÚHRADOVÝ KATALOG VZP - ZP'!B402),"",'ÚHRADOVÝ KATALOG VZP - ZP'!B402)</f>
        <v/>
      </c>
      <c r="C402" s="21" t="str">
        <f t="shared" si="25"/>
        <v/>
      </c>
      <c r="D402" s="21" t="str">
        <f t="shared" si="26"/>
        <v/>
      </c>
      <c r="E402" s="22" t="str">
        <f>IF(S402="NOVÝ",IF(LEN(TRIM('ÚHRADOVÝ KATALOG VZP - ZP'!E402))=0,"Chybí TYP",'ÚHRADOVÝ KATALOG VZP - ZP'!E402),IF(LEN(TRIM('ÚHRADOVÝ KATALOG VZP - ZP'!E402))=0,"",'ÚHRADOVÝ KATALOG VZP - ZP'!E402))</f>
        <v/>
      </c>
      <c r="F402" s="22" t="str">
        <f t="shared" si="27"/>
        <v/>
      </c>
      <c r="G402" s="22" t="str">
        <f>IF(S402="NOVÝ",IF(LEN(TRIM('ÚHRADOVÝ KATALOG VZP - ZP'!G402))=0,"???",IF(IFERROR(SEARCH("""",UPPER('ÚHRADOVÝ KATALOG VZP - ZP'!G402)),0)=0,UPPER('ÚHRADOVÝ KATALOG VZP - ZP'!G402),"("&amp;""""&amp;")")),IF(LEN(TRIM('ÚHRADOVÝ KATALOG VZP - ZP'!G402))=0,"",IF(IFERROR(SEARCH("""",UPPER('ÚHRADOVÝ KATALOG VZP - ZP'!G402)),0)=0,UPPER('ÚHRADOVÝ KATALOG VZP - ZP'!G402),"("&amp;""""&amp;")")))</f>
        <v/>
      </c>
      <c r="H402" s="22" t="str">
        <f>IF(IFERROR(SEARCH("""",UPPER('ÚHRADOVÝ KATALOG VZP - ZP'!H402)),0)=0,UPPER('ÚHRADOVÝ KATALOG VZP - ZP'!H402),"("&amp;""""&amp;")")</f>
        <v/>
      </c>
      <c r="I402" s="22" t="str">
        <f>IF(IFERROR(SEARCH("""",UPPER('ÚHRADOVÝ KATALOG VZP - ZP'!I402)),0)=0,UPPER('ÚHRADOVÝ KATALOG VZP - ZP'!I402),"("&amp;""""&amp;")")</f>
        <v/>
      </c>
      <c r="J402" s="23" t="str">
        <f>IF(S402="NOVÝ",IF(LEN(TRIM('ÚHRADOVÝ KATALOG VZP - ZP'!J402))=0,"Chybí VYC",'ÚHRADOVÝ KATALOG VZP - ZP'!J402),IF(LEN(TRIM('ÚHRADOVÝ KATALOG VZP - ZP'!J402))=0,"",'ÚHRADOVÝ KATALOG VZP - ZP'!J402))</f>
        <v/>
      </c>
      <c r="K402" s="22" t="str">
        <f>IF(S402="NOVÝ",IF(LEN(TRIM('ÚHRADOVÝ KATALOG VZP - ZP'!K402))=0,"Chybí MENA",IF(IFERROR(SEARCH("""",UPPER('ÚHRADOVÝ KATALOG VZP - ZP'!K402)),0)=0,UPPER('ÚHRADOVÝ KATALOG VZP - ZP'!K402),"("&amp;""""&amp;")")),IF(LEN(TRIM('ÚHRADOVÝ KATALOG VZP - ZP'!K402))=0,"",IF(IFERROR(SEARCH("""",UPPER('ÚHRADOVÝ KATALOG VZP - ZP'!K402)),0)=0,UPPER('ÚHRADOVÝ KATALOG VZP - ZP'!K402),"("&amp;""""&amp;")")))</f>
        <v/>
      </c>
      <c r="L402" s="24" t="str">
        <f>IF(S402="NOVÝ",IF(LEN(TRIM('ÚHRADOVÝ KATALOG VZP - ZP'!L402))=0,"Chybí KURZ",'ÚHRADOVÝ KATALOG VZP - ZP'!L402),IF(LEN(TRIM('ÚHRADOVÝ KATALOG VZP - ZP'!L402))=0,"",'ÚHRADOVÝ KATALOG VZP - ZP'!L402))</f>
        <v/>
      </c>
      <c r="M402" s="83" t="str">
        <f>IF(S402="NOVÝ",IF(LEN(TRIM('ÚHRADOVÝ KATALOG VZP - ZP'!M402))=0,"Chybí DPH",
IF(OR('ÚHRADOVÝ KATALOG VZP - ZP'!M402=15,'ÚHRADOVÝ KATALOG VZP - ZP'!M402=21),
'ÚHRADOVÝ KATALOG VZP - ZP'!M402,"CHYBA")),
IF(LEN(TRIM('ÚHRADOVÝ KATALOG VZP - ZP'!M402))=0,"",
IF(OR('ÚHRADOVÝ KATALOG VZP - ZP'!M402=15,'ÚHRADOVÝ KATALOG VZP - ZP'!M402=21),
'ÚHRADOVÝ KATALOG VZP - ZP'!M402,"CHYBA"))
)</f>
        <v/>
      </c>
      <c r="N402" s="25" t="str">
        <f>IF(R402="NE",IF(AND(T402&lt;&gt;"X",LEN('ÚHRADOVÝ KATALOG VZP - ZP'!N402)&gt;0),IF(ROUND(J402*L402*(1+(M402/100))*T402,2)&lt;'ÚHRADOVÝ KATALOG VZP - ZP'!N402,TEXT('ÚHRADOVÝ KATALOG VZP - ZP'!N402,"# ##0,00 Kč") &amp; CHAR(10) &amp; "&gt; " &amp; TEXT('ÚHRADOVÝ KATALOG VZP - ZP'!N402-(J402*L402*(1+(M402/100))*T402),"# ##0,00 Kč"),TEXT('ÚHRADOVÝ KATALOG VZP - ZP'!N402,"# ##0,00 Kč") &amp; CHAR(10) &amp; "OK"),"Chybí data pro výpočet"),"")</f>
        <v/>
      </c>
      <c r="O402" s="26" t="str">
        <f>IF(AND(R402="NE",LEN('ÚHRADOVÝ KATALOG VZP - ZP'!O402)&gt;0),'ÚHRADOVÝ KATALOG VZP - ZP'!O402,"")</f>
        <v/>
      </c>
      <c r="P402" s="26" t="str">
        <f>IF(AND(R402="NE",LEN('ÚHRADOVÝ KATALOG VZP - ZP'!P402)&gt;0),'ÚHRADOVÝ KATALOG VZP - ZP'!P402,"")</f>
        <v/>
      </c>
      <c r="Q402" s="79" t="str">
        <f>IF(LEN(TRIM('ÚHRADOVÝ KATALOG VZP - ZP'!Q402))=0,"",IF(IFERROR(SEARCH("""",UPPER('ÚHRADOVÝ KATALOG VZP - ZP'!Q402)),0)=0,UPPER('ÚHRADOVÝ KATALOG VZP - ZP'!Q402),"("&amp;""""&amp;")"))</f>
        <v/>
      </c>
      <c r="R402" s="31" t="str">
        <f>IF(LEN(TRIM('ÚHRADOVÝ KATALOG VZP - ZP'!B402)&amp;TRIM('ÚHRADOVÝ KATALOG VZP - ZP'!C402)&amp;TRIM('ÚHRADOVÝ KATALOG VZP - ZP'!D402)&amp;TRIM('ÚHRADOVÝ KATALOG VZP - ZP'!E402)&amp;TRIM('ÚHRADOVÝ KATALOG VZP - ZP'!F402)&amp;TRIM('ÚHRADOVÝ KATALOG VZP - ZP'!G402)&amp;TRIM('ÚHRADOVÝ KATALOG VZP - ZP'!H402)&amp;TRIM('ÚHRADOVÝ KATALOG VZP - ZP'!I402)&amp;TRIM('ÚHRADOVÝ KATALOG VZP - ZP'!J402)&amp;TRIM('ÚHRADOVÝ KATALOG VZP - ZP'!K402)&amp;TRIM('ÚHRADOVÝ KATALOG VZP - ZP'!L402)&amp;TRIM('ÚHRADOVÝ KATALOG VZP - ZP'!M402)&amp;TRIM('ÚHRADOVÝ KATALOG VZP - ZP'!N402)&amp;TRIM('ÚHRADOVÝ KATALOG VZP - ZP'!O402)&amp;TRIM('ÚHRADOVÝ KATALOG VZP - ZP'!P402)&amp;TRIM('ÚHRADOVÝ KATALOG VZP - ZP'!Q402))=0,"ANO","NE")</f>
        <v>ANO</v>
      </c>
      <c r="S402" s="31" t="str">
        <f>IF(R402="NE",IF(LEN(TRIM('ÚHRADOVÝ KATALOG VZP - ZP'!B402))=0,"NOVÝ","OPRAVA"),"")</f>
        <v/>
      </c>
      <c r="T402" s="32" t="str">
        <f t="shared" si="28"/>
        <v>X</v>
      </c>
      <c r="U402" s="11"/>
      <c r="V402" s="11">
        <f>LEN(TRIM('ÚHRADOVÝ KATALOG VZP - ZP'!C402))</f>
        <v>0</v>
      </c>
      <c r="W402" s="11" t="str">
        <f>IF(IFERROR(SEARCH("""",UPPER('ÚHRADOVÝ KATALOG VZP - ZP'!C402)),0)&gt;0," "&amp;CHAR(34),"")</f>
        <v/>
      </c>
      <c r="X402" s="11" t="str">
        <f>IF(IFERROR(SEARCH("~?",UPPER('ÚHRADOVÝ KATALOG VZP - ZP'!C402)),0)&gt;0," ?","")</f>
        <v/>
      </c>
      <c r="Y402" s="11" t="str">
        <f>IF(IFERROR(SEARCH("!",UPPER('ÚHRADOVÝ KATALOG VZP - ZP'!C402)),0)&gt;0," !","")</f>
        <v/>
      </c>
      <c r="Z402" s="11" t="str">
        <f>IF(IFERROR(SEARCH("_",UPPER('ÚHRADOVÝ KATALOG VZP - ZP'!C402)),0)&gt;0," _","")</f>
        <v/>
      </c>
      <c r="AA402" s="11" t="str">
        <f>IF(IFERROR(SEARCH("§",UPPER('ÚHRADOVÝ KATALOG VZP - ZP'!C402)),0)&gt;0," §","")</f>
        <v/>
      </c>
      <c r="AB402" s="11" t="str">
        <f>IF(IFERROR(SEARCH("#",UPPER('ÚHRADOVÝ KATALOG VZP - ZP'!C402)),0)&gt;0," #","")</f>
        <v/>
      </c>
      <c r="AC402" s="11" t="str">
        <f>IF(IFERROR(SEARCH(CHAR(10),UPPER('ÚHRADOVÝ KATALOG VZP - ZP'!C402)),0)&gt;0," ALT+ENTER","")</f>
        <v/>
      </c>
      <c r="AD402" s="96" t="str">
        <f>IF(AND(V402=0, R402="NE"),"Chybí NAZ",IF(LEN(TRIM(W402&amp;X402&amp;Y402&amp;Z402&amp;AA402&amp;AB402&amp;AC402))&gt;0,"Nepovolený(é) znak(y):   "&amp;W402&amp;X402&amp;Y402&amp;Z402&amp;AA402&amp;AB402&amp;AC402,TRIM('ÚHRADOVÝ KATALOG VZP - ZP'!C402)))</f>
        <v/>
      </c>
      <c r="AE402" s="11">
        <f>LEN(TRIM('ÚHRADOVÝ KATALOG VZP - ZP'!D402))</f>
        <v>0</v>
      </c>
      <c r="AF402" s="11" t="str">
        <f>IF(IFERROR(SEARCH("""",UPPER('ÚHRADOVÝ KATALOG VZP - ZP'!D402)),0)&gt;0," "&amp;CHAR(34),"")</f>
        <v/>
      </c>
      <c r="AG402" s="11" t="str">
        <f>IF(IFERROR(SEARCH("~?",UPPER('ÚHRADOVÝ KATALOG VZP - ZP'!D402)),0)&gt;0," ?","")</f>
        <v/>
      </c>
      <c r="AH402" s="11" t="str">
        <f>IF(IFERROR(SEARCH("!",UPPER('ÚHRADOVÝ KATALOG VZP - ZP'!D402)),0)&gt;0," !","")</f>
        <v/>
      </c>
      <c r="AI402" s="11" t="str">
        <f>IF(IFERROR(SEARCH("_",UPPER('ÚHRADOVÝ KATALOG VZP - ZP'!D402)),0)&gt;0," _","")</f>
        <v/>
      </c>
      <c r="AJ402" s="11" t="str">
        <f>IF(IFERROR(SEARCH("§",UPPER('ÚHRADOVÝ KATALOG VZP - ZP'!D402)),0)&gt;0," §","")</f>
        <v/>
      </c>
      <c r="AK402" s="11" t="str">
        <f>IF(IFERROR(SEARCH("#",UPPER('ÚHRADOVÝ KATALOG VZP - ZP'!D402)),0)&gt;0," #","")</f>
        <v/>
      </c>
      <c r="AL402" s="11" t="str">
        <f>IF(IFERROR(SEARCH(CHAR(10),UPPER('ÚHRADOVÝ KATALOG VZP - ZP'!D402)),0)&gt;0," ALT+ENTER","")</f>
        <v/>
      </c>
      <c r="AM402" s="96" t="str">
        <f>IF(AND(AE402=0, R402="NE"),"Chybí DOP",IF(LEN(TRIM(AF402&amp;AG402&amp;AH402&amp;AI402&amp;AJ402&amp;AK402&amp;AL402))&gt;0,"Nepovolený(é) znak(y):   "&amp;AF402&amp;AG402&amp;AH402&amp;AI402&amp;AJ402&amp;AK402&amp;AL402,TRIM('ÚHRADOVÝ KATALOG VZP - ZP'!D402)))</f>
        <v/>
      </c>
    </row>
    <row r="403" spans="1:39" ht="30" hidden="1" customHeight="1" x14ac:dyDescent="0.2">
      <c r="A403" s="1">
        <v>398</v>
      </c>
      <c r="B403" s="20" t="str">
        <f>IF(ISBLANK('ÚHRADOVÝ KATALOG VZP - ZP'!B403),"",'ÚHRADOVÝ KATALOG VZP - ZP'!B403)</f>
        <v/>
      </c>
      <c r="C403" s="21" t="str">
        <f t="shared" si="25"/>
        <v/>
      </c>
      <c r="D403" s="21" t="str">
        <f t="shared" si="26"/>
        <v/>
      </c>
      <c r="E403" s="22" t="str">
        <f>IF(S403="NOVÝ",IF(LEN(TRIM('ÚHRADOVÝ KATALOG VZP - ZP'!E403))=0,"Chybí TYP",'ÚHRADOVÝ KATALOG VZP - ZP'!E403),IF(LEN(TRIM('ÚHRADOVÝ KATALOG VZP - ZP'!E403))=0,"",'ÚHRADOVÝ KATALOG VZP - ZP'!E403))</f>
        <v/>
      </c>
      <c r="F403" s="22" t="str">
        <f t="shared" si="27"/>
        <v/>
      </c>
      <c r="G403" s="22" t="str">
        <f>IF(S403="NOVÝ",IF(LEN(TRIM('ÚHRADOVÝ KATALOG VZP - ZP'!G403))=0,"???",IF(IFERROR(SEARCH("""",UPPER('ÚHRADOVÝ KATALOG VZP - ZP'!G403)),0)=0,UPPER('ÚHRADOVÝ KATALOG VZP - ZP'!G403),"("&amp;""""&amp;")")),IF(LEN(TRIM('ÚHRADOVÝ KATALOG VZP - ZP'!G403))=0,"",IF(IFERROR(SEARCH("""",UPPER('ÚHRADOVÝ KATALOG VZP - ZP'!G403)),0)=0,UPPER('ÚHRADOVÝ KATALOG VZP - ZP'!G403),"("&amp;""""&amp;")")))</f>
        <v/>
      </c>
      <c r="H403" s="22" t="str">
        <f>IF(IFERROR(SEARCH("""",UPPER('ÚHRADOVÝ KATALOG VZP - ZP'!H403)),0)=0,UPPER('ÚHRADOVÝ KATALOG VZP - ZP'!H403),"("&amp;""""&amp;")")</f>
        <v/>
      </c>
      <c r="I403" s="22" t="str">
        <f>IF(IFERROR(SEARCH("""",UPPER('ÚHRADOVÝ KATALOG VZP - ZP'!I403)),0)=0,UPPER('ÚHRADOVÝ KATALOG VZP - ZP'!I403),"("&amp;""""&amp;")")</f>
        <v/>
      </c>
      <c r="J403" s="23" t="str">
        <f>IF(S403="NOVÝ",IF(LEN(TRIM('ÚHRADOVÝ KATALOG VZP - ZP'!J403))=0,"Chybí VYC",'ÚHRADOVÝ KATALOG VZP - ZP'!J403),IF(LEN(TRIM('ÚHRADOVÝ KATALOG VZP - ZP'!J403))=0,"",'ÚHRADOVÝ KATALOG VZP - ZP'!J403))</f>
        <v/>
      </c>
      <c r="K403" s="22" t="str">
        <f>IF(S403="NOVÝ",IF(LEN(TRIM('ÚHRADOVÝ KATALOG VZP - ZP'!K403))=0,"Chybí MENA",IF(IFERROR(SEARCH("""",UPPER('ÚHRADOVÝ KATALOG VZP - ZP'!K403)),0)=0,UPPER('ÚHRADOVÝ KATALOG VZP - ZP'!K403),"("&amp;""""&amp;")")),IF(LEN(TRIM('ÚHRADOVÝ KATALOG VZP - ZP'!K403))=0,"",IF(IFERROR(SEARCH("""",UPPER('ÚHRADOVÝ KATALOG VZP - ZP'!K403)),0)=0,UPPER('ÚHRADOVÝ KATALOG VZP - ZP'!K403),"("&amp;""""&amp;")")))</f>
        <v/>
      </c>
      <c r="L403" s="24" t="str">
        <f>IF(S403="NOVÝ",IF(LEN(TRIM('ÚHRADOVÝ KATALOG VZP - ZP'!L403))=0,"Chybí KURZ",'ÚHRADOVÝ KATALOG VZP - ZP'!L403),IF(LEN(TRIM('ÚHRADOVÝ KATALOG VZP - ZP'!L403))=0,"",'ÚHRADOVÝ KATALOG VZP - ZP'!L403))</f>
        <v/>
      </c>
      <c r="M403" s="83" t="str">
        <f>IF(S403="NOVÝ",IF(LEN(TRIM('ÚHRADOVÝ KATALOG VZP - ZP'!M403))=0,"Chybí DPH",
IF(OR('ÚHRADOVÝ KATALOG VZP - ZP'!M403=15,'ÚHRADOVÝ KATALOG VZP - ZP'!M403=21),
'ÚHRADOVÝ KATALOG VZP - ZP'!M403,"CHYBA")),
IF(LEN(TRIM('ÚHRADOVÝ KATALOG VZP - ZP'!M403))=0,"",
IF(OR('ÚHRADOVÝ KATALOG VZP - ZP'!M403=15,'ÚHRADOVÝ KATALOG VZP - ZP'!M403=21),
'ÚHRADOVÝ KATALOG VZP - ZP'!M403,"CHYBA"))
)</f>
        <v/>
      </c>
      <c r="N403" s="25" t="str">
        <f>IF(R403="NE",IF(AND(T403&lt;&gt;"X",LEN('ÚHRADOVÝ KATALOG VZP - ZP'!N403)&gt;0),IF(ROUND(J403*L403*(1+(M403/100))*T403,2)&lt;'ÚHRADOVÝ KATALOG VZP - ZP'!N403,TEXT('ÚHRADOVÝ KATALOG VZP - ZP'!N403,"# ##0,00 Kč") &amp; CHAR(10) &amp; "&gt; " &amp; TEXT('ÚHRADOVÝ KATALOG VZP - ZP'!N403-(J403*L403*(1+(M403/100))*T403),"# ##0,00 Kč"),TEXT('ÚHRADOVÝ KATALOG VZP - ZP'!N403,"# ##0,00 Kč") &amp; CHAR(10) &amp; "OK"),"Chybí data pro výpočet"),"")</f>
        <v/>
      </c>
      <c r="O403" s="26" t="str">
        <f>IF(AND(R403="NE",LEN('ÚHRADOVÝ KATALOG VZP - ZP'!O403)&gt;0),'ÚHRADOVÝ KATALOG VZP - ZP'!O403,"")</f>
        <v/>
      </c>
      <c r="P403" s="26" t="str">
        <f>IF(AND(R403="NE",LEN('ÚHRADOVÝ KATALOG VZP - ZP'!P403)&gt;0),'ÚHRADOVÝ KATALOG VZP - ZP'!P403,"")</f>
        <v/>
      </c>
      <c r="Q403" s="79" t="str">
        <f>IF(LEN(TRIM('ÚHRADOVÝ KATALOG VZP - ZP'!Q403))=0,"",IF(IFERROR(SEARCH("""",UPPER('ÚHRADOVÝ KATALOG VZP - ZP'!Q403)),0)=0,UPPER('ÚHRADOVÝ KATALOG VZP - ZP'!Q403),"("&amp;""""&amp;")"))</f>
        <v/>
      </c>
      <c r="R403" s="31" t="str">
        <f>IF(LEN(TRIM('ÚHRADOVÝ KATALOG VZP - ZP'!B403)&amp;TRIM('ÚHRADOVÝ KATALOG VZP - ZP'!C403)&amp;TRIM('ÚHRADOVÝ KATALOG VZP - ZP'!D403)&amp;TRIM('ÚHRADOVÝ KATALOG VZP - ZP'!E403)&amp;TRIM('ÚHRADOVÝ KATALOG VZP - ZP'!F403)&amp;TRIM('ÚHRADOVÝ KATALOG VZP - ZP'!G403)&amp;TRIM('ÚHRADOVÝ KATALOG VZP - ZP'!H403)&amp;TRIM('ÚHRADOVÝ KATALOG VZP - ZP'!I403)&amp;TRIM('ÚHRADOVÝ KATALOG VZP - ZP'!J403)&amp;TRIM('ÚHRADOVÝ KATALOG VZP - ZP'!K403)&amp;TRIM('ÚHRADOVÝ KATALOG VZP - ZP'!L403)&amp;TRIM('ÚHRADOVÝ KATALOG VZP - ZP'!M403)&amp;TRIM('ÚHRADOVÝ KATALOG VZP - ZP'!N403)&amp;TRIM('ÚHRADOVÝ KATALOG VZP - ZP'!O403)&amp;TRIM('ÚHRADOVÝ KATALOG VZP - ZP'!P403)&amp;TRIM('ÚHRADOVÝ KATALOG VZP - ZP'!Q403))=0,"ANO","NE")</f>
        <v>ANO</v>
      </c>
      <c r="S403" s="31" t="str">
        <f>IF(R403="NE",IF(LEN(TRIM('ÚHRADOVÝ KATALOG VZP - ZP'!B403))=0,"NOVÝ","OPRAVA"),"")</f>
        <v/>
      </c>
      <c r="T403" s="32" t="str">
        <f t="shared" si="28"/>
        <v>X</v>
      </c>
      <c r="U403" s="11"/>
      <c r="V403" s="11">
        <f>LEN(TRIM('ÚHRADOVÝ KATALOG VZP - ZP'!C403))</f>
        <v>0</v>
      </c>
      <c r="W403" s="11" t="str">
        <f>IF(IFERROR(SEARCH("""",UPPER('ÚHRADOVÝ KATALOG VZP - ZP'!C403)),0)&gt;0," "&amp;CHAR(34),"")</f>
        <v/>
      </c>
      <c r="X403" s="11" t="str">
        <f>IF(IFERROR(SEARCH("~?",UPPER('ÚHRADOVÝ KATALOG VZP - ZP'!C403)),0)&gt;0," ?","")</f>
        <v/>
      </c>
      <c r="Y403" s="11" t="str">
        <f>IF(IFERROR(SEARCH("!",UPPER('ÚHRADOVÝ KATALOG VZP - ZP'!C403)),0)&gt;0," !","")</f>
        <v/>
      </c>
      <c r="Z403" s="11" t="str">
        <f>IF(IFERROR(SEARCH("_",UPPER('ÚHRADOVÝ KATALOG VZP - ZP'!C403)),0)&gt;0," _","")</f>
        <v/>
      </c>
      <c r="AA403" s="11" t="str">
        <f>IF(IFERROR(SEARCH("§",UPPER('ÚHRADOVÝ KATALOG VZP - ZP'!C403)),0)&gt;0," §","")</f>
        <v/>
      </c>
      <c r="AB403" s="11" t="str">
        <f>IF(IFERROR(SEARCH("#",UPPER('ÚHRADOVÝ KATALOG VZP - ZP'!C403)),0)&gt;0," #","")</f>
        <v/>
      </c>
      <c r="AC403" s="11" t="str">
        <f>IF(IFERROR(SEARCH(CHAR(10),UPPER('ÚHRADOVÝ KATALOG VZP - ZP'!C403)),0)&gt;0," ALT+ENTER","")</f>
        <v/>
      </c>
      <c r="AD403" s="96" t="str">
        <f>IF(AND(V403=0, R403="NE"),"Chybí NAZ",IF(LEN(TRIM(W403&amp;X403&amp;Y403&amp;Z403&amp;AA403&amp;AB403&amp;AC403))&gt;0,"Nepovolený(é) znak(y):   "&amp;W403&amp;X403&amp;Y403&amp;Z403&amp;AA403&amp;AB403&amp;AC403,TRIM('ÚHRADOVÝ KATALOG VZP - ZP'!C403)))</f>
        <v/>
      </c>
      <c r="AE403" s="11">
        <f>LEN(TRIM('ÚHRADOVÝ KATALOG VZP - ZP'!D403))</f>
        <v>0</v>
      </c>
      <c r="AF403" s="11" t="str">
        <f>IF(IFERROR(SEARCH("""",UPPER('ÚHRADOVÝ KATALOG VZP - ZP'!D403)),0)&gt;0," "&amp;CHAR(34),"")</f>
        <v/>
      </c>
      <c r="AG403" s="11" t="str">
        <f>IF(IFERROR(SEARCH("~?",UPPER('ÚHRADOVÝ KATALOG VZP - ZP'!D403)),0)&gt;0," ?","")</f>
        <v/>
      </c>
      <c r="AH403" s="11" t="str">
        <f>IF(IFERROR(SEARCH("!",UPPER('ÚHRADOVÝ KATALOG VZP - ZP'!D403)),0)&gt;0," !","")</f>
        <v/>
      </c>
      <c r="AI403" s="11" t="str">
        <f>IF(IFERROR(SEARCH("_",UPPER('ÚHRADOVÝ KATALOG VZP - ZP'!D403)),0)&gt;0," _","")</f>
        <v/>
      </c>
      <c r="AJ403" s="11" t="str">
        <f>IF(IFERROR(SEARCH("§",UPPER('ÚHRADOVÝ KATALOG VZP - ZP'!D403)),0)&gt;0," §","")</f>
        <v/>
      </c>
      <c r="AK403" s="11" t="str">
        <f>IF(IFERROR(SEARCH("#",UPPER('ÚHRADOVÝ KATALOG VZP - ZP'!D403)),0)&gt;0," #","")</f>
        <v/>
      </c>
      <c r="AL403" s="11" t="str">
        <f>IF(IFERROR(SEARCH(CHAR(10),UPPER('ÚHRADOVÝ KATALOG VZP - ZP'!D403)),0)&gt;0," ALT+ENTER","")</f>
        <v/>
      </c>
      <c r="AM403" s="96" t="str">
        <f>IF(AND(AE403=0, R403="NE"),"Chybí DOP",IF(LEN(TRIM(AF403&amp;AG403&amp;AH403&amp;AI403&amp;AJ403&amp;AK403&amp;AL403))&gt;0,"Nepovolený(é) znak(y):   "&amp;AF403&amp;AG403&amp;AH403&amp;AI403&amp;AJ403&amp;AK403&amp;AL403,TRIM('ÚHRADOVÝ KATALOG VZP - ZP'!D403)))</f>
        <v/>
      </c>
    </row>
    <row r="404" spans="1:39" ht="30" hidden="1" customHeight="1" x14ac:dyDescent="0.2">
      <c r="A404" s="1">
        <v>399</v>
      </c>
      <c r="B404" s="20" t="str">
        <f>IF(ISBLANK('ÚHRADOVÝ KATALOG VZP - ZP'!B404),"",'ÚHRADOVÝ KATALOG VZP - ZP'!B404)</f>
        <v/>
      </c>
      <c r="C404" s="21" t="str">
        <f t="shared" si="25"/>
        <v/>
      </c>
      <c r="D404" s="21" t="str">
        <f t="shared" si="26"/>
        <v/>
      </c>
      <c r="E404" s="22" t="str">
        <f>IF(S404="NOVÝ",IF(LEN(TRIM('ÚHRADOVÝ KATALOG VZP - ZP'!E404))=0,"Chybí TYP",'ÚHRADOVÝ KATALOG VZP - ZP'!E404),IF(LEN(TRIM('ÚHRADOVÝ KATALOG VZP - ZP'!E404))=0,"",'ÚHRADOVÝ KATALOG VZP - ZP'!E404))</f>
        <v/>
      </c>
      <c r="F404" s="22" t="str">
        <f t="shared" si="27"/>
        <v/>
      </c>
      <c r="G404" s="22" t="str">
        <f>IF(S404="NOVÝ",IF(LEN(TRIM('ÚHRADOVÝ KATALOG VZP - ZP'!G404))=0,"???",IF(IFERROR(SEARCH("""",UPPER('ÚHRADOVÝ KATALOG VZP - ZP'!G404)),0)=0,UPPER('ÚHRADOVÝ KATALOG VZP - ZP'!G404),"("&amp;""""&amp;")")),IF(LEN(TRIM('ÚHRADOVÝ KATALOG VZP - ZP'!G404))=0,"",IF(IFERROR(SEARCH("""",UPPER('ÚHRADOVÝ KATALOG VZP - ZP'!G404)),0)=0,UPPER('ÚHRADOVÝ KATALOG VZP - ZP'!G404),"("&amp;""""&amp;")")))</f>
        <v/>
      </c>
      <c r="H404" s="22" t="str">
        <f>IF(IFERROR(SEARCH("""",UPPER('ÚHRADOVÝ KATALOG VZP - ZP'!H404)),0)=0,UPPER('ÚHRADOVÝ KATALOG VZP - ZP'!H404),"("&amp;""""&amp;")")</f>
        <v/>
      </c>
      <c r="I404" s="22" t="str">
        <f>IF(IFERROR(SEARCH("""",UPPER('ÚHRADOVÝ KATALOG VZP - ZP'!I404)),0)=0,UPPER('ÚHRADOVÝ KATALOG VZP - ZP'!I404),"("&amp;""""&amp;")")</f>
        <v/>
      </c>
      <c r="J404" s="23" t="str">
        <f>IF(S404="NOVÝ",IF(LEN(TRIM('ÚHRADOVÝ KATALOG VZP - ZP'!J404))=0,"Chybí VYC",'ÚHRADOVÝ KATALOG VZP - ZP'!J404),IF(LEN(TRIM('ÚHRADOVÝ KATALOG VZP - ZP'!J404))=0,"",'ÚHRADOVÝ KATALOG VZP - ZP'!J404))</f>
        <v/>
      </c>
      <c r="K404" s="22" t="str">
        <f>IF(S404="NOVÝ",IF(LEN(TRIM('ÚHRADOVÝ KATALOG VZP - ZP'!K404))=0,"Chybí MENA",IF(IFERROR(SEARCH("""",UPPER('ÚHRADOVÝ KATALOG VZP - ZP'!K404)),0)=0,UPPER('ÚHRADOVÝ KATALOG VZP - ZP'!K404),"("&amp;""""&amp;")")),IF(LEN(TRIM('ÚHRADOVÝ KATALOG VZP - ZP'!K404))=0,"",IF(IFERROR(SEARCH("""",UPPER('ÚHRADOVÝ KATALOG VZP - ZP'!K404)),0)=0,UPPER('ÚHRADOVÝ KATALOG VZP - ZP'!K404),"("&amp;""""&amp;")")))</f>
        <v/>
      </c>
      <c r="L404" s="24" t="str">
        <f>IF(S404="NOVÝ",IF(LEN(TRIM('ÚHRADOVÝ KATALOG VZP - ZP'!L404))=0,"Chybí KURZ",'ÚHRADOVÝ KATALOG VZP - ZP'!L404),IF(LEN(TRIM('ÚHRADOVÝ KATALOG VZP - ZP'!L404))=0,"",'ÚHRADOVÝ KATALOG VZP - ZP'!L404))</f>
        <v/>
      </c>
      <c r="M404" s="83" t="str">
        <f>IF(S404="NOVÝ",IF(LEN(TRIM('ÚHRADOVÝ KATALOG VZP - ZP'!M404))=0,"Chybí DPH",
IF(OR('ÚHRADOVÝ KATALOG VZP - ZP'!M404=15,'ÚHRADOVÝ KATALOG VZP - ZP'!M404=21),
'ÚHRADOVÝ KATALOG VZP - ZP'!M404,"CHYBA")),
IF(LEN(TRIM('ÚHRADOVÝ KATALOG VZP - ZP'!M404))=0,"",
IF(OR('ÚHRADOVÝ KATALOG VZP - ZP'!M404=15,'ÚHRADOVÝ KATALOG VZP - ZP'!M404=21),
'ÚHRADOVÝ KATALOG VZP - ZP'!M404,"CHYBA"))
)</f>
        <v/>
      </c>
      <c r="N404" s="25" t="str">
        <f>IF(R404="NE",IF(AND(T404&lt;&gt;"X",LEN('ÚHRADOVÝ KATALOG VZP - ZP'!N404)&gt;0),IF(ROUND(J404*L404*(1+(M404/100))*T404,2)&lt;'ÚHRADOVÝ KATALOG VZP - ZP'!N404,TEXT('ÚHRADOVÝ KATALOG VZP - ZP'!N404,"# ##0,00 Kč") &amp; CHAR(10) &amp; "&gt; " &amp; TEXT('ÚHRADOVÝ KATALOG VZP - ZP'!N404-(J404*L404*(1+(M404/100))*T404),"# ##0,00 Kč"),TEXT('ÚHRADOVÝ KATALOG VZP - ZP'!N404,"# ##0,00 Kč") &amp; CHAR(10) &amp; "OK"),"Chybí data pro výpočet"),"")</f>
        <v/>
      </c>
      <c r="O404" s="26" t="str">
        <f>IF(AND(R404="NE",LEN('ÚHRADOVÝ KATALOG VZP - ZP'!O404)&gt;0),'ÚHRADOVÝ KATALOG VZP - ZP'!O404,"")</f>
        <v/>
      </c>
      <c r="P404" s="26" t="str">
        <f>IF(AND(R404="NE",LEN('ÚHRADOVÝ KATALOG VZP - ZP'!P404)&gt;0),'ÚHRADOVÝ KATALOG VZP - ZP'!P404,"")</f>
        <v/>
      </c>
      <c r="Q404" s="79" t="str">
        <f>IF(LEN(TRIM('ÚHRADOVÝ KATALOG VZP - ZP'!Q404))=0,"",IF(IFERROR(SEARCH("""",UPPER('ÚHRADOVÝ KATALOG VZP - ZP'!Q404)),0)=0,UPPER('ÚHRADOVÝ KATALOG VZP - ZP'!Q404),"("&amp;""""&amp;")"))</f>
        <v/>
      </c>
      <c r="R404" s="31" t="str">
        <f>IF(LEN(TRIM('ÚHRADOVÝ KATALOG VZP - ZP'!B404)&amp;TRIM('ÚHRADOVÝ KATALOG VZP - ZP'!C404)&amp;TRIM('ÚHRADOVÝ KATALOG VZP - ZP'!D404)&amp;TRIM('ÚHRADOVÝ KATALOG VZP - ZP'!E404)&amp;TRIM('ÚHRADOVÝ KATALOG VZP - ZP'!F404)&amp;TRIM('ÚHRADOVÝ KATALOG VZP - ZP'!G404)&amp;TRIM('ÚHRADOVÝ KATALOG VZP - ZP'!H404)&amp;TRIM('ÚHRADOVÝ KATALOG VZP - ZP'!I404)&amp;TRIM('ÚHRADOVÝ KATALOG VZP - ZP'!J404)&amp;TRIM('ÚHRADOVÝ KATALOG VZP - ZP'!K404)&amp;TRIM('ÚHRADOVÝ KATALOG VZP - ZP'!L404)&amp;TRIM('ÚHRADOVÝ KATALOG VZP - ZP'!M404)&amp;TRIM('ÚHRADOVÝ KATALOG VZP - ZP'!N404)&amp;TRIM('ÚHRADOVÝ KATALOG VZP - ZP'!O404)&amp;TRIM('ÚHRADOVÝ KATALOG VZP - ZP'!P404)&amp;TRIM('ÚHRADOVÝ KATALOG VZP - ZP'!Q404))=0,"ANO","NE")</f>
        <v>ANO</v>
      </c>
      <c r="S404" s="31" t="str">
        <f>IF(R404="NE",IF(LEN(TRIM('ÚHRADOVÝ KATALOG VZP - ZP'!B404))=0,"NOVÝ","OPRAVA"),"")</f>
        <v/>
      </c>
      <c r="T404" s="32" t="str">
        <f t="shared" si="28"/>
        <v>X</v>
      </c>
      <c r="U404" s="11"/>
      <c r="V404" s="11">
        <f>LEN(TRIM('ÚHRADOVÝ KATALOG VZP - ZP'!C404))</f>
        <v>0</v>
      </c>
      <c r="W404" s="11" t="str">
        <f>IF(IFERROR(SEARCH("""",UPPER('ÚHRADOVÝ KATALOG VZP - ZP'!C404)),0)&gt;0," "&amp;CHAR(34),"")</f>
        <v/>
      </c>
      <c r="X404" s="11" t="str">
        <f>IF(IFERROR(SEARCH("~?",UPPER('ÚHRADOVÝ KATALOG VZP - ZP'!C404)),0)&gt;0," ?","")</f>
        <v/>
      </c>
      <c r="Y404" s="11" t="str">
        <f>IF(IFERROR(SEARCH("!",UPPER('ÚHRADOVÝ KATALOG VZP - ZP'!C404)),0)&gt;0," !","")</f>
        <v/>
      </c>
      <c r="Z404" s="11" t="str">
        <f>IF(IFERROR(SEARCH("_",UPPER('ÚHRADOVÝ KATALOG VZP - ZP'!C404)),0)&gt;0," _","")</f>
        <v/>
      </c>
      <c r="AA404" s="11" t="str">
        <f>IF(IFERROR(SEARCH("§",UPPER('ÚHRADOVÝ KATALOG VZP - ZP'!C404)),0)&gt;0," §","")</f>
        <v/>
      </c>
      <c r="AB404" s="11" t="str">
        <f>IF(IFERROR(SEARCH("#",UPPER('ÚHRADOVÝ KATALOG VZP - ZP'!C404)),0)&gt;0," #","")</f>
        <v/>
      </c>
      <c r="AC404" s="11" t="str">
        <f>IF(IFERROR(SEARCH(CHAR(10),UPPER('ÚHRADOVÝ KATALOG VZP - ZP'!C404)),0)&gt;0," ALT+ENTER","")</f>
        <v/>
      </c>
      <c r="AD404" s="96" t="str">
        <f>IF(AND(V404=0, R404="NE"),"Chybí NAZ",IF(LEN(TRIM(W404&amp;X404&amp;Y404&amp;Z404&amp;AA404&amp;AB404&amp;AC404))&gt;0,"Nepovolený(é) znak(y):   "&amp;W404&amp;X404&amp;Y404&amp;Z404&amp;AA404&amp;AB404&amp;AC404,TRIM('ÚHRADOVÝ KATALOG VZP - ZP'!C404)))</f>
        <v/>
      </c>
      <c r="AE404" s="11">
        <f>LEN(TRIM('ÚHRADOVÝ KATALOG VZP - ZP'!D404))</f>
        <v>0</v>
      </c>
      <c r="AF404" s="11" t="str">
        <f>IF(IFERROR(SEARCH("""",UPPER('ÚHRADOVÝ KATALOG VZP - ZP'!D404)),0)&gt;0," "&amp;CHAR(34),"")</f>
        <v/>
      </c>
      <c r="AG404" s="11" t="str">
        <f>IF(IFERROR(SEARCH("~?",UPPER('ÚHRADOVÝ KATALOG VZP - ZP'!D404)),0)&gt;0," ?","")</f>
        <v/>
      </c>
      <c r="AH404" s="11" t="str">
        <f>IF(IFERROR(SEARCH("!",UPPER('ÚHRADOVÝ KATALOG VZP - ZP'!D404)),0)&gt;0," !","")</f>
        <v/>
      </c>
      <c r="AI404" s="11" t="str">
        <f>IF(IFERROR(SEARCH("_",UPPER('ÚHRADOVÝ KATALOG VZP - ZP'!D404)),0)&gt;0," _","")</f>
        <v/>
      </c>
      <c r="AJ404" s="11" t="str">
        <f>IF(IFERROR(SEARCH("§",UPPER('ÚHRADOVÝ KATALOG VZP - ZP'!D404)),0)&gt;0," §","")</f>
        <v/>
      </c>
      <c r="AK404" s="11" t="str">
        <f>IF(IFERROR(SEARCH("#",UPPER('ÚHRADOVÝ KATALOG VZP - ZP'!D404)),0)&gt;0," #","")</f>
        <v/>
      </c>
      <c r="AL404" s="11" t="str">
        <f>IF(IFERROR(SEARCH(CHAR(10),UPPER('ÚHRADOVÝ KATALOG VZP - ZP'!D404)),0)&gt;0," ALT+ENTER","")</f>
        <v/>
      </c>
      <c r="AM404" s="96" t="str">
        <f>IF(AND(AE404=0, R404="NE"),"Chybí DOP",IF(LEN(TRIM(AF404&amp;AG404&amp;AH404&amp;AI404&amp;AJ404&amp;AK404&amp;AL404))&gt;0,"Nepovolený(é) znak(y):   "&amp;AF404&amp;AG404&amp;AH404&amp;AI404&amp;AJ404&amp;AK404&amp;AL404,TRIM('ÚHRADOVÝ KATALOG VZP - ZP'!D404)))</f>
        <v/>
      </c>
    </row>
    <row r="405" spans="1:39" ht="30" hidden="1" customHeight="1" x14ac:dyDescent="0.2">
      <c r="A405" s="1">
        <v>400</v>
      </c>
      <c r="B405" s="20" t="str">
        <f>IF(ISBLANK('ÚHRADOVÝ KATALOG VZP - ZP'!B405),"",'ÚHRADOVÝ KATALOG VZP - ZP'!B405)</f>
        <v/>
      </c>
      <c r="C405" s="21" t="str">
        <f t="shared" si="25"/>
        <v/>
      </c>
      <c r="D405" s="21" t="str">
        <f t="shared" si="26"/>
        <v/>
      </c>
      <c r="E405" s="22" t="str">
        <f>IF(S405="NOVÝ",IF(LEN(TRIM('ÚHRADOVÝ KATALOG VZP - ZP'!E405))=0,"Chybí TYP",'ÚHRADOVÝ KATALOG VZP - ZP'!E405),IF(LEN(TRIM('ÚHRADOVÝ KATALOG VZP - ZP'!E405))=0,"",'ÚHRADOVÝ KATALOG VZP - ZP'!E405))</f>
        <v/>
      </c>
      <c r="F405" s="22" t="str">
        <f t="shared" si="27"/>
        <v/>
      </c>
      <c r="G405" s="22" t="str">
        <f>IF(S405="NOVÝ",IF(LEN(TRIM('ÚHRADOVÝ KATALOG VZP - ZP'!G405))=0,"???",IF(IFERROR(SEARCH("""",UPPER('ÚHRADOVÝ KATALOG VZP - ZP'!G405)),0)=0,UPPER('ÚHRADOVÝ KATALOG VZP - ZP'!G405),"("&amp;""""&amp;")")),IF(LEN(TRIM('ÚHRADOVÝ KATALOG VZP - ZP'!G405))=0,"",IF(IFERROR(SEARCH("""",UPPER('ÚHRADOVÝ KATALOG VZP - ZP'!G405)),0)=0,UPPER('ÚHRADOVÝ KATALOG VZP - ZP'!G405),"("&amp;""""&amp;")")))</f>
        <v/>
      </c>
      <c r="H405" s="22" t="str">
        <f>IF(IFERROR(SEARCH("""",UPPER('ÚHRADOVÝ KATALOG VZP - ZP'!H405)),0)=0,UPPER('ÚHRADOVÝ KATALOG VZP - ZP'!H405),"("&amp;""""&amp;")")</f>
        <v/>
      </c>
      <c r="I405" s="22" t="str">
        <f>IF(IFERROR(SEARCH("""",UPPER('ÚHRADOVÝ KATALOG VZP - ZP'!I405)),0)=0,UPPER('ÚHRADOVÝ KATALOG VZP - ZP'!I405),"("&amp;""""&amp;")")</f>
        <v/>
      </c>
      <c r="J405" s="23" t="str">
        <f>IF(S405="NOVÝ",IF(LEN(TRIM('ÚHRADOVÝ KATALOG VZP - ZP'!J405))=0,"Chybí VYC",'ÚHRADOVÝ KATALOG VZP - ZP'!J405),IF(LEN(TRIM('ÚHRADOVÝ KATALOG VZP - ZP'!J405))=0,"",'ÚHRADOVÝ KATALOG VZP - ZP'!J405))</f>
        <v/>
      </c>
      <c r="K405" s="22" t="str">
        <f>IF(S405="NOVÝ",IF(LEN(TRIM('ÚHRADOVÝ KATALOG VZP - ZP'!K405))=0,"Chybí MENA",IF(IFERROR(SEARCH("""",UPPER('ÚHRADOVÝ KATALOG VZP - ZP'!K405)),0)=0,UPPER('ÚHRADOVÝ KATALOG VZP - ZP'!K405),"("&amp;""""&amp;")")),IF(LEN(TRIM('ÚHRADOVÝ KATALOG VZP - ZP'!K405))=0,"",IF(IFERROR(SEARCH("""",UPPER('ÚHRADOVÝ KATALOG VZP - ZP'!K405)),0)=0,UPPER('ÚHRADOVÝ KATALOG VZP - ZP'!K405),"("&amp;""""&amp;")")))</f>
        <v/>
      </c>
      <c r="L405" s="24" t="str">
        <f>IF(S405="NOVÝ",IF(LEN(TRIM('ÚHRADOVÝ KATALOG VZP - ZP'!L405))=0,"Chybí KURZ",'ÚHRADOVÝ KATALOG VZP - ZP'!L405),IF(LEN(TRIM('ÚHRADOVÝ KATALOG VZP - ZP'!L405))=0,"",'ÚHRADOVÝ KATALOG VZP - ZP'!L405))</f>
        <v/>
      </c>
      <c r="M405" s="83" t="str">
        <f>IF(S405="NOVÝ",IF(LEN(TRIM('ÚHRADOVÝ KATALOG VZP - ZP'!M405))=0,"Chybí DPH",
IF(OR('ÚHRADOVÝ KATALOG VZP - ZP'!M405=15,'ÚHRADOVÝ KATALOG VZP - ZP'!M405=21),
'ÚHRADOVÝ KATALOG VZP - ZP'!M405,"CHYBA")),
IF(LEN(TRIM('ÚHRADOVÝ KATALOG VZP - ZP'!M405))=0,"",
IF(OR('ÚHRADOVÝ KATALOG VZP - ZP'!M405=15,'ÚHRADOVÝ KATALOG VZP - ZP'!M405=21),
'ÚHRADOVÝ KATALOG VZP - ZP'!M405,"CHYBA"))
)</f>
        <v/>
      </c>
      <c r="N405" s="25" t="str">
        <f>IF(R405="NE",IF(AND(T405&lt;&gt;"X",LEN('ÚHRADOVÝ KATALOG VZP - ZP'!N405)&gt;0),IF(ROUND(J405*L405*(1+(M405/100))*T405,2)&lt;'ÚHRADOVÝ KATALOG VZP - ZP'!N405,TEXT('ÚHRADOVÝ KATALOG VZP - ZP'!N405,"# ##0,00 Kč") &amp; CHAR(10) &amp; "&gt; " &amp; TEXT('ÚHRADOVÝ KATALOG VZP - ZP'!N405-(J405*L405*(1+(M405/100))*T405),"# ##0,00 Kč"),TEXT('ÚHRADOVÝ KATALOG VZP - ZP'!N405,"# ##0,00 Kč") &amp; CHAR(10) &amp; "OK"),"Chybí data pro výpočet"),"")</f>
        <v/>
      </c>
      <c r="O405" s="26" t="str">
        <f>IF(AND(R405="NE",LEN('ÚHRADOVÝ KATALOG VZP - ZP'!O405)&gt;0),'ÚHRADOVÝ KATALOG VZP - ZP'!O405,"")</f>
        <v/>
      </c>
      <c r="P405" s="26" t="str">
        <f>IF(AND(R405="NE",LEN('ÚHRADOVÝ KATALOG VZP - ZP'!P405)&gt;0),'ÚHRADOVÝ KATALOG VZP - ZP'!P405,"")</f>
        <v/>
      </c>
      <c r="Q405" s="79" t="str">
        <f>IF(LEN(TRIM('ÚHRADOVÝ KATALOG VZP - ZP'!Q405))=0,"",IF(IFERROR(SEARCH("""",UPPER('ÚHRADOVÝ KATALOG VZP - ZP'!Q405)),0)=0,UPPER('ÚHRADOVÝ KATALOG VZP - ZP'!Q405),"("&amp;""""&amp;")"))</f>
        <v/>
      </c>
      <c r="R405" s="31" t="str">
        <f>IF(LEN(TRIM('ÚHRADOVÝ KATALOG VZP - ZP'!B405)&amp;TRIM('ÚHRADOVÝ KATALOG VZP - ZP'!C405)&amp;TRIM('ÚHRADOVÝ KATALOG VZP - ZP'!D405)&amp;TRIM('ÚHRADOVÝ KATALOG VZP - ZP'!E405)&amp;TRIM('ÚHRADOVÝ KATALOG VZP - ZP'!F405)&amp;TRIM('ÚHRADOVÝ KATALOG VZP - ZP'!G405)&amp;TRIM('ÚHRADOVÝ KATALOG VZP - ZP'!H405)&amp;TRIM('ÚHRADOVÝ KATALOG VZP - ZP'!I405)&amp;TRIM('ÚHRADOVÝ KATALOG VZP - ZP'!J405)&amp;TRIM('ÚHRADOVÝ KATALOG VZP - ZP'!K405)&amp;TRIM('ÚHRADOVÝ KATALOG VZP - ZP'!L405)&amp;TRIM('ÚHRADOVÝ KATALOG VZP - ZP'!M405)&amp;TRIM('ÚHRADOVÝ KATALOG VZP - ZP'!N405)&amp;TRIM('ÚHRADOVÝ KATALOG VZP - ZP'!O405)&amp;TRIM('ÚHRADOVÝ KATALOG VZP - ZP'!P405)&amp;TRIM('ÚHRADOVÝ KATALOG VZP - ZP'!Q405))=0,"ANO","NE")</f>
        <v>ANO</v>
      </c>
      <c r="S405" s="31" t="str">
        <f>IF(R405="NE",IF(LEN(TRIM('ÚHRADOVÝ KATALOG VZP - ZP'!B405))=0,"NOVÝ","OPRAVA"),"")</f>
        <v/>
      </c>
      <c r="T405" s="32" t="str">
        <f t="shared" si="28"/>
        <v>X</v>
      </c>
      <c r="U405" s="11"/>
      <c r="V405" s="11">
        <f>LEN(TRIM('ÚHRADOVÝ KATALOG VZP - ZP'!C405))</f>
        <v>0</v>
      </c>
      <c r="W405" s="11" t="str">
        <f>IF(IFERROR(SEARCH("""",UPPER('ÚHRADOVÝ KATALOG VZP - ZP'!C405)),0)&gt;0," "&amp;CHAR(34),"")</f>
        <v/>
      </c>
      <c r="X405" s="11" t="str">
        <f>IF(IFERROR(SEARCH("~?",UPPER('ÚHRADOVÝ KATALOG VZP - ZP'!C405)),0)&gt;0," ?","")</f>
        <v/>
      </c>
      <c r="Y405" s="11" t="str">
        <f>IF(IFERROR(SEARCH("!",UPPER('ÚHRADOVÝ KATALOG VZP - ZP'!C405)),0)&gt;0," !","")</f>
        <v/>
      </c>
      <c r="Z405" s="11" t="str">
        <f>IF(IFERROR(SEARCH("_",UPPER('ÚHRADOVÝ KATALOG VZP - ZP'!C405)),0)&gt;0," _","")</f>
        <v/>
      </c>
      <c r="AA405" s="11" t="str">
        <f>IF(IFERROR(SEARCH("§",UPPER('ÚHRADOVÝ KATALOG VZP - ZP'!C405)),0)&gt;0," §","")</f>
        <v/>
      </c>
      <c r="AB405" s="11" t="str">
        <f>IF(IFERROR(SEARCH("#",UPPER('ÚHRADOVÝ KATALOG VZP - ZP'!C405)),0)&gt;0," #","")</f>
        <v/>
      </c>
      <c r="AC405" s="11" t="str">
        <f>IF(IFERROR(SEARCH(CHAR(10),UPPER('ÚHRADOVÝ KATALOG VZP - ZP'!C405)),0)&gt;0," ALT+ENTER","")</f>
        <v/>
      </c>
      <c r="AD405" s="96" t="str">
        <f>IF(AND(V405=0, R405="NE"),"Chybí NAZ",IF(LEN(TRIM(W405&amp;X405&amp;Y405&amp;Z405&amp;AA405&amp;AB405&amp;AC405))&gt;0,"Nepovolený(é) znak(y):   "&amp;W405&amp;X405&amp;Y405&amp;Z405&amp;AA405&amp;AB405&amp;AC405,TRIM('ÚHRADOVÝ KATALOG VZP - ZP'!C405)))</f>
        <v/>
      </c>
      <c r="AE405" s="11">
        <f>LEN(TRIM('ÚHRADOVÝ KATALOG VZP - ZP'!D405))</f>
        <v>0</v>
      </c>
      <c r="AF405" s="11" t="str">
        <f>IF(IFERROR(SEARCH("""",UPPER('ÚHRADOVÝ KATALOG VZP - ZP'!D405)),0)&gt;0," "&amp;CHAR(34),"")</f>
        <v/>
      </c>
      <c r="AG405" s="11" t="str">
        <f>IF(IFERROR(SEARCH("~?",UPPER('ÚHRADOVÝ KATALOG VZP - ZP'!D405)),0)&gt;0," ?","")</f>
        <v/>
      </c>
      <c r="AH405" s="11" t="str">
        <f>IF(IFERROR(SEARCH("!",UPPER('ÚHRADOVÝ KATALOG VZP - ZP'!D405)),0)&gt;0," !","")</f>
        <v/>
      </c>
      <c r="AI405" s="11" t="str">
        <f>IF(IFERROR(SEARCH("_",UPPER('ÚHRADOVÝ KATALOG VZP - ZP'!D405)),0)&gt;0," _","")</f>
        <v/>
      </c>
      <c r="AJ405" s="11" t="str">
        <f>IF(IFERROR(SEARCH("§",UPPER('ÚHRADOVÝ KATALOG VZP - ZP'!D405)),0)&gt;0," §","")</f>
        <v/>
      </c>
      <c r="AK405" s="11" t="str">
        <f>IF(IFERROR(SEARCH("#",UPPER('ÚHRADOVÝ KATALOG VZP - ZP'!D405)),0)&gt;0," #","")</f>
        <v/>
      </c>
      <c r="AL405" s="11" t="str">
        <f>IF(IFERROR(SEARCH(CHAR(10),UPPER('ÚHRADOVÝ KATALOG VZP - ZP'!D405)),0)&gt;0," ALT+ENTER","")</f>
        <v/>
      </c>
      <c r="AM405" s="96" t="str">
        <f>IF(AND(AE405=0, R405="NE"),"Chybí DOP",IF(LEN(TRIM(AF405&amp;AG405&amp;AH405&amp;AI405&amp;AJ405&amp;AK405&amp;AL405))&gt;0,"Nepovolený(é) znak(y):   "&amp;AF405&amp;AG405&amp;AH405&amp;AI405&amp;AJ405&amp;AK405&amp;AL405,TRIM('ÚHRADOVÝ KATALOG VZP - ZP'!D405)))</f>
        <v/>
      </c>
    </row>
    <row r="406" spans="1:39" ht="30" hidden="1" customHeight="1" x14ac:dyDescent="0.2">
      <c r="A406" s="1">
        <v>401</v>
      </c>
      <c r="B406" s="20" t="str">
        <f>IF(ISBLANK('ÚHRADOVÝ KATALOG VZP - ZP'!B406),"",'ÚHRADOVÝ KATALOG VZP - ZP'!B406)</f>
        <v/>
      </c>
      <c r="C406" s="21" t="str">
        <f t="shared" si="25"/>
        <v/>
      </c>
      <c r="D406" s="21" t="str">
        <f t="shared" si="26"/>
        <v/>
      </c>
      <c r="E406" s="22" t="str">
        <f>IF(S406="NOVÝ",IF(LEN(TRIM('ÚHRADOVÝ KATALOG VZP - ZP'!E406))=0,"Chybí TYP",'ÚHRADOVÝ KATALOG VZP - ZP'!E406),IF(LEN(TRIM('ÚHRADOVÝ KATALOG VZP - ZP'!E406))=0,"",'ÚHRADOVÝ KATALOG VZP - ZP'!E406))</f>
        <v/>
      </c>
      <c r="F406" s="22" t="str">
        <f t="shared" si="27"/>
        <v/>
      </c>
      <c r="G406" s="22" t="str">
        <f>IF(S406="NOVÝ",IF(LEN(TRIM('ÚHRADOVÝ KATALOG VZP - ZP'!G406))=0,"???",IF(IFERROR(SEARCH("""",UPPER('ÚHRADOVÝ KATALOG VZP - ZP'!G406)),0)=0,UPPER('ÚHRADOVÝ KATALOG VZP - ZP'!G406),"("&amp;""""&amp;")")),IF(LEN(TRIM('ÚHRADOVÝ KATALOG VZP - ZP'!G406))=0,"",IF(IFERROR(SEARCH("""",UPPER('ÚHRADOVÝ KATALOG VZP - ZP'!G406)),0)=0,UPPER('ÚHRADOVÝ KATALOG VZP - ZP'!G406),"("&amp;""""&amp;")")))</f>
        <v/>
      </c>
      <c r="H406" s="22" t="str">
        <f>IF(IFERROR(SEARCH("""",UPPER('ÚHRADOVÝ KATALOG VZP - ZP'!H406)),0)=0,UPPER('ÚHRADOVÝ KATALOG VZP - ZP'!H406),"("&amp;""""&amp;")")</f>
        <v/>
      </c>
      <c r="I406" s="22" t="str">
        <f>IF(IFERROR(SEARCH("""",UPPER('ÚHRADOVÝ KATALOG VZP - ZP'!I406)),0)=0,UPPER('ÚHRADOVÝ KATALOG VZP - ZP'!I406),"("&amp;""""&amp;")")</f>
        <v/>
      </c>
      <c r="J406" s="23" t="str">
        <f>IF(S406="NOVÝ",IF(LEN(TRIM('ÚHRADOVÝ KATALOG VZP - ZP'!J406))=0,"Chybí VYC",'ÚHRADOVÝ KATALOG VZP - ZP'!J406),IF(LEN(TRIM('ÚHRADOVÝ KATALOG VZP - ZP'!J406))=0,"",'ÚHRADOVÝ KATALOG VZP - ZP'!J406))</f>
        <v/>
      </c>
      <c r="K406" s="22" t="str">
        <f>IF(S406="NOVÝ",IF(LEN(TRIM('ÚHRADOVÝ KATALOG VZP - ZP'!K406))=0,"Chybí MENA",IF(IFERROR(SEARCH("""",UPPER('ÚHRADOVÝ KATALOG VZP - ZP'!K406)),0)=0,UPPER('ÚHRADOVÝ KATALOG VZP - ZP'!K406),"("&amp;""""&amp;")")),IF(LEN(TRIM('ÚHRADOVÝ KATALOG VZP - ZP'!K406))=0,"",IF(IFERROR(SEARCH("""",UPPER('ÚHRADOVÝ KATALOG VZP - ZP'!K406)),0)=0,UPPER('ÚHRADOVÝ KATALOG VZP - ZP'!K406),"("&amp;""""&amp;")")))</f>
        <v/>
      </c>
      <c r="L406" s="24" t="str">
        <f>IF(S406="NOVÝ",IF(LEN(TRIM('ÚHRADOVÝ KATALOG VZP - ZP'!L406))=0,"Chybí KURZ",'ÚHRADOVÝ KATALOG VZP - ZP'!L406),IF(LEN(TRIM('ÚHRADOVÝ KATALOG VZP - ZP'!L406))=0,"",'ÚHRADOVÝ KATALOG VZP - ZP'!L406))</f>
        <v/>
      </c>
      <c r="M406" s="83" t="str">
        <f>IF(S406="NOVÝ",IF(LEN(TRIM('ÚHRADOVÝ KATALOG VZP - ZP'!M406))=0,"Chybí DPH",
IF(OR('ÚHRADOVÝ KATALOG VZP - ZP'!M406=15,'ÚHRADOVÝ KATALOG VZP - ZP'!M406=21),
'ÚHRADOVÝ KATALOG VZP - ZP'!M406,"CHYBA")),
IF(LEN(TRIM('ÚHRADOVÝ KATALOG VZP - ZP'!M406))=0,"",
IF(OR('ÚHRADOVÝ KATALOG VZP - ZP'!M406=15,'ÚHRADOVÝ KATALOG VZP - ZP'!M406=21),
'ÚHRADOVÝ KATALOG VZP - ZP'!M406,"CHYBA"))
)</f>
        <v/>
      </c>
      <c r="N406" s="25" t="str">
        <f>IF(R406="NE",IF(AND(T406&lt;&gt;"X",LEN('ÚHRADOVÝ KATALOG VZP - ZP'!N406)&gt;0),IF(ROUND(J406*L406*(1+(M406/100))*T406,2)&lt;'ÚHRADOVÝ KATALOG VZP - ZP'!N406,TEXT('ÚHRADOVÝ KATALOG VZP - ZP'!N406,"# ##0,00 Kč") &amp; CHAR(10) &amp; "&gt; " &amp; TEXT('ÚHRADOVÝ KATALOG VZP - ZP'!N406-(J406*L406*(1+(M406/100))*T406),"# ##0,00 Kč"),TEXT('ÚHRADOVÝ KATALOG VZP - ZP'!N406,"# ##0,00 Kč") &amp; CHAR(10) &amp; "OK"),"Chybí data pro výpočet"),"")</f>
        <v/>
      </c>
      <c r="O406" s="26" t="str">
        <f>IF(AND(R406="NE",LEN('ÚHRADOVÝ KATALOG VZP - ZP'!O406)&gt;0),'ÚHRADOVÝ KATALOG VZP - ZP'!O406,"")</f>
        <v/>
      </c>
      <c r="P406" s="26" t="str">
        <f>IF(AND(R406="NE",LEN('ÚHRADOVÝ KATALOG VZP - ZP'!P406)&gt;0),'ÚHRADOVÝ KATALOG VZP - ZP'!P406,"")</f>
        <v/>
      </c>
      <c r="Q406" s="79" t="str">
        <f>IF(LEN(TRIM('ÚHRADOVÝ KATALOG VZP - ZP'!Q406))=0,"",IF(IFERROR(SEARCH("""",UPPER('ÚHRADOVÝ KATALOG VZP - ZP'!Q406)),0)=0,UPPER('ÚHRADOVÝ KATALOG VZP - ZP'!Q406),"("&amp;""""&amp;")"))</f>
        <v/>
      </c>
      <c r="R406" s="31" t="str">
        <f>IF(LEN(TRIM('ÚHRADOVÝ KATALOG VZP - ZP'!B406)&amp;TRIM('ÚHRADOVÝ KATALOG VZP - ZP'!C406)&amp;TRIM('ÚHRADOVÝ KATALOG VZP - ZP'!D406)&amp;TRIM('ÚHRADOVÝ KATALOG VZP - ZP'!E406)&amp;TRIM('ÚHRADOVÝ KATALOG VZP - ZP'!F406)&amp;TRIM('ÚHRADOVÝ KATALOG VZP - ZP'!G406)&amp;TRIM('ÚHRADOVÝ KATALOG VZP - ZP'!H406)&amp;TRIM('ÚHRADOVÝ KATALOG VZP - ZP'!I406)&amp;TRIM('ÚHRADOVÝ KATALOG VZP - ZP'!J406)&amp;TRIM('ÚHRADOVÝ KATALOG VZP - ZP'!K406)&amp;TRIM('ÚHRADOVÝ KATALOG VZP - ZP'!L406)&amp;TRIM('ÚHRADOVÝ KATALOG VZP - ZP'!M406)&amp;TRIM('ÚHRADOVÝ KATALOG VZP - ZP'!N406)&amp;TRIM('ÚHRADOVÝ KATALOG VZP - ZP'!O406)&amp;TRIM('ÚHRADOVÝ KATALOG VZP - ZP'!P406)&amp;TRIM('ÚHRADOVÝ KATALOG VZP - ZP'!Q406))=0,"ANO","NE")</f>
        <v>ANO</v>
      </c>
      <c r="S406" s="31" t="str">
        <f>IF(R406="NE",IF(LEN(TRIM('ÚHRADOVÝ KATALOG VZP - ZP'!B406))=0,"NOVÝ","OPRAVA"),"")</f>
        <v/>
      </c>
      <c r="T406" s="32" t="str">
        <f t="shared" si="28"/>
        <v>X</v>
      </c>
      <c r="U406" s="11"/>
      <c r="V406" s="11">
        <f>LEN(TRIM('ÚHRADOVÝ KATALOG VZP - ZP'!C406))</f>
        <v>0</v>
      </c>
      <c r="W406" s="11" t="str">
        <f>IF(IFERROR(SEARCH("""",UPPER('ÚHRADOVÝ KATALOG VZP - ZP'!C406)),0)&gt;0," "&amp;CHAR(34),"")</f>
        <v/>
      </c>
      <c r="X406" s="11" t="str">
        <f>IF(IFERROR(SEARCH("~?",UPPER('ÚHRADOVÝ KATALOG VZP - ZP'!C406)),0)&gt;0," ?","")</f>
        <v/>
      </c>
      <c r="Y406" s="11" t="str">
        <f>IF(IFERROR(SEARCH("!",UPPER('ÚHRADOVÝ KATALOG VZP - ZP'!C406)),0)&gt;0," !","")</f>
        <v/>
      </c>
      <c r="Z406" s="11" t="str">
        <f>IF(IFERROR(SEARCH("_",UPPER('ÚHRADOVÝ KATALOG VZP - ZP'!C406)),0)&gt;0," _","")</f>
        <v/>
      </c>
      <c r="AA406" s="11" t="str">
        <f>IF(IFERROR(SEARCH("§",UPPER('ÚHRADOVÝ KATALOG VZP - ZP'!C406)),0)&gt;0," §","")</f>
        <v/>
      </c>
      <c r="AB406" s="11" t="str">
        <f>IF(IFERROR(SEARCH("#",UPPER('ÚHRADOVÝ KATALOG VZP - ZP'!C406)),0)&gt;0," #","")</f>
        <v/>
      </c>
      <c r="AC406" s="11" t="str">
        <f>IF(IFERROR(SEARCH(CHAR(10),UPPER('ÚHRADOVÝ KATALOG VZP - ZP'!C406)),0)&gt;0," ALT+ENTER","")</f>
        <v/>
      </c>
      <c r="AD406" s="96" t="str">
        <f>IF(AND(V406=0, R406="NE"),"Chybí NAZ",IF(LEN(TRIM(W406&amp;X406&amp;Y406&amp;Z406&amp;AA406&amp;AB406&amp;AC406))&gt;0,"Nepovolený(é) znak(y):   "&amp;W406&amp;X406&amp;Y406&amp;Z406&amp;AA406&amp;AB406&amp;AC406,TRIM('ÚHRADOVÝ KATALOG VZP - ZP'!C406)))</f>
        <v/>
      </c>
      <c r="AE406" s="11">
        <f>LEN(TRIM('ÚHRADOVÝ KATALOG VZP - ZP'!D406))</f>
        <v>0</v>
      </c>
      <c r="AF406" s="11" t="str">
        <f>IF(IFERROR(SEARCH("""",UPPER('ÚHRADOVÝ KATALOG VZP - ZP'!D406)),0)&gt;0," "&amp;CHAR(34),"")</f>
        <v/>
      </c>
      <c r="AG406" s="11" t="str">
        <f>IF(IFERROR(SEARCH("~?",UPPER('ÚHRADOVÝ KATALOG VZP - ZP'!D406)),0)&gt;0," ?","")</f>
        <v/>
      </c>
      <c r="AH406" s="11" t="str">
        <f>IF(IFERROR(SEARCH("!",UPPER('ÚHRADOVÝ KATALOG VZP - ZP'!D406)),0)&gt;0," !","")</f>
        <v/>
      </c>
      <c r="AI406" s="11" t="str">
        <f>IF(IFERROR(SEARCH("_",UPPER('ÚHRADOVÝ KATALOG VZP - ZP'!D406)),0)&gt;0," _","")</f>
        <v/>
      </c>
      <c r="AJ406" s="11" t="str">
        <f>IF(IFERROR(SEARCH("§",UPPER('ÚHRADOVÝ KATALOG VZP - ZP'!D406)),0)&gt;0," §","")</f>
        <v/>
      </c>
      <c r="AK406" s="11" t="str">
        <f>IF(IFERROR(SEARCH("#",UPPER('ÚHRADOVÝ KATALOG VZP - ZP'!D406)),0)&gt;0," #","")</f>
        <v/>
      </c>
      <c r="AL406" s="11" t="str">
        <f>IF(IFERROR(SEARCH(CHAR(10),UPPER('ÚHRADOVÝ KATALOG VZP - ZP'!D406)),0)&gt;0," ALT+ENTER","")</f>
        <v/>
      </c>
      <c r="AM406" s="96" t="str">
        <f>IF(AND(AE406=0, R406="NE"),"Chybí DOP",IF(LEN(TRIM(AF406&amp;AG406&amp;AH406&amp;AI406&amp;AJ406&amp;AK406&amp;AL406))&gt;0,"Nepovolený(é) znak(y):   "&amp;AF406&amp;AG406&amp;AH406&amp;AI406&amp;AJ406&amp;AK406&amp;AL406,TRIM('ÚHRADOVÝ KATALOG VZP - ZP'!D406)))</f>
        <v/>
      </c>
    </row>
    <row r="407" spans="1:39" ht="30" hidden="1" customHeight="1" x14ac:dyDescent="0.2">
      <c r="A407" s="1">
        <v>402</v>
      </c>
      <c r="B407" s="20" t="str">
        <f>IF(ISBLANK('ÚHRADOVÝ KATALOG VZP - ZP'!B407),"",'ÚHRADOVÝ KATALOG VZP - ZP'!B407)</f>
        <v/>
      </c>
      <c r="C407" s="21" t="str">
        <f t="shared" si="25"/>
        <v/>
      </c>
      <c r="D407" s="21" t="str">
        <f t="shared" si="26"/>
        <v/>
      </c>
      <c r="E407" s="22" t="str">
        <f>IF(S407="NOVÝ",IF(LEN(TRIM('ÚHRADOVÝ KATALOG VZP - ZP'!E407))=0,"Chybí TYP",'ÚHRADOVÝ KATALOG VZP - ZP'!E407),IF(LEN(TRIM('ÚHRADOVÝ KATALOG VZP - ZP'!E407))=0,"",'ÚHRADOVÝ KATALOG VZP - ZP'!E407))</f>
        <v/>
      </c>
      <c r="F407" s="22" t="str">
        <f t="shared" si="27"/>
        <v/>
      </c>
      <c r="G407" s="22" t="str">
        <f>IF(S407="NOVÝ",IF(LEN(TRIM('ÚHRADOVÝ KATALOG VZP - ZP'!G407))=0,"???",IF(IFERROR(SEARCH("""",UPPER('ÚHRADOVÝ KATALOG VZP - ZP'!G407)),0)=0,UPPER('ÚHRADOVÝ KATALOG VZP - ZP'!G407),"("&amp;""""&amp;")")),IF(LEN(TRIM('ÚHRADOVÝ KATALOG VZP - ZP'!G407))=0,"",IF(IFERROR(SEARCH("""",UPPER('ÚHRADOVÝ KATALOG VZP - ZP'!G407)),0)=0,UPPER('ÚHRADOVÝ KATALOG VZP - ZP'!G407),"("&amp;""""&amp;")")))</f>
        <v/>
      </c>
      <c r="H407" s="22" t="str">
        <f>IF(IFERROR(SEARCH("""",UPPER('ÚHRADOVÝ KATALOG VZP - ZP'!H407)),0)=0,UPPER('ÚHRADOVÝ KATALOG VZP - ZP'!H407),"("&amp;""""&amp;")")</f>
        <v/>
      </c>
      <c r="I407" s="22" t="str">
        <f>IF(IFERROR(SEARCH("""",UPPER('ÚHRADOVÝ KATALOG VZP - ZP'!I407)),0)=0,UPPER('ÚHRADOVÝ KATALOG VZP - ZP'!I407),"("&amp;""""&amp;")")</f>
        <v/>
      </c>
      <c r="J407" s="23" t="str">
        <f>IF(S407="NOVÝ",IF(LEN(TRIM('ÚHRADOVÝ KATALOG VZP - ZP'!J407))=0,"Chybí VYC",'ÚHRADOVÝ KATALOG VZP - ZP'!J407),IF(LEN(TRIM('ÚHRADOVÝ KATALOG VZP - ZP'!J407))=0,"",'ÚHRADOVÝ KATALOG VZP - ZP'!J407))</f>
        <v/>
      </c>
      <c r="K407" s="22" t="str">
        <f>IF(S407="NOVÝ",IF(LEN(TRIM('ÚHRADOVÝ KATALOG VZP - ZP'!K407))=0,"Chybí MENA",IF(IFERROR(SEARCH("""",UPPER('ÚHRADOVÝ KATALOG VZP - ZP'!K407)),0)=0,UPPER('ÚHRADOVÝ KATALOG VZP - ZP'!K407),"("&amp;""""&amp;")")),IF(LEN(TRIM('ÚHRADOVÝ KATALOG VZP - ZP'!K407))=0,"",IF(IFERROR(SEARCH("""",UPPER('ÚHRADOVÝ KATALOG VZP - ZP'!K407)),0)=0,UPPER('ÚHRADOVÝ KATALOG VZP - ZP'!K407),"("&amp;""""&amp;")")))</f>
        <v/>
      </c>
      <c r="L407" s="24" t="str">
        <f>IF(S407="NOVÝ",IF(LEN(TRIM('ÚHRADOVÝ KATALOG VZP - ZP'!L407))=0,"Chybí KURZ",'ÚHRADOVÝ KATALOG VZP - ZP'!L407),IF(LEN(TRIM('ÚHRADOVÝ KATALOG VZP - ZP'!L407))=0,"",'ÚHRADOVÝ KATALOG VZP - ZP'!L407))</f>
        <v/>
      </c>
      <c r="M407" s="83" t="str">
        <f>IF(S407="NOVÝ",IF(LEN(TRIM('ÚHRADOVÝ KATALOG VZP - ZP'!M407))=0,"Chybí DPH",
IF(OR('ÚHRADOVÝ KATALOG VZP - ZP'!M407=15,'ÚHRADOVÝ KATALOG VZP - ZP'!M407=21),
'ÚHRADOVÝ KATALOG VZP - ZP'!M407,"CHYBA")),
IF(LEN(TRIM('ÚHRADOVÝ KATALOG VZP - ZP'!M407))=0,"",
IF(OR('ÚHRADOVÝ KATALOG VZP - ZP'!M407=15,'ÚHRADOVÝ KATALOG VZP - ZP'!M407=21),
'ÚHRADOVÝ KATALOG VZP - ZP'!M407,"CHYBA"))
)</f>
        <v/>
      </c>
      <c r="N407" s="25" t="str">
        <f>IF(R407="NE",IF(AND(T407&lt;&gt;"X",LEN('ÚHRADOVÝ KATALOG VZP - ZP'!N407)&gt;0),IF(ROUND(J407*L407*(1+(M407/100))*T407,2)&lt;'ÚHRADOVÝ KATALOG VZP - ZP'!N407,TEXT('ÚHRADOVÝ KATALOG VZP - ZP'!N407,"# ##0,00 Kč") &amp; CHAR(10) &amp; "&gt; " &amp; TEXT('ÚHRADOVÝ KATALOG VZP - ZP'!N407-(J407*L407*(1+(M407/100))*T407),"# ##0,00 Kč"),TEXT('ÚHRADOVÝ KATALOG VZP - ZP'!N407,"# ##0,00 Kč") &amp; CHAR(10) &amp; "OK"),"Chybí data pro výpočet"),"")</f>
        <v/>
      </c>
      <c r="O407" s="26" t="str">
        <f>IF(AND(R407="NE",LEN('ÚHRADOVÝ KATALOG VZP - ZP'!O407)&gt;0),'ÚHRADOVÝ KATALOG VZP - ZP'!O407,"")</f>
        <v/>
      </c>
      <c r="P407" s="26" t="str">
        <f>IF(AND(R407="NE",LEN('ÚHRADOVÝ KATALOG VZP - ZP'!P407)&gt;0),'ÚHRADOVÝ KATALOG VZP - ZP'!P407,"")</f>
        <v/>
      </c>
      <c r="Q407" s="79" t="str">
        <f>IF(LEN(TRIM('ÚHRADOVÝ KATALOG VZP - ZP'!Q407))=0,"",IF(IFERROR(SEARCH("""",UPPER('ÚHRADOVÝ KATALOG VZP - ZP'!Q407)),0)=0,UPPER('ÚHRADOVÝ KATALOG VZP - ZP'!Q407),"("&amp;""""&amp;")"))</f>
        <v/>
      </c>
      <c r="R407" s="31" t="str">
        <f>IF(LEN(TRIM('ÚHRADOVÝ KATALOG VZP - ZP'!B407)&amp;TRIM('ÚHRADOVÝ KATALOG VZP - ZP'!C407)&amp;TRIM('ÚHRADOVÝ KATALOG VZP - ZP'!D407)&amp;TRIM('ÚHRADOVÝ KATALOG VZP - ZP'!E407)&amp;TRIM('ÚHRADOVÝ KATALOG VZP - ZP'!F407)&amp;TRIM('ÚHRADOVÝ KATALOG VZP - ZP'!G407)&amp;TRIM('ÚHRADOVÝ KATALOG VZP - ZP'!H407)&amp;TRIM('ÚHRADOVÝ KATALOG VZP - ZP'!I407)&amp;TRIM('ÚHRADOVÝ KATALOG VZP - ZP'!J407)&amp;TRIM('ÚHRADOVÝ KATALOG VZP - ZP'!K407)&amp;TRIM('ÚHRADOVÝ KATALOG VZP - ZP'!L407)&amp;TRIM('ÚHRADOVÝ KATALOG VZP - ZP'!M407)&amp;TRIM('ÚHRADOVÝ KATALOG VZP - ZP'!N407)&amp;TRIM('ÚHRADOVÝ KATALOG VZP - ZP'!O407)&amp;TRIM('ÚHRADOVÝ KATALOG VZP - ZP'!P407)&amp;TRIM('ÚHRADOVÝ KATALOG VZP - ZP'!Q407))=0,"ANO","NE")</f>
        <v>ANO</v>
      </c>
      <c r="S407" s="31" t="str">
        <f>IF(R407="NE",IF(LEN(TRIM('ÚHRADOVÝ KATALOG VZP - ZP'!B407))=0,"NOVÝ","OPRAVA"),"")</f>
        <v/>
      </c>
      <c r="T407" s="32" t="str">
        <f t="shared" si="28"/>
        <v>X</v>
      </c>
      <c r="U407" s="11"/>
      <c r="V407" s="11">
        <f>LEN(TRIM('ÚHRADOVÝ KATALOG VZP - ZP'!C407))</f>
        <v>0</v>
      </c>
      <c r="W407" s="11" t="str">
        <f>IF(IFERROR(SEARCH("""",UPPER('ÚHRADOVÝ KATALOG VZP - ZP'!C407)),0)&gt;0," "&amp;CHAR(34),"")</f>
        <v/>
      </c>
      <c r="X407" s="11" t="str">
        <f>IF(IFERROR(SEARCH("~?",UPPER('ÚHRADOVÝ KATALOG VZP - ZP'!C407)),0)&gt;0," ?","")</f>
        <v/>
      </c>
      <c r="Y407" s="11" t="str">
        <f>IF(IFERROR(SEARCH("!",UPPER('ÚHRADOVÝ KATALOG VZP - ZP'!C407)),0)&gt;0," !","")</f>
        <v/>
      </c>
      <c r="Z407" s="11" t="str">
        <f>IF(IFERROR(SEARCH("_",UPPER('ÚHRADOVÝ KATALOG VZP - ZP'!C407)),0)&gt;0," _","")</f>
        <v/>
      </c>
      <c r="AA407" s="11" t="str">
        <f>IF(IFERROR(SEARCH("§",UPPER('ÚHRADOVÝ KATALOG VZP - ZP'!C407)),0)&gt;0," §","")</f>
        <v/>
      </c>
      <c r="AB407" s="11" t="str">
        <f>IF(IFERROR(SEARCH("#",UPPER('ÚHRADOVÝ KATALOG VZP - ZP'!C407)),0)&gt;0," #","")</f>
        <v/>
      </c>
      <c r="AC407" s="11" t="str">
        <f>IF(IFERROR(SEARCH(CHAR(10),UPPER('ÚHRADOVÝ KATALOG VZP - ZP'!C407)),0)&gt;0," ALT+ENTER","")</f>
        <v/>
      </c>
      <c r="AD407" s="96" t="str">
        <f>IF(AND(V407=0, R407="NE"),"Chybí NAZ",IF(LEN(TRIM(W407&amp;X407&amp;Y407&amp;Z407&amp;AA407&amp;AB407&amp;AC407))&gt;0,"Nepovolený(é) znak(y):   "&amp;W407&amp;X407&amp;Y407&amp;Z407&amp;AA407&amp;AB407&amp;AC407,TRIM('ÚHRADOVÝ KATALOG VZP - ZP'!C407)))</f>
        <v/>
      </c>
      <c r="AE407" s="11">
        <f>LEN(TRIM('ÚHRADOVÝ KATALOG VZP - ZP'!D407))</f>
        <v>0</v>
      </c>
      <c r="AF407" s="11" t="str">
        <f>IF(IFERROR(SEARCH("""",UPPER('ÚHRADOVÝ KATALOG VZP - ZP'!D407)),0)&gt;0," "&amp;CHAR(34),"")</f>
        <v/>
      </c>
      <c r="AG407" s="11" t="str">
        <f>IF(IFERROR(SEARCH("~?",UPPER('ÚHRADOVÝ KATALOG VZP - ZP'!D407)),0)&gt;0," ?","")</f>
        <v/>
      </c>
      <c r="AH407" s="11" t="str">
        <f>IF(IFERROR(SEARCH("!",UPPER('ÚHRADOVÝ KATALOG VZP - ZP'!D407)),0)&gt;0," !","")</f>
        <v/>
      </c>
      <c r="AI407" s="11" t="str">
        <f>IF(IFERROR(SEARCH("_",UPPER('ÚHRADOVÝ KATALOG VZP - ZP'!D407)),0)&gt;0," _","")</f>
        <v/>
      </c>
      <c r="AJ407" s="11" t="str">
        <f>IF(IFERROR(SEARCH("§",UPPER('ÚHRADOVÝ KATALOG VZP - ZP'!D407)),0)&gt;0," §","")</f>
        <v/>
      </c>
      <c r="AK407" s="11" t="str">
        <f>IF(IFERROR(SEARCH("#",UPPER('ÚHRADOVÝ KATALOG VZP - ZP'!D407)),0)&gt;0," #","")</f>
        <v/>
      </c>
      <c r="AL407" s="11" t="str">
        <f>IF(IFERROR(SEARCH(CHAR(10),UPPER('ÚHRADOVÝ KATALOG VZP - ZP'!D407)),0)&gt;0," ALT+ENTER","")</f>
        <v/>
      </c>
      <c r="AM407" s="96" t="str">
        <f>IF(AND(AE407=0, R407="NE"),"Chybí DOP",IF(LEN(TRIM(AF407&amp;AG407&amp;AH407&amp;AI407&amp;AJ407&amp;AK407&amp;AL407))&gt;0,"Nepovolený(é) znak(y):   "&amp;AF407&amp;AG407&amp;AH407&amp;AI407&amp;AJ407&amp;AK407&amp;AL407,TRIM('ÚHRADOVÝ KATALOG VZP - ZP'!D407)))</f>
        <v/>
      </c>
    </row>
    <row r="408" spans="1:39" ht="30" hidden="1" customHeight="1" x14ac:dyDescent="0.2">
      <c r="A408" s="1">
        <v>403</v>
      </c>
      <c r="B408" s="20" t="str">
        <f>IF(ISBLANK('ÚHRADOVÝ KATALOG VZP - ZP'!B408),"",'ÚHRADOVÝ KATALOG VZP - ZP'!B408)</f>
        <v/>
      </c>
      <c r="C408" s="21" t="str">
        <f t="shared" si="25"/>
        <v/>
      </c>
      <c r="D408" s="21" t="str">
        <f t="shared" si="26"/>
        <v/>
      </c>
      <c r="E408" s="22" t="str">
        <f>IF(S408="NOVÝ",IF(LEN(TRIM('ÚHRADOVÝ KATALOG VZP - ZP'!E408))=0,"Chybí TYP",'ÚHRADOVÝ KATALOG VZP - ZP'!E408),IF(LEN(TRIM('ÚHRADOVÝ KATALOG VZP - ZP'!E408))=0,"",'ÚHRADOVÝ KATALOG VZP - ZP'!E408))</f>
        <v/>
      </c>
      <c r="F408" s="22" t="str">
        <f t="shared" si="27"/>
        <v/>
      </c>
      <c r="G408" s="22" t="str">
        <f>IF(S408="NOVÝ",IF(LEN(TRIM('ÚHRADOVÝ KATALOG VZP - ZP'!G408))=0,"???",IF(IFERROR(SEARCH("""",UPPER('ÚHRADOVÝ KATALOG VZP - ZP'!G408)),0)=0,UPPER('ÚHRADOVÝ KATALOG VZP - ZP'!G408),"("&amp;""""&amp;")")),IF(LEN(TRIM('ÚHRADOVÝ KATALOG VZP - ZP'!G408))=0,"",IF(IFERROR(SEARCH("""",UPPER('ÚHRADOVÝ KATALOG VZP - ZP'!G408)),0)=0,UPPER('ÚHRADOVÝ KATALOG VZP - ZP'!G408),"("&amp;""""&amp;")")))</f>
        <v/>
      </c>
      <c r="H408" s="22" t="str">
        <f>IF(IFERROR(SEARCH("""",UPPER('ÚHRADOVÝ KATALOG VZP - ZP'!H408)),0)=0,UPPER('ÚHRADOVÝ KATALOG VZP - ZP'!H408),"("&amp;""""&amp;")")</f>
        <v/>
      </c>
      <c r="I408" s="22" t="str">
        <f>IF(IFERROR(SEARCH("""",UPPER('ÚHRADOVÝ KATALOG VZP - ZP'!I408)),0)=0,UPPER('ÚHRADOVÝ KATALOG VZP - ZP'!I408),"("&amp;""""&amp;")")</f>
        <v/>
      </c>
      <c r="J408" s="23" t="str">
        <f>IF(S408="NOVÝ",IF(LEN(TRIM('ÚHRADOVÝ KATALOG VZP - ZP'!J408))=0,"Chybí VYC",'ÚHRADOVÝ KATALOG VZP - ZP'!J408),IF(LEN(TRIM('ÚHRADOVÝ KATALOG VZP - ZP'!J408))=0,"",'ÚHRADOVÝ KATALOG VZP - ZP'!J408))</f>
        <v/>
      </c>
      <c r="K408" s="22" t="str">
        <f>IF(S408="NOVÝ",IF(LEN(TRIM('ÚHRADOVÝ KATALOG VZP - ZP'!K408))=0,"Chybí MENA",IF(IFERROR(SEARCH("""",UPPER('ÚHRADOVÝ KATALOG VZP - ZP'!K408)),0)=0,UPPER('ÚHRADOVÝ KATALOG VZP - ZP'!K408),"("&amp;""""&amp;")")),IF(LEN(TRIM('ÚHRADOVÝ KATALOG VZP - ZP'!K408))=0,"",IF(IFERROR(SEARCH("""",UPPER('ÚHRADOVÝ KATALOG VZP - ZP'!K408)),0)=0,UPPER('ÚHRADOVÝ KATALOG VZP - ZP'!K408),"("&amp;""""&amp;")")))</f>
        <v/>
      </c>
      <c r="L408" s="24" t="str">
        <f>IF(S408="NOVÝ",IF(LEN(TRIM('ÚHRADOVÝ KATALOG VZP - ZP'!L408))=0,"Chybí KURZ",'ÚHRADOVÝ KATALOG VZP - ZP'!L408),IF(LEN(TRIM('ÚHRADOVÝ KATALOG VZP - ZP'!L408))=0,"",'ÚHRADOVÝ KATALOG VZP - ZP'!L408))</f>
        <v/>
      </c>
      <c r="M408" s="83" t="str">
        <f>IF(S408="NOVÝ",IF(LEN(TRIM('ÚHRADOVÝ KATALOG VZP - ZP'!M408))=0,"Chybí DPH",
IF(OR('ÚHRADOVÝ KATALOG VZP - ZP'!M408=15,'ÚHRADOVÝ KATALOG VZP - ZP'!M408=21),
'ÚHRADOVÝ KATALOG VZP - ZP'!M408,"CHYBA")),
IF(LEN(TRIM('ÚHRADOVÝ KATALOG VZP - ZP'!M408))=0,"",
IF(OR('ÚHRADOVÝ KATALOG VZP - ZP'!M408=15,'ÚHRADOVÝ KATALOG VZP - ZP'!M408=21),
'ÚHRADOVÝ KATALOG VZP - ZP'!M408,"CHYBA"))
)</f>
        <v/>
      </c>
      <c r="N408" s="25" t="str">
        <f>IF(R408="NE",IF(AND(T408&lt;&gt;"X",LEN('ÚHRADOVÝ KATALOG VZP - ZP'!N408)&gt;0),IF(ROUND(J408*L408*(1+(M408/100))*T408,2)&lt;'ÚHRADOVÝ KATALOG VZP - ZP'!N408,TEXT('ÚHRADOVÝ KATALOG VZP - ZP'!N408,"# ##0,00 Kč") &amp; CHAR(10) &amp; "&gt; " &amp; TEXT('ÚHRADOVÝ KATALOG VZP - ZP'!N408-(J408*L408*(1+(M408/100))*T408),"# ##0,00 Kč"),TEXT('ÚHRADOVÝ KATALOG VZP - ZP'!N408,"# ##0,00 Kč") &amp; CHAR(10) &amp; "OK"),"Chybí data pro výpočet"),"")</f>
        <v/>
      </c>
      <c r="O408" s="26" t="str">
        <f>IF(AND(R408="NE",LEN('ÚHRADOVÝ KATALOG VZP - ZP'!O408)&gt;0),'ÚHRADOVÝ KATALOG VZP - ZP'!O408,"")</f>
        <v/>
      </c>
      <c r="P408" s="26" t="str">
        <f>IF(AND(R408="NE",LEN('ÚHRADOVÝ KATALOG VZP - ZP'!P408)&gt;0),'ÚHRADOVÝ KATALOG VZP - ZP'!P408,"")</f>
        <v/>
      </c>
      <c r="Q408" s="79" t="str">
        <f>IF(LEN(TRIM('ÚHRADOVÝ KATALOG VZP - ZP'!Q408))=0,"",IF(IFERROR(SEARCH("""",UPPER('ÚHRADOVÝ KATALOG VZP - ZP'!Q408)),0)=0,UPPER('ÚHRADOVÝ KATALOG VZP - ZP'!Q408),"("&amp;""""&amp;")"))</f>
        <v/>
      </c>
      <c r="R408" s="31" t="str">
        <f>IF(LEN(TRIM('ÚHRADOVÝ KATALOG VZP - ZP'!B408)&amp;TRIM('ÚHRADOVÝ KATALOG VZP - ZP'!C408)&amp;TRIM('ÚHRADOVÝ KATALOG VZP - ZP'!D408)&amp;TRIM('ÚHRADOVÝ KATALOG VZP - ZP'!E408)&amp;TRIM('ÚHRADOVÝ KATALOG VZP - ZP'!F408)&amp;TRIM('ÚHRADOVÝ KATALOG VZP - ZP'!G408)&amp;TRIM('ÚHRADOVÝ KATALOG VZP - ZP'!H408)&amp;TRIM('ÚHRADOVÝ KATALOG VZP - ZP'!I408)&amp;TRIM('ÚHRADOVÝ KATALOG VZP - ZP'!J408)&amp;TRIM('ÚHRADOVÝ KATALOG VZP - ZP'!K408)&amp;TRIM('ÚHRADOVÝ KATALOG VZP - ZP'!L408)&amp;TRIM('ÚHRADOVÝ KATALOG VZP - ZP'!M408)&amp;TRIM('ÚHRADOVÝ KATALOG VZP - ZP'!N408)&amp;TRIM('ÚHRADOVÝ KATALOG VZP - ZP'!O408)&amp;TRIM('ÚHRADOVÝ KATALOG VZP - ZP'!P408)&amp;TRIM('ÚHRADOVÝ KATALOG VZP - ZP'!Q408))=0,"ANO","NE")</f>
        <v>ANO</v>
      </c>
      <c r="S408" s="31" t="str">
        <f>IF(R408="NE",IF(LEN(TRIM('ÚHRADOVÝ KATALOG VZP - ZP'!B408))=0,"NOVÝ","OPRAVA"),"")</f>
        <v/>
      </c>
      <c r="T408" s="32" t="str">
        <f t="shared" si="28"/>
        <v>X</v>
      </c>
      <c r="U408" s="11"/>
      <c r="V408" s="11">
        <f>LEN(TRIM('ÚHRADOVÝ KATALOG VZP - ZP'!C408))</f>
        <v>0</v>
      </c>
      <c r="W408" s="11" t="str">
        <f>IF(IFERROR(SEARCH("""",UPPER('ÚHRADOVÝ KATALOG VZP - ZP'!C408)),0)&gt;0," "&amp;CHAR(34),"")</f>
        <v/>
      </c>
      <c r="X408" s="11" t="str">
        <f>IF(IFERROR(SEARCH("~?",UPPER('ÚHRADOVÝ KATALOG VZP - ZP'!C408)),0)&gt;0," ?","")</f>
        <v/>
      </c>
      <c r="Y408" s="11" t="str">
        <f>IF(IFERROR(SEARCH("!",UPPER('ÚHRADOVÝ KATALOG VZP - ZP'!C408)),0)&gt;0," !","")</f>
        <v/>
      </c>
      <c r="Z408" s="11" t="str">
        <f>IF(IFERROR(SEARCH("_",UPPER('ÚHRADOVÝ KATALOG VZP - ZP'!C408)),0)&gt;0," _","")</f>
        <v/>
      </c>
      <c r="AA408" s="11" t="str">
        <f>IF(IFERROR(SEARCH("§",UPPER('ÚHRADOVÝ KATALOG VZP - ZP'!C408)),0)&gt;0," §","")</f>
        <v/>
      </c>
      <c r="AB408" s="11" t="str">
        <f>IF(IFERROR(SEARCH("#",UPPER('ÚHRADOVÝ KATALOG VZP - ZP'!C408)),0)&gt;0," #","")</f>
        <v/>
      </c>
      <c r="AC408" s="11" t="str">
        <f>IF(IFERROR(SEARCH(CHAR(10),UPPER('ÚHRADOVÝ KATALOG VZP - ZP'!C408)),0)&gt;0," ALT+ENTER","")</f>
        <v/>
      </c>
      <c r="AD408" s="96" t="str">
        <f>IF(AND(V408=0, R408="NE"),"Chybí NAZ",IF(LEN(TRIM(W408&amp;X408&amp;Y408&amp;Z408&amp;AA408&amp;AB408&amp;AC408))&gt;0,"Nepovolený(é) znak(y):   "&amp;W408&amp;X408&amp;Y408&amp;Z408&amp;AA408&amp;AB408&amp;AC408,TRIM('ÚHRADOVÝ KATALOG VZP - ZP'!C408)))</f>
        <v/>
      </c>
      <c r="AE408" s="11">
        <f>LEN(TRIM('ÚHRADOVÝ KATALOG VZP - ZP'!D408))</f>
        <v>0</v>
      </c>
      <c r="AF408" s="11" t="str">
        <f>IF(IFERROR(SEARCH("""",UPPER('ÚHRADOVÝ KATALOG VZP - ZP'!D408)),0)&gt;0," "&amp;CHAR(34),"")</f>
        <v/>
      </c>
      <c r="AG408" s="11" t="str">
        <f>IF(IFERROR(SEARCH("~?",UPPER('ÚHRADOVÝ KATALOG VZP - ZP'!D408)),0)&gt;0," ?","")</f>
        <v/>
      </c>
      <c r="AH408" s="11" t="str">
        <f>IF(IFERROR(SEARCH("!",UPPER('ÚHRADOVÝ KATALOG VZP - ZP'!D408)),0)&gt;0," !","")</f>
        <v/>
      </c>
      <c r="AI408" s="11" t="str">
        <f>IF(IFERROR(SEARCH("_",UPPER('ÚHRADOVÝ KATALOG VZP - ZP'!D408)),0)&gt;0," _","")</f>
        <v/>
      </c>
      <c r="AJ408" s="11" t="str">
        <f>IF(IFERROR(SEARCH("§",UPPER('ÚHRADOVÝ KATALOG VZP - ZP'!D408)),0)&gt;0," §","")</f>
        <v/>
      </c>
      <c r="AK408" s="11" t="str">
        <f>IF(IFERROR(SEARCH("#",UPPER('ÚHRADOVÝ KATALOG VZP - ZP'!D408)),0)&gt;0," #","")</f>
        <v/>
      </c>
      <c r="AL408" s="11" t="str">
        <f>IF(IFERROR(SEARCH(CHAR(10),UPPER('ÚHRADOVÝ KATALOG VZP - ZP'!D408)),0)&gt;0," ALT+ENTER","")</f>
        <v/>
      </c>
      <c r="AM408" s="96" t="str">
        <f>IF(AND(AE408=0, R408="NE"),"Chybí DOP",IF(LEN(TRIM(AF408&amp;AG408&amp;AH408&amp;AI408&amp;AJ408&amp;AK408&amp;AL408))&gt;0,"Nepovolený(é) znak(y):   "&amp;AF408&amp;AG408&amp;AH408&amp;AI408&amp;AJ408&amp;AK408&amp;AL408,TRIM('ÚHRADOVÝ KATALOG VZP - ZP'!D408)))</f>
        <v/>
      </c>
    </row>
    <row r="409" spans="1:39" ht="30" hidden="1" customHeight="1" x14ac:dyDescent="0.2">
      <c r="A409" s="1">
        <v>404</v>
      </c>
      <c r="B409" s="20" t="str">
        <f>IF(ISBLANK('ÚHRADOVÝ KATALOG VZP - ZP'!B409),"",'ÚHRADOVÝ KATALOG VZP - ZP'!B409)</f>
        <v/>
      </c>
      <c r="C409" s="21" t="str">
        <f t="shared" si="25"/>
        <v/>
      </c>
      <c r="D409" s="21" t="str">
        <f t="shared" si="26"/>
        <v/>
      </c>
      <c r="E409" s="22" t="str">
        <f>IF(S409="NOVÝ",IF(LEN(TRIM('ÚHRADOVÝ KATALOG VZP - ZP'!E409))=0,"Chybí TYP",'ÚHRADOVÝ KATALOG VZP - ZP'!E409),IF(LEN(TRIM('ÚHRADOVÝ KATALOG VZP - ZP'!E409))=0,"",'ÚHRADOVÝ KATALOG VZP - ZP'!E409))</f>
        <v/>
      </c>
      <c r="F409" s="22" t="str">
        <f t="shared" si="27"/>
        <v/>
      </c>
      <c r="G409" s="22" t="str">
        <f>IF(S409="NOVÝ",IF(LEN(TRIM('ÚHRADOVÝ KATALOG VZP - ZP'!G409))=0,"???",IF(IFERROR(SEARCH("""",UPPER('ÚHRADOVÝ KATALOG VZP - ZP'!G409)),0)=0,UPPER('ÚHRADOVÝ KATALOG VZP - ZP'!G409),"("&amp;""""&amp;")")),IF(LEN(TRIM('ÚHRADOVÝ KATALOG VZP - ZP'!G409))=0,"",IF(IFERROR(SEARCH("""",UPPER('ÚHRADOVÝ KATALOG VZP - ZP'!G409)),0)=0,UPPER('ÚHRADOVÝ KATALOG VZP - ZP'!G409),"("&amp;""""&amp;")")))</f>
        <v/>
      </c>
      <c r="H409" s="22" t="str">
        <f>IF(IFERROR(SEARCH("""",UPPER('ÚHRADOVÝ KATALOG VZP - ZP'!H409)),0)=0,UPPER('ÚHRADOVÝ KATALOG VZP - ZP'!H409),"("&amp;""""&amp;")")</f>
        <v/>
      </c>
      <c r="I409" s="22" t="str">
        <f>IF(IFERROR(SEARCH("""",UPPER('ÚHRADOVÝ KATALOG VZP - ZP'!I409)),0)=0,UPPER('ÚHRADOVÝ KATALOG VZP - ZP'!I409),"("&amp;""""&amp;")")</f>
        <v/>
      </c>
      <c r="J409" s="23" t="str">
        <f>IF(S409="NOVÝ",IF(LEN(TRIM('ÚHRADOVÝ KATALOG VZP - ZP'!J409))=0,"Chybí VYC",'ÚHRADOVÝ KATALOG VZP - ZP'!J409),IF(LEN(TRIM('ÚHRADOVÝ KATALOG VZP - ZP'!J409))=0,"",'ÚHRADOVÝ KATALOG VZP - ZP'!J409))</f>
        <v/>
      </c>
      <c r="K409" s="22" t="str">
        <f>IF(S409="NOVÝ",IF(LEN(TRIM('ÚHRADOVÝ KATALOG VZP - ZP'!K409))=0,"Chybí MENA",IF(IFERROR(SEARCH("""",UPPER('ÚHRADOVÝ KATALOG VZP - ZP'!K409)),0)=0,UPPER('ÚHRADOVÝ KATALOG VZP - ZP'!K409),"("&amp;""""&amp;")")),IF(LEN(TRIM('ÚHRADOVÝ KATALOG VZP - ZP'!K409))=0,"",IF(IFERROR(SEARCH("""",UPPER('ÚHRADOVÝ KATALOG VZP - ZP'!K409)),0)=0,UPPER('ÚHRADOVÝ KATALOG VZP - ZP'!K409),"("&amp;""""&amp;")")))</f>
        <v/>
      </c>
      <c r="L409" s="24" t="str">
        <f>IF(S409="NOVÝ",IF(LEN(TRIM('ÚHRADOVÝ KATALOG VZP - ZP'!L409))=0,"Chybí KURZ",'ÚHRADOVÝ KATALOG VZP - ZP'!L409),IF(LEN(TRIM('ÚHRADOVÝ KATALOG VZP - ZP'!L409))=0,"",'ÚHRADOVÝ KATALOG VZP - ZP'!L409))</f>
        <v/>
      </c>
      <c r="M409" s="83" t="str">
        <f>IF(S409="NOVÝ",IF(LEN(TRIM('ÚHRADOVÝ KATALOG VZP - ZP'!M409))=0,"Chybí DPH",
IF(OR('ÚHRADOVÝ KATALOG VZP - ZP'!M409=15,'ÚHRADOVÝ KATALOG VZP - ZP'!M409=21),
'ÚHRADOVÝ KATALOG VZP - ZP'!M409,"CHYBA")),
IF(LEN(TRIM('ÚHRADOVÝ KATALOG VZP - ZP'!M409))=0,"",
IF(OR('ÚHRADOVÝ KATALOG VZP - ZP'!M409=15,'ÚHRADOVÝ KATALOG VZP - ZP'!M409=21),
'ÚHRADOVÝ KATALOG VZP - ZP'!M409,"CHYBA"))
)</f>
        <v/>
      </c>
      <c r="N409" s="25" t="str">
        <f>IF(R409="NE",IF(AND(T409&lt;&gt;"X",LEN('ÚHRADOVÝ KATALOG VZP - ZP'!N409)&gt;0),IF(ROUND(J409*L409*(1+(M409/100))*T409,2)&lt;'ÚHRADOVÝ KATALOG VZP - ZP'!N409,TEXT('ÚHRADOVÝ KATALOG VZP - ZP'!N409,"# ##0,00 Kč") &amp; CHAR(10) &amp; "&gt; " &amp; TEXT('ÚHRADOVÝ KATALOG VZP - ZP'!N409-(J409*L409*(1+(M409/100))*T409),"# ##0,00 Kč"),TEXT('ÚHRADOVÝ KATALOG VZP - ZP'!N409,"# ##0,00 Kč") &amp; CHAR(10) &amp; "OK"),"Chybí data pro výpočet"),"")</f>
        <v/>
      </c>
      <c r="O409" s="26" t="str">
        <f>IF(AND(R409="NE",LEN('ÚHRADOVÝ KATALOG VZP - ZP'!O409)&gt;0),'ÚHRADOVÝ KATALOG VZP - ZP'!O409,"")</f>
        <v/>
      </c>
      <c r="P409" s="26" t="str">
        <f>IF(AND(R409="NE",LEN('ÚHRADOVÝ KATALOG VZP - ZP'!P409)&gt;0),'ÚHRADOVÝ KATALOG VZP - ZP'!P409,"")</f>
        <v/>
      </c>
      <c r="Q409" s="79" t="str">
        <f>IF(LEN(TRIM('ÚHRADOVÝ KATALOG VZP - ZP'!Q409))=0,"",IF(IFERROR(SEARCH("""",UPPER('ÚHRADOVÝ KATALOG VZP - ZP'!Q409)),0)=0,UPPER('ÚHRADOVÝ KATALOG VZP - ZP'!Q409),"("&amp;""""&amp;")"))</f>
        <v/>
      </c>
      <c r="R409" s="31" t="str">
        <f>IF(LEN(TRIM('ÚHRADOVÝ KATALOG VZP - ZP'!B409)&amp;TRIM('ÚHRADOVÝ KATALOG VZP - ZP'!C409)&amp;TRIM('ÚHRADOVÝ KATALOG VZP - ZP'!D409)&amp;TRIM('ÚHRADOVÝ KATALOG VZP - ZP'!E409)&amp;TRIM('ÚHRADOVÝ KATALOG VZP - ZP'!F409)&amp;TRIM('ÚHRADOVÝ KATALOG VZP - ZP'!G409)&amp;TRIM('ÚHRADOVÝ KATALOG VZP - ZP'!H409)&amp;TRIM('ÚHRADOVÝ KATALOG VZP - ZP'!I409)&amp;TRIM('ÚHRADOVÝ KATALOG VZP - ZP'!J409)&amp;TRIM('ÚHRADOVÝ KATALOG VZP - ZP'!K409)&amp;TRIM('ÚHRADOVÝ KATALOG VZP - ZP'!L409)&amp;TRIM('ÚHRADOVÝ KATALOG VZP - ZP'!M409)&amp;TRIM('ÚHRADOVÝ KATALOG VZP - ZP'!N409)&amp;TRIM('ÚHRADOVÝ KATALOG VZP - ZP'!O409)&amp;TRIM('ÚHRADOVÝ KATALOG VZP - ZP'!P409)&amp;TRIM('ÚHRADOVÝ KATALOG VZP - ZP'!Q409))=0,"ANO","NE")</f>
        <v>ANO</v>
      </c>
      <c r="S409" s="31" t="str">
        <f>IF(R409="NE",IF(LEN(TRIM('ÚHRADOVÝ KATALOG VZP - ZP'!B409))=0,"NOVÝ","OPRAVA"),"")</f>
        <v/>
      </c>
      <c r="T409" s="32" t="str">
        <f t="shared" si="28"/>
        <v>X</v>
      </c>
      <c r="U409" s="11"/>
      <c r="V409" s="11">
        <f>LEN(TRIM('ÚHRADOVÝ KATALOG VZP - ZP'!C409))</f>
        <v>0</v>
      </c>
      <c r="W409" s="11" t="str">
        <f>IF(IFERROR(SEARCH("""",UPPER('ÚHRADOVÝ KATALOG VZP - ZP'!C409)),0)&gt;0," "&amp;CHAR(34),"")</f>
        <v/>
      </c>
      <c r="X409" s="11" t="str">
        <f>IF(IFERROR(SEARCH("~?",UPPER('ÚHRADOVÝ KATALOG VZP - ZP'!C409)),0)&gt;0," ?","")</f>
        <v/>
      </c>
      <c r="Y409" s="11" t="str">
        <f>IF(IFERROR(SEARCH("!",UPPER('ÚHRADOVÝ KATALOG VZP - ZP'!C409)),0)&gt;0," !","")</f>
        <v/>
      </c>
      <c r="Z409" s="11" t="str">
        <f>IF(IFERROR(SEARCH("_",UPPER('ÚHRADOVÝ KATALOG VZP - ZP'!C409)),0)&gt;0," _","")</f>
        <v/>
      </c>
      <c r="AA409" s="11" t="str">
        <f>IF(IFERROR(SEARCH("§",UPPER('ÚHRADOVÝ KATALOG VZP - ZP'!C409)),0)&gt;0," §","")</f>
        <v/>
      </c>
      <c r="AB409" s="11" t="str">
        <f>IF(IFERROR(SEARCH("#",UPPER('ÚHRADOVÝ KATALOG VZP - ZP'!C409)),0)&gt;0," #","")</f>
        <v/>
      </c>
      <c r="AC409" s="11" t="str">
        <f>IF(IFERROR(SEARCH(CHAR(10),UPPER('ÚHRADOVÝ KATALOG VZP - ZP'!C409)),0)&gt;0," ALT+ENTER","")</f>
        <v/>
      </c>
      <c r="AD409" s="96" t="str">
        <f>IF(AND(V409=0, R409="NE"),"Chybí NAZ",IF(LEN(TRIM(W409&amp;X409&amp;Y409&amp;Z409&amp;AA409&amp;AB409&amp;AC409))&gt;0,"Nepovolený(é) znak(y):   "&amp;W409&amp;X409&amp;Y409&amp;Z409&amp;AA409&amp;AB409&amp;AC409,TRIM('ÚHRADOVÝ KATALOG VZP - ZP'!C409)))</f>
        <v/>
      </c>
      <c r="AE409" s="11">
        <f>LEN(TRIM('ÚHRADOVÝ KATALOG VZP - ZP'!D409))</f>
        <v>0</v>
      </c>
      <c r="AF409" s="11" t="str">
        <f>IF(IFERROR(SEARCH("""",UPPER('ÚHRADOVÝ KATALOG VZP - ZP'!D409)),0)&gt;0," "&amp;CHAR(34),"")</f>
        <v/>
      </c>
      <c r="AG409" s="11" t="str">
        <f>IF(IFERROR(SEARCH("~?",UPPER('ÚHRADOVÝ KATALOG VZP - ZP'!D409)),0)&gt;0," ?","")</f>
        <v/>
      </c>
      <c r="AH409" s="11" t="str">
        <f>IF(IFERROR(SEARCH("!",UPPER('ÚHRADOVÝ KATALOG VZP - ZP'!D409)),0)&gt;0," !","")</f>
        <v/>
      </c>
      <c r="AI409" s="11" t="str">
        <f>IF(IFERROR(SEARCH("_",UPPER('ÚHRADOVÝ KATALOG VZP - ZP'!D409)),0)&gt;0," _","")</f>
        <v/>
      </c>
      <c r="AJ409" s="11" t="str">
        <f>IF(IFERROR(SEARCH("§",UPPER('ÚHRADOVÝ KATALOG VZP - ZP'!D409)),0)&gt;0," §","")</f>
        <v/>
      </c>
      <c r="AK409" s="11" t="str">
        <f>IF(IFERROR(SEARCH("#",UPPER('ÚHRADOVÝ KATALOG VZP - ZP'!D409)),0)&gt;0," #","")</f>
        <v/>
      </c>
      <c r="AL409" s="11" t="str">
        <f>IF(IFERROR(SEARCH(CHAR(10),UPPER('ÚHRADOVÝ KATALOG VZP - ZP'!D409)),0)&gt;0," ALT+ENTER","")</f>
        <v/>
      </c>
      <c r="AM409" s="96" t="str">
        <f>IF(AND(AE409=0, R409="NE"),"Chybí DOP",IF(LEN(TRIM(AF409&amp;AG409&amp;AH409&amp;AI409&amp;AJ409&amp;AK409&amp;AL409))&gt;0,"Nepovolený(é) znak(y):   "&amp;AF409&amp;AG409&amp;AH409&amp;AI409&amp;AJ409&amp;AK409&amp;AL409,TRIM('ÚHRADOVÝ KATALOG VZP - ZP'!D409)))</f>
        <v/>
      </c>
    </row>
    <row r="410" spans="1:39" ht="30" hidden="1" customHeight="1" x14ac:dyDescent="0.2">
      <c r="A410" s="1">
        <v>405</v>
      </c>
      <c r="B410" s="20" t="str">
        <f>IF(ISBLANK('ÚHRADOVÝ KATALOG VZP - ZP'!B410),"",'ÚHRADOVÝ KATALOG VZP - ZP'!B410)</f>
        <v/>
      </c>
      <c r="C410" s="21" t="str">
        <f t="shared" si="25"/>
        <v/>
      </c>
      <c r="D410" s="21" t="str">
        <f t="shared" si="26"/>
        <v/>
      </c>
      <c r="E410" s="22" t="str">
        <f>IF(S410="NOVÝ",IF(LEN(TRIM('ÚHRADOVÝ KATALOG VZP - ZP'!E410))=0,"Chybí TYP",'ÚHRADOVÝ KATALOG VZP - ZP'!E410),IF(LEN(TRIM('ÚHRADOVÝ KATALOG VZP - ZP'!E410))=0,"",'ÚHRADOVÝ KATALOG VZP - ZP'!E410))</f>
        <v/>
      </c>
      <c r="F410" s="22" t="str">
        <f t="shared" si="27"/>
        <v/>
      </c>
      <c r="G410" s="22" t="str">
        <f>IF(S410="NOVÝ",IF(LEN(TRIM('ÚHRADOVÝ KATALOG VZP - ZP'!G410))=0,"???",IF(IFERROR(SEARCH("""",UPPER('ÚHRADOVÝ KATALOG VZP - ZP'!G410)),0)=0,UPPER('ÚHRADOVÝ KATALOG VZP - ZP'!G410),"("&amp;""""&amp;")")),IF(LEN(TRIM('ÚHRADOVÝ KATALOG VZP - ZP'!G410))=0,"",IF(IFERROR(SEARCH("""",UPPER('ÚHRADOVÝ KATALOG VZP - ZP'!G410)),0)=0,UPPER('ÚHRADOVÝ KATALOG VZP - ZP'!G410),"("&amp;""""&amp;")")))</f>
        <v/>
      </c>
      <c r="H410" s="22" t="str">
        <f>IF(IFERROR(SEARCH("""",UPPER('ÚHRADOVÝ KATALOG VZP - ZP'!H410)),0)=0,UPPER('ÚHRADOVÝ KATALOG VZP - ZP'!H410),"("&amp;""""&amp;")")</f>
        <v/>
      </c>
      <c r="I410" s="22" t="str">
        <f>IF(IFERROR(SEARCH("""",UPPER('ÚHRADOVÝ KATALOG VZP - ZP'!I410)),0)=0,UPPER('ÚHRADOVÝ KATALOG VZP - ZP'!I410),"("&amp;""""&amp;")")</f>
        <v/>
      </c>
      <c r="J410" s="23" t="str">
        <f>IF(S410="NOVÝ",IF(LEN(TRIM('ÚHRADOVÝ KATALOG VZP - ZP'!J410))=0,"Chybí VYC",'ÚHRADOVÝ KATALOG VZP - ZP'!J410),IF(LEN(TRIM('ÚHRADOVÝ KATALOG VZP - ZP'!J410))=0,"",'ÚHRADOVÝ KATALOG VZP - ZP'!J410))</f>
        <v/>
      </c>
      <c r="K410" s="22" t="str">
        <f>IF(S410="NOVÝ",IF(LEN(TRIM('ÚHRADOVÝ KATALOG VZP - ZP'!K410))=0,"Chybí MENA",IF(IFERROR(SEARCH("""",UPPER('ÚHRADOVÝ KATALOG VZP - ZP'!K410)),0)=0,UPPER('ÚHRADOVÝ KATALOG VZP - ZP'!K410),"("&amp;""""&amp;")")),IF(LEN(TRIM('ÚHRADOVÝ KATALOG VZP - ZP'!K410))=0,"",IF(IFERROR(SEARCH("""",UPPER('ÚHRADOVÝ KATALOG VZP - ZP'!K410)),0)=0,UPPER('ÚHRADOVÝ KATALOG VZP - ZP'!K410),"("&amp;""""&amp;")")))</f>
        <v/>
      </c>
      <c r="L410" s="24" t="str">
        <f>IF(S410="NOVÝ",IF(LEN(TRIM('ÚHRADOVÝ KATALOG VZP - ZP'!L410))=0,"Chybí KURZ",'ÚHRADOVÝ KATALOG VZP - ZP'!L410),IF(LEN(TRIM('ÚHRADOVÝ KATALOG VZP - ZP'!L410))=0,"",'ÚHRADOVÝ KATALOG VZP - ZP'!L410))</f>
        <v/>
      </c>
      <c r="M410" s="83" t="str">
        <f>IF(S410="NOVÝ",IF(LEN(TRIM('ÚHRADOVÝ KATALOG VZP - ZP'!M410))=0,"Chybí DPH",
IF(OR('ÚHRADOVÝ KATALOG VZP - ZP'!M410=15,'ÚHRADOVÝ KATALOG VZP - ZP'!M410=21),
'ÚHRADOVÝ KATALOG VZP - ZP'!M410,"CHYBA")),
IF(LEN(TRIM('ÚHRADOVÝ KATALOG VZP - ZP'!M410))=0,"",
IF(OR('ÚHRADOVÝ KATALOG VZP - ZP'!M410=15,'ÚHRADOVÝ KATALOG VZP - ZP'!M410=21),
'ÚHRADOVÝ KATALOG VZP - ZP'!M410,"CHYBA"))
)</f>
        <v/>
      </c>
      <c r="N410" s="25" t="str">
        <f>IF(R410="NE",IF(AND(T410&lt;&gt;"X",LEN('ÚHRADOVÝ KATALOG VZP - ZP'!N410)&gt;0),IF(ROUND(J410*L410*(1+(M410/100))*T410,2)&lt;'ÚHRADOVÝ KATALOG VZP - ZP'!N410,TEXT('ÚHRADOVÝ KATALOG VZP - ZP'!N410,"# ##0,00 Kč") &amp; CHAR(10) &amp; "&gt; " &amp; TEXT('ÚHRADOVÝ KATALOG VZP - ZP'!N410-(J410*L410*(1+(M410/100))*T410),"# ##0,00 Kč"),TEXT('ÚHRADOVÝ KATALOG VZP - ZP'!N410,"# ##0,00 Kč") &amp; CHAR(10) &amp; "OK"),"Chybí data pro výpočet"),"")</f>
        <v/>
      </c>
      <c r="O410" s="26" t="str">
        <f>IF(AND(R410="NE",LEN('ÚHRADOVÝ KATALOG VZP - ZP'!O410)&gt;0),'ÚHRADOVÝ KATALOG VZP - ZP'!O410,"")</f>
        <v/>
      </c>
      <c r="P410" s="26" t="str">
        <f>IF(AND(R410="NE",LEN('ÚHRADOVÝ KATALOG VZP - ZP'!P410)&gt;0),'ÚHRADOVÝ KATALOG VZP - ZP'!P410,"")</f>
        <v/>
      </c>
      <c r="Q410" s="79" t="str">
        <f>IF(LEN(TRIM('ÚHRADOVÝ KATALOG VZP - ZP'!Q410))=0,"",IF(IFERROR(SEARCH("""",UPPER('ÚHRADOVÝ KATALOG VZP - ZP'!Q410)),0)=0,UPPER('ÚHRADOVÝ KATALOG VZP - ZP'!Q410),"("&amp;""""&amp;")"))</f>
        <v/>
      </c>
      <c r="R410" s="31" t="str">
        <f>IF(LEN(TRIM('ÚHRADOVÝ KATALOG VZP - ZP'!B410)&amp;TRIM('ÚHRADOVÝ KATALOG VZP - ZP'!C410)&amp;TRIM('ÚHRADOVÝ KATALOG VZP - ZP'!D410)&amp;TRIM('ÚHRADOVÝ KATALOG VZP - ZP'!E410)&amp;TRIM('ÚHRADOVÝ KATALOG VZP - ZP'!F410)&amp;TRIM('ÚHRADOVÝ KATALOG VZP - ZP'!G410)&amp;TRIM('ÚHRADOVÝ KATALOG VZP - ZP'!H410)&amp;TRIM('ÚHRADOVÝ KATALOG VZP - ZP'!I410)&amp;TRIM('ÚHRADOVÝ KATALOG VZP - ZP'!J410)&amp;TRIM('ÚHRADOVÝ KATALOG VZP - ZP'!K410)&amp;TRIM('ÚHRADOVÝ KATALOG VZP - ZP'!L410)&amp;TRIM('ÚHRADOVÝ KATALOG VZP - ZP'!M410)&amp;TRIM('ÚHRADOVÝ KATALOG VZP - ZP'!N410)&amp;TRIM('ÚHRADOVÝ KATALOG VZP - ZP'!O410)&amp;TRIM('ÚHRADOVÝ KATALOG VZP - ZP'!P410)&amp;TRIM('ÚHRADOVÝ KATALOG VZP - ZP'!Q410))=0,"ANO","NE")</f>
        <v>ANO</v>
      </c>
      <c r="S410" s="31" t="str">
        <f>IF(R410="NE",IF(LEN(TRIM('ÚHRADOVÝ KATALOG VZP - ZP'!B410))=0,"NOVÝ","OPRAVA"),"")</f>
        <v/>
      </c>
      <c r="T410" s="32" t="str">
        <f t="shared" si="28"/>
        <v>X</v>
      </c>
      <c r="U410" s="11"/>
      <c r="V410" s="11">
        <f>LEN(TRIM('ÚHRADOVÝ KATALOG VZP - ZP'!C410))</f>
        <v>0</v>
      </c>
      <c r="W410" s="11" t="str">
        <f>IF(IFERROR(SEARCH("""",UPPER('ÚHRADOVÝ KATALOG VZP - ZP'!C410)),0)&gt;0," "&amp;CHAR(34),"")</f>
        <v/>
      </c>
      <c r="X410" s="11" t="str">
        <f>IF(IFERROR(SEARCH("~?",UPPER('ÚHRADOVÝ KATALOG VZP - ZP'!C410)),0)&gt;0," ?","")</f>
        <v/>
      </c>
      <c r="Y410" s="11" t="str">
        <f>IF(IFERROR(SEARCH("!",UPPER('ÚHRADOVÝ KATALOG VZP - ZP'!C410)),0)&gt;0," !","")</f>
        <v/>
      </c>
      <c r="Z410" s="11" t="str">
        <f>IF(IFERROR(SEARCH("_",UPPER('ÚHRADOVÝ KATALOG VZP - ZP'!C410)),0)&gt;0," _","")</f>
        <v/>
      </c>
      <c r="AA410" s="11" t="str">
        <f>IF(IFERROR(SEARCH("§",UPPER('ÚHRADOVÝ KATALOG VZP - ZP'!C410)),0)&gt;0," §","")</f>
        <v/>
      </c>
      <c r="AB410" s="11" t="str">
        <f>IF(IFERROR(SEARCH("#",UPPER('ÚHRADOVÝ KATALOG VZP - ZP'!C410)),0)&gt;0," #","")</f>
        <v/>
      </c>
      <c r="AC410" s="11" t="str">
        <f>IF(IFERROR(SEARCH(CHAR(10),UPPER('ÚHRADOVÝ KATALOG VZP - ZP'!C410)),0)&gt;0," ALT+ENTER","")</f>
        <v/>
      </c>
      <c r="AD410" s="96" t="str">
        <f>IF(AND(V410=0, R410="NE"),"Chybí NAZ",IF(LEN(TRIM(W410&amp;X410&amp;Y410&amp;Z410&amp;AA410&amp;AB410&amp;AC410))&gt;0,"Nepovolený(é) znak(y):   "&amp;W410&amp;X410&amp;Y410&amp;Z410&amp;AA410&amp;AB410&amp;AC410,TRIM('ÚHRADOVÝ KATALOG VZP - ZP'!C410)))</f>
        <v/>
      </c>
      <c r="AE410" s="11">
        <f>LEN(TRIM('ÚHRADOVÝ KATALOG VZP - ZP'!D410))</f>
        <v>0</v>
      </c>
      <c r="AF410" s="11" t="str">
        <f>IF(IFERROR(SEARCH("""",UPPER('ÚHRADOVÝ KATALOG VZP - ZP'!D410)),0)&gt;0," "&amp;CHAR(34),"")</f>
        <v/>
      </c>
      <c r="AG410" s="11" t="str">
        <f>IF(IFERROR(SEARCH("~?",UPPER('ÚHRADOVÝ KATALOG VZP - ZP'!D410)),0)&gt;0," ?","")</f>
        <v/>
      </c>
      <c r="AH410" s="11" t="str">
        <f>IF(IFERROR(SEARCH("!",UPPER('ÚHRADOVÝ KATALOG VZP - ZP'!D410)),0)&gt;0," !","")</f>
        <v/>
      </c>
      <c r="AI410" s="11" t="str">
        <f>IF(IFERROR(SEARCH("_",UPPER('ÚHRADOVÝ KATALOG VZP - ZP'!D410)),0)&gt;0," _","")</f>
        <v/>
      </c>
      <c r="AJ410" s="11" t="str">
        <f>IF(IFERROR(SEARCH("§",UPPER('ÚHRADOVÝ KATALOG VZP - ZP'!D410)),0)&gt;0," §","")</f>
        <v/>
      </c>
      <c r="AK410" s="11" t="str">
        <f>IF(IFERROR(SEARCH("#",UPPER('ÚHRADOVÝ KATALOG VZP - ZP'!D410)),0)&gt;0," #","")</f>
        <v/>
      </c>
      <c r="AL410" s="11" t="str">
        <f>IF(IFERROR(SEARCH(CHAR(10),UPPER('ÚHRADOVÝ KATALOG VZP - ZP'!D410)),0)&gt;0," ALT+ENTER","")</f>
        <v/>
      </c>
      <c r="AM410" s="96" t="str">
        <f>IF(AND(AE410=0, R410="NE"),"Chybí DOP",IF(LEN(TRIM(AF410&amp;AG410&amp;AH410&amp;AI410&amp;AJ410&amp;AK410&amp;AL410))&gt;0,"Nepovolený(é) znak(y):   "&amp;AF410&amp;AG410&amp;AH410&amp;AI410&amp;AJ410&amp;AK410&amp;AL410,TRIM('ÚHRADOVÝ KATALOG VZP - ZP'!D410)))</f>
        <v/>
      </c>
    </row>
    <row r="411" spans="1:39" ht="30" hidden="1" customHeight="1" x14ac:dyDescent="0.2">
      <c r="A411" s="1">
        <v>406</v>
      </c>
      <c r="B411" s="20" t="str">
        <f>IF(ISBLANK('ÚHRADOVÝ KATALOG VZP - ZP'!B411),"",'ÚHRADOVÝ KATALOG VZP - ZP'!B411)</f>
        <v/>
      </c>
      <c r="C411" s="21" t="str">
        <f t="shared" si="25"/>
        <v/>
      </c>
      <c r="D411" s="21" t="str">
        <f t="shared" si="26"/>
        <v/>
      </c>
      <c r="E411" s="22" t="str">
        <f>IF(S411="NOVÝ",IF(LEN(TRIM('ÚHRADOVÝ KATALOG VZP - ZP'!E411))=0,"Chybí TYP",'ÚHRADOVÝ KATALOG VZP - ZP'!E411),IF(LEN(TRIM('ÚHRADOVÝ KATALOG VZP - ZP'!E411))=0,"",'ÚHRADOVÝ KATALOG VZP - ZP'!E411))</f>
        <v/>
      </c>
      <c r="F411" s="22" t="str">
        <f t="shared" si="27"/>
        <v/>
      </c>
      <c r="G411" s="22" t="str">
        <f>IF(S411="NOVÝ",IF(LEN(TRIM('ÚHRADOVÝ KATALOG VZP - ZP'!G411))=0,"???",IF(IFERROR(SEARCH("""",UPPER('ÚHRADOVÝ KATALOG VZP - ZP'!G411)),0)=0,UPPER('ÚHRADOVÝ KATALOG VZP - ZP'!G411),"("&amp;""""&amp;")")),IF(LEN(TRIM('ÚHRADOVÝ KATALOG VZP - ZP'!G411))=0,"",IF(IFERROR(SEARCH("""",UPPER('ÚHRADOVÝ KATALOG VZP - ZP'!G411)),0)=0,UPPER('ÚHRADOVÝ KATALOG VZP - ZP'!G411),"("&amp;""""&amp;")")))</f>
        <v/>
      </c>
      <c r="H411" s="22" t="str">
        <f>IF(IFERROR(SEARCH("""",UPPER('ÚHRADOVÝ KATALOG VZP - ZP'!H411)),0)=0,UPPER('ÚHRADOVÝ KATALOG VZP - ZP'!H411),"("&amp;""""&amp;")")</f>
        <v/>
      </c>
      <c r="I411" s="22" t="str">
        <f>IF(IFERROR(SEARCH("""",UPPER('ÚHRADOVÝ KATALOG VZP - ZP'!I411)),0)=0,UPPER('ÚHRADOVÝ KATALOG VZP - ZP'!I411),"("&amp;""""&amp;")")</f>
        <v/>
      </c>
      <c r="J411" s="23" t="str">
        <f>IF(S411="NOVÝ",IF(LEN(TRIM('ÚHRADOVÝ KATALOG VZP - ZP'!J411))=0,"Chybí VYC",'ÚHRADOVÝ KATALOG VZP - ZP'!J411),IF(LEN(TRIM('ÚHRADOVÝ KATALOG VZP - ZP'!J411))=0,"",'ÚHRADOVÝ KATALOG VZP - ZP'!J411))</f>
        <v/>
      </c>
      <c r="K411" s="22" t="str">
        <f>IF(S411="NOVÝ",IF(LEN(TRIM('ÚHRADOVÝ KATALOG VZP - ZP'!K411))=0,"Chybí MENA",IF(IFERROR(SEARCH("""",UPPER('ÚHRADOVÝ KATALOG VZP - ZP'!K411)),0)=0,UPPER('ÚHRADOVÝ KATALOG VZP - ZP'!K411),"("&amp;""""&amp;")")),IF(LEN(TRIM('ÚHRADOVÝ KATALOG VZP - ZP'!K411))=0,"",IF(IFERROR(SEARCH("""",UPPER('ÚHRADOVÝ KATALOG VZP - ZP'!K411)),0)=0,UPPER('ÚHRADOVÝ KATALOG VZP - ZP'!K411),"("&amp;""""&amp;")")))</f>
        <v/>
      </c>
      <c r="L411" s="24" t="str">
        <f>IF(S411="NOVÝ",IF(LEN(TRIM('ÚHRADOVÝ KATALOG VZP - ZP'!L411))=0,"Chybí KURZ",'ÚHRADOVÝ KATALOG VZP - ZP'!L411),IF(LEN(TRIM('ÚHRADOVÝ KATALOG VZP - ZP'!L411))=0,"",'ÚHRADOVÝ KATALOG VZP - ZP'!L411))</f>
        <v/>
      </c>
      <c r="M411" s="83" t="str">
        <f>IF(S411="NOVÝ",IF(LEN(TRIM('ÚHRADOVÝ KATALOG VZP - ZP'!M411))=0,"Chybí DPH",
IF(OR('ÚHRADOVÝ KATALOG VZP - ZP'!M411=15,'ÚHRADOVÝ KATALOG VZP - ZP'!M411=21),
'ÚHRADOVÝ KATALOG VZP - ZP'!M411,"CHYBA")),
IF(LEN(TRIM('ÚHRADOVÝ KATALOG VZP - ZP'!M411))=0,"",
IF(OR('ÚHRADOVÝ KATALOG VZP - ZP'!M411=15,'ÚHRADOVÝ KATALOG VZP - ZP'!M411=21),
'ÚHRADOVÝ KATALOG VZP - ZP'!M411,"CHYBA"))
)</f>
        <v/>
      </c>
      <c r="N411" s="25" t="str">
        <f>IF(R411="NE",IF(AND(T411&lt;&gt;"X",LEN('ÚHRADOVÝ KATALOG VZP - ZP'!N411)&gt;0),IF(ROUND(J411*L411*(1+(M411/100))*T411,2)&lt;'ÚHRADOVÝ KATALOG VZP - ZP'!N411,TEXT('ÚHRADOVÝ KATALOG VZP - ZP'!N411,"# ##0,00 Kč") &amp; CHAR(10) &amp; "&gt; " &amp; TEXT('ÚHRADOVÝ KATALOG VZP - ZP'!N411-(J411*L411*(1+(M411/100))*T411),"# ##0,00 Kč"),TEXT('ÚHRADOVÝ KATALOG VZP - ZP'!N411,"# ##0,00 Kč") &amp; CHAR(10) &amp; "OK"),"Chybí data pro výpočet"),"")</f>
        <v/>
      </c>
      <c r="O411" s="26" t="str">
        <f>IF(AND(R411="NE",LEN('ÚHRADOVÝ KATALOG VZP - ZP'!O411)&gt;0),'ÚHRADOVÝ KATALOG VZP - ZP'!O411,"")</f>
        <v/>
      </c>
      <c r="P411" s="26" t="str">
        <f>IF(AND(R411="NE",LEN('ÚHRADOVÝ KATALOG VZP - ZP'!P411)&gt;0),'ÚHRADOVÝ KATALOG VZP - ZP'!P411,"")</f>
        <v/>
      </c>
      <c r="Q411" s="79" t="str">
        <f>IF(LEN(TRIM('ÚHRADOVÝ KATALOG VZP - ZP'!Q411))=0,"",IF(IFERROR(SEARCH("""",UPPER('ÚHRADOVÝ KATALOG VZP - ZP'!Q411)),0)=0,UPPER('ÚHRADOVÝ KATALOG VZP - ZP'!Q411),"("&amp;""""&amp;")"))</f>
        <v/>
      </c>
      <c r="R411" s="31" t="str">
        <f>IF(LEN(TRIM('ÚHRADOVÝ KATALOG VZP - ZP'!B411)&amp;TRIM('ÚHRADOVÝ KATALOG VZP - ZP'!C411)&amp;TRIM('ÚHRADOVÝ KATALOG VZP - ZP'!D411)&amp;TRIM('ÚHRADOVÝ KATALOG VZP - ZP'!E411)&amp;TRIM('ÚHRADOVÝ KATALOG VZP - ZP'!F411)&amp;TRIM('ÚHRADOVÝ KATALOG VZP - ZP'!G411)&amp;TRIM('ÚHRADOVÝ KATALOG VZP - ZP'!H411)&amp;TRIM('ÚHRADOVÝ KATALOG VZP - ZP'!I411)&amp;TRIM('ÚHRADOVÝ KATALOG VZP - ZP'!J411)&amp;TRIM('ÚHRADOVÝ KATALOG VZP - ZP'!K411)&amp;TRIM('ÚHRADOVÝ KATALOG VZP - ZP'!L411)&amp;TRIM('ÚHRADOVÝ KATALOG VZP - ZP'!M411)&amp;TRIM('ÚHRADOVÝ KATALOG VZP - ZP'!N411)&amp;TRIM('ÚHRADOVÝ KATALOG VZP - ZP'!O411)&amp;TRIM('ÚHRADOVÝ KATALOG VZP - ZP'!P411)&amp;TRIM('ÚHRADOVÝ KATALOG VZP - ZP'!Q411))=0,"ANO","NE")</f>
        <v>ANO</v>
      </c>
      <c r="S411" s="31" t="str">
        <f>IF(R411="NE",IF(LEN(TRIM('ÚHRADOVÝ KATALOG VZP - ZP'!B411))=0,"NOVÝ","OPRAVA"),"")</f>
        <v/>
      </c>
      <c r="T411" s="32" t="str">
        <f t="shared" si="28"/>
        <v>X</v>
      </c>
      <c r="U411" s="11"/>
      <c r="V411" s="11">
        <f>LEN(TRIM('ÚHRADOVÝ KATALOG VZP - ZP'!C411))</f>
        <v>0</v>
      </c>
      <c r="W411" s="11" t="str">
        <f>IF(IFERROR(SEARCH("""",UPPER('ÚHRADOVÝ KATALOG VZP - ZP'!C411)),0)&gt;0," "&amp;CHAR(34),"")</f>
        <v/>
      </c>
      <c r="X411" s="11" t="str">
        <f>IF(IFERROR(SEARCH("~?",UPPER('ÚHRADOVÝ KATALOG VZP - ZP'!C411)),0)&gt;0," ?","")</f>
        <v/>
      </c>
      <c r="Y411" s="11" t="str">
        <f>IF(IFERROR(SEARCH("!",UPPER('ÚHRADOVÝ KATALOG VZP - ZP'!C411)),0)&gt;0," !","")</f>
        <v/>
      </c>
      <c r="Z411" s="11" t="str">
        <f>IF(IFERROR(SEARCH("_",UPPER('ÚHRADOVÝ KATALOG VZP - ZP'!C411)),0)&gt;0," _","")</f>
        <v/>
      </c>
      <c r="AA411" s="11" t="str">
        <f>IF(IFERROR(SEARCH("§",UPPER('ÚHRADOVÝ KATALOG VZP - ZP'!C411)),0)&gt;0," §","")</f>
        <v/>
      </c>
      <c r="AB411" s="11" t="str">
        <f>IF(IFERROR(SEARCH("#",UPPER('ÚHRADOVÝ KATALOG VZP - ZP'!C411)),0)&gt;0," #","")</f>
        <v/>
      </c>
      <c r="AC411" s="11" t="str">
        <f>IF(IFERROR(SEARCH(CHAR(10),UPPER('ÚHRADOVÝ KATALOG VZP - ZP'!C411)),0)&gt;0," ALT+ENTER","")</f>
        <v/>
      </c>
      <c r="AD411" s="96" t="str">
        <f>IF(AND(V411=0, R411="NE"),"Chybí NAZ",IF(LEN(TRIM(W411&amp;X411&amp;Y411&amp;Z411&amp;AA411&amp;AB411&amp;AC411))&gt;0,"Nepovolený(é) znak(y):   "&amp;W411&amp;X411&amp;Y411&amp;Z411&amp;AA411&amp;AB411&amp;AC411,TRIM('ÚHRADOVÝ KATALOG VZP - ZP'!C411)))</f>
        <v/>
      </c>
      <c r="AE411" s="11">
        <f>LEN(TRIM('ÚHRADOVÝ KATALOG VZP - ZP'!D411))</f>
        <v>0</v>
      </c>
      <c r="AF411" s="11" t="str">
        <f>IF(IFERROR(SEARCH("""",UPPER('ÚHRADOVÝ KATALOG VZP - ZP'!D411)),0)&gt;0," "&amp;CHAR(34),"")</f>
        <v/>
      </c>
      <c r="AG411" s="11" t="str">
        <f>IF(IFERROR(SEARCH("~?",UPPER('ÚHRADOVÝ KATALOG VZP - ZP'!D411)),0)&gt;0," ?","")</f>
        <v/>
      </c>
      <c r="AH411" s="11" t="str">
        <f>IF(IFERROR(SEARCH("!",UPPER('ÚHRADOVÝ KATALOG VZP - ZP'!D411)),0)&gt;0," !","")</f>
        <v/>
      </c>
      <c r="AI411" s="11" t="str">
        <f>IF(IFERROR(SEARCH("_",UPPER('ÚHRADOVÝ KATALOG VZP - ZP'!D411)),0)&gt;0," _","")</f>
        <v/>
      </c>
      <c r="AJ411" s="11" t="str">
        <f>IF(IFERROR(SEARCH("§",UPPER('ÚHRADOVÝ KATALOG VZP - ZP'!D411)),0)&gt;0," §","")</f>
        <v/>
      </c>
      <c r="AK411" s="11" t="str">
        <f>IF(IFERROR(SEARCH("#",UPPER('ÚHRADOVÝ KATALOG VZP - ZP'!D411)),0)&gt;0," #","")</f>
        <v/>
      </c>
      <c r="AL411" s="11" t="str">
        <f>IF(IFERROR(SEARCH(CHAR(10),UPPER('ÚHRADOVÝ KATALOG VZP - ZP'!D411)),0)&gt;0," ALT+ENTER","")</f>
        <v/>
      </c>
      <c r="AM411" s="96" t="str">
        <f>IF(AND(AE411=0, R411="NE"),"Chybí DOP",IF(LEN(TRIM(AF411&amp;AG411&amp;AH411&amp;AI411&amp;AJ411&amp;AK411&amp;AL411))&gt;0,"Nepovolený(é) znak(y):   "&amp;AF411&amp;AG411&amp;AH411&amp;AI411&amp;AJ411&amp;AK411&amp;AL411,TRIM('ÚHRADOVÝ KATALOG VZP - ZP'!D411)))</f>
        <v/>
      </c>
    </row>
    <row r="412" spans="1:39" ht="30" hidden="1" customHeight="1" x14ac:dyDescent="0.2">
      <c r="A412" s="1">
        <v>407</v>
      </c>
      <c r="B412" s="20" t="str">
        <f>IF(ISBLANK('ÚHRADOVÝ KATALOG VZP - ZP'!B412),"",'ÚHRADOVÝ KATALOG VZP - ZP'!B412)</f>
        <v/>
      </c>
      <c r="C412" s="21" t="str">
        <f t="shared" si="25"/>
        <v/>
      </c>
      <c r="D412" s="21" t="str">
        <f t="shared" si="26"/>
        <v/>
      </c>
      <c r="E412" s="22" t="str">
        <f>IF(S412="NOVÝ",IF(LEN(TRIM('ÚHRADOVÝ KATALOG VZP - ZP'!E412))=0,"Chybí TYP",'ÚHRADOVÝ KATALOG VZP - ZP'!E412),IF(LEN(TRIM('ÚHRADOVÝ KATALOG VZP - ZP'!E412))=0,"",'ÚHRADOVÝ KATALOG VZP - ZP'!E412))</f>
        <v/>
      </c>
      <c r="F412" s="22" t="str">
        <f t="shared" si="27"/>
        <v/>
      </c>
      <c r="G412" s="22" t="str">
        <f>IF(S412="NOVÝ",IF(LEN(TRIM('ÚHRADOVÝ KATALOG VZP - ZP'!G412))=0,"???",IF(IFERROR(SEARCH("""",UPPER('ÚHRADOVÝ KATALOG VZP - ZP'!G412)),0)=0,UPPER('ÚHRADOVÝ KATALOG VZP - ZP'!G412),"("&amp;""""&amp;")")),IF(LEN(TRIM('ÚHRADOVÝ KATALOG VZP - ZP'!G412))=0,"",IF(IFERROR(SEARCH("""",UPPER('ÚHRADOVÝ KATALOG VZP - ZP'!G412)),0)=0,UPPER('ÚHRADOVÝ KATALOG VZP - ZP'!G412),"("&amp;""""&amp;")")))</f>
        <v/>
      </c>
      <c r="H412" s="22" t="str">
        <f>IF(IFERROR(SEARCH("""",UPPER('ÚHRADOVÝ KATALOG VZP - ZP'!H412)),0)=0,UPPER('ÚHRADOVÝ KATALOG VZP - ZP'!H412),"("&amp;""""&amp;")")</f>
        <v/>
      </c>
      <c r="I412" s="22" t="str">
        <f>IF(IFERROR(SEARCH("""",UPPER('ÚHRADOVÝ KATALOG VZP - ZP'!I412)),0)=0,UPPER('ÚHRADOVÝ KATALOG VZP - ZP'!I412),"("&amp;""""&amp;")")</f>
        <v/>
      </c>
      <c r="J412" s="23" t="str">
        <f>IF(S412="NOVÝ",IF(LEN(TRIM('ÚHRADOVÝ KATALOG VZP - ZP'!J412))=0,"Chybí VYC",'ÚHRADOVÝ KATALOG VZP - ZP'!J412),IF(LEN(TRIM('ÚHRADOVÝ KATALOG VZP - ZP'!J412))=0,"",'ÚHRADOVÝ KATALOG VZP - ZP'!J412))</f>
        <v/>
      </c>
      <c r="K412" s="22" t="str">
        <f>IF(S412="NOVÝ",IF(LEN(TRIM('ÚHRADOVÝ KATALOG VZP - ZP'!K412))=0,"Chybí MENA",IF(IFERROR(SEARCH("""",UPPER('ÚHRADOVÝ KATALOG VZP - ZP'!K412)),0)=0,UPPER('ÚHRADOVÝ KATALOG VZP - ZP'!K412),"("&amp;""""&amp;")")),IF(LEN(TRIM('ÚHRADOVÝ KATALOG VZP - ZP'!K412))=0,"",IF(IFERROR(SEARCH("""",UPPER('ÚHRADOVÝ KATALOG VZP - ZP'!K412)),0)=0,UPPER('ÚHRADOVÝ KATALOG VZP - ZP'!K412),"("&amp;""""&amp;")")))</f>
        <v/>
      </c>
      <c r="L412" s="24" t="str">
        <f>IF(S412="NOVÝ",IF(LEN(TRIM('ÚHRADOVÝ KATALOG VZP - ZP'!L412))=0,"Chybí KURZ",'ÚHRADOVÝ KATALOG VZP - ZP'!L412),IF(LEN(TRIM('ÚHRADOVÝ KATALOG VZP - ZP'!L412))=0,"",'ÚHRADOVÝ KATALOG VZP - ZP'!L412))</f>
        <v/>
      </c>
      <c r="M412" s="83" t="str">
        <f>IF(S412="NOVÝ",IF(LEN(TRIM('ÚHRADOVÝ KATALOG VZP - ZP'!M412))=0,"Chybí DPH",
IF(OR('ÚHRADOVÝ KATALOG VZP - ZP'!M412=15,'ÚHRADOVÝ KATALOG VZP - ZP'!M412=21),
'ÚHRADOVÝ KATALOG VZP - ZP'!M412,"CHYBA")),
IF(LEN(TRIM('ÚHRADOVÝ KATALOG VZP - ZP'!M412))=0,"",
IF(OR('ÚHRADOVÝ KATALOG VZP - ZP'!M412=15,'ÚHRADOVÝ KATALOG VZP - ZP'!M412=21),
'ÚHRADOVÝ KATALOG VZP - ZP'!M412,"CHYBA"))
)</f>
        <v/>
      </c>
      <c r="N412" s="25" t="str">
        <f>IF(R412="NE",IF(AND(T412&lt;&gt;"X",LEN('ÚHRADOVÝ KATALOG VZP - ZP'!N412)&gt;0),IF(ROUND(J412*L412*(1+(M412/100))*T412,2)&lt;'ÚHRADOVÝ KATALOG VZP - ZP'!N412,TEXT('ÚHRADOVÝ KATALOG VZP - ZP'!N412,"# ##0,00 Kč") &amp; CHAR(10) &amp; "&gt; " &amp; TEXT('ÚHRADOVÝ KATALOG VZP - ZP'!N412-(J412*L412*(1+(M412/100))*T412),"# ##0,00 Kč"),TEXT('ÚHRADOVÝ KATALOG VZP - ZP'!N412,"# ##0,00 Kč") &amp; CHAR(10) &amp; "OK"),"Chybí data pro výpočet"),"")</f>
        <v/>
      </c>
      <c r="O412" s="26" t="str">
        <f>IF(AND(R412="NE",LEN('ÚHRADOVÝ KATALOG VZP - ZP'!O412)&gt;0),'ÚHRADOVÝ KATALOG VZP - ZP'!O412,"")</f>
        <v/>
      </c>
      <c r="P412" s="26" t="str">
        <f>IF(AND(R412="NE",LEN('ÚHRADOVÝ KATALOG VZP - ZP'!P412)&gt;0),'ÚHRADOVÝ KATALOG VZP - ZP'!P412,"")</f>
        <v/>
      </c>
      <c r="Q412" s="79" t="str">
        <f>IF(LEN(TRIM('ÚHRADOVÝ KATALOG VZP - ZP'!Q412))=0,"",IF(IFERROR(SEARCH("""",UPPER('ÚHRADOVÝ KATALOG VZP - ZP'!Q412)),0)=0,UPPER('ÚHRADOVÝ KATALOG VZP - ZP'!Q412),"("&amp;""""&amp;")"))</f>
        <v/>
      </c>
      <c r="R412" s="31" t="str">
        <f>IF(LEN(TRIM('ÚHRADOVÝ KATALOG VZP - ZP'!B412)&amp;TRIM('ÚHRADOVÝ KATALOG VZP - ZP'!C412)&amp;TRIM('ÚHRADOVÝ KATALOG VZP - ZP'!D412)&amp;TRIM('ÚHRADOVÝ KATALOG VZP - ZP'!E412)&amp;TRIM('ÚHRADOVÝ KATALOG VZP - ZP'!F412)&amp;TRIM('ÚHRADOVÝ KATALOG VZP - ZP'!G412)&amp;TRIM('ÚHRADOVÝ KATALOG VZP - ZP'!H412)&amp;TRIM('ÚHRADOVÝ KATALOG VZP - ZP'!I412)&amp;TRIM('ÚHRADOVÝ KATALOG VZP - ZP'!J412)&amp;TRIM('ÚHRADOVÝ KATALOG VZP - ZP'!K412)&amp;TRIM('ÚHRADOVÝ KATALOG VZP - ZP'!L412)&amp;TRIM('ÚHRADOVÝ KATALOG VZP - ZP'!M412)&amp;TRIM('ÚHRADOVÝ KATALOG VZP - ZP'!N412)&amp;TRIM('ÚHRADOVÝ KATALOG VZP - ZP'!O412)&amp;TRIM('ÚHRADOVÝ KATALOG VZP - ZP'!P412)&amp;TRIM('ÚHRADOVÝ KATALOG VZP - ZP'!Q412))=0,"ANO","NE")</f>
        <v>ANO</v>
      </c>
      <c r="S412" s="31" t="str">
        <f>IF(R412="NE",IF(LEN(TRIM('ÚHRADOVÝ KATALOG VZP - ZP'!B412))=0,"NOVÝ","OPRAVA"),"")</f>
        <v/>
      </c>
      <c r="T412" s="32" t="str">
        <f t="shared" si="28"/>
        <v>X</v>
      </c>
      <c r="U412" s="11"/>
      <c r="V412" s="11">
        <f>LEN(TRIM('ÚHRADOVÝ KATALOG VZP - ZP'!C412))</f>
        <v>0</v>
      </c>
      <c r="W412" s="11" t="str">
        <f>IF(IFERROR(SEARCH("""",UPPER('ÚHRADOVÝ KATALOG VZP - ZP'!C412)),0)&gt;0," "&amp;CHAR(34),"")</f>
        <v/>
      </c>
      <c r="X412" s="11" t="str">
        <f>IF(IFERROR(SEARCH("~?",UPPER('ÚHRADOVÝ KATALOG VZP - ZP'!C412)),0)&gt;0," ?","")</f>
        <v/>
      </c>
      <c r="Y412" s="11" t="str">
        <f>IF(IFERROR(SEARCH("!",UPPER('ÚHRADOVÝ KATALOG VZP - ZP'!C412)),0)&gt;0," !","")</f>
        <v/>
      </c>
      <c r="Z412" s="11" t="str">
        <f>IF(IFERROR(SEARCH("_",UPPER('ÚHRADOVÝ KATALOG VZP - ZP'!C412)),0)&gt;0," _","")</f>
        <v/>
      </c>
      <c r="AA412" s="11" t="str">
        <f>IF(IFERROR(SEARCH("§",UPPER('ÚHRADOVÝ KATALOG VZP - ZP'!C412)),0)&gt;0," §","")</f>
        <v/>
      </c>
      <c r="AB412" s="11" t="str">
        <f>IF(IFERROR(SEARCH("#",UPPER('ÚHRADOVÝ KATALOG VZP - ZP'!C412)),0)&gt;0," #","")</f>
        <v/>
      </c>
      <c r="AC412" s="11" t="str">
        <f>IF(IFERROR(SEARCH(CHAR(10),UPPER('ÚHRADOVÝ KATALOG VZP - ZP'!C412)),0)&gt;0," ALT+ENTER","")</f>
        <v/>
      </c>
      <c r="AD412" s="96" t="str">
        <f>IF(AND(V412=0, R412="NE"),"Chybí NAZ",IF(LEN(TRIM(W412&amp;X412&amp;Y412&amp;Z412&amp;AA412&amp;AB412&amp;AC412))&gt;0,"Nepovolený(é) znak(y):   "&amp;W412&amp;X412&amp;Y412&amp;Z412&amp;AA412&amp;AB412&amp;AC412,TRIM('ÚHRADOVÝ KATALOG VZP - ZP'!C412)))</f>
        <v/>
      </c>
      <c r="AE412" s="11">
        <f>LEN(TRIM('ÚHRADOVÝ KATALOG VZP - ZP'!D412))</f>
        <v>0</v>
      </c>
      <c r="AF412" s="11" t="str">
        <f>IF(IFERROR(SEARCH("""",UPPER('ÚHRADOVÝ KATALOG VZP - ZP'!D412)),0)&gt;0," "&amp;CHAR(34),"")</f>
        <v/>
      </c>
      <c r="AG412" s="11" t="str">
        <f>IF(IFERROR(SEARCH("~?",UPPER('ÚHRADOVÝ KATALOG VZP - ZP'!D412)),0)&gt;0," ?","")</f>
        <v/>
      </c>
      <c r="AH412" s="11" t="str">
        <f>IF(IFERROR(SEARCH("!",UPPER('ÚHRADOVÝ KATALOG VZP - ZP'!D412)),0)&gt;0," !","")</f>
        <v/>
      </c>
      <c r="AI412" s="11" t="str">
        <f>IF(IFERROR(SEARCH("_",UPPER('ÚHRADOVÝ KATALOG VZP - ZP'!D412)),0)&gt;0," _","")</f>
        <v/>
      </c>
      <c r="AJ412" s="11" t="str">
        <f>IF(IFERROR(SEARCH("§",UPPER('ÚHRADOVÝ KATALOG VZP - ZP'!D412)),0)&gt;0," §","")</f>
        <v/>
      </c>
      <c r="AK412" s="11" t="str">
        <f>IF(IFERROR(SEARCH("#",UPPER('ÚHRADOVÝ KATALOG VZP - ZP'!D412)),0)&gt;0," #","")</f>
        <v/>
      </c>
      <c r="AL412" s="11" t="str">
        <f>IF(IFERROR(SEARCH(CHAR(10),UPPER('ÚHRADOVÝ KATALOG VZP - ZP'!D412)),0)&gt;0," ALT+ENTER","")</f>
        <v/>
      </c>
      <c r="AM412" s="96" t="str">
        <f>IF(AND(AE412=0, R412="NE"),"Chybí DOP",IF(LEN(TRIM(AF412&amp;AG412&amp;AH412&amp;AI412&amp;AJ412&amp;AK412&amp;AL412))&gt;0,"Nepovolený(é) znak(y):   "&amp;AF412&amp;AG412&amp;AH412&amp;AI412&amp;AJ412&amp;AK412&amp;AL412,TRIM('ÚHRADOVÝ KATALOG VZP - ZP'!D412)))</f>
        <v/>
      </c>
    </row>
    <row r="413" spans="1:39" ht="30" hidden="1" customHeight="1" x14ac:dyDescent="0.2">
      <c r="A413" s="1">
        <v>408</v>
      </c>
      <c r="B413" s="20" t="str">
        <f>IF(ISBLANK('ÚHRADOVÝ KATALOG VZP - ZP'!B413),"",'ÚHRADOVÝ KATALOG VZP - ZP'!B413)</f>
        <v/>
      </c>
      <c r="C413" s="21" t="str">
        <f t="shared" si="25"/>
        <v/>
      </c>
      <c r="D413" s="21" t="str">
        <f t="shared" si="26"/>
        <v/>
      </c>
      <c r="E413" s="22" t="str">
        <f>IF(S413="NOVÝ",IF(LEN(TRIM('ÚHRADOVÝ KATALOG VZP - ZP'!E413))=0,"Chybí TYP",'ÚHRADOVÝ KATALOG VZP - ZP'!E413),IF(LEN(TRIM('ÚHRADOVÝ KATALOG VZP - ZP'!E413))=0,"",'ÚHRADOVÝ KATALOG VZP - ZP'!E413))</f>
        <v/>
      </c>
      <c r="F413" s="22" t="str">
        <f t="shared" si="27"/>
        <v/>
      </c>
      <c r="G413" s="22" t="str">
        <f>IF(S413="NOVÝ",IF(LEN(TRIM('ÚHRADOVÝ KATALOG VZP - ZP'!G413))=0,"???",IF(IFERROR(SEARCH("""",UPPER('ÚHRADOVÝ KATALOG VZP - ZP'!G413)),0)=0,UPPER('ÚHRADOVÝ KATALOG VZP - ZP'!G413),"("&amp;""""&amp;")")),IF(LEN(TRIM('ÚHRADOVÝ KATALOG VZP - ZP'!G413))=0,"",IF(IFERROR(SEARCH("""",UPPER('ÚHRADOVÝ KATALOG VZP - ZP'!G413)),0)=0,UPPER('ÚHRADOVÝ KATALOG VZP - ZP'!G413),"("&amp;""""&amp;")")))</f>
        <v/>
      </c>
      <c r="H413" s="22" t="str">
        <f>IF(IFERROR(SEARCH("""",UPPER('ÚHRADOVÝ KATALOG VZP - ZP'!H413)),0)=0,UPPER('ÚHRADOVÝ KATALOG VZP - ZP'!H413),"("&amp;""""&amp;")")</f>
        <v/>
      </c>
      <c r="I413" s="22" t="str">
        <f>IF(IFERROR(SEARCH("""",UPPER('ÚHRADOVÝ KATALOG VZP - ZP'!I413)),0)=0,UPPER('ÚHRADOVÝ KATALOG VZP - ZP'!I413),"("&amp;""""&amp;")")</f>
        <v/>
      </c>
      <c r="J413" s="23" t="str">
        <f>IF(S413="NOVÝ",IF(LEN(TRIM('ÚHRADOVÝ KATALOG VZP - ZP'!J413))=0,"Chybí VYC",'ÚHRADOVÝ KATALOG VZP - ZP'!J413),IF(LEN(TRIM('ÚHRADOVÝ KATALOG VZP - ZP'!J413))=0,"",'ÚHRADOVÝ KATALOG VZP - ZP'!J413))</f>
        <v/>
      </c>
      <c r="K413" s="22" t="str">
        <f>IF(S413="NOVÝ",IF(LEN(TRIM('ÚHRADOVÝ KATALOG VZP - ZP'!K413))=0,"Chybí MENA",IF(IFERROR(SEARCH("""",UPPER('ÚHRADOVÝ KATALOG VZP - ZP'!K413)),0)=0,UPPER('ÚHRADOVÝ KATALOG VZP - ZP'!K413),"("&amp;""""&amp;")")),IF(LEN(TRIM('ÚHRADOVÝ KATALOG VZP - ZP'!K413))=0,"",IF(IFERROR(SEARCH("""",UPPER('ÚHRADOVÝ KATALOG VZP - ZP'!K413)),0)=0,UPPER('ÚHRADOVÝ KATALOG VZP - ZP'!K413),"("&amp;""""&amp;")")))</f>
        <v/>
      </c>
      <c r="L413" s="24" t="str">
        <f>IF(S413="NOVÝ",IF(LEN(TRIM('ÚHRADOVÝ KATALOG VZP - ZP'!L413))=0,"Chybí KURZ",'ÚHRADOVÝ KATALOG VZP - ZP'!L413),IF(LEN(TRIM('ÚHRADOVÝ KATALOG VZP - ZP'!L413))=0,"",'ÚHRADOVÝ KATALOG VZP - ZP'!L413))</f>
        <v/>
      </c>
      <c r="M413" s="83" t="str">
        <f>IF(S413="NOVÝ",IF(LEN(TRIM('ÚHRADOVÝ KATALOG VZP - ZP'!M413))=0,"Chybí DPH",
IF(OR('ÚHRADOVÝ KATALOG VZP - ZP'!M413=15,'ÚHRADOVÝ KATALOG VZP - ZP'!M413=21),
'ÚHRADOVÝ KATALOG VZP - ZP'!M413,"CHYBA")),
IF(LEN(TRIM('ÚHRADOVÝ KATALOG VZP - ZP'!M413))=0,"",
IF(OR('ÚHRADOVÝ KATALOG VZP - ZP'!M413=15,'ÚHRADOVÝ KATALOG VZP - ZP'!M413=21),
'ÚHRADOVÝ KATALOG VZP - ZP'!M413,"CHYBA"))
)</f>
        <v/>
      </c>
      <c r="N413" s="25" t="str">
        <f>IF(R413="NE",IF(AND(T413&lt;&gt;"X",LEN('ÚHRADOVÝ KATALOG VZP - ZP'!N413)&gt;0),IF(ROUND(J413*L413*(1+(M413/100))*T413,2)&lt;'ÚHRADOVÝ KATALOG VZP - ZP'!N413,TEXT('ÚHRADOVÝ KATALOG VZP - ZP'!N413,"# ##0,00 Kč") &amp; CHAR(10) &amp; "&gt; " &amp; TEXT('ÚHRADOVÝ KATALOG VZP - ZP'!N413-(J413*L413*(1+(M413/100))*T413),"# ##0,00 Kč"),TEXT('ÚHRADOVÝ KATALOG VZP - ZP'!N413,"# ##0,00 Kč") &amp; CHAR(10) &amp; "OK"),"Chybí data pro výpočet"),"")</f>
        <v/>
      </c>
      <c r="O413" s="26" t="str">
        <f>IF(AND(R413="NE",LEN('ÚHRADOVÝ KATALOG VZP - ZP'!O413)&gt;0),'ÚHRADOVÝ KATALOG VZP - ZP'!O413,"")</f>
        <v/>
      </c>
      <c r="P413" s="26" t="str">
        <f>IF(AND(R413="NE",LEN('ÚHRADOVÝ KATALOG VZP - ZP'!P413)&gt;0),'ÚHRADOVÝ KATALOG VZP - ZP'!P413,"")</f>
        <v/>
      </c>
      <c r="Q413" s="79" t="str">
        <f>IF(LEN(TRIM('ÚHRADOVÝ KATALOG VZP - ZP'!Q413))=0,"",IF(IFERROR(SEARCH("""",UPPER('ÚHRADOVÝ KATALOG VZP - ZP'!Q413)),0)=0,UPPER('ÚHRADOVÝ KATALOG VZP - ZP'!Q413),"("&amp;""""&amp;")"))</f>
        <v/>
      </c>
      <c r="R413" s="31" t="str">
        <f>IF(LEN(TRIM('ÚHRADOVÝ KATALOG VZP - ZP'!B413)&amp;TRIM('ÚHRADOVÝ KATALOG VZP - ZP'!C413)&amp;TRIM('ÚHRADOVÝ KATALOG VZP - ZP'!D413)&amp;TRIM('ÚHRADOVÝ KATALOG VZP - ZP'!E413)&amp;TRIM('ÚHRADOVÝ KATALOG VZP - ZP'!F413)&amp;TRIM('ÚHRADOVÝ KATALOG VZP - ZP'!G413)&amp;TRIM('ÚHRADOVÝ KATALOG VZP - ZP'!H413)&amp;TRIM('ÚHRADOVÝ KATALOG VZP - ZP'!I413)&amp;TRIM('ÚHRADOVÝ KATALOG VZP - ZP'!J413)&amp;TRIM('ÚHRADOVÝ KATALOG VZP - ZP'!K413)&amp;TRIM('ÚHRADOVÝ KATALOG VZP - ZP'!L413)&amp;TRIM('ÚHRADOVÝ KATALOG VZP - ZP'!M413)&amp;TRIM('ÚHRADOVÝ KATALOG VZP - ZP'!N413)&amp;TRIM('ÚHRADOVÝ KATALOG VZP - ZP'!O413)&amp;TRIM('ÚHRADOVÝ KATALOG VZP - ZP'!P413)&amp;TRIM('ÚHRADOVÝ KATALOG VZP - ZP'!Q413))=0,"ANO","NE")</f>
        <v>ANO</v>
      </c>
      <c r="S413" s="31" t="str">
        <f>IF(R413="NE",IF(LEN(TRIM('ÚHRADOVÝ KATALOG VZP - ZP'!B413))=0,"NOVÝ","OPRAVA"),"")</f>
        <v/>
      </c>
      <c r="T413" s="32" t="str">
        <f t="shared" si="28"/>
        <v>X</v>
      </c>
      <c r="U413" s="11"/>
      <c r="V413" s="11">
        <f>LEN(TRIM('ÚHRADOVÝ KATALOG VZP - ZP'!C413))</f>
        <v>0</v>
      </c>
      <c r="W413" s="11" t="str">
        <f>IF(IFERROR(SEARCH("""",UPPER('ÚHRADOVÝ KATALOG VZP - ZP'!C413)),0)&gt;0," "&amp;CHAR(34),"")</f>
        <v/>
      </c>
      <c r="X413" s="11" t="str">
        <f>IF(IFERROR(SEARCH("~?",UPPER('ÚHRADOVÝ KATALOG VZP - ZP'!C413)),0)&gt;0," ?","")</f>
        <v/>
      </c>
      <c r="Y413" s="11" t="str">
        <f>IF(IFERROR(SEARCH("!",UPPER('ÚHRADOVÝ KATALOG VZP - ZP'!C413)),0)&gt;0," !","")</f>
        <v/>
      </c>
      <c r="Z413" s="11" t="str">
        <f>IF(IFERROR(SEARCH("_",UPPER('ÚHRADOVÝ KATALOG VZP - ZP'!C413)),0)&gt;0," _","")</f>
        <v/>
      </c>
      <c r="AA413" s="11" t="str">
        <f>IF(IFERROR(SEARCH("§",UPPER('ÚHRADOVÝ KATALOG VZP - ZP'!C413)),0)&gt;0," §","")</f>
        <v/>
      </c>
      <c r="AB413" s="11" t="str">
        <f>IF(IFERROR(SEARCH("#",UPPER('ÚHRADOVÝ KATALOG VZP - ZP'!C413)),0)&gt;0," #","")</f>
        <v/>
      </c>
      <c r="AC413" s="11" t="str">
        <f>IF(IFERROR(SEARCH(CHAR(10),UPPER('ÚHRADOVÝ KATALOG VZP - ZP'!C413)),0)&gt;0," ALT+ENTER","")</f>
        <v/>
      </c>
      <c r="AD413" s="96" t="str">
        <f>IF(AND(V413=0, R413="NE"),"Chybí NAZ",IF(LEN(TRIM(W413&amp;X413&amp;Y413&amp;Z413&amp;AA413&amp;AB413&amp;AC413))&gt;0,"Nepovolený(é) znak(y):   "&amp;W413&amp;X413&amp;Y413&amp;Z413&amp;AA413&amp;AB413&amp;AC413,TRIM('ÚHRADOVÝ KATALOG VZP - ZP'!C413)))</f>
        <v/>
      </c>
      <c r="AE413" s="11">
        <f>LEN(TRIM('ÚHRADOVÝ KATALOG VZP - ZP'!D413))</f>
        <v>0</v>
      </c>
      <c r="AF413" s="11" t="str">
        <f>IF(IFERROR(SEARCH("""",UPPER('ÚHRADOVÝ KATALOG VZP - ZP'!D413)),0)&gt;0," "&amp;CHAR(34),"")</f>
        <v/>
      </c>
      <c r="AG413" s="11" t="str">
        <f>IF(IFERROR(SEARCH("~?",UPPER('ÚHRADOVÝ KATALOG VZP - ZP'!D413)),0)&gt;0," ?","")</f>
        <v/>
      </c>
      <c r="AH413" s="11" t="str">
        <f>IF(IFERROR(SEARCH("!",UPPER('ÚHRADOVÝ KATALOG VZP - ZP'!D413)),0)&gt;0," !","")</f>
        <v/>
      </c>
      <c r="AI413" s="11" t="str">
        <f>IF(IFERROR(SEARCH("_",UPPER('ÚHRADOVÝ KATALOG VZP - ZP'!D413)),0)&gt;0," _","")</f>
        <v/>
      </c>
      <c r="AJ413" s="11" t="str">
        <f>IF(IFERROR(SEARCH("§",UPPER('ÚHRADOVÝ KATALOG VZP - ZP'!D413)),0)&gt;0," §","")</f>
        <v/>
      </c>
      <c r="AK413" s="11" t="str">
        <f>IF(IFERROR(SEARCH("#",UPPER('ÚHRADOVÝ KATALOG VZP - ZP'!D413)),0)&gt;0," #","")</f>
        <v/>
      </c>
      <c r="AL413" s="11" t="str">
        <f>IF(IFERROR(SEARCH(CHAR(10),UPPER('ÚHRADOVÝ KATALOG VZP - ZP'!D413)),0)&gt;0," ALT+ENTER","")</f>
        <v/>
      </c>
      <c r="AM413" s="96" t="str">
        <f>IF(AND(AE413=0, R413="NE"),"Chybí DOP",IF(LEN(TRIM(AF413&amp;AG413&amp;AH413&amp;AI413&amp;AJ413&amp;AK413&amp;AL413))&gt;0,"Nepovolený(é) znak(y):   "&amp;AF413&amp;AG413&amp;AH413&amp;AI413&amp;AJ413&amp;AK413&amp;AL413,TRIM('ÚHRADOVÝ KATALOG VZP - ZP'!D413)))</f>
        <v/>
      </c>
    </row>
    <row r="414" spans="1:39" ht="30" hidden="1" customHeight="1" x14ac:dyDescent="0.2">
      <c r="A414" s="1">
        <v>409</v>
      </c>
      <c r="B414" s="20" t="str">
        <f>IF(ISBLANK('ÚHRADOVÝ KATALOG VZP - ZP'!B414),"",'ÚHRADOVÝ KATALOG VZP - ZP'!B414)</f>
        <v/>
      </c>
      <c r="C414" s="21" t="str">
        <f t="shared" si="25"/>
        <v/>
      </c>
      <c r="D414" s="21" t="str">
        <f t="shared" si="26"/>
        <v/>
      </c>
      <c r="E414" s="22" t="str">
        <f>IF(S414="NOVÝ",IF(LEN(TRIM('ÚHRADOVÝ KATALOG VZP - ZP'!E414))=0,"Chybí TYP",'ÚHRADOVÝ KATALOG VZP - ZP'!E414),IF(LEN(TRIM('ÚHRADOVÝ KATALOG VZP - ZP'!E414))=0,"",'ÚHRADOVÝ KATALOG VZP - ZP'!E414))</f>
        <v/>
      </c>
      <c r="F414" s="22" t="str">
        <f t="shared" si="27"/>
        <v/>
      </c>
      <c r="G414" s="22" t="str">
        <f>IF(S414="NOVÝ",IF(LEN(TRIM('ÚHRADOVÝ KATALOG VZP - ZP'!G414))=0,"???",IF(IFERROR(SEARCH("""",UPPER('ÚHRADOVÝ KATALOG VZP - ZP'!G414)),0)=0,UPPER('ÚHRADOVÝ KATALOG VZP - ZP'!G414),"("&amp;""""&amp;")")),IF(LEN(TRIM('ÚHRADOVÝ KATALOG VZP - ZP'!G414))=0,"",IF(IFERROR(SEARCH("""",UPPER('ÚHRADOVÝ KATALOG VZP - ZP'!G414)),0)=0,UPPER('ÚHRADOVÝ KATALOG VZP - ZP'!G414),"("&amp;""""&amp;")")))</f>
        <v/>
      </c>
      <c r="H414" s="22" t="str">
        <f>IF(IFERROR(SEARCH("""",UPPER('ÚHRADOVÝ KATALOG VZP - ZP'!H414)),0)=0,UPPER('ÚHRADOVÝ KATALOG VZP - ZP'!H414),"("&amp;""""&amp;")")</f>
        <v/>
      </c>
      <c r="I414" s="22" t="str">
        <f>IF(IFERROR(SEARCH("""",UPPER('ÚHRADOVÝ KATALOG VZP - ZP'!I414)),0)=0,UPPER('ÚHRADOVÝ KATALOG VZP - ZP'!I414),"("&amp;""""&amp;")")</f>
        <v/>
      </c>
      <c r="J414" s="23" t="str">
        <f>IF(S414="NOVÝ",IF(LEN(TRIM('ÚHRADOVÝ KATALOG VZP - ZP'!J414))=0,"Chybí VYC",'ÚHRADOVÝ KATALOG VZP - ZP'!J414),IF(LEN(TRIM('ÚHRADOVÝ KATALOG VZP - ZP'!J414))=0,"",'ÚHRADOVÝ KATALOG VZP - ZP'!J414))</f>
        <v/>
      </c>
      <c r="K414" s="22" t="str">
        <f>IF(S414="NOVÝ",IF(LEN(TRIM('ÚHRADOVÝ KATALOG VZP - ZP'!K414))=0,"Chybí MENA",IF(IFERROR(SEARCH("""",UPPER('ÚHRADOVÝ KATALOG VZP - ZP'!K414)),0)=0,UPPER('ÚHRADOVÝ KATALOG VZP - ZP'!K414),"("&amp;""""&amp;")")),IF(LEN(TRIM('ÚHRADOVÝ KATALOG VZP - ZP'!K414))=0,"",IF(IFERROR(SEARCH("""",UPPER('ÚHRADOVÝ KATALOG VZP - ZP'!K414)),0)=0,UPPER('ÚHRADOVÝ KATALOG VZP - ZP'!K414),"("&amp;""""&amp;")")))</f>
        <v/>
      </c>
      <c r="L414" s="24" t="str">
        <f>IF(S414="NOVÝ",IF(LEN(TRIM('ÚHRADOVÝ KATALOG VZP - ZP'!L414))=0,"Chybí KURZ",'ÚHRADOVÝ KATALOG VZP - ZP'!L414),IF(LEN(TRIM('ÚHRADOVÝ KATALOG VZP - ZP'!L414))=0,"",'ÚHRADOVÝ KATALOG VZP - ZP'!L414))</f>
        <v/>
      </c>
      <c r="M414" s="83" t="str">
        <f>IF(S414="NOVÝ",IF(LEN(TRIM('ÚHRADOVÝ KATALOG VZP - ZP'!M414))=0,"Chybí DPH",
IF(OR('ÚHRADOVÝ KATALOG VZP - ZP'!M414=15,'ÚHRADOVÝ KATALOG VZP - ZP'!M414=21),
'ÚHRADOVÝ KATALOG VZP - ZP'!M414,"CHYBA")),
IF(LEN(TRIM('ÚHRADOVÝ KATALOG VZP - ZP'!M414))=0,"",
IF(OR('ÚHRADOVÝ KATALOG VZP - ZP'!M414=15,'ÚHRADOVÝ KATALOG VZP - ZP'!M414=21),
'ÚHRADOVÝ KATALOG VZP - ZP'!M414,"CHYBA"))
)</f>
        <v/>
      </c>
      <c r="N414" s="25" t="str">
        <f>IF(R414="NE",IF(AND(T414&lt;&gt;"X",LEN('ÚHRADOVÝ KATALOG VZP - ZP'!N414)&gt;0),IF(ROUND(J414*L414*(1+(M414/100))*T414,2)&lt;'ÚHRADOVÝ KATALOG VZP - ZP'!N414,TEXT('ÚHRADOVÝ KATALOG VZP - ZP'!N414,"# ##0,00 Kč") &amp; CHAR(10) &amp; "&gt; " &amp; TEXT('ÚHRADOVÝ KATALOG VZP - ZP'!N414-(J414*L414*(1+(M414/100))*T414),"# ##0,00 Kč"),TEXT('ÚHRADOVÝ KATALOG VZP - ZP'!N414,"# ##0,00 Kč") &amp; CHAR(10) &amp; "OK"),"Chybí data pro výpočet"),"")</f>
        <v/>
      </c>
      <c r="O414" s="26" t="str">
        <f>IF(AND(R414="NE",LEN('ÚHRADOVÝ KATALOG VZP - ZP'!O414)&gt;0),'ÚHRADOVÝ KATALOG VZP - ZP'!O414,"")</f>
        <v/>
      </c>
      <c r="P414" s="26" t="str">
        <f>IF(AND(R414="NE",LEN('ÚHRADOVÝ KATALOG VZP - ZP'!P414)&gt;0),'ÚHRADOVÝ KATALOG VZP - ZP'!P414,"")</f>
        <v/>
      </c>
      <c r="Q414" s="79" t="str">
        <f>IF(LEN(TRIM('ÚHRADOVÝ KATALOG VZP - ZP'!Q414))=0,"",IF(IFERROR(SEARCH("""",UPPER('ÚHRADOVÝ KATALOG VZP - ZP'!Q414)),0)=0,UPPER('ÚHRADOVÝ KATALOG VZP - ZP'!Q414),"("&amp;""""&amp;")"))</f>
        <v/>
      </c>
      <c r="R414" s="31" t="str">
        <f>IF(LEN(TRIM('ÚHRADOVÝ KATALOG VZP - ZP'!B414)&amp;TRIM('ÚHRADOVÝ KATALOG VZP - ZP'!C414)&amp;TRIM('ÚHRADOVÝ KATALOG VZP - ZP'!D414)&amp;TRIM('ÚHRADOVÝ KATALOG VZP - ZP'!E414)&amp;TRIM('ÚHRADOVÝ KATALOG VZP - ZP'!F414)&amp;TRIM('ÚHRADOVÝ KATALOG VZP - ZP'!G414)&amp;TRIM('ÚHRADOVÝ KATALOG VZP - ZP'!H414)&amp;TRIM('ÚHRADOVÝ KATALOG VZP - ZP'!I414)&amp;TRIM('ÚHRADOVÝ KATALOG VZP - ZP'!J414)&amp;TRIM('ÚHRADOVÝ KATALOG VZP - ZP'!K414)&amp;TRIM('ÚHRADOVÝ KATALOG VZP - ZP'!L414)&amp;TRIM('ÚHRADOVÝ KATALOG VZP - ZP'!M414)&amp;TRIM('ÚHRADOVÝ KATALOG VZP - ZP'!N414)&amp;TRIM('ÚHRADOVÝ KATALOG VZP - ZP'!O414)&amp;TRIM('ÚHRADOVÝ KATALOG VZP - ZP'!P414)&amp;TRIM('ÚHRADOVÝ KATALOG VZP - ZP'!Q414))=0,"ANO","NE")</f>
        <v>ANO</v>
      </c>
      <c r="S414" s="31" t="str">
        <f>IF(R414="NE",IF(LEN(TRIM('ÚHRADOVÝ KATALOG VZP - ZP'!B414))=0,"NOVÝ","OPRAVA"),"")</f>
        <v/>
      </c>
      <c r="T414" s="32" t="str">
        <f t="shared" si="28"/>
        <v>X</v>
      </c>
      <c r="U414" s="11"/>
      <c r="V414" s="11">
        <f>LEN(TRIM('ÚHRADOVÝ KATALOG VZP - ZP'!C414))</f>
        <v>0</v>
      </c>
      <c r="W414" s="11" t="str">
        <f>IF(IFERROR(SEARCH("""",UPPER('ÚHRADOVÝ KATALOG VZP - ZP'!C414)),0)&gt;0," "&amp;CHAR(34),"")</f>
        <v/>
      </c>
      <c r="X414" s="11" t="str">
        <f>IF(IFERROR(SEARCH("~?",UPPER('ÚHRADOVÝ KATALOG VZP - ZP'!C414)),0)&gt;0," ?","")</f>
        <v/>
      </c>
      <c r="Y414" s="11" t="str">
        <f>IF(IFERROR(SEARCH("!",UPPER('ÚHRADOVÝ KATALOG VZP - ZP'!C414)),0)&gt;0," !","")</f>
        <v/>
      </c>
      <c r="Z414" s="11" t="str">
        <f>IF(IFERROR(SEARCH("_",UPPER('ÚHRADOVÝ KATALOG VZP - ZP'!C414)),0)&gt;0," _","")</f>
        <v/>
      </c>
      <c r="AA414" s="11" t="str">
        <f>IF(IFERROR(SEARCH("§",UPPER('ÚHRADOVÝ KATALOG VZP - ZP'!C414)),0)&gt;0," §","")</f>
        <v/>
      </c>
      <c r="AB414" s="11" t="str">
        <f>IF(IFERROR(SEARCH("#",UPPER('ÚHRADOVÝ KATALOG VZP - ZP'!C414)),0)&gt;0," #","")</f>
        <v/>
      </c>
      <c r="AC414" s="11" t="str">
        <f>IF(IFERROR(SEARCH(CHAR(10),UPPER('ÚHRADOVÝ KATALOG VZP - ZP'!C414)),0)&gt;0," ALT+ENTER","")</f>
        <v/>
      </c>
      <c r="AD414" s="96" t="str">
        <f>IF(AND(V414=0, R414="NE"),"Chybí NAZ",IF(LEN(TRIM(W414&amp;X414&amp;Y414&amp;Z414&amp;AA414&amp;AB414&amp;AC414))&gt;0,"Nepovolený(é) znak(y):   "&amp;W414&amp;X414&amp;Y414&amp;Z414&amp;AA414&amp;AB414&amp;AC414,TRIM('ÚHRADOVÝ KATALOG VZP - ZP'!C414)))</f>
        <v/>
      </c>
      <c r="AE414" s="11">
        <f>LEN(TRIM('ÚHRADOVÝ KATALOG VZP - ZP'!D414))</f>
        <v>0</v>
      </c>
      <c r="AF414" s="11" t="str">
        <f>IF(IFERROR(SEARCH("""",UPPER('ÚHRADOVÝ KATALOG VZP - ZP'!D414)),0)&gt;0," "&amp;CHAR(34),"")</f>
        <v/>
      </c>
      <c r="AG414" s="11" t="str">
        <f>IF(IFERROR(SEARCH("~?",UPPER('ÚHRADOVÝ KATALOG VZP - ZP'!D414)),0)&gt;0," ?","")</f>
        <v/>
      </c>
      <c r="AH414" s="11" t="str">
        <f>IF(IFERROR(SEARCH("!",UPPER('ÚHRADOVÝ KATALOG VZP - ZP'!D414)),0)&gt;0," !","")</f>
        <v/>
      </c>
      <c r="AI414" s="11" t="str">
        <f>IF(IFERROR(SEARCH("_",UPPER('ÚHRADOVÝ KATALOG VZP - ZP'!D414)),0)&gt;0," _","")</f>
        <v/>
      </c>
      <c r="AJ414" s="11" t="str">
        <f>IF(IFERROR(SEARCH("§",UPPER('ÚHRADOVÝ KATALOG VZP - ZP'!D414)),0)&gt;0," §","")</f>
        <v/>
      </c>
      <c r="AK414" s="11" t="str">
        <f>IF(IFERROR(SEARCH("#",UPPER('ÚHRADOVÝ KATALOG VZP - ZP'!D414)),0)&gt;0," #","")</f>
        <v/>
      </c>
      <c r="AL414" s="11" t="str">
        <f>IF(IFERROR(SEARCH(CHAR(10),UPPER('ÚHRADOVÝ KATALOG VZP - ZP'!D414)),0)&gt;0," ALT+ENTER","")</f>
        <v/>
      </c>
      <c r="AM414" s="96" t="str">
        <f>IF(AND(AE414=0, R414="NE"),"Chybí DOP",IF(LEN(TRIM(AF414&amp;AG414&amp;AH414&amp;AI414&amp;AJ414&amp;AK414&amp;AL414))&gt;0,"Nepovolený(é) znak(y):   "&amp;AF414&amp;AG414&amp;AH414&amp;AI414&amp;AJ414&amp;AK414&amp;AL414,TRIM('ÚHRADOVÝ KATALOG VZP - ZP'!D414)))</f>
        <v/>
      </c>
    </row>
    <row r="415" spans="1:39" ht="30" hidden="1" customHeight="1" x14ac:dyDescent="0.2">
      <c r="A415" s="1">
        <v>410</v>
      </c>
      <c r="B415" s="20" t="str">
        <f>IF(ISBLANK('ÚHRADOVÝ KATALOG VZP - ZP'!B415),"",'ÚHRADOVÝ KATALOG VZP - ZP'!B415)</f>
        <v/>
      </c>
      <c r="C415" s="21" t="str">
        <f t="shared" si="25"/>
        <v/>
      </c>
      <c r="D415" s="21" t="str">
        <f t="shared" si="26"/>
        <v/>
      </c>
      <c r="E415" s="22" t="str">
        <f>IF(S415="NOVÝ",IF(LEN(TRIM('ÚHRADOVÝ KATALOG VZP - ZP'!E415))=0,"Chybí TYP",'ÚHRADOVÝ KATALOG VZP - ZP'!E415),IF(LEN(TRIM('ÚHRADOVÝ KATALOG VZP - ZP'!E415))=0,"",'ÚHRADOVÝ KATALOG VZP - ZP'!E415))</f>
        <v/>
      </c>
      <c r="F415" s="22" t="str">
        <f t="shared" si="27"/>
        <v/>
      </c>
      <c r="G415" s="22" t="str">
        <f>IF(S415="NOVÝ",IF(LEN(TRIM('ÚHRADOVÝ KATALOG VZP - ZP'!G415))=0,"???",IF(IFERROR(SEARCH("""",UPPER('ÚHRADOVÝ KATALOG VZP - ZP'!G415)),0)=0,UPPER('ÚHRADOVÝ KATALOG VZP - ZP'!G415),"("&amp;""""&amp;")")),IF(LEN(TRIM('ÚHRADOVÝ KATALOG VZP - ZP'!G415))=0,"",IF(IFERROR(SEARCH("""",UPPER('ÚHRADOVÝ KATALOG VZP - ZP'!G415)),0)=0,UPPER('ÚHRADOVÝ KATALOG VZP - ZP'!G415),"("&amp;""""&amp;")")))</f>
        <v/>
      </c>
      <c r="H415" s="22" t="str">
        <f>IF(IFERROR(SEARCH("""",UPPER('ÚHRADOVÝ KATALOG VZP - ZP'!H415)),0)=0,UPPER('ÚHRADOVÝ KATALOG VZP - ZP'!H415),"("&amp;""""&amp;")")</f>
        <v/>
      </c>
      <c r="I415" s="22" t="str">
        <f>IF(IFERROR(SEARCH("""",UPPER('ÚHRADOVÝ KATALOG VZP - ZP'!I415)),0)=0,UPPER('ÚHRADOVÝ KATALOG VZP - ZP'!I415),"("&amp;""""&amp;")")</f>
        <v/>
      </c>
      <c r="J415" s="23" t="str">
        <f>IF(S415="NOVÝ",IF(LEN(TRIM('ÚHRADOVÝ KATALOG VZP - ZP'!J415))=0,"Chybí VYC",'ÚHRADOVÝ KATALOG VZP - ZP'!J415),IF(LEN(TRIM('ÚHRADOVÝ KATALOG VZP - ZP'!J415))=0,"",'ÚHRADOVÝ KATALOG VZP - ZP'!J415))</f>
        <v/>
      </c>
      <c r="K415" s="22" t="str">
        <f>IF(S415="NOVÝ",IF(LEN(TRIM('ÚHRADOVÝ KATALOG VZP - ZP'!K415))=0,"Chybí MENA",IF(IFERROR(SEARCH("""",UPPER('ÚHRADOVÝ KATALOG VZP - ZP'!K415)),0)=0,UPPER('ÚHRADOVÝ KATALOG VZP - ZP'!K415),"("&amp;""""&amp;")")),IF(LEN(TRIM('ÚHRADOVÝ KATALOG VZP - ZP'!K415))=0,"",IF(IFERROR(SEARCH("""",UPPER('ÚHRADOVÝ KATALOG VZP - ZP'!K415)),0)=0,UPPER('ÚHRADOVÝ KATALOG VZP - ZP'!K415),"("&amp;""""&amp;")")))</f>
        <v/>
      </c>
      <c r="L415" s="24" t="str">
        <f>IF(S415="NOVÝ",IF(LEN(TRIM('ÚHRADOVÝ KATALOG VZP - ZP'!L415))=0,"Chybí KURZ",'ÚHRADOVÝ KATALOG VZP - ZP'!L415),IF(LEN(TRIM('ÚHRADOVÝ KATALOG VZP - ZP'!L415))=0,"",'ÚHRADOVÝ KATALOG VZP - ZP'!L415))</f>
        <v/>
      </c>
      <c r="M415" s="83" t="str">
        <f>IF(S415="NOVÝ",IF(LEN(TRIM('ÚHRADOVÝ KATALOG VZP - ZP'!M415))=0,"Chybí DPH",
IF(OR('ÚHRADOVÝ KATALOG VZP - ZP'!M415=15,'ÚHRADOVÝ KATALOG VZP - ZP'!M415=21),
'ÚHRADOVÝ KATALOG VZP - ZP'!M415,"CHYBA")),
IF(LEN(TRIM('ÚHRADOVÝ KATALOG VZP - ZP'!M415))=0,"",
IF(OR('ÚHRADOVÝ KATALOG VZP - ZP'!M415=15,'ÚHRADOVÝ KATALOG VZP - ZP'!M415=21),
'ÚHRADOVÝ KATALOG VZP - ZP'!M415,"CHYBA"))
)</f>
        <v/>
      </c>
      <c r="N415" s="25" t="str">
        <f>IF(R415="NE",IF(AND(T415&lt;&gt;"X",LEN('ÚHRADOVÝ KATALOG VZP - ZP'!N415)&gt;0),IF(ROUND(J415*L415*(1+(M415/100))*T415,2)&lt;'ÚHRADOVÝ KATALOG VZP - ZP'!N415,TEXT('ÚHRADOVÝ KATALOG VZP - ZP'!N415,"# ##0,00 Kč") &amp; CHAR(10) &amp; "&gt; " &amp; TEXT('ÚHRADOVÝ KATALOG VZP - ZP'!N415-(J415*L415*(1+(M415/100))*T415),"# ##0,00 Kč"),TEXT('ÚHRADOVÝ KATALOG VZP - ZP'!N415,"# ##0,00 Kč") &amp; CHAR(10) &amp; "OK"),"Chybí data pro výpočet"),"")</f>
        <v/>
      </c>
      <c r="O415" s="26" t="str">
        <f>IF(AND(R415="NE",LEN('ÚHRADOVÝ KATALOG VZP - ZP'!O415)&gt;0),'ÚHRADOVÝ KATALOG VZP - ZP'!O415,"")</f>
        <v/>
      </c>
      <c r="P415" s="26" t="str">
        <f>IF(AND(R415="NE",LEN('ÚHRADOVÝ KATALOG VZP - ZP'!P415)&gt;0),'ÚHRADOVÝ KATALOG VZP - ZP'!P415,"")</f>
        <v/>
      </c>
      <c r="Q415" s="79" t="str">
        <f>IF(LEN(TRIM('ÚHRADOVÝ KATALOG VZP - ZP'!Q415))=0,"",IF(IFERROR(SEARCH("""",UPPER('ÚHRADOVÝ KATALOG VZP - ZP'!Q415)),0)=0,UPPER('ÚHRADOVÝ KATALOG VZP - ZP'!Q415),"("&amp;""""&amp;")"))</f>
        <v/>
      </c>
      <c r="R415" s="31" t="str">
        <f>IF(LEN(TRIM('ÚHRADOVÝ KATALOG VZP - ZP'!B415)&amp;TRIM('ÚHRADOVÝ KATALOG VZP - ZP'!C415)&amp;TRIM('ÚHRADOVÝ KATALOG VZP - ZP'!D415)&amp;TRIM('ÚHRADOVÝ KATALOG VZP - ZP'!E415)&amp;TRIM('ÚHRADOVÝ KATALOG VZP - ZP'!F415)&amp;TRIM('ÚHRADOVÝ KATALOG VZP - ZP'!G415)&amp;TRIM('ÚHRADOVÝ KATALOG VZP - ZP'!H415)&amp;TRIM('ÚHRADOVÝ KATALOG VZP - ZP'!I415)&amp;TRIM('ÚHRADOVÝ KATALOG VZP - ZP'!J415)&amp;TRIM('ÚHRADOVÝ KATALOG VZP - ZP'!K415)&amp;TRIM('ÚHRADOVÝ KATALOG VZP - ZP'!L415)&amp;TRIM('ÚHRADOVÝ KATALOG VZP - ZP'!M415)&amp;TRIM('ÚHRADOVÝ KATALOG VZP - ZP'!N415)&amp;TRIM('ÚHRADOVÝ KATALOG VZP - ZP'!O415)&amp;TRIM('ÚHRADOVÝ KATALOG VZP - ZP'!P415)&amp;TRIM('ÚHRADOVÝ KATALOG VZP - ZP'!Q415))=0,"ANO","NE")</f>
        <v>ANO</v>
      </c>
      <c r="S415" s="31" t="str">
        <f>IF(R415="NE",IF(LEN(TRIM('ÚHRADOVÝ KATALOG VZP - ZP'!B415))=0,"NOVÝ","OPRAVA"),"")</f>
        <v/>
      </c>
      <c r="T415" s="32" t="str">
        <f t="shared" si="28"/>
        <v>X</v>
      </c>
      <c r="U415" s="11"/>
      <c r="V415" s="11">
        <f>LEN(TRIM('ÚHRADOVÝ KATALOG VZP - ZP'!C415))</f>
        <v>0</v>
      </c>
      <c r="W415" s="11" t="str">
        <f>IF(IFERROR(SEARCH("""",UPPER('ÚHRADOVÝ KATALOG VZP - ZP'!C415)),0)&gt;0," "&amp;CHAR(34),"")</f>
        <v/>
      </c>
      <c r="X415" s="11" t="str">
        <f>IF(IFERROR(SEARCH("~?",UPPER('ÚHRADOVÝ KATALOG VZP - ZP'!C415)),0)&gt;0," ?","")</f>
        <v/>
      </c>
      <c r="Y415" s="11" t="str">
        <f>IF(IFERROR(SEARCH("!",UPPER('ÚHRADOVÝ KATALOG VZP - ZP'!C415)),0)&gt;0," !","")</f>
        <v/>
      </c>
      <c r="Z415" s="11" t="str">
        <f>IF(IFERROR(SEARCH("_",UPPER('ÚHRADOVÝ KATALOG VZP - ZP'!C415)),0)&gt;0," _","")</f>
        <v/>
      </c>
      <c r="AA415" s="11" t="str">
        <f>IF(IFERROR(SEARCH("§",UPPER('ÚHRADOVÝ KATALOG VZP - ZP'!C415)),0)&gt;0," §","")</f>
        <v/>
      </c>
      <c r="AB415" s="11" t="str">
        <f>IF(IFERROR(SEARCH("#",UPPER('ÚHRADOVÝ KATALOG VZP - ZP'!C415)),0)&gt;0," #","")</f>
        <v/>
      </c>
      <c r="AC415" s="11" t="str">
        <f>IF(IFERROR(SEARCH(CHAR(10),UPPER('ÚHRADOVÝ KATALOG VZP - ZP'!C415)),0)&gt;0," ALT+ENTER","")</f>
        <v/>
      </c>
      <c r="AD415" s="96" t="str">
        <f>IF(AND(V415=0, R415="NE"),"Chybí NAZ",IF(LEN(TRIM(W415&amp;X415&amp;Y415&amp;Z415&amp;AA415&amp;AB415&amp;AC415))&gt;0,"Nepovolený(é) znak(y):   "&amp;W415&amp;X415&amp;Y415&amp;Z415&amp;AA415&amp;AB415&amp;AC415,TRIM('ÚHRADOVÝ KATALOG VZP - ZP'!C415)))</f>
        <v/>
      </c>
      <c r="AE415" s="11">
        <f>LEN(TRIM('ÚHRADOVÝ KATALOG VZP - ZP'!D415))</f>
        <v>0</v>
      </c>
      <c r="AF415" s="11" t="str">
        <f>IF(IFERROR(SEARCH("""",UPPER('ÚHRADOVÝ KATALOG VZP - ZP'!D415)),0)&gt;0," "&amp;CHAR(34),"")</f>
        <v/>
      </c>
      <c r="AG415" s="11" t="str">
        <f>IF(IFERROR(SEARCH("~?",UPPER('ÚHRADOVÝ KATALOG VZP - ZP'!D415)),0)&gt;0," ?","")</f>
        <v/>
      </c>
      <c r="AH415" s="11" t="str">
        <f>IF(IFERROR(SEARCH("!",UPPER('ÚHRADOVÝ KATALOG VZP - ZP'!D415)),0)&gt;0," !","")</f>
        <v/>
      </c>
      <c r="AI415" s="11" t="str">
        <f>IF(IFERROR(SEARCH("_",UPPER('ÚHRADOVÝ KATALOG VZP - ZP'!D415)),0)&gt;0," _","")</f>
        <v/>
      </c>
      <c r="AJ415" s="11" t="str">
        <f>IF(IFERROR(SEARCH("§",UPPER('ÚHRADOVÝ KATALOG VZP - ZP'!D415)),0)&gt;0," §","")</f>
        <v/>
      </c>
      <c r="AK415" s="11" t="str">
        <f>IF(IFERROR(SEARCH("#",UPPER('ÚHRADOVÝ KATALOG VZP - ZP'!D415)),0)&gt;0," #","")</f>
        <v/>
      </c>
      <c r="AL415" s="11" t="str">
        <f>IF(IFERROR(SEARCH(CHAR(10),UPPER('ÚHRADOVÝ KATALOG VZP - ZP'!D415)),0)&gt;0," ALT+ENTER","")</f>
        <v/>
      </c>
      <c r="AM415" s="96" t="str">
        <f>IF(AND(AE415=0, R415="NE"),"Chybí DOP",IF(LEN(TRIM(AF415&amp;AG415&amp;AH415&amp;AI415&amp;AJ415&amp;AK415&amp;AL415))&gt;0,"Nepovolený(é) znak(y):   "&amp;AF415&amp;AG415&amp;AH415&amp;AI415&amp;AJ415&amp;AK415&amp;AL415,TRIM('ÚHRADOVÝ KATALOG VZP - ZP'!D415)))</f>
        <v/>
      </c>
    </row>
    <row r="416" spans="1:39" ht="30" hidden="1" customHeight="1" x14ac:dyDescent="0.2">
      <c r="A416" s="1">
        <v>411</v>
      </c>
      <c r="B416" s="20" t="str">
        <f>IF(ISBLANK('ÚHRADOVÝ KATALOG VZP - ZP'!B416),"",'ÚHRADOVÝ KATALOG VZP - ZP'!B416)</f>
        <v/>
      </c>
      <c r="C416" s="21" t="str">
        <f t="shared" si="25"/>
        <v/>
      </c>
      <c r="D416" s="21" t="str">
        <f t="shared" si="26"/>
        <v/>
      </c>
      <c r="E416" s="22" t="str">
        <f>IF(S416="NOVÝ",IF(LEN(TRIM('ÚHRADOVÝ KATALOG VZP - ZP'!E416))=0,"Chybí TYP",'ÚHRADOVÝ KATALOG VZP - ZP'!E416),IF(LEN(TRIM('ÚHRADOVÝ KATALOG VZP - ZP'!E416))=0,"",'ÚHRADOVÝ KATALOG VZP - ZP'!E416))</f>
        <v/>
      </c>
      <c r="F416" s="22" t="str">
        <f t="shared" si="27"/>
        <v/>
      </c>
      <c r="G416" s="22" t="str">
        <f>IF(S416="NOVÝ",IF(LEN(TRIM('ÚHRADOVÝ KATALOG VZP - ZP'!G416))=0,"???",IF(IFERROR(SEARCH("""",UPPER('ÚHRADOVÝ KATALOG VZP - ZP'!G416)),0)=0,UPPER('ÚHRADOVÝ KATALOG VZP - ZP'!G416),"("&amp;""""&amp;")")),IF(LEN(TRIM('ÚHRADOVÝ KATALOG VZP - ZP'!G416))=0,"",IF(IFERROR(SEARCH("""",UPPER('ÚHRADOVÝ KATALOG VZP - ZP'!G416)),0)=0,UPPER('ÚHRADOVÝ KATALOG VZP - ZP'!G416),"("&amp;""""&amp;")")))</f>
        <v/>
      </c>
      <c r="H416" s="22" t="str">
        <f>IF(IFERROR(SEARCH("""",UPPER('ÚHRADOVÝ KATALOG VZP - ZP'!H416)),0)=0,UPPER('ÚHRADOVÝ KATALOG VZP - ZP'!H416),"("&amp;""""&amp;")")</f>
        <v/>
      </c>
      <c r="I416" s="22" t="str">
        <f>IF(IFERROR(SEARCH("""",UPPER('ÚHRADOVÝ KATALOG VZP - ZP'!I416)),0)=0,UPPER('ÚHRADOVÝ KATALOG VZP - ZP'!I416),"("&amp;""""&amp;")")</f>
        <v/>
      </c>
      <c r="J416" s="23" t="str">
        <f>IF(S416="NOVÝ",IF(LEN(TRIM('ÚHRADOVÝ KATALOG VZP - ZP'!J416))=0,"Chybí VYC",'ÚHRADOVÝ KATALOG VZP - ZP'!J416),IF(LEN(TRIM('ÚHRADOVÝ KATALOG VZP - ZP'!J416))=0,"",'ÚHRADOVÝ KATALOG VZP - ZP'!J416))</f>
        <v/>
      </c>
      <c r="K416" s="22" t="str">
        <f>IF(S416="NOVÝ",IF(LEN(TRIM('ÚHRADOVÝ KATALOG VZP - ZP'!K416))=0,"Chybí MENA",IF(IFERROR(SEARCH("""",UPPER('ÚHRADOVÝ KATALOG VZP - ZP'!K416)),0)=0,UPPER('ÚHRADOVÝ KATALOG VZP - ZP'!K416),"("&amp;""""&amp;")")),IF(LEN(TRIM('ÚHRADOVÝ KATALOG VZP - ZP'!K416))=0,"",IF(IFERROR(SEARCH("""",UPPER('ÚHRADOVÝ KATALOG VZP - ZP'!K416)),0)=0,UPPER('ÚHRADOVÝ KATALOG VZP - ZP'!K416),"("&amp;""""&amp;")")))</f>
        <v/>
      </c>
      <c r="L416" s="24" t="str">
        <f>IF(S416="NOVÝ",IF(LEN(TRIM('ÚHRADOVÝ KATALOG VZP - ZP'!L416))=0,"Chybí KURZ",'ÚHRADOVÝ KATALOG VZP - ZP'!L416),IF(LEN(TRIM('ÚHRADOVÝ KATALOG VZP - ZP'!L416))=0,"",'ÚHRADOVÝ KATALOG VZP - ZP'!L416))</f>
        <v/>
      </c>
      <c r="M416" s="83" t="str">
        <f>IF(S416="NOVÝ",IF(LEN(TRIM('ÚHRADOVÝ KATALOG VZP - ZP'!M416))=0,"Chybí DPH",
IF(OR('ÚHRADOVÝ KATALOG VZP - ZP'!M416=15,'ÚHRADOVÝ KATALOG VZP - ZP'!M416=21),
'ÚHRADOVÝ KATALOG VZP - ZP'!M416,"CHYBA")),
IF(LEN(TRIM('ÚHRADOVÝ KATALOG VZP - ZP'!M416))=0,"",
IF(OR('ÚHRADOVÝ KATALOG VZP - ZP'!M416=15,'ÚHRADOVÝ KATALOG VZP - ZP'!M416=21),
'ÚHRADOVÝ KATALOG VZP - ZP'!M416,"CHYBA"))
)</f>
        <v/>
      </c>
      <c r="N416" s="25" t="str">
        <f>IF(R416="NE",IF(AND(T416&lt;&gt;"X",LEN('ÚHRADOVÝ KATALOG VZP - ZP'!N416)&gt;0),IF(ROUND(J416*L416*(1+(M416/100))*T416,2)&lt;'ÚHRADOVÝ KATALOG VZP - ZP'!N416,TEXT('ÚHRADOVÝ KATALOG VZP - ZP'!N416,"# ##0,00 Kč") &amp; CHAR(10) &amp; "&gt; " &amp; TEXT('ÚHRADOVÝ KATALOG VZP - ZP'!N416-(J416*L416*(1+(M416/100))*T416),"# ##0,00 Kč"),TEXT('ÚHRADOVÝ KATALOG VZP - ZP'!N416,"# ##0,00 Kč") &amp; CHAR(10) &amp; "OK"),"Chybí data pro výpočet"),"")</f>
        <v/>
      </c>
      <c r="O416" s="26" t="str">
        <f>IF(AND(R416="NE",LEN('ÚHRADOVÝ KATALOG VZP - ZP'!O416)&gt;0),'ÚHRADOVÝ KATALOG VZP - ZP'!O416,"")</f>
        <v/>
      </c>
      <c r="P416" s="26" t="str">
        <f>IF(AND(R416="NE",LEN('ÚHRADOVÝ KATALOG VZP - ZP'!P416)&gt;0),'ÚHRADOVÝ KATALOG VZP - ZP'!P416,"")</f>
        <v/>
      </c>
      <c r="Q416" s="79" t="str">
        <f>IF(LEN(TRIM('ÚHRADOVÝ KATALOG VZP - ZP'!Q416))=0,"",IF(IFERROR(SEARCH("""",UPPER('ÚHRADOVÝ KATALOG VZP - ZP'!Q416)),0)=0,UPPER('ÚHRADOVÝ KATALOG VZP - ZP'!Q416),"("&amp;""""&amp;")"))</f>
        <v/>
      </c>
      <c r="R416" s="31" t="str">
        <f>IF(LEN(TRIM('ÚHRADOVÝ KATALOG VZP - ZP'!B416)&amp;TRIM('ÚHRADOVÝ KATALOG VZP - ZP'!C416)&amp;TRIM('ÚHRADOVÝ KATALOG VZP - ZP'!D416)&amp;TRIM('ÚHRADOVÝ KATALOG VZP - ZP'!E416)&amp;TRIM('ÚHRADOVÝ KATALOG VZP - ZP'!F416)&amp;TRIM('ÚHRADOVÝ KATALOG VZP - ZP'!G416)&amp;TRIM('ÚHRADOVÝ KATALOG VZP - ZP'!H416)&amp;TRIM('ÚHRADOVÝ KATALOG VZP - ZP'!I416)&amp;TRIM('ÚHRADOVÝ KATALOG VZP - ZP'!J416)&amp;TRIM('ÚHRADOVÝ KATALOG VZP - ZP'!K416)&amp;TRIM('ÚHRADOVÝ KATALOG VZP - ZP'!L416)&amp;TRIM('ÚHRADOVÝ KATALOG VZP - ZP'!M416)&amp;TRIM('ÚHRADOVÝ KATALOG VZP - ZP'!N416)&amp;TRIM('ÚHRADOVÝ KATALOG VZP - ZP'!O416)&amp;TRIM('ÚHRADOVÝ KATALOG VZP - ZP'!P416)&amp;TRIM('ÚHRADOVÝ KATALOG VZP - ZP'!Q416))=0,"ANO","NE")</f>
        <v>ANO</v>
      </c>
      <c r="S416" s="31" t="str">
        <f>IF(R416="NE",IF(LEN(TRIM('ÚHRADOVÝ KATALOG VZP - ZP'!B416))=0,"NOVÝ","OPRAVA"),"")</f>
        <v/>
      </c>
      <c r="T416" s="32" t="str">
        <f t="shared" si="28"/>
        <v>X</v>
      </c>
      <c r="U416" s="11"/>
      <c r="V416" s="11">
        <f>LEN(TRIM('ÚHRADOVÝ KATALOG VZP - ZP'!C416))</f>
        <v>0</v>
      </c>
      <c r="W416" s="11" t="str">
        <f>IF(IFERROR(SEARCH("""",UPPER('ÚHRADOVÝ KATALOG VZP - ZP'!C416)),0)&gt;0," "&amp;CHAR(34),"")</f>
        <v/>
      </c>
      <c r="X416" s="11" t="str">
        <f>IF(IFERROR(SEARCH("~?",UPPER('ÚHRADOVÝ KATALOG VZP - ZP'!C416)),0)&gt;0," ?","")</f>
        <v/>
      </c>
      <c r="Y416" s="11" t="str">
        <f>IF(IFERROR(SEARCH("!",UPPER('ÚHRADOVÝ KATALOG VZP - ZP'!C416)),0)&gt;0," !","")</f>
        <v/>
      </c>
      <c r="Z416" s="11" t="str">
        <f>IF(IFERROR(SEARCH("_",UPPER('ÚHRADOVÝ KATALOG VZP - ZP'!C416)),0)&gt;0," _","")</f>
        <v/>
      </c>
      <c r="AA416" s="11" t="str">
        <f>IF(IFERROR(SEARCH("§",UPPER('ÚHRADOVÝ KATALOG VZP - ZP'!C416)),0)&gt;0," §","")</f>
        <v/>
      </c>
      <c r="AB416" s="11" t="str">
        <f>IF(IFERROR(SEARCH("#",UPPER('ÚHRADOVÝ KATALOG VZP - ZP'!C416)),0)&gt;0," #","")</f>
        <v/>
      </c>
      <c r="AC416" s="11" t="str">
        <f>IF(IFERROR(SEARCH(CHAR(10),UPPER('ÚHRADOVÝ KATALOG VZP - ZP'!C416)),0)&gt;0," ALT+ENTER","")</f>
        <v/>
      </c>
      <c r="AD416" s="96" t="str">
        <f>IF(AND(V416=0, R416="NE"),"Chybí NAZ",IF(LEN(TRIM(W416&amp;X416&amp;Y416&amp;Z416&amp;AA416&amp;AB416&amp;AC416))&gt;0,"Nepovolený(é) znak(y):   "&amp;W416&amp;X416&amp;Y416&amp;Z416&amp;AA416&amp;AB416&amp;AC416,TRIM('ÚHRADOVÝ KATALOG VZP - ZP'!C416)))</f>
        <v/>
      </c>
      <c r="AE416" s="11">
        <f>LEN(TRIM('ÚHRADOVÝ KATALOG VZP - ZP'!D416))</f>
        <v>0</v>
      </c>
      <c r="AF416" s="11" t="str">
        <f>IF(IFERROR(SEARCH("""",UPPER('ÚHRADOVÝ KATALOG VZP - ZP'!D416)),0)&gt;0," "&amp;CHAR(34),"")</f>
        <v/>
      </c>
      <c r="AG416" s="11" t="str">
        <f>IF(IFERROR(SEARCH("~?",UPPER('ÚHRADOVÝ KATALOG VZP - ZP'!D416)),0)&gt;0," ?","")</f>
        <v/>
      </c>
      <c r="AH416" s="11" t="str">
        <f>IF(IFERROR(SEARCH("!",UPPER('ÚHRADOVÝ KATALOG VZP - ZP'!D416)),0)&gt;0," !","")</f>
        <v/>
      </c>
      <c r="AI416" s="11" t="str">
        <f>IF(IFERROR(SEARCH("_",UPPER('ÚHRADOVÝ KATALOG VZP - ZP'!D416)),0)&gt;0," _","")</f>
        <v/>
      </c>
      <c r="AJ416" s="11" t="str">
        <f>IF(IFERROR(SEARCH("§",UPPER('ÚHRADOVÝ KATALOG VZP - ZP'!D416)),0)&gt;0," §","")</f>
        <v/>
      </c>
      <c r="AK416" s="11" t="str">
        <f>IF(IFERROR(SEARCH("#",UPPER('ÚHRADOVÝ KATALOG VZP - ZP'!D416)),0)&gt;0," #","")</f>
        <v/>
      </c>
      <c r="AL416" s="11" t="str">
        <f>IF(IFERROR(SEARCH(CHAR(10),UPPER('ÚHRADOVÝ KATALOG VZP - ZP'!D416)),0)&gt;0," ALT+ENTER","")</f>
        <v/>
      </c>
      <c r="AM416" s="96" t="str">
        <f>IF(AND(AE416=0, R416="NE"),"Chybí DOP",IF(LEN(TRIM(AF416&amp;AG416&amp;AH416&amp;AI416&amp;AJ416&amp;AK416&amp;AL416))&gt;0,"Nepovolený(é) znak(y):   "&amp;AF416&amp;AG416&amp;AH416&amp;AI416&amp;AJ416&amp;AK416&amp;AL416,TRIM('ÚHRADOVÝ KATALOG VZP - ZP'!D416)))</f>
        <v/>
      </c>
    </row>
    <row r="417" spans="1:39" ht="30" hidden="1" customHeight="1" x14ac:dyDescent="0.2">
      <c r="A417" s="1">
        <v>412</v>
      </c>
      <c r="B417" s="20" t="str">
        <f>IF(ISBLANK('ÚHRADOVÝ KATALOG VZP - ZP'!B417),"",'ÚHRADOVÝ KATALOG VZP - ZP'!B417)</f>
        <v/>
      </c>
      <c r="C417" s="21" t="str">
        <f t="shared" si="25"/>
        <v/>
      </c>
      <c r="D417" s="21" t="str">
        <f t="shared" si="26"/>
        <v/>
      </c>
      <c r="E417" s="22" t="str">
        <f>IF(S417="NOVÝ",IF(LEN(TRIM('ÚHRADOVÝ KATALOG VZP - ZP'!E417))=0,"Chybí TYP",'ÚHRADOVÝ KATALOG VZP - ZP'!E417),IF(LEN(TRIM('ÚHRADOVÝ KATALOG VZP - ZP'!E417))=0,"",'ÚHRADOVÝ KATALOG VZP - ZP'!E417))</f>
        <v/>
      </c>
      <c r="F417" s="22" t="str">
        <f t="shared" si="27"/>
        <v/>
      </c>
      <c r="G417" s="22" t="str">
        <f>IF(S417="NOVÝ",IF(LEN(TRIM('ÚHRADOVÝ KATALOG VZP - ZP'!G417))=0,"???",IF(IFERROR(SEARCH("""",UPPER('ÚHRADOVÝ KATALOG VZP - ZP'!G417)),0)=0,UPPER('ÚHRADOVÝ KATALOG VZP - ZP'!G417),"("&amp;""""&amp;")")),IF(LEN(TRIM('ÚHRADOVÝ KATALOG VZP - ZP'!G417))=0,"",IF(IFERROR(SEARCH("""",UPPER('ÚHRADOVÝ KATALOG VZP - ZP'!G417)),0)=0,UPPER('ÚHRADOVÝ KATALOG VZP - ZP'!G417),"("&amp;""""&amp;")")))</f>
        <v/>
      </c>
      <c r="H417" s="22" t="str">
        <f>IF(IFERROR(SEARCH("""",UPPER('ÚHRADOVÝ KATALOG VZP - ZP'!H417)),0)=0,UPPER('ÚHRADOVÝ KATALOG VZP - ZP'!H417),"("&amp;""""&amp;")")</f>
        <v/>
      </c>
      <c r="I417" s="22" t="str">
        <f>IF(IFERROR(SEARCH("""",UPPER('ÚHRADOVÝ KATALOG VZP - ZP'!I417)),0)=0,UPPER('ÚHRADOVÝ KATALOG VZP - ZP'!I417),"("&amp;""""&amp;")")</f>
        <v/>
      </c>
      <c r="J417" s="23" t="str">
        <f>IF(S417="NOVÝ",IF(LEN(TRIM('ÚHRADOVÝ KATALOG VZP - ZP'!J417))=0,"Chybí VYC",'ÚHRADOVÝ KATALOG VZP - ZP'!J417),IF(LEN(TRIM('ÚHRADOVÝ KATALOG VZP - ZP'!J417))=0,"",'ÚHRADOVÝ KATALOG VZP - ZP'!J417))</f>
        <v/>
      </c>
      <c r="K417" s="22" t="str">
        <f>IF(S417="NOVÝ",IF(LEN(TRIM('ÚHRADOVÝ KATALOG VZP - ZP'!K417))=0,"Chybí MENA",IF(IFERROR(SEARCH("""",UPPER('ÚHRADOVÝ KATALOG VZP - ZP'!K417)),0)=0,UPPER('ÚHRADOVÝ KATALOG VZP - ZP'!K417),"("&amp;""""&amp;")")),IF(LEN(TRIM('ÚHRADOVÝ KATALOG VZP - ZP'!K417))=0,"",IF(IFERROR(SEARCH("""",UPPER('ÚHRADOVÝ KATALOG VZP - ZP'!K417)),0)=0,UPPER('ÚHRADOVÝ KATALOG VZP - ZP'!K417),"("&amp;""""&amp;")")))</f>
        <v/>
      </c>
      <c r="L417" s="24" t="str">
        <f>IF(S417="NOVÝ",IF(LEN(TRIM('ÚHRADOVÝ KATALOG VZP - ZP'!L417))=0,"Chybí KURZ",'ÚHRADOVÝ KATALOG VZP - ZP'!L417),IF(LEN(TRIM('ÚHRADOVÝ KATALOG VZP - ZP'!L417))=0,"",'ÚHRADOVÝ KATALOG VZP - ZP'!L417))</f>
        <v/>
      </c>
      <c r="M417" s="83" t="str">
        <f>IF(S417="NOVÝ",IF(LEN(TRIM('ÚHRADOVÝ KATALOG VZP - ZP'!M417))=0,"Chybí DPH",
IF(OR('ÚHRADOVÝ KATALOG VZP - ZP'!M417=15,'ÚHRADOVÝ KATALOG VZP - ZP'!M417=21),
'ÚHRADOVÝ KATALOG VZP - ZP'!M417,"CHYBA")),
IF(LEN(TRIM('ÚHRADOVÝ KATALOG VZP - ZP'!M417))=0,"",
IF(OR('ÚHRADOVÝ KATALOG VZP - ZP'!M417=15,'ÚHRADOVÝ KATALOG VZP - ZP'!M417=21),
'ÚHRADOVÝ KATALOG VZP - ZP'!M417,"CHYBA"))
)</f>
        <v/>
      </c>
      <c r="N417" s="25" t="str">
        <f>IF(R417="NE",IF(AND(T417&lt;&gt;"X",LEN('ÚHRADOVÝ KATALOG VZP - ZP'!N417)&gt;0),IF(ROUND(J417*L417*(1+(M417/100))*T417,2)&lt;'ÚHRADOVÝ KATALOG VZP - ZP'!N417,TEXT('ÚHRADOVÝ KATALOG VZP - ZP'!N417,"# ##0,00 Kč") &amp; CHAR(10) &amp; "&gt; " &amp; TEXT('ÚHRADOVÝ KATALOG VZP - ZP'!N417-(J417*L417*(1+(M417/100))*T417),"# ##0,00 Kč"),TEXT('ÚHRADOVÝ KATALOG VZP - ZP'!N417,"# ##0,00 Kč") &amp; CHAR(10) &amp; "OK"),"Chybí data pro výpočet"),"")</f>
        <v/>
      </c>
      <c r="O417" s="26" t="str">
        <f>IF(AND(R417="NE",LEN('ÚHRADOVÝ KATALOG VZP - ZP'!O417)&gt;0),'ÚHRADOVÝ KATALOG VZP - ZP'!O417,"")</f>
        <v/>
      </c>
      <c r="P417" s="26" t="str">
        <f>IF(AND(R417="NE",LEN('ÚHRADOVÝ KATALOG VZP - ZP'!P417)&gt;0),'ÚHRADOVÝ KATALOG VZP - ZP'!P417,"")</f>
        <v/>
      </c>
      <c r="Q417" s="79" t="str">
        <f>IF(LEN(TRIM('ÚHRADOVÝ KATALOG VZP - ZP'!Q417))=0,"",IF(IFERROR(SEARCH("""",UPPER('ÚHRADOVÝ KATALOG VZP - ZP'!Q417)),0)=0,UPPER('ÚHRADOVÝ KATALOG VZP - ZP'!Q417),"("&amp;""""&amp;")"))</f>
        <v/>
      </c>
      <c r="R417" s="31" t="str">
        <f>IF(LEN(TRIM('ÚHRADOVÝ KATALOG VZP - ZP'!B417)&amp;TRIM('ÚHRADOVÝ KATALOG VZP - ZP'!C417)&amp;TRIM('ÚHRADOVÝ KATALOG VZP - ZP'!D417)&amp;TRIM('ÚHRADOVÝ KATALOG VZP - ZP'!E417)&amp;TRIM('ÚHRADOVÝ KATALOG VZP - ZP'!F417)&amp;TRIM('ÚHRADOVÝ KATALOG VZP - ZP'!G417)&amp;TRIM('ÚHRADOVÝ KATALOG VZP - ZP'!H417)&amp;TRIM('ÚHRADOVÝ KATALOG VZP - ZP'!I417)&amp;TRIM('ÚHRADOVÝ KATALOG VZP - ZP'!J417)&amp;TRIM('ÚHRADOVÝ KATALOG VZP - ZP'!K417)&amp;TRIM('ÚHRADOVÝ KATALOG VZP - ZP'!L417)&amp;TRIM('ÚHRADOVÝ KATALOG VZP - ZP'!M417)&amp;TRIM('ÚHRADOVÝ KATALOG VZP - ZP'!N417)&amp;TRIM('ÚHRADOVÝ KATALOG VZP - ZP'!O417)&amp;TRIM('ÚHRADOVÝ KATALOG VZP - ZP'!P417)&amp;TRIM('ÚHRADOVÝ KATALOG VZP - ZP'!Q417))=0,"ANO","NE")</f>
        <v>ANO</v>
      </c>
      <c r="S417" s="31" t="str">
        <f>IF(R417="NE",IF(LEN(TRIM('ÚHRADOVÝ KATALOG VZP - ZP'!B417))=0,"NOVÝ","OPRAVA"),"")</f>
        <v/>
      </c>
      <c r="T417" s="32" t="str">
        <f t="shared" si="28"/>
        <v>X</v>
      </c>
      <c r="U417" s="11"/>
      <c r="V417" s="11">
        <f>LEN(TRIM('ÚHRADOVÝ KATALOG VZP - ZP'!C417))</f>
        <v>0</v>
      </c>
      <c r="W417" s="11" t="str">
        <f>IF(IFERROR(SEARCH("""",UPPER('ÚHRADOVÝ KATALOG VZP - ZP'!C417)),0)&gt;0," "&amp;CHAR(34),"")</f>
        <v/>
      </c>
      <c r="X417" s="11" t="str">
        <f>IF(IFERROR(SEARCH("~?",UPPER('ÚHRADOVÝ KATALOG VZP - ZP'!C417)),0)&gt;0," ?","")</f>
        <v/>
      </c>
      <c r="Y417" s="11" t="str">
        <f>IF(IFERROR(SEARCH("!",UPPER('ÚHRADOVÝ KATALOG VZP - ZP'!C417)),0)&gt;0," !","")</f>
        <v/>
      </c>
      <c r="Z417" s="11" t="str">
        <f>IF(IFERROR(SEARCH("_",UPPER('ÚHRADOVÝ KATALOG VZP - ZP'!C417)),0)&gt;0," _","")</f>
        <v/>
      </c>
      <c r="AA417" s="11" t="str">
        <f>IF(IFERROR(SEARCH("§",UPPER('ÚHRADOVÝ KATALOG VZP - ZP'!C417)),0)&gt;0," §","")</f>
        <v/>
      </c>
      <c r="AB417" s="11" t="str">
        <f>IF(IFERROR(SEARCH("#",UPPER('ÚHRADOVÝ KATALOG VZP - ZP'!C417)),0)&gt;0," #","")</f>
        <v/>
      </c>
      <c r="AC417" s="11" t="str">
        <f>IF(IFERROR(SEARCH(CHAR(10),UPPER('ÚHRADOVÝ KATALOG VZP - ZP'!C417)),0)&gt;0," ALT+ENTER","")</f>
        <v/>
      </c>
      <c r="AD417" s="96" t="str">
        <f>IF(AND(V417=0, R417="NE"),"Chybí NAZ",IF(LEN(TRIM(W417&amp;X417&amp;Y417&amp;Z417&amp;AA417&amp;AB417&amp;AC417))&gt;0,"Nepovolený(é) znak(y):   "&amp;W417&amp;X417&amp;Y417&amp;Z417&amp;AA417&amp;AB417&amp;AC417,TRIM('ÚHRADOVÝ KATALOG VZP - ZP'!C417)))</f>
        <v/>
      </c>
      <c r="AE417" s="11">
        <f>LEN(TRIM('ÚHRADOVÝ KATALOG VZP - ZP'!D417))</f>
        <v>0</v>
      </c>
      <c r="AF417" s="11" t="str">
        <f>IF(IFERROR(SEARCH("""",UPPER('ÚHRADOVÝ KATALOG VZP - ZP'!D417)),0)&gt;0," "&amp;CHAR(34),"")</f>
        <v/>
      </c>
      <c r="AG417" s="11" t="str">
        <f>IF(IFERROR(SEARCH("~?",UPPER('ÚHRADOVÝ KATALOG VZP - ZP'!D417)),0)&gt;0," ?","")</f>
        <v/>
      </c>
      <c r="AH417" s="11" t="str">
        <f>IF(IFERROR(SEARCH("!",UPPER('ÚHRADOVÝ KATALOG VZP - ZP'!D417)),0)&gt;0," !","")</f>
        <v/>
      </c>
      <c r="AI417" s="11" t="str">
        <f>IF(IFERROR(SEARCH("_",UPPER('ÚHRADOVÝ KATALOG VZP - ZP'!D417)),0)&gt;0," _","")</f>
        <v/>
      </c>
      <c r="AJ417" s="11" t="str">
        <f>IF(IFERROR(SEARCH("§",UPPER('ÚHRADOVÝ KATALOG VZP - ZP'!D417)),0)&gt;0," §","")</f>
        <v/>
      </c>
      <c r="AK417" s="11" t="str">
        <f>IF(IFERROR(SEARCH("#",UPPER('ÚHRADOVÝ KATALOG VZP - ZP'!D417)),0)&gt;0," #","")</f>
        <v/>
      </c>
      <c r="AL417" s="11" t="str">
        <f>IF(IFERROR(SEARCH(CHAR(10),UPPER('ÚHRADOVÝ KATALOG VZP - ZP'!D417)),0)&gt;0," ALT+ENTER","")</f>
        <v/>
      </c>
      <c r="AM417" s="96" t="str">
        <f>IF(AND(AE417=0, R417="NE"),"Chybí DOP",IF(LEN(TRIM(AF417&amp;AG417&amp;AH417&amp;AI417&amp;AJ417&amp;AK417&amp;AL417))&gt;0,"Nepovolený(é) znak(y):   "&amp;AF417&amp;AG417&amp;AH417&amp;AI417&amp;AJ417&amp;AK417&amp;AL417,TRIM('ÚHRADOVÝ KATALOG VZP - ZP'!D417)))</f>
        <v/>
      </c>
    </row>
    <row r="418" spans="1:39" ht="30" hidden="1" customHeight="1" x14ac:dyDescent="0.2">
      <c r="A418" s="1">
        <v>413</v>
      </c>
      <c r="B418" s="20" t="str">
        <f>IF(ISBLANK('ÚHRADOVÝ KATALOG VZP - ZP'!B418),"",'ÚHRADOVÝ KATALOG VZP - ZP'!B418)</f>
        <v/>
      </c>
      <c r="C418" s="21" t="str">
        <f t="shared" si="25"/>
        <v/>
      </c>
      <c r="D418" s="21" t="str">
        <f t="shared" si="26"/>
        <v/>
      </c>
      <c r="E418" s="22" t="str">
        <f>IF(S418="NOVÝ",IF(LEN(TRIM('ÚHRADOVÝ KATALOG VZP - ZP'!E418))=0,"Chybí TYP",'ÚHRADOVÝ KATALOG VZP - ZP'!E418),IF(LEN(TRIM('ÚHRADOVÝ KATALOG VZP - ZP'!E418))=0,"",'ÚHRADOVÝ KATALOG VZP - ZP'!E418))</f>
        <v/>
      </c>
      <c r="F418" s="22" t="str">
        <f t="shared" si="27"/>
        <v/>
      </c>
      <c r="G418" s="22" t="str">
        <f>IF(S418="NOVÝ",IF(LEN(TRIM('ÚHRADOVÝ KATALOG VZP - ZP'!G418))=0,"???",IF(IFERROR(SEARCH("""",UPPER('ÚHRADOVÝ KATALOG VZP - ZP'!G418)),0)=0,UPPER('ÚHRADOVÝ KATALOG VZP - ZP'!G418),"("&amp;""""&amp;")")),IF(LEN(TRIM('ÚHRADOVÝ KATALOG VZP - ZP'!G418))=0,"",IF(IFERROR(SEARCH("""",UPPER('ÚHRADOVÝ KATALOG VZP - ZP'!G418)),0)=0,UPPER('ÚHRADOVÝ KATALOG VZP - ZP'!G418),"("&amp;""""&amp;")")))</f>
        <v/>
      </c>
      <c r="H418" s="22" t="str">
        <f>IF(IFERROR(SEARCH("""",UPPER('ÚHRADOVÝ KATALOG VZP - ZP'!H418)),0)=0,UPPER('ÚHRADOVÝ KATALOG VZP - ZP'!H418),"("&amp;""""&amp;")")</f>
        <v/>
      </c>
      <c r="I418" s="22" t="str">
        <f>IF(IFERROR(SEARCH("""",UPPER('ÚHRADOVÝ KATALOG VZP - ZP'!I418)),0)=0,UPPER('ÚHRADOVÝ KATALOG VZP - ZP'!I418),"("&amp;""""&amp;")")</f>
        <v/>
      </c>
      <c r="J418" s="23" t="str">
        <f>IF(S418="NOVÝ",IF(LEN(TRIM('ÚHRADOVÝ KATALOG VZP - ZP'!J418))=0,"Chybí VYC",'ÚHRADOVÝ KATALOG VZP - ZP'!J418),IF(LEN(TRIM('ÚHRADOVÝ KATALOG VZP - ZP'!J418))=0,"",'ÚHRADOVÝ KATALOG VZP - ZP'!J418))</f>
        <v/>
      </c>
      <c r="K418" s="22" t="str">
        <f>IF(S418="NOVÝ",IF(LEN(TRIM('ÚHRADOVÝ KATALOG VZP - ZP'!K418))=0,"Chybí MENA",IF(IFERROR(SEARCH("""",UPPER('ÚHRADOVÝ KATALOG VZP - ZP'!K418)),0)=0,UPPER('ÚHRADOVÝ KATALOG VZP - ZP'!K418),"("&amp;""""&amp;")")),IF(LEN(TRIM('ÚHRADOVÝ KATALOG VZP - ZP'!K418))=0,"",IF(IFERROR(SEARCH("""",UPPER('ÚHRADOVÝ KATALOG VZP - ZP'!K418)),0)=0,UPPER('ÚHRADOVÝ KATALOG VZP - ZP'!K418),"("&amp;""""&amp;")")))</f>
        <v/>
      </c>
      <c r="L418" s="24" t="str">
        <f>IF(S418="NOVÝ",IF(LEN(TRIM('ÚHRADOVÝ KATALOG VZP - ZP'!L418))=0,"Chybí KURZ",'ÚHRADOVÝ KATALOG VZP - ZP'!L418),IF(LEN(TRIM('ÚHRADOVÝ KATALOG VZP - ZP'!L418))=0,"",'ÚHRADOVÝ KATALOG VZP - ZP'!L418))</f>
        <v/>
      </c>
      <c r="M418" s="83" t="str">
        <f>IF(S418="NOVÝ",IF(LEN(TRIM('ÚHRADOVÝ KATALOG VZP - ZP'!M418))=0,"Chybí DPH",
IF(OR('ÚHRADOVÝ KATALOG VZP - ZP'!M418=15,'ÚHRADOVÝ KATALOG VZP - ZP'!M418=21),
'ÚHRADOVÝ KATALOG VZP - ZP'!M418,"CHYBA")),
IF(LEN(TRIM('ÚHRADOVÝ KATALOG VZP - ZP'!M418))=0,"",
IF(OR('ÚHRADOVÝ KATALOG VZP - ZP'!M418=15,'ÚHRADOVÝ KATALOG VZP - ZP'!M418=21),
'ÚHRADOVÝ KATALOG VZP - ZP'!M418,"CHYBA"))
)</f>
        <v/>
      </c>
      <c r="N418" s="25" t="str">
        <f>IF(R418="NE",IF(AND(T418&lt;&gt;"X",LEN('ÚHRADOVÝ KATALOG VZP - ZP'!N418)&gt;0),IF(ROUND(J418*L418*(1+(M418/100))*T418,2)&lt;'ÚHRADOVÝ KATALOG VZP - ZP'!N418,TEXT('ÚHRADOVÝ KATALOG VZP - ZP'!N418,"# ##0,00 Kč") &amp; CHAR(10) &amp; "&gt; " &amp; TEXT('ÚHRADOVÝ KATALOG VZP - ZP'!N418-(J418*L418*(1+(M418/100))*T418),"# ##0,00 Kč"),TEXT('ÚHRADOVÝ KATALOG VZP - ZP'!N418,"# ##0,00 Kč") &amp; CHAR(10) &amp; "OK"),"Chybí data pro výpočet"),"")</f>
        <v/>
      </c>
      <c r="O418" s="26" t="str">
        <f>IF(AND(R418="NE",LEN('ÚHRADOVÝ KATALOG VZP - ZP'!O418)&gt;0),'ÚHRADOVÝ KATALOG VZP - ZP'!O418,"")</f>
        <v/>
      </c>
      <c r="P418" s="26" t="str">
        <f>IF(AND(R418="NE",LEN('ÚHRADOVÝ KATALOG VZP - ZP'!P418)&gt;0),'ÚHRADOVÝ KATALOG VZP - ZP'!P418,"")</f>
        <v/>
      </c>
      <c r="Q418" s="79" t="str">
        <f>IF(LEN(TRIM('ÚHRADOVÝ KATALOG VZP - ZP'!Q418))=0,"",IF(IFERROR(SEARCH("""",UPPER('ÚHRADOVÝ KATALOG VZP - ZP'!Q418)),0)=0,UPPER('ÚHRADOVÝ KATALOG VZP - ZP'!Q418),"("&amp;""""&amp;")"))</f>
        <v/>
      </c>
      <c r="R418" s="31" t="str">
        <f>IF(LEN(TRIM('ÚHRADOVÝ KATALOG VZP - ZP'!B418)&amp;TRIM('ÚHRADOVÝ KATALOG VZP - ZP'!C418)&amp;TRIM('ÚHRADOVÝ KATALOG VZP - ZP'!D418)&amp;TRIM('ÚHRADOVÝ KATALOG VZP - ZP'!E418)&amp;TRIM('ÚHRADOVÝ KATALOG VZP - ZP'!F418)&amp;TRIM('ÚHRADOVÝ KATALOG VZP - ZP'!G418)&amp;TRIM('ÚHRADOVÝ KATALOG VZP - ZP'!H418)&amp;TRIM('ÚHRADOVÝ KATALOG VZP - ZP'!I418)&amp;TRIM('ÚHRADOVÝ KATALOG VZP - ZP'!J418)&amp;TRIM('ÚHRADOVÝ KATALOG VZP - ZP'!K418)&amp;TRIM('ÚHRADOVÝ KATALOG VZP - ZP'!L418)&amp;TRIM('ÚHRADOVÝ KATALOG VZP - ZP'!M418)&amp;TRIM('ÚHRADOVÝ KATALOG VZP - ZP'!N418)&amp;TRIM('ÚHRADOVÝ KATALOG VZP - ZP'!O418)&amp;TRIM('ÚHRADOVÝ KATALOG VZP - ZP'!P418)&amp;TRIM('ÚHRADOVÝ KATALOG VZP - ZP'!Q418))=0,"ANO","NE")</f>
        <v>ANO</v>
      </c>
      <c r="S418" s="31" t="str">
        <f>IF(R418="NE",IF(LEN(TRIM('ÚHRADOVÝ KATALOG VZP - ZP'!B418))=0,"NOVÝ","OPRAVA"),"")</f>
        <v/>
      </c>
      <c r="T418" s="32" t="str">
        <f t="shared" si="28"/>
        <v>X</v>
      </c>
      <c r="U418" s="11"/>
      <c r="V418" s="11">
        <f>LEN(TRIM('ÚHRADOVÝ KATALOG VZP - ZP'!C418))</f>
        <v>0</v>
      </c>
      <c r="W418" s="11" t="str">
        <f>IF(IFERROR(SEARCH("""",UPPER('ÚHRADOVÝ KATALOG VZP - ZP'!C418)),0)&gt;0," "&amp;CHAR(34),"")</f>
        <v/>
      </c>
      <c r="X418" s="11" t="str">
        <f>IF(IFERROR(SEARCH("~?",UPPER('ÚHRADOVÝ KATALOG VZP - ZP'!C418)),0)&gt;0," ?","")</f>
        <v/>
      </c>
      <c r="Y418" s="11" t="str">
        <f>IF(IFERROR(SEARCH("!",UPPER('ÚHRADOVÝ KATALOG VZP - ZP'!C418)),0)&gt;0," !","")</f>
        <v/>
      </c>
      <c r="Z418" s="11" t="str">
        <f>IF(IFERROR(SEARCH("_",UPPER('ÚHRADOVÝ KATALOG VZP - ZP'!C418)),0)&gt;0," _","")</f>
        <v/>
      </c>
      <c r="AA418" s="11" t="str">
        <f>IF(IFERROR(SEARCH("§",UPPER('ÚHRADOVÝ KATALOG VZP - ZP'!C418)),0)&gt;0," §","")</f>
        <v/>
      </c>
      <c r="AB418" s="11" t="str">
        <f>IF(IFERROR(SEARCH("#",UPPER('ÚHRADOVÝ KATALOG VZP - ZP'!C418)),0)&gt;0," #","")</f>
        <v/>
      </c>
      <c r="AC418" s="11" t="str">
        <f>IF(IFERROR(SEARCH(CHAR(10),UPPER('ÚHRADOVÝ KATALOG VZP - ZP'!C418)),0)&gt;0," ALT+ENTER","")</f>
        <v/>
      </c>
      <c r="AD418" s="96" t="str">
        <f>IF(AND(V418=0, R418="NE"),"Chybí NAZ",IF(LEN(TRIM(W418&amp;X418&amp;Y418&amp;Z418&amp;AA418&amp;AB418&amp;AC418))&gt;0,"Nepovolený(é) znak(y):   "&amp;W418&amp;X418&amp;Y418&amp;Z418&amp;AA418&amp;AB418&amp;AC418,TRIM('ÚHRADOVÝ KATALOG VZP - ZP'!C418)))</f>
        <v/>
      </c>
      <c r="AE418" s="11">
        <f>LEN(TRIM('ÚHRADOVÝ KATALOG VZP - ZP'!D418))</f>
        <v>0</v>
      </c>
      <c r="AF418" s="11" t="str">
        <f>IF(IFERROR(SEARCH("""",UPPER('ÚHRADOVÝ KATALOG VZP - ZP'!D418)),0)&gt;0," "&amp;CHAR(34),"")</f>
        <v/>
      </c>
      <c r="AG418" s="11" t="str">
        <f>IF(IFERROR(SEARCH("~?",UPPER('ÚHRADOVÝ KATALOG VZP - ZP'!D418)),0)&gt;0," ?","")</f>
        <v/>
      </c>
      <c r="AH418" s="11" t="str">
        <f>IF(IFERROR(SEARCH("!",UPPER('ÚHRADOVÝ KATALOG VZP - ZP'!D418)),0)&gt;0," !","")</f>
        <v/>
      </c>
      <c r="AI418" s="11" t="str">
        <f>IF(IFERROR(SEARCH("_",UPPER('ÚHRADOVÝ KATALOG VZP - ZP'!D418)),0)&gt;0," _","")</f>
        <v/>
      </c>
      <c r="AJ418" s="11" t="str">
        <f>IF(IFERROR(SEARCH("§",UPPER('ÚHRADOVÝ KATALOG VZP - ZP'!D418)),0)&gt;0," §","")</f>
        <v/>
      </c>
      <c r="AK418" s="11" t="str">
        <f>IF(IFERROR(SEARCH("#",UPPER('ÚHRADOVÝ KATALOG VZP - ZP'!D418)),0)&gt;0," #","")</f>
        <v/>
      </c>
      <c r="AL418" s="11" t="str">
        <f>IF(IFERROR(SEARCH(CHAR(10),UPPER('ÚHRADOVÝ KATALOG VZP - ZP'!D418)),0)&gt;0," ALT+ENTER","")</f>
        <v/>
      </c>
      <c r="AM418" s="96" t="str">
        <f>IF(AND(AE418=0, R418="NE"),"Chybí DOP",IF(LEN(TRIM(AF418&amp;AG418&amp;AH418&amp;AI418&amp;AJ418&amp;AK418&amp;AL418))&gt;0,"Nepovolený(é) znak(y):   "&amp;AF418&amp;AG418&amp;AH418&amp;AI418&amp;AJ418&amp;AK418&amp;AL418,TRIM('ÚHRADOVÝ KATALOG VZP - ZP'!D418)))</f>
        <v/>
      </c>
    </row>
    <row r="419" spans="1:39" ht="30" hidden="1" customHeight="1" x14ac:dyDescent="0.2">
      <c r="A419" s="1">
        <v>414</v>
      </c>
      <c r="B419" s="20" t="str">
        <f>IF(ISBLANK('ÚHRADOVÝ KATALOG VZP - ZP'!B419),"",'ÚHRADOVÝ KATALOG VZP - ZP'!B419)</f>
        <v/>
      </c>
      <c r="C419" s="21" t="str">
        <f t="shared" si="25"/>
        <v/>
      </c>
      <c r="D419" s="21" t="str">
        <f t="shared" si="26"/>
        <v/>
      </c>
      <c r="E419" s="22" t="str">
        <f>IF(S419="NOVÝ",IF(LEN(TRIM('ÚHRADOVÝ KATALOG VZP - ZP'!E419))=0,"Chybí TYP",'ÚHRADOVÝ KATALOG VZP - ZP'!E419),IF(LEN(TRIM('ÚHRADOVÝ KATALOG VZP - ZP'!E419))=0,"",'ÚHRADOVÝ KATALOG VZP - ZP'!E419))</f>
        <v/>
      </c>
      <c r="F419" s="22" t="str">
        <f t="shared" si="27"/>
        <v/>
      </c>
      <c r="G419" s="22" t="str">
        <f>IF(S419="NOVÝ",IF(LEN(TRIM('ÚHRADOVÝ KATALOG VZP - ZP'!G419))=0,"???",IF(IFERROR(SEARCH("""",UPPER('ÚHRADOVÝ KATALOG VZP - ZP'!G419)),0)=0,UPPER('ÚHRADOVÝ KATALOG VZP - ZP'!G419),"("&amp;""""&amp;")")),IF(LEN(TRIM('ÚHRADOVÝ KATALOG VZP - ZP'!G419))=0,"",IF(IFERROR(SEARCH("""",UPPER('ÚHRADOVÝ KATALOG VZP - ZP'!G419)),0)=0,UPPER('ÚHRADOVÝ KATALOG VZP - ZP'!G419),"("&amp;""""&amp;")")))</f>
        <v/>
      </c>
      <c r="H419" s="22" t="str">
        <f>IF(IFERROR(SEARCH("""",UPPER('ÚHRADOVÝ KATALOG VZP - ZP'!H419)),0)=0,UPPER('ÚHRADOVÝ KATALOG VZP - ZP'!H419),"("&amp;""""&amp;")")</f>
        <v/>
      </c>
      <c r="I419" s="22" t="str">
        <f>IF(IFERROR(SEARCH("""",UPPER('ÚHRADOVÝ KATALOG VZP - ZP'!I419)),0)=0,UPPER('ÚHRADOVÝ KATALOG VZP - ZP'!I419),"("&amp;""""&amp;")")</f>
        <v/>
      </c>
      <c r="J419" s="23" t="str">
        <f>IF(S419="NOVÝ",IF(LEN(TRIM('ÚHRADOVÝ KATALOG VZP - ZP'!J419))=0,"Chybí VYC",'ÚHRADOVÝ KATALOG VZP - ZP'!J419),IF(LEN(TRIM('ÚHRADOVÝ KATALOG VZP - ZP'!J419))=0,"",'ÚHRADOVÝ KATALOG VZP - ZP'!J419))</f>
        <v/>
      </c>
      <c r="K419" s="22" t="str">
        <f>IF(S419="NOVÝ",IF(LEN(TRIM('ÚHRADOVÝ KATALOG VZP - ZP'!K419))=0,"Chybí MENA",IF(IFERROR(SEARCH("""",UPPER('ÚHRADOVÝ KATALOG VZP - ZP'!K419)),0)=0,UPPER('ÚHRADOVÝ KATALOG VZP - ZP'!K419),"("&amp;""""&amp;")")),IF(LEN(TRIM('ÚHRADOVÝ KATALOG VZP - ZP'!K419))=0,"",IF(IFERROR(SEARCH("""",UPPER('ÚHRADOVÝ KATALOG VZP - ZP'!K419)),0)=0,UPPER('ÚHRADOVÝ KATALOG VZP - ZP'!K419),"("&amp;""""&amp;")")))</f>
        <v/>
      </c>
      <c r="L419" s="24" t="str">
        <f>IF(S419="NOVÝ",IF(LEN(TRIM('ÚHRADOVÝ KATALOG VZP - ZP'!L419))=0,"Chybí KURZ",'ÚHRADOVÝ KATALOG VZP - ZP'!L419),IF(LEN(TRIM('ÚHRADOVÝ KATALOG VZP - ZP'!L419))=0,"",'ÚHRADOVÝ KATALOG VZP - ZP'!L419))</f>
        <v/>
      </c>
      <c r="M419" s="83" t="str">
        <f>IF(S419="NOVÝ",IF(LEN(TRIM('ÚHRADOVÝ KATALOG VZP - ZP'!M419))=0,"Chybí DPH",
IF(OR('ÚHRADOVÝ KATALOG VZP - ZP'!M419=15,'ÚHRADOVÝ KATALOG VZP - ZP'!M419=21),
'ÚHRADOVÝ KATALOG VZP - ZP'!M419,"CHYBA")),
IF(LEN(TRIM('ÚHRADOVÝ KATALOG VZP - ZP'!M419))=0,"",
IF(OR('ÚHRADOVÝ KATALOG VZP - ZP'!M419=15,'ÚHRADOVÝ KATALOG VZP - ZP'!M419=21),
'ÚHRADOVÝ KATALOG VZP - ZP'!M419,"CHYBA"))
)</f>
        <v/>
      </c>
      <c r="N419" s="25" t="str">
        <f>IF(R419="NE",IF(AND(T419&lt;&gt;"X",LEN('ÚHRADOVÝ KATALOG VZP - ZP'!N419)&gt;0),IF(ROUND(J419*L419*(1+(M419/100))*T419,2)&lt;'ÚHRADOVÝ KATALOG VZP - ZP'!N419,TEXT('ÚHRADOVÝ KATALOG VZP - ZP'!N419,"# ##0,00 Kč") &amp; CHAR(10) &amp; "&gt; " &amp; TEXT('ÚHRADOVÝ KATALOG VZP - ZP'!N419-(J419*L419*(1+(M419/100))*T419),"# ##0,00 Kč"),TEXT('ÚHRADOVÝ KATALOG VZP - ZP'!N419,"# ##0,00 Kč") &amp; CHAR(10) &amp; "OK"),"Chybí data pro výpočet"),"")</f>
        <v/>
      </c>
      <c r="O419" s="26" t="str">
        <f>IF(AND(R419="NE",LEN('ÚHRADOVÝ KATALOG VZP - ZP'!O419)&gt;0),'ÚHRADOVÝ KATALOG VZP - ZP'!O419,"")</f>
        <v/>
      </c>
      <c r="P419" s="26" t="str">
        <f>IF(AND(R419="NE",LEN('ÚHRADOVÝ KATALOG VZP - ZP'!P419)&gt;0),'ÚHRADOVÝ KATALOG VZP - ZP'!P419,"")</f>
        <v/>
      </c>
      <c r="Q419" s="79" t="str">
        <f>IF(LEN(TRIM('ÚHRADOVÝ KATALOG VZP - ZP'!Q419))=0,"",IF(IFERROR(SEARCH("""",UPPER('ÚHRADOVÝ KATALOG VZP - ZP'!Q419)),0)=0,UPPER('ÚHRADOVÝ KATALOG VZP - ZP'!Q419),"("&amp;""""&amp;")"))</f>
        <v/>
      </c>
      <c r="R419" s="31" t="str">
        <f>IF(LEN(TRIM('ÚHRADOVÝ KATALOG VZP - ZP'!B419)&amp;TRIM('ÚHRADOVÝ KATALOG VZP - ZP'!C419)&amp;TRIM('ÚHRADOVÝ KATALOG VZP - ZP'!D419)&amp;TRIM('ÚHRADOVÝ KATALOG VZP - ZP'!E419)&amp;TRIM('ÚHRADOVÝ KATALOG VZP - ZP'!F419)&amp;TRIM('ÚHRADOVÝ KATALOG VZP - ZP'!G419)&amp;TRIM('ÚHRADOVÝ KATALOG VZP - ZP'!H419)&amp;TRIM('ÚHRADOVÝ KATALOG VZP - ZP'!I419)&amp;TRIM('ÚHRADOVÝ KATALOG VZP - ZP'!J419)&amp;TRIM('ÚHRADOVÝ KATALOG VZP - ZP'!K419)&amp;TRIM('ÚHRADOVÝ KATALOG VZP - ZP'!L419)&amp;TRIM('ÚHRADOVÝ KATALOG VZP - ZP'!M419)&amp;TRIM('ÚHRADOVÝ KATALOG VZP - ZP'!N419)&amp;TRIM('ÚHRADOVÝ KATALOG VZP - ZP'!O419)&amp;TRIM('ÚHRADOVÝ KATALOG VZP - ZP'!P419)&amp;TRIM('ÚHRADOVÝ KATALOG VZP - ZP'!Q419))=0,"ANO","NE")</f>
        <v>ANO</v>
      </c>
      <c r="S419" s="31" t="str">
        <f>IF(R419="NE",IF(LEN(TRIM('ÚHRADOVÝ KATALOG VZP - ZP'!B419))=0,"NOVÝ","OPRAVA"),"")</f>
        <v/>
      </c>
      <c r="T419" s="32" t="str">
        <f t="shared" si="28"/>
        <v>X</v>
      </c>
      <c r="U419" s="11"/>
      <c r="V419" s="11">
        <f>LEN(TRIM('ÚHRADOVÝ KATALOG VZP - ZP'!C419))</f>
        <v>0</v>
      </c>
      <c r="W419" s="11" t="str">
        <f>IF(IFERROR(SEARCH("""",UPPER('ÚHRADOVÝ KATALOG VZP - ZP'!C419)),0)&gt;0," "&amp;CHAR(34),"")</f>
        <v/>
      </c>
      <c r="X419" s="11" t="str">
        <f>IF(IFERROR(SEARCH("~?",UPPER('ÚHRADOVÝ KATALOG VZP - ZP'!C419)),0)&gt;0," ?","")</f>
        <v/>
      </c>
      <c r="Y419" s="11" t="str">
        <f>IF(IFERROR(SEARCH("!",UPPER('ÚHRADOVÝ KATALOG VZP - ZP'!C419)),0)&gt;0," !","")</f>
        <v/>
      </c>
      <c r="Z419" s="11" t="str">
        <f>IF(IFERROR(SEARCH("_",UPPER('ÚHRADOVÝ KATALOG VZP - ZP'!C419)),0)&gt;0," _","")</f>
        <v/>
      </c>
      <c r="AA419" s="11" t="str">
        <f>IF(IFERROR(SEARCH("§",UPPER('ÚHRADOVÝ KATALOG VZP - ZP'!C419)),0)&gt;0," §","")</f>
        <v/>
      </c>
      <c r="AB419" s="11" t="str">
        <f>IF(IFERROR(SEARCH("#",UPPER('ÚHRADOVÝ KATALOG VZP - ZP'!C419)),0)&gt;0," #","")</f>
        <v/>
      </c>
      <c r="AC419" s="11" t="str">
        <f>IF(IFERROR(SEARCH(CHAR(10),UPPER('ÚHRADOVÝ KATALOG VZP - ZP'!C419)),0)&gt;0," ALT+ENTER","")</f>
        <v/>
      </c>
      <c r="AD419" s="96" t="str">
        <f>IF(AND(V419=0, R419="NE"),"Chybí NAZ",IF(LEN(TRIM(W419&amp;X419&amp;Y419&amp;Z419&amp;AA419&amp;AB419&amp;AC419))&gt;0,"Nepovolený(é) znak(y):   "&amp;W419&amp;X419&amp;Y419&amp;Z419&amp;AA419&amp;AB419&amp;AC419,TRIM('ÚHRADOVÝ KATALOG VZP - ZP'!C419)))</f>
        <v/>
      </c>
      <c r="AE419" s="11">
        <f>LEN(TRIM('ÚHRADOVÝ KATALOG VZP - ZP'!D419))</f>
        <v>0</v>
      </c>
      <c r="AF419" s="11" t="str">
        <f>IF(IFERROR(SEARCH("""",UPPER('ÚHRADOVÝ KATALOG VZP - ZP'!D419)),0)&gt;0," "&amp;CHAR(34),"")</f>
        <v/>
      </c>
      <c r="AG419" s="11" t="str">
        <f>IF(IFERROR(SEARCH("~?",UPPER('ÚHRADOVÝ KATALOG VZP - ZP'!D419)),0)&gt;0," ?","")</f>
        <v/>
      </c>
      <c r="AH419" s="11" t="str">
        <f>IF(IFERROR(SEARCH("!",UPPER('ÚHRADOVÝ KATALOG VZP - ZP'!D419)),0)&gt;0," !","")</f>
        <v/>
      </c>
      <c r="AI419" s="11" t="str">
        <f>IF(IFERROR(SEARCH("_",UPPER('ÚHRADOVÝ KATALOG VZP - ZP'!D419)),0)&gt;0," _","")</f>
        <v/>
      </c>
      <c r="AJ419" s="11" t="str">
        <f>IF(IFERROR(SEARCH("§",UPPER('ÚHRADOVÝ KATALOG VZP - ZP'!D419)),0)&gt;0," §","")</f>
        <v/>
      </c>
      <c r="AK419" s="11" t="str">
        <f>IF(IFERROR(SEARCH("#",UPPER('ÚHRADOVÝ KATALOG VZP - ZP'!D419)),0)&gt;0," #","")</f>
        <v/>
      </c>
      <c r="AL419" s="11" t="str">
        <f>IF(IFERROR(SEARCH(CHAR(10),UPPER('ÚHRADOVÝ KATALOG VZP - ZP'!D419)),0)&gt;0," ALT+ENTER","")</f>
        <v/>
      </c>
      <c r="AM419" s="96" t="str">
        <f>IF(AND(AE419=0, R419="NE"),"Chybí DOP",IF(LEN(TRIM(AF419&amp;AG419&amp;AH419&amp;AI419&amp;AJ419&amp;AK419&amp;AL419))&gt;0,"Nepovolený(é) znak(y):   "&amp;AF419&amp;AG419&amp;AH419&amp;AI419&amp;AJ419&amp;AK419&amp;AL419,TRIM('ÚHRADOVÝ KATALOG VZP - ZP'!D419)))</f>
        <v/>
      </c>
    </row>
    <row r="420" spans="1:39" ht="30" hidden="1" customHeight="1" x14ac:dyDescent="0.2">
      <c r="A420" s="1">
        <v>415</v>
      </c>
      <c r="B420" s="20" t="str">
        <f>IF(ISBLANK('ÚHRADOVÝ KATALOG VZP - ZP'!B420),"",'ÚHRADOVÝ KATALOG VZP - ZP'!B420)</f>
        <v/>
      </c>
      <c r="C420" s="21" t="str">
        <f t="shared" si="25"/>
        <v/>
      </c>
      <c r="D420" s="21" t="str">
        <f t="shared" si="26"/>
        <v/>
      </c>
      <c r="E420" s="22" t="str">
        <f>IF(S420="NOVÝ",IF(LEN(TRIM('ÚHRADOVÝ KATALOG VZP - ZP'!E420))=0,"Chybí TYP",'ÚHRADOVÝ KATALOG VZP - ZP'!E420),IF(LEN(TRIM('ÚHRADOVÝ KATALOG VZP - ZP'!E420))=0,"",'ÚHRADOVÝ KATALOG VZP - ZP'!E420))</f>
        <v/>
      </c>
      <c r="F420" s="22" t="str">
        <f t="shared" si="27"/>
        <v/>
      </c>
      <c r="G420" s="22" t="str">
        <f>IF(S420="NOVÝ",IF(LEN(TRIM('ÚHRADOVÝ KATALOG VZP - ZP'!G420))=0,"???",IF(IFERROR(SEARCH("""",UPPER('ÚHRADOVÝ KATALOG VZP - ZP'!G420)),0)=0,UPPER('ÚHRADOVÝ KATALOG VZP - ZP'!G420),"("&amp;""""&amp;")")),IF(LEN(TRIM('ÚHRADOVÝ KATALOG VZP - ZP'!G420))=0,"",IF(IFERROR(SEARCH("""",UPPER('ÚHRADOVÝ KATALOG VZP - ZP'!G420)),0)=0,UPPER('ÚHRADOVÝ KATALOG VZP - ZP'!G420),"("&amp;""""&amp;")")))</f>
        <v/>
      </c>
      <c r="H420" s="22" t="str">
        <f>IF(IFERROR(SEARCH("""",UPPER('ÚHRADOVÝ KATALOG VZP - ZP'!H420)),0)=0,UPPER('ÚHRADOVÝ KATALOG VZP - ZP'!H420),"("&amp;""""&amp;")")</f>
        <v/>
      </c>
      <c r="I420" s="22" t="str">
        <f>IF(IFERROR(SEARCH("""",UPPER('ÚHRADOVÝ KATALOG VZP - ZP'!I420)),0)=0,UPPER('ÚHRADOVÝ KATALOG VZP - ZP'!I420),"("&amp;""""&amp;")")</f>
        <v/>
      </c>
      <c r="J420" s="23" t="str">
        <f>IF(S420="NOVÝ",IF(LEN(TRIM('ÚHRADOVÝ KATALOG VZP - ZP'!J420))=0,"Chybí VYC",'ÚHRADOVÝ KATALOG VZP - ZP'!J420),IF(LEN(TRIM('ÚHRADOVÝ KATALOG VZP - ZP'!J420))=0,"",'ÚHRADOVÝ KATALOG VZP - ZP'!J420))</f>
        <v/>
      </c>
      <c r="K420" s="22" t="str">
        <f>IF(S420="NOVÝ",IF(LEN(TRIM('ÚHRADOVÝ KATALOG VZP - ZP'!K420))=0,"Chybí MENA",IF(IFERROR(SEARCH("""",UPPER('ÚHRADOVÝ KATALOG VZP - ZP'!K420)),0)=0,UPPER('ÚHRADOVÝ KATALOG VZP - ZP'!K420),"("&amp;""""&amp;")")),IF(LEN(TRIM('ÚHRADOVÝ KATALOG VZP - ZP'!K420))=0,"",IF(IFERROR(SEARCH("""",UPPER('ÚHRADOVÝ KATALOG VZP - ZP'!K420)),0)=0,UPPER('ÚHRADOVÝ KATALOG VZP - ZP'!K420),"("&amp;""""&amp;")")))</f>
        <v/>
      </c>
      <c r="L420" s="24" t="str">
        <f>IF(S420="NOVÝ",IF(LEN(TRIM('ÚHRADOVÝ KATALOG VZP - ZP'!L420))=0,"Chybí KURZ",'ÚHRADOVÝ KATALOG VZP - ZP'!L420),IF(LEN(TRIM('ÚHRADOVÝ KATALOG VZP - ZP'!L420))=0,"",'ÚHRADOVÝ KATALOG VZP - ZP'!L420))</f>
        <v/>
      </c>
      <c r="M420" s="83" t="str">
        <f>IF(S420="NOVÝ",IF(LEN(TRIM('ÚHRADOVÝ KATALOG VZP - ZP'!M420))=0,"Chybí DPH",
IF(OR('ÚHRADOVÝ KATALOG VZP - ZP'!M420=15,'ÚHRADOVÝ KATALOG VZP - ZP'!M420=21),
'ÚHRADOVÝ KATALOG VZP - ZP'!M420,"CHYBA")),
IF(LEN(TRIM('ÚHRADOVÝ KATALOG VZP - ZP'!M420))=0,"",
IF(OR('ÚHRADOVÝ KATALOG VZP - ZP'!M420=15,'ÚHRADOVÝ KATALOG VZP - ZP'!M420=21),
'ÚHRADOVÝ KATALOG VZP - ZP'!M420,"CHYBA"))
)</f>
        <v/>
      </c>
      <c r="N420" s="25" t="str">
        <f>IF(R420="NE",IF(AND(T420&lt;&gt;"X",LEN('ÚHRADOVÝ KATALOG VZP - ZP'!N420)&gt;0),IF(ROUND(J420*L420*(1+(M420/100))*T420,2)&lt;'ÚHRADOVÝ KATALOG VZP - ZP'!N420,TEXT('ÚHRADOVÝ KATALOG VZP - ZP'!N420,"# ##0,00 Kč") &amp; CHAR(10) &amp; "&gt; " &amp; TEXT('ÚHRADOVÝ KATALOG VZP - ZP'!N420-(J420*L420*(1+(M420/100))*T420),"# ##0,00 Kč"),TEXT('ÚHRADOVÝ KATALOG VZP - ZP'!N420,"# ##0,00 Kč") &amp; CHAR(10) &amp; "OK"),"Chybí data pro výpočet"),"")</f>
        <v/>
      </c>
      <c r="O420" s="26" t="str">
        <f>IF(AND(R420="NE",LEN('ÚHRADOVÝ KATALOG VZP - ZP'!O420)&gt;0),'ÚHRADOVÝ KATALOG VZP - ZP'!O420,"")</f>
        <v/>
      </c>
      <c r="P420" s="26" t="str">
        <f>IF(AND(R420="NE",LEN('ÚHRADOVÝ KATALOG VZP - ZP'!P420)&gt;0),'ÚHRADOVÝ KATALOG VZP - ZP'!P420,"")</f>
        <v/>
      </c>
      <c r="Q420" s="79" t="str">
        <f>IF(LEN(TRIM('ÚHRADOVÝ KATALOG VZP - ZP'!Q420))=0,"",IF(IFERROR(SEARCH("""",UPPER('ÚHRADOVÝ KATALOG VZP - ZP'!Q420)),0)=0,UPPER('ÚHRADOVÝ KATALOG VZP - ZP'!Q420),"("&amp;""""&amp;")"))</f>
        <v/>
      </c>
      <c r="R420" s="31" t="str">
        <f>IF(LEN(TRIM('ÚHRADOVÝ KATALOG VZP - ZP'!B420)&amp;TRIM('ÚHRADOVÝ KATALOG VZP - ZP'!C420)&amp;TRIM('ÚHRADOVÝ KATALOG VZP - ZP'!D420)&amp;TRIM('ÚHRADOVÝ KATALOG VZP - ZP'!E420)&amp;TRIM('ÚHRADOVÝ KATALOG VZP - ZP'!F420)&amp;TRIM('ÚHRADOVÝ KATALOG VZP - ZP'!G420)&amp;TRIM('ÚHRADOVÝ KATALOG VZP - ZP'!H420)&amp;TRIM('ÚHRADOVÝ KATALOG VZP - ZP'!I420)&amp;TRIM('ÚHRADOVÝ KATALOG VZP - ZP'!J420)&amp;TRIM('ÚHRADOVÝ KATALOG VZP - ZP'!K420)&amp;TRIM('ÚHRADOVÝ KATALOG VZP - ZP'!L420)&amp;TRIM('ÚHRADOVÝ KATALOG VZP - ZP'!M420)&amp;TRIM('ÚHRADOVÝ KATALOG VZP - ZP'!N420)&amp;TRIM('ÚHRADOVÝ KATALOG VZP - ZP'!O420)&amp;TRIM('ÚHRADOVÝ KATALOG VZP - ZP'!P420)&amp;TRIM('ÚHRADOVÝ KATALOG VZP - ZP'!Q420))=0,"ANO","NE")</f>
        <v>ANO</v>
      </c>
      <c r="S420" s="31" t="str">
        <f>IF(R420="NE",IF(LEN(TRIM('ÚHRADOVÝ KATALOG VZP - ZP'!B420))=0,"NOVÝ","OPRAVA"),"")</f>
        <v/>
      </c>
      <c r="T420" s="32" t="str">
        <f t="shared" si="28"/>
        <v>X</v>
      </c>
      <c r="U420" s="11"/>
      <c r="V420" s="11">
        <f>LEN(TRIM('ÚHRADOVÝ KATALOG VZP - ZP'!C420))</f>
        <v>0</v>
      </c>
      <c r="W420" s="11" t="str">
        <f>IF(IFERROR(SEARCH("""",UPPER('ÚHRADOVÝ KATALOG VZP - ZP'!C420)),0)&gt;0," "&amp;CHAR(34),"")</f>
        <v/>
      </c>
      <c r="X420" s="11" t="str">
        <f>IF(IFERROR(SEARCH("~?",UPPER('ÚHRADOVÝ KATALOG VZP - ZP'!C420)),0)&gt;0," ?","")</f>
        <v/>
      </c>
      <c r="Y420" s="11" t="str">
        <f>IF(IFERROR(SEARCH("!",UPPER('ÚHRADOVÝ KATALOG VZP - ZP'!C420)),0)&gt;0," !","")</f>
        <v/>
      </c>
      <c r="Z420" s="11" t="str">
        <f>IF(IFERROR(SEARCH("_",UPPER('ÚHRADOVÝ KATALOG VZP - ZP'!C420)),0)&gt;0," _","")</f>
        <v/>
      </c>
      <c r="AA420" s="11" t="str">
        <f>IF(IFERROR(SEARCH("§",UPPER('ÚHRADOVÝ KATALOG VZP - ZP'!C420)),0)&gt;0," §","")</f>
        <v/>
      </c>
      <c r="AB420" s="11" t="str">
        <f>IF(IFERROR(SEARCH("#",UPPER('ÚHRADOVÝ KATALOG VZP - ZP'!C420)),0)&gt;0," #","")</f>
        <v/>
      </c>
      <c r="AC420" s="11" t="str">
        <f>IF(IFERROR(SEARCH(CHAR(10),UPPER('ÚHRADOVÝ KATALOG VZP - ZP'!C420)),0)&gt;0," ALT+ENTER","")</f>
        <v/>
      </c>
      <c r="AD420" s="96" t="str">
        <f>IF(AND(V420=0, R420="NE"),"Chybí NAZ",IF(LEN(TRIM(W420&amp;X420&amp;Y420&amp;Z420&amp;AA420&amp;AB420&amp;AC420))&gt;0,"Nepovolený(é) znak(y):   "&amp;W420&amp;X420&amp;Y420&amp;Z420&amp;AA420&amp;AB420&amp;AC420,TRIM('ÚHRADOVÝ KATALOG VZP - ZP'!C420)))</f>
        <v/>
      </c>
      <c r="AE420" s="11">
        <f>LEN(TRIM('ÚHRADOVÝ KATALOG VZP - ZP'!D420))</f>
        <v>0</v>
      </c>
      <c r="AF420" s="11" t="str">
        <f>IF(IFERROR(SEARCH("""",UPPER('ÚHRADOVÝ KATALOG VZP - ZP'!D420)),0)&gt;0," "&amp;CHAR(34),"")</f>
        <v/>
      </c>
      <c r="AG420" s="11" t="str">
        <f>IF(IFERROR(SEARCH("~?",UPPER('ÚHRADOVÝ KATALOG VZP - ZP'!D420)),0)&gt;0," ?","")</f>
        <v/>
      </c>
      <c r="AH420" s="11" t="str">
        <f>IF(IFERROR(SEARCH("!",UPPER('ÚHRADOVÝ KATALOG VZP - ZP'!D420)),0)&gt;0," !","")</f>
        <v/>
      </c>
      <c r="AI420" s="11" t="str">
        <f>IF(IFERROR(SEARCH("_",UPPER('ÚHRADOVÝ KATALOG VZP - ZP'!D420)),0)&gt;0," _","")</f>
        <v/>
      </c>
      <c r="AJ420" s="11" t="str">
        <f>IF(IFERROR(SEARCH("§",UPPER('ÚHRADOVÝ KATALOG VZP - ZP'!D420)),0)&gt;0," §","")</f>
        <v/>
      </c>
      <c r="AK420" s="11" t="str">
        <f>IF(IFERROR(SEARCH("#",UPPER('ÚHRADOVÝ KATALOG VZP - ZP'!D420)),0)&gt;0," #","")</f>
        <v/>
      </c>
      <c r="AL420" s="11" t="str">
        <f>IF(IFERROR(SEARCH(CHAR(10),UPPER('ÚHRADOVÝ KATALOG VZP - ZP'!D420)),0)&gt;0," ALT+ENTER","")</f>
        <v/>
      </c>
      <c r="AM420" s="96" t="str">
        <f>IF(AND(AE420=0, R420="NE"),"Chybí DOP",IF(LEN(TRIM(AF420&amp;AG420&amp;AH420&amp;AI420&amp;AJ420&amp;AK420&amp;AL420))&gt;0,"Nepovolený(é) znak(y):   "&amp;AF420&amp;AG420&amp;AH420&amp;AI420&amp;AJ420&amp;AK420&amp;AL420,TRIM('ÚHRADOVÝ KATALOG VZP - ZP'!D420)))</f>
        <v/>
      </c>
    </row>
    <row r="421" spans="1:39" ht="30" hidden="1" customHeight="1" x14ac:dyDescent="0.2">
      <c r="A421" s="1">
        <v>416</v>
      </c>
      <c r="B421" s="20" t="str">
        <f>IF(ISBLANK('ÚHRADOVÝ KATALOG VZP - ZP'!B421),"",'ÚHRADOVÝ KATALOG VZP - ZP'!B421)</f>
        <v/>
      </c>
      <c r="C421" s="21" t="str">
        <f t="shared" si="25"/>
        <v/>
      </c>
      <c r="D421" s="21" t="str">
        <f t="shared" si="26"/>
        <v/>
      </c>
      <c r="E421" s="22" t="str">
        <f>IF(S421="NOVÝ",IF(LEN(TRIM('ÚHRADOVÝ KATALOG VZP - ZP'!E421))=0,"Chybí TYP",'ÚHRADOVÝ KATALOG VZP - ZP'!E421),IF(LEN(TRIM('ÚHRADOVÝ KATALOG VZP - ZP'!E421))=0,"",'ÚHRADOVÝ KATALOG VZP - ZP'!E421))</f>
        <v/>
      </c>
      <c r="F421" s="22" t="str">
        <f t="shared" si="27"/>
        <v/>
      </c>
      <c r="G421" s="22" t="str">
        <f>IF(S421="NOVÝ",IF(LEN(TRIM('ÚHRADOVÝ KATALOG VZP - ZP'!G421))=0,"???",IF(IFERROR(SEARCH("""",UPPER('ÚHRADOVÝ KATALOG VZP - ZP'!G421)),0)=0,UPPER('ÚHRADOVÝ KATALOG VZP - ZP'!G421),"("&amp;""""&amp;")")),IF(LEN(TRIM('ÚHRADOVÝ KATALOG VZP - ZP'!G421))=0,"",IF(IFERROR(SEARCH("""",UPPER('ÚHRADOVÝ KATALOG VZP - ZP'!G421)),0)=0,UPPER('ÚHRADOVÝ KATALOG VZP - ZP'!G421),"("&amp;""""&amp;")")))</f>
        <v/>
      </c>
      <c r="H421" s="22" t="str">
        <f>IF(IFERROR(SEARCH("""",UPPER('ÚHRADOVÝ KATALOG VZP - ZP'!H421)),0)=0,UPPER('ÚHRADOVÝ KATALOG VZP - ZP'!H421),"("&amp;""""&amp;")")</f>
        <v/>
      </c>
      <c r="I421" s="22" t="str">
        <f>IF(IFERROR(SEARCH("""",UPPER('ÚHRADOVÝ KATALOG VZP - ZP'!I421)),0)=0,UPPER('ÚHRADOVÝ KATALOG VZP - ZP'!I421),"("&amp;""""&amp;")")</f>
        <v/>
      </c>
      <c r="J421" s="23" t="str">
        <f>IF(S421="NOVÝ",IF(LEN(TRIM('ÚHRADOVÝ KATALOG VZP - ZP'!J421))=0,"Chybí VYC",'ÚHRADOVÝ KATALOG VZP - ZP'!J421),IF(LEN(TRIM('ÚHRADOVÝ KATALOG VZP - ZP'!J421))=0,"",'ÚHRADOVÝ KATALOG VZP - ZP'!J421))</f>
        <v/>
      </c>
      <c r="K421" s="22" t="str">
        <f>IF(S421="NOVÝ",IF(LEN(TRIM('ÚHRADOVÝ KATALOG VZP - ZP'!K421))=0,"Chybí MENA",IF(IFERROR(SEARCH("""",UPPER('ÚHRADOVÝ KATALOG VZP - ZP'!K421)),0)=0,UPPER('ÚHRADOVÝ KATALOG VZP - ZP'!K421),"("&amp;""""&amp;")")),IF(LEN(TRIM('ÚHRADOVÝ KATALOG VZP - ZP'!K421))=0,"",IF(IFERROR(SEARCH("""",UPPER('ÚHRADOVÝ KATALOG VZP - ZP'!K421)),0)=0,UPPER('ÚHRADOVÝ KATALOG VZP - ZP'!K421),"("&amp;""""&amp;")")))</f>
        <v/>
      </c>
      <c r="L421" s="24" t="str">
        <f>IF(S421="NOVÝ",IF(LEN(TRIM('ÚHRADOVÝ KATALOG VZP - ZP'!L421))=0,"Chybí KURZ",'ÚHRADOVÝ KATALOG VZP - ZP'!L421),IF(LEN(TRIM('ÚHRADOVÝ KATALOG VZP - ZP'!L421))=0,"",'ÚHRADOVÝ KATALOG VZP - ZP'!L421))</f>
        <v/>
      </c>
      <c r="M421" s="83" t="str">
        <f>IF(S421="NOVÝ",IF(LEN(TRIM('ÚHRADOVÝ KATALOG VZP - ZP'!M421))=0,"Chybí DPH",
IF(OR('ÚHRADOVÝ KATALOG VZP - ZP'!M421=15,'ÚHRADOVÝ KATALOG VZP - ZP'!M421=21),
'ÚHRADOVÝ KATALOG VZP - ZP'!M421,"CHYBA")),
IF(LEN(TRIM('ÚHRADOVÝ KATALOG VZP - ZP'!M421))=0,"",
IF(OR('ÚHRADOVÝ KATALOG VZP - ZP'!M421=15,'ÚHRADOVÝ KATALOG VZP - ZP'!M421=21),
'ÚHRADOVÝ KATALOG VZP - ZP'!M421,"CHYBA"))
)</f>
        <v/>
      </c>
      <c r="N421" s="25" t="str">
        <f>IF(R421="NE",IF(AND(T421&lt;&gt;"X",LEN('ÚHRADOVÝ KATALOG VZP - ZP'!N421)&gt;0),IF(ROUND(J421*L421*(1+(M421/100))*T421,2)&lt;'ÚHRADOVÝ KATALOG VZP - ZP'!N421,TEXT('ÚHRADOVÝ KATALOG VZP - ZP'!N421,"# ##0,00 Kč") &amp; CHAR(10) &amp; "&gt; " &amp; TEXT('ÚHRADOVÝ KATALOG VZP - ZP'!N421-(J421*L421*(1+(M421/100))*T421),"# ##0,00 Kč"),TEXT('ÚHRADOVÝ KATALOG VZP - ZP'!N421,"# ##0,00 Kč") &amp; CHAR(10) &amp; "OK"),"Chybí data pro výpočet"),"")</f>
        <v/>
      </c>
      <c r="O421" s="26" t="str">
        <f>IF(AND(R421="NE",LEN('ÚHRADOVÝ KATALOG VZP - ZP'!O421)&gt;0),'ÚHRADOVÝ KATALOG VZP - ZP'!O421,"")</f>
        <v/>
      </c>
      <c r="P421" s="26" t="str">
        <f>IF(AND(R421="NE",LEN('ÚHRADOVÝ KATALOG VZP - ZP'!P421)&gt;0),'ÚHRADOVÝ KATALOG VZP - ZP'!P421,"")</f>
        <v/>
      </c>
      <c r="Q421" s="79" t="str">
        <f>IF(LEN(TRIM('ÚHRADOVÝ KATALOG VZP - ZP'!Q421))=0,"",IF(IFERROR(SEARCH("""",UPPER('ÚHRADOVÝ KATALOG VZP - ZP'!Q421)),0)=0,UPPER('ÚHRADOVÝ KATALOG VZP - ZP'!Q421),"("&amp;""""&amp;")"))</f>
        <v/>
      </c>
      <c r="R421" s="31" t="str">
        <f>IF(LEN(TRIM('ÚHRADOVÝ KATALOG VZP - ZP'!B421)&amp;TRIM('ÚHRADOVÝ KATALOG VZP - ZP'!C421)&amp;TRIM('ÚHRADOVÝ KATALOG VZP - ZP'!D421)&amp;TRIM('ÚHRADOVÝ KATALOG VZP - ZP'!E421)&amp;TRIM('ÚHRADOVÝ KATALOG VZP - ZP'!F421)&amp;TRIM('ÚHRADOVÝ KATALOG VZP - ZP'!G421)&amp;TRIM('ÚHRADOVÝ KATALOG VZP - ZP'!H421)&amp;TRIM('ÚHRADOVÝ KATALOG VZP - ZP'!I421)&amp;TRIM('ÚHRADOVÝ KATALOG VZP - ZP'!J421)&amp;TRIM('ÚHRADOVÝ KATALOG VZP - ZP'!K421)&amp;TRIM('ÚHRADOVÝ KATALOG VZP - ZP'!L421)&amp;TRIM('ÚHRADOVÝ KATALOG VZP - ZP'!M421)&amp;TRIM('ÚHRADOVÝ KATALOG VZP - ZP'!N421)&amp;TRIM('ÚHRADOVÝ KATALOG VZP - ZP'!O421)&amp;TRIM('ÚHRADOVÝ KATALOG VZP - ZP'!P421)&amp;TRIM('ÚHRADOVÝ KATALOG VZP - ZP'!Q421))=0,"ANO","NE")</f>
        <v>ANO</v>
      </c>
      <c r="S421" s="31" t="str">
        <f>IF(R421="NE",IF(LEN(TRIM('ÚHRADOVÝ KATALOG VZP - ZP'!B421))=0,"NOVÝ","OPRAVA"),"")</f>
        <v/>
      </c>
      <c r="T421" s="32" t="str">
        <f t="shared" si="28"/>
        <v>X</v>
      </c>
      <c r="U421" s="11"/>
      <c r="V421" s="11">
        <f>LEN(TRIM('ÚHRADOVÝ KATALOG VZP - ZP'!C421))</f>
        <v>0</v>
      </c>
      <c r="W421" s="11" t="str">
        <f>IF(IFERROR(SEARCH("""",UPPER('ÚHRADOVÝ KATALOG VZP - ZP'!C421)),0)&gt;0," "&amp;CHAR(34),"")</f>
        <v/>
      </c>
      <c r="X421" s="11" t="str">
        <f>IF(IFERROR(SEARCH("~?",UPPER('ÚHRADOVÝ KATALOG VZP - ZP'!C421)),0)&gt;0," ?","")</f>
        <v/>
      </c>
      <c r="Y421" s="11" t="str">
        <f>IF(IFERROR(SEARCH("!",UPPER('ÚHRADOVÝ KATALOG VZP - ZP'!C421)),0)&gt;0," !","")</f>
        <v/>
      </c>
      <c r="Z421" s="11" t="str">
        <f>IF(IFERROR(SEARCH("_",UPPER('ÚHRADOVÝ KATALOG VZP - ZP'!C421)),0)&gt;0," _","")</f>
        <v/>
      </c>
      <c r="AA421" s="11" t="str">
        <f>IF(IFERROR(SEARCH("§",UPPER('ÚHRADOVÝ KATALOG VZP - ZP'!C421)),0)&gt;0," §","")</f>
        <v/>
      </c>
      <c r="AB421" s="11" t="str">
        <f>IF(IFERROR(SEARCH("#",UPPER('ÚHRADOVÝ KATALOG VZP - ZP'!C421)),0)&gt;0," #","")</f>
        <v/>
      </c>
      <c r="AC421" s="11" t="str">
        <f>IF(IFERROR(SEARCH(CHAR(10),UPPER('ÚHRADOVÝ KATALOG VZP - ZP'!C421)),0)&gt;0," ALT+ENTER","")</f>
        <v/>
      </c>
      <c r="AD421" s="96" t="str">
        <f>IF(AND(V421=0, R421="NE"),"Chybí NAZ",IF(LEN(TRIM(W421&amp;X421&amp;Y421&amp;Z421&amp;AA421&amp;AB421&amp;AC421))&gt;0,"Nepovolený(é) znak(y):   "&amp;W421&amp;X421&amp;Y421&amp;Z421&amp;AA421&amp;AB421&amp;AC421,TRIM('ÚHRADOVÝ KATALOG VZP - ZP'!C421)))</f>
        <v/>
      </c>
      <c r="AE421" s="11">
        <f>LEN(TRIM('ÚHRADOVÝ KATALOG VZP - ZP'!D421))</f>
        <v>0</v>
      </c>
      <c r="AF421" s="11" t="str">
        <f>IF(IFERROR(SEARCH("""",UPPER('ÚHRADOVÝ KATALOG VZP - ZP'!D421)),0)&gt;0," "&amp;CHAR(34),"")</f>
        <v/>
      </c>
      <c r="AG421" s="11" t="str">
        <f>IF(IFERROR(SEARCH("~?",UPPER('ÚHRADOVÝ KATALOG VZP - ZP'!D421)),0)&gt;0," ?","")</f>
        <v/>
      </c>
      <c r="AH421" s="11" t="str">
        <f>IF(IFERROR(SEARCH("!",UPPER('ÚHRADOVÝ KATALOG VZP - ZP'!D421)),0)&gt;0," !","")</f>
        <v/>
      </c>
      <c r="AI421" s="11" t="str">
        <f>IF(IFERROR(SEARCH("_",UPPER('ÚHRADOVÝ KATALOG VZP - ZP'!D421)),0)&gt;0," _","")</f>
        <v/>
      </c>
      <c r="AJ421" s="11" t="str">
        <f>IF(IFERROR(SEARCH("§",UPPER('ÚHRADOVÝ KATALOG VZP - ZP'!D421)),0)&gt;0," §","")</f>
        <v/>
      </c>
      <c r="AK421" s="11" t="str">
        <f>IF(IFERROR(SEARCH("#",UPPER('ÚHRADOVÝ KATALOG VZP - ZP'!D421)),0)&gt;0," #","")</f>
        <v/>
      </c>
      <c r="AL421" s="11" t="str">
        <f>IF(IFERROR(SEARCH(CHAR(10),UPPER('ÚHRADOVÝ KATALOG VZP - ZP'!D421)),0)&gt;0," ALT+ENTER","")</f>
        <v/>
      </c>
      <c r="AM421" s="96" t="str">
        <f>IF(AND(AE421=0, R421="NE"),"Chybí DOP",IF(LEN(TRIM(AF421&amp;AG421&amp;AH421&amp;AI421&amp;AJ421&amp;AK421&amp;AL421))&gt;0,"Nepovolený(é) znak(y):   "&amp;AF421&amp;AG421&amp;AH421&amp;AI421&amp;AJ421&amp;AK421&amp;AL421,TRIM('ÚHRADOVÝ KATALOG VZP - ZP'!D421)))</f>
        <v/>
      </c>
    </row>
    <row r="422" spans="1:39" ht="30" hidden="1" customHeight="1" x14ac:dyDescent="0.2">
      <c r="A422" s="1">
        <v>417</v>
      </c>
      <c r="B422" s="20" t="str">
        <f>IF(ISBLANK('ÚHRADOVÝ KATALOG VZP - ZP'!B422),"",'ÚHRADOVÝ KATALOG VZP - ZP'!B422)</f>
        <v/>
      </c>
      <c r="C422" s="21" t="str">
        <f t="shared" si="25"/>
        <v/>
      </c>
      <c r="D422" s="21" t="str">
        <f t="shared" si="26"/>
        <v/>
      </c>
      <c r="E422" s="22" t="str">
        <f>IF(S422="NOVÝ",IF(LEN(TRIM('ÚHRADOVÝ KATALOG VZP - ZP'!E422))=0,"Chybí TYP",'ÚHRADOVÝ KATALOG VZP - ZP'!E422),IF(LEN(TRIM('ÚHRADOVÝ KATALOG VZP - ZP'!E422))=0,"",'ÚHRADOVÝ KATALOG VZP - ZP'!E422))</f>
        <v/>
      </c>
      <c r="F422" s="22" t="str">
        <f t="shared" si="27"/>
        <v/>
      </c>
      <c r="G422" s="22" t="str">
        <f>IF(S422="NOVÝ",IF(LEN(TRIM('ÚHRADOVÝ KATALOG VZP - ZP'!G422))=0,"???",IF(IFERROR(SEARCH("""",UPPER('ÚHRADOVÝ KATALOG VZP - ZP'!G422)),0)=0,UPPER('ÚHRADOVÝ KATALOG VZP - ZP'!G422),"("&amp;""""&amp;")")),IF(LEN(TRIM('ÚHRADOVÝ KATALOG VZP - ZP'!G422))=0,"",IF(IFERROR(SEARCH("""",UPPER('ÚHRADOVÝ KATALOG VZP - ZP'!G422)),0)=0,UPPER('ÚHRADOVÝ KATALOG VZP - ZP'!G422),"("&amp;""""&amp;")")))</f>
        <v/>
      </c>
      <c r="H422" s="22" t="str">
        <f>IF(IFERROR(SEARCH("""",UPPER('ÚHRADOVÝ KATALOG VZP - ZP'!H422)),0)=0,UPPER('ÚHRADOVÝ KATALOG VZP - ZP'!H422),"("&amp;""""&amp;")")</f>
        <v/>
      </c>
      <c r="I422" s="22" t="str">
        <f>IF(IFERROR(SEARCH("""",UPPER('ÚHRADOVÝ KATALOG VZP - ZP'!I422)),0)=0,UPPER('ÚHRADOVÝ KATALOG VZP - ZP'!I422),"("&amp;""""&amp;")")</f>
        <v/>
      </c>
      <c r="J422" s="23" t="str">
        <f>IF(S422="NOVÝ",IF(LEN(TRIM('ÚHRADOVÝ KATALOG VZP - ZP'!J422))=0,"Chybí VYC",'ÚHRADOVÝ KATALOG VZP - ZP'!J422),IF(LEN(TRIM('ÚHRADOVÝ KATALOG VZP - ZP'!J422))=0,"",'ÚHRADOVÝ KATALOG VZP - ZP'!J422))</f>
        <v/>
      </c>
      <c r="K422" s="22" t="str">
        <f>IF(S422="NOVÝ",IF(LEN(TRIM('ÚHRADOVÝ KATALOG VZP - ZP'!K422))=0,"Chybí MENA",IF(IFERROR(SEARCH("""",UPPER('ÚHRADOVÝ KATALOG VZP - ZP'!K422)),0)=0,UPPER('ÚHRADOVÝ KATALOG VZP - ZP'!K422),"("&amp;""""&amp;")")),IF(LEN(TRIM('ÚHRADOVÝ KATALOG VZP - ZP'!K422))=0,"",IF(IFERROR(SEARCH("""",UPPER('ÚHRADOVÝ KATALOG VZP - ZP'!K422)),0)=0,UPPER('ÚHRADOVÝ KATALOG VZP - ZP'!K422),"("&amp;""""&amp;")")))</f>
        <v/>
      </c>
      <c r="L422" s="24" t="str">
        <f>IF(S422="NOVÝ",IF(LEN(TRIM('ÚHRADOVÝ KATALOG VZP - ZP'!L422))=0,"Chybí KURZ",'ÚHRADOVÝ KATALOG VZP - ZP'!L422),IF(LEN(TRIM('ÚHRADOVÝ KATALOG VZP - ZP'!L422))=0,"",'ÚHRADOVÝ KATALOG VZP - ZP'!L422))</f>
        <v/>
      </c>
      <c r="M422" s="83" t="str">
        <f>IF(S422="NOVÝ",IF(LEN(TRIM('ÚHRADOVÝ KATALOG VZP - ZP'!M422))=0,"Chybí DPH",
IF(OR('ÚHRADOVÝ KATALOG VZP - ZP'!M422=15,'ÚHRADOVÝ KATALOG VZP - ZP'!M422=21),
'ÚHRADOVÝ KATALOG VZP - ZP'!M422,"CHYBA")),
IF(LEN(TRIM('ÚHRADOVÝ KATALOG VZP - ZP'!M422))=0,"",
IF(OR('ÚHRADOVÝ KATALOG VZP - ZP'!M422=15,'ÚHRADOVÝ KATALOG VZP - ZP'!M422=21),
'ÚHRADOVÝ KATALOG VZP - ZP'!M422,"CHYBA"))
)</f>
        <v/>
      </c>
      <c r="N422" s="25" t="str">
        <f>IF(R422="NE",IF(AND(T422&lt;&gt;"X",LEN('ÚHRADOVÝ KATALOG VZP - ZP'!N422)&gt;0),IF(ROUND(J422*L422*(1+(M422/100))*T422,2)&lt;'ÚHRADOVÝ KATALOG VZP - ZP'!N422,TEXT('ÚHRADOVÝ KATALOG VZP - ZP'!N422,"# ##0,00 Kč") &amp; CHAR(10) &amp; "&gt; " &amp; TEXT('ÚHRADOVÝ KATALOG VZP - ZP'!N422-(J422*L422*(1+(M422/100))*T422),"# ##0,00 Kč"),TEXT('ÚHRADOVÝ KATALOG VZP - ZP'!N422,"# ##0,00 Kč") &amp; CHAR(10) &amp; "OK"),"Chybí data pro výpočet"),"")</f>
        <v/>
      </c>
      <c r="O422" s="26" t="str">
        <f>IF(AND(R422="NE",LEN('ÚHRADOVÝ KATALOG VZP - ZP'!O422)&gt;0),'ÚHRADOVÝ KATALOG VZP - ZP'!O422,"")</f>
        <v/>
      </c>
      <c r="P422" s="26" t="str">
        <f>IF(AND(R422="NE",LEN('ÚHRADOVÝ KATALOG VZP - ZP'!P422)&gt;0),'ÚHRADOVÝ KATALOG VZP - ZP'!P422,"")</f>
        <v/>
      </c>
      <c r="Q422" s="79" t="str">
        <f>IF(LEN(TRIM('ÚHRADOVÝ KATALOG VZP - ZP'!Q422))=0,"",IF(IFERROR(SEARCH("""",UPPER('ÚHRADOVÝ KATALOG VZP - ZP'!Q422)),0)=0,UPPER('ÚHRADOVÝ KATALOG VZP - ZP'!Q422),"("&amp;""""&amp;")"))</f>
        <v/>
      </c>
      <c r="R422" s="31" t="str">
        <f>IF(LEN(TRIM('ÚHRADOVÝ KATALOG VZP - ZP'!B422)&amp;TRIM('ÚHRADOVÝ KATALOG VZP - ZP'!C422)&amp;TRIM('ÚHRADOVÝ KATALOG VZP - ZP'!D422)&amp;TRIM('ÚHRADOVÝ KATALOG VZP - ZP'!E422)&amp;TRIM('ÚHRADOVÝ KATALOG VZP - ZP'!F422)&amp;TRIM('ÚHRADOVÝ KATALOG VZP - ZP'!G422)&amp;TRIM('ÚHRADOVÝ KATALOG VZP - ZP'!H422)&amp;TRIM('ÚHRADOVÝ KATALOG VZP - ZP'!I422)&amp;TRIM('ÚHRADOVÝ KATALOG VZP - ZP'!J422)&amp;TRIM('ÚHRADOVÝ KATALOG VZP - ZP'!K422)&amp;TRIM('ÚHRADOVÝ KATALOG VZP - ZP'!L422)&amp;TRIM('ÚHRADOVÝ KATALOG VZP - ZP'!M422)&amp;TRIM('ÚHRADOVÝ KATALOG VZP - ZP'!N422)&amp;TRIM('ÚHRADOVÝ KATALOG VZP - ZP'!O422)&amp;TRIM('ÚHRADOVÝ KATALOG VZP - ZP'!P422)&amp;TRIM('ÚHRADOVÝ KATALOG VZP - ZP'!Q422))=0,"ANO","NE")</f>
        <v>ANO</v>
      </c>
      <c r="S422" s="31" t="str">
        <f>IF(R422="NE",IF(LEN(TRIM('ÚHRADOVÝ KATALOG VZP - ZP'!B422))=0,"NOVÝ","OPRAVA"),"")</f>
        <v/>
      </c>
      <c r="T422" s="32" t="str">
        <f t="shared" si="28"/>
        <v>X</v>
      </c>
      <c r="U422" s="11"/>
      <c r="V422" s="11">
        <f>LEN(TRIM('ÚHRADOVÝ KATALOG VZP - ZP'!C422))</f>
        <v>0</v>
      </c>
      <c r="W422" s="11" t="str">
        <f>IF(IFERROR(SEARCH("""",UPPER('ÚHRADOVÝ KATALOG VZP - ZP'!C422)),0)&gt;0," "&amp;CHAR(34),"")</f>
        <v/>
      </c>
      <c r="X422" s="11" t="str">
        <f>IF(IFERROR(SEARCH("~?",UPPER('ÚHRADOVÝ KATALOG VZP - ZP'!C422)),0)&gt;0," ?","")</f>
        <v/>
      </c>
      <c r="Y422" s="11" t="str">
        <f>IF(IFERROR(SEARCH("!",UPPER('ÚHRADOVÝ KATALOG VZP - ZP'!C422)),0)&gt;0," !","")</f>
        <v/>
      </c>
      <c r="Z422" s="11" t="str">
        <f>IF(IFERROR(SEARCH("_",UPPER('ÚHRADOVÝ KATALOG VZP - ZP'!C422)),0)&gt;0," _","")</f>
        <v/>
      </c>
      <c r="AA422" s="11" t="str">
        <f>IF(IFERROR(SEARCH("§",UPPER('ÚHRADOVÝ KATALOG VZP - ZP'!C422)),0)&gt;0," §","")</f>
        <v/>
      </c>
      <c r="AB422" s="11" t="str">
        <f>IF(IFERROR(SEARCH("#",UPPER('ÚHRADOVÝ KATALOG VZP - ZP'!C422)),0)&gt;0," #","")</f>
        <v/>
      </c>
      <c r="AC422" s="11" t="str">
        <f>IF(IFERROR(SEARCH(CHAR(10),UPPER('ÚHRADOVÝ KATALOG VZP - ZP'!C422)),0)&gt;0," ALT+ENTER","")</f>
        <v/>
      </c>
      <c r="AD422" s="96" t="str">
        <f>IF(AND(V422=0, R422="NE"),"Chybí NAZ",IF(LEN(TRIM(W422&amp;X422&amp;Y422&amp;Z422&amp;AA422&amp;AB422&amp;AC422))&gt;0,"Nepovolený(é) znak(y):   "&amp;W422&amp;X422&amp;Y422&amp;Z422&amp;AA422&amp;AB422&amp;AC422,TRIM('ÚHRADOVÝ KATALOG VZP - ZP'!C422)))</f>
        <v/>
      </c>
      <c r="AE422" s="11">
        <f>LEN(TRIM('ÚHRADOVÝ KATALOG VZP - ZP'!D422))</f>
        <v>0</v>
      </c>
      <c r="AF422" s="11" t="str">
        <f>IF(IFERROR(SEARCH("""",UPPER('ÚHRADOVÝ KATALOG VZP - ZP'!D422)),0)&gt;0," "&amp;CHAR(34),"")</f>
        <v/>
      </c>
      <c r="AG422" s="11" t="str">
        <f>IF(IFERROR(SEARCH("~?",UPPER('ÚHRADOVÝ KATALOG VZP - ZP'!D422)),0)&gt;0," ?","")</f>
        <v/>
      </c>
      <c r="AH422" s="11" t="str">
        <f>IF(IFERROR(SEARCH("!",UPPER('ÚHRADOVÝ KATALOG VZP - ZP'!D422)),0)&gt;0," !","")</f>
        <v/>
      </c>
      <c r="AI422" s="11" t="str">
        <f>IF(IFERROR(SEARCH("_",UPPER('ÚHRADOVÝ KATALOG VZP - ZP'!D422)),0)&gt;0," _","")</f>
        <v/>
      </c>
      <c r="AJ422" s="11" t="str">
        <f>IF(IFERROR(SEARCH("§",UPPER('ÚHRADOVÝ KATALOG VZP - ZP'!D422)),0)&gt;0," §","")</f>
        <v/>
      </c>
      <c r="AK422" s="11" t="str">
        <f>IF(IFERROR(SEARCH("#",UPPER('ÚHRADOVÝ KATALOG VZP - ZP'!D422)),0)&gt;0," #","")</f>
        <v/>
      </c>
      <c r="AL422" s="11" t="str">
        <f>IF(IFERROR(SEARCH(CHAR(10),UPPER('ÚHRADOVÝ KATALOG VZP - ZP'!D422)),0)&gt;0," ALT+ENTER","")</f>
        <v/>
      </c>
      <c r="AM422" s="96" t="str">
        <f>IF(AND(AE422=0, R422="NE"),"Chybí DOP",IF(LEN(TRIM(AF422&amp;AG422&amp;AH422&amp;AI422&amp;AJ422&amp;AK422&amp;AL422))&gt;0,"Nepovolený(é) znak(y):   "&amp;AF422&amp;AG422&amp;AH422&amp;AI422&amp;AJ422&amp;AK422&amp;AL422,TRIM('ÚHRADOVÝ KATALOG VZP - ZP'!D422)))</f>
        <v/>
      </c>
    </row>
    <row r="423" spans="1:39" ht="30" hidden="1" customHeight="1" x14ac:dyDescent="0.2">
      <c r="A423" s="1">
        <v>418</v>
      </c>
      <c r="B423" s="20" t="str">
        <f>IF(ISBLANK('ÚHRADOVÝ KATALOG VZP - ZP'!B423),"",'ÚHRADOVÝ KATALOG VZP - ZP'!B423)</f>
        <v/>
      </c>
      <c r="C423" s="21" t="str">
        <f t="shared" si="25"/>
        <v/>
      </c>
      <c r="D423" s="21" t="str">
        <f t="shared" si="26"/>
        <v/>
      </c>
      <c r="E423" s="22" t="str">
        <f>IF(S423="NOVÝ",IF(LEN(TRIM('ÚHRADOVÝ KATALOG VZP - ZP'!E423))=0,"Chybí TYP",'ÚHRADOVÝ KATALOG VZP - ZP'!E423),IF(LEN(TRIM('ÚHRADOVÝ KATALOG VZP - ZP'!E423))=0,"",'ÚHRADOVÝ KATALOG VZP - ZP'!E423))</f>
        <v/>
      </c>
      <c r="F423" s="22" t="str">
        <f t="shared" si="27"/>
        <v/>
      </c>
      <c r="G423" s="22" t="str">
        <f>IF(S423="NOVÝ",IF(LEN(TRIM('ÚHRADOVÝ KATALOG VZP - ZP'!G423))=0,"???",IF(IFERROR(SEARCH("""",UPPER('ÚHRADOVÝ KATALOG VZP - ZP'!G423)),0)=0,UPPER('ÚHRADOVÝ KATALOG VZP - ZP'!G423),"("&amp;""""&amp;")")),IF(LEN(TRIM('ÚHRADOVÝ KATALOG VZP - ZP'!G423))=0,"",IF(IFERROR(SEARCH("""",UPPER('ÚHRADOVÝ KATALOG VZP - ZP'!G423)),0)=0,UPPER('ÚHRADOVÝ KATALOG VZP - ZP'!G423),"("&amp;""""&amp;")")))</f>
        <v/>
      </c>
      <c r="H423" s="22" t="str">
        <f>IF(IFERROR(SEARCH("""",UPPER('ÚHRADOVÝ KATALOG VZP - ZP'!H423)),0)=0,UPPER('ÚHRADOVÝ KATALOG VZP - ZP'!H423),"("&amp;""""&amp;")")</f>
        <v/>
      </c>
      <c r="I423" s="22" t="str">
        <f>IF(IFERROR(SEARCH("""",UPPER('ÚHRADOVÝ KATALOG VZP - ZP'!I423)),0)=0,UPPER('ÚHRADOVÝ KATALOG VZP - ZP'!I423),"("&amp;""""&amp;")")</f>
        <v/>
      </c>
      <c r="J423" s="23" t="str">
        <f>IF(S423="NOVÝ",IF(LEN(TRIM('ÚHRADOVÝ KATALOG VZP - ZP'!J423))=0,"Chybí VYC",'ÚHRADOVÝ KATALOG VZP - ZP'!J423),IF(LEN(TRIM('ÚHRADOVÝ KATALOG VZP - ZP'!J423))=0,"",'ÚHRADOVÝ KATALOG VZP - ZP'!J423))</f>
        <v/>
      </c>
      <c r="K423" s="22" t="str">
        <f>IF(S423="NOVÝ",IF(LEN(TRIM('ÚHRADOVÝ KATALOG VZP - ZP'!K423))=0,"Chybí MENA",IF(IFERROR(SEARCH("""",UPPER('ÚHRADOVÝ KATALOG VZP - ZP'!K423)),0)=0,UPPER('ÚHRADOVÝ KATALOG VZP - ZP'!K423),"("&amp;""""&amp;")")),IF(LEN(TRIM('ÚHRADOVÝ KATALOG VZP - ZP'!K423))=0,"",IF(IFERROR(SEARCH("""",UPPER('ÚHRADOVÝ KATALOG VZP - ZP'!K423)),0)=0,UPPER('ÚHRADOVÝ KATALOG VZP - ZP'!K423),"("&amp;""""&amp;")")))</f>
        <v/>
      </c>
      <c r="L423" s="24" t="str">
        <f>IF(S423="NOVÝ",IF(LEN(TRIM('ÚHRADOVÝ KATALOG VZP - ZP'!L423))=0,"Chybí KURZ",'ÚHRADOVÝ KATALOG VZP - ZP'!L423),IF(LEN(TRIM('ÚHRADOVÝ KATALOG VZP - ZP'!L423))=0,"",'ÚHRADOVÝ KATALOG VZP - ZP'!L423))</f>
        <v/>
      </c>
      <c r="M423" s="83" t="str">
        <f>IF(S423="NOVÝ",IF(LEN(TRIM('ÚHRADOVÝ KATALOG VZP - ZP'!M423))=0,"Chybí DPH",
IF(OR('ÚHRADOVÝ KATALOG VZP - ZP'!M423=15,'ÚHRADOVÝ KATALOG VZP - ZP'!M423=21),
'ÚHRADOVÝ KATALOG VZP - ZP'!M423,"CHYBA")),
IF(LEN(TRIM('ÚHRADOVÝ KATALOG VZP - ZP'!M423))=0,"",
IF(OR('ÚHRADOVÝ KATALOG VZP - ZP'!M423=15,'ÚHRADOVÝ KATALOG VZP - ZP'!M423=21),
'ÚHRADOVÝ KATALOG VZP - ZP'!M423,"CHYBA"))
)</f>
        <v/>
      </c>
      <c r="N423" s="25" t="str">
        <f>IF(R423="NE",IF(AND(T423&lt;&gt;"X",LEN('ÚHRADOVÝ KATALOG VZP - ZP'!N423)&gt;0),IF(ROUND(J423*L423*(1+(M423/100))*T423,2)&lt;'ÚHRADOVÝ KATALOG VZP - ZP'!N423,TEXT('ÚHRADOVÝ KATALOG VZP - ZP'!N423,"# ##0,00 Kč") &amp; CHAR(10) &amp; "&gt; " &amp; TEXT('ÚHRADOVÝ KATALOG VZP - ZP'!N423-(J423*L423*(1+(M423/100))*T423),"# ##0,00 Kč"),TEXT('ÚHRADOVÝ KATALOG VZP - ZP'!N423,"# ##0,00 Kč") &amp; CHAR(10) &amp; "OK"),"Chybí data pro výpočet"),"")</f>
        <v/>
      </c>
      <c r="O423" s="26" t="str">
        <f>IF(AND(R423="NE",LEN('ÚHRADOVÝ KATALOG VZP - ZP'!O423)&gt;0),'ÚHRADOVÝ KATALOG VZP - ZP'!O423,"")</f>
        <v/>
      </c>
      <c r="P423" s="26" t="str">
        <f>IF(AND(R423="NE",LEN('ÚHRADOVÝ KATALOG VZP - ZP'!P423)&gt;0),'ÚHRADOVÝ KATALOG VZP - ZP'!P423,"")</f>
        <v/>
      </c>
      <c r="Q423" s="79" t="str">
        <f>IF(LEN(TRIM('ÚHRADOVÝ KATALOG VZP - ZP'!Q423))=0,"",IF(IFERROR(SEARCH("""",UPPER('ÚHRADOVÝ KATALOG VZP - ZP'!Q423)),0)=0,UPPER('ÚHRADOVÝ KATALOG VZP - ZP'!Q423),"("&amp;""""&amp;")"))</f>
        <v/>
      </c>
      <c r="R423" s="31" t="str">
        <f>IF(LEN(TRIM('ÚHRADOVÝ KATALOG VZP - ZP'!B423)&amp;TRIM('ÚHRADOVÝ KATALOG VZP - ZP'!C423)&amp;TRIM('ÚHRADOVÝ KATALOG VZP - ZP'!D423)&amp;TRIM('ÚHRADOVÝ KATALOG VZP - ZP'!E423)&amp;TRIM('ÚHRADOVÝ KATALOG VZP - ZP'!F423)&amp;TRIM('ÚHRADOVÝ KATALOG VZP - ZP'!G423)&amp;TRIM('ÚHRADOVÝ KATALOG VZP - ZP'!H423)&amp;TRIM('ÚHRADOVÝ KATALOG VZP - ZP'!I423)&amp;TRIM('ÚHRADOVÝ KATALOG VZP - ZP'!J423)&amp;TRIM('ÚHRADOVÝ KATALOG VZP - ZP'!K423)&amp;TRIM('ÚHRADOVÝ KATALOG VZP - ZP'!L423)&amp;TRIM('ÚHRADOVÝ KATALOG VZP - ZP'!M423)&amp;TRIM('ÚHRADOVÝ KATALOG VZP - ZP'!N423)&amp;TRIM('ÚHRADOVÝ KATALOG VZP - ZP'!O423)&amp;TRIM('ÚHRADOVÝ KATALOG VZP - ZP'!P423)&amp;TRIM('ÚHRADOVÝ KATALOG VZP - ZP'!Q423))=0,"ANO","NE")</f>
        <v>ANO</v>
      </c>
      <c r="S423" s="31" t="str">
        <f>IF(R423="NE",IF(LEN(TRIM('ÚHRADOVÝ KATALOG VZP - ZP'!B423))=0,"NOVÝ","OPRAVA"),"")</f>
        <v/>
      </c>
      <c r="T423" s="32" t="str">
        <f t="shared" si="28"/>
        <v>X</v>
      </c>
      <c r="U423" s="11"/>
      <c r="V423" s="11">
        <f>LEN(TRIM('ÚHRADOVÝ KATALOG VZP - ZP'!C423))</f>
        <v>0</v>
      </c>
      <c r="W423" s="11" t="str">
        <f>IF(IFERROR(SEARCH("""",UPPER('ÚHRADOVÝ KATALOG VZP - ZP'!C423)),0)&gt;0," "&amp;CHAR(34),"")</f>
        <v/>
      </c>
      <c r="X423" s="11" t="str">
        <f>IF(IFERROR(SEARCH("~?",UPPER('ÚHRADOVÝ KATALOG VZP - ZP'!C423)),0)&gt;0," ?","")</f>
        <v/>
      </c>
      <c r="Y423" s="11" t="str">
        <f>IF(IFERROR(SEARCH("!",UPPER('ÚHRADOVÝ KATALOG VZP - ZP'!C423)),0)&gt;0," !","")</f>
        <v/>
      </c>
      <c r="Z423" s="11" t="str">
        <f>IF(IFERROR(SEARCH("_",UPPER('ÚHRADOVÝ KATALOG VZP - ZP'!C423)),0)&gt;0," _","")</f>
        <v/>
      </c>
      <c r="AA423" s="11" t="str">
        <f>IF(IFERROR(SEARCH("§",UPPER('ÚHRADOVÝ KATALOG VZP - ZP'!C423)),0)&gt;0," §","")</f>
        <v/>
      </c>
      <c r="AB423" s="11" t="str">
        <f>IF(IFERROR(SEARCH("#",UPPER('ÚHRADOVÝ KATALOG VZP - ZP'!C423)),0)&gt;0," #","")</f>
        <v/>
      </c>
      <c r="AC423" s="11" t="str">
        <f>IF(IFERROR(SEARCH(CHAR(10),UPPER('ÚHRADOVÝ KATALOG VZP - ZP'!C423)),0)&gt;0," ALT+ENTER","")</f>
        <v/>
      </c>
      <c r="AD423" s="96" t="str">
        <f>IF(AND(V423=0, R423="NE"),"Chybí NAZ",IF(LEN(TRIM(W423&amp;X423&amp;Y423&amp;Z423&amp;AA423&amp;AB423&amp;AC423))&gt;0,"Nepovolený(é) znak(y):   "&amp;W423&amp;X423&amp;Y423&amp;Z423&amp;AA423&amp;AB423&amp;AC423,TRIM('ÚHRADOVÝ KATALOG VZP - ZP'!C423)))</f>
        <v/>
      </c>
      <c r="AE423" s="11">
        <f>LEN(TRIM('ÚHRADOVÝ KATALOG VZP - ZP'!D423))</f>
        <v>0</v>
      </c>
      <c r="AF423" s="11" t="str">
        <f>IF(IFERROR(SEARCH("""",UPPER('ÚHRADOVÝ KATALOG VZP - ZP'!D423)),0)&gt;0," "&amp;CHAR(34),"")</f>
        <v/>
      </c>
      <c r="AG423" s="11" t="str">
        <f>IF(IFERROR(SEARCH("~?",UPPER('ÚHRADOVÝ KATALOG VZP - ZP'!D423)),0)&gt;0," ?","")</f>
        <v/>
      </c>
      <c r="AH423" s="11" t="str">
        <f>IF(IFERROR(SEARCH("!",UPPER('ÚHRADOVÝ KATALOG VZP - ZP'!D423)),0)&gt;0," !","")</f>
        <v/>
      </c>
      <c r="AI423" s="11" t="str">
        <f>IF(IFERROR(SEARCH("_",UPPER('ÚHRADOVÝ KATALOG VZP - ZP'!D423)),0)&gt;0," _","")</f>
        <v/>
      </c>
      <c r="AJ423" s="11" t="str">
        <f>IF(IFERROR(SEARCH("§",UPPER('ÚHRADOVÝ KATALOG VZP - ZP'!D423)),0)&gt;0," §","")</f>
        <v/>
      </c>
      <c r="AK423" s="11" t="str">
        <f>IF(IFERROR(SEARCH("#",UPPER('ÚHRADOVÝ KATALOG VZP - ZP'!D423)),0)&gt;0," #","")</f>
        <v/>
      </c>
      <c r="AL423" s="11" t="str">
        <f>IF(IFERROR(SEARCH(CHAR(10),UPPER('ÚHRADOVÝ KATALOG VZP - ZP'!D423)),0)&gt;0," ALT+ENTER","")</f>
        <v/>
      </c>
      <c r="AM423" s="96" t="str">
        <f>IF(AND(AE423=0, R423="NE"),"Chybí DOP",IF(LEN(TRIM(AF423&amp;AG423&amp;AH423&amp;AI423&amp;AJ423&amp;AK423&amp;AL423))&gt;0,"Nepovolený(é) znak(y):   "&amp;AF423&amp;AG423&amp;AH423&amp;AI423&amp;AJ423&amp;AK423&amp;AL423,TRIM('ÚHRADOVÝ KATALOG VZP - ZP'!D423)))</f>
        <v/>
      </c>
    </row>
    <row r="424" spans="1:39" ht="30" hidden="1" customHeight="1" x14ac:dyDescent="0.2">
      <c r="A424" s="1">
        <v>419</v>
      </c>
      <c r="B424" s="20" t="str">
        <f>IF(ISBLANK('ÚHRADOVÝ KATALOG VZP - ZP'!B424),"",'ÚHRADOVÝ KATALOG VZP - ZP'!B424)</f>
        <v/>
      </c>
      <c r="C424" s="21" t="str">
        <f t="shared" si="25"/>
        <v/>
      </c>
      <c r="D424" s="21" t="str">
        <f t="shared" si="26"/>
        <v/>
      </c>
      <c r="E424" s="22" t="str">
        <f>IF(S424="NOVÝ",IF(LEN(TRIM('ÚHRADOVÝ KATALOG VZP - ZP'!E424))=0,"Chybí TYP",'ÚHRADOVÝ KATALOG VZP - ZP'!E424),IF(LEN(TRIM('ÚHRADOVÝ KATALOG VZP - ZP'!E424))=0,"",'ÚHRADOVÝ KATALOG VZP - ZP'!E424))</f>
        <v/>
      </c>
      <c r="F424" s="22" t="str">
        <f t="shared" si="27"/>
        <v/>
      </c>
      <c r="G424" s="22" t="str">
        <f>IF(S424="NOVÝ",IF(LEN(TRIM('ÚHRADOVÝ KATALOG VZP - ZP'!G424))=0,"???",IF(IFERROR(SEARCH("""",UPPER('ÚHRADOVÝ KATALOG VZP - ZP'!G424)),0)=0,UPPER('ÚHRADOVÝ KATALOG VZP - ZP'!G424),"("&amp;""""&amp;")")),IF(LEN(TRIM('ÚHRADOVÝ KATALOG VZP - ZP'!G424))=0,"",IF(IFERROR(SEARCH("""",UPPER('ÚHRADOVÝ KATALOG VZP - ZP'!G424)),0)=0,UPPER('ÚHRADOVÝ KATALOG VZP - ZP'!G424),"("&amp;""""&amp;")")))</f>
        <v/>
      </c>
      <c r="H424" s="22" t="str">
        <f>IF(IFERROR(SEARCH("""",UPPER('ÚHRADOVÝ KATALOG VZP - ZP'!H424)),0)=0,UPPER('ÚHRADOVÝ KATALOG VZP - ZP'!H424),"("&amp;""""&amp;")")</f>
        <v/>
      </c>
      <c r="I424" s="22" t="str">
        <f>IF(IFERROR(SEARCH("""",UPPER('ÚHRADOVÝ KATALOG VZP - ZP'!I424)),0)=0,UPPER('ÚHRADOVÝ KATALOG VZP - ZP'!I424),"("&amp;""""&amp;")")</f>
        <v/>
      </c>
      <c r="J424" s="23" t="str">
        <f>IF(S424="NOVÝ",IF(LEN(TRIM('ÚHRADOVÝ KATALOG VZP - ZP'!J424))=0,"Chybí VYC",'ÚHRADOVÝ KATALOG VZP - ZP'!J424),IF(LEN(TRIM('ÚHRADOVÝ KATALOG VZP - ZP'!J424))=0,"",'ÚHRADOVÝ KATALOG VZP - ZP'!J424))</f>
        <v/>
      </c>
      <c r="K424" s="22" t="str">
        <f>IF(S424="NOVÝ",IF(LEN(TRIM('ÚHRADOVÝ KATALOG VZP - ZP'!K424))=0,"Chybí MENA",IF(IFERROR(SEARCH("""",UPPER('ÚHRADOVÝ KATALOG VZP - ZP'!K424)),0)=0,UPPER('ÚHRADOVÝ KATALOG VZP - ZP'!K424),"("&amp;""""&amp;")")),IF(LEN(TRIM('ÚHRADOVÝ KATALOG VZP - ZP'!K424))=0,"",IF(IFERROR(SEARCH("""",UPPER('ÚHRADOVÝ KATALOG VZP - ZP'!K424)),0)=0,UPPER('ÚHRADOVÝ KATALOG VZP - ZP'!K424),"("&amp;""""&amp;")")))</f>
        <v/>
      </c>
      <c r="L424" s="24" t="str">
        <f>IF(S424="NOVÝ",IF(LEN(TRIM('ÚHRADOVÝ KATALOG VZP - ZP'!L424))=0,"Chybí KURZ",'ÚHRADOVÝ KATALOG VZP - ZP'!L424),IF(LEN(TRIM('ÚHRADOVÝ KATALOG VZP - ZP'!L424))=0,"",'ÚHRADOVÝ KATALOG VZP - ZP'!L424))</f>
        <v/>
      </c>
      <c r="M424" s="83" t="str">
        <f>IF(S424="NOVÝ",IF(LEN(TRIM('ÚHRADOVÝ KATALOG VZP - ZP'!M424))=0,"Chybí DPH",
IF(OR('ÚHRADOVÝ KATALOG VZP - ZP'!M424=15,'ÚHRADOVÝ KATALOG VZP - ZP'!M424=21),
'ÚHRADOVÝ KATALOG VZP - ZP'!M424,"CHYBA")),
IF(LEN(TRIM('ÚHRADOVÝ KATALOG VZP - ZP'!M424))=0,"",
IF(OR('ÚHRADOVÝ KATALOG VZP - ZP'!M424=15,'ÚHRADOVÝ KATALOG VZP - ZP'!M424=21),
'ÚHRADOVÝ KATALOG VZP - ZP'!M424,"CHYBA"))
)</f>
        <v/>
      </c>
      <c r="N424" s="25" t="str">
        <f>IF(R424="NE",IF(AND(T424&lt;&gt;"X",LEN('ÚHRADOVÝ KATALOG VZP - ZP'!N424)&gt;0),IF(ROUND(J424*L424*(1+(M424/100))*T424,2)&lt;'ÚHRADOVÝ KATALOG VZP - ZP'!N424,TEXT('ÚHRADOVÝ KATALOG VZP - ZP'!N424,"# ##0,00 Kč") &amp; CHAR(10) &amp; "&gt; " &amp; TEXT('ÚHRADOVÝ KATALOG VZP - ZP'!N424-(J424*L424*(1+(M424/100))*T424),"# ##0,00 Kč"),TEXT('ÚHRADOVÝ KATALOG VZP - ZP'!N424,"# ##0,00 Kč") &amp; CHAR(10) &amp; "OK"),"Chybí data pro výpočet"),"")</f>
        <v/>
      </c>
      <c r="O424" s="26" t="str">
        <f>IF(AND(R424="NE",LEN('ÚHRADOVÝ KATALOG VZP - ZP'!O424)&gt;0),'ÚHRADOVÝ KATALOG VZP - ZP'!O424,"")</f>
        <v/>
      </c>
      <c r="P424" s="26" t="str">
        <f>IF(AND(R424="NE",LEN('ÚHRADOVÝ KATALOG VZP - ZP'!P424)&gt;0),'ÚHRADOVÝ KATALOG VZP - ZP'!P424,"")</f>
        <v/>
      </c>
      <c r="Q424" s="79" t="str">
        <f>IF(LEN(TRIM('ÚHRADOVÝ KATALOG VZP - ZP'!Q424))=0,"",IF(IFERROR(SEARCH("""",UPPER('ÚHRADOVÝ KATALOG VZP - ZP'!Q424)),0)=0,UPPER('ÚHRADOVÝ KATALOG VZP - ZP'!Q424),"("&amp;""""&amp;")"))</f>
        <v/>
      </c>
      <c r="R424" s="31" t="str">
        <f>IF(LEN(TRIM('ÚHRADOVÝ KATALOG VZP - ZP'!B424)&amp;TRIM('ÚHRADOVÝ KATALOG VZP - ZP'!C424)&amp;TRIM('ÚHRADOVÝ KATALOG VZP - ZP'!D424)&amp;TRIM('ÚHRADOVÝ KATALOG VZP - ZP'!E424)&amp;TRIM('ÚHRADOVÝ KATALOG VZP - ZP'!F424)&amp;TRIM('ÚHRADOVÝ KATALOG VZP - ZP'!G424)&amp;TRIM('ÚHRADOVÝ KATALOG VZP - ZP'!H424)&amp;TRIM('ÚHRADOVÝ KATALOG VZP - ZP'!I424)&amp;TRIM('ÚHRADOVÝ KATALOG VZP - ZP'!J424)&amp;TRIM('ÚHRADOVÝ KATALOG VZP - ZP'!K424)&amp;TRIM('ÚHRADOVÝ KATALOG VZP - ZP'!L424)&amp;TRIM('ÚHRADOVÝ KATALOG VZP - ZP'!M424)&amp;TRIM('ÚHRADOVÝ KATALOG VZP - ZP'!N424)&amp;TRIM('ÚHRADOVÝ KATALOG VZP - ZP'!O424)&amp;TRIM('ÚHRADOVÝ KATALOG VZP - ZP'!P424)&amp;TRIM('ÚHRADOVÝ KATALOG VZP - ZP'!Q424))=0,"ANO","NE")</f>
        <v>ANO</v>
      </c>
      <c r="S424" s="31" t="str">
        <f>IF(R424="NE",IF(LEN(TRIM('ÚHRADOVÝ KATALOG VZP - ZP'!B424))=0,"NOVÝ","OPRAVA"),"")</f>
        <v/>
      </c>
      <c r="T424" s="32" t="str">
        <f t="shared" si="28"/>
        <v>X</v>
      </c>
      <c r="U424" s="11"/>
      <c r="V424" s="11">
        <f>LEN(TRIM('ÚHRADOVÝ KATALOG VZP - ZP'!C424))</f>
        <v>0</v>
      </c>
      <c r="W424" s="11" t="str">
        <f>IF(IFERROR(SEARCH("""",UPPER('ÚHRADOVÝ KATALOG VZP - ZP'!C424)),0)&gt;0," "&amp;CHAR(34),"")</f>
        <v/>
      </c>
      <c r="X424" s="11" t="str">
        <f>IF(IFERROR(SEARCH("~?",UPPER('ÚHRADOVÝ KATALOG VZP - ZP'!C424)),0)&gt;0," ?","")</f>
        <v/>
      </c>
      <c r="Y424" s="11" t="str">
        <f>IF(IFERROR(SEARCH("!",UPPER('ÚHRADOVÝ KATALOG VZP - ZP'!C424)),0)&gt;0," !","")</f>
        <v/>
      </c>
      <c r="Z424" s="11" t="str">
        <f>IF(IFERROR(SEARCH("_",UPPER('ÚHRADOVÝ KATALOG VZP - ZP'!C424)),0)&gt;0," _","")</f>
        <v/>
      </c>
      <c r="AA424" s="11" t="str">
        <f>IF(IFERROR(SEARCH("§",UPPER('ÚHRADOVÝ KATALOG VZP - ZP'!C424)),0)&gt;0," §","")</f>
        <v/>
      </c>
      <c r="AB424" s="11" t="str">
        <f>IF(IFERROR(SEARCH("#",UPPER('ÚHRADOVÝ KATALOG VZP - ZP'!C424)),0)&gt;0," #","")</f>
        <v/>
      </c>
      <c r="AC424" s="11" t="str">
        <f>IF(IFERROR(SEARCH(CHAR(10),UPPER('ÚHRADOVÝ KATALOG VZP - ZP'!C424)),0)&gt;0," ALT+ENTER","")</f>
        <v/>
      </c>
      <c r="AD424" s="96" t="str">
        <f>IF(AND(V424=0, R424="NE"),"Chybí NAZ",IF(LEN(TRIM(W424&amp;X424&amp;Y424&amp;Z424&amp;AA424&amp;AB424&amp;AC424))&gt;0,"Nepovolený(é) znak(y):   "&amp;W424&amp;X424&amp;Y424&amp;Z424&amp;AA424&amp;AB424&amp;AC424,TRIM('ÚHRADOVÝ KATALOG VZP - ZP'!C424)))</f>
        <v/>
      </c>
      <c r="AE424" s="11">
        <f>LEN(TRIM('ÚHRADOVÝ KATALOG VZP - ZP'!D424))</f>
        <v>0</v>
      </c>
      <c r="AF424" s="11" t="str">
        <f>IF(IFERROR(SEARCH("""",UPPER('ÚHRADOVÝ KATALOG VZP - ZP'!D424)),0)&gt;0," "&amp;CHAR(34),"")</f>
        <v/>
      </c>
      <c r="AG424" s="11" t="str">
        <f>IF(IFERROR(SEARCH("~?",UPPER('ÚHRADOVÝ KATALOG VZP - ZP'!D424)),0)&gt;0," ?","")</f>
        <v/>
      </c>
      <c r="AH424" s="11" t="str">
        <f>IF(IFERROR(SEARCH("!",UPPER('ÚHRADOVÝ KATALOG VZP - ZP'!D424)),0)&gt;0," !","")</f>
        <v/>
      </c>
      <c r="AI424" s="11" t="str">
        <f>IF(IFERROR(SEARCH("_",UPPER('ÚHRADOVÝ KATALOG VZP - ZP'!D424)),0)&gt;0," _","")</f>
        <v/>
      </c>
      <c r="AJ424" s="11" t="str">
        <f>IF(IFERROR(SEARCH("§",UPPER('ÚHRADOVÝ KATALOG VZP - ZP'!D424)),0)&gt;0," §","")</f>
        <v/>
      </c>
      <c r="AK424" s="11" t="str">
        <f>IF(IFERROR(SEARCH("#",UPPER('ÚHRADOVÝ KATALOG VZP - ZP'!D424)),0)&gt;0," #","")</f>
        <v/>
      </c>
      <c r="AL424" s="11" t="str">
        <f>IF(IFERROR(SEARCH(CHAR(10),UPPER('ÚHRADOVÝ KATALOG VZP - ZP'!D424)),0)&gt;0," ALT+ENTER","")</f>
        <v/>
      </c>
      <c r="AM424" s="96" t="str">
        <f>IF(AND(AE424=0, R424="NE"),"Chybí DOP",IF(LEN(TRIM(AF424&amp;AG424&amp;AH424&amp;AI424&amp;AJ424&amp;AK424&amp;AL424))&gt;0,"Nepovolený(é) znak(y):   "&amp;AF424&amp;AG424&amp;AH424&amp;AI424&amp;AJ424&amp;AK424&amp;AL424,TRIM('ÚHRADOVÝ KATALOG VZP - ZP'!D424)))</f>
        <v/>
      </c>
    </row>
    <row r="425" spans="1:39" ht="30" hidden="1" customHeight="1" x14ac:dyDescent="0.2">
      <c r="A425" s="1">
        <v>420</v>
      </c>
      <c r="B425" s="20" t="str">
        <f>IF(ISBLANK('ÚHRADOVÝ KATALOG VZP - ZP'!B425),"",'ÚHRADOVÝ KATALOG VZP - ZP'!B425)</f>
        <v/>
      </c>
      <c r="C425" s="21" t="str">
        <f t="shared" si="25"/>
        <v/>
      </c>
      <c r="D425" s="21" t="str">
        <f t="shared" si="26"/>
        <v/>
      </c>
      <c r="E425" s="22" t="str">
        <f>IF(S425="NOVÝ",IF(LEN(TRIM('ÚHRADOVÝ KATALOG VZP - ZP'!E425))=0,"Chybí TYP",'ÚHRADOVÝ KATALOG VZP - ZP'!E425),IF(LEN(TRIM('ÚHRADOVÝ KATALOG VZP - ZP'!E425))=0,"",'ÚHRADOVÝ KATALOG VZP - ZP'!E425))</f>
        <v/>
      </c>
      <c r="F425" s="22" t="str">
        <f t="shared" si="27"/>
        <v/>
      </c>
      <c r="G425" s="22" t="str">
        <f>IF(S425="NOVÝ",IF(LEN(TRIM('ÚHRADOVÝ KATALOG VZP - ZP'!G425))=0,"???",IF(IFERROR(SEARCH("""",UPPER('ÚHRADOVÝ KATALOG VZP - ZP'!G425)),0)=0,UPPER('ÚHRADOVÝ KATALOG VZP - ZP'!G425),"("&amp;""""&amp;")")),IF(LEN(TRIM('ÚHRADOVÝ KATALOG VZP - ZP'!G425))=0,"",IF(IFERROR(SEARCH("""",UPPER('ÚHRADOVÝ KATALOG VZP - ZP'!G425)),0)=0,UPPER('ÚHRADOVÝ KATALOG VZP - ZP'!G425),"("&amp;""""&amp;")")))</f>
        <v/>
      </c>
      <c r="H425" s="22" t="str">
        <f>IF(IFERROR(SEARCH("""",UPPER('ÚHRADOVÝ KATALOG VZP - ZP'!H425)),0)=0,UPPER('ÚHRADOVÝ KATALOG VZP - ZP'!H425),"("&amp;""""&amp;")")</f>
        <v/>
      </c>
      <c r="I425" s="22" t="str">
        <f>IF(IFERROR(SEARCH("""",UPPER('ÚHRADOVÝ KATALOG VZP - ZP'!I425)),0)=0,UPPER('ÚHRADOVÝ KATALOG VZP - ZP'!I425),"("&amp;""""&amp;")")</f>
        <v/>
      </c>
      <c r="J425" s="23" t="str">
        <f>IF(S425="NOVÝ",IF(LEN(TRIM('ÚHRADOVÝ KATALOG VZP - ZP'!J425))=0,"Chybí VYC",'ÚHRADOVÝ KATALOG VZP - ZP'!J425),IF(LEN(TRIM('ÚHRADOVÝ KATALOG VZP - ZP'!J425))=0,"",'ÚHRADOVÝ KATALOG VZP - ZP'!J425))</f>
        <v/>
      </c>
      <c r="K425" s="22" t="str">
        <f>IF(S425="NOVÝ",IF(LEN(TRIM('ÚHRADOVÝ KATALOG VZP - ZP'!K425))=0,"Chybí MENA",IF(IFERROR(SEARCH("""",UPPER('ÚHRADOVÝ KATALOG VZP - ZP'!K425)),0)=0,UPPER('ÚHRADOVÝ KATALOG VZP - ZP'!K425),"("&amp;""""&amp;")")),IF(LEN(TRIM('ÚHRADOVÝ KATALOG VZP - ZP'!K425))=0,"",IF(IFERROR(SEARCH("""",UPPER('ÚHRADOVÝ KATALOG VZP - ZP'!K425)),0)=0,UPPER('ÚHRADOVÝ KATALOG VZP - ZP'!K425),"("&amp;""""&amp;")")))</f>
        <v/>
      </c>
      <c r="L425" s="24" t="str">
        <f>IF(S425="NOVÝ",IF(LEN(TRIM('ÚHRADOVÝ KATALOG VZP - ZP'!L425))=0,"Chybí KURZ",'ÚHRADOVÝ KATALOG VZP - ZP'!L425),IF(LEN(TRIM('ÚHRADOVÝ KATALOG VZP - ZP'!L425))=0,"",'ÚHRADOVÝ KATALOG VZP - ZP'!L425))</f>
        <v/>
      </c>
      <c r="M425" s="83" t="str">
        <f>IF(S425="NOVÝ",IF(LEN(TRIM('ÚHRADOVÝ KATALOG VZP - ZP'!M425))=0,"Chybí DPH",
IF(OR('ÚHRADOVÝ KATALOG VZP - ZP'!M425=15,'ÚHRADOVÝ KATALOG VZP - ZP'!M425=21),
'ÚHRADOVÝ KATALOG VZP - ZP'!M425,"CHYBA")),
IF(LEN(TRIM('ÚHRADOVÝ KATALOG VZP - ZP'!M425))=0,"",
IF(OR('ÚHRADOVÝ KATALOG VZP - ZP'!M425=15,'ÚHRADOVÝ KATALOG VZP - ZP'!M425=21),
'ÚHRADOVÝ KATALOG VZP - ZP'!M425,"CHYBA"))
)</f>
        <v/>
      </c>
      <c r="N425" s="25" t="str">
        <f>IF(R425="NE",IF(AND(T425&lt;&gt;"X",LEN('ÚHRADOVÝ KATALOG VZP - ZP'!N425)&gt;0),IF(ROUND(J425*L425*(1+(M425/100))*T425,2)&lt;'ÚHRADOVÝ KATALOG VZP - ZP'!N425,TEXT('ÚHRADOVÝ KATALOG VZP - ZP'!N425,"# ##0,00 Kč") &amp; CHAR(10) &amp; "&gt; " &amp; TEXT('ÚHRADOVÝ KATALOG VZP - ZP'!N425-(J425*L425*(1+(M425/100))*T425),"# ##0,00 Kč"),TEXT('ÚHRADOVÝ KATALOG VZP - ZP'!N425,"# ##0,00 Kč") &amp; CHAR(10) &amp; "OK"),"Chybí data pro výpočet"),"")</f>
        <v/>
      </c>
      <c r="O425" s="26" t="str">
        <f>IF(AND(R425="NE",LEN('ÚHRADOVÝ KATALOG VZP - ZP'!O425)&gt;0),'ÚHRADOVÝ KATALOG VZP - ZP'!O425,"")</f>
        <v/>
      </c>
      <c r="P425" s="26" t="str">
        <f>IF(AND(R425="NE",LEN('ÚHRADOVÝ KATALOG VZP - ZP'!P425)&gt;0),'ÚHRADOVÝ KATALOG VZP - ZP'!P425,"")</f>
        <v/>
      </c>
      <c r="Q425" s="79" t="str">
        <f>IF(LEN(TRIM('ÚHRADOVÝ KATALOG VZP - ZP'!Q425))=0,"",IF(IFERROR(SEARCH("""",UPPER('ÚHRADOVÝ KATALOG VZP - ZP'!Q425)),0)=0,UPPER('ÚHRADOVÝ KATALOG VZP - ZP'!Q425),"("&amp;""""&amp;")"))</f>
        <v/>
      </c>
      <c r="R425" s="31" t="str">
        <f>IF(LEN(TRIM('ÚHRADOVÝ KATALOG VZP - ZP'!B425)&amp;TRIM('ÚHRADOVÝ KATALOG VZP - ZP'!C425)&amp;TRIM('ÚHRADOVÝ KATALOG VZP - ZP'!D425)&amp;TRIM('ÚHRADOVÝ KATALOG VZP - ZP'!E425)&amp;TRIM('ÚHRADOVÝ KATALOG VZP - ZP'!F425)&amp;TRIM('ÚHRADOVÝ KATALOG VZP - ZP'!G425)&amp;TRIM('ÚHRADOVÝ KATALOG VZP - ZP'!H425)&amp;TRIM('ÚHRADOVÝ KATALOG VZP - ZP'!I425)&amp;TRIM('ÚHRADOVÝ KATALOG VZP - ZP'!J425)&amp;TRIM('ÚHRADOVÝ KATALOG VZP - ZP'!K425)&amp;TRIM('ÚHRADOVÝ KATALOG VZP - ZP'!L425)&amp;TRIM('ÚHRADOVÝ KATALOG VZP - ZP'!M425)&amp;TRIM('ÚHRADOVÝ KATALOG VZP - ZP'!N425)&amp;TRIM('ÚHRADOVÝ KATALOG VZP - ZP'!O425)&amp;TRIM('ÚHRADOVÝ KATALOG VZP - ZP'!P425)&amp;TRIM('ÚHRADOVÝ KATALOG VZP - ZP'!Q425))=0,"ANO","NE")</f>
        <v>ANO</v>
      </c>
      <c r="S425" s="31" t="str">
        <f>IF(R425="NE",IF(LEN(TRIM('ÚHRADOVÝ KATALOG VZP - ZP'!B425))=0,"NOVÝ","OPRAVA"),"")</f>
        <v/>
      </c>
      <c r="T425" s="32" t="str">
        <f t="shared" si="28"/>
        <v>X</v>
      </c>
      <c r="U425" s="11"/>
      <c r="V425" s="11">
        <f>LEN(TRIM('ÚHRADOVÝ KATALOG VZP - ZP'!C425))</f>
        <v>0</v>
      </c>
      <c r="W425" s="11" t="str">
        <f>IF(IFERROR(SEARCH("""",UPPER('ÚHRADOVÝ KATALOG VZP - ZP'!C425)),0)&gt;0," "&amp;CHAR(34),"")</f>
        <v/>
      </c>
      <c r="X425" s="11" t="str">
        <f>IF(IFERROR(SEARCH("~?",UPPER('ÚHRADOVÝ KATALOG VZP - ZP'!C425)),0)&gt;0," ?","")</f>
        <v/>
      </c>
      <c r="Y425" s="11" t="str">
        <f>IF(IFERROR(SEARCH("!",UPPER('ÚHRADOVÝ KATALOG VZP - ZP'!C425)),0)&gt;0," !","")</f>
        <v/>
      </c>
      <c r="Z425" s="11" t="str">
        <f>IF(IFERROR(SEARCH("_",UPPER('ÚHRADOVÝ KATALOG VZP - ZP'!C425)),0)&gt;0," _","")</f>
        <v/>
      </c>
      <c r="AA425" s="11" t="str">
        <f>IF(IFERROR(SEARCH("§",UPPER('ÚHRADOVÝ KATALOG VZP - ZP'!C425)),0)&gt;0," §","")</f>
        <v/>
      </c>
      <c r="AB425" s="11" t="str">
        <f>IF(IFERROR(SEARCH("#",UPPER('ÚHRADOVÝ KATALOG VZP - ZP'!C425)),0)&gt;0," #","")</f>
        <v/>
      </c>
      <c r="AC425" s="11" t="str">
        <f>IF(IFERROR(SEARCH(CHAR(10),UPPER('ÚHRADOVÝ KATALOG VZP - ZP'!C425)),0)&gt;0," ALT+ENTER","")</f>
        <v/>
      </c>
      <c r="AD425" s="96" t="str">
        <f>IF(AND(V425=0, R425="NE"),"Chybí NAZ",IF(LEN(TRIM(W425&amp;X425&amp;Y425&amp;Z425&amp;AA425&amp;AB425&amp;AC425))&gt;0,"Nepovolený(é) znak(y):   "&amp;W425&amp;X425&amp;Y425&amp;Z425&amp;AA425&amp;AB425&amp;AC425,TRIM('ÚHRADOVÝ KATALOG VZP - ZP'!C425)))</f>
        <v/>
      </c>
      <c r="AE425" s="11">
        <f>LEN(TRIM('ÚHRADOVÝ KATALOG VZP - ZP'!D425))</f>
        <v>0</v>
      </c>
      <c r="AF425" s="11" t="str">
        <f>IF(IFERROR(SEARCH("""",UPPER('ÚHRADOVÝ KATALOG VZP - ZP'!D425)),0)&gt;0," "&amp;CHAR(34),"")</f>
        <v/>
      </c>
      <c r="AG425" s="11" t="str">
        <f>IF(IFERROR(SEARCH("~?",UPPER('ÚHRADOVÝ KATALOG VZP - ZP'!D425)),0)&gt;0," ?","")</f>
        <v/>
      </c>
      <c r="AH425" s="11" t="str">
        <f>IF(IFERROR(SEARCH("!",UPPER('ÚHRADOVÝ KATALOG VZP - ZP'!D425)),0)&gt;0," !","")</f>
        <v/>
      </c>
      <c r="AI425" s="11" t="str">
        <f>IF(IFERROR(SEARCH("_",UPPER('ÚHRADOVÝ KATALOG VZP - ZP'!D425)),0)&gt;0," _","")</f>
        <v/>
      </c>
      <c r="AJ425" s="11" t="str">
        <f>IF(IFERROR(SEARCH("§",UPPER('ÚHRADOVÝ KATALOG VZP - ZP'!D425)),0)&gt;0," §","")</f>
        <v/>
      </c>
      <c r="AK425" s="11" t="str">
        <f>IF(IFERROR(SEARCH("#",UPPER('ÚHRADOVÝ KATALOG VZP - ZP'!D425)),0)&gt;0," #","")</f>
        <v/>
      </c>
      <c r="AL425" s="11" t="str">
        <f>IF(IFERROR(SEARCH(CHAR(10),UPPER('ÚHRADOVÝ KATALOG VZP - ZP'!D425)),0)&gt;0," ALT+ENTER","")</f>
        <v/>
      </c>
      <c r="AM425" s="96" t="str">
        <f>IF(AND(AE425=0, R425="NE"),"Chybí DOP",IF(LEN(TRIM(AF425&amp;AG425&amp;AH425&amp;AI425&amp;AJ425&amp;AK425&amp;AL425))&gt;0,"Nepovolený(é) znak(y):   "&amp;AF425&amp;AG425&amp;AH425&amp;AI425&amp;AJ425&amp;AK425&amp;AL425,TRIM('ÚHRADOVÝ KATALOG VZP - ZP'!D425)))</f>
        <v/>
      </c>
    </row>
    <row r="426" spans="1:39" ht="30" hidden="1" customHeight="1" x14ac:dyDescent="0.2">
      <c r="A426" s="1">
        <v>421</v>
      </c>
      <c r="B426" s="20" t="str">
        <f>IF(ISBLANK('ÚHRADOVÝ KATALOG VZP - ZP'!B426),"",'ÚHRADOVÝ KATALOG VZP - ZP'!B426)</f>
        <v/>
      </c>
      <c r="C426" s="21" t="str">
        <f t="shared" si="25"/>
        <v/>
      </c>
      <c r="D426" s="21" t="str">
        <f t="shared" si="26"/>
        <v/>
      </c>
      <c r="E426" s="22" t="str">
        <f>IF(S426="NOVÝ",IF(LEN(TRIM('ÚHRADOVÝ KATALOG VZP - ZP'!E426))=0,"Chybí TYP",'ÚHRADOVÝ KATALOG VZP - ZP'!E426),IF(LEN(TRIM('ÚHRADOVÝ KATALOG VZP - ZP'!E426))=0,"",'ÚHRADOVÝ KATALOG VZP - ZP'!E426))</f>
        <v/>
      </c>
      <c r="F426" s="22" t="str">
        <f t="shared" si="27"/>
        <v/>
      </c>
      <c r="G426" s="22" t="str">
        <f>IF(S426="NOVÝ",IF(LEN(TRIM('ÚHRADOVÝ KATALOG VZP - ZP'!G426))=0,"???",IF(IFERROR(SEARCH("""",UPPER('ÚHRADOVÝ KATALOG VZP - ZP'!G426)),0)=0,UPPER('ÚHRADOVÝ KATALOG VZP - ZP'!G426),"("&amp;""""&amp;")")),IF(LEN(TRIM('ÚHRADOVÝ KATALOG VZP - ZP'!G426))=0,"",IF(IFERROR(SEARCH("""",UPPER('ÚHRADOVÝ KATALOG VZP - ZP'!G426)),0)=0,UPPER('ÚHRADOVÝ KATALOG VZP - ZP'!G426),"("&amp;""""&amp;")")))</f>
        <v/>
      </c>
      <c r="H426" s="22" t="str">
        <f>IF(IFERROR(SEARCH("""",UPPER('ÚHRADOVÝ KATALOG VZP - ZP'!H426)),0)=0,UPPER('ÚHRADOVÝ KATALOG VZP - ZP'!H426),"("&amp;""""&amp;")")</f>
        <v/>
      </c>
      <c r="I426" s="22" t="str">
        <f>IF(IFERROR(SEARCH("""",UPPER('ÚHRADOVÝ KATALOG VZP - ZP'!I426)),0)=0,UPPER('ÚHRADOVÝ KATALOG VZP - ZP'!I426),"("&amp;""""&amp;")")</f>
        <v/>
      </c>
      <c r="J426" s="23" t="str">
        <f>IF(S426="NOVÝ",IF(LEN(TRIM('ÚHRADOVÝ KATALOG VZP - ZP'!J426))=0,"Chybí VYC",'ÚHRADOVÝ KATALOG VZP - ZP'!J426),IF(LEN(TRIM('ÚHRADOVÝ KATALOG VZP - ZP'!J426))=0,"",'ÚHRADOVÝ KATALOG VZP - ZP'!J426))</f>
        <v/>
      </c>
      <c r="K426" s="22" t="str">
        <f>IF(S426="NOVÝ",IF(LEN(TRIM('ÚHRADOVÝ KATALOG VZP - ZP'!K426))=0,"Chybí MENA",IF(IFERROR(SEARCH("""",UPPER('ÚHRADOVÝ KATALOG VZP - ZP'!K426)),0)=0,UPPER('ÚHRADOVÝ KATALOG VZP - ZP'!K426),"("&amp;""""&amp;")")),IF(LEN(TRIM('ÚHRADOVÝ KATALOG VZP - ZP'!K426))=0,"",IF(IFERROR(SEARCH("""",UPPER('ÚHRADOVÝ KATALOG VZP - ZP'!K426)),0)=0,UPPER('ÚHRADOVÝ KATALOG VZP - ZP'!K426),"("&amp;""""&amp;")")))</f>
        <v/>
      </c>
      <c r="L426" s="24" t="str">
        <f>IF(S426="NOVÝ",IF(LEN(TRIM('ÚHRADOVÝ KATALOG VZP - ZP'!L426))=0,"Chybí KURZ",'ÚHRADOVÝ KATALOG VZP - ZP'!L426),IF(LEN(TRIM('ÚHRADOVÝ KATALOG VZP - ZP'!L426))=0,"",'ÚHRADOVÝ KATALOG VZP - ZP'!L426))</f>
        <v/>
      </c>
      <c r="M426" s="83" t="str">
        <f>IF(S426="NOVÝ",IF(LEN(TRIM('ÚHRADOVÝ KATALOG VZP - ZP'!M426))=0,"Chybí DPH",
IF(OR('ÚHRADOVÝ KATALOG VZP - ZP'!M426=15,'ÚHRADOVÝ KATALOG VZP - ZP'!M426=21),
'ÚHRADOVÝ KATALOG VZP - ZP'!M426,"CHYBA")),
IF(LEN(TRIM('ÚHRADOVÝ KATALOG VZP - ZP'!M426))=0,"",
IF(OR('ÚHRADOVÝ KATALOG VZP - ZP'!M426=15,'ÚHRADOVÝ KATALOG VZP - ZP'!M426=21),
'ÚHRADOVÝ KATALOG VZP - ZP'!M426,"CHYBA"))
)</f>
        <v/>
      </c>
      <c r="N426" s="25" t="str">
        <f>IF(R426="NE",IF(AND(T426&lt;&gt;"X",LEN('ÚHRADOVÝ KATALOG VZP - ZP'!N426)&gt;0),IF(ROUND(J426*L426*(1+(M426/100))*T426,2)&lt;'ÚHRADOVÝ KATALOG VZP - ZP'!N426,TEXT('ÚHRADOVÝ KATALOG VZP - ZP'!N426,"# ##0,00 Kč") &amp; CHAR(10) &amp; "&gt; " &amp; TEXT('ÚHRADOVÝ KATALOG VZP - ZP'!N426-(J426*L426*(1+(M426/100))*T426),"# ##0,00 Kč"),TEXT('ÚHRADOVÝ KATALOG VZP - ZP'!N426,"# ##0,00 Kč") &amp; CHAR(10) &amp; "OK"),"Chybí data pro výpočet"),"")</f>
        <v/>
      </c>
      <c r="O426" s="26" t="str">
        <f>IF(AND(R426="NE",LEN('ÚHRADOVÝ KATALOG VZP - ZP'!O426)&gt;0),'ÚHRADOVÝ KATALOG VZP - ZP'!O426,"")</f>
        <v/>
      </c>
      <c r="P426" s="26" t="str">
        <f>IF(AND(R426="NE",LEN('ÚHRADOVÝ KATALOG VZP - ZP'!P426)&gt;0),'ÚHRADOVÝ KATALOG VZP - ZP'!P426,"")</f>
        <v/>
      </c>
      <c r="Q426" s="79" t="str">
        <f>IF(LEN(TRIM('ÚHRADOVÝ KATALOG VZP - ZP'!Q426))=0,"",IF(IFERROR(SEARCH("""",UPPER('ÚHRADOVÝ KATALOG VZP - ZP'!Q426)),0)=0,UPPER('ÚHRADOVÝ KATALOG VZP - ZP'!Q426),"("&amp;""""&amp;")"))</f>
        <v/>
      </c>
      <c r="R426" s="31" t="str">
        <f>IF(LEN(TRIM('ÚHRADOVÝ KATALOG VZP - ZP'!B426)&amp;TRIM('ÚHRADOVÝ KATALOG VZP - ZP'!C426)&amp;TRIM('ÚHRADOVÝ KATALOG VZP - ZP'!D426)&amp;TRIM('ÚHRADOVÝ KATALOG VZP - ZP'!E426)&amp;TRIM('ÚHRADOVÝ KATALOG VZP - ZP'!F426)&amp;TRIM('ÚHRADOVÝ KATALOG VZP - ZP'!G426)&amp;TRIM('ÚHRADOVÝ KATALOG VZP - ZP'!H426)&amp;TRIM('ÚHRADOVÝ KATALOG VZP - ZP'!I426)&amp;TRIM('ÚHRADOVÝ KATALOG VZP - ZP'!J426)&amp;TRIM('ÚHRADOVÝ KATALOG VZP - ZP'!K426)&amp;TRIM('ÚHRADOVÝ KATALOG VZP - ZP'!L426)&amp;TRIM('ÚHRADOVÝ KATALOG VZP - ZP'!M426)&amp;TRIM('ÚHRADOVÝ KATALOG VZP - ZP'!N426)&amp;TRIM('ÚHRADOVÝ KATALOG VZP - ZP'!O426)&amp;TRIM('ÚHRADOVÝ KATALOG VZP - ZP'!P426)&amp;TRIM('ÚHRADOVÝ KATALOG VZP - ZP'!Q426))=0,"ANO","NE")</f>
        <v>ANO</v>
      </c>
      <c r="S426" s="31" t="str">
        <f>IF(R426="NE",IF(LEN(TRIM('ÚHRADOVÝ KATALOG VZP - ZP'!B426))=0,"NOVÝ","OPRAVA"),"")</f>
        <v/>
      </c>
      <c r="T426" s="32" t="str">
        <f t="shared" si="28"/>
        <v>X</v>
      </c>
      <c r="U426" s="11"/>
      <c r="V426" s="11">
        <f>LEN(TRIM('ÚHRADOVÝ KATALOG VZP - ZP'!C426))</f>
        <v>0</v>
      </c>
      <c r="W426" s="11" t="str">
        <f>IF(IFERROR(SEARCH("""",UPPER('ÚHRADOVÝ KATALOG VZP - ZP'!C426)),0)&gt;0," "&amp;CHAR(34),"")</f>
        <v/>
      </c>
      <c r="X426" s="11" t="str">
        <f>IF(IFERROR(SEARCH("~?",UPPER('ÚHRADOVÝ KATALOG VZP - ZP'!C426)),0)&gt;0," ?","")</f>
        <v/>
      </c>
      <c r="Y426" s="11" t="str">
        <f>IF(IFERROR(SEARCH("!",UPPER('ÚHRADOVÝ KATALOG VZP - ZP'!C426)),0)&gt;0," !","")</f>
        <v/>
      </c>
      <c r="Z426" s="11" t="str">
        <f>IF(IFERROR(SEARCH("_",UPPER('ÚHRADOVÝ KATALOG VZP - ZP'!C426)),0)&gt;0," _","")</f>
        <v/>
      </c>
      <c r="AA426" s="11" t="str">
        <f>IF(IFERROR(SEARCH("§",UPPER('ÚHRADOVÝ KATALOG VZP - ZP'!C426)),0)&gt;0," §","")</f>
        <v/>
      </c>
      <c r="AB426" s="11" t="str">
        <f>IF(IFERROR(SEARCH("#",UPPER('ÚHRADOVÝ KATALOG VZP - ZP'!C426)),0)&gt;0," #","")</f>
        <v/>
      </c>
      <c r="AC426" s="11" t="str">
        <f>IF(IFERROR(SEARCH(CHAR(10),UPPER('ÚHRADOVÝ KATALOG VZP - ZP'!C426)),0)&gt;0," ALT+ENTER","")</f>
        <v/>
      </c>
      <c r="AD426" s="96" t="str">
        <f>IF(AND(V426=0, R426="NE"),"Chybí NAZ",IF(LEN(TRIM(W426&amp;X426&amp;Y426&amp;Z426&amp;AA426&amp;AB426&amp;AC426))&gt;0,"Nepovolený(é) znak(y):   "&amp;W426&amp;X426&amp;Y426&amp;Z426&amp;AA426&amp;AB426&amp;AC426,TRIM('ÚHRADOVÝ KATALOG VZP - ZP'!C426)))</f>
        <v/>
      </c>
      <c r="AE426" s="11">
        <f>LEN(TRIM('ÚHRADOVÝ KATALOG VZP - ZP'!D426))</f>
        <v>0</v>
      </c>
      <c r="AF426" s="11" t="str">
        <f>IF(IFERROR(SEARCH("""",UPPER('ÚHRADOVÝ KATALOG VZP - ZP'!D426)),0)&gt;0," "&amp;CHAR(34),"")</f>
        <v/>
      </c>
      <c r="AG426" s="11" t="str">
        <f>IF(IFERROR(SEARCH("~?",UPPER('ÚHRADOVÝ KATALOG VZP - ZP'!D426)),0)&gt;0," ?","")</f>
        <v/>
      </c>
      <c r="AH426" s="11" t="str">
        <f>IF(IFERROR(SEARCH("!",UPPER('ÚHRADOVÝ KATALOG VZP - ZP'!D426)),0)&gt;0," !","")</f>
        <v/>
      </c>
      <c r="AI426" s="11" t="str">
        <f>IF(IFERROR(SEARCH("_",UPPER('ÚHRADOVÝ KATALOG VZP - ZP'!D426)),0)&gt;0," _","")</f>
        <v/>
      </c>
      <c r="AJ426" s="11" t="str">
        <f>IF(IFERROR(SEARCH("§",UPPER('ÚHRADOVÝ KATALOG VZP - ZP'!D426)),0)&gt;0," §","")</f>
        <v/>
      </c>
      <c r="AK426" s="11" t="str">
        <f>IF(IFERROR(SEARCH("#",UPPER('ÚHRADOVÝ KATALOG VZP - ZP'!D426)),0)&gt;0," #","")</f>
        <v/>
      </c>
      <c r="AL426" s="11" t="str">
        <f>IF(IFERROR(SEARCH(CHAR(10),UPPER('ÚHRADOVÝ KATALOG VZP - ZP'!D426)),0)&gt;0," ALT+ENTER","")</f>
        <v/>
      </c>
      <c r="AM426" s="96" t="str">
        <f>IF(AND(AE426=0, R426="NE"),"Chybí DOP",IF(LEN(TRIM(AF426&amp;AG426&amp;AH426&amp;AI426&amp;AJ426&amp;AK426&amp;AL426))&gt;0,"Nepovolený(é) znak(y):   "&amp;AF426&amp;AG426&amp;AH426&amp;AI426&amp;AJ426&amp;AK426&amp;AL426,TRIM('ÚHRADOVÝ KATALOG VZP - ZP'!D426)))</f>
        <v/>
      </c>
    </row>
    <row r="427" spans="1:39" ht="30" hidden="1" customHeight="1" x14ac:dyDescent="0.2">
      <c r="A427" s="1">
        <v>422</v>
      </c>
      <c r="B427" s="20" t="str">
        <f>IF(ISBLANK('ÚHRADOVÝ KATALOG VZP - ZP'!B427),"",'ÚHRADOVÝ KATALOG VZP - ZP'!B427)</f>
        <v/>
      </c>
      <c r="C427" s="21" t="str">
        <f t="shared" si="25"/>
        <v/>
      </c>
      <c r="D427" s="21" t="str">
        <f t="shared" si="26"/>
        <v/>
      </c>
      <c r="E427" s="22" t="str">
        <f>IF(S427="NOVÝ",IF(LEN(TRIM('ÚHRADOVÝ KATALOG VZP - ZP'!E427))=0,"Chybí TYP",'ÚHRADOVÝ KATALOG VZP - ZP'!E427),IF(LEN(TRIM('ÚHRADOVÝ KATALOG VZP - ZP'!E427))=0,"",'ÚHRADOVÝ KATALOG VZP - ZP'!E427))</f>
        <v/>
      </c>
      <c r="F427" s="22" t="str">
        <f t="shared" si="27"/>
        <v/>
      </c>
      <c r="G427" s="22" t="str">
        <f>IF(S427="NOVÝ",IF(LEN(TRIM('ÚHRADOVÝ KATALOG VZP - ZP'!G427))=0,"???",IF(IFERROR(SEARCH("""",UPPER('ÚHRADOVÝ KATALOG VZP - ZP'!G427)),0)=0,UPPER('ÚHRADOVÝ KATALOG VZP - ZP'!G427),"("&amp;""""&amp;")")),IF(LEN(TRIM('ÚHRADOVÝ KATALOG VZP - ZP'!G427))=0,"",IF(IFERROR(SEARCH("""",UPPER('ÚHRADOVÝ KATALOG VZP - ZP'!G427)),0)=0,UPPER('ÚHRADOVÝ KATALOG VZP - ZP'!G427),"("&amp;""""&amp;")")))</f>
        <v/>
      </c>
      <c r="H427" s="22" t="str">
        <f>IF(IFERROR(SEARCH("""",UPPER('ÚHRADOVÝ KATALOG VZP - ZP'!H427)),0)=0,UPPER('ÚHRADOVÝ KATALOG VZP - ZP'!H427),"("&amp;""""&amp;")")</f>
        <v/>
      </c>
      <c r="I427" s="22" t="str">
        <f>IF(IFERROR(SEARCH("""",UPPER('ÚHRADOVÝ KATALOG VZP - ZP'!I427)),0)=0,UPPER('ÚHRADOVÝ KATALOG VZP - ZP'!I427),"("&amp;""""&amp;")")</f>
        <v/>
      </c>
      <c r="J427" s="23" t="str">
        <f>IF(S427="NOVÝ",IF(LEN(TRIM('ÚHRADOVÝ KATALOG VZP - ZP'!J427))=0,"Chybí VYC",'ÚHRADOVÝ KATALOG VZP - ZP'!J427),IF(LEN(TRIM('ÚHRADOVÝ KATALOG VZP - ZP'!J427))=0,"",'ÚHRADOVÝ KATALOG VZP - ZP'!J427))</f>
        <v/>
      </c>
      <c r="K427" s="22" t="str">
        <f>IF(S427="NOVÝ",IF(LEN(TRIM('ÚHRADOVÝ KATALOG VZP - ZP'!K427))=0,"Chybí MENA",IF(IFERROR(SEARCH("""",UPPER('ÚHRADOVÝ KATALOG VZP - ZP'!K427)),0)=0,UPPER('ÚHRADOVÝ KATALOG VZP - ZP'!K427),"("&amp;""""&amp;")")),IF(LEN(TRIM('ÚHRADOVÝ KATALOG VZP - ZP'!K427))=0,"",IF(IFERROR(SEARCH("""",UPPER('ÚHRADOVÝ KATALOG VZP - ZP'!K427)),0)=0,UPPER('ÚHRADOVÝ KATALOG VZP - ZP'!K427),"("&amp;""""&amp;")")))</f>
        <v/>
      </c>
      <c r="L427" s="24" t="str">
        <f>IF(S427="NOVÝ",IF(LEN(TRIM('ÚHRADOVÝ KATALOG VZP - ZP'!L427))=0,"Chybí KURZ",'ÚHRADOVÝ KATALOG VZP - ZP'!L427),IF(LEN(TRIM('ÚHRADOVÝ KATALOG VZP - ZP'!L427))=0,"",'ÚHRADOVÝ KATALOG VZP - ZP'!L427))</f>
        <v/>
      </c>
      <c r="M427" s="83" t="str">
        <f>IF(S427="NOVÝ",IF(LEN(TRIM('ÚHRADOVÝ KATALOG VZP - ZP'!M427))=0,"Chybí DPH",
IF(OR('ÚHRADOVÝ KATALOG VZP - ZP'!M427=15,'ÚHRADOVÝ KATALOG VZP - ZP'!M427=21),
'ÚHRADOVÝ KATALOG VZP - ZP'!M427,"CHYBA")),
IF(LEN(TRIM('ÚHRADOVÝ KATALOG VZP - ZP'!M427))=0,"",
IF(OR('ÚHRADOVÝ KATALOG VZP - ZP'!M427=15,'ÚHRADOVÝ KATALOG VZP - ZP'!M427=21),
'ÚHRADOVÝ KATALOG VZP - ZP'!M427,"CHYBA"))
)</f>
        <v/>
      </c>
      <c r="N427" s="25" t="str">
        <f>IF(R427="NE",IF(AND(T427&lt;&gt;"X",LEN('ÚHRADOVÝ KATALOG VZP - ZP'!N427)&gt;0),IF(ROUND(J427*L427*(1+(M427/100))*T427,2)&lt;'ÚHRADOVÝ KATALOG VZP - ZP'!N427,TEXT('ÚHRADOVÝ KATALOG VZP - ZP'!N427,"# ##0,00 Kč") &amp; CHAR(10) &amp; "&gt; " &amp; TEXT('ÚHRADOVÝ KATALOG VZP - ZP'!N427-(J427*L427*(1+(M427/100))*T427),"# ##0,00 Kč"),TEXT('ÚHRADOVÝ KATALOG VZP - ZP'!N427,"# ##0,00 Kč") &amp; CHAR(10) &amp; "OK"),"Chybí data pro výpočet"),"")</f>
        <v/>
      </c>
      <c r="O427" s="26" t="str">
        <f>IF(AND(R427="NE",LEN('ÚHRADOVÝ KATALOG VZP - ZP'!O427)&gt;0),'ÚHRADOVÝ KATALOG VZP - ZP'!O427,"")</f>
        <v/>
      </c>
      <c r="P427" s="26" t="str">
        <f>IF(AND(R427="NE",LEN('ÚHRADOVÝ KATALOG VZP - ZP'!P427)&gt;0),'ÚHRADOVÝ KATALOG VZP - ZP'!P427,"")</f>
        <v/>
      </c>
      <c r="Q427" s="79" t="str">
        <f>IF(LEN(TRIM('ÚHRADOVÝ KATALOG VZP - ZP'!Q427))=0,"",IF(IFERROR(SEARCH("""",UPPER('ÚHRADOVÝ KATALOG VZP - ZP'!Q427)),0)=0,UPPER('ÚHRADOVÝ KATALOG VZP - ZP'!Q427),"("&amp;""""&amp;")"))</f>
        <v/>
      </c>
      <c r="R427" s="31" t="str">
        <f>IF(LEN(TRIM('ÚHRADOVÝ KATALOG VZP - ZP'!B427)&amp;TRIM('ÚHRADOVÝ KATALOG VZP - ZP'!C427)&amp;TRIM('ÚHRADOVÝ KATALOG VZP - ZP'!D427)&amp;TRIM('ÚHRADOVÝ KATALOG VZP - ZP'!E427)&amp;TRIM('ÚHRADOVÝ KATALOG VZP - ZP'!F427)&amp;TRIM('ÚHRADOVÝ KATALOG VZP - ZP'!G427)&amp;TRIM('ÚHRADOVÝ KATALOG VZP - ZP'!H427)&amp;TRIM('ÚHRADOVÝ KATALOG VZP - ZP'!I427)&amp;TRIM('ÚHRADOVÝ KATALOG VZP - ZP'!J427)&amp;TRIM('ÚHRADOVÝ KATALOG VZP - ZP'!K427)&amp;TRIM('ÚHRADOVÝ KATALOG VZP - ZP'!L427)&amp;TRIM('ÚHRADOVÝ KATALOG VZP - ZP'!M427)&amp;TRIM('ÚHRADOVÝ KATALOG VZP - ZP'!N427)&amp;TRIM('ÚHRADOVÝ KATALOG VZP - ZP'!O427)&amp;TRIM('ÚHRADOVÝ KATALOG VZP - ZP'!P427)&amp;TRIM('ÚHRADOVÝ KATALOG VZP - ZP'!Q427))=0,"ANO","NE")</f>
        <v>ANO</v>
      </c>
      <c r="S427" s="31" t="str">
        <f>IF(R427="NE",IF(LEN(TRIM('ÚHRADOVÝ KATALOG VZP - ZP'!B427))=0,"NOVÝ","OPRAVA"),"")</f>
        <v/>
      </c>
      <c r="T427" s="32" t="str">
        <f t="shared" si="28"/>
        <v>X</v>
      </c>
      <c r="U427" s="11"/>
      <c r="V427" s="11">
        <f>LEN(TRIM('ÚHRADOVÝ KATALOG VZP - ZP'!C427))</f>
        <v>0</v>
      </c>
      <c r="W427" s="11" t="str">
        <f>IF(IFERROR(SEARCH("""",UPPER('ÚHRADOVÝ KATALOG VZP - ZP'!C427)),0)&gt;0," "&amp;CHAR(34),"")</f>
        <v/>
      </c>
      <c r="X427" s="11" t="str">
        <f>IF(IFERROR(SEARCH("~?",UPPER('ÚHRADOVÝ KATALOG VZP - ZP'!C427)),0)&gt;0," ?","")</f>
        <v/>
      </c>
      <c r="Y427" s="11" t="str">
        <f>IF(IFERROR(SEARCH("!",UPPER('ÚHRADOVÝ KATALOG VZP - ZP'!C427)),0)&gt;0," !","")</f>
        <v/>
      </c>
      <c r="Z427" s="11" t="str">
        <f>IF(IFERROR(SEARCH("_",UPPER('ÚHRADOVÝ KATALOG VZP - ZP'!C427)),0)&gt;0," _","")</f>
        <v/>
      </c>
      <c r="AA427" s="11" t="str">
        <f>IF(IFERROR(SEARCH("§",UPPER('ÚHRADOVÝ KATALOG VZP - ZP'!C427)),0)&gt;0," §","")</f>
        <v/>
      </c>
      <c r="AB427" s="11" t="str">
        <f>IF(IFERROR(SEARCH("#",UPPER('ÚHRADOVÝ KATALOG VZP - ZP'!C427)),0)&gt;0," #","")</f>
        <v/>
      </c>
      <c r="AC427" s="11" t="str">
        <f>IF(IFERROR(SEARCH(CHAR(10),UPPER('ÚHRADOVÝ KATALOG VZP - ZP'!C427)),0)&gt;0," ALT+ENTER","")</f>
        <v/>
      </c>
      <c r="AD427" s="96" t="str">
        <f>IF(AND(V427=0, R427="NE"),"Chybí NAZ",IF(LEN(TRIM(W427&amp;X427&amp;Y427&amp;Z427&amp;AA427&amp;AB427&amp;AC427))&gt;0,"Nepovolený(é) znak(y):   "&amp;W427&amp;X427&amp;Y427&amp;Z427&amp;AA427&amp;AB427&amp;AC427,TRIM('ÚHRADOVÝ KATALOG VZP - ZP'!C427)))</f>
        <v/>
      </c>
      <c r="AE427" s="11">
        <f>LEN(TRIM('ÚHRADOVÝ KATALOG VZP - ZP'!D427))</f>
        <v>0</v>
      </c>
      <c r="AF427" s="11" t="str">
        <f>IF(IFERROR(SEARCH("""",UPPER('ÚHRADOVÝ KATALOG VZP - ZP'!D427)),0)&gt;0," "&amp;CHAR(34),"")</f>
        <v/>
      </c>
      <c r="AG427" s="11" t="str">
        <f>IF(IFERROR(SEARCH("~?",UPPER('ÚHRADOVÝ KATALOG VZP - ZP'!D427)),0)&gt;0," ?","")</f>
        <v/>
      </c>
      <c r="AH427" s="11" t="str">
        <f>IF(IFERROR(SEARCH("!",UPPER('ÚHRADOVÝ KATALOG VZP - ZP'!D427)),0)&gt;0," !","")</f>
        <v/>
      </c>
      <c r="AI427" s="11" t="str">
        <f>IF(IFERROR(SEARCH("_",UPPER('ÚHRADOVÝ KATALOG VZP - ZP'!D427)),0)&gt;0," _","")</f>
        <v/>
      </c>
      <c r="AJ427" s="11" t="str">
        <f>IF(IFERROR(SEARCH("§",UPPER('ÚHRADOVÝ KATALOG VZP - ZP'!D427)),0)&gt;0," §","")</f>
        <v/>
      </c>
      <c r="AK427" s="11" t="str">
        <f>IF(IFERROR(SEARCH("#",UPPER('ÚHRADOVÝ KATALOG VZP - ZP'!D427)),0)&gt;0," #","")</f>
        <v/>
      </c>
      <c r="AL427" s="11" t="str">
        <f>IF(IFERROR(SEARCH(CHAR(10),UPPER('ÚHRADOVÝ KATALOG VZP - ZP'!D427)),0)&gt;0," ALT+ENTER","")</f>
        <v/>
      </c>
      <c r="AM427" s="96" t="str">
        <f>IF(AND(AE427=0, R427="NE"),"Chybí DOP",IF(LEN(TRIM(AF427&amp;AG427&amp;AH427&amp;AI427&amp;AJ427&amp;AK427&amp;AL427))&gt;0,"Nepovolený(é) znak(y):   "&amp;AF427&amp;AG427&amp;AH427&amp;AI427&amp;AJ427&amp;AK427&amp;AL427,TRIM('ÚHRADOVÝ KATALOG VZP - ZP'!D427)))</f>
        <v/>
      </c>
    </row>
    <row r="428" spans="1:39" ht="30" hidden="1" customHeight="1" x14ac:dyDescent="0.2">
      <c r="A428" s="1">
        <v>423</v>
      </c>
      <c r="B428" s="20" t="str">
        <f>IF(ISBLANK('ÚHRADOVÝ KATALOG VZP - ZP'!B428),"",'ÚHRADOVÝ KATALOG VZP - ZP'!B428)</f>
        <v/>
      </c>
      <c r="C428" s="21" t="str">
        <f t="shared" si="25"/>
        <v/>
      </c>
      <c r="D428" s="21" t="str">
        <f t="shared" si="26"/>
        <v/>
      </c>
      <c r="E428" s="22" t="str">
        <f>IF(S428="NOVÝ",IF(LEN(TRIM('ÚHRADOVÝ KATALOG VZP - ZP'!E428))=0,"Chybí TYP",'ÚHRADOVÝ KATALOG VZP - ZP'!E428),IF(LEN(TRIM('ÚHRADOVÝ KATALOG VZP - ZP'!E428))=0,"",'ÚHRADOVÝ KATALOG VZP - ZP'!E428))</f>
        <v/>
      </c>
      <c r="F428" s="22" t="str">
        <f t="shared" si="27"/>
        <v/>
      </c>
      <c r="G428" s="22" t="str">
        <f>IF(S428="NOVÝ",IF(LEN(TRIM('ÚHRADOVÝ KATALOG VZP - ZP'!G428))=0,"???",IF(IFERROR(SEARCH("""",UPPER('ÚHRADOVÝ KATALOG VZP - ZP'!G428)),0)=0,UPPER('ÚHRADOVÝ KATALOG VZP - ZP'!G428),"("&amp;""""&amp;")")),IF(LEN(TRIM('ÚHRADOVÝ KATALOG VZP - ZP'!G428))=0,"",IF(IFERROR(SEARCH("""",UPPER('ÚHRADOVÝ KATALOG VZP - ZP'!G428)),0)=0,UPPER('ÚHRADOVÝ KATALOG VZP - ZP'!G428),"("&amp;""""&amp;")")))</f>
        <v/>
      </c>
      <c r="H428" s="22" t="str">
        <f>IF(IFERROR(SEARCH("""",UPPER('ÚHRADOVÝ KATALOG VZP - ZP'!H428)),0)=0,UPPER('ÚHRADOVÝ KATALOG VZP - ZP'!H428),"("&amp;""""&amp;")")</f>
        <v/>
      </c>
      <c r="I428" s="22" t="str">
        <f>IF(IFERROR(SEARCH("""",UPPER('ÚHRADOVÝ KATALOG VZP - ZP'!I428)),0)=0,UPPER('ÚHRADOVÝ KATALOG VZP - ZP'!I428),"("&amp;""""&amp;")")</f>
        <v/>
      </c>
      <c r="J428" s="23" t="str">
        <f>IF(S428="NOVÝ",IF(LEN(TRIM('ÚHRADOVÝ KATALOG VZP - ZP'!J428))=0,"Chybí VYC",'ÚHRADOVÝ KATALOG VZP - ZP'!J428),IF(LEN(TRIM('ÚHRADOVÝ KATALOG VZP - ZP'!J428))=0,"",'ÚHRADOVÝ KATALOG VZP - ZP'!J428))</f>
        <v/>
      </c>
      <c r="K428" s="22" t="str">
        <f>IF(S428="NOVÝ",IF(LEN(TRIM('ÚHRADOVÝ KATALOG VZP - ZP'!K428))=0,"Chybí MENA",IF(IFERROR(SEARCH("""",UPPER('ÚHRADOVÝ KATALOG VZP - ZP'!K428)),0)=0,UPPER('ÚHRADOVÝ KATALOG VZP - ZP'!K428),"("&amp;""""&amp;")")),IF(LEN(TRIM('ÚHRADOVÝ KATALOG VZP - ZP'!K428))=0,"",IF(IFERROR(SEARCH("""",UPPER('ÚHRADOVÝ KATALOG VZP - ZP'!K428)),0)=0,UPPER('ÚHRADOVÝ KATALOG VZP - ZP'!K428),"("&amp;""""&amp;")")))</f>
        <v/>
      </c>
      <c r="L428" s="24" t="str">
        <f>IF(S428="NOVÝ",IF(LEN(TRIM('ÚHRADOVÝ KATALOG VZP - ZP'!L428))=0,"Chybí KURZ",'ÚHRADOVÝ KATALOG VZP - ZP'!L428),IF(LEN(TRIM('ÚHRADOVÝ KATALOG VZP - ZP'!L428))=0,"",'ÚHRADOVÝ KATALOG VZP - ZP'!L428))</f>
        <v/>
      </c>
      <c r="M428" s="83" t="str">
        <f>IF(S428="NOVÝ",IF(LEN(TRIM('ÚHRADOVÝ KATALOG VZP - ZP'!M428))=0,"Chybí DPH",
IF(OR('ÚHRADOVÝ KATALOG VZP - ZP'!M428=15,'ÚHRADOVÝ KATALOG VZP - ZP'!M428=21),
'ÚHRADOVÝ KATALOG VZP - ZP'!M428,"CHYBA")),
IF(LEN(TRIM('ÚHRADOVÝ KATALOG VZP - ZP'!M428))=0,"",
IF(OR('ÚHRADOVÝ KATALOG VZP - ZP'!M428=15,'ÚHRADOVÝ KATALOG VZP - ZP'!M428=21),
'ÚHRADOVÝ KATALOG VZP - ZP'!M428,"CHYBA"))
)</f>
        <v/>
      </c>
      <c r="N428" s="25" t="str">
        <f>IF(R428="NE",IF(AND(T428&lt;&gt;"X",LEN('ÚHRADOVÝ KATALOG VZP - ZP'!N428)&gt;0),IF(ROUND(J428*L428*(1+(M428/100))*T428,2)&lt;'ÚHRADOVÝ KATALOG VZP - ZP'!N428,TEXT('ÚHRADOVÝ KATALOG VZP - ZP'!N428,"# ##0,00 Kč") &amp; CHAR(10) &amp; "&gt; " &amp; TEXT('ÚHRADOVÝ KATALOG VZP - ZP'!N428-(J428*L428*(1+(M428/100))*T428),"# ##0,00 Kč"),TEXT('ÚHRADOVÝ KATALOG VZP - ZP'!N428,"# ##0,00 Kč") &amp; CHAR(10) &amp; "OK"),"Chybí data pro výpočet"),"")</f>
        <v/>
      </c>
      <c r="O428" s="26" t="str">
        <f>IF(AND(R428="NE",LEN('ÚHRADOVÝ KATALOG VZP - ZP'!O428)&gt;0),'ÚHRADOVÝ KATALOG VZP - ZP'!O428,"")</f>
        <v/>
      </c>
      <c r="P428" s="26" t="str">
        <f>IF(AND(R428="NE",LEN('ÚHRADOVÝ KATALOG VZP - ZP'!P428)&gt;0),'ÚHRADOVÝ KATALOG VZP - ZP'!P428,"")</f>
        <v/>
      </c>
      <c r="Q428" s="79" t="str">
        <f>IF(LEN(TRIM('ÚHRADOVÝ KATALOG VZP - ZP'!Q428))=0,"",IF(IFERROR(SEARCH("""",UPPER('ÚHRADOVÝ KATALOG VZP - ZP'!Q428)),0)=0,UPPER('ÚHRADOVÝ KATALOG VZP - ZP'!Q428),"("&amp;""""&amp;")"))</f>
        <v/>
      </c>
      <c r="R428" s="31" t="str">
        <f>IF(LEN(TRIM('ÚHRADOVÝ KATALOG VZP - ZP'!B428)&amp;TRIM('ÚHRADOVÝ KATALOG VZP - ZP'!C428)&amp;TRIM('ÚHRADOVÝ KATALOG VZP - ZP'!D428)&amp;TRIM('ÚHRADOVÝ KATALOG VZP - ZP'!E428)&amp;TRIM('ÚHRADOVÝ KATALOG VZP - ZP'!F428)&amp;TRIM('ÚHRADOVÝ KATALOG VZP - ZP'!G428)&amp;TRIM('ÚHRADOVÝ KATALOG VZP - ZP'!H428)&amp;TRIM('ÚHRADOVÝ KATALOG VZP - ZP'!I428)&amp;TRIM('ÚHRADOVÝ KATALOG VZP - ZP'!J428)&amp;TRIM('ÚHRADOVÝ KATALOG VZP - ZP'!K428)&amp;TRIM('ÚHRADOVÝ KATALOG VZP - ZP'!L428)&amp;TRIM('ÚHRADOVÝ KATALOG VZP - ZP'!M428)&amp;TRIM('ÚHRADOVÝ KATALOG VZP - ZP'!N428)&amp;TRIM('ÚHRADOVÝ KATALOG VZP - ZP'!O428)&amp;TRIM('ÚHRADOVÝ KATALOG VZP - ZP'!P428)&amp;TRIM('ÚHRADOVÝ KATALOG VZP - ZP'!Q428))=0,"ANO","NE")</f>
        <v>ANO</v>
      </c>
      <c r="S428" s="31" t="str">
        <f>IF(R428="NE",IF(LEN(TRIM('ÚHRADOVÝ KATALOG VZP - ZP'!B428))=0,"NOVÝ","OPRAVA"),"")</f>
        <v/>
      </c>
      <c r="T428" s="32" t="str">
        <f t="shared" si="28"/>
        <v>X</v>
      </c>
      <c r="U428" s="11"/>
      <c r="V428" s="11">
        <f>LEN(TRIM('ÚHRADOVÝ KATALOG VZP - ZP'!C428))</f>
        <v>0</v>
      </c>
      <c r="W428" s="11" t="str">
        <f>IF(IFERROR(SEARCH("""",UPPER('ÚHRADOVÝ KATALOG VZP - ZP'!C428)),0)&gt;0," "&amp;CHAR(34),"")</f>
        <v/>
      </c>
      <c r="X428" s="11" t="str">
        <f>IF(IFERROR(SEARCH("~?",UPPER('ÚHRADOVÝ KATALOG VZP - ZP'!C428)),0)&gt;0," ?","")</f>
        <v/>
      </c>
      <c r="Y428" s="11" t="str">
        <f>IF(IFERROR(SEARCH("!",UPPER('ÚHRADOVÝ KATALOG VZP - ZP'!C428)),0)&gt;0," !","")</f>
        <v/>
      </c>
      <c r="Z428" s="11" t="str">
        <f>IF(IFERROR(SEARCH("_",UPPER('ÚHRADOVÝ KATALOG VZP - ZP'!C428)),0)&gt;0," _","")</f>
        <v/>
      </c>
      <c r="AA428" s="11" t="str">
        <f>IF(IFERROR(SEARCH("§",UPPER('ÚHRADOVÝ KATALOG VZP - ZP'!C428)),0)&gt;0," §","")</f>
        <v/>
      </c>
      <c r="AB428" s="11" t="str">
        <f>IF(IFERROR(SEARCH("#",UPPER('ÚHRADOVÝ KATALOG VZP - ZP'!C428)),0)&gt;0," #","")</f>
        <v/>
      </c>
      <c r="AC428" s="11" t="str">
        <f>IF(IFERROR(SEARCH(CHAR(10),UPPER('ÚHRADOVÝ KATALOG VZP - ZP'!C428)),0)&gt;0," ALT+ENTER","")</f>
        <v/>
      </c>
      <c r="AD428" s="96" t="str">
        <f>IF(AND(V428=0, R428="NE"),"Chybí NAZ",IF(LEN(TRIM(W428&amp;X428&amp;Y428&amp;Z428&amp;AA428&amp;AB428&amp;AC428))&gt;0,"Nepovolený(é) znak(y):   "&amp;W428&amp;X428&amp;Y428&amp;Z428&amp;AA428&amp;AB428&amp;AC428,TRIM('ÚHRADOVÝ KATALOG VZP - ZP'!C428)))</f>
        <v/>
      </c>
      <c r="AE428" s="11">
        <f>LEN(TRIM('ÚHRADOVÝ KATALOG VZP - ZP'!D428))</f>
        <v>0</v>
      </c>
      <c r="AF428" s="11" t="str">
        <f>IF(IFERROR(SEARCH("""",UPPER('ÚHRADOVÝ KATALOG VZP - ZP'!D428)),0)&gt;0," "&amp;CHAR(34),"")</f>
        <v/>
      </c>
      <c r="AG428" s="11" t="str">
        <f>IF(IFERROR(SEARCH("~?",UPPER('ÚHRADOVÝ KATALOG VZP - ZP'!D428)),0)&gt;0," ?","")</f>
        <v/>
      </c>
      <c r="AH428" s="11" t="str">
        <f>IF(IFERROR(SEARCH("!",UPPER('ÚHRADOVÝ KATALOG VZP - ZP'!D428)),0)&gt;0," !","")</f>
        <v/>
      </c>
      <c r="AI428" s="11" t="str">
        <f>IF(IFERROR(SEARCH("_",UPPER('ÚHRADOVÝ KATALOG VZP - ZP'!D428)),0)&gt;0," _","")</f>
        <v/>
      </c>
      <c r="AJ428" s="11" t="str">
        <f>IF(IFERROR(SEARCH("§",UPPER('ÚHRADOVÝ KATALOG VZP - ZP'!D428)),0)&gt;0," §","")</f>
        <v/>
      </c>
      <c r="AK428" s="11" t="str">
        <f>IF(IFERROR(SEARCH("#",UPPER('ÚHRADOVÝ KATALOG VZP - ZP'!D428)),0)&gt;0," #","")</f>
        <v/>
      </c>
      <c r="AL428" s="11" t="str">
        <f>IF(IFERROR(SEARCH(CHAR(10),UPPER('ÚHRADOVÝ KATALOG VZP - ZP'!D428)),0)&gt;0," ALT+ENTER","")</f>
        <v/>
      </c>
      <c r="AM428" s="96" t="str">
        <f>IF(AND(AE428=0, R428="NE"),"Chybí DOP",IF(LEN(TRIM(AF428&amp;AG428&amp;AH428&amp;AI428&amp;AJ428&amp;AK428&amp;AL428))&gt;0,"Nepovolený(é) znak(y):   "&amp;AF428&amp;AG428&amp;AH428&amp;AI428&amp;AJ428&amp;AK428&amp;AL428,TRIM('ÚHRADOVÝ KATALOG VZP - ZP'!D428)))</f>
        <v/>
      </c>
    </row>
    <row r="429" spans="1:39" ht="30" hidden="1" customHeight="1" x14ac:dyDescent="0.2">
      <c r="A429" s="1">
        <v>424</v>
      </c>
      <c r="B429" s="20" t="str">
        <f>IF(ISBLANK('ÚHRADOVÝ KATALOG VZP - ZP'!B429),"",'ÚHRADOVÝ KATALOG VZP - ZP'!B429)</f>
        <v/>
      </c>
      <c r="C429" s="21" t="str">
        <f t="shared" si="25"/>
        <v/>
      </c>
      <c r="D429" s="21" t="str">
        <f t="shared" si="26"/>
        <v/>
      </c>
      <c r="E429" s="22" t="str">
        <f>IF(S429="NOVÝ",IF(LEN(TRIM('ÚHRADOVÝ KATALOG VZP - ZP'!E429))=0,"Chybí TYP",'ÚHRADOVÝ KATALOG VZP - ZP'!E429),IF(LEN(TRIM('ÚHRADOVÝ KATALOG VZP - ZP'!E429))=0,"",'ÚHRADOVÝ KATALOG VZP - ZP'!E429))</f>
        <v/>
      </c>
      <c r="F429" s="22" t="str">
        <f t="shared" si="27"/>
        <v/>
      </c>
      <c r="G429" s="22" t="str">
        <f>IF(S429="NOVÝ",IF(LEN(TRIM('ÚHRADOVÝ KATALOG VZP - ZP'!G429))=0,"???",IF(IFERROR(SEARCH("""",UPPER('ÚHRADOVÝ KATALOG VZP - ZP'!G429)),0)=0,UPPER('ÚHRADOVÝ KATALOG VZP - ZP'!G429),"("&amp;""""&amp;")")),IF(LEN(TRIM('ÚHRADOVÝ KATALOG VZP - ZP'!G429))=0,"",IF(IFERROR(SEARCH("""",UPPER('ÚHRADOVÝ KATALOG VZP - ZP'!G429)),0)=0,UPPER('ÚHRADOVÝ KATALOG VZP - ZP'!G429),"("&amp;""""&amp;")")))</f>
        <v/>
      </c>
      <c r="H429" s="22" t="str">
        <f>IF(IFERROR(SEARCH("""",UPPER('ÚHRADOVÝ KATALOG VZP - ZP'!H429)),0)=0,UPPER('ÚHRADOVÝ KATALOG VZP - ZP'!H429),"("&amp;""""&amp;")")</f>
        <v/>
      </c>
      <c r="I429" s="22" t="str">
        <f>IF(IFERROR(SEARCH("""",UPPER('ÚHRADOVÝ KATALOG VZP - ZP'!I429)),0)=0,UPPER('ÚHRADOVÝ KATALOG VZP - ZP'!I429),"("&amp;""""&amp;")")</f>
        <v/>
      </c>
      <c r="J429" s="23" t="str">
        <f>IF(S429="NOVÝ",IF(LEN(TRIM('ÚHRADOVÝ KATALOG VZP - ZP'!J429))=0,"Chybí VYC",'ÚHRADOVÝ KATALOG VZP - ZP'!J429),IF(LEN(TRIM('ÚHRADOVÝ KATALOG VZP - ZP'!J429))=0,"",'ÚHRADOVÝ KATALOG VZP - ZP'!J429))</f>
        <v/>
      </c>
      <c r="K429" s="22" t="str">
        <f>IF(S429="NOVÝ",IF(LEN(TRIM('ÚHRADOVÝ KATALOG VZP - ZP'!K429))=0,"Chybí MENA",IF(IFERROR(SEARCH("""",UPPER('ÚHRADOVÝ KATALOG VZP - ZP'!K429)),0)=0,UPPER('ÚHRADOVÝ KATALOG VZP - ZP'!K429),"("&amp;""""&amp;")")),IF(LEN(TRIM('ÚHRADOVÝ KATALOG VZP - ZP'!K429))=0,"",IF(IFERROR(SEARCH("""",UPPER('ÚHRADOVÝ KATALOG VZP - ZP'!K429)),0)=0,UPPER('ÚHRADOVÝ KATALOG VZP - ZP'!K429),"("&amp;""""&amp;")")))</f>
        <v/>
      </c>
      <c r="L429" s="24" t="str">
        <f>IF(S429="NOVÝ",IF(LEN(TRIM('ÚHRADOVÝ KATALOG VZP - ZP'!L429))=0,"Chybí KURZ",'ÚHRADOVÝ KATALOG VZP - ZP'!L429),IF(LEN(TRIM('ÚHRADOVÝ KATALOG VZP - ZP'!L429))=0,"",'ÚHRADOVÝ KATALOG VZP - ZP'!L429))</f>
        <v/>
      </c>
      <c r="M429" s="83" t="str">
        <f>IF(S429="NOVÝ",IF(LEN(TRIM('ÚHRADOVÝ KATALOG VZP - ZP'!M429))=0,"Chybí DPH",
IF(OR('ÚHRADOVÝ KATALOG VZP - ZP'!M429=15,'ÚHRADOVÝ KATALOG VZP - ZP'!M429=21),
'ÚHRADOVÝ KATALOG VZP - ZP'!M429,"CHYBA")),
IF(LEN(TRIM('ÚHRADOVÝ KATALOG VZP - ZP'!M429))=0,"",
IF(OR('ÚHRADOVÝ KATALOG VZP - ZP'!M429=15,'ÚHRADOVÝ KATALOG VZP - ZP'!M429=21),
'ÚHRADOVÝ KATALOG VZP - ZP'!M429,"CHYBA"))
)</f>
        <v/>
      </c>
      <c r="N429" s="25" t="str">
        <f>IF(R429="NE",IF(AND(T429&lt;&gt;"X",LEN('ÚHRADOVÝ KATALOG VZP - ZP'!N429)&gt;0),IF(ROUND(J429*L429*(1+(M429/100))*T429,2)&lt;'ÚHRADOVÝ KATALOG VZP - ZP'!N429,TEXT('ÚHRADOVÝ KATALOG VZP - ZP'!N429,"# ##0,00 Kč") &amp; CHAR(10) &amp; "&gt; " &amp; TEXT('ÚHRADOVÝ KATALOG VZP - ZP'!N429-(J429*L429*(1+(M429/100))*T429),"# ##0,00 Kč"),TEXT('ÚHRADOVÝ KATALOG VZP - ZP'!N429,"# ##0,00 Kč") &amp; CHAR(10) &amp; "OK"),"Chybí data pro výpočet"),"")</f>
        <v/>
      </c>
      <c r="O429" s="26" t="str">
        <f>IF(AND(R429="NE",LEN('ÚHRADOVÝ KATALOG VZP - ZP'!O429)&gt;0),'ÚHRADOVÝ KATALOG VZP - ZP'!O429,"")</f>
        <v/>
      </c>
      <c r="P429" s="26" t="str">
        <f>IF(AND(R429="NE",LEN('ÚHRADOVÝ KATALOG VZP - ZP'!P429)&gt;0),'ÚHRADOVÝ KATALOG VZP - ZP'!P429,"")</f>
        <v/>
      </c>
      <c r="Q429" s="79" t="str">
        <f>IF(LEN(TRIM('ÚHRADOVÝ KATALOG VZP - ZP'!Q429))=0,"",IF(IFERROR(SEARCH("""",UPPER('ÚHRADOVÝ KATALOG VZP - ZP'!Q429)),0)=0,UPPER('ÚHRADOVÝ KATALOG VZP - ZP'!Q429),"("&amp;""""&amp;")"))</f>
        <v/>
      </c>
      <c r="R429" s="31" t="str">
        <f>IF(LEN(TRIM('ÚHRADOVÝ KATALOG VZP - ZP'!B429)&amp;TRIM('ÚHRADOVÝ KATALOG VZP - ZP'!C429)&amp;TRIM('ÚHRADOVÝ KATALOG VZP - ZP'!D429)&amp;TRIM('ÚHRADOVÝ KATALOG VZP - ZP'!E429)&amp;TRIM('ÚHRADOVÝ KATALOG VZP - ZP'!F429)&amp;TRIM('ÚHRADOVÝ KATALOG VZP - ZP'!G429)&amp;TRIM('ÚHRADOVÝ KATALOG VZP - ZP'!H429)&amp;TRIM('ÚHRADOVÝ KATALOG VZP - ZP'!I429)&amp;TRIM('ÚHRADOVÝ KATALOG VZP - ZP'!J429)&amp;TRIM('ÚHRADOVÝ KATALOG VZP - ZP'!K429)&amp;TRIM('ÚHRADOVÝ KATALOG VZP - ZP'!L429)&amp;TRIM('ÚHRADOVÝ KATALOG VZP - ZP'!M429)&amp;TRIM('ÚHRADOVÝ KATALOG VZP - ZP'!N429)&amp;TRIM('ÚHRADOVÝ KATALOG VZP - ZP'!O429)&amp;TRIM('ÚHRADOVÝ KATALOG VZP - ZP'!P429)&amp;TRIM('ÚHRADOVÝ KATALOG VZP - ZP'!Q429))=0,"ANO","NE")</f>
        <v>ANO</v>
      </c>
      <c r="S429" s="31" t="str">
        <f>IF(R429="NE",IF(LEN(TRIM('ÚHRADOVÝ KATALOG VZP - ZP'!B429))=0,"NOVÝ","OPRAVA"),"")</f>
        <v/>
      </c>
      <c r="T429" s="32" t="str">
        <f t="shared" si="28"/>
        <v>X</v>
      </c>
      <c r="U429" s="11"/>
      <c r="V429" s="11">
        <f>LEN(TRIM('ÚHRADOVÝ KATALOG VZP - ZP'!C429))</f>
        <v>0</v>
      </c>
      <c r="W429" s="11" t="str">
        <f>IF(IFERROR(SEARCH("""",UPPER('ÚHRADOVÝ KATALOG VZP - ZP'!C429)),0)&gt;0," "&amp;CHAR(34),"")</f>
        <v/>
      </c>
      <c r="X429" s="11" t="str">
        <f>IF(IFERROR(SEARCH("~?",UPPER('ÚHRADOVÝ KATALOG VZP - ZP'!C429)),0)&gt;0," ?","")</f>
        <v/>
      </c>
      <c r="Y429" s="11" t="str">
        <f>IF(IFERROR(SEARCH("!",UPPER('ÚHRADOVÝ KATALOG VZP - ZP'!C429)),0)&gt;0," !","")</f>
        <v/>
      </c>
      <c r="Z429" s="11" t="str">
        <f>IF(IFERROR(SEARCH("_",UPPER('ÚHRADOVÝ KATALOG VZP - ZP'!C429)),0)&gt;0," _","")</f>
        <v/>
      </c>
      <c r="AA429" s="11" t="str">
        <f>IF(IFERROR(SEARCH("§",UPPER('ÚHRADOVÝ KATALOG VZP - ZP'!C429)),0)&gt;0," §","")</f>
        <v/>
      </c>
      <c r="AB429" s="11" t="str">
        <f>IF(IFERROR(SEARCH("#",UPPER('ÚHRADOVÝ KATALOG VZP - ZP'!C429)),0)&gt;0," #","")</f>
        <v/>
      </c>
      <c r="AC429" s="11" t="str">
        <f>IF(IFERROR(SEARCH(CHAR(10),UPPER('ÚHRADOVÝ KATALOG VZP - ZP'!C429)),0)&gt;0," ALT+ENTER","")</f>
        <v/>
      </c>
      <c r="AD429" s="96" t="str">
        <f>IF(AND(V429=0, R429="NE"),"Chybí NAZ",IF(LEN(TRIM(W429&amp;X429&amp;Y429&amp;Z429&amp;AA429&amp;AB429&amp;AC429))&gt;0,"Nepovolený(é) znak(y):   "&amp;W429&amp;X429&amp;Y429&amp;Z429&amp;AA429&amp;AB429&amp;AC429,TRIM('ÚHRADOVÝ KATALOG VZP - ZP'!C429)))</f>
        <v/>
      </c>
      <c r="AE429" s="11">
        <f>LEN(TRIM('ÚHRADOVÝ KATALOG VZP - ZP'!D429))</f>
        <v>0</v>
      </c>
      <c r="AF429" s="11" t="str">
        <f>IF(IFERROR(SEARCH("""",UPPER('ÚHRADOVÝ KATALOG VZP - ZP'!D429)),0)&gt;0," "&amp;CHAR(34),"")</f>
        <v/>
      </c>
      <c r="AG429" s="11" t="str">
        <f>IF(IFERROR(SEARCH("~?",UPPER('ÚHRADOVÝ KATALOG VZP - ZP'!D429)),0)&gt;0," ?","")</f>
        <v/>
      </c>
      <c r="AH429" s="11" t="str">
        <f>IF(IFERROR(SEARCH("!",UPPER('ÚHRADOVÝ KATALOG VZP - ZP'!D429)),0)&gt;0," !","")</f>
        <v/>
      </c>
      <c r="AI429" s="11" t="str">
        <f>IF(IFERROR(SEARCH("_",UPPER('ÚHRADOVÝ KATALOG VZP - ZP'!D429)),0)&gt;0," _","")</f>
        <v/>
      </c>
      <c r="AJ429" s="11" t="str">
        <f>IF(IFERROR(SEARCH("§",UPPER('ÚHRADOVÝ KATALOG VZP - ZP'!D429)),0)&gt;0," §","")</f>
        <v/>
      </c>
      <c r="AK429" s="11" t="str">
        <f>IF(IFERROR(SEARCH("#",UPPER('ÚHRADOVÝ KATALOG VZP - ZP'!D429)),0)&gt;0," #","")</f>
        <v/>
      </c>
      <c r="AL429" s="11" t="str">
        <f>IF(IFERROR(SEARCH(CHAR(10),UPPER('ÚHRADOVÝ KATALOG VZP - ZP'!D429)),0)&gt;0," ALT+ENTER","")</f>
        <v/>
      </c>
      <c r="AM429" s="96" t="str">
        <f>IF(AND(AE429=0, R429="NE"),"Chybí DOP",IF(LEN(TRIM(AF429&amp;AG429&amp;AH429&amp;AI429&amp;AJ429&amp;AK429&amp;AL429))&gt;0,"Nepovolený(é) znak(y):   "&amp;AF429&amp;AG429&amp;AH429&amp;AI429&amp;AJ429&amp;AK429&amp;AL429,TRIM('ÚHRADOVÝ KATALOG VZP - ZP'!D429)))</f>
        <v/>
      </c>
    </row>
    <row r="430" spans="1:39" ht="30" hidden="1" customHeight="1" x14ac:dyDescent="0.2">
      <c r="A430" s="1">
        <v>425</v>
      </c>
      <c r="B430" s="20" t="str">
        <f>IF(ISBLANK('ÚHRADOVÝ KATALOG VZP - ZP'!B430),"",'ÚHRADOVÝ KATALOG VZP - ZP'!B430)</f>
        <v/>
      </c>
      <c r="C430" s="21" t="str">
        <f t="shared" si="25"/>
        <v/>
      </c>
      <c r="D430" s="21" t="str">
        <f t="shared" si="26"/>
        <v/>
      </c>
      <c r="E430" s="22" t="str">
        <f>IF(S430="NOVÝ",IF(LEN(TRIM('ÚHRADOVÝ KATALOG VZP - ZP'!E430))=0,"Chybí TYP",'ÚHRADOVÝ KATALOG VZP - ZP'!E430),IF(LEN(TRIM('ÚHRADOVÝ KATALOG VZP - ZP'!E430))=0,"",'ÚHRADOVÝ KATALOG VZP - ZP'!E430))</f>
        <v/>
      </c>
      <c r="F430" s="22" t="str">
        <f t="shared" si="27"/>
        <v/>
      </c>
      <c r="G430" s="22" t="str">
        <f>IF(S430="NOVÝ",IF(LEN(TRIM('ÚHRADOVÝ KATALOG VZP - ZP'!G430))=0,"???",IF(IFERROR(SEARCH("""",UPPER('ÚHRADOVÝ KATALOG VZP - ZP'!G430)),0)=0,UPPER('ÚHRADOVÝ KATALOG VZP - ZP'!G430),"("&amp;""""&amp;")")),IF(LEN(TRIM('ÚHRADOVÝ KATALOG VZP - ZP'!G430))=0,"",IF(IFERROR(SEARCH("""",UPPER('ÚHRADOVÝ KATALOG VZP - ZP'!G430)),0)=0,UPPER('ÚHRADOVÝ KATALOG VZP - ZP'!G430),"("&amp;""""&amp;")")))</f>
        <v/>
      </c>
      <c r="H430" s="22" t="str">
        <f>IF(IFERROR(SEARCH("""",UPPER('ÚHRADOVÝ KATALOG VZP - ZP'!H430)),0)=0,UPPER('ÚHRADOVÝ KATALOG VZP - ZP'!H430),"("&amp;""""&amp;")")</f>
        <v/>
      </c>
      <c r="I430" s="22" t="str">
        <f>IF(IFERROR(SEARCH("""",UPPER('ÚHRADOVÝ KATALOG VZP - ZP'!I430)),0)=0,UPPER('ÚHRADOVÝ KATALOG VZP - ZP'!I430),"("&amp;""""&amp;")")</f>
        <v/>
      </c>
      <c r="J430" s="23" t="str">
        <f>IF(S430="NOVÝ",IF(LEN(TRIM('ÚHRADOVÝ KATALOG VZP - ZP'!J430))=0,"Chybí VYC",'ÚHRADOVÝ KATALOG VZP - ZP'!J430),IF(LEN(TRIM('ÚHRADOVÝ KATALOG VZP - ZP'!J430))=0,"",'ÚHRADOVÝ KATALOG VZP - ZP'!J430))</f>
        <v/>
      </c>
      <c r="K430" s="22" t="str">
        <f>IF(S430="NOVÝ",IF(LEN(TRIM('ÚHRADOVÝ KATALOG VZP - ZP'!K430))=0,"Chybí MENA",IF(IFERROR(SEARCH("""",UPPER('ÚHRADOVÝ KATALOG VZP - ZP'!K430)),0)=0,UPPER('ÚHRADOVÝ KATALOG VZP - ZP'!K430),"("&amp;""""&amp;")")),IF(LEN(TRIM('ÚHRADOVÝ KATALOG VZP - ZP'!K430))=0,"",IF(IFERROR(SEARCH("""",UPPER('ÚHRADOVÝ KATALOG VZP - ZP'!K430)),0)=0,UPPER('ÚHRADOVÝ KATALOG VZP - ZP'!K430),"("&amp;""""&amp;")")))</f>
        <v/>
      </c>
      <c r="L430" s="24" t="str">
        <f>IF(S430="NOVÝ",IF(LEN(TRIM('ÚHRADOVÝ KATALOG VZP - ZP'!L430))=0,"Chybí KURZ",'ÚHRADOVÝ KATALOG VZP - ZP'!L430),IF(LEN(TRIM('ÚHRADOVÝ KATALOG VZP - ZP'!L430))=0,"",'ÚHRADOVÝ KATALOG VZP - ZP'!L430))</f>
        <v/>
      </c>
      <c r="M430" s="83" t="str">
        <f>IF(S430="NOVÝ",IF(LEN(TRIM('ÚHRADOVÝ KATALOG VZP - ZP'!M430))=0,"Chybí DPH",
IF(OR('ÚHRADOVÝ KATALOG VZP - ZP'!M430=15,'ÚHRADOVÝ KATALOG VZP - ZP'!M430=21),
'ÚHRADOVÝ KATALOG VZP - ZP'!M430,"CHYBA")),
IF(LEN(TRIM('ÚHRADOVÝ KATALOG VZP - ZP'!M430))=0,"",
IF(OR('ÚHRADOVÝ KATALOG VZP - ZP'!M430=15,'ÚHRADOVÝ KATALOG VZP - ZP'!M430=21),
'ÚHRADOVÝ KATALOG VZP - ZP'!M430,"CHYBA"))
)</f>
        <v/>
      </c>
      <c r="N430" s="25" t="str">
        <f>IF(R430="NE",IF(AND(T430&lt;&gt;"X",LEN('ÚHRADOVÝ KATALOG VZP - ZP'!N430)&gt;0),IF(ROUND(J430*L430*(1+(M430/100))*T430,2)&lt;'ÚHRADOVÝ KATALOG VZP - ZP'!N430,TEXT('ÚHRADOVÝ KATALOG VZP - ZP'!N430,"# ##0,00 Kč") &amp; CHAR(10) &amp; "&gt; " &amp; TEXT('ÚHRADOVÝ KATALOG VZP - ZP'!N430-(J430*L430*(1+(M430/100))*T430),"# ##0,00 Kč"),TEXT('ÚHRADOVÝ KATALOG VZP - ZP'!N430,"# ##0,00 Kč") &amp; CHAR(10) &amp; "OK"),"Chybí data pro výpočet"),"")</f>
        <v/>
      </c>
      <c r="O430" s="26" t="str">
        <f>IF(AND(R430="NE",LEN('ÚHRADOVÝ KATALOG VZP - ZP'!O430)&gt;0),'ÚHRADOVÝ KATALOG VZP - ZP'!O430,"")</f>
        <v/>
      </c>
      <c r="P430" s="26" t="str">
        <f>IF(AND(R430="NE",LEN('ÚHRADOVÝ KATALOG VZP - ZP'!P430)&gt;0),'ÚHRADOVÝ KATALOG VZP - ZP'!P430,"")</f>
        <v/>
      </c>
      <c r="Q430" s="79" t="str">
        <f>IF(LEN(TRIM('ÚHRADOVÝ KATALOG VZP - ZP'!Q430))=0,"",IF(IFERROR(SEARCH("""",UPPER('ÚHRADOVÝ KATALOG VZP - ZP'!Q430)),0)=0,UPPER('ÚHRADOVÝ KATALOG VZP - ZP'!Q430),"("&amp;""""&amp;")"))</f>
        <v/>
      </c>
      <c r="R430" s="31" t="str">
        <f>IF(LEN(TRIM('ÚHRADOVÝ KATALOG VZP - ZP'!B430)&amp;TRIM('ÚHRADOVÝ KATALOG VZP - ZP'!C430)&amp;TRIM('ÚHRADOVÝ KATALOG VZP - ZP'!D430)&amp;TRIM('ÚHRADOVÝ KATALOG VZP - ZP'!E430)&amp;TRIM('ÚHRADOVÝ KATALOG VZP - ZP'!F430)&amp;TRIM('ÚHRADOVÝ KATALOG VZP - ZP'!G430)&amp;TRIM('ÚHRADOVÝ KATALOG VZP - ZP'!H430)&amp;TRIM('ÚHRADOVÝ KATALOG VZP - ZP'!I430)&amp;TRIM('ÚHRADOVÝ KATALOG VZP - ZP'!J430)&amp;TRIM('ÚHRADOVÝ KATALOG VZP - ZP'!K430)&amp;TRIM('ÚHRADOVÝ KATALOG VZP - ZP'!L430)&amp;TRIM('ÚHRADOVÝ KATALOG VZP - ZP'!M430)&amp;TRIM('ÚHRADOVÝ KATALOG VZP - ZP'!N430)&amp;TRIM('ÚHRADOVÝ KATALOG VZP - ZP'!O430)&amp;TRIM('ÚHRADOVÝ KATALOG VZP - ZP'!P430)&amp;TRIM('ÚHRADOVÝ KATALOG VZP - ZP'!Q430))=0,"ANO","NE")</f>
        <v>ANO</v>
      </c>
      <c r="S430" s="31" t="str">
        <f>IF(R430="NE",IF(LEN(TRIM('ÚHRADOVÝ KATALOG VZP - ZP'!B430))=0,"NOVÝ","OPRAVA"),"")</f>
        <v/>
      </c>
      <c r="T430" s="32" t="str">
        <f t="shared" si="28"/>
        <v>X</v>
      </c>
      <c r="U430" s="11"/>
      <c r="V430" s="11">
        <f>LEN(TRIM('ÚHRADOVÝ KATALOG VZP - ZP'!C430))</f>
        <v>0</v>
      </c>
      <c r="W430" s="11" t="str">
        <f>IF(IFERROR(SEARCH("""",UPPER('ÚHRADOVÝ KATALOG VZP - ZP'!C430)),0)&gt;0," "&amp;CHAR(34),"")</f>
        <v/>
      </c>
      <c r="X430" s="11" t="str">
        <f>IF(IFERROR(SEARCH("~?",UPPER('ÚHRADOVÝ KATALOG VZP - ZP'!C430)),0)&gt;0," ?","")</f>
        <v/>
      </c>
      <c r="Y430" s="11" t="str">
        <f>IF(IFERROR(SEARCH("!",UPPER('ÚHRADOVÝ KATALOG VZP - ZP'!C430)),0)&gt;0," !","")</f>
        <v/>
      </c>
      <c r="Z430" s="11" t="str">
        <f>IF(IFERROR(SEARCH("_",UPPER('ÚHRADOVÝ KATALOG VZP - ZP'!C430)),0)&gt;0," _","")</f>
        <v/>
      </c>
      <c r="AA430" s="11" t="str">
        <f>IF(IFERROR(SEARCH("§",UPPER('ÚHRADOVÝ KATALOG VZP - ZP'!C430)),0)&gt;0," §","")</f>
        <v/>
      </c>
      <c r="AB430" s="11" t="str">
        <f>IF(IFERROR(SEARCH("#",UPPER('ÚHRADOVÝ KATALOG VZP - ZP'!C430)),0)&gt;0," #","")</f>
        <v/>
      </c>
      <c r="AC430" s="11" t="str">
        <f>IF(IFERROR(SEARCH(CHAR(10),UPPER('ÚHRADOVÝ KATALOG VZP - ZP'!C430)),0)&gt;0," ALT+ENTER","")</f>
        <v/>
      </c>
      <c r="AD430" s="96" t="str">
        <f>IF(AND(V430=0, R430="NE"),"Chybí NAZ",IF(LEN(TRIM(W430&amp;X430&amp;Y430&amp;Z430&amp;AA430&amp;AB430&amp;AC430))&gt;0,"Nepovolený(é) znak(y):   "&amp;W430&amp;X430&amp;Y430&amp;Z430&amp;AA430&amp;AB430&amp;AC430,TRIM('ÚHRADOVÝ KATALOG VZP - ZP'!C430)))</f>
        <v/>
      </c>
      <c r="AE430" s="11">
        <f>LEN(TRIM('ÚHRADOVÝ KATALOG VZP - ZP'!D430))</f>
        <v>0</v>
      </c>
      <c r="AF430" s="11" t="str">
        <f>IF(IFERROR(SEARCH("""",UPPER('ÚHRADOVÝ KATALOG VZP - ZP'!D430)),0)&gt;0," "&amp;CHAR(34),"")</f>
        <v/>
      </c>
      <c r="AG430" s="11" t="str">
        <f>IF(IFERROR(SEARCH("~?",UPPER('ÚHRADOVÝ KATALOG VZP - ZP'!D430)),0)&gt;0," ?","")</f>
        <v/>
      </c>
      <c r="AH430" s="11" t="str">
        <f>IF(IFERROR(SEARCH("!",UPPER('ÚHRADOVÝ KATALOG VZP - ZP'!D430)),0)&gt;0," !","")</f>
        <v/>
      </c>
      <c r="AI430" s="11" t="str">
        <f>IF(IFERROR(SEARCH("_",UPPER('ÚHRADOVÝ KATALOG VZP - ZP'!D430)),0)&gt;0," _","")</f>
        <v/>
      </c>
      <c r="AJ430" s="11" t="str">
        <f>IF(IFERROR(SEARCH("§",UPPER('ÚHRADOVÝ KATALOG VZP - ZP'!D430)),0)&gt;0," §","")</f>
        <v/>
      </c>
      <c r="AK430" s="11" t="str">
        <f>IF(IFERROR(SEARCH("#",UPPER('ÚHRADOVÝ KATALOG VZP - ZP'!D430)),0)&gt;0," #","")</f>
        <v/>
      </c>
      <c r="AL430" s="11" t="str">
        <f>IF(IFERROR(SEARCH(CHAR(10),UPPER('ÚHRADOVÝ KATALOG VZP - ZP'!D430)),0)&gt;0," ALT+ENTER","")</f>
        <v/>
      </c>
      <c r="AM430" s="96" t="str">
        <f>IF(AND(AE430=0, R430="NE"),"Chybí DOP",IF(LEN(TRIM(AF430&amp;AG430&amp;AH430&amp;AI430&amp;AJ430&amp;AK430&amp;AL430))&gt;0,"Nepovolený(é) znak(y):   "&amp;AF430&amp;AG430&amp;AH430&amp;AI430&amp;AJ430&amp;AK430&amp;AL430,TRIM('ÚHRADOVÝ KATALOG VZP - ZP'!D430)))</f>
        <v/>
      </c>
    </row>
    <row r="431" spans="1:39" ht="30" hidden="1" customHeight="1" x14ac:dyDescent="0.2">
      <c r="A431" s="1">
        <v>426</v>
      </c>
      <c r="B431" s="20" t="str">
        <f>IF(ISBLANK('ÚHRADOVÝ KATALOG VZP - ZP'!B431),"",'ÚHRADOVÝ KATALOG VZP - ZP'!B431)</f>
        <v/>
      </c>
      <c r="C431" s="21" t="str">
        <f t="shared" si="25"/>
        <v/>
      </c>
      <c r="D431" s="21" t="str">
        <f t="shared" si="26"/>
        <v/>
      </c>
      <c r="E431" s="22" t="str">
        <f>IF(S431="NOVÝ",IF(LEN(TRIM('ÚHRADOVÝ KATALOG VZP - ZP'!E431))=0,"Chybí TYP",'ÚHRADOVÝ KATALOG VZP - ZP'!E431),IF(LEN(TRIM('ÚHRADOVÝ KATALOG VZP - ZP'!E431))=0,"",'ÚHRADOVÝ KATALOG VZP - ZP'!E431))</f>
        <v/>
      </c>
      <c r="F431" s="22" t="str">
        <f t="shared" si="27"/>
        <v/>
      </c>
      <c r="G431" s="22" t="str">
        <f>IF(S431="NOVÝ",IF(LEN(TRIM('ÚHRADOVÝ KATALOG VZP - ZP'!G431))=0,"???",IF(IFERROR(SEARCH("""",UPPER('ÚHRADOVÝ KATALOG VZP - ZP'!G431)),0)=0,UPPER('ÚHRADOVÝ KATALOG VZP - ZP'!G431),"("&amp;""""&amp;")")),IF(LEN(TRIM('ÚHRADOVÝ KATALOG VZP - ZP'!G431))=0,"",IF(IFERROR(SEARCH("""",UPPER('ÚHRADOVÝ KATALOG VZP - ZP'!G431)),0)=0,UPPER('ÚHRADOVÝ KATALOG VZP - ZP'!G431),"("&amp;""""&amp;")")))</f>
        <v/>
      </c>
      <c r="H431" s="22" t="str">
        <f>IF(IFERROR(SEARCH("""",UPPER('ÚHRADOVÝ KATALOG VZP - ZP'!H431)),0)=0,UPPER('ÚHRADOVÝ KATALOG VZP - ZP'!H431),"("&amp;""""&amp;")")</f>
        <v/>
      </c>
      <c r="I431" s="22" t="str">
        <f>IF(IFERROR(SEARCH("""",UPPER('ÚHRADOVÝ KATALOG VZP - ZP'!I431)),0)=0,UPPER('ÚHRADOVÝ KATALOG VZP - ZP'!I431),"("&amp;""""&amp;")")</f>
        <v/>
      </c>
      <c r="J431" s="23" t="str">
        <f>IF(S431="NOVÝ",IF(LEN(TRIM('ÚHRADOVÝ KATALOG VZP - ZP'!J431))=0,"Chybí VYC",'ÚHRADOVÝ KATALOG VZP - ZP'!J431),IF(LEN(TRIM('ÚHRADOVÝ KATALOG VZP - ZP'!J431))=0,"",'ÚHRADOVÝ KATALOG VZP - ZP'!J431))</f>
        <v/>
      </c>
      <c r="K431" s="22" t="str">
        <f>IF(S431="NOVÝ",IF(LEN(TRIM('ÚHRADOVÝ KATALOG VZP - ZP'!K431))=0,"Chybí MENA",IF(IFERROR(SEARCH("""",UPPER('ÚHRADOVÝ KATALOG VZP - ZP'!K431)),0)=0,UPPER('ÚHRADOVÝ KATALOG VZP - ZP'!K431),"("&amp;""""&amp;")")),IF(LEN(TRIM('ÚHRADOVÝ KATALOG VZP - ZP'!K431))=0,"",IF(IFERROR(SEARCH("""",UPPER('ÚHRADOVÝ KATALOG VZP - ZP'!K431)),0)=0,UPPER('ÚHRADOVÝ KATALOG VZP - ZP'!K431),"("&amp;""""&amp;")")))</f>
        <v/>
      </c>
      <c r="L431" s="24" t="str">
        <f>IF(S431="NOVÝ",IF(LEN(TRIM('ÚHRADOVÝ KATALOG VZP - ZP'!L431))=0,"Chybí KURZ",'ÚHRADOVÝ KATALOG VZP - ZP'!L431),IF(LEN(TRIM('ÚHRADOVÝ KATALOG VZP - ZP'!L431))=0,"",'ÚHRADOVÝ KATALOG VZP - ZP'!L431))</f>
        <v/>
      </c>
      <c r="M431" s="83" t="str">
        <f>IF(S431="NOVÝ",IF(LEN(TRIM('ÚHRADOVÝ KATALOG VZP - ZP'!M431))=0,"Chybí DPH",
IF(OR('ÚHRADOVÝ KATALOG VZP - ZP'!M431=15,'ÚHRADOVÝ KATALOG VZP - ZP'!M431=21),
'ÚHRADOVÝ KATALOG VZP - ZP'!M431,"CHYBA")),
IF(LEN(TRIM('ÚHRADOVÝ KATALOG VZP - ZP'!M431))=0,"",
IF(OR('ÚHRADOVÝ KATALOG VZP - ZP'!M431=15,'ÚHRADOVÝ KATALOG VZP - ZP'!M431=21),
'ÚHRADOVÝ KATALOG VZP - ZP'!M431,"CHYBA"))
)</f>
        <v/>
      </c>
      <c r="N431" s="25" t="str">
        <f>IF(R431="NE",IF(AND(T431&lt;&gt;"X",LEN('ÚHRADOVÝ KATALOG VZP - ZP'!N431)&gt;0),IF(ROUND(J431*L431*(1+(M431/100))*T431,2)&lt;'ÚHRADOVÝ KATALOG VZP - ZP'!N431,TEXT('ÚHRADOVÝ KATALOG VZP - ZP'!N431,"# ##0,00 Kč") &amp; CHAR(10) &amp; "&gt; " &amp; TEXT('ÚHRADOVÝ KATALOG VZP - ZP'!N431-(J431*L431*(1+(M431/100))*T431),"# ##0,00 Kč"),TEXT('ÚHRADOVÝ KATALOG VZP - ZP'!N431,"# ##0,00 Kč") &amp; CHAR(10) &amp; "OK"),"Chybí data pro výpočet"),"")</f>
        <v/>
      </c>
      <c r="O431" s="26" t="str">
        <f>IF(AND(R431="NE",LEN('ÚHRADOVÝ KATALOG VZP - ZP'!O431)&gt;0),'ÚHRADOVÝ KATALOG VZP - ZP'!O431,"")</f>
        <v/>
      </c>
      <c r="P431" s="26" t="str">
        <f>IF(AND(R431="NE",LEN('ÚHRADOVÝ KATALOG VZP - ZP'!P431)&gt;0),'ÚHRADOVÝ KATALOG VZP - ZP'!P431,"")</f>
        <v/>
      </c>
      <c r="Q431" s="79" t="str">
        <f>IF(LEN(TRIM('ÚHRADOVÝ KATALOG VZP - ZP'!Q431))=0,"",IF(IFERROR(SEARCH("""",UPPER('ÚHRADOVÝ KATALOG VZP - ZP'!Q431)),0)=0,UPPER('ÚHRADOVÝ KATALOG VZP - ZP'!Q431),"("&amp;""""&amp;")"))</f>
        <v/>
      </c>
      <c r="R431" s="31" t="str">
        <f>IF(LEN(TRIM('ÚHRADOVÝ KATALOG VZP - ZP'!B431)&amp;TRIM('ÚHRADOVÝ KATALOG VZP - ZP'!C431)&amp;TRIM('ÚHRADOVÝ KATALOG VZP - ZP'!D431)&amp;TRIM('ÚHRADOVÝ KATALOG VZP - ZP'!E431)&amp;TRIM('ÚHRADOVÝ KATALOG VZP - ZP'!F431)&amp;TRIM('ÚHRADOVÝ KATALOG VZP - ZP'!G431)&amp;TRIM('ÚHRADOVÝ KATALOG VZP - ZP'!H431)&amp;TRIM('ÚHRADOVÝ KATALOG VZP - ZP'!I431)&amp;TRIM('ÚHRADOVÝ KATALOG VZP - ZP'!J431)&amp;TRIM('ÚHRADOVÝ KATALOG VZP - ZP'!K431)&amp;TRIM('ÚHRADOVÝ KATALOG VZP - ZP'!L431)&amp;TRIM('ÚHRADOVÝ KATALOG VZP - ZP'!M431)&amp;TRIM('ÚHRADOVÝ KATALOG VZP - ZP'!N431)&amp;TRIM('ÚHRADOVÝ KATALOG VZP - ZP'!O431)&amp;TRIM('ÚHRADOVÝ KATALOG VZP - ZP'!P431)&amp;TRIM('ÚHRADOVÝ KATALOG VZP - ZP'!Q431))=0,"ANO","NE")</f>
        <v>ANO</v>
      </c>
      <c r="S431" s="31" t="str">
        <f>IF(R431="NE",IF(LEN(TRIM('ÚHRADOVÝ KATALOG VZP - ZP'!B431))=0,"NOVÝ","OPRAVA"),"")</f>
        <v/>
      </c>
      <c r="T431" s="32" t="str">
        <f t="shared" si="28"/>
        <v>X</v>
      </c>
      <c r="U431" s="11"/>
      <c r="V431" s="11">
        <f>LEN(TRIM('ÚHRADOVÝ KATALOG VZP - ZP'!C431))</f>
        <v>0</v>
      </c>
      <c r="W431" s="11" t="str">
        <f>IF(IFERROR(SEARCH("""",UPPER('ÚHRADOVÝ KATALOG VZP - ZP'!C431)),0)&gt;0," "&amp;CHAR(34),"")</f>
        <v/>
      </c>
      <c r="X431" s="11" t="str">
        <f>IF(IFERROR(SEARCH("~?",UPPER('ÚHRADOVÝ KATALOG VZP - ZP'!C431)),0)&gt;0," ?","")</f>
        <v/>
      </c>
      <c r="Y431" s="11" t="str">
        <f>IF(IFERROR(SEARCH("!",UPPER('ÚHRADOVÝ KATALOG VZP - ZP'!C431)),0)&gt;0," !","")</f>
        <v/>
      </c>
      <c r="Z431" s="11" t="str">
        <f>IF(IFERROR(SEARCH("_",UPPER('ÚHRADOVÝ KATALOG VZP - ZP'!C431)),0)&gt;0," _","")</f>
        <v/>
      </c>
      <c r="AA431" s="11" t="str">
        <f>IF(IFERROR(SEARCH("§",UPPER('ÚHRADOVÝ KATALOG VZP - ZP'!C431)),0)&gt;0," §","")</f>
        <v/>
      </c>
      <c r="AB431" s="11" t="str">
        <f>IF(IFERROR(SEARCH("#",UPPER('ÚHRADOVÝ KATALOG VZP - ZP'!C431)),0)&gt;0," #","")</f>
        <v/>
      </c>
      <c r="AC431" s="11" t="str">
        <f>IF(IFERROR(SEARCH(CHAR(10),UPPER('ÚHRADOVÝ KATALOG VZP - ZP'!C431)),0)&gt;0," ALT+ENTER","")</f>
        <v/>
      </c>
      <c r="AD431" s="96" t="str">
        <f>IF(AND(V431=0, R431="NE"),"Chybí NAZ",IF(LEN(TRIM(W431&amp;X431&amp;Y431&amp;Z431&amp;AA431&amp;AB431&amp;AC431))&gt;0,"Nepovolený(é) znak(y):   "&amp;W431&amp;X431&amp;Y431&amp;Z431&amp;AA431&amp;AB431&amp;AC431,TRIM('ÚHRADOVÝ KATALOG VZP - ZP'!C431)))</f>
        <v/>
      </c>
      <c r="AE431" s="11">
        <f>LEN(TRIM('ÚHRADOVÝ KATALOG VZP - ZP'!D431))</f>
        <v>0</v>
      </c>
      <c r="AF431" s="11" t="str">
        <f>IF(IFERROR(SEARCH("""",UPPER('ÚHRADOVÝ KATALOG VZP - ZP'!D431)),0)&gt;0," "&amp;CHAR(34),"")</f>
        <v/>
      </c>
      <c r="AG431" s="11" t="str">
        <f>IF(IFERROR(SEARCH("~?",UPPER('ÚHRADOVÝ KATALOG VZP - ZP'!D431)),0)&gt;0," ?","")</f>
        <v/>
      </c>
      <c r="AH431" s="11" t="str">
        <f>IF(IFERROR(SEARCH("!",UPPER('ÚHRADOVÝ KATALOG VZP - ZP'!D431)),0)&gt;0," !","")</f>
        <v/>
      </c>
      <c r="AI431" s="11" t="str">
        <f>IF(IFERROR(SEARCH("_",UPPER('ÚHRADOVÝ KATALOG VZP - ZP'!D431)),0)&gt;0," _","")</f>
        <v/>
      </c>
      <c r="AJ431" s="11" t="str">
        <f>IF(IFERROR(SEARCH("§",UPPER('ÚHRADOVÝ KATALOG VZP - ZP'!D431)),0)&gt;0," §","")</f>
        <v/>
      </c>
      <c r="AK431" s="11" t="str">
        <f>IF(IFERROR(SEARCH("#",UPPER('ÚHRADOVÝ KATALOG VZP - ZP'!D431)),0)&gt;0," #","")</f>
        <v/>
      </c>
      <c r="AL431" s="11" t="str">
        <f>IF(IFERROR(SEARCH(CHAR(10),UPPER('ÚHRADOVÝ KATALOG VZP - ZP'!D431)),0)&gt;0," ALT+ENTER","")</f>
        <v/>
      </c>
      <c r="AM431" s="96" t="str">
        <f>IF(AND(AE431=0, R431="NE"),"Chybí DOP",IF(LEN(TRIM(AF431&amp;AG431&amp;AH431&amp;AI431&amp;AJ431&amp;AK431&amp;AL431))&gt;0,"Nepovolený(é) znak(y):   "&amp;AF431&amp;AG431&amp;AH431&amp;AI431&amp;AJ431&amp;AK431&amp;AL431,TRIM('ÚHRADOVÝ KATALOG VZP - ZP'!D431)))</f>
        <v/>
      </c>
    </row>
    <row r="432" spans="1:39" ht="30" hidden="1" customHeight="1" x14ac:dyDescent="0.2">
      <c r="A432" s="1">
        <v>427</v>
      </c>
      <c r="B432" s="20" t="str">
        <f>IF(ISBLANK('ÚHRADOVÝ KATALOG VZP - ZP'!B432),"",'ÚHRADOVÝ KATALOG VZP - ZP'!B432)</f>
        <v/>
      </c>
      <c r="C432" s="21" t="str">
        <f t="shared" si="25"/>
        <v/>
      </c>
      <c r="D432" s="21" t="str">
        <f t="shared" si="26"/>
        <v/>
      </c>
      <c r="E432" s="22" t="str">
        <f>IF(S432="NOVÝ",IF(LEN(TRIM('ÚHRADOVÝ KATALOG VZP - ZP'!E432))=0,"Chybí TYP",'ÚHRADOVÝ KATALOG VZP - ZP'!E432),IF(LEN(TRIM('ÚHRADOVÝ KATALOG VZP - ZP'!E432))=0,"",'ÚHRADOVÝ KATALOG VZP - ZP'!E432))</f>
        <v/>
      </c>
      <c r="F432" s="22" t="str">
        <f t="shared" si="27"/>
        <v/>
      </c>
      <c r="G432" s="22" t="str">
        <f>IF(S432="NOVÝ",IF(LEN(TRIM('ÚHRADOVÝ KATALOG VZP - ZP'!G432))=0,"???",IF(IFERROR(SEARCH("""",UPPER('ÚHRADOVÝ KATALOG VZP - ZP'!G432)),0)=0,UPPER('ÚHRADOVÝ KATALOG VZP - ZP'!G432),"("&amp;""""&amp;")")),IF(LEN(TRIM('ÚHRADOVÝ KATALOG VZP - ZP'!G432))=0,"",IF(IFERROR(SEARCH("""",UPPER('ÚHRADOVÝ KATALOG VZP - ZP'!G432)),0)=0,UPPER('ÚHRADOVÝ KATALOG VZP - ZP'!G432),"("&amp;""""&amp;")")))</f>
        <v/>
      </c>
      <c r="H432" s="22" t="str">
        <f>IF(IFERROR(SEARCH("""",UPPER('ÚHRADOVÝ KATALOG VZP - ZP'!H432)),0)=0,UPPER('ÚHRADOVÝ KATALOG VZP - ZP'!H432),"("&amp;""""&amp;")")</f>
        <v/>
      </c>
      <c r="I432" s="22" t="str">
        <f>IF(IFERROR(SEARCH("""",UPPER('ÚHRADOVÝ KATALOG VZP - ZP'!I432)),0)=0,UPPER('ÚHRADOVÝ KATALOG VZP - ZP'!I432),"("&amp;""""&amp;")")</f>
        <v/>
      </c>
      <c r="J432" s="23" t="str">
        <f>IF(S432="NOVÝ",IF(LEN(TRIM('ÚHRADOVÝ KATALOG VZP - ZP'!J432))=0,"Chybí VYC",'ÚHRADOVÝ KATALOG VZP - ZP'!J432),IF(LEN(TRIM('ÚHRADOVÝ KATALOG VZP - ZP'!J432))=0,"",'ÚHRADOVÝ KATALOG VZP - ZP'!J432))</f>
        <v/>
      </c>
      <c r="K432" s="22" t="str">
        <f>IF(S432="NOVÝ",IF(LEN(TRIM('ÚHRADOVÝ KATALOG VZP - ZP'!K432))=0,"Chybí MENA",IF(IFERROR(SEARCH("""",UPPER('ÚHRADOVÝ KATALOG VZP - ZP'!K432)),0)=0,UPPER('ÚHRADOVÝ KATALOG VZP - ZP'!K432),"("&amp;""""&amp;")")),IF(LEN(TRIM('ÚHRADOVÝ KATALOG VZP - ZP'!K432))=0,"",IF(IFERROR(SEARCH("""",UPPER('ÚHRADOVÝ KATALOG VZP - ZP'!K432)),0)=0,UPPER('ÚHRADOVÝ KATALOG VZP - ZP'!K432),"("&amp;""""&amp;")")))</f>
        <v/>
      </c>
      <c r="L432" s="24" t="str">
        <f>IF(S432="NOVÝ",IF(LEN(TRIM('ÚHRADOVÝ KATALOG VZP - ZP'!L432))=0,"Chybí KURZ",'ÚHRADOVÝ KATALOG VZP - ZP'!L432),IF(LEN(TRIM('ÚHRADOVÝ KATALOG VZP - ZP'!L432))=0,"",'ÚHRADOVÝ KATALOG VZP - ZP'!L432))</f>
        <v/>
      </c>
      <c r="M432" s="83" t="str">
        <f>IF(S432="NOVÝ",IF(LEN(TRIM('ÚHRADOVÝ KATALOG VZP - ZP'!M432))=0,"Chybí DPH",
IF(OR('ÚHRADOVÝ KATALOG VZP - ZP'!M432=15,'ÚHRADOVÝ KATALOG VZP - ZP'!M432=21),
'ÚHRADOVÝ KATALOG VZP - ZP'!M432,"CHYBA")),
IF(LEN(TRIM('ÚHRADOVÝ KATALOG VZP - ZP'!M432))=0,"",
IF(OR('ÚHRADOVÝ KATALOG VZP - ZP'!M432=15,'ÚHRADOVÝ KATALOG VZP - ZP'!M432=21),
'ÚHRADOVÝ KATALOG VZP - ZP'!M432,"CHYBA"))
)</f>
        <v/>
      </c>
      <c r="N432" s="25" t="str">
        <f>IF(R432="NE",IF(AND(T432&lt;&gt;"X",LEN('ÚHRADOVÝ KATALOG VZP - ZP'!N432)&gt;0),IF(ROUND(J432*L432*(1+(M432/100))*T432,2)&lt;'ÚHRADOVÝ KATALOG VZP - ZP'!N432,TEXT('ÚHRADOVÝ KATALOG VZP - ZP'!N432,"# ##0,00 Kč") &amp; CHAR(10) &amp; "&gt; " &amp; TEXT('ÚHRADOVÝ KATALOG VZP - ZP'!N432-(J432*L432*(1+(M432/100))*T432),"# ##0,00 Kč"),TEXT('ÚHRADOVÝ KATALOG VZP - ZP'!N432,"# ##0,00 Kč") &amp; CHAR(10) &amp; "OK"),"Chybí data pro výpočet"),"")</f>
        <v/>
      </c>
      <c r="O432" s="26" t="str">
        <f>IF(AND(R432="NE",LEN('ÚHRADOVÝ KATALOG VZP - ZP'!O432)&gt;0),'ÚHRADOVÝ KATALOG VZP - ZP'!O432,"")</f>
        <v/>
      </c>
      <c r="P432" s="26" t="str">
        <f>IF(AND(R432="NE",LEN('ÚHRADOVÝ KATALOG VZP - ZP'!P432)&gt;0),'ÚHRADOVÝ KATALOG VZP - ZP'!P432,"")</f>
        <v/>
      </c>
      <c r="Q432" s="79" t="str">
        <f>IF(LEN(TRIM('ÚHRADOVÝ KATALOG VZP - ZP'!Q432))=0,"",IF(IFERROR(SEARCH("""",UPPER('ÚHRADOVÝ KATALOG VZP - ZP'!Q432)),0)=0,UPPER('ÚHRADOVÝ KATALOG VZP - ZP'!Q432),"("&amp;""""&amp;")"))</f>
        <v/>
      </c>
      <c r="R432" s="31" t="str">
        <f>IF(LEN(TRIM('ÚHRADOVÝ KATALOG VZP - ZP'!B432)&amp;TRIM('ÚHRADOVÝ KATALOG VZP - ZP'!C432)&amp;TRIM('ÚHRADOVÝ KATALOG VZP - ZP'!D432)&amp;TRIM('ÚHRADOVÝ KATALOG VZP - ZP'!E432)&amp;TRIM('ÚHRADOVÝ KATALOG VZP - ZP'!F432)&amp;TRIM('ÚHRADOVÝ KATALOG VZP - ZP'!G432)&amp;TRIM('ÚHRADOVÝ KATALOG VZP - ZP'!H432)&amp;TRIM('ÚHRADOVÝ KATALOG VZP - ZP'!I432)&amp;TRIM('ÚHRADOVÝ KATALOG VZP - ZP'!J432)&amp;TRIM('ÚHRADOVÝ KATALOG VZP - ZP'!K432)&amp;TRIM('ÚHRADOVÝ KATALOG VZP - ZP'!L432)&amp;TRIM('ÚHRADOVÝ KATALOG VZP - ZP'!M432)&amp;TRIM('ÚHRADOVÝ KATALOG VZP - ZP'!N432)&amp;TRIM('ÚHRADOVÝ KATALOG VZP - ZP'!O432)&amp;TRIM('ÚHRADOVÝ KATALOG VZP - ZP'!P432)&amp;TRIM('ÚHRADOVÝ KATALOG VZP - ZP'!Q432))=0,"ANO","NE")</f>
        <v>ANO</v>
      </c>
      <c r="S432" s="31" t="str">
        <f>IF(R432="NE",IF(LEN(TRIM('ÚHRADOVÝ KATALOG VZP - ZP'!B432))=0,"NOVÝ","OPRAVA"),"")</f>
        <v/>
      </c>
      <c r="T432" s="32" t="str">
        <f t="shared" si="28"/>
        <v>X</v>
      </c>
      <c r="U432" s="11"/>
      <c r="V432" s="11">
        <f>LEN(TRIM('ÚHRADOVÝ KATALOG VZP - ZP'!C432))</f>
        <v>0</v>
      </c>
      <c r="W432" s="11" t="str">
        <f>IF(IFERROR(SEARCH("""",UPPER('ÚHRADOVÝ KATALOG VZP - ZP'!C432)),0)&gt;0," "&amp;CHAR(34),"")</f>
        <v/>
      </c>
      <c r="X432" s="11" t="str">
        <f>IF(IFERROR(SEARCH("~?",UPPER('ÚHRADOVÝ KATALOG VZP - ZP'!C432)),0)&gt;0," ?","")</f>
        <v/>
      </c>
      <c r="Y432" s="11" t="str">
        <f>IF(IFERROR(SEARCH("!",UPPER('ÚHRADOVÝ KATALOG VZP - ZP'!C432)),0)&gt;0," !","")</f>
        <v/>
      </c>
      <c r="Z432" s="11" t="str">
        <f>IF(IFERROR(SEARCH("_",UPPER('ÚHRADOVÝ KATALOG VZP - ZP'!C432)),0)&gt;0," _","")</f>
        <v/>
      </c>
      <c r="AA432" s="11" t="str">
        <f>IF(IFERROR(SEARCH("§",UPPER('ÚHRADOVÝ KATALOG VZP - ZP'!C432)),0)&gt;0," §","")</f>
        <v/>
      </c>
      <c r="AB432" s="11" t="str">
        <f>IF(IFERROR(SEARCH("#",UPPER('ÚHRADOVÝ KATALOG VZP - ZP'!C432)),0)&gt;0," #","")</f>
        <v/>
      </c>
      <c r="AC432" s="11" t="str">
        <f>IF(IFERROR(SEARCH(CHAR(10),UPPER('ÚHRADOVÝ KATALOG VZP - ZP'!C432)),0)&gt;0," ALT+ENTER","")</f>
        <v/>
      </c>
      <c r="AD432" s="96" t="str">
        <f>IF(AND(V432=0, R432="NE"),"Chybí NAZ",IF(LEN(TRIM(W432&amp;X432&amp;Y432&amp;Z432&amp;AA432&amp;AB432&amp;AC432))&gt;0,"Nepovolený(é) znak(y):   "&amp;W432&amp;X432&amp;Y432&amp;Z432&amp;AA432&amp;AB432&amp;AC432,TRIM('ÚHRADOVÝ KATALOG VZP - ZP'!C432)))</f>
        <v/>
      </c>
      <c r="AE432" s="11">
        <f>LEN(TRIM('ÚHRADOVÝ KATALOG VZP - ZP'!D432))</f>
        <v>0</v>
      </c>
      <c r="AF432" s="11" t="str">
        <f>IF(IFERROR(SEARCH("""",UPPER('ÚHRADOVÝ KATALOG VZP - ZP'!D432)),0)&gt;0," "&amp;CHAR(34),"")</f>
        <v/>
      </c>
      <c r="AG432" s="11" t="str">
        <f>IF(IFERROR(SEARCH("~?",UPPER('ÚHRADOVÝ KATALOG VZP - ZP'!D432)),0)&gt;0," ?","")</f>
        <v/>
      </c>
      <c r="AH432" s="11" t="str">
        <f>IF(IFERROR(SEARCH("!",UPPER('ÚHRADOVÝ KATALOG VZP - ZP'!D432)),0)&gt;0," !","")</f>
        <v/>
      </c>
      <c r="AI432" s="11" t="str">
        <f>IF(IFERROR(SEARCH("_",UPPER('ÚHRADOVÝ KATALOG VZP - ZP'!D432)),0)&gt;0," _","")</f>
        <v/>
      </c>
      <c r="AJ432" s="11" t="str">
        <f>IF(IFERROR(SEARCH("§",UPPER('ÚHRADOVÝ KATALOG VZP - ZP'!D432)),0)&gt;0," §","")</f>
        <v/>
      </c>
      <c r="AK432" s="11" t="str">
        <f>IF(IFERROR(SEARCH("#",UPPER('ÚHRADOVÝ KATALOG VZP - ZP'!D432)),0)&gt;0," #","")</f>
        <v/>
      </c>
      <c r="AL432" s="11" t="str">
        <f>IF(IFERROR(SEARCH(CHAR(10),UPPER('ÚHRADOVÝ KATALOG VZP - ZP'!D432)),0)&gt;0," ALT+ENTER","")</f>
        <v/>
      </c>
      <c r="AM432" s="96" t="str">
        <f>IF(AND(AE432=0, R432="NE"),"Chybí DOP",IF(LEN(TRIM(AF432&amp;AG432&amp;AH432&amp;AI432&amp;AJ432&amp;AK432&amp;AL432))&gt;0,"Nepovolený(é) znak(y):   "&amp;AF432&amp;AG432&amp;AH432&amp;AI432&amp;AJ432&amp;AK432&amp;AL432,TRIM('ÚHRADOVÝ KATALOG VZP - ZP'!D432)))</f>
        <v/>
      </c>
    </row>
    <row r="433" spans="1:39" ht="30" hidden="1" customHeight="1" x14ac:dyDescent="0.2">
      <c r="A433" s="1">
        <v>428</v>
      </c>
      <c r="B433" s="20" t="str">
        <f>IF(ISBLANK('ÚHRADOVÝ KATALOG VZP - ZP'!B433),"",'ÚHRADOVÝ KATALOG VZP - ZP'!B433)</f>
        <v/>
      </c>
      <c r="C433" s="21" t="str">
        <f t="shared" si="25"/>
        <v/>
      </c>
      <c r="D433" s="21" t="str">
        <f t="shared" si="26"/>
        <v/>
      </c>
      <c r="E433" s="22" t="str">
        <f>IF(S433="NOVÝ",IF(LEN(TRIM('ÚHRADOVÝ KATALOG VZP - ZP'!E433))=0,"Chybí TYP",'ÚHRADOVÝ KATALOG VZP - ZP'!E433),IF(LEN(TRIM('ÚHRADOVÝ KATALOG VZP - ZP'!E433))=0,"",'ÚHRADOVÝ KATALOG VZP - ZP'!E433))</f>
        <v/>
      </c>
      <c r="F433" s="22" t="str">
        <f t="shared" si="27"/>
        <v/>
      </c>
      <c r="G433" s="22" t="str">
        <f>IF(S433="NOVÝ",IF(LEN(TRIM('ÚHRADOVÝ KATALOG VZP - ZP'!G433))=0,"???",IF(IFERROR(SEARCH("""",UPPER('ÚHRADOVÝ KATALOG VZP - ZP'!G433)),0)=0,UPPER('ÚHRADOVÝ KATALOG VZP - ZP'!G433),"("&amp;""""&amp;")")),IF(LEN(TRIM('ÚHRADOVÝ KATALOG VZP - ZP'!G433))=0,"",IF(IFERROR(SEARCH("""",UPPER('ÚHRADOVÝ KATALOG VZP - ZP'!G433)),0)=0,UPPER('ÚHRADOVÝ KATALOG VZP - ZP'!G433),"("&amp;""""&amp;")")))</f>
        <v/>
      </c>
      <c r="H433" s="22" t="str">
        <f>IF(IFERROR(SEARCH("""",UPPER('ÚHRADOVÝ KATALOG VZP - ZP'!H433)),0)=0,UPPER('ÚHRADOVÝ KATALOG VZP - ZP'!H433),"("&amp;""""&amp;")")</f>
        <v/>
      </c>
      <c r="I433" s="22" t="str">
        <f>IF(IFERROR(SEARCH("""",UPPER('ÚHRADOVÝ KATALOG VZP - ZP'!I433)),0)=0,UPPER('ÚHRADOVÝ KATALOG VZP - ZP'!I433),"("&amp;""""&amp;")")</f>
        <v/>
      </c>
      <c r="J433" s="23" t="str">
        <f>IF(S433="NOVÝ",IF(LEN(TRIM('ÚHRADOVÝ KATALOG VZP - ZP'!J433))=0,"Chybí VYC",'ÚHRADOVÝ KATALOG VZP - ZP'!J433),IF(LEN(TRIM('ÚHRADOVÝ KATALOG VZP - ZP'!J433))=0,"",'ÚHRADOVÝ KATALOG VZP - ZP'!J433))</f>
        <v/>
      </c>
      <c r="K433" s="22" t="str">
        <f>IF(S433="NOVÝ",IF(LEN(TRIM('ÚHRADOVÝ KATALOG VZP - ZP'!K433))=0,"Chybí MENA",IF(IFERROR(SEARCH("""",UPPER('ÚHRADOVÝ KATALOG VZP - ZP'!K433)),0)=0,UPPER('ÚHRADOVÝ KATALOG VZP - ZP'!K433),"("&amp;""""&amp;")")),IF(LEN(TRIM('ÚHRADOVÝ KATALOG VZP - ZP'!K433))=0,"",IF(IFERROR(SEARCH("""",UPPER('ÚHRADOVÝ KATALOG VZP - ZP'!K433)),0)=0,UPPER('ÚHRADOVÝ KATALOG VZP - ZP'!K433),"("&amp;""""&amp;")")))</f>
        <v/>
      </c>
      <c r="L433" s="24" t="str">
        <f>IF(S433="NOVÝ",IF(LEN(TRIM('ÚHRADOVÝ KATALOG VZP - ZP'!L433))=0,"Chybí KURZ",'ÚHRADOVÝ KATALOG VZP - ZP'!L433),IF(LEN(TRIM('ÚHRADOVÝ KATALOG VZP - ZP'!L433))=0,"",'ÚHRADOVÝ KATALOG VZP - ZP'!L433))</f>
        <v/>
      </c>
      <c r="M433" s="83" t="str">
        <f>IF(S433="NOVÝ",IF(LEN(TRIM('ÚHRADOVÝ KATALOG VZP - ZP'!M433))=0,"Chybí DPH",
IF(OR('ÚHRADOVÝ KATALOG VZP - ZP'!M433=15,'ÚHRADOVÝ KATALOG VZP - ZP'!M433=21),
'ÚHRADOVÝ KATALOG VZP - ZP'!M433,"CHYBA")),
IF(LEN(TRIM('ÚHRADOVÝ KATALOG VZP - ZP'!M433))=0,"",
IF(OR('ÚHRADOVÝ KATALOG VZP - ZP'!M433=15,'ÚHRADOVÝ KATALOG VZP - ZP'!M433=21),
'ÚHRADOVÝ KATALOG VZP - ZP'!M433,"CHYBA"))
)</f>
        <v/>
      </c>
      <c r="N433" s="25" t="str">
        <f>IF(R433="NE",IF(AND(T433&lt;&gt;"X",LEN('ÚHRADOVÝ KATALOG VZP - ZP'!N433)&gt;0),IF(ROUND(J433*L433*(1+(M433/100))*T433,2)&lt;'ÚHRADOVÝ KATALOG VZP - ZP'!N433,TEXT('ÚHRADOVÝ KATALOG VZP - ZP'!N433,"# ##0,00 Kč") &amp; CHAR(10) &amp; "&gt; " &amp; TEXT('ÚHRADOVÝ KATALOG VZP - ZP'!N433-(J433*L433*(1+(M433/100))*T433),"# ##0,00 Kč"),TEXT('ÚHRADOVÝ KATALOG VZP - ZP'!N433,"# ##0,00 Kč") &amp; CHAR(10) &amp; "OK"),"Chybí data pro výpočet"),"")</f>
        <v/>
      </c>
      <c r="O433" s="26" t="str">
        <f>IF(AND(R433="NE",LEN('ÚHRADOVÝ KATALOG VZP - ZP'!O433)&gt;0),'ÚHRADOVÝ KATALOG VZP - ZP'!O433,"")</f>
        <v/>
      </c>
      <c r="P433" s="26" t="str">
        <f>IF(AND(R433="NE",LEN('ÚHRADOVÝ KATALOG VZP - ZP'!P433)&gt;0),'ÚHRADOVÝ KATALOG VZP - ZP'!P433,"")</f>
        <v/>
      </c>
      <c r="Q433" s="79" t="str">
        <f>IF(LEN(TRIM('ÚHRADOVÝ KATALOG VZP - ZP'!Q433))=0,"",IF(IFERROR(SEARCH("""",UPPER('ÚHRADOVÝ KATALOG VZP - ZP'!Q433)),0)=0,UPPER('ÚHRADOVÝ KATALOG VZP - ZP'!Q433),"("&amp;""""&amp;")"))</f>
        <v/>
      </c>
      <c r="R433" s="31" t="str">
        <f>IF(LEN(TRIM('ÚHRADOVÝ KATALOG VZP - ZP'!B433)&amp;TRIM('ÚHRADOVÝ KATALOG VZP - ZP'!C433)&amp;TRIM('ÚHRADOVÝ KATALOG VZP - ZP'!D433)&amp;TRIM('ÚHRADOVÝ KATALOG VZP - ZP'!E433)&amp;TRIM('ÚHRADOVÝ KATALOG VZP - ZP'!F433)&amp;TRIM('ÚHRADOVÝ KATALOG VZP - ZP'!G433)&amp;TRIM('ÚHRADOVÝ KATALOG VZP - ZP'!H433)&amp;TRIM('ÚHRADOVÝ KATALOG VZP - ZP'!I433)&amp;TRIM('ÚHRADOVÝ KATALOG VZP - ZP'!J433)&amp;TRIM('ÚHRADOVÝ KATALOG VZP - ZP'!K433)&amp;TRIM('ÚHRADOVÝ KATALOG VZP - ZP'!L433)&amp;TRIM('ÚHRADOVÝ KATALOG VZP - ZP'!M433)&amp;TRIM('ÚHRADOVÝ KATALOG VZP - ZP'!N433)&amp;TRIM('ÚHRADOVÝ KATALOG VZP - ZP'!O433)&amp;TRIM('ÚHRADOVÝ KATALOG VZP - ZP'!P433)&amp;TRIM('ÚHRADOVÝ KATALOG VZP - ZP'!Q433))=0,"ANO","NE")</f>
        <v>ANO</v>
      </c>
      <c r="S433" s="31" t="str">
        <f>IF(R433="NE",IF(LEN(TRIM('ÚHRADOVÝ KATALOG VZP - ZP'!B433))=0,"NOVÝ","OPRAVA"),"")</f>
        <v/>
      </c>
      <c r="T433" s="32" t="str">
        <f t="shared" si="28"/>
        <v>X</v>
      </c>
      <c r="U433" s="11"/>
      <c r="V433" s="11">
        <f>LEN(TRIM('ÚHRADOVÝ KATALOG VZP - ZP'!C433))</f>
        <v>0</v>
      </c>
      <c r="W433" s="11" t="str">
        <f>IF(IFERROR(SEARCH("""",UPPER('ÚHRADOVÝ KATALOG VZP - ZP'!C433)),0)&gt;0," "&amp;CHAR(34),"")</f>
        <v/>
      </c>
      <c r="X433" s="11" t="str">
        <f>IF(IFERROR(SEARCH("~?",UPPER('ÚHRADOVÝ KATALOG VZP - ZP'!C433)),0)&gt;0," ?","")</f>
        <v/>
      </c>
      <c r="Y433" s="11" t="str">
        <f>IF(IFERROR(SEARCH("!",UPPER('ÚHRADOVÝ KATALOG VZP - ZP'!C433)),0)&gt;0," !","")</f>
        <v/>
      </c>
      <c r="Z433" s="11" t="str">
        <f>IF(IFERROR(SEARCH("_",UPPER('ÚHRADOVÝ KATALOG VZP - ZP'!C433)),0)&gt;0," _","")</f>
        <v/>
      </c>
      <c r="AA433" s="11" t="str">
        <f>IF(IFERROR(SEARCH("§",UPPER('ÚHRADOVÝ KATALOG VZP - ZP'!C433)),0)&gt;0," §","")</f>
        <v/>
      </c>
      <c r="AB433" s="11" t="str">
        <f>IF(IFERROR(SEARCH("#",UPPER('ÚHRADOVÝ KATALOG VZP - ZP'!C433)),0)&gt;0," #","")</f>
        <v/>
      </c>
      <c r="AC433" s="11" t="str">
        <f>IF(IFERROR(SEARCH(CHAR(10),UPPER('ÚHRADOVÝ KATALOG VZP - ZP'!C433)),0)&gt;0," ALT+ENTER","")</f>
        <v/>
      </c>
      <c r="AD433" s="96" t="str">
        <f>IF(AND(V433=0, R433="NE"),"Chybí NAZ",IF(LEN(TRIM(W433&amp;X433&amp;Y433&amp;Z433&amp;AA433&amp;AB433&amp;AC433))&gt;0,"Nepovolený(é) znak(y):   "&amp;W433&amp;X433&amp;Y433&amp;Z433&amp;AA433&amp;AB433&amp;AC433,TRIM('ÚHRADOVÝ KATALOG VZP - ZP'!C433)))</f>
        <v/>
      </c>
      <c r="AE433" s="11">
        <f>LEN(TRIM('ÚHRADOVÝ KATALOG VZP - ZP'!D433))</f>
        <v>0</v>
      </c>
      <c r="AF433" s="11" t="str">
        <f>IF(IFERROR(SEARCH("""",UPPER('ÚHRADOVÝ KATALOG VZP - ZP'!D433)),0)&gt;0," "&amp;CHAR(34),"")</f>
        <v/>
      </c>
      <c r="AG433" s="11" t="str">
        <f>IF(IFERROR(SEARCH("~?",UPPER('ÚHRADOVÝ KATALOG VZP - ZP'!D433)),0)&gt;0," ?","")</f>
        <v/>
      </c>
      <c r="AH433" s="11" t="str">
        <f>IF(IFERROR(SEARCH("!",UPPER('ÚHRADOVÝ KATALOG VZP - ZP'!D433)),0)&gt;0," !","")</f>
        <v/>
      </c>
      <c r="AI433" s="11" t="str">
        <f>IF(IFERROR(SEARCH("_",UPPER('ÚHRADOVÝ KATALOG VZP - ZP'!D433)),0)&gt;0," _","")</f>
        <v/>
      </c>
      <c r="AJ433" s="11" t="str">
        <f>IF(IFERROR(SEARCH("§",UPPER('ÚHRADOVÝ KATALOG VZP - ZP'!D433)),0)&gt;0," §","")</f>
        <v/>
      </c>
      <c r="AK433" s="11" t="str">
        <f>IF(IFERROR(SEARCH("#",UPPER('ÚHRADOVÝ KATALOG VZP - ZP'!D433)),0)&gt;0," #","")</f>
        <v/>
      </c>
      <c r="AL433" s="11" t="str">
        <f>IF(IFERROR(SEARCH(CHAR(10),UPPER('ÚHRADOVÝ KATALOG VZP - ZP'!D433)),0)&gt;0," ALT+ENTER","")</f>
        <v/>
      </c>
      <c r="AM433" s="96" t="str">
        <f>IF(AND(AE433=0, R433="NE"),"Chybí DOP",IF(LEN(TRIM(AF433&amp;AG433&amp;AH433&amp;AI433&amp;AJ433&amp;AK433&amp;AL433))&gt;0,"Nepovolený(é) znak(y):   "&amp;AF433&amp;AG433&amp;AH433&amp;AI433&amp;AJ433&amp;AK433&amp;AL433,TRIM('ÚHRADOVÝ KATALOG VZP - ZP'!D433)))</f>
        <v/>
      </c>
    </row>
    <row r="434" spans="1:39" ht="30" hidden="1" customHeight="1" x14ac:dyDescent="0.2">
      <c r="A434" s="1">
        <v>429</v>
      </c>
      <c r="B434" s="20" t="str">
        <f>IF(ISBLANK('ÚHRADOVÝ KATALOG VZP - ZP'!B434),"",'ÚHRADOVÝ KATALOG VZP - ZP'!B434)</f>
        <v/>
      </c>
      <c r="C434" s="21" t="str">
        <f t="shared" si="25"/>
        <v/>
      </c>
      <c r="D434" s="21" t="str">
        <f t="shared" si="26"/>
        <v/>
      </c>
      <c r="E434" s="22" t="str">
        <f>IF(S434="NOVÝ",IF(LEN(TRIM('ÚHRADOVÝ KATALOG VZP - ZP'!E434))=0,"Chybí TYP",'ÚHRADOVÝ KATALOG VZP - ZP'!E434),IF(LEN(TRIM('ÚHRADOVÝ KATALOG VZP - ZP'!E434))=0,"",'ÚHRADOVÝ KATALOG VZP - ZP'!E434))</f>
        <v/>
      </c>
      <c r="F434" s="22" t="str">
        <f t="shared" si="27"/>
        <v/>
      </c>
      <c r="G434" s="22" t="str">
        <f>IF(S434="NOVÝ",IF(LEN(TRIM('ÚHRADOVÝ KATALOG VZP - ZP'!G434))=0,"???",IF(IFERROR(SEARCH("""",UPPER('ÚHRADOVÝ KATALOG VZP - ZP'!G434)),0)=0,UPPER('ÚHRADOVÝ KATALOG VZP - ZP'!G434),"("&amp;""""&amp;")")),IF(LEN(TRIM('ÚHRADOVÝ KATALOG VZP - ZP'!G434))=0,"",IF(IFERROR(SEARCH("""",UPPER('ÚHRADOVÝ KATALOG VZP - ZP'!G434)),0)=0,UPPER('ÚHRADOVÝ KATALOG VZP - ZP'!G434),"("&amp;""""&amp;")")))</f>
        <v/>
      </c>
      <c r="H434" s="22" t="str">
        <f>IF(IFERROR(SEARCH("""",UPPER('ÚHRADOVÝ KATALOG VZP - ZP'!H434)),0)=0,UPPER('ÚHRADOVÝ KATALOG VZP - ZP'!H434),"("&amp;""""&amp;")")</f>
        <v/>
      </c>
      <c r="I434" s="22" t="str">
        <f>IF(IFERROR(SEARCH("""",UPPER('ÚHRADOVÝ KATALOG VZP - ZP'!I434)),0)=0,UPPER('ÚHRADOVÝ KATALOG VZP - ZP'!I434),"("&amp;""""&amp;")")</f>
        <v/>
      </c>
      <c r="J434" s="23" t="str">
        <f>IF(S434="NOVÝ",IF(LEN(TRIM('ÚHRADOVÝ KATALOG VZP - ZP'!J434))=0,"Chybí VYC",'ÚHRADOVÝ KATALOG VZP - ZP'!J434),IF(LEN(TRIM('ÚHRADOVÝ KATALOG VZP - ZP'!J434))=0,"",'ÚHRADOVÝ KATALOG VZP - ZP'!J434))</f>
        <v/>
      </c>
      <c r="K434" s="22" t="str">
        <f>IF(S434="NOVÝ",IF(LEN(TRIM('ÚHRADOVÝ KATALOG VZP - ZP'!K434))=0,"Chybí MENA",IF(IFERROR(SEARCH("""",UPPER('ÚHRADOVÝ KATALOG VZP - ZP'!K434)),0)=0,UPPER('ÚHRADOVÝ KATALOG VZP - ZP'!K434),"("&amp;""""&amp;")")),IF(LEN(TRIM('ÚHRADOVÝ KATALOG VZP - ZP'!K434))=0,"",IF(IFERROR(SEARCH("""",UPPER('ÚHRADOVÝ KATALOG VZP - ZP'!K434)),0)=0,UPPER('ÚHRADOVÝ KATALOG VZP - ZP'!K434),"("&amp;""""&amp;")")))</f>
        <v/>
      </c>
      <c r="L434" s="24" t="str">
        <f>IF(S434="NOVÝ",IF(LEN(TRIM('ÚHRADOVÝ KATALOG VZP - ZP'!L434))=0,"Chybí KURZ",'ÚHRADOVÝ KATALOG VZP - ZP'!L434),IF(LEN(TRIM('ÚHRADOVÝ KATALOG VZP - ZP'!L434))=0,"",'ÚHRADOVÝ KATALOG VZP - ZP'!L434))</f>
        <v/>
      </c>
      <c r="M434" s="83" t="str">
        <f>IF(S434="NOVÝ",IF(LEN(TRIM('ÚHRADOVÝ KATALOG VZP - ZP'!M434))=0,"Chybí DPH",
IF(OR('ÚHRADOVÝ KATALOG VZP - ZP'!M434=15,'ÚHRADOVÝ KATALOG VZP - ZP'!M434=21),
'ÚHRADOVÝ KATALOG VZP - ZP'!M434,"CHYBA")),
IF(LEN(TRIM('ÚHRADOVÝ KATALOG VZP - ZP'!M434))=0,"",
IF(OR('ÚHRADOVÝ KATALOG VZP - ZP'!M434=15,'ÚHRADOVÝ KATALOG VZP - ZP'!M434=21),
'ÚHRADOVÝ KATALOG VZP - ZP'!M434,"CHYBA"))
)</f>
        <v/>
      </c>
      <c r="N434" s="25" t="str">
        <f>IF(R434="NE",IF(AND(T434&lt;&gt;"X",LEN('ÚHRADOVÝ KATALOG VZP - ZP'!N434)&gt;0),IF(ROUND(J434*L434*(1+(M434/100))*T434,2)&lt;'ÚHRADOVÝ KATALOG VZP - ZP'!N434,TEXT('ÚHRADOVÝ KATALOG VZP - ZP'!N434,"# ##0,00 Kč") &amp; CHAR(10) &amp; "&gt; " &amp; TEXT('ÚHRADOVÝ KATALOG VZP - ZP'!N434-(J434*L434*(1+(M434/100))*T434),"# ##0,00 Kč"),TEXT('ÚHRADOVÝ KATALOG VZP - ZP'!N434,"# ##0,00 Kč") &amp; CHAR(10) &amp; "OK"),"Chybí data pro výpočet"),"")</f>
        <v/>
      </c>
      <c r="O434" s="26" t="str">
        <f>IF(AND(R434="NE",LEN('ÚHRADOVÝ KATALOG VZP - ZP'!O434)&gt;0),'ÚHRADOVÝ KATALOG VZP - ZP'!O434,"")</f>
        <v/>
      </c>
      <c r="P434" s="26" t="str">
        <f>IF(AND(R434="NE",LEN('ÚHRADOVÝ KATALOG VZP - ZP'!P434)&gt;0),'ÚHRADOVÝ KATALOG VZP - ZP'!P434,"")</f>
        <v/>
      </c>
      <c r="Q434" s="79" t="str">
        <f>IF(LEN(TRIM('ÚHRADOVÝ KATALOG VZP - ZP'!Q434))=0,"",IF(IFERROR(SEARCH("""",UPPER('ÚHRADOVÝ KATALOG VZP - ZP'!Q434)),0)=0,UPPER('ÚHRADOVÝ KATALOG VZP - ZP'!Q434),"("&amp;""""&amp;")"))</f>
        <v/>
      </c>
      <c r="R434" s="31" t="str">
        <f>IF(LEN(TRIM('ÚHRADOVÝ KATALOG VZP - ZP'!B434)&amp;TRIM('ÚHRADOVÝ KATALOG VZP - ZP'!C434)&amp;TRIM('ÚHRADOVÝ KATALOG VZP - ZP'!D434)&amp;TRIM('ÚHRADOVÝ KATALOG VZP - ZP'!E434)&amp;TRIM('ÚHRADOVÝ KATALOG VZP - ZP'!F434)&amp;TRIM('ÚHRADOVÝ KATALOG VZP - ZP'!G434)&amp;TRIM('ÚHRADOVÝ KATALOG VZP - ZP'!H434)&amp;TRIM('ÚHRADOVÝ KATALOG VZP - ZP'!I434)&amp;TRIM('ÚHRADOVÝ KATALOG VZP - ZP'!J434)&amp;TRIM('ÚHRADOVÝ KATALOG VZP - ZP'!K434)&amp;TRIM('ÚHRADOVÝ KATALOG VZP - ZP'!L434)&amp;TRIM('ÚHRADOVÝ KATALOG VZP - ZP'!M434)&amp;TRIM('ÚHRADOVÝ KATALOG VZP - ZP'!N434)&amp;TRIM('ÚHRADOVÝ KATALOG VZP - ZP'!O434)&amp;TRIM('ÚHRADOVÝ KATALOG VZP - ZP'!P434)&amp;TRIM('ÚHRADOVÝ KATALOG VZP - ZP'!Q434))=0,"ANO","NE")</f>
        <v>ANO</v>
      </c>
      <c r="S434" s="31" t="str">
        <f>IF(R434="NE",IF(LEN(TRIM('ÚHRADOVÝ KATALOG VZP - ZP'!B434))=0,"NOVÝ","OPRAVA"),"")</f>
        <v/>
      </c>
      <c r="T434" s="32" t="str">
        <f t="shared" si="28"/>
        <v>X</v>
      </c>
      <c r="U434" s="11"/>
      <c r="V434" s="11">
        <f>LEN(TRIM('ÚHRADOVÝ KATALOG VZP - ZP'!C434))</f>
        <v>0</v>
      </c>
      <c r="W434" s="11" t="str">
        <f>IF(IFERROR(SEARCH("""",UPPER('ÚHRADOVÝ KATALOG VZP - ZP'!C434)),0)&gt;0," "&amp;CHAR(34),"")</f>
        <v/>
      </c>
      <c r="X434" s="11" t="str">
        <f>IF(IFERROR(SEARCH("~?",UPPER('ÚHRADOVÝ KATALOG VZP - ZP'!C434)),0)&gt;0," ?","")</f>
        <v/>
      </c>
      <c r="Y434" s="11" t="str">
        <f>IF(IFERROR(SEARCH("!",UPPER('ÚHRADOVÝ KATALOG VZP - ZP'!C434)),0)&gt;0," !","")</f>
        <v/>
      </c>
      <c r="Z434" s="11" t="str">
        <f>IF(IFERROR(SEARCH("_",UPPER('ÚHRADOVÝ KATALOG VZP - ZP'!C434)),0)&gt;0," _","")</f>
        <v/>
      </c>
      <c r="AA434" s="11" t="str">
        <f>IF(IFERROR(SEARCH("§",UPPER('ÚHRADOVÝ KATALOG VZP - ZP'!C434)),0)&gt;0," §","")</f>
        <v/>
      </c>
      <c r="AB434" s="11" t="str">
        <f>IF(IFERROR(SEARCH("#",UPPER('ÚHRADOVÝ KATALOG VZP - ZP'!C434)),0)&gt;0," #","")</f>
        <v/>
      </c>
      <c r="AC434" s="11" t="str">
        <f>IF(IFERROR(SEARCH(CHAR(10),UPPER('ÚHRADOVÝ KATALOG VZP - ZP'!C434)),0)&gt;0," ALT+ENTER","")</f>
        <v/>
      </c>
      <c r="AD434" s="96" t="str">
        <f>IF(AND(V434=0, R434="NE"),"Chybí NAZ",IF(LEN(TRIM(W434&amp;X434&amp;Y434&amp;Z434&amp;AA434&amp;AB434&amp;AC434))&gt;0,"Nepovolený(é) znak(y):   "&amp;W434&amp;X434&amp;Y434&amp;Z434&amp;AA434&amp;AB434&amp;AC434,TRIM('ÚHRADOVÝ KATALOG VZP - ZP'!C434)))</f>
        <v/>
      </c>
      <c r="AE434" s="11">
        <f>LEN(TRIM('ÚHRADOVÝ KATALOG VZP - ZP'!D434))</f>
        <v>0</v>
      </c>
      <c r="AF434" s="11" t="str">
        <f>IF(IFERROR(SEARCH("""",UPPER('ÚHRADOVÝ KATALOG VZP - ZP'!D434)),0)&gt;0," "&amp;CHAR(34),"")</f>
        <v/>
      </c>
      <c r="AG434" s="11" t="str">
        <f>IF(IFERROR(SEARCH("~?",UPPER('ÚHRADOVÝ KATALOG VZP - ZP'!D434)),0)&gt;0," ?","")</f>
        <v/>
      </c>
      <c r="AH434" s="11" t="str">
        <f>IF(IFERROR(SEARCH("!",UPPER('ÚHRADOVÝ KATALOG VZP - ZP'!D434)),0)&gt;0," !","")</f>
        <v/>
      </c>
      <c r="AI434" s="11" t="str">
        <f>IF(IFERROR(SEARCH("_",UPPER('ÚHRADOVÝ KATALOG VZP - ZP'!D434)),0)&gt;0," _","")</f>
        <v/>
      </c>
      <c r="AJ434" s="11" t="str">
        <f>IF(IFERROR(SEARCH("§",UPPER('ÚHRADOVÝ KATALOG VZP - ZP'!D434)),0)&gt;0," §","")</f>
        <v/>
      </c>
      <c r="AK434" s="11" t="str">
        <f>IF(IFERROR(SEARCH("#",UPPER('ÚHRADOVÝ KATALOG VZP - ZP'!D434)),0)&gt;0," #","")</f>
        <v/>
      </c>
      <c r="AL434" s="11" t="str">
        <f>IF(IFERROR(SEARCH(CHAR(10),UPPER('ÚHRADOVÝ KATALOG VZP - ZP'!D434)),0)&gt;0," ALT+ENTER","")</f>
        <v/>
      </c>
      <c r="AM434" s="96" t="str">
        <f>IF(AND(AE434=0, R434="NE"),"Chybí DOP",IF(LEN(TRIM(AF434&amp;AG434&amp;AH434&amp;AI434&amp;AJ434&amp;AK434&amp;AL434))&gt;0,"Nepovolený(é) znak(y):   "&amp;AF434&amp;AG434&amp;AH434&amp;AI434&amp;AJ434&amp;AK434&amp;AL434,TRIM('ÚHRADOVÝ KATALOG VZP - ZP'!D434)))</f>
        <v/>
      </c>
    </row>
    <row r="435" spans="1:39" ht="30" hidden="1" customHeight="1" x14ac:dyDescent="0.2">
      <c r="A435" s="1">
        <v>430</v>
      </c>
      <c r="B435" s="20" t="str">
        <f>IF(ISBLANK('ÚHRADOVÝ KATALOG VZP - ZP'!B435),"",'ÚHRADOVÝ KATALOG VZP - ZP'!B435)</f>
        <v/>
      </c>
      <c r="C435" s="21" t="str">
        <f t="shared" si="25"/>
        <v/>
      </c>
      <c r="D435" s="21" t="str">
        <f t="shared" si="26"/>
        <v/>
      </c>
      <c r="E435" s="22" t="str">
        <f>IF(S435="NOVÝ",IF(LEN(TRIM('ÚHRADOVÝ KATALOG VZP - ZP'!E435))=0,"Chybí TYP",'ÚHRADOVÝ KATALOG VZP - ZP'!E435),IF(LEN(TRIM('ÚHRADOVÝ KATALOG VZP - ZP'!E435))=0,"",'ÚHRADOVÝ KATALOG VZP - ZP'!E435))</f>
        <v/>
      </c>
      <c r="F435" s="22" t="str">
        <f t="shared" si="27"/>
        <v/>
      </c>
      <c r="G435" s="22" t="str">
        <f>IF(S435="NOVÝ",IF(LEN(TRIM('ÚHRADOVÝ KATALOG VZP - ZP'!G435))=0,"???",IF(IFERROR(SEARCH("""",UPPER('ÚHRADOVÝ KATALOG VZP - ZP'!G435)),0)=0,UPPER('ÚHRADOVÝ KATALOG VZP - ZP'!G435),"("&amp;""""&amp;")")),IF(LEN(TRIM('ÚHRADOVÝ KATALOG VZP - ZP'!G435))=0,"",IF(IFERROR(SEARCH("""",UPPER('ÚHRADOVÝ KATALOG VZP - ZP'!G435)),0)=0,UPPER('ÚHRADOVÝ KATALOG VZP - ZP'!G435),"("&amp;""""&amp;")")))</f>
        <v/>
      </c>
      <c r="H435" s="22" t="str">
        <f>IF(IFERROR(SEARCH("""",UPPER('ÚHRADOVÝ KATALOG VZP - ZP'!H435)),0)=0,UPPER('ÚHRADOVÝ KATALOG VZP - ZP'!H435),"("&amp;""""&amp;")")</f>
        <v/>
      </c>
      <c r="I435" s="22" t="str">
        <f>IF(IFERROR(SEARCH("""",UPPER('ÚHRADOVÝ KATALOG VZP - ZP'!I435)),0)=0,UPPER('ÚHRADOVÝ KATALOG VZP - ZP'!I435),"("&amp;""""&amp;")")</f>
        <v/>
      </c>
      <c r="J435" s="23" t="str">
        <f>IF(S435="NOVÝ",IF(LEN(TRIM('ÚHRADOVÝ KATALOG VZP - ZP'!J435))=0,"Chybí VYC",'ÚHRADOVÝ KATALOG VZP - ZP'!J435),IF(LEN(TRIM('ÚHRADOVÝ KATALOG VZP - ZP'!J435))=0,"",'ÚHRADOVÝ KATALOG VZP - ZP'!J435))</f>
        <v/>
      </c>
      <c r="K435" s="22" t="str">
        <f>IF(S435="NOVÝ",IF(LEN(TRIM('ÚHRADOVÝ KATALOG VZP - ZP'!K435))=0,"Chybí MENA",IF(IFERROR(SEARCH("""",UPPER('ÚHRADOVÝ KATALOG VZP - ZP'!K435)),0)=0,UPPER('ÚHRADOVÝ KATALOG VZP - ZP'!K435),"("&amp;""""&amp;")")),IF(LEN(TRIM('ÚHRADOVÝ KATALOG VZP - ZP'!K435))=0,"",IF(IFERROR(SEARCH("""",UPPER('ÚHRADOVÝ KATALOG VZP - ZP'!K435)),0)=0,UPPER('ÚHRADOVÝ KATALOG VZP - ZP'!K435),"("&amp;""""&amp;")")))</f>
        <v/>
      </c>
      <c r="L435" s="24" t="str">
        <f>IF(S435="NOVÝ",IF(LEN(TRIM('ÚHRADOVÝ KATALOG VZP - ZP'!L435))=0,"Chybí KURZ",'ÚHRADOVÝ KATALOG VZP - ZP'!L435),IF(LEN(TRIM('ÚHRADOVÝ KATALOG VZP - ZP'!L435))=0,"",'ÚHRADOVÝ KATALOG VZP - ZP'!L435))</f>
        <v/>
      </c>
      <c r="M435" s="83" t="str">
        <f>IF(S435="NOVÝ",IF(LEN(TRIM('ÚHRADOVÝ KATALOG VZP - ZP'!M435))=0,"Chybí DPH",
IF(OR('ÚHRADOVÝ KATALOG VZP - ZP'!M435=15,'ÚHRADOVÝ KATALOG VZP - ZP'!M435=21),
'ÚHRADOVÝ KATALOG VZP - ZP'!M435,"CHYBA")),
IF(LEN(TRIM('ÚHRADOVÝ KATALOG VZP - ZP'!M435))=0,"",
IF(OR('ÚHRADOVÝ KATALOG VZP - ZP'!M435=15,'ÚHRADOVÝ KATALOG VZP - ZP'!M435=21),
'ÚHRADOVÝ KATALOG VZP - ZP'!M435,"CHYBA"))
)</f>
        <v/>
      </c>
      <c r="N435" s="25" t="str">
        <f>IF(R435="NE",IF(AND(T435&lt;&gt;"X",LEN('ÚHRADOVÝ KATALOG VZP - ZP'!N435)&gt;0),IF(ROUND(J435*L435*(1+(M435/100))*T435,2)&lt;'ÚHRADOVÝ KATALOG VZP - ZP'!N435,TEXT('ÚHRADOVÝ KATALOG VZP - ZP'!N435,"# ##0,00 Kč") &amp; CHAR(10) &amp; "&gt; " &amp; TEXT('ÚHRADOVÝ KATALOG VZP - ZP'!N435-(J435*L435*(1+(M435/100))*T435),"# ##0,00 Kč"),TEXT('ÚHRADOVÝ KATALOG VZP - ZP'!N435,"# ##0,00 Kč") &amp; CHAR(10) &amp; "OK"),"Chybí data pro výpočet"),"")</f>
        <v/>
      </c>
      <c r="O435" s="26" t="str">
        <f>IF(AND(R435="NE",LEN('ÚHRADOVÝ KATALOG VZP - ZP'!O435)&gt;0),'ÚHRADOVÝ KATALOG VZP - ZP'!O435,"")</f>
        <v/>
      </c>
      <c r="P435" s="26" t="str">
        <f>IF(AND(R435="NE",LEN('ÚHRADOVÝ KATALOG VZP - ZP'!P435)&gt;0),'ÚHRADOVÝ KATALOG VZP - ZP'!P435,"")</f>
        <v/>
      </c>
      <c r="Q435" s="79" t="str">
        <f>IF(LEN(TRIM('ÚHRADOVÝ KATALOG VZP - ZP'!Q435))=0,"",IF(IFERROR(SEARCH("""",UPPER('ÚHRADOVÝ KATALOG VZP - ZP'!Q435)),0)=0,UPPER('ÚHRADOVÝ KATALOG VZP - ZP'!Q435),"("&amp;""""&amp;")"))</f>
        <v/>
      </c>
      <c r="R435" s="31" t="str">
        <f>IF(LEN(TRIM('ÚHRADOVÝ KATALOG VZP - ZP'!B435)&amp;TRIM('ÚHRADOVÝ KATALOG VZP - ZP'!C435)&amp;TRIM('ÚHRADOVÝ KATALOG VZP - ZP'!D435)&amp;TRIM('ÚHRADOVÝ KATALOG VZP - ZP'!E435)&amp;TRIM('ÚHRADOVÝ KATALOG VZP - ZP'!F435)&amp;TRIM('ÚHRADOVÝ KATALOG VZP - ZP'!G435)&amp;TRIM('ÚHRADOVÝ KATALOG VZP - ZP'!H435)&amp;TRIM('ÚHRADOVÝ KATALOG VZP - ZP'!I435)&amp;TRIM('ÚHRADOVÝ KATALOG VZP - ZP'!J435)&amp;TRIM('ÚHRADOVÝ KATALOG VZP - ZP'!K435)&amp;TRIM('ÚHRADOVÝ KATALOG VZP - ZP'!L435)&amp;TRIM('ÚHRADOVÝ KATALOG VZP - ZP'!M435)&amp;TRIM('ÚHRADOVÝ KATALOG VZP - ZP'!N435)&amp;TRIM('ÚHRADOVÝ KATALOG VZP - ZP'!O435)&amp;TRIM('ÚHRADOVÝ KATALOG VZP - ZP'!P435)&amp;TRIM('ÚHRADOVÝ KATALOG VZP - ZP'!Q435))=0,"ANO","NE")</f>
        <v>ANO</v>
      </c>
      <c r="S435" s="31" t="str">
        <f>IF(R435="NE",IF(LEN(TRIM('ÚHRADOVÝ KATALOG VZP - ZP'!B435))=0,"NOVÝ","OPRAVA"),"")</f>
        <v/>
      </c>
      <c r="T435" s="32" t="str">
        <f t="shared" si="28"/>
        <v>X</v>
      </c>
      <c r="U435" s="11"/>
      <c r="V435" s="11">
        <f>LEN(TRIM('ÚHRADOVÝ KATALOG VZP - ZP'!C435))</f>
        <v>0</v>
      </c>
      <c r="W435" s="11" t="str">
        <f>IF(IFERROR(SEARCH("""",UPPER('ÚHRADOVÝ KATALOG VZP - ZP'!C435)),0)&gt;0," "&amp;CHAR(34),"")</f>
        <v/>
      </c>
      <c r="X435" s="11" t="str">
        <f>IF(IFERROR(SEARCH("~?",UPPER('ÚHRADOVÝ KATALOG VZP - ZP'!C435)),0)&gt;0," ?","")</f>
        <v/>
      </c>
      <c r="Y435" s="11" t="str">
        <f>IF(IFERROR(SEARCH("!",UPPER('ÚHRADOVÝ KATALOG VZP - ZP'!C435)),0)&gt;0," !","")</f>
        <v/>
      </c>
      <c r="Z435" s="11" t="str">
        <f>IF(IFERROR(SEARCH("_",UPPER('ÚHRADOVÝ KATALOG VZP - ZP'!C435)),0)&gt;0," _","")</f>
        <v/>
      </c>
      <c r="AA435" s="11" t="str">
        <f>IF(IFERROR(SEARCH("§",UPPER('ÚHRADOVÝ KATALOG VZP - ZP'!C435)),0)&gt;0," §","")</f>
        <v/>
      </c>
      <c r="AB435" s="11" t="str">
        <f>IF(IFERROR(SEARCH("#",UPPER('ÚHRADOVÝ KATALOG VZP - ZP'!C435)),0)&gt;0," #","")</f>
        <v/>
      </c>
      <c r="AC435" s="11" t="str">
        <f>IF(IFERROR(SEARCH(CHAR(10),UPPER('ÚHRADOVÝ KATALOG VZP - ZP'!C435)),0)&gt;0," ALT+ENTER","")</f>
        <v/>
      </c>
      <c r="AD435" s="96" t="str">
        <f>IF(AND(V435=0, R435="NE"),"Chybí NAZ",IF(LEN(TRIM(W435&amp;X435&amp;Y435&amp;Z435&amp;AA435&amp;AB435&amp;AC435))&gt;0,"Nepovolený(é) znak(y):   "&amp;W435&amp;X435&amp;Y435&amp;Z435&amp;AA435&amp;AB435&amp;AC435,TRIM('ÚHRADOVÝ KATALOG VZP - ZP'!C435)))</f>
        <v/>
      </c>
      <c r="AE435" s="11">
        <f>LEN(TRIM('ÚHRADOVÝ KATALOG VZP - ZP'!D435))</f>
        <v>0</v>
      </c>
      <c r="AF435" s="11" t="str">
        <f>IF(IFERROR(SEARCH("""",UPPER('ÚHRADOVÝ KATALOG VZP - ZP'!D435)),0)&gt;0," "&amp;CHAR(34),"")</f>
        <v/>
      </c>
      <c r="AG435" s="11" t="str">
        <f>IF(IFERROR(SEARCH("~?",UPPER('ÚHRADOVÝ KATALOG VZP - ZP'!D435)),0)&gt;0," ?","")</f>
        <v/>
      </c>
      <c r="AH435" s="11" t="str">
        <f>IF(IFERROR(SEARCH("!",UPPER('ÚHRADOVÝ KATALOG VZP - ZP'!D435)),0)&gt;0," !","")</f>
        <v/>
      </c>
      <c r="AI435" s="11" t="str">
        <f>IF(IFERROR(SEARCH("_",UPPER('ÚHRADOVÝ KATALOG VZP - ZP'!D435)),0)&gt;0," _","")</f>
        <v/>
      </c>
      <c r="AJ435" s="11" t="str">
        <f>IF(IFERROR(SEARCH("§",UPPER('ÚHRADOVÝ KATALOG VZP - ZP'!D435)),0)&gt;0," §","")</f>
        <v/>
      </c>
      <c r="AK435" s="11" t="str">
        <f>IF(IFERROR(SEARCH("#",UPPER('ÚHRADOVÝ KATALOG VZP - ZP'!D435)),0)&gt;0," #","")</f>
        <v/>
      </c>
      <c r="AL435" s="11" t="str">
        <f>IF(IFERROR(SEARCH(CHAR(10),UPPER('ÚHRADOVÝ KATALOG VZP - ZP'!D435)),0)&gt;0," ALT+ENTER","")</f>
        <v/>
      </c>
      <c r="AM435" s="96" t="str">
        <f>IF(AND(AE435=0, R435="NE"),"Chybí DOP",IF(LEN(TRIM(AF435&amp;AG435&amp;AH435&amp;AI435&amp;AJ435&amp;AK435&amp;AL435))&gt;0,"Nepovolený(é) znak(y):   "&amp;AF435&amp;AG435&amp;AH435&amp;AI435&amp;AJ435&amp;AK435&amp;AL435,TRIM('ÚHRADOVÝ KATALOG VZP - ZP'!D435)))</f>
        <v/>
      </c>
    </row>
    <row r="436" spans="1:39" ht="30" hidden="1" customHeight="1" x14ac:dyDescent="0.2">
      <c r="A436" s="1">
        <v>431</v>
      </c>
      <c r="B436" s="20" t="str">
        <f>IF(ISBLANK('ÚHRADOVÝ KATALOG VZP - ZP'!B436),"",'ÚHRADOVÝ KATALOG VZP - ZP'!B436)</f>
        <v/>
      </c>
      <c r="C436" s="21" t="str">
        <f t="shared" si="25"/>
        <v/>
      </c>
      <c r="D436" s="21" t="str">
        <f t="shared" si="26"/>
        <v/>
      </c>
      <c r="E436" s="22" t="str">
        <f>IF(S436="NOVÝ",IF(LEN(TRIM('ÚHRADOVÝ KATALOG VZP - ZP'!E436))=0,"Chybí TYP",'ÚHRADOVÝ KATALOG VZP - ZP'!E436),IF(LEN(TRIM('ÚHRADOVÝ KATALOG VZP - ZP'!E436))=0,"",'ÚHRADOVÝ KATALOG VZP - ZP'!E436))</f>
        <v/>
      </c>
      <c r="F436" s="22" t="str">
        <f t="shared" si="27"/>
        <v/>
      </c>
      <c r="G436" s="22" t="str">
        <f>IF(S436="NOVÝ",IF(LEN(TRIM('ÚHRADOVÝ KATALOG VZP - ZP'!G436))=0,"???",IF(IFERROR(SEARCH("""",UPPER('ÚHRADOVÝ KATALOG VZP - ZP'!G436)),0)=0,UPPER('ÚHRADOVÝ KATALOG VZP - ZP'!G436),"("&amp;""""&amp;")")),IF(LEN(TRIM('ÚHRADOVÝ KATALOG VZP - ZP'!G436))=0,"",IF(IFERROR(SEARCH("""",UPPER('ÚHRADOVÝ KATALOG VZP - ZP'!G436)),0)=0,UPPER('ÚHRADOVÝ KATALOG VZP - ZP'!G436),"("&amp;""""&amp;")")))</f>
        <v/>
      </c>
      <c r="H436" s="22" t="str">
        <f>IF(IFERROR(SEARCH("""",UPPER('ÚHRADOVÝ KATALOG VZP - ZP'!H436)),0)=0,UPPER('ÚHRADOVÝ KATALOG VZP - ZP'!H436),"("&amp;""""&amp;")")</f>
        <v/>
      </c>
      <c r="I436" s="22" t="str">
        <f>IF(IFERROR(SEARCH("""",UPPER('ÚHRADOVÝ KATALOG VZP - ZP'!I436)),0)=0,UPPER('ÚHRADOVÝ KATALOG VZP - ZP'!I436),"("&amp;""""&amp;")")</f>
        <v/>
      </c>
      <c r="J436" s="23" t="str">
        <f>IF(S436="NOVÝ",IF(LEN(TRIM('ÚHRADOVÝ KATALOG VZP - ZP'!J436))=0,"Chybí VYC",'ÚHRADOVÝ KATALOG VZP - ZP'!J436),IF(LEN(TRIM('ÚHRADOVÝ KATALOG VZP - ZP'!J436))=0,"",'ÚHRADOVÝ KATALOG VZP - ZP'!J436))</f>
        <v/>
      </c>
      <c r="K436" s="22" t="str">
        <f>IF(S436="NOVÝ",IF(LEN(TRIM('ÚHRADOVÝ KATALOG VZP - ZP'!K436))=0,"Chybí MENA",IF(IFERROR(SEARCH("""",UPPER('ÚHRADOVÝ KATALOG VZP - ZP'!K436)),0)=0,UPPER('ÚHRADOVÝ KATALOG VZP - ZP'!K436),"("&amp;""""&amp;")")),IF(LEN(TRIM('ÚHRADOVÝ KATALOG VZP - ZP'!K436))=0,"",IF(IFERROR(SEARCH("""",UPPER('ÚHRADOVÝ KATALOG VZP - ZP'!K436)),0)=0,UPPER('ÚHRADOVÝ KATALOG VZP - ZP'!K436),"("&amp;""""&amp;")")))</f>
        <v/>
      </c>
      <c r="L436" s="24" t="str">
        <f>IF(S436="NOVÝ",IF(LEN(TRIM('ÚHRADOVÝ KATALOG VZP - ZP'!L436))=0,"Chybí KURZ",'ÚHRADOVÝ KATALOG VZP - ZP'!L436),IF(LEN(TRIM('ÚHRADOVÝ KATALOG VZP - ZP'!L436))=0,"",'ÚHRADOVÝ KATALOG VZP - ZP'!L436))</f>
        <v/>
      </c>
      <c r="M436" s="83" t="str">
        <f>IF(S436="NOVÝ",IF(LEN(TRIM('ÚHRADOVÝ KATALOG VZP - ZP'!M436))=0,"Chybí DPH",
IF(OR('ÚHRADOVÝ KATALOG VZP - ZP'!M436=15,'ÚHRADOVÝ KATALOG VZP - ZP'!M436=21),
'ÚHRADOVÝ KATALOG VZP - ZP'!M436,"CHYBA")),
IF(LEN(TRIM('ÚHRADOVÝ KATALOG VZP - ZP'!M436))=0,"",
IF(OR('ÚHRADOVÝ KATALOG VZP - ZP'!M436=15,'ÚHRADOVÝ KATALOG VZP - ZP'!M436=21),
'ÚHRADOVÝ KATALOG VZP - ZP'!M436,"CHYBA"))
)</f>
        <v/>
      </c>
      <c r="N436" s="25" t="str">
        <f>IF(R436="NE",IF(AND(T436&lt;&gt;"X",LEN('ÚHRADOVÝ KATALOG VZP - ZP'!N436)&gt;0),IF(ROUND(J436*L436*(1+(M436/100))*T436,2)&lt;'ÚHRADOVÝ KATALOG VZP - ZP'!N436,TEXT('ÚHRADOVÝ KATALOG VZP - ZP'!N436,"# ##0,00 Kč") &amp; CHAR(10) &amp; "&gt; " &amp; TEXT('ÚHRADOVÝ KATALOG VZP - ZP'!N436-(J436*L436*(1+(M436/100))*T436),"# ##0,00 Kč"),TEXT('ÚHRADOVÝ KATALOG VZP - ZP'!N436,"# ##0,00 Kč") &amp; CHAR(10) &amp; "OK"),"Chybí data pro výpočet"),"")</f>
        <v/>
      </c>
      <c r="O436" s="26" t="str">
        <f>IF(AND(R436="NE",LEN('ÚHRADOVÝ KATALOG VZP - ZP'!O436)&gt;0),'ÚHRADOVÝ KATALOG VZP - ZP'!O436,"")</f>
        <v/>
      </c>
      <c r="P436" s="26" t="str">
        <f>IF(AND(R436="NE",LEN('ÚHRADOVÝ KATALOG VZP - ZP'!P436)&gt;0),'ÚHRADOVÝ KATALOG VZP - ZP'!P436,"")</f>
        <v/>
      </c>
      <c r="Q436" s="79" t="str">
        <f>IF(LEN(TRIM('ÚHRADOVÝ KATALOG VZP - ZP'!Q436))=0,"",IF(IFERROR(SEARCH("""",UPPER('ÚHRADOVÝ KATALOG VZP - ZP'!Q436)),0)=0,UPPER('ÚHRADOVÝ KATALOG VZP - ZP'!Q436),"("&amp;""""&amp;")"))</f>
        <v/>
      </c>
      <c r="R436" s="31" t="str">
        <f>IF(LEN(TRIM('ÚHRADOVÝ KATALOG VZP - ZP'!B436)&amp;TRIM('ÚHRADOVÝ KATALOG VZP - ZP'!C436)&amp;TRIM('ÚHRADOVÝ KATALOG VZP - ZP'!D436)&amp;TRIM('ÚHRADOVÝ KATALOG VZP - ZP'!E436)&amp;TRIM('ÚHRADOVÝ KATALOG VZP - ZP'!F436)&amp;TRIM('ÚHRADOVÝ KATALOG VZP - ZP'!G436)&amp;TRIM('ÚHRADOVÝ KATALOG VZP - ZP'!H436)&amp;TRIM('ÚHRADOVÝ KATALOG VZP - ZP'!I436)&amp;TRIM('ÚHRADOVÝ KATALOG VZP - ZP'!J436)&amp;TRIM('ÚHRADOVÝ KATALOG VZP - ZP'!K436)&amp;TRIM('ÚHRADOVÝ KATALOG VZP - ZP'!L436)&amp;TRIM('ÚHRADOVÝ KATALOG VZP - ZP'!M436)&amp;TRIM('ÚHRADOVÝ KATALOG VZP - ZP'!N436)&amp;TRIM('ÚHRADOVÝ KATALOG VZP - ZP'!O436)&amp;TRIM('ÚHRADOVÝ KATALOG VZP - ZP'!P436)&amp;TRIM('ÚHRADOVÝ KATALOG VZP - ZP'!Q436))=0,"ANO","NE")</f>
        <v>ANO</v>
      </c>
      <c r="S436" s="31" t="str">
        <f>IF(R436="NE",IF(LEN(TRIM('ÚHRADOVÝ KATALOG VZP - ZP'!B436))=0,"NOVÝ","OPRAVA"),"")</f>
        <v/>
      </c>
      <c r="T436" s="32" t="str">
        <f t="shared" si="28"/>
        <v>X</v>
      </c>
      <c r="U436" s="11"/>
      <c r="V436" s="11">
        <f>LEN(TRIM('ÚHRADOVÝ KATALOG VZP - ZP'!C436))</f>
        <v>0</v>
      </c>
      <c r="W436" s="11" t="str">
        <f>IF(IFERROR(SEARCH("""",UPPER('ÚHRADOVÝ KATALOG VZP - ZP'!C436)),0)&gt;0," "&amp;CHAR(34),"")</f>
        <v/>
      </c>
      <c r="X436" s="11" t="str">
        <f>IF(IFERROR(SEARCH("~?",UPPER('ÚHRADOVÝ KATALOG VZP - ZP'!C436)),0)&gt;0," ?","")</f>
        <v/>
      </c>
      <c r="Y436" s="11" t="str">
        <f>IF(IFERROR(SEARCH("!",UPPER('ÚHRADOVÝ KATALOG VZP - ZP'!C436)),0)&gt;0," !","")</f>
        <v/>
      </c>
      <c r="Z436" s="11" t="str">
        <f>IF(IFERROR(SEARCH("_",UPPER('ÚHRADOVÝ KATALOG VZP - ZP'!C436)),0)&gt;0," _","")</f>
        <v/>
      </c>
      <c r="AA436" s="11" t="str">
        <f>IF(IFERROR(SEARCH("§",UPPER('ÚHRADOVÝ KATALOG VZP - ZP'!C436)),0)&gt;0," §","")</f>
        <v/>
      </c>
      <c r="AB436" s="11" t="str">
        <f>IF(IFERROR(SEARCH("#",UPPER('ÚHRADOVÝ KATALOG VZP - ZP'!C436)),0)&gt;0," #","")</f>
        <v/>
      </c>
      <c r="AC436" s="11" t="str">
        <f>IF(IFERROR(SEARCH(CHAR(10),UPPER('ÚHRADOVÝ KATALOG VZP - ZP'!C436)),0)&gt;0," ALT+ENTER","")</f>
        <v/>
      </c>
      <c r="AD436" s="96" t="str">
        <f>IF(AND(V436=0, R436="NE"),"Chybí NAZ",IF(LEN(TRIM(W436&amp;X436&amp;Y436&amp;Z436&amp;AA436&amp;AB436&amp;AC436))&gt;0,"Nepovolený(é) znak(y):   "&amp;W436&amp;X436&amp;Y436&amp;Z436&amp;AA436&amp;AB436&amp;AC436,TRIM('ÚHRADOVÝ KATALOG VZP - ZP'!C436)))</f>
        <v/>
      </c>
      <c r="AE436" s="11">
        <f>LEN(TRIM('ÚHRADOVÝ KATALOG VZP - ZP'!D436))</f>
        <v>0</v>
      </c>
      <c r="AF436" s="11" t="str">
        <f>IF(IFERROR(SEARCH("""",UPPER('ÚHRADOVÝ KATALOG VZP - ZP'!D436)),0)&gt;0," "&amp;CHAR(34),"")</f>
        <v/>
      </c>
      <c r="AG436" s="11" t="str">
        <f>IF(IFERROR(SEARCH("~?",UPPER('ÚHRADOVÝ KATALOG VZP - ZP'!D436)),0)&gt;0," ?","")</f>
        <v/>
      </c>
      <c r="AH436" s="11" t="str">
        <f>IF(IFERROR(SEARCH("!",UPPER('ÚHRADOVÝ KATALOG VZP - ZP'!D436)),0)&gt;0," !","")</f>
        <v/>
      </c>
      <c r="AI436" s="11" t="str">
        <f>IF(IFERROR(SEARCH("_",UPPER('ÚHRADOVÝ KATALOG VZP - ZP'!D436)),0)&gt;0," _","")</f>
        <v/>
      </c>
      <c r="AJ436" s="11" t="str">
        <f>IF(IFERROR(SEARCH("§",UPPER('ÚHRADOVÝ KATALOG VZP - ZP'!D436)),0)&gt;0," §","")</f>
        <v/>
      </c>
      <c r="AK436" s="11" t="str">
        <f>IF(IFERROR(SEARCH("#",UPPER('ÚHRADOVÝ KATALOG VZP - ZP'!D436)),0)&gt;0," #","")</f>
        <v/>
      </c>
      <c r="AL436" s="11" t="str">
        <f>IF(IFERROR(SEARCH(CHAR(10),UPPER('ÚHRADOVÝ KATALOG VZP - ZP'!D436)),0)&gt;0," ALT+ENTER","")</f>
        <v/>
      </c>
      <c r="AM436" s="96" t="str">
        <f>IF(AND(AE436=0, R436="NE"),"Chybí DOP",IF(LEN(TRIM(AF436&amp;AG436&amp;AH436&amp;AI436&amp;AJ436&amp;AK436&amp;AL436))&gt;0,"Nepovolený(é) znak(y):   "&amp;AF436&amp;AG436&amp;AH436&amp;AI436&amp;AJ436&amp;AK436&amp;AL436,TRIM('ÚHRADOVÝ KATALOG VZP - ZP'!D436)))</f>
        <v/>
      </c>
    </row>
    <row r="437" spans="1:39" ht="30" hidden="1" customHeight="1" x14ac:dyDescent="0.2">
      <c r="A437" s="1">
        <v>432</v>
      </c>
      <c r="B437" s="20" t="str">
        <f>IF(ISBLANK('ÚHRADOVÝ KATALOG VZP - ZP'!B437),"",'ÚHRADOVÝ KATALOG VZP - ZP'!B437)</f>
        <v/>
      </c>
      <c r="C437" s="21" t="str">
        <f t="shared" si="25"/>
        <v/>
      </c>
      <c r="D437" s="21" t="str">
        <f t="shared" si="26"/>
        <v/>
      </c>
      <c r="E437" s="22" t="str">
        <f>IF(S437="NOVÝ",IF(LEN(TRIM('ÚHRADOVÝ KATALOG VZP - ZP'!E437))=0,"Chybí TYP",'ÚHRADOVÝ KATALOG VZP - ZP'!E437),IF(LEN(TRIM('ÚHRADOVÝ KATALOG VZP - ZP'!E437))=0,"",'ÚHRADOVÝ KATALOG VZP - ZP'!E437))</f>
        <v/>
      </c>
      <c r="F437" s="22" t="str">
        <f t="shared" si="27"/>
        <v/>
      </c>
      <c r="G437" s="22" t="str">
        <f>IF(S437="NOVÝ",IF(LEN(TRIM('ÚHRADOVÝ KATALOG VZP - ZP'!G437))=0,"???",IF(IFERROR(SEARCH("""",UPPER('ÚHRADOVÝ KATALOG VZP - ZP'!G437)),0)=0,UPPER('ÚHRADOVÝ KATALOG VZP - ZP'!G437),"("&amp;""""&amp;")")),IF(LEN(TRIM('ÚHRADOVÝ KATALOG VZP - ZP'!G437))=0,"",IF(IFERROR(SEARCH("""",UPPER('ÚHRADOVÝ KATALOG VZP - ZP'!G437)),0)=0,UPPER('ÚHRADOVÝ KATALOG VZP - ZP'!G437),"("&amp;""""&amp;")")))</f>
        <v/>
      </c>
      <c r="H437" s="22" t="str">
        <f>IF(IFERROR(SEARCH("""",UPPER('ÚHRADOVÝ KATALOG VZP - ZP'!H437)),0)=0,UPPER('ÚHRADOVÝ KATALOG VZP - ZP'!H437),"("&amp;""""&amp;")")</f>
        <v/>
      </c>
      <c r="I437" s="22" t="str">
        <f>IF(IFERROR(SEARCH("""",UPPER('ÚHRADOVÝ KATALOG VZP - ZP'!I437)),0)=0,UPPER('ÚHRADOVÝ KATALOG VZP - ZP'!I437),"("&amp;""""&amp;")")</f>
        <v/>
      </c>
      <c r="J437" s="23" t="str">
        <f>IF(S437="NOVÝ",IF(LEN(TRIM('ÚHRADOVÝ KATALOG VZP - ZP'!J437))=0,"Chybí VYC",'ÚHRADOVÝ KATALOG VZP - ZP'!J437),IF(LEN(TRIM('ÚHRADOVÝ KATALOG VZP - ZP'!J437))=0,"",'ÚHRADOVÝ KATALOG VZP - ZP'!J437))</f>
        <v/>
      </c>
      <c r="K437" s="22" t="str">
        <f>IF(S437="NOVÝ",IF(LEN(TRIM('ÚHRADOVÝ KATALOG VZP - ZP'!K437))=0,"Chybí MENA",IF(IFERROR(SEARCH("""",UPPER('ÚHRADOVÝ KATALOG VZP - ZP'!K437)),0)=0,UPPER('ÚHRADOVÝ KATALOG VZP - ZP'!K437),"("&amp;""""&amp;")")),IF(LEN(TRIM('ÚHRADOVÝ KATALOG VZP - ZP'!K437))=0,"",IF(IFERROR(SEARCH("""",UPPER('ÚHRADOVÝ KATALOG VZP - ZP'!K437)),0)=0,UPPER('ÚHRADOVÝ KATALOG VZP - ZP'!K437),"("&amp;""""&amp;")")))</f>
        <v/>
      </c>
      <c r="L437" s="24" t="str">
        <f>IF(S437="NOVÝ",IF(LEN(TRIM('ÚHRADOVÝ KATALOG VZP - ZP'!L437))=0,"Chybí KURZ",'ÚHRADOVÝ KATALOG VZP - ZP'!L437),IF(LEN(TRIM('ÚHRADOVÝ KATALOG VZP - ZP'!L437))=0,"",'ÚHRADOVÝ KATALOG VZP - ZP'!L437))</f>
        <v/>
      </c>
      <c r="M437" s="83" t="str">
        <f>IF(S437="NOVÝ",IF(LEN(TRIM('ÚHRADOVÝ KATALOG VZP - ZP'!M437))=0,"Chybí DPH",
IF(OR('ÚHRADOVÝ KATALOG VZP - ZP'!M437=15,'ÚHRADOVÝ KATALOG VZP - ZP'!M437=21),
'ÚHRADOVÝ KATALOG VZP - ZP'!M437,"CHYBA")),
IF(LEN(TRIM('ÚHRADOVÝ KATALOG VZP - ZP'!M437))=0,"",
IF(OR('ÚHRADOVÝ KATALOG VZP - ZP'!M437=15,'ÚHRADOVÝ KATALOG VZP - ZP'!M437=21),
'ÚHRADOVÝ KATALOG VZP - ZP'!M437,"CHYBA"))
)</f>
        <v/>
      </c>
      <c r="N437" s="25" t="str">
        <f>IF(R437="NE",IF(AND(T437&lt;&gt;"X",LEN('ÚHRADOVÝ KATALOG VZP - ZP'!N437)&gt;0),IF(ROUND(J437*L437*(1+(M437/100))*T437,2)&lt;'ÚHRADOVÝ KATALOG VZP - ZP'!N437,TEXT('ÚHRADOVÝ KATALOG VZP - ZP'!N437,"# ##0,00 Kč") &amp; CHAR(10) &amp; "&gt; " &amp; TEXT('ÚHRADOVÝ KATALOG VZP - ZP'!N437-(J437*L437*(1+(M437/100))*T437),"# ##0,00 Kč"),TEXT('ÚHRADOVÝ KATALOG VZP - ZP'!N437,"# ##0,00 Kč") &amp; CHAR(10) &amp; "OK"),"Chybí data pro výpočet"),"")</f>
        <v/>
      </c>
      <c r="O437" s="26" t="str">
        <f>IF(AND(R437="NE",LEN('ÚHRADOVÝ KATALOG VZP - ZP'!O437)&gt;0),'ÚHRADOVÝ KATALOG VZP - ZP'!O437,"")</f>
        <v/>
      </c>
      <c r="P437" s="26" t="str">
        <f>IF(AND(R437="NE",LEN('ÚHRADOVÝ KATALOG VZP - ZP'!P437)&gt;0),'ÚHRADOVÝ KATALOG VZP - ZP'!P437,"")</f>
        <v/>
      </c>
      <c r="Q437" s="79" t="str">
        <f>IF(LEN(TRIM('ÚHRADOVÝ KATALOG VZP - ZP'!Q437))=0,"",IF(IFERROR(SEARCH("""",UPPER('ÚHRADOVÝ KATALOG VZP - ZP'!Q437)),0)=0,UPPER('ÚHRADOVÝ KATALOG VZP - ZP'!Q437),"("&amp;""""&amp;")"))</f>
        <v/>
      </c>
      <c r="R437" s="31" t="str">
        <f>IF(LEN(TRIM('ÚHRADOVÝ KATALOG VZP - ZP'!B437)&amp;TRIM('ÚHRADOVÝ KATALOG VZP - ZP'!C437)&amp;TRIM('ÚHRADOVÝ KATALOG VZP - ZP'!D437)&amp;TRIM('ÚHRADOVÝ KATALOG VZP - ZP'!E437)&amp;TRIM('ÚHRADOVÝ KATALOG VZP - ZP'!F437)&amp;TRIM('ÚHRADOVÝ KATALOG VZP - ZP'!G437)&amp;TRIM('ÚHRADOVÝ KATALOG VZP - ZP'!H437)&amp;TRIM('ÚHRADOVÝ KATALOG VZP - ZP'!I437)&amp;TRIM('ÚHRADOVÝ KATALOG VZP - ZP'!J437)&amp;TRIM('ÚHRADOVÝ KATALOG VZP - ZP'!K437)&amp;TRIM('ÚHRADOVÝ KATALOG VZP - ZP'!L437)&amp;TRIM('ÚHRADOVÝ KATALOG VZP - ZP'!M437)&amp;TRIM('ÚHRADOVÝ KATALOG VZP - ZP'!N437)&amp;TRIM('ÚHRADOVÝ KATALOG VZP - ZP'!O437)&amp;TRIM('ÚHRADOVÝ KATALOG VZP - ZP'!P437)&amp;TRIM('ÚHRADOVÝ KATALOG VZP - ZP'!Q437))=0,"ANO","NE")</f>
        <v>ANO</v>
      </c>
      <c r="S437" s="31" t="str">
        <f>IF(R437="NE",IF(LEN(TRIM('ÚHRADOVÝ KATALOG VZP - ZP'!B437))=0,"NOVÝ","OPRAVA"),"")</f>
        <v/>
      </c>
      <c r="T437" s="32" t="str">
        <f t="shared" si="28"/>
        <v>X</v>
      </c>
      <c r="U437" s="11"/>
      <c r="V437" s="11">
        <f>LEN(TRIM('ÚHRADOVÝ KATALOG VZP - ZP'!C437))</f>
        <v>0</v>
      </c>
      <c r="W437" s="11" t="str">
        <f>IF(IFERROR(SEARCH("""",UPPER('ÚHRADOVÝ KATALOG VZP - ZP'!C437)),0)&gt;0," "&amp;CHAR(34),"")</f>
        <v/>
      </c>
      <c r="X437" s="11" t="str">
        <f>IF(IFERROR(SEARCH("~?",UPPER('ÚHRADOVÝ KATALOG VZP - ZP'!C437)),0)&gt;0," ?","")</f>
        <v/>
      </c>
      <c r="Y437" s="11" t="str">
        <f>IF(IFERROR(SEARCH("!",UPPER('ÚHRADOVÝ KATALOG VZP - ZP'!C437)),0)&gt;0," !","")</f>
        <v/>
      </c>
      <c r="Z437" s="11" t="str">
        <f>IF(IFERROR(SEARCH("_",UPPER('ÚHRADOVÝ KATALOG VZP - ZP'!C437)),0)&gt;0," _","")</f>
        <v/>
      </c>
      <c r="AA437" s="11" t="str">
        <f>IF(IFERROR(SEARCH("§",UPPER('ÚHRADOVÝ KATALOG VZP - ZP'!C437)),0)&gt;0," §","")</f>
        <v/>
      </c>
      <c r="AB437" s="11" t="str">
        <f>IF(IFERROR(SEARCH("#",UPPER('ÚHRADOVÝ KATALOG VZP - ZP'!C437)),0)&gt;0," #","")</f>
        <v/>
      </c>
      <c r="AC437" s="11" t="str">
        <f>IF(IFERROR(SEARCH(CHAR(10),UPPER('ÚHRADOVÝ KATALOG VZP - ZP'!C437)),0)&gt;0," ALT+ENTER","")</f>
        <v/>
      </c>
      <c r="AD437" s="96" t="str">
        <f>IF(AND(V437=0, R437="NE"),"Chybí NAZ",IF(LEN(TRIM(W437&amp;X437&amp;Y437&amp;Z437&amp;AA437&amp;AB437&amp;AC437))&gt;0,"Nepovolený(é) znak(y):   "&amp;W437&amp;X437&amp;Y437&amp;Z437&amp;AA437&amp;AB437&amp;AC437,TRIM('ÚHRADOVÝ KATALOG VZP - ZP'!C437)))</f>
        <v/>
      </c>
      <c r="AE437" s="11">
        <f>LEN(TRIM('ÚHRADOVÝ KATALOG VZP - ZP'!D437))</f>
        <v>0</v>
      </c>
      <c r="AF437" s="11" t="str">
        <f>IF(IFERROR(SEARCH("""",UPPER('ÚHRADOVÝ KATALOG VZP - ZP'!D437)),0)&gt;0," "&amp;CHAR(34),"")</f>
        <v/>
      </c>
      <c r="AG437" s="11" t="str">
        <f>IF(IFERROR(SEARCH("~?",UPPER('ÚHRADOVÝ KATALOG VZP - ZP'!D437)),0)&gt;0," ?","")</f>
        <v/>
      </c>
      <c r="AH437" s="11" t="str">
        <f>IF(IFERROR(SEARCH("!",UPPER('ÚHRADOVÝ KATALOG VZP - ZP'!D437)),0)&gt;0," !","")</f>
        <v/>
      </c>
      <c r="AI437" s="11" t="str">
        <f>IF(IFERROR(SEARCH("_",UPPER('ÚHRADOVÝ KATALOG VZP - ZP'!D437)),0)&gt;0," _","")</f>
        <v/>
      </c>
      <c r="AJ437" s="11" t="str">
        <f>IF(IFERROR(SEARCH("§",UPPER('ÚHRADOVÝ KATALOG VZP - ZP'!D437)),0)&gt;0," §","")</f>
        <v/>
      </c>
      <c r="AK437" s="11" t="str">
        <f>IF(IFERROR(SEARCH("#",UPPER('ÚHRADOVÝ KATALOG VZP - ZP'!D437)),0)&gt;0," #","")</f>
        <v/>
      </c>
      <c r="AL437" s="11" t="str">
        <f>IF(IFERROR(SEARCH(CHAR(10),UPPER('ÚHRADOVÝ KATALOG VZP - ZP'!D437)),0)&gt;0," ALT+ENTER","")</f>
        <v/>
      </c>
      <c r="AM437" s="96" t="str">
        <f>IF(AND(AE437=0, R437="NE"),"Chybí DOP",IF(LEN(TRIM(AF437&amp;AG437&amp;AH437&amp;AI437&amp;AJ437&amp;AK437&amp;AL437))&gt;0,"Nepovolený(é) znak(y):   "&amp;AF437&amp;AG437&amp;AH437&amp;AI437&amp;AJ437&amp;AK437&amp;AL437,TRIM('ÚHRADOVÝ KATALOG VZP - ZP'!D437)))</f>
        <v/>
      </c>
    </row>
    <row r="438" spans="1:39" ht="30" hidden="1" customHeight="1" x14ac:dyDescent="0.2">
      <c r="A438" s="1">
        <v>433</v>
      </c>
      <c r="B438" s="20" t="str">
        <f>IF(ISBLANK('ÚHRADOVÝ KATALOG VZP - ZP'!B438),"",'ÚHRADOVÝ KATALOG VZP - ZP'!B438)</f>
        <v/>
      </c>
      <c r="C438" s="21" t="str">
        <f t="shared" si="25"/>
        <v/>
      </c>
      <c r="D438" s="21" t="str">
        <f t="shared" si="26"/>
        <v/>
      </c>
      <c r="E438" s="22" t="str">
        <f>IF(S438="NOVÝ",IF(LEN(TRIM('ÚHRADOVÝ KATALOG VZP - ZP'!E438))=0,"Chybí TYP",'ÚHRADOVÝ KATALOG VZP - ZP'!E438),IF(LEN(TRIM('ÚHRADOVÝ KATALOG VZP - ZP'!E438))=0,"",'ÚHRADOVÝ KATALOG VZP - ZP'!E438))</f>
        <v/>
      </c>
      <c r="F438" s="22" t="str">
        <f t="shared" si="27"/>
        <v/>
      </c>
      <c r="G438" s="22" t="str">
        <f>IF(S438="NOVÝ",IF(LEN(TRIM('ÚHRADOVÝ KATALOG VZP - ZP'!G438))=0,"???",IF(IFERROR(SEARCH("""",UPPER('ÚHRADOVÝ KATALOG VZP - ZP'!G438)),0)=0,UPPER('ÚHRADOVÝ KATALOG VZP - ZP'!G438),"("&amp;""""&amp;")")),IF(LEN(TRIM('ÚHRADOVÝ KATALOG VZP - ZP'!G438))=0,"",IF(IFERROR(SEARCH("""",UPPER('ÚHRADOVÝ KATALOG VZP - ZP'!G438)),0)=0,UPPER('ÚHRADOVÝ KATALOG VZP - ZP'!G438),"("&amp;""""&amp;")")))</f>
        <v/>
      </c>
      <c r="H438" s="22" t="str">
        <f>IF(IFERROR(SEARCH("""",UPPER('ÚHRADOVÝ KATALOG VZP - ZP'!H438)),0)=0,UPPER('ÚHRADOVÝ KATALOG VZP - ZP'!H438),"("&amp;""""&amp;")")</f>
        <v/>
      </c>
      <c r="I438" s="22" t="str">
        <f>IF(IFERROR(SEARCH("""",UPPER('ÚHRADOVÝ KATALOG VZP - ZP'!I438)),0)=0,UPPER('ÚHRADOVÝ KATALOG VZP - ZP'!I438),"("&amp;""""&amp;")")</f>
        <v/>
      </c>
      <c r="J438" s="23" t="str">
        <f>IF(S438="NOVÝ",IF(LEN(TRIM('ÚHRADOVÝ KATALOG VZP - ZP'!J438))=0,"Chybí VYC",'ÚHRADOVÝ KATALOG VZP - ZP'!J438),IF(LEN(TRIM('ÚHRADOVÝ KATALOG VZP - ZP'!J438))=0,"",'ÚHRADOVÝ KATALOG VZP - ZP'!J438))</f>
        <v/>
      </c>
      <c r="K438" s="22" t="str">
        <f>IF(S438="NOVÝ",IF(LEN(TRIM('ÚHRADOVÝ KATALOG VZP - ZP'!K438))=0,"Chybí MENA",IF(IFERROR(SEARCH("""",UPPER('ÚHRADOVÝ KATALOG VZP - ZP'!K438)),0)=0,UPPER('ÚHRADOVÝ KATALOG VZP - ZP'!K438),"("&amp;""""&amp;")")),IF(LEN(TRIM('ÚHRADOVÝ KATALOG VZP - ZP'!K438))=0,"",IF(IFERROR(SEARCH("""",UPPER('ÚHRADOVÝ KATALOG VZP - ZP'!K438)),0)=0,UPPER('ÚHRADOVÝ KATALOG VZP - ZP'!K438),"("&amp;""""&amp;")")))</f>
        <v/>
      </c>
      <c r="L438" s="24" t="str">
        <f>IF(S438="NOVÝ",IF(LEN(TRIM('ÚHRADOVÝ KATALOG VZP - ZP'!L438))=0,"Chybí KURZ",'ÚHRADOVÝ KATALOG VZP - ZP'!L438),IF(LEN(TRIM('ÚHRADOVÝ KATALOG VZP - ZP'!L438))=0,"",'ÚHRADOVÝ KATALOG VZP - ZP'!L438))</f>
        <v/>
      </c>
      <c r="M438" s="83" t="str">
        <f>IF(S438="NOVÝ",IF(LEN(TRIM('ÚHRADOVÝ KATALOG VZP - ZP'!M438))=0,"Chybí DPH",
IF(OR('ÚHRADOVÝ KATALOG VZP - ZP'!M438=15,'ÚHRADOVÝ KATALOG VZP - ZP'!M438=21),
'ÚHRADOVÝ KATALOG VZP - ZP'!M438,"CHYBA")),
IF(LEN(TRIM('ÚHRADOVÝ KATALOG VZP - ZP'!M438))=0,"",
IF(OR('ÚHRADOVÝ KATALOG VZP - ZP'!M438=15,'ÚHRADOVÝ KATALOG VZP - ZP'!M438=21),
'ÚHRADOVÝ KATALOG VZP - ZP'!M438,"CHYBA"))
)</f>
        <v/>
      </c>
      <c r="N438" s="25" t="str">
        <f>IF(R438="NE",IF(AND(T438&lt;&gt;"X",LEN('ÚHRADOVÝ KATALOG VZP - ZP'!N438)&gt;0),IF(ROUND(J438*L438*(1+(M438/100))*T438,2)&lt;'ÚHRADOVÝ KATALOG VZP - ZP'!N438,TEXT('ÚHRADOVÝ KATALOG VZP - ZP'!N438,"# ##0,00 Kč") &amp; CHAR(10) &amp; "&gt; " &amp; TEXT('ÚHRADOVÝ KATALOG VZP - ZP'!N438-(J438*L438*(1+(M438/100))*T438),"# ##0,00 Kč"),TEXT('ÚHRADOVÝ KATALOG VZP - ZP'!N438,"# ##0,00 Kč") &amp; CHAR(10) &amp; "OK"),"Chybí data pro výpočet"),"")</f>
        <v/>
      </c>
      <c r="O438" s="26" t="str">
        <f>IF(AND(R438="NE",LEN('ÚHRADOVÝ KATALOG VZP - ZP'!O438)&gt;0),'ÚHRADOVÝ KATALOG VZP - ZP'!O438,"")</f>
        <v/>
      </c>
      <c r="P438" s="26" t="str">
        <f>IF(AND(R438="NE",LEN('ÚHRADOVÝ KATALOG VZP - ZP'!P438)&gt;0),'ÚHRADOVÝ KATALOG VZP - ZP'!P438,"")</f>
        <v/>
      </c>
      <c r="Q438" s="79" t="str">
        <f>IF(LEN(TRIM('ÚHRADOVÝ KATALOG VZP - ZP'!Q438))=0,"",IF(IFERROR(SEARCH("""",UPPER('ÚHRADOVÝ KATALOG VZP - ZP'!Q438)),0)=0,UPPER('ÚHRADOVÝ KATALOG VZP - ZP'!Q438),"("&amp;""""&amp;")"))</f>
        <v/>
      </c>
      <c r="R438" s="31" t="str">
        <f>IF(LEN(TRIM('ÚHRADOVÝ KATALOG VZP - ZP'!B438)&amp;TRIM('ÚHRADOVÝ KATALOG VZP - ZP'!C438)&amp;TRIM('ÚHRADOVÝ KATALOG VZP - ZP'!D438)&amp;TRIM('ÚHRADOVÝ KATALOG VZP - ZP'!E438)&amp;TRIM('ÚHRADOVÝ KATALOG VZP - ZP'!F438)&amp;TRIM('ÚHRADOVÝ KATALOG VZP - ZP'!G438)&amp;TRIM('ÚHRADOVÝ KATALOG VZP - ZP'!H438)&amp;TRIM('ÚHRADOVÝ KATALOG VZP - ZP'!I438)&amp;TRIM('ÚHRADOVÝ KATALOG VZP - ZP'!J438)&amp;TRIM('ÚHRADOVÝ KATALOG VZP - ZP'!K438)&amp;TRIM('ÚHRADOVÝ KATALOG VZP - ZP'!L438)&amp;TRIM('ÚHRADOVÝ KATALOG VZP - ZP'!M438)&amp;TRIM('ÚHRADOVÝ KATALOG VZP - ZP'!N438)&amp;TRIM('ÚHRADOVÝ KATALOG VZP - ZP'!O438)&amp;TRIM('ÚHRADOVÝ KATALOG VZP - ZP'!P438)&amp;TRIM('ÚHRADOVÝ KATALOG VZP - ZP'!Q438))=0,"ANO","NE")</f>
        <v>ANO</v>
      </c>
      <c r="S438" s="31" t="str">
        <f>IF(R438="NE",IF(LEN(TRIM('ÚHRADOVÝ KATALOG VZP - ZP'!B438))=0,"NOVÝ","OPRAVA"),"")</f>
        <v/>
      </c>
      <c r="T438" s="32" t="str">
        <f t="shared" si="28"/>
        <v>X</v>
      </c>
      <c r="U438" s="11"/>
      <c r="V438" s="11">
        <f>LEN(TRIM('ÚHRADOVÝ KATALOG VZP - ZP'!C438))</f>
        <v>0</v>
      </c>
      <c r="W438" s="11" t="str">
        <f>IF(IFERROR(SEARCH("""",UPPER('ÚHRADOVÝ KATALOG VZP - ZP'!C438)),0)&gt;0," "&amp;CHAR(34),"")</f>
        <v/>
      </c>
      <c r="X438" s="11" t="str">
        <f>IF(IFERROR(SEARCH("~?",UPPER('ÚHRADOVÝ KATALOG VZP - ZP'!C438)),0)&gt;0," ?","")</f>
        <v/>
      </c>
      <c r="Y438" s="11" t="str">
        <f>IF(IFERROR(SEARCH("!",UPPER('ÚHRADOVÝ KATALOG VZP - ZP'!C438)),0)&gt;0," !","")</f>
        <v/>
      </c>
      <c r="Z438" s="11" t="str">
        <f>IF(IFERROR(SEARCH("_",UPPER('ÚHRADOVÝ KATALOG VZP - ZP'!C438)),0)&gt;0," _","")</f>
        <v/>
      </c>
      <c r="AA438" s="11" t="str">
        <f>IF(IFERROR(SEARCH("§",UPPER('ÚHRADOVÝ KATALOG VZP - ZP'!C438)),0)&gt;0," §","")</f>
        <v/>
      </c>
      <c r="AB438" s="11" t="str">
        <f>IF(IFERROR(SEARCH("#",UPPER('ÚHRADOVÝ KATALOG VZP - ZP'!C438)),0)&gt;0," #","")</f>
        <v/>
      </c>
      <c r="AC438" s="11" t="str">
        <f>IF(IFERROR(SEARCH(CHAR(10),UPPER('ÚHRADOVÝ KATALOG VZP - ZP'!C438)),0)&gt;0," ALT+ENTER","")</f>
        <v/>
      </c>
      <c r="AD438" s="96" t="str">
        <f>IF(AND(V438=0, R438="NE"),"Chybí NAZ",IF(LEN(TRIM(W438&amp;X438&amp;Y438&amp;Z438&amp;AA438&amp;AB438&amp;AC438))&gt;0,"Nepovolený(é) znak(y):   "&amp;W438&amp;X438&amp;Y438&amp;Z438&amp;AA438&amp;AB438&amp;AC438,TRIM('ÚHRADOVÝ KATALOG VZP - ZP'!C438)))</f>
        <v/>
      </c>
      <c r="AE438" s="11">
        <f>LEN(TRIM('ÚHRADOVÝ KATALOG VZP - ZP'!D438))</f>
        <v>0</v>
      </c>
      <c r="AF438" s="11" t="str">
        <f>IF(IFERROR(SEARCH("""",UPPER('ÚHRADOVÝ KATALOG VZP - ZP'!D438)),0)&gt;0," "&amp;CHAR(34),"")</f>
        <v/>
      </c>
      <c r="AG438" s="11" t="str">
        <f>IF(IFERROR(SEARCH("~?",UPPER('ÚHRADOVÝ KATALOG VZP - ZP'!D438)),0)&gt;0," ?","")</f>
        <v/>
      </c>
      <c r="AH438" s="11" t="str">
        <f>IF(IFERROR(SEARCH("!",UPPER('ÚHRADOVÝ KATALOG VZP - ZP'!D438)),0)&gt;0," !","")</f>
        <v/>
      </c>
      <c r="AI438" s="11" t="str">
        <f>IF(IFERROR(SEARCH("_",UPPER('ÚHRADOVÝ KATALOG VZP - ZP'!D438)),0)&gt;0," _","")</f>
        <v/>
      </c>
      <c r="AJ438" s="11" t="str">
        <f>IF(IFERROR(SEARCH("§",UPPER('ÚHRADOVÝ KATALOG VZP - ZP'!D438)),0)&gt;0," §","")</f>
        <v/>
      </c>
      <c r="AK438" s="11" t="str">
        <f>IF(IFERROR(SEARCH("#",UPPER('ÚHRADOVÝ KATALOG VZP - ZP'!D438)),0)&gt;0," #","")</f>
        <v/>
      </c>
      <c r="AL438" s="11" t="str">
        <f>IF(IFERROR(SEARCH(CHAR(10),UPPER('ÚHRADOVÝ KATALOG VZP - ZP'!D438)),0)&gt;0," ALT+ENTER","")</f>
        <v/>
      </c>
      <c r="AM438" s="96" t="str">
        <f>IF(AND(AE438=0, R438="NE"),"Chybí DOP",IF(LEN(TRIM(AF438&amp;AG438&amp;AH438&amp;AI438&amp;AJ438&amp;AK438&amp;AL438))&gt;0,"Nepovolený(é) znak(y):   "&amp;AF438&amp;AG438&amp;AH438&amp;AI438&amp;AJ438&amp;AK438&amp;AL438,TRIM('ÚHRADOVÝ KATALOG VZP - ZP'!D438)))</f>
        <v/>
      </c>
    </row>
    <row r="439" spans="1:39" ht="30" hidden="1" customHeight="1" x14ac:dyDescent="0.2">
      <c r="A439" s="1">
        <v>434</v>
      </c>
      <c r="B439" s="20" t="str">
        <f>IF(ISBLANK('ÚHRADOVÝ KATALOG VZP - ZP'!B439),"",'ÚHRADOVÝ KATALOG VZP - ZP'!B439)</f>
        <v/>
      </c>
      <c r="C439" s="21" t="str">
        <f t="shared" si="25"/>
        <v/>
      </c>
      <c r="D439" s="21" t="str">
        <f t="shared" si="26"/>
        <v/>
      </c>
      <c r="E439" s="22" t="str">
        <f>IF(S439="NOVÝ",IF(LEN(TRIM('ÚHRADOVÝ KATALOG VZP - ZP'!E439))=0,"Chybí TYP",'ÚHRADOVÝ KATALOG VZP - ZP'!E439),IF(LEN(TRIM('ÚHRADOVÝ KATALOG VZP - ZP'!E439))=0,"",'ÚHRADOVÝ KATALOG VZP - ZP'!E439))</f>
        <v/>
      </c>
      <c r="F439" s="22" t="str">
        <f t="shared" si="27"/>
        <v/>
      </c>
      <c r="G439" s="22" t="str">
        <f>IF(S439="NOVÝ",IF(LEN(TRIM('ÚHRADOVÝ KATALOG VZP - ZP'!G439))=0,"???",IF(IFERROR(SEARCH("""",UPPER('ÚHRADOVÝ KATALOG VZP - ZP'!G439)),0)=0,UPPER('ÚHRADOVÝ KATALOG VZP - ZP'!G439),"("&amp;""""&amp;")")),IF(LEN(TRIM('ÚHRADOVÝ KATALOG VZP - ZP'!G439))=0,"",IF(IFERROR(SEARCH("""",UPPER('ÚHRADOVÝ KATALOG VZP - ZP'!G439)),0)=0,UPPER('ÚHRADOVÝ KATALOG VZP - ZP'!G439),"("&amp;""""&amp;")")))</f>
        <v/>
      </c>
      <c r="H439" s="22" t="str">
        <f>IF(IFERROR(SEARCH("""",UPPER('ÚHRADOVÝ KATALOG VZP - ZP'!H439)),0)=0,UPPER('ÚHRADOVÝ KATALOG VZP - ZP'!H439),"("&amp;""""&amp;")")</f>
        <v/>
      </c>
      <c r="I439" s="22" t="str">
        <f>IF(IFERROR(SEARCH("""",UPPER('ÚHRADOVÝ KATALOG VZP - ZP'!I439)),0)=0,UPPER('ÚHRADOVÝ KATALOG VZP - ZP'!I439),"("&amp;""""&amp;")")</f>
        <v/>
      </c>
      <c r="J439" s="23" t="str">
        <f>IF(S439="NOVÝ",IF(LEN(TRIM('ÚHRADOVÝ KATALOG VZP - ZP'!J439))=0,"Chybí VYC",'ÚHRADOVÝ KATALOG VZP - ZP'!J439),IF(LEN(TRIM('ÚHRADOVÝ KATALOG VZP - ZP'!J439))=0,"",'ÚHRADOVÝ KATALOG VZP - ZP'!J439))</f>
        <v/>
      </c>
      <c r="K439" s="22" t="str">
        <f>IF(S439="NOVÝ",IF(LEN(TRIM('ÚHRADOVÝ KATALOG VZP - ZP'!K439))=0,"Chybí MENA",IF(IFERROR(SEARCH("""",UPPER('ÚHRADOVÝ KATALOG VZP - ZP'!K439)),0)=0,UPPER('ÚHRADOVÝ KATALOG VZP - ZP'!K439),"("&amp;""""&amp;")")),IF(LEN(TRIM('ÚHRADOVÝ KATALOG VZP - ZP'!K439))=0,"",IF(IFERROR(SEARCH("""",UPPER('ÚHRADOVÝ KATALOG VZP - ZP'!K439)),0)=0,UPPER('ÚHRADOVÝ KATALOG VZP - ZP'!K439),"("&amp;""""&amp;")")))</f>
        <v/>
      </c>
      <c r="L439" s="24" t="str">
        <f>IF(S439="NOVÝ",IF(LEN(TRIM('ÚHRADOVÝ KATALOG VZP - ZP'!L439))=0,"Chybí KURZ",'ÚHRADOVÝ KATALOG VZP - ZP'!L439),IF(LEN(TRIM('ÚHRADOVÝ KATALOG VZP - ZP'!L439))=0,"",'ÚHRADOVÝ KATALOG VZP - ZP'!L439))</f>
        <v/>
      </c>
      <c r="M439" s="83" t="str">
        <f>IF(S439="NOVÝ",IF(LEN(TRIM('ÚHRADOVÝ KATALOG VZP - ZP'!M439))=0,"Chybí DPH",
IF(OR('ÚHRADOVÝ KATALOG VZP - ZP'!M439=15,'ÚHRADOVÝ KATALOG VZP - ZP'!M439=21),
'ÚHRADOVÝ KATALOG VZP - ZP'!M439,"CHYBA")),
IF(LEN(TRIM('ÚHRADOVÝ KATALOG VZP - ZP'!M439))=0,"",
IF(OR('ÚHRADOVÝ KATALOG VZP - ZP'!M439=15,'ÚHRADOVÝ KATALOG VZP - ZP'!M439=21),
'ÚHRADOVÝ KATALOG VZP - ZP'!M439,"CHYBA"))
)</f>
        <v/>
      </c>
      <c r="N439" s="25" t="str">
        <f>IF(R439="NE",IF(AND(T439&lt;&gt;"X",LEN('ÚHRADOVÝ KATALOG VZP - ZP'!N439)&gt;0),IF(ROUND(J439*L439*(1+(M439/100))*T439,2)&lt;'ÚHRADOVÝ KATALOG VZP - ZP'!N439,TEXT('ÚHRADOVÝ KATALOG VZP - ZP'!N439,"# ##0,00 Kč") &amp; CHAR(10) &amp; "&gt; " &amp; TEXT('ÚHRADOVÝ KATALOG VZP - ZP'!N439-(J439*L439*(1+(M439/100))*T439),"# ##0,00 Kč"),TEXT('ÚHRADOVÝ KATALOG VZP - ZP'!N439,"# ##0,00 Kč") &amp; CHAR(10) &amp; "OK"),"Chybí data pro výpočet"),"")</f>
        <v/>
      </c>
      <c r="O439" s="26" t="str">
        <f>IF(AND(R439="NE",LEN('ÚHRADOVÝ KATALOG VZP - ZP'!O439)&gt;0),'ÚHRADOVÝ KATALOG VZP - ZP'!O439,"")</f>
        <v/>
      </c>
      <c r="P439" s="26" t="str">
        <f>IF(AND(R439="NE",LEN('ÚHRADOVÝ KATALOG VZP - ZP'!P439)&gt;0),'ÚHRADOVÝ KATALOG VZP - ZP'!P439,"")</f>
        <v/>
      </c>
      <c r="Q439" s="79" t="str">
        <f>IF(LEN(TRIM('ÚHRADOVÝ KATALOG VZP - ZP'!Q439))=0,"",IF(IFERROR(SEARCH("""",UPPER('ÚHRADOVÝ KATALOG VZP - ZP'!Q439)),0)=0,UPPER('ÚHRADOVÝ KATALOG VZP - ZP'!Q439),"("&amp;""""&amp;")"))</f>
        <v/>
      </c>
      <c r="R439" s="31" t="str">
        <f>IF(LEN(TRIM('ÚHRADOVÝ KATALOG VZP - ZP'!B439)&amp;TRIM('ÚHRADOVÝ KATALOG VZP - ZP'!C439)&amp;TRIM('ÚHRADOVÝ KATALOG VZP - ZP'!D439)&amp;TRIM('ÚHRADOVÝ KATALOG VZP - ZP'!E439)&amp;TRIM('ÚHRADOVÝ KATALOG VZP - ZP'!F439)&amp;TRIM('ÚHRADOVÝ KATALOG VZP - ZP'!G439)&amp;TRIM('ÚHRADOVÝ KATALOG VZP - ZP'!H439)&amp;TRIM('ÚHRADOVÝ KATALOG VZP - ZP'!I439)&amp;TRIM('ÚHRADOVÝ KATALOG VZP - ZP'!J439)&amp;TRIM('ÚHRADOVÝ KATALOG VZP - ZP'!K439)&amp;TRIM('ÚHRADOVÝ KATALOG VZP - ZP'!L439)&amp;TRIM('ÚHRADOVÝ KATALOG VZP - ZP'!M439)&amp;TRIM('ÚHRADOVÝ KATALOG VZP - ZP'!N439)&amp;TRIM('ÚHRADOVÝ KATALOG VZP - ZP'!O439)&amp;TRIM('ÚHRADOVÝ KATALOG VZP - ZP'!P439)&amp;TRIM('ÚHRADOVÝ KATALOG VZP - ZP'!Q439))=0,"ANO","NE")</f>
        <v>ANO</v>
      </c>
      <c r="S439" s="31" t="str">
        <f>IF(R439="NE",IF(LEN(TRIM('ÚHRADOVÝ KATALOG VZP - ZP'!B439))=0,"NOVÝ","OPRAVA"),"")</f>
        <v/>
      </c>
      <c r="T439" s="32" t="str">
        <f t="shared" si="28"/>
        <v>X</v>
      </c>
      <c r="U439" s="11"/>
      <c r="V439" s="11">
        <f>LEN(TRIM('ÚHRADOVÝ KATALOG VZP - ZP'!C439))</f>
        <v>0</v>
      </c>
      <c r="W439" s="11" t="str">
        <f>IF(IFERROR(SEARCH("""",UPPER('ÚHRADOVÝ KATALOG VZP - ZP'!C439)),0)&gt;0," "&amp;CHAR(34),"")</f>
        <v/>
      </c>
      <c r="X439" s="11" t="str">
        <f>IF(IFERROR(SEARCH("~?",UPPER('ÚHRADOVÝ KATALOG VZP - ZP'!C439)),0)&gt;0," ?","")</f>
        <v/>
      </c>
      <c r="Y439" s="11" t="str">
        <f>IF(IFERROR(SEARCH("!",UPPER('ÚHRADOVÝ KATALOG VZP - ZP'!C439)),0)&gt;0," !","")</f>
        <v/>
      </c>
      <c r="Z439" s="11" t="str">
        <f>IF(IFERROR(SEARCH("_",UPPER('ÚHRADOVÝ KATALOG VZP - ZP'!C439)),0)&gt;0," _","")</f>
        <v/>
      </c>
      <c r="AA439" s="11" t="str">
        <f>IF(IFERROR(SEARCH("§",UPPER('ÚHRADOVÝ KATALOG VZP - ZP'!C439)),0)&gt;0," §","")</f>
        <v/>
      </c>
      <c r="AB439" s="11" t="str">
        <f>IF(IFERROR(SEARCH("#",UPPER('ÚHRADOVÝ KATALOG VZP - ZP'!C439)),0)&gt;0," #","")</f>
        <v/>
      </c>
      <c r="AC439" s="11" t="str">
        <f>IF(IFERROR(SEARCH(CHAR(10),UPPER('ÚHRADOVÝ KATALOG VZP - ZP'!C439)),0)&gt;0," ALT+ENTER","")</f>
        <v/>
      </c>
      <c r="AD439" s="96" t="str">
        <f>IF(AND(V439=0, R439="NE"),"Chybí NAZ",IF(LEN(TRIM(W439&amp;X439&amp;Y439&amp;Z439&amp;AA439&amp;AB439&amp;AC439))&gt;0,"Nepovolený(é) znak(y):   "&amp;W439&amp;X439&amp;Y439&amp;Z439&amp;AA439&amp;AB439&amp;AC439,TRIM('ÚHRADOVÝ KATALOG VZP - ZP'!C439)))</f>
        <v/>
      </c>
      <c r="AE439" s="11">
        <f>LEN(TRIM('ÚHRADOVÝ KATALOG VZP - ZP'!D439))</f>
        <v>0</v>
      </c>
      <c r="AF439" s="11" t="str">
        <f>IF(IFERROR(SEARCH("""",UPPER('ÚHRADOVÝ KATALOG VZP - ZP'!D439)),0)&gt;0," "&amp;CHAR(34),"")</f>
        <v/>
      </c>
      <c r="AG439" s="11" t="str">
        <f>IF(IFERROR(SEARCH("~?",UPPER('ÚHRADOVÝ KATALOG VZP - ZP'!D439)),0)&gt;0," ?","")</f>
        <v/>
      </c>
      <c r="AH439" s="11" t="str">
        <f>IF(IFERROR(SEARCH("!",UPPER('ÚHRADOVÝ KATALOG VZP - ZP'!D439)),0)&gt;0," !","")</f>
        <v/>
      </c>
      <c r="AI439" s="11" t="str">
        <f>IF(IFERROR(SEARCH("_",UPPER('ÚHRADOVÝ KATALOG VZP - ZP'!D439)),0)&gt;0," _","")</f>
        <v/>
      </c>
      <c r="AJ439" s="11" t="str">
        <f>IF(IFERROR(SEARCH("§",UPPER('ÚHRADOVÝ KATALOG VZP - ZP'!D439)),0)&gt;0," §","")</f>
        <v/>
      </c>
      <c r="AK439" s="11" t="str">
        <f>IF(IFERROR(SEARCH("#",UPPER('ÚHRADOVÝ KATALOG VZP - ZP'!D439)),0)&gt;0," #","")</f>
        <v/>
      </c>
      <c r="AL439" s="11" t="str">
        <f>IF(IFERROR(SEARCH(CHAR(10),UPPER('ÚHRADOVÝ KATALOG VZP - ZP'!D439)),0)&gt;0," ALT+ENTER","")</f>
        <v/>
      </c>
      <c r="AM439" s="96" t="str">
        <f>IF(AND(AE439=0, R439="NE"),"Chybí DOP",IF(LEN(TRIM(AF439&amp;AG439&amp;AH439&amp;AI439&amp;AJ439&amp;AK439&amp;AL439))&gt;0,"Nepovolený(é) znak(y):   "&amp;AF439&amp;AG439&amp;AH439&amp;AI439&amp;AJ439&amp;AK439&amp;AL439,TRIM('ÚHRADOVÝ KATALOG VZP - ZP'!D439)))</f>
        <v/>
      </c>
    </row>
    <row r="440" spans="1:39" ht="30" hidden="1" customHeight="1" x14ac:dyDescent="0.2">
      <c r="A440" s="1">
        <v>435</v>
      </c>
      <c r="B440" s="20" t="str">
        <f>IF(ISBLANK('ÚHRADOVÝ KATALOG VZP - ZP'!B440),"",'ÚHRADOVÝ KATALOG VZP - ZP'!B440)</f>
        <v/>
      </c>
      <c r="C440" s="21" t="str">
        <f t="shared" si="25"/>
        <v/>
      </c>
      <c r="D440" s="21" t="str">
        <f t="shared" si="26"/>
        <v/>
      </c>
      <c r="E440" s="22" t="str">
        <f>IF(S440="NOVÝ",IF(LEN(TRIM('ÚHRADOVÝ KATALOG VZP - ZP'!E440))=0,"Chybí TYP",'ÚHRADOVÝ KATALOG VZP - ZP'!E440),IF(LEN(TRIM('ÚHRADOVÝ KATALOG VZP - ZP'!E440))=0,"",'ÚHRADOVÝ KATALOG VZP - ZP'!E440))</f>
        <v/>
      </c>
      <c r="F440" s="22" t="str">
        <f t="shared" si="27"/>
        <v/>
      </c>
      <c r="G440" s="22" t="str">
        <f>IF(S440="NOVÝ",IF(LEN(TRIM('ÚHRADOVÝ KATALOG VZP - ZP'!G440))=0,"???",IF(IFERROR(SEARCH("""",UPPER('ÚHRADOVÝ KATALOG VZP - ZP'!G440)),0)=0,UPPER('ÚHRADOVÝ KATALOG VZP - ZP'!G440),"("&amp;""""&amp;")")),IF(LEN(TRIM('ÚHRADOVÝ KATALOG VZP - ZP'!G440))=0,"",IF(IFERROR(SEARCH("""",UPPER('ÚHRADOVÝ KATALOG VZP - ZP'!G440)),0)=0,UPPER('ÚHRADOVÝ KATALOG VZP - ZP'!G440),"("&amp;""""&amp;")")))</f>
        <v/>
      </c>
      <c r="H440" s="22" t="str">
        <f>IF(IFERROR(SEARCH("""",UPPER('ÚHRADOVÝ KATALOG VZP - ZP'!H440)),0)=0,UPPER('ÚHRADOVÝ KATALOG VZP - ZP'!H440),"("&amp;""""&amp;")")</f>
        <v/>
      </c>
      <c r="I440" s="22" t="str">
        <f>IF(IFERROR(SEARCH("""",UPPER('ÚHRADOVÝ KATALOG VZP - ZP'!I440)),0)=0,UPPER('ÚHRADOVÝ KATALOG VZP - ZP'!I440),"("&amp;""""&amp;")")</f>
        <v/>
      </c>
      <c r="J440" s="23" t="str">
        <f>IF(S440="NOVÝ",IF(LEN(TRIM('ÚHRADOVÝ KATALOG VZP - ZP'!J440))=0,"Chybí VYC",'ÚHRADOVÝ KATALOG VZP - ZP'!J440),IF(LEN(TRIM('ÚHRADOVÝ KATALOG VZP - ZP'!J440))=0,"",'ÚHRADOVÝ KATALOG VZP - ZP'!J440))</f>
        <v/>
      </c>
      <c r="K440" s="22" t="str">
        <f>IF(S440="NOVÝ",IF(LEN(TRIM('ÚHRADOVÝ KATALOG VZP - ZP'!K440))=0,"Chybí MENA",IF(IFERROR(SEARCH("""",UPPER('ÚHRADOVÝ KATALOG VZP - ZP'!K440)),0)=0,UPPER('ÚHRADOVÝ KATALOG VZP - ZP'!K440),"("&amp;""""&amp;")")),IF(LEN(TRIM('ÚHRADOVÝ KATALOG VZP - ZP'!K440))=0,"",IF(IFERROR(SEARCH("""",UPPER('ÚHRADOVÝ KATALOG VZP - ZP'!K440)),0)=0,UPPER('ÚHRADOVÝ KATALOG VZP - ZP'!K440),"("&amp;""""&amp;")")))</f>
        <v/>
      </c>
      <c r="L440" s="24" t="str">
        <f>IF(S440="NOVÝ",IF(LEN(TRIM('ÚHRADOVÝ KATALOG VZP - ZP'!L440))=0,"Chybí KURZ",'ÚHRADOVÝ KATALOG VZP - ZP'!L440),IF(LEN(TRIM('ÚHRADOVÝ KATALOG VZP - ZP'!L440))=0,"",'ÚHRADOVÝ KATALOG VZP - ZP'!L440))</f>
        <v/>
      </c>
      <c r="M440" s="83" t="str">
        <f>IF(S440="NOVÝ",IF(LEN(TRIM('ÚHRADOVÝ KATALOG VZP - ZP'!M440))=0,"Chybí DPH",
IF(OR('ÚHRADOVÝ KATALOG VZP - ZP'!M440=15,'ÚHRADOVÝ KATALOG VZP - ZP'!M440=21),
'ÚHRADOVÝ KATALOG VZP - ZP'!M440,"CHYBA")),
IF(LEN(TRIM('ÚHRADOVÝ KATALOG VZP - ZP'!M440))=0,"",
IF(OR('ÚHRADOVÝ KATALOG VZP - ZP'!M440=15,'ÚHRADOVÝ KATALOG VZP - ZP'!M440=21),
'ÚHRADOVÝ KATALOG VZP - ZP'!M440,"CHYBA"))
)</f>
        <v/>
      </c>
      <c r="N440" s="25" t="str">
        <f>IF(R440="NE",IF(AND(T440&lt;&gt;"X",LEN('ÚHRADOVÝ KATALOG VZP - ZP'!N440)&gt;0),IF(ROUND(J440*L440*(1+(M440/100))*T440,2)&lt;'ÚHRADOVÝ KATALOG VZP - ZP'!N440,TEXT('ÚHRADOVÝ KATALOG VZP - ZP'!N440,"# ##0,00 Kč") &amp; CHAR(10) &amp; "&gt; " &amp; TEXT('ÚHRADOVÝ KATALOG VZP - ZP'!N440-(J440*L440*(1+(M440/100))*T440),"# ##0,00 Kč"),TEXT('ÚHRADOVÝ KATALOG VZP - ZP'!N440,"# ##0,00 Kč") &amp; CHAR(10) &amp; "OK"),"Chybí data pro výpočet"),"")</f>
        <v/>
      </c>
      <c r="O440" s="26" t="str">
        <f>IF(AND(R440="NE",LEN('ÚHRADOVÝ KATALOG VZP - ZP'!O440)&gt;0),'ÚHRADOVÝ KATALOG VZP - ZP'!O440,"")</f>
        <v/>
      </c>
      <c r="P440" s="26" t="str">
        <f>IF(AND(R440="NE",LEN('ÚHRADOVÝ KATALOG VZP - ZP'!P440)&gt;0),'ÚHRADOVÝ KATALOG VZP - ZP'!P440,"")</f>
        <v/>
      </c>
      <c r="Q440" s="79" t="str">
        <f>IF(LEN(TRIM('ÚHRADOVÝ KATALOG VZP - ZP'!Q440))=0,"",IF(IFERROR(SEARCH("""",UPPER('ÚHRADOVÝ KATALOG VZP - ZP'!Q440)),0)=0,UPPER('ÚHRADOVÝ KATALOG VZP - ZP'!Q440),"("&amp;""""&amp;")"))</f>
        <v/>
      </c>
      <c r="R440" s="31" t="str">
        <f>IF(LEN(TRIM('ÚHRADOVÝ KATALOG VZP - ZP'!B440)&amp;TRIM('ÚHRADOVÝ KATALOG VZP - ZP'!C440)&amp;TRIM('ÚHRADOVÝ KATALOG VZP - ZP'!D440)&amp;TRIM('ÚHRADOVÝ KATALOG VZP - ZP'!E440)&amp;TRIM('ÚHRADOVÝ KATALOG VZP - ZP'!F440)&amp;TRIM('ÚHRADOVÝ KATALOG VZP - ZP'!G440)&amp;TRIM('ÚHRADOVÝ KATALOG VZP - ZP'!H440)&amp;TRIM('ÚHRADOVÝ KATALOG VZP - ZP'!I440)&amp;TRIM('ÚHRADOVÝ KATALOG VZP - ZP'!J440)&amp;TRIM('ÚHRADOVÝ KATALOG VZP - ZP'!K440)&amp;TRIM('ÚHRADOVÝ KATALOG VZP - ZP'!L440)&amp;TRIM('ÚHRADOVÝ KATALOG VZP - ZP'!M440)&amp;TRIM('ÚHRADOVÝ KATALOG VZP - ZP'!N440)&amp;TRIM('ÚHRADOVÝ KATALOG VZP - ZP'!O440)&amp;TRIM('ÚHRADOVÝ KATALOG VZP - ZP'!P440)&amp;TRIM('ÚHRADOVÝ KATALOG VZP - ZP'!Q440))=0,"ANO","NE")</f>
        <v>ANO</v>
      </c>
      <c r="S440" s="31" t="str">
        <f>IF(R440="NE",IF(LEN(TRIM('ÚHRADOVÝ KATALOG VZP - ZP'!B440))=0,"NOVÝ","OPRAVA"),"")</f>
        <v/>
      </c>
      <c r="T440" s="32" t="str">
        <f t="shared" si="28"/>
        <v>X</v>
      </c>
      <c r="U440" s="11"/>
      <c r="V440" s="11">
        <f>LEN(TRIM('ÚHRADOVÝ KATALOG VZP - ZP'!C440))</f>
        <v>0</v>
      </c>
      <c r="W440" s="11" t="str">
        <f>IF(IFERROR(SEARCH("""",UPPER('ÚHRADOVÝ KATALOG VZP - ZP'!C440)),0)&gt;0," "&amp;CHAR(34),"")</f>
        <v/>
      </c>
      <c r="X440" s="11" t="str">
        <f>IF(IFERROR(SEARCH("~?",UPPER('ÚHRADOVÝ KATALOG VZP - ZP'!C440)),0)&gt;0," ?","")</f>
        <v/>
      </c>
      <c r="Y440" s="11" t="str">
        <f>IF(IFERROR(SEARCH("!",UPPER('ÚHRADOVÝ KATALOG VZP - ZP'!C440)),0)&gt;0," !","")</f>
        <v/>
      </c>
      <c r="Z440" s="11" t="str">
        <f>IF(IFERROR(SEARCH("_",UPPER('ÚHRADOVÝ KATALOG VZP - ZP'!C440)),0)&gt;0," _","")</f>
        <v/>
      </c>
      <c r="AA440" s="11" t="str">
        <f>IF(IFERROR(SEARCH("§",UPPER('ÚHRADOVÝ KATALOG VZP - ZP'!C440)),0)&gt;0," §","")</f>
        <v/>
      </c>
      <c r="AB440" s="11" t="str">
        <f>IF(IFERROR(SEARCH("#",UPPER('ÚHRADOVÝ KATALOG VZP - ZP'!C440)),0)&gt;0," #","")</f>
        <v/>
      </c>
      <c r="AC440" s="11" t="str">
        <f>IF(IFERROR(SEARCH(CHAR(10),UPPER('ÚHRADOVÝ KATALOG VZP - ZP'!C440)),0)&gt;0," ALT+ENTER","")</f>
        <v/>
      </c>
      <c r="AD440" s="96" t="str">
        <f>IF(AND(V440=0, R440="NE"),"Chybí NAZ",IF(LEN(TRIM(W440&amp;X440&amp;Y440&amp;Z440&amp;AA440&amp;AB440&amp;AC440))&gt;0,"Nepovolený(é) znak(y):   "&amp;W440&amp;X440&amp;Y440&amp;Z440&amp;AA440&amp;AB440&amp;AC440,TRIM('ÚHRADOVÝ KATALOG VZP - ZP'!C440)))</f>
        <v/>
      </c>
      <c r="AE440" s="11">
        <f>LEN(TRIM('ÚHRADOVÝ KATALOG VZP - ZP'!D440))</f>
        <v>0</v>
      </c>
      <c r="AF440" s="11" t="str">
        <f>IF(IFERROR(SEARCH("""",UPPER('ÚHRADOVÝ KATALOG VZP - ZP'!D440)),0)&gt;0," "&amp;CHAR(34),"")</f>
        <v/>
      </c>
      <c r="AG440" s="11" t="str">
        <f>IF(IFERROR(SEARCH("~?",UPPER('ÚHRADOVÝ KATALOG VZP - ZP'!D440)),0)&gt;0," ?","")</f>
        <v/>
      </c>
      <c r="AH440" s="11" t="str">
        <f>IF(IFERROR(SEARCH("!",UPPER('ÚHRADOVÝ KATALOG VZP - ZP'!D440)),0)&gt;0," !","")</f>
        <v/>
      </c>
      <c r="AI440" s="11" t="str">
        <f>IF(IFERROR(SEARCH("_",UPPER('ÚHRADOVÝ KATALOG VZP - ZP'!D440)),0)&gt;0," _","")</f>
        <v/>
      </c>
      <c r="AJ440" s="11" t="str">
        <f>IF(IFERROR(SEARCH("§",UPPER('ÚHRADOVÝ KATALOG VZP - ZP'!D440)),0)&gt;0," §","")</f>
        <v/>
      </c>
      <c r="AK440" s="11" t="str">
        <f>IF(IFERROR(SEARCH("#",UPPER('ÚHRADOVÝ KATALOG VZP - ZP'!D440)),0)&gt;0," #","")</f>
        <v/>
      </c>
      <c r="AL440" s="11" t="str">
        <f>IF(IFERROR(SEARCH(CHAR(10),UPPER('ÚHRADOVÝ KATALOG VZP - ZP'!D440)),0)&gt;0," ALT+ENTER","")</f>
        <v/>
      </c>
      <c r="AM440" s="96" t="str">
        <f>IF(AND(AE440=0, R440="NE"),"Chybí DOP",IF(LEN(TRIM(AF440&amp;AG440&amp;AH440&amp;AI440&amp;AJ440&amp;AK440&amp;AL440))&gt;0,"Nepovolený(é) znak(y):   "&amp;AF440&amp;AG440&amp;AH440&amp;AI440&amp;AJ440&amp;AK440&amp;AL440,TRIM('ÚHRADOVÝ KATALOG VZP - ZP'!D440)))</f>
        <v/>
      </c>
    </row>
    <row r="441" spans="1:39" ht="30" hidden="1" customHeight="1" x14ac:dyDescent="0.2">
      <c r="A441" s="1">
        <v>436</v>
      </c>
      <c r="B441" s="20" t="str">
        <f>IF(ISBLANK('ÚHRADOVÝ KATALOG VZP - ZP'!B441),"",'ÚHRADOVÝ KATALOG VZP - ZP'!B441)</f>
        <v/>
      </c>
      <c r="C441" s="21" t="str">
        <f t="shared" si="25"/>
        <v/>
      </c>
      <c r="D441" s="21" t="str">
        <f t="shared" si="26"/>
        <v/>
      </c>
      <c r="E441" s="22" t="str">
        <f>IF(S441="NOVÝ",IF(LEN(TRIM('ÚHRADOVÝ KATALOG VZP - ZP'!E441))=0,"Chybí TYP",'ÚHRADOVÝ KATALOG VZP - ZP'!E441),IF(LEN(TRIM('ÚHRADOVÝ KATALOG VZP - ZP'!E441))=0,"",'ÚHRADOVÝ KATALOG VZP - ZP'!E441))</f>
        <v/>
      </c>
      <c r="F441" s="22" t="str">
        <f t="shared" si="27"/>
        <v/>
      </c>
      <c r="G441" s="22" t="str">
        <f>IF(S441="NOVÝ",IF(LEN(TRIM('ÚHRADOVÝ KATALOG VZP - ZP'!G441))=0,"???",IF(IFERROR(SEARCH("""",UPPER('ÚHRADOVÝ KATALOG VZP - ZP'!G441)),0)=0,UPPER('ÚHRADOVÝ KATALOG VZP - ZP'!G441),"("&amp;""""&amp;")")),IF(LEN(TRIM('ÚHRADOVÝ KATALOG VZP - ZP'!G441))=0,"",IF(IFERROR(SEARCH("""",UPPER('ÚHRADOVÝ KATALOG VZP - ZP'!G441)),0)=0,UPPER('ÚHRADOVÝ KATALOG VZP - ZP'!G441),"("&amp;""""&amp;")")))</f>
        <v/>
      </c>
      <c r="H441" s="22" t="str">
        <f>IF(IFERROR(SEARCH("""",UPPER('ÚHRADOVÝ KATALOG VZP - ZP'!H441)),0)=0,UPPER('ÚHRADOVÝ KATALOG VZP - ZP'!H441),"("&amp;""""&amp;")")</f>
        <v/>
      </c>
      <c r="I441" s="22" t="str">
        <f>IF(IFERROR(SEARCH("""",UPPER('ÚHRADOVÝ KATALOG VZP - ZP'!I441)),0)=0,UPPER('ÚHRADOVÝ KATALOG VZP - ZP'!I441),"("&amp;""""&amp;")")</f>
        <v/>
      </c>
      <c r="J441" s="23" t="str">
        <f>IF(S441="NOVÝ",IF(LEN(TRIM('ÚHRADOVÝ KATALOG VZP - ZP'!J441))=0,"Chybí VYC",'ÚHRADOVÝ KATALOG VZP - ZP'!J441),IF(LEN(TRIM('ÚHRADOVÝ KATALOG VZP - ZP'!J441))=0,"",'ÚHRADOVÝ KATALOG VZP - ZP'!J441))</f>
        <v/>
      </c>
      <c r="K441" s="22" t="str">
        <f>IF(S441="NOVÝ",IF(LEN(TRIM('ÚHRADOVÝ KATALOG VZP - ZP'!K441))=0,"Chybí MENA",IF(IFERROR(SEARCH("""",UPPER('ÚHRADOVÝ KATALOG VZP - ZP'!K441)),0)=0,UPPER('ÚHRADOVÝ KATALOG VZP - ZP'!K441),"("&amp;""""&amp;")")),IF(LEN(TRIM('ÚHRADOVÝ KATALOG VZP - ZP'!K441))=0,"",IF(IFERROR(SEARCH("""",UPPER('ÚHRADOVÝ KATALOG VZP - ZP'!K441)),0)=0,UPPER('ÚHRADOVÝ KATALOG VZP - ZP'!K441),"("&amp;""""&amp;")")))</f>
        <v/>
      </c>
      <c r="L441" s="24" t="str">
        <f>IF(S441="NOVÝ",IF(LEN(TRIM('ÚHRADOVÝ KATALOG VZP - ZP'!L441))=0,"Chybí KURZ",'ÚHRADOVÝ KATALOG VZP - ZP'!L441),IF(LEN(TRIM('ÚHRADOVÝ KATALOG VZP - ZP'!L441))=0,"",'ÚHRADOVÝ KATALOG VZP - ZP'!L441))</f>
        <v/>
      </c>
      <c r="M441" s="83" t="str">
        <f>IF(S441="NOVÝ",IF(LEN(TRIM('ÚHRADOVÝ KATALOG VZP - ZP'!M441))=0,"Chybí DPH",
IF(OR('ÚHRADOVÝ KATALOG VZP - ZP'!M441=15,'ÚHRADOVÝ KATALOG VZP - ZP'!M441=21),
'ÚHRADOVÝ KATALOG VZP - ZP'!M441,"CHYBA")),
IF(LEN(TRIM('ÚHRADOVÝ KATALOG VZP - ZP'!M441))=0,"",
IF(OR('ÚHRADOVÝ KATALOG VZP - ZP'!M441=15,'ÚHRADOVÝ KATALOG VZP - ZP'!M441=21),
'ÚHRADOVÝ KATALOG VZP - ZP'!M441,"CHYBA"))
)</f>
        <v/>
      </c>
      <c r="N441" s="25" t="str">
        <f>IF(R441="NE",IF(AND(T441&lt;&gt;"X",LEN('ÚHRADOVÝ KATALOG VZP - ZP'!N441)&gt;0),IF(ROUND(J441*L441*(1+(M441/100))*T441,2)&lt;'ÚHRADOVÝ KATALOG VZP - ZP'!N441,TEXT('ÚHRADOVÝ KATALOG VZP - ZP'!N441,"# ##0,00 Kč") &amp; CHAR(10) &amp; "&gt; " &amp; TEXT('ÚHRADOVÝ KATALOG VZP - ZP'!N441-(J441*L441*(1+(M441/100))*T441),"# ##0,00 Kč"),TEXT('ÚHRADOVÝ KATALOG VZP - ZP'!N441,"# ##0,00 Kč") &amp; CHAR(10) &amp; "OK"),"Chybí data pro výpočet"),"")</f>
        <v/>
      </c>
      <c r="O441" s="26" t="str">
        <f>IF(AND(R441="NE",LEN('ÚHRADOVÝ KATALOG VZP - ZP'!O441)&gt;0),'ÚHRADOVÝ KATALOG VZP - ZP'!O441,"")</f>
        <v/>
      </c>
      <c r="P441" s="26" t="str">
        <f>IF(AND(R441="NE",LEN('ÚHRADOVÝ KATALOG VZP - ZP'!P441)&gt;0),'ÚHRADOVÝ KATALOG VZP - ZP'!P441,"")</f>
        <v/>
      </c>
      <c r="Q441" s="79" t="str">
        <f>IF(LEN(TRIM('ÚHRADOVÝ KATALOG VZP - ZP'!Q441))=0,"",IF(IFERROR(SEARCH("""",UPPER('ÚHRADOVÝ KATALOG VZP - ZP'!Q441)),0)=0,UPPER('ÚHRADOVÝ KATALOG VZP - ZP'!Q441),"("&amp;""""&amp;")"))</f>
        <v/>
      </c>
      <c r="R441" s="31" t="str">
        <f>IF(LEN(TRIM('ÚHRADOVÝ KATALOG VZP - ZP'!B441)&amp;TRIM('ÚHRADOVÝ KATALOG VZP - ZP'!C441)&amp;TRIM('ÚHRADOVÝ KATALOG VZP - ZP'!D441)&amp;TRIM('ÚHRADOVÝ KATALOG VZP - ZP'!E441)&amp;TRIM('ÚHRADOVÝ KATALOG VZP - ZP'!F441)&amp;TRIM('ÚHRADOVÝ KATALOG VZP - ZP'!G441)&amp;TRIM('ÚHRADOVÝ KATALOG VZP - ZP'!H441)&amp;TRIM('ÚHRADOVÝ KATALOG VZP - ZP'!I441)&amp;TRIM('ÚHRADOVÝ KATALOG VZP - ZP'!J441)&amp;TRIM('ÚHRADOVÝ KATALOG VZP - ZP'!K441)&amp;TRIM('ÚHRADOVÝ KATALOG VZP - ZP'!L441)&amp;TRIM('ÚHRADOVÝ KATALOG VZP - ZP'!M441)&amp;TRIM('ÚHRADOVÝ KATALOG VZP - ZP'!N441)&amp;TRIM('ÚHRADOVÝ KATALOG VZP - ZP'!O441)&amp;TRIM('ÚHRADOVÝ KATALOG VZP - ZP'!P441)&amp;TRIM('ÚHRADOVÝ KATALOG VZP - ZP'!Q441))=0,"ANO","NE")</f>
        <v>ANO</v>
      </c>
      <c r="S441" s="31" t="str">
        <f>IF(R441="NE",IF(LEN(TRIM('ÚHRADOVÝ KATALOG VZP - ZP'!B441))=0,"NOVÝ","OPRAVA"),"")</f>
        <v/>
      </c>
      <c r="T441" s="32" t="str">
        <f t="shared" si="28"/>
        <v>X</v>
      </c>
      <c r="U441" s="11"/>
      <c r="V441" s="11">
        <f>LEN(TRIM('ÚHRADOVÝ KATALOG VZP - ZP'!C441))</f>
        <v>0</v>
      </c>
      <c r="W441" s="11" t="str">
        <f>IF(IFERROR(SEARCH("""",UPPER('ÚHRADOVÝ KATALOG VZP - ZP'!C441)),0)&gt;0," "&amp;CHAR(34),"")</f>
        <v/>
      </c>
      <c r="X441" s="11" t="str">
        <f>IF(IFERROR(SEARCH("~?",UPPER('ÚHRADOVÝ KATALOG VZP - ZP'!C441)),0)&gt;0," ?","")</f>
        <v/>
      </c>
      <c r="Y441" s="11" t="str">
        <f>IF(IFERROR(SEARCH("!",UPPER('ÚHRADOVÝ KATALOG VZP - ZP'!C441)),0)&gt;0," !","")</f>
        <v/>
      </c>
      <c r="Z441" s="11" t="str">
        <f>IF(IFERROR(SEARCH("_",UPPER('ÚHRADOVÝ KATALOG VZP - ZP'!C441)),0)&gt;0," _","")</f>
        <v/>
      </c>
      <c r="AA441" s="11" t="str">
        <f>IF(IFERROR(SEARCH("§",UPPER('ÚHRADOVÝ KATALOG VZP - ZP'!C441)),0)&gt;0," §","")</f>
        <v/>
      </c>
      <c r="AB441" s="11" t="str">
        <f>IF(IFERROR(SEARCH("#",UPPER('ÚHRADOVÝ KATALOG VZP - ZP'!C441)),0)&gt;0," #","")</f>
        <v/>
      </c>
      <c r="AC441" s="11" t="str">
        <f>IF(IFERROR(SEARCH(CHAR(10),UPPER('ÚHRADOVÝ KATALOG VZP - ZP'!C441)),0)&gt;0," ALT+ENTER","")</f>
        <v/>
      </c>
      <c r="AD441" s="96" t="str">
        <f>IF(AND(V441=0, R441="NE"),"Chybí NAZ",IF(LEN(TRIM(W441&amp;X441&amp;Y441&amp;Z441&amp;AA441&amp;AB441&amp;AC441))&gt;0,"Nepovolený(é) znak(y):   "&amp;W441&amp;X441&amp;Y441&amp;Z441&amp;AA441&amp;AB441&amp;AC441,TRIM('ÚHRADOVÝ KATALOG VZP - ZP'!C441)))</f>
        <v/>
      </c>
      <c r="AE441" s="11">
        <f>LEN(TRIM('ÚHRADOVÝ KATALOG VZP - ZP'!D441))</f>
        <v>0</v>
      </c>
      <c r="AF441" s="11" t="str">
        <f>IF(IFERROR(SEARCH("""",UPPER('ÚHRADOVÝ KATALOG VZP - ZP'!D441)),0)&gt;0," "&amp;CHAR(34),"")</f>
        <v/>
      </c>
      <c r="AG441" s="11" t="str">
        <f>IF(IFERROR(SEARCH("~?",UPPER('ÚHRADOVÝ KATALOG VZP - ZP'!D441)),0)&gt;0," ?","")</f>
        <v/>
      </c>
      <c r="AH441" s="11" t="str">
        <f>IF(IFERROR(SEARCH("!",UPPER('ÚHRADOVÝ KATALOG VZP - ZP'!D441)),0)&gt;0," !","")</f>
        <v/>
      </c>
      <c r="AI441" s="11" t="str">
        <f>IF(IFERROR(SEARCH("_",UPPER('ÚHRADOVÝ KATALOG VZP - ZP'!D441)),0)&gt;0," _","")</f>
        <v/>
      </c>
      <c r="AJ441" s="11" t="str">
        <f>IF(IFERROR(SEARCH("§",UPPER('ÚHRADOVÝ KATALOG VZP - ZP'!D441)),0)&gt;0," §","")</f>
        <v/>
      </c>
      <c r="AK441" s="11" t="str">
        <f>IF(IFERROR(SEARCH("#",UPPER('ÚHRADOVÝ KATALOG VZP - ZP'!D441)),0)&gt;0," #","")</f>
        <v/>
      </c>
      <c r="AL441" s="11" t="str">
        <f>IF(IFERROR(SEARCH(CHAR(10),UPPER('ÚHRADOVÝ KATALOG VZP - ZP'!D441)),0)&gt;0," ALT+ENTER","")</f>
        <v/>
      </c>
      <c r="AM441" s="96" t="str">
        <f>IF(AND(AE441=0, R441="NE"),"Chybí DOP",IF(LEN(TRIM(AF441&amp;AG441&amp;AH441&amp;AI441&amp;AJ441&amp;AK441&amp;AL441))&gt;0,"Nepovolený(é) znak(y):   "&amp;AF441&amp;AG441&amp;AH441&amp;AI441&amp;AJ441&amp;AK441&amp;AL441,TRIM('ÚHRADOVÝ KATALOG VZP - ZP'!D441)))</f>
        <v/>
      </c>
    </row>
    <row r="442" spans="1:39" ht="30" hidden="1" customHeight="1" x14ac:dyDescent="0.2">
      <c r="A442" s="1">
        <v>437</v>
      </c>
      <c r="B442" s="20" t="str">
        <f>IF(ISBLANK('ÚHRADOVÝ KATALOG VZP - ZP'!B442),"",'ÚHRADOVÝ KATALOG VZP - ZP'!B442)</f>
        <v/>
      </c>
      <c r="C442" s="21" t="str">
        <f t="shared" si="25"/>
        <v/>
      </c>
      <c r="D442" s="21" t="str">
        <f t="shared" si="26"/>
        <v/>
      </c>
      <c r="E442" s="22" t="str">
        <f>IF(S442="NOVÝ",IF(LEN(TRIM('ÚHRADOVÝ KATALOG VZP - ZP'!E442))=0,"Chybí TYP",'ÚHRADOVÝ KATALOG VZP - ZP'!E442),IF(LEN(TRIM('ÚHRADOVÝ KATALOG VZP - ZP'!E442))=0,"",'ÚHRADOVÝ KATALOG VZP - ZP'!E442))</f>
        <v/>
      </c>
      <c r="F442" s="22" t="str">
        <f t="shared" si="27"/>
        <v/>
      </c>
      <c r="G442" s="22" t="str">
        <f>IF(S442="NOVÝ",IF(LEN(TRIM('ÚHRADOVÝ KATALOG VZP - ZP'!G442))=0,"???",IF(IFERROR(SEARCH("""",UPPER('ÚHRADOVÝ KATALOG VZP - ZP'!G442)),0)=0,UPPER('ÚHRADOVÝ KATALOG VZP - ZP'!G442),"("&amp;""""&amp;")")),IF(LEN(TRIM('ÚHRADOVÝ KATALOG VZP - ZP'!G442))=0,"",IF(IFERROR(SEARCH("""",UPPER('ÚHRADOVÝ KATALOG VZP - ZP'!G442)),0)=0,UPPER('ÚHRADOVÝ KATALOG VZP - ZP'!G442),"("&amp;""""&amp;")")))</f>
        <v/>
      </c>
      <c r="H442" s="22" t="str">
        <f>IF(IFERROR(SEARCH("""",UPPER('ÚHRADOVÝ KATALOG VZP - ZP'!H442)),0)=0,UPPER('ÚHRADOVÝ KATALOG VZP - ZP'!H442),"("&amp;""""&amp;")")</f>
        <v/>
      </c>
      <c r="I442" s="22" t="str">
        <f>IF(IFERROR(SEARCH("""",UPPER('ÚHRADOVÝ KATALOG VZP - ZP'!I442)),0)=0,UPPER('ÚHRADOVÝ KATALOG VZP - ZP'!I442),"("&amp;""""&amp;")")</f>
        <v/>
      </c>
      <c r="J442" s="23" t="str">
        <f>IF(S442="NOVÝ",IF(LEN(TRIM('ÚHRADOVÝ KATALOG VZP - ZP'!J442))=0,"Chybí VYC",'ÚHRADOVÝ KATALOG VZP - ZP'!J442),IF(LEN(TRIM('ÚHRADOVÝ KATALOG VZP - ZP'!J442))=0,"",'ÚHRADOVÝ KATALOG VZP - ZP'!J442))</f>
        <v/>
      </c>
      <c r="K442" s="22" t="str">
        <f>IF(S442="NOVÝ",IF(LEN(TRIM('ÚHRADOVÝ KATALOG VZP - ZP'!K442))=0,"Chybí MENA",IF(IFERROR(SEARCH("""",UPPER('ÚHRADOVÝ KATALOG VZP - ZP'!K442)),0)=0,UPPER('ÚHRADOVÝ KATALOG VZP - ZP'!K442),"("&amp;""""&amp;")")),IF(LEN(TRIM('ÚHRADOVÝ KATALOG VZP - ZP'!K442))=0,"",IF(IFERROR(SEARCH("""",UPPER('ÚHRADOVÝ KATALOG VZP - ZP'!K442)),0)=0,UPPER('ÚHRADOVÝ KATALOG VZP - ZP'!K442),"("&amp;""""&amp;")")))</f>
        <v/>
      </c>
      <c r="L442" s="24" t="str">
        <f>IF(S442="NOVÝ",IF(LEN(TRIM('ÚHRADOVÝ KATALOG VZP - ZP'!L442))=0,"Chybí KURZ",'ÚHRADOVÝ KATALOG VZP - ZP'!L442),IF(LEN(TRIM('ÚHRADOVÝ KATALOG VZP - ZP'!L442))=0,"",'ÚHRADOVÝ KATALOG VZP - ZP'!L442))</f>
        <v/>
      </c>
      <c r="M442" s="83" t="str">
        <f>IF(S442="NOVÝ",IF(LEN(TRIM('ÚHRADOVÝ KATALOG VZP - ZP'!M442))=0,"Chybí DPH",
IF(OR('ÚHRADOVÝ KATALOG VZP - ZP'!M442=15,'ÚHRADOVÝ KATALOG VZP - ZP'!M442=21),
'ÚHRADOVÝ KATALOG VZP - ZP'!M442,"CHYBA")),
IF(LEN(TRIM('ÚHRADOVÝ KATALOG VZP - ZP'!M442))=0,"",
IF(OR('ÚHRADOVÝ KATALOG VZP - ZP'!M442=15,'ÚHRADOVÝ KATALOG VZP - ZP'!M442=21),
'ÚHRADOVÝ KATALOG VZP - ZP'!M442,"CHYBA"))
)</f>
        <v/>
      </c>
      <c r="N442" s="25" t="str">
        <f>IF(R442="NE",IF(AND(T442&lt;&gt;"X",LEN('ÚHRADOVÝ KATALOG VZP - ZP'!N442)&gt;0),IF(ROUND(J442*L442*(1+(M442/100))*T442,2)&lt;'ÚHRADOVÝ KATALOG VZP - ZP'!N442,TEXT('ÚHRADOVÝ KATALOG VZP - ZP'!N442,"# ##0,00 Kč") &amp; CHAR(10) &amp; "&gt; " &amp; TEXT('ÚHRADOVÝ KATALOG VZP - ZP'!N442-(J442*L442*(1+(M442/100))*T442),"# ##0,00 Kč"),TEXT('ÚHRADOVÝ KATALOG VZP - ZP'!N442,"# ##0,00 Kč") &amp; CHAR(10) &amp; "OK"),"Chybí data pro výpočet"),"")</f>
        <v/>
      </c>
      <c r="O442" s="26" t="str">
        <f>IF(AND(R442="NE",LEN('ÚHRADOVÝ KATALOG VZP - ZP'!O442)&gt;0),'ÚHRADOVÝ KATALOG VZP - ZP'!O442,"")</f>
        <v/>
      </c>
      <c r="P442" s="26" t="str">
        <f>IF(AND(R442="NE",LEN('ÚHRADOVÝ KATALOG VZP - ZP'!P442)&gt;0),'ÚHRADOVÝ KATALOG VZP - ZP'!P442,"")</f>
        <v/>
      </c>
      <c r="Q442" s="79" t="str">
        <f>IF(LEN(TRIM('ÚHRADOVÝ KATALOG VZP - ZP'!Q442))=0,"",IF(IFERROR(SEARCH("""",UPPER('ÚHRADOVÝ KATALOG VZP - ZP'!Q442)),0)=0,UPPER('ÚHRADOVÝ KATALOG VZP - ZP'!Q442),"("&amp;""""&amp;")"))</f>
        <v/>
      </c>
      <c r="R442" s="31" t="str">
        <f>IF(LEN(TRIM('ÚHRADOVÝ KATALOG VZP - ZP'!B442)&amp;TRIM('ÚHRADOVÝ KATALOG VZP - ZP'!C442)&amp;TRIM('ÚHRADOVÝ KATALOG VZP - ZP'!D442)&amp;TRIM('ÚHRADOVÝ KATALOG VZP - ZP'!E442)&amp;TRIM('ÚHRADOVÝ KATALOG VZP - ZP'!F442)&amp;TRIM('ÚHRADOVÝ KATALOG VZP - ZP'!G442)&amp;TRIM('ÚHRADOVÝ KATALOG VZP - ZP'!H442)&amp;TRIM('ÚHRADOVÝ KATALOG VZP - ZP'!I442)&amp;TRIM('ÚHRADOVÝ KATALOG VZP - ZP'!J442)&amp;TRIM('ÚHRADOVÝ KATALOG VZP - ZP'!K442)&amp;TRIM('ÚHRADOVÝ KATALOG VZP - ZP'!L442)&amp;TRIM('ÚHRADOVÝ KATALOG VZP - ZP'!M442)&amp;TRIM('ÚHRADOVÝ KATALOG VZP - ZP'!N442)&amp;TRIM('ÚHRADOVÝ KATALOG VZP - ZP'!O442)&amp;TRIM('ÚHRADOVÝ KATALOG VZP - ZP'!P442)&amp;TRIM('ÚHRADOVÝ KATALOG VZP - ZP'!Q442))=0,"ANO","NE")</f>
        <v>ANO</v>
      </c>
      <c r="S442" s="31" t="str">
        <f>IF(R442="NE",IF(LEN(TRIM('ÚHRADOVÝ KATALOG VZP - ZP'!B442))=0,"NOVÝ","OPRAVA"),"")</f>
        <v/>
      </c>
      <c r="T442" s="32" t="str">
        <f t="shared" si="28"/>
        <v>X</v>
      </c>
      <c r="U442" s="11"/>
      <c r="V442" s="11">
        <f>LEN(TRIM('ÚHRADOVÝ KATALOG VZP - ZP'!C442))</f>
        <v>0</v>
      </c>
      <c r="W442" s="11" t="str">
        <f>IF(IFERROR(SEARCH("""",UPPER('ÚHRADOVÝ KATALOG VZP - ZP'!C442)),0)&gt;0," "&amp;CHAR(34),"")</f>
        <v/>
      </c>
      <c r="X442" s="11" t="str">
        <f>IF(IFERROR(SEARCH("~?",UPPER('ÚHRADOVÝ KATALOG VZP - ZP'!C442)),0)&gt;0," ?","")</f>
        <v/>
      </c>
      <c r="Y442" s="11" t="str">
        <f>IF(IFERROR(SEARCH("!",UPPER('ÚHRADOVÝ KATALOG VZP - ZP'!C442)),0)&gt;0," !","")</f>
        <v/>
      </c>
      <c r="Z442" s="11" t="str">
        <f>IF(IFERROR(SEARCH("_",UPPER('ÚHRADOVÝ KATALOG VZP - ZP'!C442)),0)&gt;0," _","")</f>
        <v/>
      </c>
      <c r="AA442" s="11" t="str">
        <f>IF(IFERROR(SEARCH("§",UPPER('ÚHRADOVÝ KATALOG VZP - ZP'!C442)),0)&gt;0," §","")</f>
        <v/>
      </c>
      <c r="AB442" s="11" t="str">
        <f>IF(IFERROR(SEARCH("#",UPPER('ÚHRADOVÝ KATALOG VZP - ZP'!C442)),0)&gt;0," #","")</f>
        <v/>
      </c>
      <c r="AC442" s="11" t="str">
        <f>IF(IFERROR(SEARCH(CHAR(10),UPPER('ÚHRADOVÝ KATALOG VZP - ZP'!C442)),0)&gt;0," ALT+ENTER","")</f>
        <v/>
      </c>
      <c r="AD442" s="96" t="str">
        <f>IF(AND(V442=0, R442="NE"),"Chybí NAZ",IF(LEN(TRIM(W442&amp;X442&amp;Y442&amp;Z442&amp;AA442&amp;AB442&amp;AC442))&gt;0,"Nepovolený(é) znak(y):   "&amp;W442&amp;X442&amp;Y442&amp;Z442&amp;AA442&amp;AB442&amp;AC442,TRIM('ÚHRADOVÝ KATALOG VZP - ZP'!C442)))</f>
        <v/>
      </c>
      <c r="AE442" s="11">
        <f>LEN(TRIM('ÚHRADOVÝ KATALOG VZP - ZP'!D442))</f>
        <v>0</v>
      </c>
      <c r="AF442" s="11" t="str">
        <f>IF(IFERROR(SEARCH("""",UPPER('ÚHRADOVÝ KATALOG VZP - ZP'!D442)),0)&gt;0," "&amp;CHAR(34),"")</f>
        <v/>
      </c>
      <c r="AG442" s="11" t="str">
        <f>IF(IFERROR(SEARCH("~?",UPPER('ÚHRADOVÝ KATALOG VZP - ZP'!D442)),0)&gt;0," ?","")</f>
        <v/>
      </c>
      <c r="AH442" s="11" t="str">
        <f>IF(IFERROR(SEARCH("!",UPPER('ÚHRADOVÝ KATALOG VZP - ZP'!D442)),0)&gt;0," !","")</f>
        <v/>
      </c>
      <c r="AI442" s="11" t="str">
        <f>IF(IFERROR(SEARCH("_",UPPER('ÚHRADOVÝ KATALOG VZP - ZP'!D442)),0)&gt;0," _","")</f>
        <v/>
      </c>
      <c r="AJ442" s="11" t="str">
        <f>IF(IFERROR(SEARCH("§",UPPER('ÚHRADOVÝ KATALOG VZP - ZP'!D442)),0)&gt;0," §","")</f>
        <v/>
      </c>
      <c r="AK442" s="11" t="str">
        <f>IF(IFERROR(SEARCH("#",UPPER('ÚHRADOVÝ KATALOG VZP - ZP'!D442)),0)&gt;0," #","")</f>
        <v/>
      </c>
      <c r="AL442" s="11" t="str">
        <f>IF(IFERROR(SEARCH(CHAR(10),UPPER('ÚHRADOVÝ KATALOG VZP - ZP'!D442)),0)&gt;0," ALT+ENTER","")</f>
        <v/>
      </c>
      <c r="AM442" s="96" t="str">
        <f>IF(AND(AE442=0, R442="NE"),"Chybí DOP",IF(LEN(TRIM(AF442&amp;AG442&amp;AH442&amp;AI442&amp;AJ442&amp;AK442&amp;AL442))&gt;0,"Nepovolený(é) znak(y):   "&amp;AF442&amp;AG442&amp;AH442&amp;AI442&amp;AJ442&amp;AK442&amp;AL442,TRIM('ÚHRADOVÝ KATALOG VZP - ZP'!D442)))</f>
        <v/>
      </c>
    </row>
    <row r="443" spans="1:39" ht="30" hidden="1" customHeight="1" x14ac:dyDescent="0.2">
      <c r="A443" s="1">
        <v>438</v>
      </c>
      <c r="B443" s="20" t="str">
        <f>IF(ISBLANK('ÚHRADOVÝ KATALOG VZP - ZP'!B443),"",'ÚHRADOVÝ KATALOG VZP - ZP'!B443)</f>
        <v/>
      </c>
      <c r="C443" s="21" t="str">
        <f t="shared" si="25"/>
        <v/>
      </c>
      <c r="D443" s="21" t="str">
        <f t="shared" si="26"/>
        <v/>
      </c>
      <c r="E443" s="22" t="str">
        <f>IF(S443="NOVÝ",IF(LEN(TRIM('ÚHRADOVÝ KATALOG VZP - ZP'!E443))=0,"Chybí TYP",'ÚHRADOVÝ KATALOG VZP - ZP'!E443),IF(LEN(TRIM('ÚHRADOVÝ KATALOG VZP - ZP'!E443))=0,"",'ÚHRADOVÝ KATALOG VZP - ZP'!E443))</f>
        <v/>
      </c>
      <c r="F443" s="22" t="str">
        <f t="shared" si="27"/>
        <v/>
      </c>
      <c r="G443" s="22" t="str">
        <f>IF(S443="NOVÝ",IF(LEN(TRIM('ÚHRADOVÝ KATALOG VZP - ZP'!G443))=0,"???",IF(IFERROR(SEARCH("""",UPPER('ÚHRADOVÝ KATALOG VZP - ZP'!G443)),0)=0,UPPER('ÚHRADOVÝ KATALOG VZP - ZP'!G443),"("&amp;""""&amp;")")),IF(LEN(TRIM('ÚHRADOVÝ KATALOG VZP - ZP'!G443))=0,"",IF(IFERROR(SEARCH("""",UPPER('ÚHRADOVÝ KATALOG VZP - ZP'!G443)),0)=0,UPPER('ÚHRADOVÝ KATALOG VZP - ZP'!G443),"("&amp;""""&amp;")")))</f>
        <v/>
      </c>
      <c r="H443" s="22" t="str">
        <f>IF(IFERROR(SEARCH("""",UPPER('ÚHRADOVÝ KATALOG VZP - ZP'!H443)),0)=0,UPPER('ÚHRADOVÝ KATALOG VZP - ZP'!H443),"("&amp;""""&amp;")")</f>
        <v/>
      </c>
      <c r="I443" s="22" t="str">
        <f>IF(IFERROR(SEARCH("""",UPPER('ÚHRADOVÝ KATALOG VZP - ZP'!I443)),0)=0,UPPER('ÚHRADOVÝ KATALOG VZP - ZP'!I443),"("&amp;""""&amp;")")</f>
        <v/>
      </c>
      <c r="J443" s="23" t="str">
        <f>IF(S443="NOVÝ",IF(LEN(TRIM('ÚHRADOVÝ KATALOG VZP - ZP'!J443))=0,"Chybí VYC",'ÚHRADOVÝ KATALOG VZP - ZP'!J443),IF(LEN(TRIM('ÚHRADOVÝ KATALOG VZP - ZP'!J443))=0,"",'ÚHRADOVÝ KATALOG VZP - ZP'!J443))</f>
        <v/>
      </c>
      <c r="K443" s="22" t="str">
        <f>IF(S443="NOVÝ",IF(LEN(TRIM('ÚHRADOVÝ KATALOG VZP - ZP'!K443))=0,"Chybí MENA",IF(IFERROR(SEARCH("""",UPPER('ÚHRADOVÝ KATALOG VZP - ZP'!K443)),0)=0,UPPER('ÚHRADOVÝ KATALOG VZP - ZP'!K443),"("&amp;""""&amp;")")),IF(LEN(TRIM('ÚHRADOVÝ KATALOG VZP - ZP'!K443))=0,"",IF(IFERROR(SEARCH("""",UPPER('ÚHRADOVÝ KATALOG VZP - ZP'!K443)),0)=0,UPPER('ÚHRADOVÝ KATALOG VZP - ZP'!K443),"("&amp;""""&amp;")")))</f>
        <v/>
      </c>
      <c r="L443" s="24" t="str">
        <f>IF(S443="NOVÝ",IF(LEN(TRIM('ÚHRADOVÝ KATALOG VZP - ZP'!L443))=0,"Chybí KURZ",'ÚHRADOVÝ KATALOG VZP - ZP'!L443),IF(LEN(TRIM('ÚHRADOVÝ KATALOG VZP - ZP'!L443))=0,"",'ÚHRADOVÝ KATALOG VZP - ZP'!L443))</f>
        <v/>
      </c>
      <c r="M443" s="83" t="str">
        <f>IF(S443="NOVÝ",IF(LEN(TRIM('ÚHRADOVÝ KATALOG VZP - ZP'!M443))=0,"Chybí DPH",
IF(OR('ÚHRADOVÝ KATALOG VZP - ZP'!M443=15,'ÚHRADOVÝ KATALOG VZP - ZP'!M443=21),
'ÚHRADOVÝ KATALOG VZP - ZP'!M443,"CHYBA")),
IF(LEN(TRIM('ÚHRADOVÝ KATALOG VZP - ZP'!M443))=0,"",
IF(OR('ÚHRADOVÝ KATALOG VZP - ZP'!M443=15,'ÚHRADOVÝ KATALOG VZP - ZP'!M443=21),
'ÚHRADOVÝ KATALOG VZP - ZP'!M443,"CHYBA"))
)</f>
        <v/>
      </c>
      <c r="N443" s="25" t="str">
        <f>IF(R443="NE",IF(AND(T443&lt;&gt;"X",LEN('ÚHRADOVÝ KATALOG VZP - ZP'!N443)&gt;0),IF(ROUND(J443*L443*(1+(M443/100))*T443,2)&lt;'ÚHRADOVÝ KATALOG VZP - ZP'!N443,TEXT('ÚHRADOVÝ KATALOG VZP - ZP'!N443,"# ##0,00 Kč") &amp; CHAR(10) &amp; "&gt; " &amp; TEXT('ÚHRADOVÝ KATALOG VZP - ZP'!N443-(J443*L443*(1+(M443/100))*T443),"# ##0,00 Kč"),TEXT('ÚHRADOVÝ KATALOG VZP - ZP'!N443,"# ##0,00 Kč") &amp; CHAR(10) &amp; "OK"),"Chybí data pro výpočet"),"")</f>
        <v/>
      </c>
      <c r="O443" s="26" t="str">
        <f>IF(AND(R443="NE",LEN('ÚHRADOVÝ KATALOG VZP - ZP'!O443)&gt;0),'ÚHRADOVÝ KATALOG VZP - ZP'!O443,"")</f>
        <v/>
      </c>
      <c r="P443" s="26" t="str">
        <f>IF(AND(R443="NE",LEN('ÚHRADOVÝ KATALOG VZP - ZP'!P443)&gt;0),'ÚHRADOVÝ KATALOG VZP - ZP'!P443,"")</f>
        <v/>
      </c>
      <c r="Q443" s="79" t="str">
        <f>IF(LEN(TRIM('ÚHRADOVÝ KATALOG VZP - ZP'!Q443))=0,"",IF(IFERROR(SEARCH("""",UPPER('ÚHRADOVÝ KATALOG VZP - ZP'!Q443)),0)=0,UPPER('ÚHRADOVÝ KATALOG VZP - ZP'!Q443),"("&amp;""""&amp;")"))</f>
        <v/>
      </c>
      <c r="R443" s="31" t="str">
        <f>IF(LEN(TRIM('ÚHRADOVÝ KATALOG VZP - ZP'!B443)&amp;TRIM('ÚHRADOVÝ KATALOG VZP - ZP'!C443)&amp;TRIM('ÚHRADOVÝ KATALOG VZP - ZP'!D443)&amp;TRIM('ÚHRADOVÝ KATALOG VZP - ZP'!E443)&amp;TRIM('ÚHRADOVÝ KATALOG VZP - ZP'!F443)&amp;TRIM('ÚHRADOVÝ KATALOG VZP - ZP'!G443)&amp;TRIM('ÚHRADOVÝ KATALOG VZP - ZP'!H443)&amp;TRIM('ÚHRADOVÝ KATALOG VZP - ZP'!I443)&amp;TRIM('ÚHRADOVÝ KATALOG VZP - ZP'!J443)&amp;TRIM('ÚHRADOVÝ KATALOG VZP - ZP'!K443)&amp;TRIM('ÚHRADOVÝ KATALOG VZP - ZP'!L443)&amp;TRIM('ÚHRADOVÝ KATALOG VZP - ZP'!M443)&amp;TRIM('ÚHRADOVÝ KATALOG VZP - ZP'!N443)&amp;TRIM('ÚHRADOVÝ KATALOG VZP - ZP'!O443)&amp;TRIM('ÚHRADOVÝ KATALOG VZP - ZP'!P443)&amp;TRIM('ÚHRADOVÝ KATALOG VZP - ZP'!Q443))=0,"ANO","NE")</f>
        <v>ANO</v>
      </c>
      <c r="S443" s="31" t="str">
        <f>IF(R443="NE",IF(LEN(TRIM('ÚHRADOVÝ KATALOG VZP - ZP'!B443))=0,"NOVÝ","OPRAVA"),"")</f>
        <v/>
      </c>
      <c r="T443" s="32" t="str">
        <f t="shared" si="28"/>
        <v>X</v>
      </c>
      <c r="U443" s="11"/>
      <c r="V443" s="11">
        <f>LEN(TRIM('ÚHRADOVÝ KATALOG VZP - ZP'!C443))</f>
        <v>0</v>
      </c>
      <c r="W443" s="11" t="str">
        <f>IF(IFERROR(SEARCH("""",UPPER('ÚHRADOVÝ KATALOG VZP - ZP'!C443)),0)&gt;0," "&amp;CHAR(34),"")</f>
        <v/>
      </c>
      <c r="X443" s="11" t="str">
        <f>IF(IFERROR(SEARCH("~?",UPPER('ÚHRADOVÝ KATALOG VZP - ZP'!C443)),0)&gt;0," ?","")</f>
        <v/>
      </c>
      <c r="Y443" s="11" t="str">
        <f>IF(IFERROR(SEARCH("!",UPPER('ÚHRADOVÝ KATALOG VZP - ZP'!C443)),0)&gt;0," !","")</f>
        <v/>
      </c>
      <c r="Z443" s="11" t="str">
        <f>IF(IFERROR(SEARCH("_",UPPER('ÚHRADOVÝ KATALOG VZP - ZP'!C443)),0)&gt;0," _","")</f>
        <v/>
      </c>
      <c r="AA443" s="11" t="str">
        <f>IF(IFERROR(SEARCH("§",UPPER('ÚHRADOVÝ KATALOG VZP - ZP'!C443)),0)&gt;0," §","")</f>
        <v/>
      </c>
      <c r="AB443" s="11" t="str">
        <f>IF(IFERROR(SEARCH("#",UPPER('ÚHRADOVÝ KATALOG VZP - ZP'!C443)),0)&gt;0," #","")</f>
        <v/>
      </c>
      <c r="AC443" s="11" t="str">
        <f>IF(IFERROR(SEARCH(CHAR(10),UPPER('ÚHRADOVÝ KATALOG VZP - ZP'!C443)),0)&gt;0," ALT+ENTER","")</f>
        <v/>
      </c>
      <c r="AD443" s="96" t="str">
        <f>IF(AND(V443=0, R443="NE"),"Chybí NAZ",IF(LEN(TRIM(W443&amp;X443&amp;Y443&amp;Z443&amp;AA443&amp;AB443&amp;AC443))&gt;0,"Nepovolený(é) znak(y):   "&amp;W443&amp;X443&amp;Y443&amp;Z443&amp;AA443&amp;AB443&amp;AC443,TRIM('ÚHRADOVÝ KATALOG VZP - ZP'!C443)))</f>
        <v/>
      </c>
      <c r="AE443" s="11">
        <f>LEN(TRIM('ÚHRADOVÝ KATALOG VZP - ZP'!D443))</f>
        <v>0</v>
      </c>
      <c r="AF443" s="11" t="str">
        <f>IF(IFERROR(SEARCH("""",UPPER('ÚHRADOVÝ KATALOG VZP - ZP'!D443)),0)&gt;0," "&amp;CHAR(34),"")</f>
        <v/>
      </c>
      <c r="AG443" s="11" t="str">
        <f>IF(IFERROR(SEARCH("~?",UPPER('ÚHRADOVÝ KATALOG VZP - ZP'!D443)),0)&gt;0," ?","")</f>
        <v/>
      </c>
      <c r="AH443" s="11" t="str">
        <f>IF(IFERROR(SEARCH("!",UPPER('ÚHRADOVÝ KATALOG VZP - ZP'!D443)),0)&gt;0," !","")</f>
        <v/>
      </c>
      <c r="AI443" s="11" t="str">
        <f>IF(IFERROR(SEARCH("_",UPPER('ÚHRADOVÝ KATALOG VZP - ZP'!D443)),0)&gt;0," _","")</f>
        <v/>
      </c>
      <c r="AJ443" s="11" t="str">
        <f>IF(IFERROR(SEARCH("§",UPPER('ÚHRADOVÝ KATALOG VZP - ZP'!D443)),0)&gt;0," §","")</f>
        <v/>
      </c>
      <c r="AK443" s="11" t="str">
        <f>IF(IFERROR(SEARCH("#",UPPER('ÚHRADOVÝ KATALOG VZP - ZP'!D443)),0)&gt;0," #","")</f>
        <v/>
      </c>
      <c r="AL443" s="11" t="str">
        <f>IF(IFERROR(SEARCH(CHAR(10),UPPER('ÚHRADOVÝ KATALOG VZP - ZP'!D443)),0)&gt;0," ALT+ENTER","")</f>
        <v/>
      </c>
      <c r="AM443" s="96" t="str">
        <f>IF(AND(AE443=0, R443="NE"),"Chybí DOP",IF(LEN(TRIM(AF443&amp;AG443&amp;AH443&amp;AI443&amp;AJ443&amp;AK443&amp;AL443))&gt;0,"Nepovolený(é) znak(y):   "&amp;AF443&amp;AG443&amp;AH443&amp;AI443&amp;AJ443&amp;AK443&amp;AL443,TRIM('ÚHRADOVÝ KATALOG VZP - ZP'!D443)))</f>
        <v/>
      </c>
    </row>
    <row r="444" spans="1:39" ht="30" hidden="1" customHeight="1" x14ac:dyDescent="0.2">
      <c r="A444" s="1">
        <v>439</v>
      </c>
      <c r="B444" s="20" t="str">
        <f>IF(ISBLANK('ÚHRADOVÝ KATALOG VZP - ZP'!B444),"",'ÚHRADOVÝ KATALOG VZP - ZP'!B444)</f>
        <v/>
      </c>
      <c r="C444" s="21" t="str">
        <f t="shared" si="25"/>
        <v/>
      </c>
      <c r="D444" s="21" t="str">
        <f t="shared" si="26"/>
        <v/>
      </c>
      <c r="E444" s="22" t="str">
        <f>IF(S444="NOVÝ",IF(LEN(TRIM('ÚHRADOVÝ KATALOG VZP - ZP'!E444))=0,"Chybí TYP",'ÚHRADOVÝ KATALOG VZP - ZP'!E444),IF(LEN(TRIM('ÚHRADOVÝ KATALOG VZP - ZP'!E444))=0,"",'ÚHRADOVÝ KATALOG VZP - ZP'!E444))</f>
        <v/>
      </c>
      <c r="F444" s="22" t="str">
        <f t="shared" si="27"/>
        <v/>
      </c>
      <c r="G444" s="22" t="str">
        <f>IF(S444="NOVÝ",IF(LEN(TRIM('ÚHRADOVÝ KATALOG VZP - ZP'!G444))=0,"???",IF(IFERROR(SEARCH("""",UPPER('ÚHRADOVÝ KATALOG VZP - ZP'!G444)),0)=0,UPPER('ÚHRADOVÝ KATALOG VZP - ZP'!G444),"("&amp;""""&amp;")")),IF(LEN(TRIM('ÚHRADOVÝ KATALOG VZP - ZP'!G444))=0,"",IF(IFERROR(SEARCH("""",UPPER('ÚHRADOVÝ KATALOG VZP - ZP'!G444)),0)=0,UPPER('ÚHRADOVÝ KATALOG VZP - ZP'!G444),"("&amp;""""&amp;")")))</f>
        <v/>
      </c>
      <c r="H444" s="22" t="str">
        <f>IF(IFERROR(SEARCH("""",UPPER('ÚHRADOVÝ KATALOG VZP - ZP'!H444)),0)=0,UPPER('ÚHRADOVÝ KATALOG VZP - ZP'!H444),"("&amp;""""&amp;")")</f>
        <v/>
      </c>
      <c r="I444" s="22" t="str">
        <f>IF(IFERROR(SEARCH("""",UPPER('ÚHRADOVÝ KATALOG VZP - ZP'!I444)),0)=0,UPPER('ÚHRADOVÝ KATALOG VZP - ZP'!I444),"("&amp;""""&amp;")")</f>
        <v/>
      </c>
      <c r="J444" s="23" t="str">
        <f>IF(S444="NOVÝ",IF(LEN(TRIM('ÚHRADOVÝ KATALOG VZP - ZP'!J444))=0,"Chybí VYC",'ÚHRADOVÝ KATALOG VZP - ZP'!J444),IF(LEN(TRIM('ÚHRADOVÝ KATALOG VZP - ZP'!J444))=0,"",'ÚHRADOVÝ KATALOG VZP - ZP'!J444))</f>
        <v/>
      </c>
      <c r="K444" s="22" t="str">
        <f>IF(S444="NOVÝ",IF(LEN(TRIM('ÚHRADOVÝ KATALOG VZP - ZP'!K444))=0,"Chybí MENA",IF(IFERROR(SEARCH("""",UPPER('ÚHRADOVÝ KATALOG VZP - ZP'!K444)),0)=0,UPPER('ÚHRADOVÝ KATALOG VZP - ZP'!K444),"("&amp;""""&amp;")")),IF(LEN(TRIM('ÚHRADOVÝ KATALOG VZP - ZP'!K444))=0,"",IF(IFERROR(SEARCH("""",UPPER('ÚHRADOVÝ KATALOG VZP - ZP'!K444)),0)=0,UPPER('ÚHRADOVÝ KATALOG VZP - ZP'!K444),"("&amp;""""&amp;")")))</f>
        <v/>
      </c>
      <c r="L444" s="24" t="str">
        <f>IF(S444="NOVÝ",IF(LEN(TRIM('ÚHRADOVÝ KATALOG VZP - ZP'!L444))=0,"Chybí KURZ",'ÚHRADOVÝ KATALOG VZP - ZP'!L444),IF(LEN(TRIM('ÚHRADOVÝ KATALOG VZP - ZP'!L444))=0,"",'ÚHRADOVÝ KATALOG VZP - ZP'!L444))</f>
        <v/>
      </c>
      <c r="M444" s="83" t="str">
        <f>IF(S444="NOVÝ",IF(LEN(TRIM('ÚHRADOVÝ KATALOG VZP - ZP'!M444))=0,"Chybí DPH",
IF(OR('ÚHRADOVÝ KATALOG VZP - ZP'!M444=15,'ÚHRADOVÝ KATALOG VZP - ZP'!M444=21),
'ÚHRADOVÝ KATALOG VZP - ZP'!M444,"CHYBA")),
IF(LEN(TRIM('ÚHRADOVÝ KATALOG VZP - ZP'!M444))=0,"",
IF(OR('ÚHRADOVÝ KATALOG VZP - ZP'!M444=15,'ÚHRADOVÝ KATALOG VZP - ZP'!M444=21),
'ÚHRADOVÝ KATALOG VZP - ZP'!M444,"CHYBA"))
)</f>
        <v/>
      </c>
      <c r="N444" s="25" t="str">
        <f>IF(R444="NE",IF(AND(T444&lt;&gt;"X",LEN('ÚHRADOVÝ KATALOG VZP - ZP'!N444)&gt;0),IF(ROUND(J444*L444*(1+(M444/100))*T444,2)&lt;'ÚHRADOVÝ KATALOG VZP - ZP'!N444,TEXT('ÚHRADOVÝ KATALOG VZP - ZP'!N444,"# ##0,00 Kč") &amp; CHAR(10) &amp; "&gt; " &amp; TEXT('ÚHRADOVÝ KATALOG VZP - ZP'!N444-(J444*L444*(1+(M444/100))*T444),"# ##0,00 Kč"),TEXT('ÚHRADOVÝ KATALOG VZP - ZP'!N444,"# ##0,00 Kč") &amp; CHAR(10) &amp; "OK"),"Chybí data pro výpočet"),"")</f>
        <v/>
      </c>
      <c r="O444" s="26" t="str">
        <f>IF(AND(R444="NE",LEN('ÚHRADOVÝ KATALOG VZP - ZP'!O444)&gt;0),'ÚHRADOVÝ KATALOG VZP - ZP'!O444,"")</f>
        <v/>
      </c>
      <c r="P444" s="26" t="str">
        <f>IF(AND(R444="NE",LEN('ÚHRADOVÝ KATALOG VZP - ZP'!P444)&gt;0),'ÚHRADOVÝ KATALOG VZP - ZP'!P444,"")</f>
        <v/>
      </c>
      <c r="Q444" s="79" t="str">
        <f>IF(LEN(TRIM('ÚHRADOVÝ KATALOG VZP - ZP'!Q444))=0,"",IF(IFERROR(SEARCH("""",UPPER('ÚHRADOVÝ KATALOG VZP - ZP'!Q444)),0)=0,UPPER('ÚHRADOVÝ KATALOG VZP - ZP'!Q444),"("&amp;""""&amp;")"))</f>
        <v/>
      </c>
      <c r="R444" s="31" t="str">
        <f>IF(LEN(TRIM('ÚHRADOVÝ KATALOG VZP - ZP'!B444)&amp;TRIM('ÚHRADOVÝ KATALOG VZP - ZP'!C444)&amp;TRIM('ÚHRADOVÝ KATALOG VZP - ZP'!D444)&amp;TRIM('ÚHRADOVÝ KATALOG VZP - ZP'!E444)&amp;TRIM('ÚHRADOVÝ KATALOG VZP - ZP'!F444)&amp;TRIM('ÚHRADOVÝ KATALOG VZP - ZP'!G444)&amp;TRIM('ÚHRADOVÝ KATALOG VZP - ZP'!H444)&amp;TRIM('ÚHRADOVÝ KATALOG VZP - ZP'!I444)&amp;TRIM('ÚHRADOVÝ KATALOG VZP - ZP'!J444)&amp;TRIM('ÚHRADOVÝ KATALOG VZP - ZP'!K444)&amp;TRIM('ÚHRADOVÝ KATALOG VZP - ZP'!L444)&amp;TRIM('ÚHRADOVÝ KATALOG VZP - ZP'!M444)&amp;TRIM('ÚHRADOVÝ KATALOG VZP - ZP'!N444)&amp;TRIM('ÚHRADOVÝ KATALOG VZP - ZP'!O444)&amp;TRIM('ÚHRADOVÝ KATALOG VZP - ZP'!P444)&amp;TRIM('ÚHRADOVÝ KATALOG VZP - ZP'!Q444))=0,"ANO","NE")</f>
        <v>ANO</v>
      </c>
      <c r="S444" s="31" t="str">
        <f>IF(R444="NE",IF(LEN(TRIM('ÚHRADOVÝ KATALOG VZP - ZP'!B444))=0,"NOVÝ","OPRAVA"),"")</f>
        <v/>
      </c>
      <c r="T444" s="32" t="str">
        <f t="shared" si="28"/>
        <v>X</v>
      </c>
      <c r="U444" s="11"/>
      <c r="V444" s="11">
        <f>LEN(TRIM('ÚHRADOVÝ KATALOG VZP - ZP'!C444))</f>
        <v>0</v>
      </c>
      <c r="W444" s="11" t="str">
        <f>IF(IFERROR(SEARCH("""",UPPER('ÚHRADOVÝ KATALOG VZP - ZP'!C444)),0)&gt;0," "&amp;CHAR(34),"")</f>
        <v/>
      </c>
      <c r="X444" s="11" t="str">
        <f>IF(IFERROR(SEARCH("~?",UPPER('ÚHRADOVÝ KATALOG VZP - ZP'!C444)),0)&gt;0," ?","")</f>
        <v/>
      </c>
      <c r="Y444" s="11" t="str">
        <f>IF(IFERROR(SEARCH("!",UPPER('ÚHRADOVÝ KATALOG VZP - ZP'!C444)),0)&gt;0," !","")</f>
        <v/>
      </c>
      <c r="Z444" s="11" t="str">
        <f>IF(IFERROR(SEARCH("_",UPPER('ÚHRADOVÝ KATALOG VZP - ZP'!C444)),0)&gt;0," _","")</f>
        <v/>
      </c>
      <c r="AA444" s="11" t="str">
        <f>IF(IFERROR(SEARCH("§",UPPER('ÚHRADOVÝ KATALOG VZP - ZP'!C444)),0)&gt;0," §","")</f>
        <v/>
      </c>
      <c r="AB444" s="11" t="str">
        <f>IF(IFERROR(SEARCH("#",UPPER('ÚHRADOVÝ KATALOG VZP - ZP'!C444)),0)&gt;0," #","")</f>
        <v/>
      </c>
      <c r="AC444" s="11" t="str">
        <f>IF(IFERROR(SEARCH(CHAR(10),UPPER('ÚHRADOVÝ KATALOG VZP - ZP'!C444)),0)&gt;0," ALT+ENTER","")</f>
        <v/>
      </c>
      <c r="AD444" s="96" t="str">
        <f>IF(AND(V444=0, R444="NE"),"Chybí NAZ",IF(LEN(TRIM(W444&amp;X444&amp;Y444&amp;Z444&amp;AA444&amp;AB444&amp;AC444))&gt;0,"Nepovolený(é) znak(y):   "&amp;W444&amp;X444&amp;Y444&amp;Z444&amp;AA444&amp;AB444&amp;AC444,TRIM('ÚHRADOVÝ KATALOG VZP - ZP'!C444)))</f>
        <v/>
      </c>
      <c r="AE444" s="11">
        <f>LEN(TRIM('ÚHRADOVÝ KATALOG VZP - ZP'!D444))</f>
        <v>0</v>
      </c>
      <c r="AF444" s="11" t="str">
        <f>IF(IFERROR(SEARCH("""",UPPER('ÚHRADOVÝ KATALOG VZP - ZP'!D444)),0)&gt;0," "&amp;CHAR(34),"")</f>
        <v/>
      </c>
      <c r="AG444" s="11" t="str">
        <f>IF(IFERROR(SEARCH("~?",UPPER('ÚHRADOVÝ KATALOG VZP - ZP'!D444)),0)&gt;0," ?","")</f>
        <v/>
      </c>
      <c r="AH444" s="11" t="str">
        <f>IF(IFERROR(SEARCH("!",UPPER('ÚHRADOVÝ KATALOG VZP - ZP'!D444)),0)&gt;0," !","")</f>
        <v/>
      </c>
      <c r="AI444" s="11" t="str">
        <f>IF(IFERROR(SEARCH("_",UPPER('ÚHRADOVÝ KATALOG VZP - ZP'!D444)),0)&gt;0," _","")</f>
        <v/>
      </c>
      <c r="AJ444" s="11" t="str">
        <f>IF(IFERROR(SEARCH("§",UPPER('ÚHRADOVÝ KATALOG VZP - ZP'!D444)),0)&gt;0," §","")</f>
        <v/>
      </c>
      <c r="AK444" s="11" t="str">
        <f>IF(IFERROR(SEARCH("#",UPPER('ÚHRADOVÝ KATALOG VZP - ZP'!D444)),0)&gt;0," #","")</f>
        <v/>
      </c>
      <c r="AL444" s="11" t="str">
        <f>IF(IFERROR(SEARCH(CHAR(10),UPPER('ÚHRADOVÝ KATALOG VZP - ZP'!D444)),0)&gt;0," ALT+ENTER","")</f>
        <v/>
      </c>
      <c r="AM444" s="96" t="str">
        <f>IF(AND(AE444=0, R444="NE"),"Chybí DOP",IF(LEN(TRIM(AF444&amp;AG444&amp;AH444&amp;AI444&amp;AJ444&amp;AK444&amp;AL444))&gt;0,"Nepovolený(é) znak(y):   "&amp;AF444&amp;AG444&amp;AH444&amp;AI444&amp;AJ444&amp;AK444&amp;AL444,TRIM('ÚHRADOVÝ KATALOG VZP - ZP'!D444)))</f>
        <v/>
      </c>
    </row>
    <row r="445" spans="1:39" ht="30" hidden="1" customHeight="1" x14ac:dyDescent="0.2">
      <c r="A445" s="1">
        <v>440</v>
      </c>
      <c r="B445" s="20" t="str">
        <f>IF(ISBLANK('ÚHRADOVÝ KATALOG VZP - ZP'!B445),"",'ÚHRADOVÝ KATALOG VZP - ZP'!B445)</f>
        <v/>
      </c>
      <c r="C445" s="21" t="str">
        <f t="shared" si="25"/>
        <v/>
      </c>
      <c r="D445" s="21" t="str">
        <f t="shared" si="26"/>
        <v/>
      </c>
      <c r="E445" s="22" t="str">
        <f>IF(S445="NOVÝ",IF(LEN(TRIM('ÚHRADOVÝ KATALOG VZP - ZP'!E445))=0,"Chybí TYP",'ÚHRADOVÝ KATALOG VZP - ZP'!E445),IF(LEN(TRIM('ÚHRADOVÝ KATALOG VZP - ZP'!E445))=0,"",'ÚHRADOVÝ KATALOG VZP - ZP'!E445))</f>
        <v/>
      </c>
      <c r="F445" s="22" t="str">
        <f t="shared" si="27"/>
        <v/>
      </c>
      <c r="G445" s="22" t="str">
        <f>IF(S445="NOVÝ",IF(LEN(TRIM('ÚHRADOVÝ KATALOG VZP - ZP'!G445))=0,"???",IF(IFERROR(SEARCH("""",UPPER('ÚHRADOVÝ KATALOG VZP - ZP'!G445)),0)=0,UPPER('ÚHRADOVÝ KATALOG VZP - ZP'!G445),"("&amp;""""&amp;")")),IF(LEN(TRIM('ÚHRADOVÝ KATALOG VZP - ZP'!G445))=0,"",IF(IFERROR(SEARCH("""",UPPER('ÚHRADOVÝ KATALOG VZP - ZP'!G445)),0)=0,UPPER('ÚHRADOVÝ KATALOG VZP - ZP'!G445),"("&amp;""""&amp;")")))</f>
        <v/>
      </c>
      <c r="H445" s="22" t="str">
        <f>IF(IFERROR(SEARCH("""",UPPER('ÚHRADOVÝ KATALOG VZP - ZP'!H445)),0)=0,UPPER('ÚHRADOVÝ KATALOG VZP - ZP'!H445),"("&amp;""""&amp;")")</f>
        <v/>
      </c>
      <c r="I445" s="22" t="str">
        <f>IF(IFERROR(SEARCH("""",UPPER('ÚHRADOVÝ KATALOG VZP - ZP'!I445)),0)=0,UPPER('ÚHRADOVÝ KATALOG VZP - ZP'!I445),"("&amp;""""&amp;")")</f>
        <v/>
      </c>
      <c r="J445" s="23" t="str">
        <f>IF(S445="NOVÝ",IF(LEN(TRIM('ÚHRADOVÝ KATALOG VZP - ZP'!J445))=0,"Chybí VYC",'ÚHRADOVÝ KATALOG VZP - ZP'!J445),IF(LEN(TRIM('ÚHRADOVÝ KATALOG VZP - ZP'!J445))=0,"",'ÚHRADOVÝ KATALOG VZP - ZP'!J445))</f>
        <v/>
      </c>
      <c r="K445" s="22" t="str">
        <f>IF(S445="NOVÝ",IF(LEN(TRIM('ÚHRADOVÝ KATALOG VZP - ZP'!K445))=0,"Chybí MENA",IF(IFERROR(SEARCH("""",UPPER('ÚHRADOVÝ KATALOG VZP - ZP'!K445)),0)=0,UPPER('ÚHRADOVÝ KATALOG VZP - ZP'!K445),"("&amp;""""&amp;")")),IF(LEN(TRIM('ÚHRADOVÝ KATALOG VZP - ZP'!K445))=0,"",IF(IFERROR(SEARCH("""",UPPER('ÚHRADOVÝ KATALOG VZP - ZP'!K445)),0)=0,UPPER('ÚHRADOVÝ KATALOG VZP - ZP'!K445),"("&amp;""""&amp;")")))</f>
        <v/>
      </c>
      <c r="L445" s="24" t="str">
        <f>IF(S445="NOVÝ",IF(LEN(TRIM('ÚHRADOVÝ KATALOG VZP - ZP'!L445))=0,"Chybí KURZ",'ÚHRADOVÝ KATALOG VZP - ZP'!L445),IF(LEN(TRIM('ÚHRADOVÝ KATALOG VZP - ZP'!L445))=0,"",'ÚHRADOVÝ KATALOG VZP - ZP'!L445))</f>
        <v/>
      </c>
      <c r="M445" s="83" t="str">
        <f>IF(S445="NOVÝ",IF(LEN(TRIM('ÚHRADOVÝ KATALOG VZP - ZP'!M445))=0,"Chybí DPH",
IF(OR('ÚHRADOVÝ KATALOG VZP - ZP'!M445=15,'ÚHRADOVÝ KATALOG VZP - ZP'!M445=21),
'ÚHRADOVÝ KATALOG VZP - ZP'!M445,"CHYBA")),
IF(LEN(TRIM('ÚHRADOVÝ KATALOG VZP - ZP'!M445))=0,"",
IF(OR('ÚHRADOVÝ KATALOG VZP - ZP'!M445=15,'ÚHRADOVÝ KATALOG VZP - ZP'!M445=21),
'ÚHRADOVÝ KATALOG VZP - ZP'!M445,"CHYBA"))
)</f>
        <v/>
      </c>
      <c r="N445" s="25" t="str">
        <f>IF(R445="NE",IF(AND(T445&lt;&gt;"X",LEN('ÚHRADOVÝ KATALOG VZP - ZP'!N445)&gt;0),IF(ROUND(J445*L445*(1+(M445/100))*T445,2)&lt;'ÚHRADOVÝ KATALOG VZP - ZP'!N445,TEXT('ÚHRADOVÝ KATALOG VZP - ZP'!N445,"# ##0,00 Kč") &amp; CHAR(10) &amp; "&gt; " &amp; TEXT('ÚHRADOVÝ KATALOG VZP - ZP'!N445-(J445*L445*(1+(M445/100))*T445),"# ##0,00 Kč"),TEXT('ÚHRADOVÝ KATALOG VZP - ZP'!N445,"# ##0,00 Kč") &amp; CHAR(10) &amp; "OK"),"Chybí data pro výpočet"),"")</f>
        <v/>
      </c>
      <c r="O445" s="26" t="str">
        <f>IF(AND(R445="NE",LEN('ÚHRADOVÝ KATALOG VZP - ZP'!O445)&gt;0),'ÚHRADOVÝ KATALOG VZP - ZP'!O445,"")</f>
        <v/>
      </c>
      <c r="P445" s="26" t="str">
        <f>IF(AND(R445="NE",LEN('ÚHRADOVÝ KATALOG VZP - ZP'!P445)&gt;0),'ÚHRADOVÝ KATALOG VZP - ZP'!P445,"")</f>
        <v/>
      </c>
      <c r="Q445" s="79" t="str">
        <f>IF(LEN(TRIM('ÚHRADOVÝ KATALOG VZP - ZP'!Q445))=0,"",IF(IFERROR(SEARCH("""",UPPER('ÚHRADOVÝ KATALOG VZP - ZP'!Q445)),0)=0,UPPER('ÚHRADOVÝ KATALOG VZP - ZP'!Q445),"("&amp;""""&amp;")"))</f>
        <v/>
      </c>
      <c r="R445" s="31" t="str">
        <f>IF(LEN(TRIM('ÚHRADOVÝ KATALOG VZP - ZP'!B445)&amp;TRIM('ÚHRADOVÝ KATALOG VZP - ZP'!C445)&amp;TRIM('ÚHRADOVÝ KATALOG VZP - ZP'!D445)&amp;TRIM('ÚHRADOVÝ KATALOG VZP - ZP'!E445)&amp;TRIM('ÚHRADOVÝ KATALOG VZP - ZP'!F445)&amp;TRIM('ÚHRADOVÝ KATALOG VZP - ZP'!G445)&amp;TRIM('ÚHRADOVÝ KATALOG VZP - ZP'!H445)&amp;TRIM('ÚHRADOVÝ KATALOG VZP - ZP'!I445)&amp;TRIM('ÚHRADOVÝ KATALOG VZP - ZP'!J445)&amp;TRIM('ÚHRADOVÝ KATALOG VZP - ZP'!K445)&amp;TRIM('ÚHRADOVÝ KATALOG VZP - ZP'!L445)&amp;TRIM('ÚHRADOVÝ KATALOG VZP - ZP'!M445)&amp;TRIM('ÚHRADOVÝ KATALOG VZP - ZP'!N445)&amp;TRIM('ÚHRADOVÝ KATALOG VZP - ZP'!O445)&amp;TRIM('ÚHRADOVÝ KATALOG VZP - ZP'!P445)&amp;TRIM('ÚHRADOVÝ KATALOG VZP - ZP'!Q445))=0,"ANO","NE")</f>
        <v>ANO</v>
      </c>
      <c r="S445" s="31" t="str">
        <f>IF(R445="NE",IF(LEN(TRIM('ÚHRADOVÝ KATALOG VZP - ZP'!B445))=0,"NOVÝ","OPRAVA"),"")</f>
        <v/>
      </c>
      <c r="T445" s="32" t="str">
        <f t="shared" si="28"/>
        <v>X</v>
      </c>
      <c r="U445" s="11"/>
      <c r="V445" s="11">
        <f>LEN(TRIM('ÚHRADOVÝ KATALOG VZP - ZP'!C445))</f>
        <v>0</v>
      </c>
      <c r="W445" s="11" t="str">
        <f>IF(IFERROR(SEARCH("""",UPPER('ÚHRADOVÝ KATALOG VZP - ZP'!C445)),0)&gt;0," "&amp;CHAR(34),"")</f>
        <v/>
      </c>
      <c r="X445" s="11" t="str">
        <f>IF(IFERROR(SEARCH("~?",UPPER('ÚHRADOVÝ KATALOG VZP - ZP'!C445)),0)&gt;0," ?","")</f>
        <v/>
      </c>
      <c r="Y445" s="11" t="str">
        <f>IF(IFERROR(SEARCH("!",UPPER('ÚHRADOVÝ KATALOG VZP - ZP'!C445)),0)&gt;0," !","")</f>
        <v/>
      </c>
      <c r="Z445" s="11" t="str">
        <f>IF(IFERROR(SEARCH("_",UPPER('ÚHRADOVÝ KATALOG VZP - ZP'!C445)),0)&gt;0," _","")</f>
        <v/>
      </c>
      <c r="AA445" s="11" t="str">
        <f>IF(IFERROR(SEARCH("§",UPPER('ÚHRADOVÝ KATALOG VZP - ZP'!C445)),0)&gt;0," §","")</f>
        <v/>
      </c>
      <c r="AB445" s="11" t="str">
        <f>IF(IFERROR(SEARCH("#",UPPER('ÚHRADOVÝ KATALOG VZP - ZP'!C445)),0)&gt;0," #","")</f>
        <v/>
      </c>
      <c r="AC445" s="11" t="str">
        <f>IF(IFERROR(SEARCH(CHAR(10),UPPER('ÚHRADOVÝ KATALOG VZP - ZP'!C445)),0)&gt;0," ALT+ENTER","")</f>
        <v/>
      </c>
      <c r="AD445" s="96" t="str">
        <f>IF(AND(V445=0, R445="NE"),"Chybí NAZ",IF(LEN(TRIM(W445&amp;X445&amp;Y445&amp;Z445&amp;AA445&amp;AB445&amp;AC445))&gt;0,"Nepovolený(é) znak(y):   "&amp;W445&amp;X445&amp;Y445&amp;Z445&amp;AA445&amp;AB445&amp;AC445,TRIM('ÚHRADOVÝ KATALOG VZP - ZP'!C445)))</f>
        <v/>
      </c>
      <c r="AE445" s="11">
        <f>LEN(TRIM('ÚHRADOVÝ KATALOG VZP - ZP'!D445))</f>
        <v>0</v>
      </c>
      <c r="AF445" s="11" t="str">
        <f>IF(IFERROR(SEARCH("""",UPPER('ÚHRADOVÝ KATALOG VZP - ZP'!D445)),0)&gt;0," "&amp;CHAR(34),"")</f>
        <v/>
      </c>
      <c r="AG445" s="11" t="str">
        <f>IF(IFERROR(SEARCH("~?",UPPER('ÚHRADOVÝ KATALOG VZP - ZP'!D445)),0)&gt;0," ?","")</f>
        <v/>
      </c>
      <c r="AH445" s="11" t="str">
        <f>IF(IFERROR(SEARCH("!",UPPER('ÚHRADOVÝ KATALOG VZP - ZP'!D445)),0)&gt;0," !","")</f>
        <v/>
      </c>
      <c r="AI445" s="11" t="str">
        <f>IF(IFERROR(SEARCH("_",UPPER('ÚHRADOVÝ KATALOG VZP - ZP'!D445)),0)&gt;0," _","")</f>
        <v/>
      </c>
      <c r="AJ445" s="11" t="str">
        <f>IF(IFERROR(SEARCH("§",UPPER('ÚHRADOVÝ KATALOG VZP - ZP'!D445)),0)&gt;0," §","")</f>
        <v/>
      </c>
      <c r="AK445" s="11" t="str">
        <f>IF(IFERROR(SEARCH("#",UPPER('ÚHRADOVÝ KATALOG VZP - ZP'!D445)),0)&gt;0," #","")</f>
        <v/>
      </c>
      <c r="AL445" s="11" t="str">
        <f>IF(IFERROR(SEARCH(CHAR(10),UPPER('ÚHRADOVÝ KATALOG VZP - ZP'!D445)),0)&gt;0," ALT+ENTER","")</f>
        <v/>
      </c>
      <c r="AM445" s="96" t="str">
        <f>IF(AND(AE445=0, R445="NE"),"Chybí DOP",IF(LEN(TRIM(AF445&amp;AG445&amp;AH445&amp;AI445&amp;AJ445&amp;AK445&amp;AL445))&gt;0,"Nepovolený(é) znak(y):   "&amp;AF445&amp;AG445&amp;AH445&amp;AI445&amp;AJ445&amp;AK445&amp;AL445,TRIM('ÚHRADOVÝ KATALOG VZP - ZP'!D445)))</f>
        <v/>
      </c>
    </row>
    <row r="446" spans="1:39" ht="30" hidden="1" customHeight="1" x14ac:dyDescent="0.2">
      <c r="A446" s="1">
        <v>441</v>
      </c>
      <c r="B446" s="20" t="str">
        <f>IF(ISBLANK('ÚHRADOVÝ KATALOG VZP - ZP'!B446),"",'ÚHRADOVÝ KATALOG VZP - ZP'!B446)</f>
        <v/>
      </c>
      <c r="C446" s="21" t="str">
        <f t="shared" si="25"/>
        <v/>
      </c>
      <c r="D446" s="21" t="str">
        <f t="shared" si="26"/>
        <v/>
      </c>
      <c r="E446" s="22" t="str">
        <f>IF(S446="NOVÝ",IF(LEN(TRIM('ÚHRADOVÝ KATALOG VZP - ZP'!E446))=0,"Chybí TYP",'ÚHRADOVÝ KATALOG VZP - ZP'!E446),IF(LEN(TRIM('ÚHRADOVÝ KATALOG VZP - ZP'!E446))=0,"",'ÚHRADOVÝ KATALOG VZP - ZP'!E446))</f>
        <v/>
      </c>
      <c r="F446" s="22" t="str">
        <f t="shared" si="27"/>
        <v/>
      </c>
      <c r="G446" s="22" t="str">
        <f>IF(S446="NOVÝ",IF(LEN(TRIM('ÚHRADOVÝ KATALOG VZP - ZP'!G446))=0,"???",IF(IFERROR(SEARCH("""",UPPER('ÚHRADOVÝ KATALOG VZP - ZP'!G446)),0)=0,UPPER('ÚHRADOVÝ KATALOG VZP - ZP'!G446),"("&amp;""""&amp;")")),IF(LEN(TRIM('ÚHRADOVÝ KATALOG VZP - ZP'!G446))=0,"",IF(IFERROR(SEARCH("""",UPPER('ÚHRADOVÝ KATALOG VZP - ZP'!G446)),0)=0,UPPER('ÚHRADOVÝ KATALOG VZP - ZP'!G446),"("&amp;""""&amp;")")))</f>
        <v/>
      </c>
      <c r="H446" s="22" t="str">
        <f>IF(IFERROR(SEARCH("""",UPPER('ÚHRADOVÝ KATALOG VZP - ZP'!H446)),0)=0,UPPER('ÚHRADOVÝ KATALOG VZP - ZP'!H446),"("&amp;""""&amp;")")</f>
        <v/>
      </c>
      <c r="I446" s="22" t="str">
        <f>IF(IFERROR(SEARCH("""",UPPER('ÚHRADOVÝ KATALOG VZP - ZP'!I446)),0)=0,UPPER('ÚHRADOVÝ KATALOG VZP - ZP'!I446),"("&amp;""""&amp;")")</f>
        <v/>
      </c>
      <c r="J446" s="23" t="str">
        <f>IF(S446="NOVÝ",IF(LEN(TRIM('ÚHRADOVÝ KATALOG VZP - ZP'!J446))=0,"Chybí VYC",'ÚHRADOVÝ KATALOG VZP - ZP'!J446),IF(LEN(TRIM('ÚHRADOVÝ KATALOG VZP - ZP'!J446))=0,"",'ÚHRADOVÝ KATALOG VZP - ZP'!J446))</f>
        <v/>
      </c>
      <c r="K446" s="22" t="str">
        <f>IF(S446="NOVÝ",IF(LEN(TRIM('ÚHRADOVÝ KATALOG VZP - ZP'!K446))=0,"Chybí MENA",IF(IFERROR(SEARCH("""",UPPER('ÚHRADOVÝ KATALOG VZP - ZP'!K446)),0)=0,UPPER('ÚHRADOVÝ KATALOG VZP - ZP'!K446),"("&amp;""""&amp;")")),IF(LEN(TRIM('ÚHRADOVÝ KATALOG VZP - ZP'!K446))=0,"",IF(IFERROR(SEARCH("""",UPPER('ÚHRADOVÝ KATALOG VZP - ZP'!K446)),0)=0,UPPER('ÚHRADOVÝ KATALOG VZP - ZP'!K446),"("&amp;""""&amp;")")))</f>
        <v/>
      </c>
      <c r="L446" s="24" t="str">
        <f>IF(S446="NOVÝ",IF(LEN(TRIM('ÚHRADOVÝ KATALOG VZP - ZP'!L446))=0,"Chybí KURZ",'ÚHRADOVÝ KATALOG VZP - ZP'!L446),IF(LEN(TRIM('ÚHRADOVÝ KATALOG VZP - ZP'!L446))=0,"",'ÚHRADOVÝ KATALOG VZP - ZP'!L446))</f>
        <v/>
      </c>
      <c r="M446" s="83" t="str">
        <f>IF(S446="NOVÝ",IF(LEN(TRIM('ÚHRADOVÝ KATALOG VZP - ZP'!M446))=0,"Chybí DPH",
IF(OR('ÚHRADOVÝ KATALOG VZP - ZP'!M446=15,'ÚHRADOVÝ KATALOG VZP - ZP'!M446=21),
'ÚHRADOVÝ KATALOG VZP - ZP'!M446,"CHYBA")),
IF(LEN(TRIM('ÚHRADOVÝ KATALOG VZP - ZP'!M446))=0,"",
IF(OR('ÚHRADOVÝ KATALOG VZP - ZP'!M446=15,'ÚHRADOVÝ KATALOG VZP - ZP'!M446=21),
'ÚHRADOVÝ KATALOG VZP - ZP'!M446,"CHYBA"))
)</f>
        <v/>
      </c>
      <c r="N446" s="25" t="str">
        <f>IF(R446="NE",IF(AND(T446&lt;&gt;"X",LEN('ÚHRADOVÝ KATALOG VZP - ZP'!N446)&gt;0),IF(ROUND(J446*L446*(1+(M446/100))*T446,2)&lt;'ÚHRADOVÝ KATALOG VZP - ZP'!N446,TEXT('ÚHRADOVÝ KATALOG VZP - ZP'!N446,"# ##0,00 Kč") &amp; CHAR(10) &amp; "&gt; " &amp; TEXT('ÚHRADOVÝ KATALOG VZP - ZP'!N446-(J446*L446*(1+(M446/100))*T446),"# ##0,00 Kč"),TEXT('ÚHRADOVÝ KATALOG VZP - ZP'!N446,"# ##0,00 Kč") &amp; CHAR(10) &amp; "OK"),"Chybí data pro výpočet"),"")</f>
        <v/>
      </c>
      <c r="O446" s="26" t="str">
        <f>IF(AND(R446="NE",LEN('ÚHRADOVÝ KATALOG VZP - ZP'!O446)&gt;0),'ÚHRADOVÝ KATALOG VZP - ZP'!O446,"")</f>
        <v/>
      </c>
      <c r="P446" s="26" t="str">
        <f>IF(AND(R446="NE",LEN('ÚHRADOVÝ KATALOG VZP - ZP'!P446)&gt;0),'ÚHRADOVÝ KATALOG VZP - ZP'!P446,"")</f>
        <v/>
      </c>
      <c r="Q446" s="79" t="str">
        <f>IF(LEN(TRIM('ÚHRADOVÝ KATALOG VZP - ZP'!Q446))=0,"",IF(IFERROR(SEARCH("""",UPPER('ÚHRADOVÝ KATALOG VZP - ZP'!Q446)),0)=0,UPPER('ÚHRADOVÝ KATALOG VZP - ZP'!Q446),"("&amp;""""&amp;")"))</f>
        <v/>
      </c>
      <c r="R446" s="31" t="str">
        <f>IF(LEN(TRIM('ÚHRADOVÝ KATALOG VZP - ZP'!B446)&amp;TRIM('ÚHRADOVÝ KATALOG VZP - ZP'!C446)&amp;TRIM('ÚHRADOVÝ KATALOG VZP - ZP'!D446)&amp;TRIM('ÚHRADOVÝ KATALOG VZP - ZP'!E446)&amp;TRIM('ÚHRADOVÝ KATALOG VZP - ZP'!F446)&amp;TRIM('ÚHRADOVÝ KATALOG VZP - ZP'!G446)&amp;TRIM('ÚHRADOVÝ KATALOG VZP - ZP'!H446)&amp;TRIM('ÚHRADOVÝ KATALOG VZP - ZP'!I446)&amp;TRIM('ÚHRADOVÝ KATALOG VZP - ZP'!J446)&amp;TRIM('ÚHRADOVÝ KATALOG VZP - ZP'!K446)&amp;TRIM('ÚHRADOVÝ KATALOG VZP - ZP'!L446)&amp;TRIM('ÚHRADOVÝ KATALOG VZP - ZP'!M446)&amp;TRIM('ÚHRADOVÝ KATALOG VZP - ZP'!N446)&amp;TRIM('ÚHRADOVÝ KATALOG VZP - ZP'!O446)&amp;TRIM('ÚHRADOVÝ KATALOG VZP - ZP'!P446)&amp;TRIM('ÚHRADOVÝ KATALOG VZP - ZP'!Q446))=0,"ANO","NE")</f>
        <v>ANO</v>
      </c>
      <c r="S446" s="31" t="str">
        <f>IF(R446="NE",IF(LEN(TRIM('ÚHRADOVÝ KATALOG VZP - ZP'!B446))=0,"NOVÝ","OPRAVA"),"")</f>
        <v/>
      </c>
      <c r="T446" s="32" t="str">
        <f t="shared" si="28"/>
        <v>X</v>
      </c>
      <c r="U446" s="11"/>
      <c r="V446" s="11">
        <f>LEN(TRIM('ÚHRADOVÝ KATALOG VZP - ZP'!C446))</f>
        <v>0</v>
      </c>
      <c r="W446" s="11" t="str">
        <f>IF(IFERROR(SEARCH("""",UPPER('ÚHRADOVÝ KATALOG VZP - ZP'!C446)),0)&gt;0," "&amp;CHAR(34),"")</f>
        <v/>
      </c>
      <c r="X446" s="11" t="str">
        <f>IF(IFERROR(SEARCH("~?",UPPER('ÚHRADOVÝ KATALOG VZP - ZP'!C446)),0)&gt;0," ?","")</f>
        <v/>
      </c>
      <c r="Y446" s="11" t="str">
        <f>IF(IFERROR(SEARCH("!",UPPER('ÚHRADOVÝ KATALOG VZP - ZP'!C446)),0)&gt;0," !","")</f>
        <v/>
      </c>
      <c r="Z446" s="11" t="str">
        <f>IF(IFERROR(SEARCH("_",UPPER('ÚHRADOVÝ KATALOG VZP - ZP'!C446)),0)&gt;0," _","")</f>
        <v/>
      </c>
      <c r="AA446" s="11" t="str">
        <f>IF(IFERROR(SEARCH("§",UPPER('ÚHRADOVÝ KATALOG VZP - ZP'!C446)),0)&gt;0," §","")</f>
        <v/>
      </c>
      <c r="AB446" s="11" t="str">
        <f>IF(IFERROR(SEARCH("#",UPPER('ÚHRADOVÝ KATALOG VZP - ZP'!C446)),0)&gt;0," #","")</f>
        <v/>
      </c>
      <c r="AC446" s="11" t="str">
        <f>IF(IFERROR(SEARCH(CHAR(10),UPPER('ÚHRADOVÝ KATALOG VZP - ZP'!C446)),0)&gt;0," ALT+ENTER","")</f>
        <v/>
      </c>
      <c r="AD446" s="96" t="str">
        <f>IF(AND(V446=0, R446="NE"),"Chybí NAZ",IF(LEN(TRIM(W446&amp;X446&amp;Y446&amp;Z446&amp;AA446&amp;AB446&amp;AC446))&gt;0,"Nepovolený(é) znak(y):   "&amp;W446&amp;X446&amp;Y446&amp;Z446&amp;AA446&amp;AB446&amp;AC446,TRIM('ÚHRADOVÝ KATALOG VZP - ZP'!C446)))</f>
        <v/>
      </c>
      <c r="AE446" s="11">
        <f>LEN(TRIM('ÚHRADOVÝ KATALOG VZP - ZP'!D446))</f>
        <v>0</v>
      </c>
      <c r="AF446" s="11" t="str">
        <f>IF(IFERROR(SEARCH("""",UPPER('ÚHRADOVÝ KATALOG VZP - ZP'!D446)),0)&gt;0," "&amp;CHAR(34),"")</f>
        <v/>
      </c>
      <c r="AG446" s="11" t="str">
        <f>IF(IFERROR(SEARCH("~?",UPPER('ÚHRADOVÝ KATALOG VZP - ZP'!D446)),0)&gt;0," ?","")</f>
        <v/>
      </c>
      <c r="AH446" s="11" t="str">
        <f>IF(IFERROR(SEARCH("!",UPPER('ÚHRADOVÝ KATALOG VZP - ZP'!D446)),0)&gt;0," !","")</f>
        <v/>
      </c>
      <c r="AI446" s="11" t="str">
        <f>IF(IFERROR(SEARCH("_",UPPER('ÚHRADOVÝ KATALOG VZP - ZP'!D446)),0)&gt;0," _","")</f>
        <v/>
      </c>
      <c r="AJ446" s="11" t="str">
        <f>IF(IFERROR(SEARCH("§",UPPER('ÚHRADOVÝ KATALOG VZP - ZP'!D446)),0)&gt;0," §","")</f>
        <v/>
      </c>
      <c r="AK446" s="11" t="str">
        <f>IF(IFERROR(SEARCH("#",UPPER('ÚHRADOVÝ KATALOG VZP - ZP'!D446)),0)&gt;0," #","")</f>
        <v/>
      </c>
      <c r="AL446" s="11" t="str">
        <f>IF(IFERROR(SEARCH(CHAR(10),UPPER('ÚHRADOVÝ KATALOG VZP - ZP'!D446)),0)&gt;0," ALT+ENTER","")</f>
        <v/>
      </c>
      <c r="AM446" s="96" t="str">
        <f>IF(AND(AE446=0, R446="NE"),"Chybí DOP",IF(LEN(TRIM(AF446&amp;AG446&amp;AH446&amp;AI446&amp;AJ446&amp;AK446&amp;AL446))&gt;0,"Nepovolený(é) znak(y):   "&amp;AF446&amp;AG446&amp;AH446&amp;AI446&amp;AJ446&amp;AK446&amp;AL446,TRIM('ÚHRADOVÝ KATALOG VZP - ZP'!D446)))</f>
        <v/>
      </c>
    </row>
    <row r="447" spans="1:39" ht="30" hidden="1" customHeight="1" x14ac:dyDescent="0.2">
      <c r="A447" s="1">
        <v>442</v>
      </c>
      <c r="B447" s="20" t="str">
        <f>IF(ISBLANK('ÚHRADOVÝ KATALOG VZP - ZP'!B447),"",'ÚHRADOVÝ KATALOG VZP - ZP'!B447)</f>
        <v/>
      </c>
      <c r="C447" s="21" t="str">
        <f t="shared" si="25"/>
        <v/>
      </c>
      <c r="D447" s="21" t="str">
        <f t="shared" si="26"/>
        <v/>
      </c>
      <c r="E447" s="22" t="str">
        <f>IF(S447="NOVÝ",IF(LEN(TRIM('ÚHRADOVÝ KATALOG VZP - ZP'!E447))=0,"Chybí TYP",'ÚHRADOVÝ KATALOG VZP - ZP'!E447),IF(LEN(TRIM('ÚHRADOVÝ KATALOG VZP - ZP'!E447))=0,"",'ÚHRADOVÝ KATALOG VZP - ZP'!E447))</f>
        <v/>
      </c>
      <c r="F447" s="22" t="str">
        <f t="shared" si="27"/>
        <v/>
      </c>
      <c r="G447" s="22" t="str">
        <f>IF(S447="NOVÝ",IF(LEN(TRIM('ÚHRADOVÝ KATALOG VZP - ZP'!G447))=0,"???",IF(IFERROR(SEARCH("""",UPPER('ÚHRADOVÝ KATALOG VZP - ZP'!G447)),0)=0,UPPER('ÚHRADOVÝ KATALOG VZP - ZP'!G447),"("&amp;""""&amp;")")),IF(LEN(TRIM('ÚHRADOVÝ KATALOG VZP - ZP'!G447))=0,"",IF(IFERROR(SEARCH("""",UPPER('ÚHRADOVÝ KATALOG VZP - ZP'!G447)),0)=0,UPPER('ÚHRADOVÝ KATALOG VZP - ZP'!G447),"("&amp;""""&amp;")")))</f>
        <v/>
      </c>
      <c r="H447" s="22" t="str">
        <f>IF(IFERROR(SEARCH("""",UPPER('ÚHRADOVÝ KATALOG VZP - ZP'!H447)),0)=0,UPPER('ÚHRADOVÝ KATALOG VZP - ZP'!H447),"("&amp;""""&amp;")")</f>
        <v/>
      </c>
      <c r="I447" s="22" t="str">
        <f>IF(IFERROR(SEARCH("""",UPPER('ÚHRADOVÝ KATALOG VZP - ZP'!I447)),0)=0,UPPER('ÚHRADOVÝ KATALOG VZP - ZP'!I447),"("&amp;""""&amp;")")</f>
        <v/>
      </c>
      <c r="J447" s="23" t="str">
        <f>IF(S447="NOVÝ",IF(LEN(TRIM('ÚHRADOVÝ KATALOG VZP - ZP'!J447))=0,"Chybí VYC",'ÚHRADOVÝ KATALOG VZP - ZP'!J447),IF(LEN(TRIM('ÚHRADOVÝ KATALOG VZP - ZP'!J447))=0,"",'ÚHRADOVÝ KATALOG VZP - ZP'!J447))</f>
        <v/>
      </c>
      <c r="K447" s="22" t="str">
        <f>IF(S447="NOVÝ",IF(LEN(TRIM('ÚHRADOVÝ KATALOG VZP - ZP'!K447))=0,"Chybí MENA",IF(IFERROR(SEARCH("""",UPPER('ÚHRADOVÝ KATALOG VZP - ZP'!K447)),0)=0,UPPER('ÚHRADOVÝ KATALOG VZP - ZP'!K447),"("&amp;""""&amp;")")),IF(LEN(TRIM('ÚHRADOVÝ KATALOG VZP - ZP'!K447))=0,"",IF(IFERROR(SEARCH("""",UPPER('ÚHRADOVÝ KATALOG VZP - ZP'!K447)),0)=0,UPPER('ÚHRADOVÝ KATALOG VZP - ZP'!K447),"("&amp;""""&amp;")")))</f>
        <v/>
      </c>
      <c r="L447" s="24" t="str">
        <f>IF(S447="NOVÝ",IF(LEN(TRIM('ÚHRADOVÝ KATALOG VZP - ZP'!L447))=0,"Chybí KURZ",'ÚHRADOVÝ KATALOG VZP - ZP'!L447),IF(LEN(TRIM('ÚHRADOVÝ KATALOG VZP - ZP'!L447))=0,"",'ÚHRADOVÝ KATALOG VZP - ZP'!L447))</f>
        <v/>
      </c>
      <c r="M447" s="83" t="str">
        <f>IF(S447="NOVÝ",IF(LEN(TRIM('ÚHRADOVÝ KATALOG VZP - ZP'!M447))=0,"Chybí DPH",
IF(OR('ÚHRADOVÝ KATALOG VZP - ZP'!M447=15,'ÚHRADOVÝ KATALOG VZP - ZP'!M447=21),
'ÚHRADOVÝ KATALOG VZP - ZP'!M447,"CHYBA")),
IF(LEN(TRIM('ÚHRADOVÝ KATALOG VZP - ZP'!M447))=0,"",
IF(OR('ÚHRADOVÝ KATALOG VZP - ZP'!M447=15,'ÚHRADOVÝ KATALOG VZP - ZP'!M447=21),
'ÚHRADOVÝ KATALOG VZP - ZP'!M447,"CHYBA"))
)</f>
        <v/>
      </c>
      <c r="N447" s="25" t="str">
        <f>IF(R447="NE",IF(AND(T447&lt;&gt;"X",LEN('ÚHRADOVÝ KATALOG VZP - ZP'!N447)&gt;0),IF(ROUND(J447*L447*(1+(M447/100))*T447,2)&lt;'ÚHRADOVÝ KATALOG VZP - ZP'!N447,TEXT('ÚHRADOVÝ KATALOG VZP - ZP'!N447,"# ##0,00 Kč") &amp; CHAR(10) &amp; "&gt; " &amp; TEXT('ÚHRADOVÝ KATALOG VZP - ZP'!N447-(J447*L447*(1+(M447/100))*T447),"# ##0,00 Kč"),TEXT('ÚHRADOVÝ KATALOG VZP - ZP'!N447,"# ##0,00 Kč") &amp; CHAR(10) &amp; "OK"),"Chybí data pro výpočet"),"")</f>
        <v/>
      </c>
      <c r="O447" s="26" t="str">
        <f>IF(AND(R447="NE",LEN('ÚHRADOVÝ KATALOG VZP - ZP'!O447)&gt;0),'ÚHRADOVÝ KATALOG VZP - ZP'!O447,"")</f>
        <v/>
      </c>
      <c r="P447" s="26" t="str">
        <f>IF(AND(R447="NE",LEN('ÚHRADOVÝ KATALOG VZP - ZP'!P447)&gt;0),'ÚHRADOVÝ KATALOG VZP - ZP'!P447,"")</f>
        <v/>
      </c>
      <c r="Q447" s="79" t="str">
        <f>IF(LEN(TRIM('ÚHRADOVÝ KATALOG VZP - ZP'!Q447))=0,"",IF(IFERROR(SEARCH("""",UPPER('ÚHRADOVÝ KATALOG VZP - ZP'!Q447)),0)=0,UPPER('ÚHRADOVÝ KATALOG VZP - ZP'!Q447),"("&amp;""""&amp;")"))</f>
        <v/>
      </c>
      <c r="R447" s="31" t="str">
        <f>IF(LEN(TRIM('ÚHRADOVÝ KATALOG VZP - ZP'!B447)&amp;TRIM('ÚHRADOVÝ KATALOG VZP - ZP'!C447)&amp;TRIM('ÚHRADOVÝ KATALOG VZP - ZP'!D447)&amp;TRIM('ÚHRADOVÝ KATALOG VZP - ZP'!E447)&amp;TRIM('ÚHRADOVÝ KATALOG VZP - ZP'!F447)&amp;TRIM('ÚHRADOVÝ KATALOG VZP - ZP'!G447)&amp;TRIM('ÚHRADOVÝ KATALOG VZP - ZP'!H447)&amp;TRIM('ÚHRADOVÝ KATALOG VZP - ZP'!I447)&amp;TRIM('ÚHRADOVÝ KATALOG VZP - ZP'!J447)&amp;TRIM('ÚHRADOVÝ KATALOG VZP - ZP'!K447)&amp;TRIM('ÚHRADOVÝ KATALOG VZP - ZP'!L447)&amp;TRIM('ÚHRADOVÝ KATALOG VZP - ZP'!M447)&amp;TRIM('ÚHRADOVÝ KATALOG VZP - ZP'!N447)&amp;TRIM('ÚHRADOVÝ KATALOG VZP - ZP'!O447)&amp;TRIM('ÚHRADOVÝ KATALOG VZP - ZP'!P447)&amp;TRIM('ÚHRADOVÝ KATALOG VZP - ZP'!Q447))=0,"ANO","NE")</f>
        <v>ANO</v>
      </c>
      <c r="S447" s="31" t="str">
        <f>IF(R447="NE",IF(LEN(TRIM('ÚHRADOVÝ KATALOG VZP - ZP'!B447))=0,"NOVÝ","OPRAVA"),"")</f>
        <v/>
      </c>
      <c r="T447" s="32" t="str">
        <f t="shared" si="28"/>
        <v>X</v>
      </c>
      <c r="U447" s="11"/>
      <c r="V447" s="11">
        <f>LEN(TRIM('ÚHRADOVÝ KATALOG VZP - ZP'!C447))</f>
        <v>0</v>
      </c>
      <c r="W447" s="11" t="str">
        <f>IF(IFERROR(SEARCH("""",UPPER('ÚHRADOVÝ KATALOG VZP - ZP'!C447)),0)&gt;0," "&amp;CHAR(34),"")</f>
        <v/>
      </c>
      <c r="X447" s="11" t="str">
        <f>IF(IFERROR(SEARCH("~?",UPPER('ÚHRADOVÝ KATALOG VZP - ZP'!C447)),0)&gt;0," ?","")</f>
        <v/>
      </c>
      <c r="Y447" s="11" t="str">
        <f>IF(IFERROR(SEARCH("!",UPPER('ÚHRADOVÝ KATALOG VZP - ZP'!C447)),0)&gt;0," !","")</f>
        <v/>
      </c>
      <c r="Z447" s="11" t="str">
        <f>IF(IFERROR(SEARCH("_",UPPER('ÚHRADOVÝ KATALOG VZP - ZP'!C447)),0)&gt;0," _","")</f>
        <v/>
      </c>
      <c r="AA447" s="11" t="str">
        <f>IF(IFERROR(SEARCH("§",UPPER('ÚHRADOVÝ KATALOG VZP - ZP'!C447)),0)&gt;0," §","")</f>
        <v/>
      </c>
      <c r="AB447" s="11" t="str">
        <f>IF(IFERROR(SEARCH("#",UPPER('ÚHRADOVÝ KATALOG VZP - ZP'!C447)),0)&gt;0," #","")</f>
        <v/>
      </c>
      <c r="AC447" s="11" t="str">
        <f>IF(IFERROR(SEARCH(CHAR(10),UPPER('ÚHRADOVÝ KATALOG VZP - ZP'!C447)),0)&gt;0," ALT+ENTER","")</f>
        <v/>
      </c>
      <c r="AD447" s="96" t="str">
        <f>IF(AND(V447=0, R447="NE"),"Chybí NAZ",IF(LEN(TRIM(W447&amp;X447&amp;Y447&amp;Z447&amp;AA447&amp;AB447&amp;AC447))&gt;0,"Nepovolený(é) znak(y):   "&amp;W447&amp;X447&amp;Y447&amp;Z447&amp;AA447&amp;AB447&amp;AC447,TRIM('ÚHRADOVÝ KATALOG VZP - ZP'!C447)))</f>
        <v/>
      </c>
      <c r="AE447" s="11">
        <f>LEN(TRIM('ÚHRADOVÝ KATALOG VZP - ZP'!D447))</f>
        <v>0</v>
      </c>
      <c r="AF447" s="11" t="str">
        <f>IF(IFERROR(SEARCH("""",UPPER('ÚHRADOVÝ KATALOG VZP - ZP'!D447)),0)&gt;0," "&amp;CHAR(34),"")</f>
        <v/>
      </c>
      <c r="AG447" s="11" t="str">
        <f>IF(IFERROR(SEARCH("~?",UPPER('ÚHRADOVÝ KATALOG VZP - ZP'!D447)),0)&gt;0," ?","")</f>
        <v/>
      </c>
      <c r="AH447" s="11" t="str">
        <f>IF(IFERROR(SEARCH("!",UPPER('ÚHRADOVÝ KATALOG VZP - ZP'!D447)),0)&gt;0," !","")</f>
        <v/>
      </c>
      <c r="AI447" s="11" t="str">
        <f>IF(IFERROR(SEARCH("_",UPPER('ÚHRADOVÝ KATALOG VZP - ZP'!D447)),0)&gt;0," _","")</f>
        <v/>
      </c>
      <c r="AJ447" s="11" t="str">
        <f>IF(IFERROR(SEARCH("§",UPPER('ÚHRADOVÝ KATALOG VZP - ZP'!D447)),0)&gt;0," §","")</f>
        <v/>
      </c>
      <c r="AK447" s="11" t="str">
        <f>IF(IFERROR(SEARCH("#",UPPER('ÚHRADOVÝ KATALOG VZP - ZP'!D447)),0)&gt;0," #","")</f>
        <v/>
      </c>
      <c r="AL447" s="11" t="str">
        <f>IF(IFERROR(SEARCH(CHAR(10),UPPER('ÚHRADOVÝ KATALOG VZP - ZP'!D447)),0)&gt;0," ALT+ENTER","")</f>
        <v/>
      </c>
      <c r="AM447" s="96" t="str">
        <f>IF(AND(AE447=0, R447="NE"),"Chybí DOP",IF(LEN(TRIM(AF447&amp;AG447&amp;AH447&amp;AI447&amp;AJ447&amp;AK447&amp;AL447))&gt;0,"Nepovolený(é) znak(y):   "&amp;AF447&amp;AG447&amp;AH447&amp;AI447&amp;AJ447&amp;AK447&amp;AL447,TRIM('ÚHRADOVÝ KATALOG VZP - ZP'!D447)))</f>
        <v/>
      </c>
    </row>
    <row r="448" spans="1:39" ht="30" hidden="1" customHeight="1" x14ac:dyDescent="0.2">
      <c r="A448" s="1">
        <v>443</v>
      </c>
      <c r="B448" s="20" t="str">
        <f>IF(ISBLANK('ÚHRADOVÝ KATALOG VZP - ZP'!B448),"",'ÚHRADOVÝ KATALOG VZP - ZP'!B448)</f>
        <v/>
      </c>
      <c r="C448" s="21" t="str">
        <f t="shared" si="25"/>
        <v/>
      </c>
      <c r="D448" s="21" t="str">
        <f t="shared" si="26"/>
        <v/>
      </c>
      <c r="E448" s="22" t="str">
        <f>IF(S448="NOVÝ",IF(LEN(TRIM('ÚHRADOVÝ KATALOG VZP - ZP'!E448))=0,"Chybí TYP",'ÚHRADOVÝ KATALOG VZP - ZP'!E448),IF(LEN(TRIM('ÚHRADOVÝ KATALOG VZP - ZP'!E448))=0,"",'ÚHRADOVÝ KATALOG VZP - ZP'!E448))</f>
        <v/>
      </c>
      <c r="F448" s="22" t="str">
        <f t="shared" si="27"/>
        <v/>
      </c>
      <c r="G448" s="22" t="str">
        <f>IF(S448="NOVÝ",IF(LEN(TRIM('ÚHRADOVÝ KATALOG VZP - ZP'!G448))=0,"???",IF(IFERROR(SEARCH("""",UPPER('ÚHRADOVÝ KATALOG VZP - ZP'!G448)),0)=0,UPPER('ÚHRADOVÝ KATALOG VZP - ZP'!G448),"("&amp;""""&amp;")")),IF(LEN(TRIM('ÚHRADOVÝ KATALOG VZP - ZP'!G448))=0,"",IF(IFERROR(SEARCH("""",UPPER('ÚHRADOVÝ KATALOG VZP - ZP'!G448)),0)=0,UPPER('ÚHRADOVÝ KATALOG VZP - ZP'!G448),"("&amp;""""&amp;")")))</f>
        <v/>
      </c>
      <c r="H448" s="22" t="str">
        <f>IF(IFERROR(SEARCH("""",UPPER('ÚHRADOVÝ KATALOG VZP - ZP'!H448)),0)=0,UPPER('ÚHRADOVÝ KATALOG VZP - ZP'!H448),"("&amp;""""&amp;")")</f>
        <v/>
      </c>
      <c r="I448" s="22" t="str">
        <f>IF(IFERROR(SEARCH("""",UPPER('ÚHRADOVÝ KATALOG VZP - ZP'!I448)),0)=0,UPPER('ÚHRADOVÝ KATALOG VZP - ZP'!I448),"("&amp;""""&amp;")")</f>
        <v/>
      </c>
      <c r="J448" s="23" t="str">
        <f>IF(S448="NOVÝ",IF(LEN(TRIM('ÚHRADOVÝ KATALOG VZP - ZP'!J448))=0,"Chybí VYC",'ÚHRADOVÝ KATALOG VZP - ZP'!J448),IF(LEN(TRIM('ÚHRADOVÝ KATALOG VZP - ZP'!J448))=0,"",'ÚHRADOVÝ KATALOG VZP - ZP'!J448))</f>
        <v/>
      </c>
      <c r="K448" s="22" t="str">
        <f>IF(S448="NOVÝ",IF(LEN(TRIM('ÚHRADOVÝ KATALOG VZP - ZP'!K448))=0,"Chybí MENA",IF(IFERROR(SEARCH("""",UPPER('ÚHRADOVÝ KATALOG VZP - ZP'!K448)),0)=0,UPPER('ÚHRADOVÝ KATALOG VZP - ZP'!K448),"("&amp;""""&amp;")")),IF(LEN(TRIM('ÚHRADOVÝ KATALOG VZP - ZP'!K448))=0,"",IF(IFERROR(SEARCH("""",UPPER('ÚHRADOVÝ KATALOG VZP - ZP'!K448)),0)=0,UPPER('ÚHRADOVÝ KATALOG VZP - ZP'!K448),"("&amp;""""&amp;")")))</f>
        <v/>
      </c>
      <c r="L448" s="24" t="str">
        <f>IF(S448="NOVÝ",IF(LEN(TRIM('ÚHRADOVÝ KATALOG VZP - ZP'!L448))=0,"Chybí KURZ",'ÚHRADOVÝ KATALOG VZP - ZP'!L448),IF(LEN(TRIM('ÚHRADOVÝ KATALOG VZP - ZP'!L448))=0,"",'ÚHRADOVÝ KATALOG VZP - ZP'!L448))</f>
        <v/>
      </c>
      <c r="M448" s="83" t="str">
        <f>IF(S448="NOVÝ",IF(LEN(TRIM('ÚHRADOVÝ KATALOG VZP - ZP'!M448))=0,"Chybí DPH",
IF(OR('ÚHRADOVÝ KATALOG VZP - ZP'!M448=15,'ÚHRADOVÝ KATALOG VZP - ZP'!M448=21),
'ÚHRADOVÝ KATALOG VZP - ZP'!M448,"CHYBA")),
IF(LEN(TRIM('ÚHRADOVÝ KATALOG VZP - ZP'!M448))=0,"",
IF(OR('ÚHRADOVÝ KATALOG VZP - ZP'!M448=15,'ÚHRADOVÝ KATALOG VZP - ZP'!M448=21),
'ÚHRADOVÝ KATALOG VZP - ZP'!M448,"CHYBA"))
)</f>
        <v/>
      </c>
      <c r="N448" s="25" t="str">
        <f>IF(R448="NE",IF(AND(T448&lt;&gt;"X",LEN('ÚHRADOVÝ KATALOG VZP - ZP'!N448)&gt;0),IF(ROUND(J448*L448*(1+(M448/100))*T448,2)&lt;'ÚHRADOVÝ KATALOG VZP - ZP'!N448,TEXT('ÚHRADOVÝ KATALOG VZP - ZP'!N448,"# ##0,00 Kč") &amp; CHAR(10) &amp; "&gt; " &amp; TEXT('ÚHRADOVÝ KATALOG VZP - ZP'!N448-(J448*L448*(1+(M448/100))*T448),"# ##0,00 Kč"),TEXT('ÚHRADOVÝ KATALOG VZP - ZP'!N448,"# ##0,00 Kč") &amp; CHAR(10) &amp; "OK"),"Chybí data pro výpočet"),"")</f>
        <v/>
      </c>
      <c r="O448" s="26" t="str">
        <f>IF(AND(R448="NE",LEN('ÚHRADOVÝ KATALOG VZP - ZP'!O448)&gt;0),'ÚHRADOVÝ KATALOG VZP - ZP'!O448,"")</f>
        <v/>
      </c>
      <c r="P448" s="26" t="str">
        <f>IF(AND(R448="NE",LEN('ÚHRADOVÝ KATALOG VZP - ZP'!P448)&gt;0),'ÚHRADOVÝ KATALOG VZP - ZP'!P448,"")</f>
        <v/>
      </c>
      <c r="Q448" s="79" t="str">
        <f>IF(LEN(TRIM('ÚHRADOVÝ KATALOG VZP - ZP'!Q448))=0,"",IF(IFERROR(SEARCH("""",UPPER('ÚHRADOVÝ KATALOG VZP - ZP'!Q448)),0)=0,UPPER('ÚHRADOVÝ KATALOG VZP - ZP'!Q448),"("&amp;""""&amp;")"))</f>
        <v/>
      </c>
      <c r="R448" s="31" t="str">
        <f>IF(LEN(TRIM('ÚHRADOVÝ KATALOG VZP - ZP'!B448)&amp;TRIM('ÚHRADOVÝ KATALOG VZP - ZP'!C448)&amp;TRIM('ÚHRADOVÝ KATALOG VZP - ZP'!D448)&amp;TRIM('ÚHRADOVÝ KATALOG VZP - ZP'!E448)&amp;TRIM('ÚHRADOVÝ KATALOG VZP - ZP'!F448)&amp;TRIM('ÚHRADOVÝ KATALOG VZP - ZP'!G448)&amp;TRIM('ÚHRADOVÝ KATALOG VZP - ZP'!H448)&amp;TRIM('ÚHRADOVÝ KATALOG VZP - ZP'!I448)&amp;TRIM('ÚHRADOVÝ KATALOG VZP - ZP'!J448)&amp;TRIM('ÚHRADOVÝ KATALOG VZP - ZP'!K448)&amp;TRIM('ÚHRADOVÝ KATALOG VZP - ZP'!L448)&amp;TRIM('ÚHRADOVÝ KATALOG VZP - ZP'!M448)&amp;TRIM('ÚHRADOVÝ KATALOG VZP - ZP'!N448)&amp;TRIM('ÚHRADOVÝ KATALOG VZP - ZP'!O448)&amp;TRIM('ÚHRADOVÝ KATALOG VZP - ZP'!P448)&amp;TRIM('ÚHRADOVÝ KATALOG VZP - ZP'!Q448))=0,"ANO","NE")</f>
        <v>ANO</v>
      </c>
      <c r="S448" s="31" t="str">
        <f>IF(R448="NE",IF(LEN(TRIM('ÚHRADOVÝ KATALOG VZP - ZP'!B448))=0,"NOVÝ","OPRAVA"),"")</f>
        <v/>
      </c>
      <c r="T448" s="32" t="str">
        <f t="shared" si="28"/>
        <v>X</v>
      </c>
      <c r="U448" s="11"/>
      <c r="V448" s="11">
        <f>LEN(TRIM('ÚHRADOVÝ KATALOG VZP - ZP'!C448))</f>
        <v>0</v>
      </c>
      <c r="W448" s="11" t="str">
        <f>IF(IFERROR(SEARCH("""",UPPER('ÚHRADOVÝ KATALOG VZP - ZP'!C448)),0)&gt;0," "&amp;CHAR(34),"")</f>
        <v/>
      </c>
      <c r="X448" s="11" t="str">
        <f>IF(IFERROR(SEARCH("~?",UPPER('ÚHRADOVÝ KATALOG VZP - ZP'!C448)),0)&gt;0," ?","")</f>
        <v/>
      </c>
      <c r="Y448" s="11" t="str">
        <f>IF(IFERROR(SEARCH("!",UPPER('ÚHRADOVÝ KATALOG VZP - ZP'!C448)),0)&gt;0," !","")</f>
        <v/>
      </c>
      <c r="Z448" s="11" t="str">
        <f>IF(IFERROR(SEARCH("_",UPPER('ÚHRADOVÝ KATALOG VZP - ZP'!C448)),0)&gt;0," _","")</f>
        <v/>
      </c>
      <c r="AA448" s="11" t="str">
        <f>IF(IFERROR(SEARCH("§",UPPER('ÚHRADOVÝ KATALOG VZP - ZP'!C448)),0)&gt;0," §","")</f>
        <v/>
      </c>
      <c r="AB448" s="11" t="str">
        <f>IF(IFERROR(SEARCH("#",UPPER('ÚHRADOVÝ KATALOG VZP - ZP'!C448)),0)&gt;0," #","")</f>
        <v/>
      </c>
      <c r="AC448" s="11" t="str">
        <f>IF(IFERROR(SEARCH(CHAR(10),UPPER('ÚHRADOVÝ KATALOG VZP - ZP'!C448)),0)&gt;0," ALT+ENTER","")</f>
        <v/>
      </c>
      <c r="AD448" s="96" t="str">
        <f>IF(AND(V448=0, R448="NE"),"Chybí NAZ",IF(LEN(TRIM(W448&amp;X448&amp;Y448&amp;Z448&amp;AA448&amp;AB448&amp;AC448))&gt;0,"Nepovolený(é) znak(y):   "&amp;W448&amp;X448&amp;Y448&amp;Z448&amp;AA448&amp;AB448&amp;AC448,TRIM('ÚHRADOVÝ KATALOG VZP - ZP'!C448)))</f>
        <v/>
      </c>
      <c r="AE448" s="11">
        <f>LEN(TRIM('ÚHRADOVÝ KATALOG VZP - ZP'!D448))</f>
        <v>0</v>
      </c>
      <c r="AF448" s="11" t="str">
        <f>IF(IFERROR(SEARCH("""",UPPER('ÚHRADOVÝ KATALOG VZP - ZP'!D448)),0)&gt;0," "&amp;CHAR(34),"")</f>
        <v/>
      </c>
      <c r="AG448" s="11" t="str">
        <f>IF(IFERROR(SEARCH("~?",UPPER('ÚHRADOVÝ KATALOG VZP - ZP'!D448)),0)&gt;0," ?","")</f>
        <v/>
      </c>
      <c r="AH448" s="11" t="str">
        <f>IF(IFERROR(SEARCH("!",UPPER('ÚHRADOVÝ KATALOG VZP - ZP'!D448)),0)&gt;0," !","")</f>
        <v/>
      </c>
      <c r="AI448" s="11" t="str">
        <f>IF(IFERROR(SEARCH("_",UPPER('ÚHRADOVÝ KATALOG VZP - ZP'!D448)),0)&gt;0," _","")</f>
        <v/>
      </c>
      <c r="AJ448" s="11" t="str">
        <f>IF(IFERROR(SEARCH("§",UPPER('ÚHRADOVÝ KATALOG VZP - ZP'!D448)),0)&gt;0," §","")</f>
        <v/>
      </c>
      <c r="AK448" s="11" t="str">
        <f>IF(IFERROR(SEARCH("#",UPPER('ÚHRADOVÝ KATALOG VZP - ZP'!D448)),0)&gt;0," #","")</f>
        <v/>
      </c>
      <c r="AL448" s="11" t="str">
        <f>IF(IFERROR(SEARCH(CHAR(10),UPPER('ÚHRADOVÝ KATALOG VZP - ZP'!D448)),0)&gt;0," ALT+ENTER","")</f>
        <v/>
      </c>
      <c r="AM448" s="96" t="str">
        <f>IF(AND(AE448=0, R448="NE"),"Chybí DOP",IF(LEN(TRIM(AF448&amp;AG448&amp;AH448&amp;AI448&amp;AJ448&amp;AK448&amp;AL448))&gt;0,"Nepovolený(é) znak(y):   "&amp;AF448&amp;AG448&amp;AH448&amp;AI448&amp;AJ448&amp;AK448&amp;AL448,TRIM('ÚHRADOVÝ KATALOG VZP - ZP'!D448)))</f>
        <v/>
      </c>
    </row>
    <row r="449" spans="1:39" ht="30" hidden="1" customHeight="1" x14ac:dyDescent="0.2">
      <c r="A449" s="1">
        <v>444</v>
      </c>
      <c r="B449" s="20" t="str">
        <f>IF(ISBLANK('ÚHRADOVÝ KATALOG VZP - ZP'!B449),"",'ÚHRADOVÝ KATALOG VZP - ZP'!B449)</f>
        <v/>
      </c>
      <c r="C449" s="21" t="str">
        <f t="shared" si="25"/>
        <v/>
      </c>
      <c r="D449" s="21" t="str">
        <f t="shared" si="26"/>
        <v/>
      </c>
      <c r="E449" s="22" t="str">
        <f>IF(S449="NOVÝ",IF(LEN(TRIM('ÚHRADOVÝ KATALOG VZP - ZP'!E449))=0,"Chybí TYP",'ÚHRADOVÝ KATALOG VZP - ZP'!E449),IF(LEN(TRIM('ÚHRADOVÝ KATALOG VZP - ZP'!E449))=0,"",'ÚHRADOVÝ KATALOG VZP - ZP'!E449))</f>
        <v/>
      </c>
      <c r="F449" s="22" t="str">
        <f t="shared" si="27"/>
        <v/>
      </c>
      <c r="G449" s="22" t="str">
        <f>IF(S449="NOVÝ",IF(LEN(TRIM('ÚHRADOVÝ KATALOG VZP - ZP'!G449))=0,"???",IF(IFERROR(SEARCH("""",UPPER('ÚHRADOVÝ KATALOG VZP - ZP'!G449)),0)=0,UPPER('ÚHRADOVÝ KATALOG VZP - ZP'!G449),"("&amp;""""&amp;")")),IF(LEN(TRIM('ÚHRADOVÝ KATALOG VZP - ZP'!G449))=0,"",IF(IFERROR(SEARCH("""",UPPER('ÚHRADOVÝ KATALOG VZP - ZP'!G449)),0)=0,UPPER('ÚHRADOVÝ KATALOG VZP - ZP'!G449),"("&amp;""""&amp;")")))</f>
        <v/>
      </c>
      <c r="H449" s="22" t="str">
        <f>IF(IFERROR(SEARCH("""",UPPER('ÚHRADOVÝ KATALOG VZP - ZP'!H449)),0)=0,UPPER('ÚHRADOVÝ KATALOG VZP - ZP'!H449),"("&amp;""""&amp;")")</f>
        <v/>
      </c>
      <c r="I449" s="22" t="str">
        <f>IF(IFERROR(SEARCH("""",UPPER('ÚHRADOVÝ KATALOG VZP - ZP'!I449)),0)=0,UPPER('ÚHRADOVÝ KATALOG VZP - ZP'!I449),"("&amp;""""&amp;")")</f>
        <v/>
      </c>
      <c r="J449" s="23" t="str">
        <f>IF(S449="NOVÝ",IF(LEN(TRIM('ÚHRADOVÝ KATALOG VZP - ZP'!J449))=0,"Chybí VYC",'ÚHRADOVÝ KATALOG VZP - ZP'!J449),IF(LEN(TRIM('ÚHRADOVÝ KATALOG VZP - ZP'!J449))=0,"",'ÚHRADOVÝ KATALOG VZP - ZP'!J449))</f>
        <v/>
      </c>
      <c r="K449" s="22" t="str">
        <f>IF(S449="NOVÝ",IF(LEN(TRIM('ÚHRADOVÝ KATALOG VZP - ZP'!K449))=0,"Chybí MENA",IF(IFERROR(SEARCH("""",UPPER('ÚHRADOVÝ KATALOG VZP - ZP'!K449)),0)=0,UPPER('ÚHRADOVÝ KATALOG VZP - ZP'!K449),"("&amp;""""&amp;")")),IF(LEN(TRIM('ÚHRADOVÝ KATALOG VZP - ZP'!K449))=0,"",IF(IFERROR(SEARCH("""",UPPER('ÚHRADOVÝ KATALOG VZP - ZP'!K449)),0)=0,UPPER('ÚHRADOVÝ KATALOG VZP - ZP'!K449),"("&amp;""""&amp;")")))</f>
        <v/>
      </c>
      <c r="L449" s="24" t="str">
        <f>IF(S449="NOVÝ",IF(LEN(TRIM('ÚHRADOVÝ KATALOG VZP - ZP'!L449))=0,"Chybí KURZ",'ÚHRADOVÝ KATALOG VZP - ZP'!L449),IF(LEN(TRIM('ÚHRADOVÝ KATALOG VZP - ZP'!L449))=0,"",'ÚHRADOVÝ KATALOG VZP - ZP'!L449))</f>
        <v/>
      </c>
      <c r="M449" s="83" t="str">
        <f>IF(S449="NOVÝ",IF(LEN(TRIM('ÚHRADOVÝ KATALOG VZP - ZP'!M449))=0,"Chybí DPH",
IF(OR('ÚHRADOVÝ KATALOG VZP - ZP'!M449=15,'ÚHRADOVÝ KATALOG VZP - ZP'!M449=21),
'ÚHRADOVÝ KATALOG VZP - ZP'!M449,"CHYBA")),
IF(LEN(TRIM('ÚHRADOVÝ KATALOG VZP - ZP'!M449))=0,"",
IF(OR('ÚHRADOVÝ KATALOG VZP - ZP'!M449=15,'ÚHRADOVÝ KATALOG VZP - ZP'!M449=21),
'ÚHRADOVÝ KATALOG VZP - ZP'!M449,"CHYBA"))
)</f>
        <v/>
      </c>
      <c r="N449" s="25" t="str">
        <f>IF(R449="NE",IF(AND(T449&lt;&gt;"X",LEN('ÚHRADOVÝ KATALOG VZP - ZP'!N449)&gt;0),IF(ROUND(J449*L449*(1+(M449/100))*T449,2)&lt;'ÚHRADOVÝ KATALOG VZP - ZP'!N449,TEXT('ÚHRADOVÝ KATALOG VZP - ZP'!N449,"# ##0,00 Kč") &amp; CHAR(10) &amp; "&gt; " &amp; TEXT('ÚHRADOVÝ KATALOG VZP - ZP'!N449-(J449*L449*(1+(M449/100))*T449),"# ##0,00 Kč"),TEXT('ÚHRADOVÝ KATALOG VZP - ZP'!N449,"# ##0,00 Kč") &amp; CHAR(10) &amp; "OK"),"Chybí data pro výpočet"),"")</f>
        <v/>
      </c>
      <c r="O449" s="26" t="str">
        <f>IF(AND(R449="NE",LEN('ÚHRADOVÝ KATALOG VZP - ZP'!O449)&gt;0),'ÚHRADOVÝ KATALOG VZP - ZP'!O449,"")</f>
        <v/>
      </c>
      <c r="P449" s="26" t="str">
        <f>IF(AND(R449="NE",LEN('ÚHRADOVÝ KATALOG VZP - ZP'!P449)&gt;0),'ÚHRADOVÝ KATALOG VZP - ZP'!P449,"")</f>
        <v/>
      </c>
      <c r="Q449" s="79" t="str">
        <f>IF(LEN(TRIM('ÚHRADOVÝ KATALOG VZP - ZP'!Q449))=0,"",IF(IFERROR(SEARCH("""",UPPER('ÚHRADOVÝ KATALOG VZP - ZP'!Q449)),0)=0,UPPER('ÚHRADOVÝ KATALOG VZP - ZP'!Q449),"("&amp;""""&amp;")"))</f>
        <v/>
      </c>
      <c r="R449" s="31" t="str">
        <f>IF(LEN(TRIM('ÚHRADOVÝ KATALOG VZP - ZP'!B449)&amp;TRIM('ÚHRADOVÝ KATALOG VZP - ZP'!C449)&amp;TRIM('ÚHRADOVÝ KATALOG VZP - ZP'!D449)&amp;TRIM('ÚHRADOVÝ KATALOG VZP - ZP'!E449)&amp;TRIM('ÚHRADOVÝ KATALOG VZP - ZP'!F449)&amp;TRIM('ÚHRADOVÝ KATALOG VZP - ZP'!G449)&amp;TRIM('ÚHRADOVÝ KATALOG VZP - ZP'!H449)&amp;TRIM('ÚHRADOVÝ KATALOG VZP - ZP'!I449)&amp;TRIM('ÚHRADOVÝ KATALOG VZP - ZP'!J449)&amp;TRIM('ÚHRADOVÝ KATALOG VZP - ZP'!K449)&amp;TRIM('ÚHRADOVÝ KATALOG VZP - ZP'!L449)&amp;TRIM('ÚHRADOVÝ KATALOG VZP - ZP'!M449)&amp;TRIM('ÚHRADOVÝ KATALOG VZP - ZP'!N449)&amp;TRIM('ÚHRADOVÝ KATALOG VZP - ZP'!O449)&amp;TRIM('ÚHRADOVÝ KATALOG VZP - ZP'!P449)&amp;TRIM('ÚHRADOVÝ KATALOG VZP - ZP'!Q449))=0,"ANO","NE")</f>
        <v>ANO</v>
      </c>
      <c r="S449" s="31" t="str">
        <f>IF(R449="NE",IF(LEN(TRIM('ÚHRADOVÝ KATALOG VZP - ZP'!B449))=0,"NOVÝ","OPRAVA"),"")</f>
        <v/>
      </c>
      <c r="T449" s="32" t="str">
        <f t="shared" si="28"/>
        <v>X</v>
      </c>
      <c r="U449" s="11"/>
      <c r="V449" s="11">
        <f>LEN(TRIM('ÚHRADOVÝ KATALOG VZP - ZP'!C449))</f>
        <v>0</v>
      </c>
      <c r="W449" s="11" t="str">
        <f>IF(IFERROR(SEARCH("""",UPPER('ÚHRADOVÝ KATALOG VZP - ZP'!C449)),0)&gt;0," "&amp;CHAR(34),"")</f>
        <v/>
      </c>
      <c r="X449" s="11" t="str">
        <f>IF(IFERROR(SEARCH("~?",UPPER('ÚHRADOVÝ KATALOG VZP - ZP'!C449)),0)&gt;0," ?","")</f>
        <v/>
      </c>
      <c r="Y449" s="11" t="str">
        <f>IF(IFERROR(SEARCH("!",UPPER('ÚHRADOVÝ KATALOG VZP - ZP'!C449)),0)&gt;0," !","")</f>
        <v/>
      </c>
      <c r="Z449" s="11" t="str">
        <f>IF(IFERROR(SEARCH("_",UPPER('ÚHRADOVÝ KATALOG VZP - ZP'!C449)),0)&gt;0," _","")</f>
        <v/>
      </c>
      <c r="AA449" s="11" t="str">
        <f>IF(IFERROR(SEARCH("§",UPPER('ÚHRADOVÝ KATALOG VZP - ZP'!C449)),0)&gt;0," §","")</f>
        <v/>
      </c>
      <c r="AB449" s="11" t="str">
        <f>IF(IFERROR(SEARCH("#",UPPER('ÚHRADOVÝ KATALOG VZP - ZP'!C449)),0)&gt;0," #","")</f>
        <v/>
      </c>
      <c r="AC449" s="11" t="str">
        <f>IF(IFERROR(SEARCH(CHAR(10),UPPER('ÚHRADOVÝ KATALOG VZP - ZP'!C449)),0)&gt;0," ALT+ENTER","")</f>
        <v/>
      </c>
      <c r="AD449" s="96" t="str">
        <f>IF(AND(V449=0, R449="NE"),"Chybí NAZ",IF(LEN(TRIM(W449&amp;X449&amp;Y449&amp;Z449&amp;AA449&amp;AB449&amp;AC449))&gt;0,"Nepovolený(é) znak(y):   "&amp;W449&amp;X449&amp;Y449&amp;Z449&amp;AA449&amp;AB449&amp;AC449,TRIM('ÚHRADOVÝ KATALOG VZP - ZP'!C449)))</f>
        <v/>
      </c>
      <c r="AE449" s="11">
        <f>LEN(TRIM('ÚHRADOVÝ KATALOG VZP - ZP'!D449))</f>
        <v>0</v>
      </c>
      <c r="AF449" s="11" t="str">
        <f>IF(IFERROR(SEARCH("""",UPPER('ÚHRADOVÝ KATALOG VZP - ZP'!D449)),0)&gt;0," "&amp;CHAR(34),"")</f>
        <v/>
      </c>
      <c r="AG449" s="11" t="str">
        <f>IF(IFERROR(SEARCH("~?",UPPER('ÚHRADOVÝ KATALOG VZP - ZP'!D449)),0)&gt;0," ?","")</f>
        <v/>
      </c>
      <c r="AH449" s="11" t="str">
        <f>IF(IFERROR(SEARCH("!",UPPER('ÚHRADOVÝ KATALOG VZP - ZP'!D449)),0)&gt;0," !","")</f>
        <v/>
      </c>
      <c r="AI449" s="11" t="str">
        <f>IF(IFERROR(SEARCH("_",UPPER('ÚHRADOVÝ KATALOG VZP - ZP'!D449)),0)&gt;0," _","")</f>
        <v/>
      </c>
      <c r="AJ449" s="11" t="str">
        <f>IF(IFERROR(SEARCH("§",UPPER('ÚHRADOVÝ KATALOG VZP - ZP'!D449)),0)&gt;0," §","")</f>
        <v/>
      </c>
      <c r="AK449" s="11" t="str">
        <f>IF(IFERROR(SEARCH("#",UPPER('ÚHRADOVÝ KATALOG VZP - ZP'!D449)),0)&gt;0," #","")</f>
        <v/>
      </c>
      <c r="AL449" s="11" t="str">
        <f>IF(IFERROR(SEARCH(CHAR(10),UPPER('ÚHRADOVÝ KATALOG VZP - ZP'!D449)),0)&gt;0," ALT+ENTER","")</f>
        <v/>
      </c>
      <c r="AM449" s="96" t="str">
        <f>IF(AND(AE449=0, R449="NE"),"Chybí DOP",IF(LEN(TRIM(AF449&amp;AG449&amp;AH449&amp;AI449&amp;AJ449&amp;AK449&amp;AL449))&gt;0,"Nepovolený(é) znak(y):   "&amp;AF449&amp;AG449&amp;AH449&amp;AI449&amp;AJ449&amp;AK449&amp;AL449,TRIM('ÚHRADOVÝ KATALOG VZP - ZP'!D449)))</f>
        <v/>
      </c>
    </row>
    <row r="450" spans="1:39" ht="30" hidden="1" customHeight="1" x14ac:dyDescent="0.2">
      <c r="A450" s="1">
        <v>445</v>
      </c>
      <c r="B450" s="20" t="str">
        <f>IF(ISBLANK('ÚHRADOVÝ KATALOG VZP - ZP'!B450),"",'ÚHRADOVÝ KATALOG VZP - ZP'!B450)</f>
        <v/>
      </c>
      <c r="C450" s="21" t="str">
        <f t="shared" si="25"/>
        <v/>
      </c>
      <c r="D450" s="21" t="str">
        <f t="shared" si="26"/>
        <v/>
      </c>
      <c r="E450" s="22" t="str">
        <f>IF(S450="NOVÝ",IF(LEN(TRIM('ÚHRADOVÝ KATALOG VZP - ZP'!E450))=0,"Chybí TYP",'ÚHRADOVÝ KATALOG VZP - ZP'!E450),IF(LEN(TRIM('ÚHRADOVÝ KATALOG VZP - ZP'!E450))=0,"",'ÚHRADOVÝ KATALOG VZP - ZP'!E450))</f>
        <v/>
      </c>
      <c r="F450" s="22" t="str">
        <f t="shared" si="27"/>
        <v/>
      </c>
      <c r="G450" s="22" t="str">
        <f>IF(S450="NOVÝ",IF(LEN(TRIM('ÚHRADOVÝ KATALOG VZP - ZP'!G450))=0,"???",IF(IFERROR(SEARCH("""",UPPER('ÚHRADOVÝ KATALOG VZP - ZP'!G450)),0)=0,UPPER('ÚHRADOVÝ KATALOG VZP - ZP'!G450),"("&amp;""""&amp;")")),IF(LEN(TRIM('ÚHRADOVÝ KATALOG VZP - ZP'!G450))=0,"",IF(IFERROR(SEARCH("""",UPPER('ÚHRADOVÝ KATALOG VZP - ZP'!G450)),0)=0,UPPER('ÚHRADOVÝ KATALOG VZP - ZP'!G450),"("&amp;""""&amp;")")))</f>
        <v/>
      </c>
      <c r="H450" s="22" t="str">
        <f>IF(IFERROR(SEARCH("""",UPPER('ÚHRADOVÝ KATALOG VZP - ZP'!H450)),0)=0,UPPER('ÚHRADOVÝ KATALOG VZP - ZP'!H450),"("&amp;""""&amp;")")</f>
        <v/>
      </c>
      <c r="I450" s="22" t="str">
        <f>IF(IFERROR(SEARCH("""",UPPER('ÚHRADOVÝ KATALOG VZP - ZP'!I450)),0)=0,UPPER('ÚHRADOVÝ KATALOG VZP - ZP'!I450),"("&amp;""""&amp;")")</f>
        <v/>
      </c>
      <c r="J450" s="23" t="str">
        <f>IF(S450="NOVÝ",IF(LEN(TRIM('ÚHRADOVÝ KATALOG VZP - ZP'!J450))=0,"Chybí VYC",'ÚHRADOVÝ KATALOG VZP - ZP'!J450),IF(LEN(TRIM('ÚHRADOVÝ KATALOG VZP - ZP'!J450))=0,"",'ÚHRADOVÝ KATALOG VZP - ZP'!J450))</f>
        <v/>
      </c>
      <c r="K450" s="22" t="str">
        <f>IF(S450="NOVÝ",IF(LEN(TRIM('ÚHRADOVÝ KATALOG VZP - ZP'!K450))=0,"Chybí MENA",IF(IFERROR(SEARCH("""",UPPER('ÚHRADOVÝ KATALOG VZP - ZP'!K450)),0)=0,UPPER('ÚHRADOVÝ KATALOG VZP - ZP'!K450),"("&amp;""""&amp;")")),IF(LEN(TRIM('ÚHRADOVÝ KATALOG VZP - ZP'!K450))=0,"",IF(IFERROR(SEARCH("""",UPPER('ÚHRADOVÝ KATALOG VZP - ZP'!K450)),0)=0,UPPER('ÚHRADOVÝ KATALOG VZP - ZP'!K450),"("&amp;""""&amp;")")))</f>
        <v/>
      </c>
      <c r="L450" s="24" t="str">
        <f>IF(S450="NOVÝ",IF(LEN(TRIM('ÚHRADOVÝ KATALOG VZP - ZP'!L450))=0,"Chybí KURZ",'ÚHRADOVÝ KATALOG VZP - ZP'!L450),IF(LEN(TRIM('ÚHRADOVÝ KATALOG VZP - ZP'!L450))=0,"",'ÚHRADOVÝ KATALOG VZP - ZP'!L450))</f>
        <v/>
      </c>
      <c r="M450" s="83" t="str">
        <f>IF(S450="NOVÝ",IF(LEN(TRIM('ÚHRADOVÝ KATALOG VZP - ZP'!M450))=0,"Chybí DPH",
IF(OR('ÚHRADOVÝ KATALOG VZP - ZP'!M450=15,'ÚHRADOVÝ KATALOG VZP - ZP'!M450=21),
'ÚHRADOVÝ KATALOG VZP - ZP'!M450,"CHYBA")),
IF(LEN(TRIM('ÚHRADOVÝ KATALOG VZP - ZP'!M450))=0,"",
IF(OR('ÚHRADOVÝ KATALOG VZP - ZP'!M450=15,'ÚHRADOVÝ KATALOG VZP - ZP'!M450=21),
'ÚHRADOVÝ KATALOG VZP - ZP'!M450,"CHYBA"))
)</f>
        <v/>
      </c>
      <c r="N450" s="25" t="str">
        <f>IF(R450="NE",IF(AND(T450&lt;&gt;"X",LEN('ÚHRADOVÝ KATALOG VZP - ZP'!N450)&gt;0),IF(ROUND(J450*L450*(1+(M450/100))*T450,2)&lt;'ÚHRADOVÝ KATALOG VZP - ZP'!N450,TEXT('ÚHRADOVÝ KATALOG VZP - ZP'!N450,"# ##0,00 Kč") &amp; CHAR(10) &amp; "&gt; " &amp; TEXT('ÚHRADOVÝ KATALOG VZP - ZP'!N450-(J450*L450*(1+(M450/100))*T450),"# ##0,00 Kč"),TEXT('ÚHRADOVÝ KATALOG VZP - ZP'!N450,"# ##0,00 Kč") &amp; CHAR(10) &amp; "OK"),"Chybí data pro výpočet"),"")</f>
        <v/>
      </c>
      <c r="O450" s="26" t="str">
        <f>IF(AND(R450="NE",LEN('ÚHRADOVÝ KATALOG VZP - ZP'!O450)&gt;0),'ÚHRADOVÝ KATALOG VZP - ZP'!O450,"")</f>
        <v/>
      </c>
      <c r="P450" s="26" t="str">
        <f>IF(AND(R450="NE",LEN('ÚHRADOVÝ KATALOG VZP - ZP'!P450)&gt;0),'ÚHRADOVÝ KATALOG VZP - ZP'!P450,"")</f>
        <v/>
      </c>
      <c r="Q450" s="79" t="str">
        <f>IF(LEN(TRIM('ÚHRADOVÝ KATALOG VZP - ZP'!Q450))=0,"",IF(IFERROR(SEARCH("""",UPPER('ÚHRADOVÝ KATALOG VZP - ZP'!Q450)),0)=0,UPPER('ÚHRADOVÝ KATALOG VZP - ZP'!Q450),"("&amp;""""&amp;")"))</f>
        <v/>
      </c>
      <c r="R450" s="31" t="str">
        <f>IF(LEN(TRIM('ÚHRADOVÝ KATALOG VZP - ZP'!B450)&amp;TRIM('ÚHRADOVÝ KATALOG VZP - ZP'!C450)&amp;TRIM('ÚHRADOVÝ KATALOG VZP - ZP'!D450)&amp;TRIM('ÚHRADOVÝ KATALOG VZP - ZP'!E450)&amp;TRIM('ÚHRADOVÝ KATALOG VZP - ZP'!F450)&amp;TRIM('ÚHRADOVÝ KATALOG VZP - ZP'!G450)&amp;TRIM('ÚHRADOVÝ KATALOG VZP - ZP'!H450)&amp;TRIM('ÚHRADOVÝ KATALOG VZP - ZP'!I450)&amp;TRIM('ÚHRADOVÝ KATALOG VZP - ZP'!J450)&amp;TRIM('ÚHRADOVÝ KATALOG VZP - ZP'!K450)&amp;TRIM('ÚHRADOVÝ KATALOG VZP - ZP'!L450)&amp;TRIM('ÚHRADOVÝ KATALOG VZP - ZP'!M450)&amp;TRIM('ÚHRADOVÝ KATALOG VZP - ZP'!N450)&amp;TRIM('ÚHRADOVÝ KATALOG VZP - ZP'!O450)&amp;TRIM('ÚHRADOVÝ KATALOG VZP - ZP'!P450)&amp;TRIM('ÚHRADOVÝ KATALOG VZP - ZP'!Q450))=0,"ANO","NE")</f>
        <v>ANO</v>
      </c>
      <c r="S450" s="31" t="str">
        <f>IF(R450="NE",IF(LEN(TRIM('ÚHRADOVÝ KATALOG VZP - ZP'!B450))=0,"NOVÝ","OPRAVA"),"")</f>
        <v/>
      </c>
      <c r="T450" s="32" t="str">
        <f t="shared" si="28"/>
        <v>X</v>
      </c>
      <c r="U450" s="11"/>
      <c r="V450" s="11">
        <f>LEN(TRIM('ÚHRADOVÝ KATALOG VZP - ZP'!C450))</f>
        <v>0</v>
      </c>
      <c r="W450" s="11" t="str">
        <f>IF(IFERROR(SEARCH("""",UPPER('ÚHRADOVÝ KATALOG VZP - ZP'!C450)),0)&gt;0," "&amp;CHAR(34),"")</f>
        <v/>
      </c>
      <c r="X450" s="11" t="str">
        <f>IF(IFERROR(SEARCH("~?",UPPER('ÚHRADOVÝ KATALOG VZP - ZP'!C450)),0)&gt;0," ?","")</f>
        <v/>
      </c>
      <c r="Y450" s="11" t="str">
        <f>IF(IFERROR(SEARCH("!",UPPER('ÚHRADOVÝ KATALOG VZP - ZP'!C450)),0)&gt;0," !","")</f>
        <v/>
      </c>
      <c r="Z450" s="11" t="str">
        <f>IF(IFERROR(SEARCH("_",UPPER('ÚHRADOVÝ KATALOG VZP - ZP'!C450)),0)&gt;0," _","")</f>
        <v/>
      </c>
      <c r="AA450" s="11" t="str">
        <f>IF(IFERROR(SEARCH("§",UPPER('ÚHRADOVÝ KATALOG VZP - ZP'!C450)),0)&gt;0," §","")</f>
        <v/>
      </c>
      <c r="AB450" s="11" t="str">
        <f>IF(IFERROR(SEARCH("#",UPPER('ÚHRADOVÝ KATALOG VZP - ZP'!C450)),0)&gt;0," #","")</f>
        <v/>
      </c>
      <c r="AC450" s="11" t="str">
        <f>IF(IFERROR(SEARCH(CHAR(10),UPPER('ÚHRADOVÝ KATALOG VZP - ZP'!C450)),0)&gt;0," ALT+ENTER","")</f>
        <v/>
      </c>
      <c r="AD450" s="96" t="str">
        <f>IF(AND(V450=0, R450="NE"),"Chybí NAZ",IF(LEN(TRIM(W450&amp;X450&amp;Y450&amp;Z450&amp;AA450&amp;AB450&amp;AC450))&gt;0,"Nepovolený(é) znak(y):   "&amp;W450&amp;X450&amp;Y450&amp;Z450&amp;AA450&amp;AB450&amp;AC450,TRIM('ÚHRADOVÝ KATALOG VZP - ZP'!C450)))</f>
        <v/>
      </c>
      <c r="AE450" s="11">
        <f>LEN(TRIM('ÚHRADOVÝ KATALOG VZP - ZP'!D450))</f>
        <v>0</v>
      </c>
      <c r="AF450" s="11" t="str">
        <f>IF(IFERROR(SEARCH("""",UPPER('ÚHRADOVÝ KATALOG VZP - ZP'!D450)),0)&gt;0," "&amp;CHAR(34),"")</f>
        <v/>
      </c>
      <c r="AG450" s="11" t="str">
        <f>IF(IFERROR(SEARCH("~?",UPPER('ÚHRADOVÝ KATALOG VZP - ZP'!D450)),0)&gt;0," ?","")</f>
        <v/>
      </c>
      <c r="AH450" s="11" t="str">
        <f>IF(IFERROR(SEARCH("!",UPPER('ÚHRADOVÝ KATALOG VZP - ZP'!D450)),0)&gt;0," !","")</f>
        <v/>
      </c>
      <c r="AI450" s="11" t="str">
        <f>IF(IFERROR(SEARCH("_",UPPER('ÚHRADOVÝ KATALOG VZP - ZP'!D450)),0)&gt;0," _","")</f>
        <v/>
      </c>
      <c r="AJ450" s="11" t="str">
        <f>IF(IFERROR(SEARCH("§",UPPER('ÚHRADOVÝ KATALOG VZP - ZP'!D450)),0)&gt;0," §","")</f>
        <v/>
      </c>
      <c r="AK450" s="11" t="str">
        <f>IF(IFERROR(SEARCH("#",UPPER('ÚHRADOVÝ KATALOG VZP - ZP'!D450)),0)&gt;0," #","")</f>
        <v/>
      </c>
      <c r="AL450" s="11" t="str">
        <f>IF(IFERROR(SEARCH(CHAR(10),UPPER('ÚHRADOVÝ KATALOG VZP - ZP'!D450)),0)&gt;0," ALT+ENTER","")</f>
        <v/>
      </c>
      <c r="AM450" s="96" t="str">
        <f>IF(AND(AE450=0, R450="NE"),"Chybí DOP",IF(LEN(TRIM(AF450&amp;AG450&amp;AH450&amp;AI450&amp;AJ450&amp;AK450&amp;AL450))&gt;0,"Nepovolený(é) znak(y):   "&amp;AF450&amp;AG450&amp;AH450&amp;AI450&amp;AJ450&amp;AK450&amp;AL450,TRIM('ÚHRADOVÝ KATALOG VZP - ZP'!D450)))</f>
        <v/>
      </c>
    </row>
    <row r="451" spans="1:39" ht="30" hidden="1" customHeight="1" x14ac:dyDescent="0.2">
      <c r="A451" s="1">
        <v>446</v>
      </c>
      <c r="B451" s="20" t="str">
        <f>IF(ISBLANK('ÚHRADOVÝ KATALOG VZP - ZP'!B451),"",'ÚHRADOVÝ KATALOG VZP - ZP'!B451)</f>
        <v/>
      </c>
      <c r="C451" s="21" t="str">
        <f t="shared" si="25"/>
        <v/>
      </c>
      <c r="D451" s="21" t="str">
        <f t="shared" si="26"/>
        <v/>
      </c>
      <c r="E451" s="22" t="str">
        <f>IF(S451="NOVÝ",IF(LEN(TRIM('ÚHRADOVÝ KATALOG VZP - ZP'!E451))=0,"Chybí TYP",'ÚHRADOVÝ KATALOG VZP - ZP'!E451),IF(LEN(TRIM('ÚHRADOVÝ KATALOG VZP - ZP'!E451))=0,"",'ÚHRADOVÝ KATALOG VZP - ZP'!E451))</f>
        <v/>
      </c>
      <c r="F451" s="22" t="str">
        <f t="shared" si="27"/>
        <v/>
      </c>
      <c r="G451" s="22" t="str">
        <f>IF(S451="NOVÝ",IF(LEN(TRIM('ÚHRADOVÝ KATALOG VZP - ZP'!G451))=0,"???",IF(IFERROR(SEARCH("""",UPPER('ÚHRADOVÝ KATALOG VZP - ZP'!G451)),0)=0,UPPER('ÚHRADOVÝ KATALOG VZP - ZP'!G451),"("&amp;""""&amp;")")),IF(LEN(TRIM('ÚHRADOVÝ KATALOG VZP - ZP'!G451))=0,"",IF(IFERROR(SEARCH("""",UPPER('ÚHRADOVÝ KATALOG VZP - ZP'!G451)),0)=0,UPPER('ÚHRADOVÝ KATALOG VZP - ZP'!G451),"("&amp;""""&amp;")")))</f>
        <v/>
      </c>
      <c r="H451" s="22" t="str">
        <f>IF(IFERROR(SEARCH("""",UPPER('ÚHRADOVÝ KATALOG VZP - ZP'!H451)),0)=0,UPPER('ÚHRADOVÝ KATALOG VZP - ZP'!H451),"("&amp;""""&amp;")")</f>
        <v/>
      </c>
      <c r="I451" s="22" t="str">
        <f>IF(IFERROR(SEARCH("""",UPPER('ÚHRADOVÝ KATALOG VZP - ZP'!I451)),0)=0,UPPER('ÚHRADOVÝ KATALOG VZP - ZP'!I451),"("&amp;""""&amp;")")</f>
        <v/>
      </c>
      <c r="J451" s="23" t="str">
        <f>IF(S451="NOVÝ",IF(LEN(TRIM('ÚHRADOVÝ KATALOG VZP - ZP'!J451))=0,"Chybí VYC",'ÚHRADOVÝ KATALOG VZP - ZP'!J451),IF(LEN(TRIM('ÚHRADOVÝ KATALOG VZP - ZP'!J451))=0,"",'ÚHRADOVÝ KATALOG VZP - ZP'!J451))</f>
        <v/>
      </c>
      <c r="K451" s="22" t="str">
        <f>IF(S451="NOVÝ",IF(LEN(TRIM('ÚHRADOVÝ KATALOG VZP - ZP'!K451))=0,"Chybí MENA",IF(IFERROR(SEARCH("""",UPPER('ÚHRADOVÝ KATALOG VZP - ZP'!K451)),0)=0,UPPER('ÚHRADOVÝ KATALOG VZP - ZP'!K451),"("&amp;""""&amp;")")),IF(LEN(TRIM('ÚHRADOVÝ KATALOG VZP - ZP'!K451))=0,"",IF(IFERROR(SEARCH("""",UPPER('ÚHRADOVÝ KATALOG VZP - ZP'!K451)),0)=0,UPPER('ÚHRADOVÝ KATALOG VZP - ZP'!K451),"("&amp;""""&amp;")")))</f>
        <v/>
      </c>
      <c r="L451" s="24" t="str">
        <f>IF(S451="NOVÝ",IF(LEN(TRIM('ÚHRADOVÝ KATALOG VZP - ZP'!L451))=0,"Chybí KURZ",'ÚHRADOVÝ KATALOG VZP - ZP'!L451),IF(LEN(TRIM('ÚHRADOVÝ KATALOG VZP - ZP'!L451))=0,"",'ÚHRADOVÝ KATALOG VZP - ZP'!L451))</f>
        <v/>
      </c>
      <c r="M451" s="83" t="str">
        <f>IF(S451="NOVÝ",IF(LEN(TRIM('ÚHRADOVÝ KATALOG VZP - ZP'!M451))=0,"Chybí DPH",
IF(OR('ÚHRADOVÝ KATALOG VZP - ZP'!M451=15,'ÚHRADOVÝ KATALOG VZP - ZP'!M451=21),
'ÚHRADOVÝ KATALOG VZP - ZP'!M451,"CHYBA")),
IF(LEN(TRIM('ÚHRADOVÝ KATALOG VZP - ZP'!M451))=0,"",
IF(OR('ÚHRADOVÝ KATALOG VZP - ZP'!M451=15,'ÚHRADOVÝ KATALOG VZP - ZP'!M451=21),
'ÚHRADOVÝ KATALOG VZP - ZP'!M451,"CHYBA"))
)</f>
        <v/>
      </c>
      <c r="N451" s="25" t="str">
        <f>IF(R451="NE",IF(AND(T451&lt;&gt;"X",LEN('ÚHRADOVÝ KATALOG VZP - ZP'!N451)&gt;0),IF(ROUND(J451*L451*(1+(M451/100))*T451,2)&lt;'ÚHRADOVÝ KATALOG VZP - ZP'!N451,TEXT('ÚHRADOVÝ KATALOG VZP - ZP'!N451,"# ##0,00 Kč") &amp; CHAR(10) &amp; "&gt; " &amp; TEXT('ÚHRADOVÝ KATALOG VZP - ZP'!N451-(J451*L451*(1+(M451/100))*T451),"# ##0,00 Kč"),TEXT('ÚHRADOVÝ KATALOG VZP - ZP'!N451,"# ##0,00 Kč") &amp; CHAR(10) &amp; "OK"),"Chybí data pro výpočet"),"")</f>
        <v/>
      </c>
      <c r="O451" s="26" t="str">
        <f>IF(AND(R451="NE",LEN('ÚHRADOVÝ KATALOG VZP - ZP'!O451)&gt;0),'ÚHRADOVÝ KATALOG VZP - ZP'!O451,"")</f>
        <v/>
      </c>
      <c r="P451" s="26" t="str">
        <f>IF(AND(R451="NE",LEN('ÚHRADOVÝ KATALOG VZP - ZP'!P451)&gt;0),'ÚHRADOVÝ KATALOG VZP - ZP'!P451,"")</f>
        <v/>
      </c>
      <c r="Q451" s="79" t="str">
        <f>IF(LEN(TRIM('ÚHRADOVÝ KATALOG VZP - ZP'!Q451))=0,"",IF(IFERROR(SEARCH("""",UPPER('ÚHRADOVÝ KATALOG VZP - ZP'!Q451)),0)=0,UPPER('ÚHRADOVÝ KATALOG VZP - ZP'!Q451),"("&amp;""""&amp;")"))</f>
        <v/>
      </c>
      <c r="R451" s="31" t="str">
        <f>IF(LEN(TRIM('ÚHRADOVÝ KATALOG VZP - ZP'!B451)&amp;TRIM('ÚHRADOVÝ KATALOG VZP - ZP'!C451)&amp;TRIM('ÚHRADOVÝ KATALOG VZP - ZP'!D451)&amp;TRIM('ÚHRADOVÝ KATALOG VZP - ZP'!E451)&amp;TRIM('ÚHRADOVÝ KATALOG VZP - ZP'!F451)&amp;TRIM('ÚHRADOVÝ KATALOG VZP - ZP'!G451)&amp;TRIM('ÚHRADOVÝ KATALOG VZP - ZP'!H451)&amp;TRIM('ÚHRADOVÝ KATALOG VZP - ZP'!I451)&amp;TRIM('ÚHRADOVÝ KATALOG VZP - ZP'!J451)&amp;TRIM('ÚHRADOVÝ KATALOG VZP - ZP'!K451)&amp;TRIM('ÚHRADOVÝ KATALOG VZP - ZP'!L451)&amp;TRIM('ÚHRADOVÝ KATALOG VZP - ZP'!M451)&amp;TRIM('ÚHRADOVÝ KATALOG VZP - ZP'!N451)&amp;TRIM('ÚHRADOVÝ KATALOG VZP - ZP'!O451)&amp;TRIM('ÚHRADOVÝ KATALOG VZP - ZP'!P451)&amp;TRIM('ÚHRADOVÝ KATALOG VZP - ZP'!Q451))=0,"ANO","NE")</f>
        <v>ANO</v>
      </c>
      <c r="S451" s="31" t="str">
        <f>IF(R451="NE",IF(LEN(TRIM('ÚHRADOVÝ KATALOG VZP - ZP'!B451))=0,"NOVÝ","OPRAVA"),"")</f>
        <v/>
      </c>
      <c r="T451" s="32" t="str">
        <f t="shared" si="28"/>
        <v>X</v>
      </c>
      <c r="U451" s="11"/>
      <c r="V451" s="11">
        <f>LEN(TRIM('ÚHRADOVÝ KATALOG VZP - ZP'!C451))</f>
        <v>0</v>
      </c>
      <c r="W451" s="11" t="str">
        <f>IF(IFERROR(SEARCH("""",UPPER('ÚHRADOVÝ KATALOG VZP - ZP'!C451)),0)&gt;0," "&amp;CHAR(34),"")</f>
        <v/>
      </c>
      <c r="X451" s="11" t="str">
        <f>IF(IFERROR(SEARCH("~?",UPPER('ÚHRADOVÝ KATALOG VZP - ZP'!C451)),0)&gt;0," ?","")</f>
        <v/>
      </c>
      <c r="Y451" s="11" t="str">
        <f>IF(IFERROR(SEARCH("!",UPPER('ÚHRADOVÝ KATALOG VZP - ZP'!C451)),0)&gt;0," !","")</f>
        <v/>
      </c>
      <c r="Z451" s="11" t="str">
        <f>IF(IFERROR(SEARCH("_",UPPER('ÚHRADOVÝ KATALOG VZP - ZP'!C451)),0)&gt;0," _","")</f>
        <v/>
      </c>
      <c r="AA451" s="11" t="str">
        <f>IF(IFERROR(SEARCH("§",UPPER('ÚHRADOVÝ KATALOG VZP - ZP'!C451)),0)&gt;0," §","")</f>
        <v/>
      </c>
      <c r="AB451" s="11" t="str">
        <f>IF(IFERROR(SEARCH("#",UPPER('ÚHRADOVÝ KATALOG VZP - ZP'!C451)),0)&gt;0," #","")</f>
        <v/>
      </c>
      <c r="AC451" s="11" t="str">
        <f>IF(IFERROR(SEARCH(CHAR(10),UPPER('ÚHRADOVÝ KATALOG VZP - ZP'!C451)),0)&gt;0," ALT+ENTER","")</f>
        <v/>
      </c>
      <c r="AD451" s="96" t="str">
        <f>IF(AND(V451=0, R451="NE"),"Chybí NAZ",IF(LEN(TRIM(W451&amp;X451&amp;Y451&amp;Z451&amp;AA451&amp;AB451&amp;AC451))&gt;0,"Nepovolený(é) znak(y):   "&amp;W451&amp;X451&amp;Y451&amp;Z451&amp;AA451&amp;AB451&amp;AC451,TRIM('ÚHRADOVÝ KATALOG VZP - ZP'!C451)))</f>
        <v/>
      </c>
      <c r="AE451" s="11">
        <f>LEN(TRIM('ÚHRADOVÝ KATALOG VZP - ZP'!D451))</f>
        <v>0</v>
      </c>
      <c r="AF451" s="11" t="str">
        <f>IF(IFERROR(SEARCH("""",UPPER('ÚHRADOVÝ KATALOG VZP - ZP'!D451)),0)&gt;0," "&amp;CHAR(34),"")</f>
        <v/>
      </c>
      <c r="AG451" s="11" t="str">
        <f>IF(IFERROR(SEARCH("~?",UPPER('ÚHRADOVÝ KATALOG VZP - ZP'!D451)),0)&gt;0," ?","")</f>
        <v/>
      </c>
      <c r="AH451" s="11" t="str">
        <f>IF(IFERROR(SEARCH("!",UPPER('ÚHRADOVÝ KATALOG VZP - ZP'!D451)),0)&gt;0," !","")</f>
        <v/>
      </c>
      <c r="AI451" s="11" t="str">
        <f>IF(IFERROR(SEARCH("_",UPPER('ÚHRADOVÝ KATALOG VZP - ZP'!D451)),0)&gt;0," _","")</f>
        <v/>
      </c>
      <c r="AJ451" s="11" t="str">
        <f>IF(IFERROR(SEARCH("§",UPPER('ÚHRADOVÝ KATALOG VZP - ZP'!D451)),0)&gt;0," §","")</f>
        <v/>
      </c>
      <c r="AK451" s="11" t="str">
        <f>IF(IFERROR(SEARCH("#",UPPER('ÚHRADOVÝ KATALOG VZP - ZP'!D451)),0)&gt;0," #","")</f>
        <v/>
      </c>
      <c r="AL451" s="11" t="str">
        <f>IF(IFERROR(SEARCH(CHAR(10),UPPER('ÚHRADOVÝ KATALOG VZP - ZP'!D451)),0)&gt;0," ALT+ENTER","")</f>
        <v/>
      </c>
      <c r="AM451" s="96" t="str">
        <f>IF(AND(AE451=0, R451="NE"),"Chybí DOP",IF(LEN(TRIM(AF451&amp;AG451&amp;AH451&amp;AI451&amp;AJ451&amp;AK451&amp;AL451))&gt;0,"Nepovolený(é) znak(y):   "&amp;AF451&amp;AG451&amp;AH451&amp;AI451&amp;AJ451&amp;AK451&amp;AL451,TRIM('ÚHRADOVÝ KATALOG VZP - ZP'!D451)))</f>
        <v/>
      </c>
    </row>
    <row r="452" spans="1:39" ht="30" hidden="1" customHeight="1" x14ac:dyDescent="0.2">
      <c r="A452" s="1">
        <v>447</v>
      </c>
      <c r="B452" s="20" t="str">
        <f>IF(ISBLANK('ÚHRADOVÝ KATALOG VZP - ZP'!B452),"",'ÚHRADOVÝ KATALOG VZP - ZP'!B452)</f>
        <v/>
      </c>
      <c r="C452" s="21" t="str">
        <f t="shared" si="25"/>
        <v/>
      </c>
      <c r="D452" s="21" t="str">
        <f t="shared" si="26"/>
        <v/>
      </c>
      <c r="E452" s="22" t="str">
        <f>IF(S452="NOVÝ",IF(LEN(TRIM('ÚHRADOVÝ KATALOG VZP - ZP'!E452))=0,"Chybí TYP",'ÚHRADOVÝ KATALOG VZP - ZP'!E452),IF(LEN(TRIM('ÚHRADOVÝ KATALOG VZP - ZP'!E452))=0,"",'ÚHRADOVÝ KATALOG VZP - ZP'!E452))</f>
        <v/>
      </c>
      <c r="F452" s="22" t="str">
        <f t="shared" si="27"/>
        <v/>
      </c>
      <c r="G452" s="22" t="str">
        <f>IF(S452="NOVÝ",IF(LEN(TRIM('ÚHRADOVÝ KATALOG VZP - ZP'!G452))=0,"???",IF(IFERROR(SEARCH("""",UPPER('ÚHRADOVÝ KATALOG VZP - ZP'!G452)),0)=0,UPPER('ÚHRADOVÝ KATALOG VZP - ZP'!G452),"("&amp;""""&amp;")")),IF(LEN(TRIM('ÚHRADOVÝ KATALOG VZP - ZP'!G452))=0,"",IF(IFERROR(SEARCH("""",UPPER('ÚHRADOVÝ KATALOG VZP - ZP'!G452)),0)=0,UPPER('ÚHRADOVÝ KATALOG VZP - ZP'!G452),"("&amp;""""&amp;")")))</f>
        <v/>
      </c>
      <c r="H452" s="22" t="str">
        <f>IF(IFERROR(SEARCH("""",UPPER('ÚHRADOVÝ KATALOG VZP - ZP'!H452)),0)=0,UPPER('ÚHRADOVÝ KATALOG VZP - ZP'!H452),"("&amp;""""&amp;")")</f>
        <v/>
      </c>
      <c r="I452" s="22" t="str">
        <f>IF(IFERROR(SEARCH("""",UPPER('ÚHRADOVÝ KATALOG VZP - ZP'!I452)),0)=0,UPPER('ÚHRADOVÝ KATALOG VZP - ZP'!I452),"("&amp;""""&amp;")")</f>
        <v/>
      </c>
      <c r="J452" s="23" t="str">
        <f>IF(S452="NOVÝ",IF(LEN(TRIM('ÚHRADOVÝ KATALOG VZP - ZP'!J452))=0,"Chybí VYC",'ÚHRADOVÝ KATALOG VZP - ZP'!J452),IF(LEN(TRIM('ÚHRADOVÝ KATALOG VZP - ZP'!J452))=0,"",'ÚHRADOVÝ KATALOG VZP - ZP'!J452))</f>
        <v/>
      </c>
      <c r="K452" s="22" t="str">
        <f>IF(S452="NOVÝ",IF(LEN(TRIM('ÚHRADOVÝ KATALOG VZP - ZP'!K452))=0,"Chybí MENA",IF(IFERROR(SEARCH("""",UPPER('ÚHRADOVÝ KATALOG VZP - ZP'!K452)),0)=0,UPPER('ÚHRADOVÝ KATALOG VZP - ZP'!K452),"("&amp;""""&amp;")")),IF(LEN(TRIM('ÚHRADOVÝ KATALOG VZP - ZP'!K452))=0,"",IF(IFERROR(SEARCH("""",UPPER('ÚHRADOVÝ KATALOG VZP - ZP'!K452)),0)=0,UPPER('ÚHRADOVÝ KATALOG VZP - ZP'!K452),"("&amp;""""&amp;")")))</f>
        <v/>
      </c>
      <c r="L452" s="24" t="str">
        <f>IF(S452="NOVÝ",IF(LEN(TRIM('ÚHRADOVÝ KATALOG VZP - ZP'!L452))=0,"Chybí KURZ",'ÚHRADOVÝ KATALOG VZP - ZP'!L452),IF(LEN(TRIM('ÚHRADOVÝ KATALOG VZP - ZP'!L452))=0,"",'ÚHRADOVÝ KATALOG VZP - ZP'!L452))</f>
        <v/>
      </c>
      <c r="M452" s="83" t="str">
        <f>IF(S452="NOVÝ",IF(LEN(TRIM('ÚHRADOVÝ KATALOG VZP - ZP'!M452))=0,"Chybí DPH",
IF(OR('ÚHRADOVÝ KATALOG VZP - ZP'!M452=15,'ÚHRADOVÝ KATALOG VZP - ZP'!M452=21),
'ÚHRADOVÝ KATALOG VZP - ZP'!M452,"CHYBA")),
IF(LEN(TRIM('ÚHRADOVÝ KATALOG VZP - ZP'!M452))=0,"",
IF(OR('ÚHRADOVÝ KATALOG VZP - ZP'!M452=15,'ÚHRADOVÝ KATALOG VZP - ZP'!M452=21),
'ÚHRADOVÝ KATALOG VZP - ZP'!M452,"CHYBA"))
)</f>
        <v/>
      </c>
      <c r="N452" s="25" t="str">
        <f>IF(R452="NE",IF(AND(T452&lt;&gt;"X",LEN('ÚHRADOVÝ KATALOG VZP - ZP'!N452)&gt;0),IF(ROUND(J452*L452*(1+(M452/100))*T452,2)&lt;'ÚHRADOVÝ KATALOG VZP - ZP'!N452,TEXT('ÚHRADOVÝ KATALOG VZP - ZP'!N452,"# ##0,00 Kč") &amp; CHAR(10) &amp; "&gt; " &amp; TEXT('ÚHRADOVÝ KATALOG VZP - ZP'!N452-(J452*L452*(1+(M452/100))*T452),"# ##0,00 Kč"),TEXT('ÚHRADOVÝ KATALOG VZP - ZP'!N452,"# ##0,00 Kč") &amp; CHAR(10) &amp; "OK"),"Chybí data pro výpočet"),"")</f>
        <v/>
      </c>
      <c r="O452" s="26" t="str">
        <f>IF(AND(R452="NE",LEN('ÚHRADOVÝ KATALOG VZP - ZP'!O452)&gt;0),'ÚHRADOVÝ KATALOG VZP - ZP'!O452,"")</f>
        <v/>
      </c>
      <c r="P452" s="26" t="str">
        <f>IF(AND(R452="NE",LEN('ÚHRADOVÝ KATALOG VZP - ZP'!P452)&gt;0),'ÚHRADOVÝ KATALOG VZP - ZP'!P452,"")</f>
        <v/>
      </c>
      <c r="Q452" s="79" t="str">
        <f>IF(LEN(TRIM('ÚHRADOVÝ KATALOG VZP - ZP'!Q452))=0,"",IF(IFERROR(SEARCH("""",UPPER('ÚHRADOVÝ KATALOG VZP - ZP'!Q452)),0)=0,UPPER('ÚHRADOVÝ KATALOG VZP - ZP'!Q452),"("&amp;""""&amp;")"))</f>
        <v/>
      </c>
      <c r="R452" s="31" t="str">
        <f>IF(LEN(TRIM('ÚHRADOVÝ KATALOG VZP - ZP'!B452)&amp;TRIM('ÚHRADOVÝ KATALOG VZP - ZP'!C452)&amp;TRIM('ÚHRADOVÝ KATALOG VZP - ZP'!D452)&amp;TRIM('ÚHRADOVÝ KATALOG VZP - ZP'!E452)&amp;TRIM('ÚHRADOVÝ KATALOG VZP - ZP'!F452)&amp;TRIM('ÚHRADOVÝ KATALOG VZP - ZP'!G452)&amp;TRIM('ÚHRADOVÝ KATALOG VZP - ZP'!H452)&amp;TRIM('ÚHRADOVÝ KATALOG VZP - ZP'!I452)&amp;TRIM('ÚHRADOVÝ KATALOG VZP - ZP'!J452)&amp;TRIM('ÚHRADOVÝ KATALOG VZP - ZP'!K452)&amp;TRIM('ÚHRADOVÝ KATALOG VZP - ZP'!L452)&amp;TRIM('ÚHRADOVÝ KATALOG VZP - ZP'!M452)&amp;TRIM('ÚHRADOVÝ KATALOG VZP - ZP'!N452)&amp;TRIM('ÚHRADOVÝ KATALOG VZP - ZP'!O452)&amp;TRIM('ÚHRADOVÝ KATALOG VZP - ZP'!P452)&amp;TRIM('ÚHRADOVÝ KATALOG VZP - ZP'!Q452))=0,"ANO","NE")</f>
        <v>ANO</v>
      </c>
      <c r="S452" s="31" t="str">
        <f>IF(R452="NE",IF(LEN(TRIM('ÚHRADOVÝ KATALOG VZP - ZP'!B452))=0,"NOVÝ","OPRAVA"),"")</f>
        <v/>
      </c>
      <c r="T452" s="32" t="str">
        <f t="shared" si="28"/>
        <v>X</v>
      </c>
      <c r="U452" s="11"/>
      <c r="V452" s="11">
        <f>LEN(TRIM('ÚHRADOVÝ KATALOG VZP - ZP'!C452))</f>
        <v>0</v>
      </c>
      <c r="W452" s="11" t="str">
        <f>IF(IFERROR(SEARCH("""",UPPER('ÚHRADOVÝ KATALOG VZP - ZP'!C452)),0)&gt;0," "&amp;CHAR(34),"")</f>
        <v/>
      </c>
      <c r="X452" s="11" t="str">
        <f>IF(IFERROR(SEARCH("~?",UPPER('ÚHRADOVÝ KATALOG VZP - ZP'!C452)),0)&gt;0," ?","")</f>
        <v/>
      </c>
      <c r="Y452" s="11" t="str">
        <f>IF(IFERROR(SEARCH("!",UPPER('ÚHRADOVÝ KATALOG VZP - ZP'!C452)),0)&gt;0," !","")</f>
        <v/>
      </c>
      <c r="Z452" s="11" t="str">
        <f>IF(IFERROR(SEARCH("_",UPPER('ÚHRADOVÝ KATALOG VZP - ZP'!C452)),0)&gt;0," _","")</f>
        <v/>
      </c>
      <c r="AA452" s="11" t="str">
        <f>IF(IFERROR(SEARCH("§",UPPER('ÚHRADOVÝ KATALOG VZP - ZP'!C452)),0)&gt;0," §","")</f>
        <v/>
      </c>
      <c r="AB452" s="11" t="str">
        <f>IF(IFERROR(SEARCH("#",UPPER('ÚHRADOVÝ KATALOG VZP - ZP'!C452)),0)&gt;0," #","")</f>
        <v/>
      </c>
      <c r="AC452" s="11" t="str">
        <f>IF(IFERROR(SEARCH(CHAR(10),UPPER('ÚHRADOVÝ KATALOG VZP - ZP'!C452)),0)&gt;0," ALT+ENTER","")</f>
        <v/>
      </c>
      <c r="AD452" s="96" t="str">
        <f>IF(AND(V452=0, R452="NE"),"Chybí NAZ",IF(LEN(TRIM(W452&amp;X452&amp;Y452&amp;Z452&amp;AA452&amp;AB452&amp;AC452))&gt;0,"Nepovolený(é) znak(y):   "&amp;W452&amp;X452&amp;Y452&amp;Z452&amp;AA452&amp;AB452&amp;AC452,TRIM('ÚHRADOVÝ KATALOG VZP - ZP'!C452)))</f>
        <v/>
      </c>
      <c r="AE452" s="11">
        <f>LEN(TRIM('ÚHRADOVÝ KATALOG VZP - ZP'!D452))</f>
        <v>0</v>
      </c>
      <c r="AF452" s="11" t="str">
        <f>IF(IFERROR(SEARCH("""",UPPER('ÚHRADOVÝ KATALOG VZP - ZP'!D452)),0)&gt;0," "&amp;CHAR(34),"")</f>
        <v/>
      </c>
      <c r="AG452" s="11" t="str">
        <f>IF(IFERROR(SEARCH("~?",UPPER('ÚHRADOVÝ KATALOG VZP - ZP'!D452)),0)&gt;0," ?","")</f>
        <v/>
      </c>
      <c r="AH452" s="11" t="str">
        <f>IF(IFERROR(SEARCH("!",UPPER('ÚHRADOVÝ KATALOG VZP - ZP'!D452)),0)&gt;0," !","")</f>
        <v/>
      </c>
      <c r="AI452" s="11" t="str">
        <f>IF(IFERROR(SEARCH("_",UPPER('ÚHRADOVÝ KATALOG VZP - ZP'!D452)),0)&gt;0," _","")</f>
        <v/>
      </c>
      <c r="AJ452" s="11" t="str">
        <f>IF(IFERROR(SEARCH("§",UPPER('ÚHRADOVÝ KATALOG VZP - ZP'!D452)),0)&gt;0," §","")</f>
        <v/>
      </c>
      <c r="AK452" s="11" t="str">
        <f>IF(IFERROR(SEARCH("#",UPPER('ÚHRADOVÝ KATALOG VZP - ZP'!D452)),0)&gt;0," #","")</f>
        <v/>
      </c>
      <c r="AL452" s="11" t="str">
        <f>IF(IFERROR(SEARCH(CHAR(10),UPPER('ÚHRADOVÝ KATALOG VZP - ZP'!D452)),0)&gt;0," ALT+ENTER","")</f>
        <v/>
      </c>
      <c r="AM452" s="96" t="str">
        <f>IF(AND(AE452=0, R452="NE"),"Chybí DOP",IF(LEN(TRIM(AF452&amp;AG452&amp;AH452&amp;AI452&amp;AJ452&amp;AK452&amp;AL452))&gt;0,"Nepovolený(é) znak(y):   "&amp;AF452&amp;AG452&amp;AH452&amp;AI452&amp;AJ452&amp;AK452&amp;AL452,TRIM('ÚHRADOVÝ KATALOG VZP - ZP'!D452)))</f>
        <v/>
      </c>
    </row>
    <row r="453" spans="1:39" ht="30" hidden="1" customHeight="1" x14ac:dyDescent="0.2">
      <c r="A453" s="1">
        <v>448</v>
      </c>
      <c r="B453" s="20" t="str">
        <f>IF(ISBLANK('ÚHRADOVÝ KATALOG VZP - ZP'!B453),"",'ÚHRADOVÝ KATALOG VZP - ZP'!B453)</f>
        <v/>
      </c>
      <c r="C453" s="21" t="str">
        <f t="shared" si="25"/>
        <v/>
      </c>
      <c r="D453" s="21" t="str">
        <f t="shared" si="26"/>
        <v/>
      </c>
      <c r="E453" s="22" t="str">
        <f>IF(S453="NOVÝ",IF(LEN(TRIM('ÚHRADOVÝ KATALOG VZP - ZP'!E453))=0,"Chybí TYP",'ÚHRADOVÝ KATALOG VZP - ZP'!E453),IF(LEN(TRIM('ÚHRADOVÝ KATALOG VZP - ZP'!E453))=0,"",'ÚHRADOVÝ KATALOG VZP - ZP'!E453))</f>
        <v/>
      </c>
      <c r="F453" s="22" t="str">
        <f t="shared" si="27"/>
        <v/>
      </c>
      <c r="G453" s="22" t="str">
        <f>IF(S453="NOVÝ",IF(LEN(TRIM('ÚHRADOVÝ KATALOG VZP - ZP'!G453))=0,"???",IF(IFERROR(SEARCH("""",UPPER('ÚHRADOVÝ KATALOG VZP - ZP'!G453)),0)=0,UPPER('ÚHRADOVÝ KATALOG VZP - ZP'!G453),"("&amp;""""&amp;")")),IF(LEN(TRIM('ÚHRADOVÝ KATALOG VZP - ZP'!G453))=0,"",IF(IFERROR(SEARCH("""",UPPER('ÚHRADOVÝ KATALOG VZP - ZP'!G453)),0)=0,UPPER('ÚHRADOVÝ KATALOG VZP - ZP'!G453),"("&amp;""""&amp;")")))</f>
        <v/>
      </c>
      <c r="H453" s="22" t="str">
        <f>IF(IFERROR(SEARCH("""",UPPER('ÚHRADOVÝ KATALOG VZP - ZP'!H453)),0)=0,UPPER('ÚHRADOVÝ KATALOG VZP - ZP'!H453),"("&amp;""""&amp;")")</f>
        <v/>
      </c>
      <c r="I453" s="22" t="str">
        <f>IF(IFERROR(SEARCH("""",UPPER('ÚHRADOVÝ KATALOG VZP - ZP'!I453)),0)=0,UPPER('ÚHRADOVÝ KATALOG VZP - ZP'!I453),"("&amp;""""&amp;")")</f>
        <v/>
      </c>
      <c r="J453" s="23" t="str">
        <f>IF(S453="NOVÝ",IF(LEN(TRIM('ÚHRADOVÝ KATALOG VZP - ZP'!J453))=0,"Chybí VYC",'ÚHRADOVÝ KATALOG VZP - ZP'!J453),IF(LEN(TRIM('ÚHRADOVÝ KATALOG VZP - ZP'!J453))=0,"",'ÚHRADOVÝ KATALOG VZP - ZP'!J453))</f>
        <v/>
      </c>
      <c r="K453" s="22" t="str">
        <f>IF(S453="NOVÝ",IF(LEN(TRIM('ÚHRADOVÝ KATALOG VZP - ZP'!K453))=0,"Chybí MENA",IF(IFERROR(SEARCH("""",UPPER('ÚHRADOVÝ KATALOG VZP - ZP'!K453)),0)=0,UPPER('ÚHRADOVÝ KATALOG VZP - ZP'!K453),"("&amp;""""&amp;")")),IF(LEN(TRIM('ÚHRADOVÝ KATALOG VZP - ZP'!K453))=0,"",IF(IFERROR(SEARCH("""",UPPER('ÚHRADOVÝ KATALOG VZP - ZP'!K453)),0)=0,UPPER('ÚHRADOVÝ KATALOG VZP - ZP'!K453),"("&amp;""""&amp;")")))</f>
        <v/>
      </c>
      <c r="L453" s="24" t="str">
        <f>IF(S453="NOVÝ",IF(LEN(TRIM('ÚHRADOVÝ KATALOG VZP - ZP'!L453))=0,"Chybí KURZ",'ÚHRADOVÝ KATALOG VZP - ZP'!L453),IF(LEN(TRIM('ÚHRADOVÝ KATALOG VZP - ZP'!L453))=0,"",'ÚHRADOVÝ KATALOG VZP - ZP'!L453))</f>
        <v/>
      </c>
      <c r="M453" s="83" t="str">
        <f>IF(S453="NOVÝ",IF(LEN(TRIM('ÚHRADOVÝ KATALOG VZP - ZP'!M453))=0,"Chybí DPH",
IF(OR('ÚHRADOVÝ KATALOG VZP - ZP'!M453=15,'ÚHRADOVÝ KATALOG VZP - ZP'!M453=21),
'ÚHRADOVÝ KATALOG VZP - ZP'!M453,"CHYBA")),
IF(LEN(TRIM('ÚHRADOVÝ KATALOG VZP - ZP'!M453))=0,"",
IF(OR('ÚHRADOVÝ KATALOG VZP - ZP'!M453=15,'ÚHRADOVÝ KATALOG VZP - ZP'!M453=21),
'ÚHRADOVÝ KATALOG VZP - ZP'!M453,"CHYBA"))
)</f>
        <v/>
      </c>
      <c r="N453" s="25" t="str">
        <f>IF(R453="NE",IF(AND(T453&lt;&gt;"X",LEN('ÚHRADOVÝ KATALOG VZP - ZP'!N453)&gt;0),IF(ROUND(J453*L453*(1+(M453/100))*T453,2)&lt;'ÚHRADOVÝ KATALOG VZP - ZP'!N453,TEXT('ÚHRADOVÝ KATALOG VZP - ZP'!N453,"# ##0,00 Kč") &amp; CHAR(10) &amp; "&gt; " &amp; TEXT('ÚHRADOVÝ KATALOG VZP - ZP'!N453-(J453*L453*(1+(M453/100))*T453),"# ##0,00 Kč"),TEXT('ÚHRADOVÝ KATALOG VZP - ZP'!N453,"# ##0,00 Kč") &amp; CHAR(10) &amp; "OK"),"Chybí data pro výpočet"),"")</f>
        <v/>
      </c>
      <c r="O453" s="26" t="str">
        <f>IF(AND(R453="NE",LEN('ÚHRADOVÝ KATALOG VZP - ZP'!O453)&gt;0),'ÚHRADOVÝ KATALOG VZP - ZP'!O453,"")</f>
        <v/>
      </c>
      <c r="P453" s="26" t="str">
        <f>IF(AND(R453="NE",LEN('ÚHRADOVÝ KATALOG VZP - ZP'!P453)&gt;0),'ÚHRADOVÝ KATALOG VZP - ZP'!P453,"")</f>
        <v/>
      </c>
      <c r="Q453" s="79" t="str">
        <f>IF(LEN(TRIM('ÚHRADOVÝ KATALOG VZP - ZP'!Q453))=0,"",IF(IFERROR(SEARCH("""",UPPER('ÚHRADOVÝ KATALOG VZP - ZP'!Q453)),0)=0,UPPER('ÚHRADOVÝ KATALOG VZP - ZP'!Q453),"("&amp;""""&amp;")"))</f>
        <v/>
      </c>
      <c r="R453" s="31" t="str">
        <f>IF(LEN(TRIM('ÚHRADOVÝ KATALOG VZP - ZP'!B453)&amp;TRIM('ÚHRADOVÝ KATALOG VZP - ZP'!C453)&amp;TRIM('ÚHRADOVÝ KATALOG VZP - ZP'!D453)&amp;TRIM('ÚHRADOVÝ KATALOG VZP - ZP'!E453)&amp;TRIM('ÚHRADOVÝ KATALOG VZP - ZP'!F453)&amp;TRIM('ÚHRADOVÝ KATALOG VZP - ZP'!G453)&amp;TRIM('ÚHRADOVÝ KATALOG VZP - ZP'!H453)&amp;TRIM('ÚHRADOVÝ KATALOG VZP - ZP'!I453)&amp;TRIM('ÚHRADOVÝ KATALOG VZP - ZP'!J453)&amp;TRIM('ÚHRADOVÝ KATALOG VZP - ZP'!K453)&amp;TRIM('ÚHRADOVÝ KATALOG VZP - ZP'!L453)&amp;TRIM('ÚHRADOVÝ KATALOG VZP - ZP'!M453)&amp;TRIM('ÚHRADOVÝ KATALOG VZP - ZP'!N453)&amp;TRIM('ÚHRADOVÝ KATALOG VZP - ZP'!O453)&amp;TRIM('ÚHRADOVÝ KATALOG VZP - ZP'!P453)&amp;TRIM('ÚHRADOVÝ KATALOG VZP - ZP'!Q453))=0,"ANO","NE")</f>
        <v>ANO</v>
      </c>
      <c r="S453" s="31" t="str">
        <f>IF(R453="NE",IF(LEN(TRIM('ÚHRADOVÝ KATALOG VZP - ZP'!B453))=0,"NOVÝ","OPRAVA"),"")</f>
        <v/>
      </c>
      <c r="T453" s="32" t="str">
        <f t="shared" si="28"/>
        <v>X</v>
      </c>
      <c r="U453" s="11"/>
      <c r="V453" s="11">
        <f>LEN(TRIM('ÚHRADOVÝ KATALOG VZP - ZP'!C453))</f>
        <v>0</v>
      </c>
      <c r="W453" s="11" t="str">
        <f>IF(IFERROR(SEARCH("""",UPPER('ÚHRADOVÝ KATALOG VZP - ZP'!C453)),0)&gt;0," "&amp;CHAR(34),"")</f>
        <v/>
      </c>
      <c r="X453" s="11" t="str">
        <f>IF(IFERROR(SEARCH("~?",UPPER('ÚHRADOVÝ KATALOG VZP - ZP'!C453)),0)&gt;0," ?","")</f>
        <v/>
      </c>
      <c r="Y453" s="11" t="str">
        <f>IF(IFERROR(SEARCH("!",UPPER('ÚHRADOVÝ KATALOG VZP - ZP'!C453)),0)&gt;0," !","")</f>
        <v/>
      </c>
      <c r="Z453" s="11" t="str">
        <f>IF(IFERROR(SEARCH("_",UPPER('ÚHRADOVÝ KATALOG VZP - ZP'!C453)),0)&gt;0," _","")</f>
        <v/>
      </c>
      <c r="AA453" s="11" t="str">
        <f>IF(IFERROR(SEARCH("§",UPPER('ÚHRADOVÝ KATALOG VZP - ZP'!C453)),0)&gt;0," §","")</f>
        <v/>
      </c>
      <c r="AB453" s="11" t="str">
        <f>IF(IFERROR(SEARCH("#",UPPER('ÚHRADOVÝ KATALOG VZP - ZP'!C453)),0)&gt;0," #","")</f>
        <v/>
      </c>
      <c r="AC453" s="11" t="str">
        <f>IF(IFERROR(SEARCH(CHAR(10),UPPER('ÚHRADOVÝ KATALOG VZP - ZP'!C453)),0)&gt;0," ALT+ENTER","")</f>
        <v/>
      </c>
      <c r="AD453" s="96" t="str">
        <f>IF(AND(V453=0, R453="NE"),"Chybí NAZ",IF(LEN(TRIM(W453&amp;X453&amp;Y453&amp;Z453&amp;AA453&amp;AB453&amp;AC453))&gt;0,"Nepovolený(é) znak(y):   "&amp;W453&amp;X453&amp;Y453&amp;Z453&amp;AA453&amp;AB453&amp;AC453,TRIM('ÚHRADOVÝ KATALOG VZP - ZP'!C453)))</f>
        <v/>
      </c>
      <c r="AE453" s="11">
        <f>LEN(TRIM('ÚHRADOVÝ KATALOG VZP - ZP'!D453))</f>
        <v>0</v>
      </c>
      <c r="AF453" s="11" t="str">
        <f>IF(IFERROR(SEARCH("""",UPPER('ÚHRADOVÝ KATALOG VZP - ZP'!D453)),0)&gt;0," "&amp;CHAR(34),"")</f>
        <v/>
      </c>
      <c r="AG453" s="11" t="str">
        <f>IF(IFERROR(SEARCH("~?",UPPER('ÚHRADOVÝ KATALOG VZP - ZP'!D453)),0)&gt;0," ?","")</f>
        <v/>
      </c>
      <c r="AH453" s="11" t="str">
        <f>IF(IFERROR(SEARCH("!",UPPER('ÚHRADOVÝ KATALOG VZP - ZP'!D453)),0)&gt;0," !","")</f>
        <v/>
      </c>
      <c r="AI453" s="11" t="str">
        <f>IF(IFERROR(SEARCH("_",UPPER('ÚHRADOVÝ KATALOG VZP - ZP'!D453)),0)&gt;0," _","")</f>
        <v/>
      </c>
      <c r="AJ453" s="11" t="str">
        <f>IF(IFERROR(SEARCH("§",UPPER('ÚHRADOVÝ KATALOG VZP - ZP'!D453)),0)&gt;0," §","")</f>
        <v/>
      </c>
      <c r="AK453" s="11" t="str">
        <f>IF(IFERROR(SEARCH("#",UPPER('ÚHRADOVÝ KATALOG VZP - ZP'!D453)),0)&gt;0," #","")</f>
        <v/>
      </c>
      <c r="AL453" s="11" t="str">
        <f>IF(IFERROR(SEARCH(CHAR(10),UPPER('ÚHRADOVÝ KATALOG VZP - ZP'!D453)),0)&gt;0," ALT+ENTER","")</f>
        <v/>
      </c>
      <c r="AM453" s="96" t="str">
        <f>IF(AND(AE453=0, R453="NE"),"Chybí DOP",IF(LEN(TRIM(AF453&amp;AG453&amp;AH453&amp;AI453&amp;AJ453&amp;AK453&amp;AL453))&gt;0,"Nepovolený(é) znak(y):   "&amp;AF453&amp;AG453&amp;AH453&amp;AI453&amp;AJ453&amp;AK453&amp;AL453,TRIM('ÚHRADOVÝ KATALOG VZP - ZP'!D453)))</f>
        <v/>
      </c>
    </row>
    <row r="454" spans="1:39" ht="30" hidden="1" customHeight="1" x14ac:dyDescent="0.2">
      <c r="A454" s="1">
        <v>449</v>
      </c>
      <c r="B454" s="20" t="str">
        <f>IF(ISBLANK('ÚHRADOVÝ KATALOG VZP - ZP'!B454),"",'ÚHRADOVÝ KATALOG VZP - ZP'!B454)</f>
        <v/>
      </c>
      <c r="C454" s="21" t="str">
        <f t="shared" si="25"/>
        <v/>
      </c>
      <c r="D454" s="21" t="str">
        <f t="shared" si="26"/>
        <v/>
      </c>
      <c r="E454" s="22" t="str">
        <f>IF(S454="NOVÝ",IF(LEN(TRIM('ÚHRADOVÝ KATALOG VZP - ZP'!E454))=0,"Chybí TYP",'ÚHRADOVÝ KATALOG VZP - ZP'!E454),IF(LEN(TRIM('ÚHRADOVÝ KATALOG VZP - ZP'!E454))=0,"",'ÚHRADOVÝ KATALOG VZP - ZP'!E454))</f>
        <v/>
      </c>
      <c r="F454" s="22" t="str">
        <f t="shared" si="27"/>
        <v/>
      </c>
      <c r="G454" s="22" t="str">
        <f>IF(S454="NOVÝ",IF(LEN(TRIM('ÚHRADOVÝ KATALOG VZP - ZP'!G454))=0,"???",IF(IFERROR(SEARCH("""",UPPER('ÚHRADOVÝ KATALOG VZP - ZP'!G454)),0)=0,UPPER('ÚHRADOVÝ KATALOG VZP - ZP'!G454),"("&amp;""""&amp;")")),IF(LEN(TRIM('ÚHRADOVÝ KATALOG VZP - ZP'!G454))=0,"",IF(IFERROR(SEARCH("""",UPPER('ÚHRADOVÝ KATALOG VZP - ZP'!G454)),0)=0,UPPER('ÚHRADOVÝ KATALOG VZP - ZP'!G454),"("&amp;""""&amp;")")))</f>
        <v/>
      </c>
      <c r="H454" s="22" t="str">
        <f>IF(IFERROR(SEARCH("""",UPPER('ÚHRADOVÝ KATALOG VZP - ZP'!H454)),0)=0,UPPER('ÚHRADOVÝ KATALOG VZP - ZP'!H454),"("&amp;""""&amp;")")</f>
        <v/>
      </c>
      <c r="I454" s="22" t="str">
        <f>IF(IFERROR(SEARCH("""",UPPER('ÚHRADOVÝ KATALOG VZP - ZP'!I454)),0)=0,UPPER('ÚHRADOVÝ KATALOG VZP - ZP'!I454),"("&amp;""""&amp;")")</f>
        <v/>
      </c>
      <c r="J454" s="23" t="str">
        <f>IF(S454="NOVÝ",IF(LEN(TRIM('ÚHRADOVÝ KATALOG VZP - ZP'!J454))=0,"Chybí VYC",'ÚHRADOVÝ KATALOG VZP - ZP'!J454),IF(LEN(TRIM('ÚHRADOVÝ KATALOG VZP - ZP'!J454))=0,"",'ÚHRADOVÝ KATALOG VZP - ZP'!J454))</f>
        <v/>
      </c>
      <c r="K454" s="22" t="str">
        <f>IF(S454="NOVÝ",IF(LEN(TRIM('ÚHRADOVÝ KATALOG VZP - ZP'!K454))=0,"Chybí MENA",IF(IFERROR(SEARCH("""",UPPER('ÚHRADOVÝ KATALOG VZP - ZP'!K454)),0)=0,UPPER('ÚHRADOVÝ KATALOG VZP - ZP'!K454),"("&amp;""""&amp;")")),IF(LEN(TRIM('ÚHRADOVÝ KATALOG VZP - ZP'!K454))=0,"",IF(IFERROR(SEARCH("""",UPPER('ÚHRADOVÝ KATALOG VZP - ZP'!K454)),0)=0,UPPER('ÚHRADOVÝ KATALOG VZP - ZP'!K454),"("&amp;""""&amp;")")))</f>
        <v/>
      </c>
      <c r="L454" s="24" t="str">
        <f>IF(S454="NOVÝ",IF(LEN(TRIM('ÚHRADOVÝ KATALOG VZP - ZP'!L454))=0,"Chybí KURZ",'ÚHRADOVÝ KATALOG VZP - ZP'!L454),IF(LEN(TRIM('ÚHRADOVÝ KATALOG VZP - ZP'!L454))=0,"",'ÚHRADOVÝ KATALOG VZP - ZP'!L454))</f>
        <v/>
      </c>
      <c r="M454" s="83" t="str">
        <f>IF(S454="NOVÝ",IF(LEN(TRIM('ÚHRADOVÝ KATALOG VZP - ZP'!M454))=0,"Chybí DPH",
IF(OR('ÚHRADOVÝ KATALOG VZP - ZP'!M454=15,'ÚHRADOVÝ KATALOG VZP - ZP'!M454=21),
'ÚHRADOVÝ KATALOG VZP - ZP'!M454,"CHYBA")),
IF(LEN(TRIM('ÚHRADOVÝ KATALOG VZP - ZP'!M454))=0,"",
IF(OR('ÚHRADOVÝ KATALOG VZP - ZP'!M454=15,'ÚHRADOVÝ KATALOG VZP - ZP'!M454=21),
'ÚHRADOVÝ KATALOG VZP - ZP'!M454,"CHYBA"))
)</f>
        <v/>
      </c>
      <c r="N454" s="25" t="str">
        <f>IF(R454="NE",IF(AND(T454&lt;&gt;"X",LEN('ÚHRADOVÝ KATALOG VZP - ZP'!N454)&gt;0),IF(ROUND(J454*L454*(1+(M454/100))*T454,2)&lt;'ÚHRADOVÝ KATALOG VZP - ZP'!N454,TEXT('ÚHRADOVÝ KATALOG VZP - ZP'!N454,"# ##0,00 Kč") &amp; CHAR(10) &amp; "&gt; " &amp; TEXT('ÚHRADOVÝ KATALOG VZP - ZP'!N454-(J454*L454*(1+(M454/100))*T454),"# ##0,00 Kč"),TEXT('ÚHRADOVÝ KATALOG VZP - ZP'!N454,"# ##0,00 Kč") &amp; CHAR(10) &amp; "OK"),"Chybí data pro výpočet"),"")</f>
        <v/>
      </c>
      <c r="O454" s="26" t="str">
        <f>IF(AND(R454="NE",LEN('ÚHRADOVÝ KATALOG VZP - ZP'!O454)&gt;0),'ÚHRADOVÝ KATALOG VZP - ZP'!O454,"")</f>
        <v/>
      </c>
      <c r="P454" s="26" t="str">
        <f>IF(AND(R454="NE",LEN('ÚHRADOVÝ KATALOG VZP - ZP'!P454)&gt;0),'ÚHRADOVÝ KATALOG VZP - ZP'!P454,"")</f>
        <v/>
      </c>
      <c r="Q454" s="79" t="str">
        <f>IF(LEN(TRIM('ÚHRADOVÝ KATALOG VZP - ZP'!Q454))=0,"",IF(IFERROR(SEARCH("""",UPPER('ÚHRADOVÝ KATALOG VZP - ZP'!Q454)),0)=0,UPPER('ÚHRADOVÝ KATALOG VZP - ZP'!Q454),"("&amp;""""&amp;")"))</f>
        <v/>
      </c>
      <c r="R454" s="31" t="str">
        <f>IF(LEN(TRIM('ÚHRADOVÝ KATALOG VZP - ZP'!B454)&amp;TRIM('ÚHRADOVÝ KATALOG VZP - ZP'!C454)&amp;TRIM('ÚHRADOVÝ KATALOG VZP - ZP'!D454)&amp;TRIM('ÚHRADOVÝ KATALOG VZP - ZP'!E454)&amp;TRIM('ÚHRADOVÝ KATALOG VZP - ZP'!F454)&amp;TRIM('ÚHRADOVÝ KATALOG VZP - ZP'!G454)&amp;TRIM('ÚHRADOVÝ KATALOG VZP - ZP'!H454)&amp;TRIM('ÚHRADOVÝ KATALOG VZP - ZP'!I454)&amp;TRIM('ÚHRADOVÝ KATALOG VZP - ZP'!J454)&amp;TRIM('ÚHRADOVÝ KATALOG VZP - ZP'!K454)&amp;TRIM('ÚHRADOVÝ KATALOG VZP - ZP'!L454)&amp;TRIM('ÚHRADOVÝ KATALOG VZP - ZP'!M454)&amp;TRIM('ÚHRADOVÝ KATALOG VZP - ZP'!N454)&amp;TRIM('ÚHRADOVÝ KATALOG VZP - ZP'!O454)&amp;TRIM('ÚHRADOVÝ KATALOG VZP - ZP'!P454)&amp;TRIM('ÚHRADOVÝ KATALOG VZP - ZP'!Q454))=0,"ANO","NE")</f>
        <v>ANO</v>
      </c>
      <c r="S454" s="31" t="str">
        <f>IF(R454="NE",IF(LEN(TRIM('ÚHRADOVÝ KATALOG VZP - ZP'!B454))=0,"NOVÝ","OPRAVA"),"")</f>
        <v/>
      </c>
      <c r="T454" s="32" t="str">
        <f t="shared" si="28"/>
        <v>X</v>
      </c>
      <c r="U454" s="11"/>
      <c r="V454" s="11">
        <f>LEN(TRIM('ÚHRADOVÝ KATALOG VZP - ZP'!C454))</f>
        <v>0</v>
      </c>
      <c r="W454" s="11" t="str">
        <f>IF(IFERROR(SEARCH("""",UPPER('ÚHRADOVÝ KATALOG VZP - ZP'!C454)),0)&gt;0," "&amp;CHAR(34),"")</f>
        <v/>
      </c>
      <c r="X454" s="11" t="str">
        <f>IF(IFERROR(SEARCH("~?",UPPER('ÚHRADOVÝ KATALOG VZP - ZP'!C454)),0)&gt;0," ?","")</f>
        <v/>
      </c>
      <c r="Y454" s="11" t="str">
        <f>IF(IFERROR(SEARCH("!",UPPER('ÚHRADOVÝ KATALOG VZP - ZP'!C454)),0)&gt;0," !","")</f>
        <v/>
      </c>
      <c r="Z454" s="11" t="str">
        <f>IF(IFERROR(SEARCH("_",UPPER('ÚHRADOVÝ KATALOG VZP - ZP'!C454)),0)&gt;0," _","")</f>
        <v/>
      </c>
      <c r="AA454" s="11" t="str">
        <f>IF(IFERROR(SEARCH("§",UPPER('ÚHRADOVÝ KATALOG VZP - ZP'!C454)),0)&gt;0," §","")</f>
        <v/>
      </c>
      <c r="AB454" s="11" t="str">
        <f>IF(IFERROR(SEARCH("#",UPPER('ÚHRADOVÝ KATALOG VZP - ZP'!C454)),0)&gt;0," #","")</f>
        <v/>
      </c>
      <c r="AC454" s="11" t="str">
        <f>IF(IFERROR(SEARCH(CHAR(10),UPPER('ÚHRADOVÝ KATALOG VZP - ZP'!C454)),0)&gt;0," ALT+ENTER","")</f>
        <v/>
      </c>
      <c r="AD454" s="96" t="str">
        <f>IF(AND(V454=0, R454="NE"),"Chybí NAZ",IF(LEN(TRIM(W454&amp;X454&amp;Y454&amp;Z454&amp;AA454&amp;AB454&amp;AC454))&gt;0,"Nepovolený(é) znak(y):   "&amp;W454&amp;X454&amp;Y454&amp;Z454&amp;AA454&amp;AB454&amp;AC454,TRIM('ÚHRADOVÝ KATALOG VZP - ZP'!C454)))</f>
        <v/>
      </c>
      <c r="AE454" s="11">
        <f>LEN(TRIM('ÚHRADOVÝ KATALOG VZP - ZP'!D454))</f>
        <v>0</v>
      </c>
      <c r="AF454" s="11" t="str">
        <f>IF(IFERROR(SEARCH("""",UPPER('ÚHRADOVÝ KATALOG VZP - ZP'!D454)),0)&gt;0," "&amp;CHAR(34),"")</f>
        <v/>
      </c>
      <c r="AG454" s="11" t="str">
        <f>IF(IFERROR(SEARCH("~?",UPPER('ÚHRADOVÝ KATALOG VZP - ZP'!D454)),0)&gt;0," ?","")</f>
        <v/>
      </c>
      <c r="AH454" s="11" t="str">
        <f>IF(IFERROR(SEARCH("!",UPPER('ÚHRADOVÝ KATALOG VZP - ZP'!D454)),0)&gt;0," !","")</f>
        <v/>
      </c>
      <c r="AI454" s="11" t="str">
        <f>IF(IFERROR(SEARCH("_",UPPER('ÚHRADOVÝ KATALOG VZP - ZP'!D454)),0)&gt;0," _","")</f>
        <v/>
      </c>
      <c r="AJ454" s="11" t="str">
        <f>IF(IFERROR(SEARCH("§",UPPER('ÚHRADOVÝ KATALOG VZP - ZP'!D454)),0)&gt;0," §","")</f>
        <v/>
      </c>
      <c r="AK454" s="11" t="str">
        <f>IF(IFERROR(SEARCH("#",UPPER('ÚHRADOVÝ KATALOG VZP - ZP'!D454)),0)&gt;0," #","")</f>
        <v/>
      </c>
      <c r="AL454" s="11" t="str">
        <f>IF(IFERROR(SEARCH(CHAR(10),UPPER('ÚHRADOVÝ KATALOG VZP - ZP'!D454)),0)&gt;0," ALT+ENTER","")</f>
        <v/>
      </c>
      <c r="AM454" s="96" t="str">
        <f>IF(AND(AE454=0, R454="NE"),"Chybí DOP",IF(LEN(TRIM(AF454&amp;AG454&amp;AH454&amp;AI454&amp;AJ454&amp;AK454&amp;AL454))&gt;0,"Nepovolený(é) znak(y):   "&amp;AF454&amp;AG454&amp;AH454&amp;AI454&amp;AJ454&amp;AK454&amp;AL454,TRIM('ÚHRADOVÝ KATALOG VZP - ZP'!D454)))</f>
        <v/>
      </c>
    </row>
    <row r="455" spans="1:39" ht="30" hidden="1" customHeight="1" x14ac:dyDescent="0.2">
      <c r="A455" s="1">
        <v>450</v>
      </c>
      <c r="B455" s="20" t="str">
        <f>IF(ISBLANK('ÚHRADOVÝ KATALOG VZP - ZP'!B455),"",'ÚHRADOVÝ KATALOG VZP - ZP'!B455)</f>
        <v/>
      </c>
      <c r="C455" s="21" t="str">
        <f t="shared" ref="C455:C505" si="29">AD455</f>
        <v/>
      </c>
      <c r="D455" s="21" t="str">
        <f t="shared" ref="D455:D505" si="30">AM455</f>
        <v/>
      </c>
      <c r="E455" s="22" t="str">
        <f>IF(S455="NOVÝ",IF(LEN(TRIM('ÚHRADOVÝ KATALOG VZP - ZP'!E455))=0,"Chybí TYP",'ÚHRADOVÝ KATALOG VZP - ZP'!E455),IF(LEN(TRIM('ÚHRADOVÝ KATALOG VZP - ZP'!E455))=0,"",'ÚHRADOVÝ KATALOG VZP - ZP'!E455))</f>
        <v/>
      </c>
      <c r="F455" s="22" t="str">
        <f t="shared" ref="F455:F505" si="31">IF(S455="NOVÝ","M","")</f>
        <v/>
      </c>
      <c r="G455" s="22" t="str">
        <f>IF(S455="NOVÝ",IF(LEN(TRIM('ÚHRADOVÝ KATALOG VZP - ZP'!G455))=0,"???",IF(IFERROR(SEARCH("""",UPPER('ÚHRADOVÝ KATALOG VZP - ZP'!G455)),0)=0,UPPER('ÚHRADOVÝ KATALOG VZP - ZP'!G455),"("&amp;""""&amp;")")),IF(LEN(TRIM('ÚHRADOVÝ KATALOG VZP - ZP'!G455))=0,"",IF(IFERROR(SEARCH("""",UPPER('ÚHRADOVÝ KATALOG VZP - ZP'!G455)),0)=0,UPPER('ÚHRADOVÝ KATALOG VZP - ZP'!G455),"("&amp;""""&amp;")")))</f>
        <v/>
      </c>
      <c r="H455" s="22" t="str">
        <f>IF(IFERROR(SEARCH("""",UPPER('ÚHRADOVÝ KATALOG VZP - ZP'!H455)),0)=0,UPPER('ÚHRADOVÝ KATALOG VZP - ZP'!H455),"("&amp;""""&amp;")")</f>
        <v/>
      </c>
      <c r="I455" s="22" t="str">
        <f>IF(IFERROR(SEARCH("""",UPPER('ÚHRADOVÝ KATALOG VZP - ZP'!I455)),0)=0,UPPER('ÚHRADOVÝ KATALOG VZP - ZP'!I455),"("&amp;""""&amp;")")</f>
        <v/>
      </c>
      <c r="J455" s="23" t="str">
        <f>IF(S455="NOVÝ",IF(LEN(TRIM('ÚHRADOVÝ KATALOG VZP - ZP'!J455))=0,"Chybí VYC",'ÚHRADOVÝ KATALOG VZP - ZP'!J455),IF(LEN(TRIM('ÚHRADOVÝ KATALOG VZP - ZP'!J455))=0,"",'ÚHRADOVÝ KATALOG VZP - ZP'!J455))</f>
        <v/>
      </c>
      <c r="K455" s="22" t="str">
        <f>IF(S455="NOVÝ",IF(LEN(TRIM('ÚHRADOVÝ KATALOG VZP - ZP'!K455))=0,"Chybí MENA",IF(IFERROR(SEARCH("""",UPPER('ÚHRADOVÝ KATALOG VZP - ZP'!K455)),0)=0,UPPER('ÚHRADOVÝ KATALOG VZP - ZP'!K455),"("&amp;""""&amp;")")),IF(LEN(TRIM('ÚHRADOVÝ KATALOG VZP - ZP'!K455))=0,"",IF(IFERROR(SEARCH("""",UPPER('ÚHRADOVÝ KATALOG VZP - ZP'!K455)),0)=0,UPPER('ÚHRADOVÝ KATALOG VZP - ZP'!K455),"("&amp;""""&amp;")")))</f>
        <v/>
      </c>
      <c r="L455" s="24" t="str">
        <f>IF(S455="NOVÝ",IF(LEN(TRIM('ÚHRADOVÝ KATALOG VZP - ZP'!L455))=0,"Chybí KURZ",'ÚHRADOVÝ KATALOG VZP - ZP'!L455),IF(LEN(TRIM('ÚHRADOVÝ KATALOG VZP - ZP'!L455))=0,"",'ÚHRADOVÝ KATALOG VZP - ZP'!L455))</f>
        <v/>
      </c>
      <c r="M455" s="83" t="str">
        <f>IF(S455="NOVÝ",IF(LEN(TRIM('ÚHRADOVÝ KATALOG VZP - ZP'!M455))=0,"Chybí DPH",
IF(OR('ÚHRADOVÝ KATALOG VZP - ZP'!M455=15,'ÚHRADOVÝ KATALOG VZP - ZP'!M455=21),
'ÚHRADOVÝ KATALOG VZP - ZP'!M455,"CHYBA")),
IF(LEN(TRIM('ÚHRADOVÝ KATALOG VZP - ZP'!M455))=0,"",
IF(OR('ÚHRADOVÝ KATALOG VZP - ZP'!M455=15,'ÚHRADOVÝ KATALOG VZP - ZP'!M455=21),
'ÚHRADOVÝ KATALOG VZP - ZP'!M455,"CHYBA"))
)</f>
        <v/>
      </c>
      <c r="N455" s="25" t="str">
        <f>IF(R455="NE",IF(AND(T455&lt;&gt;"X",LEN('ÚHRADOVÝ KATALOG VZP - ZP'!N455)&gt;0),IF(ROUND(J455*L455*(1+(M455/100))*T455,2)&lt;'ÚHRADOVÝ KATALOG VZP - ZP'!N455,TEXT('ÚHRADOVÝ KATALOG VZP - ZP'!N455,"# ##0,00 Kč") &amp; CHAR(10) &amp; "&gt; " &amp; TEXT('ÚHRADOVÝ KATALOG VZP - ZP'!N455-(J455*L455*(1+(M455/100))*T455),"# ##0,00 Kč"),TEXT('ÚHRADOVÝ KATALOG VZP - ZP'!N455,"# ##0,00 Kč") &amp; CHAR(10) &amp; "OK"),"Chybí data pro výpočet"),"")</f>
        <v/>
      </c>
      <c r="O455" s="26" t="str">
        <f>IF(AND(R455="NE",LEN('ÚHRADOVÝ KATALOG VZP - ZP'!O455)&gt;0),'ÚHRADOVÝ KATALOG VZP - ZP'!O455,"")</f>
        <v/>
      </c>
      <c r="P455" s="26" t="str">
        <f>IF(AND(R455="NE",LEN('ÚHRADOVÝ KATALOG VZP - ZP'!P455)&gt;0),'ÚHRADOVÝ KATALOG VZP - ZP'!P455,"")</f>
        <v/>
      </c>
      <c r="Q455" s="79" t="str">
        <f>IF(LEN(TRIM('ÚHRADOVÝ KATALOG VZP - ZP'!Q455))=0,"",IF(IFERROR(SEARCH("""",UPPER('ÚHRADOVÝ KATALOG VZP - ZP'!Q455)),0)=0,UPPER('ÚHRADOVÝ KATALOG VZP - ZP'!Q455),"("&amp;""""&amp;")"))</f>
        <v/>
      </c>
      <c r="R455" s="31" t="str">
        <f>IF(LEN(TRIM('ÚHRADOVÝ KATALOG VZP - ZP'!B455)&amp;TRIM('ÚHRADOVÝ KATALOG VZP - ZP'!C455)&amp;TRIM('ÚHRADOVÝ KATALOG VZP - ZP'!D455)&amp;TRIM('ÚHRADOVÝ KATALOG VZP - ZP'!E455)&amp;TRIM('ÚHRADOVÝ KATALOG VZP - ZP'!F455)&amp;TRIM('ÚHRADOVÝ KATALOG VZP - ZP'!G455)&amp;TRIM('ÚHRADOVÝ KATALOG VZP - ZP'!H455)&amp;TRIM('ÚHRADOVÝ KATALOG VZP - ZP'!I455)&amp;TRIM('ÚHRADOVÝ KATALOG VZP - ZP'!J455)&amp;TRIM('ÚHRADOVÝ KATALOG VZP - ZP'!K455)&amp;TRIM('ÚHRADOVÝ KATALOG VZP - ZP'!L455)&amp;TRIM('ÚHRADOVÝ KATALOG VZP - ZP'!M455)&amp;TRIM('ÚHRADOVÝ KATALOG VZP - ZP'!N455)&amp;TRIM('ÚHRADOVÝ KATALOG VZP - ZP'!O455)&amp;TRIM('ÚHRADOVÝ KATALOG VZP - ZP'!P455)&amp;TRIM('ÚHRADOVÝ KATALOG VZP - ZP'!Q455))=0,"ANO","NE")</f>
        <v>ANO</v>
      </c>
      <c r="S455" s="31" t="str">
        <f>IF(R455="NE",IF(LEN(TRIM('ÚHRADOVÝ KATALOG VZP - ZP'!B455))=0,"NOVÝ","OPRAVA"),"")</f>
        <v/>
      </c>
      <c r="T455" s="32" t="str">
        <f t="shared" ref="T455:T504" si="32">IF(AND(LEN(TRIM(J455))&gt;0,LEN(TRIM(L455))&gt;0,LEN(TRIM(M455))&gt;0,F455&lt;&gt;"???"),IF(F455="M",1.1,1.25),"X")</f>
        <v>X</v>
      </c>
      <c r="U455" s="11"/>
      <c r="V455" s="11">
        <f>LEN(TRIM('ÚHRADOVÝ KATALOG VZP - ZP'!C455))</f>
        <v>0</v>
      </c>
      <c r="W455" s="11" t="str">
        <f>IF(IFERROR(SEARCH("""",UPPER('ÚHRADOVÝ KATALOG VZP - ZP'!C455)),0)&gt;0," "&amp;CHAR(34),"")</f>
        <v/>
      </c>
      <c r="X455" s="11" t="str">
        <f>IF(IFERROR(SEARCH("~?",UPPER('ÚHRADOVÝ KATALOG VZP - ZP'!C455)),0)&gt;0," ?","")</f>
        <v/>
      </c>
      <c r="Y455" s="11" t="str">
        <f>IF(IFERROR(SEARCH("!",UPPER('ÚHRADOVÝ KATALOG VZP - ZP'!C455)),0)&gt;0," !","")</f>
        <v/>
      </c>
      <c r="Z455" s="11" t="str">
        <f>IF(IFERROR(SEARCH("_",UPPER('ÚHRADOVÝ KATALOG VZP - ZP'!C455)),0)&gt;0," _","")</f>
        <v/>
      </c>
      <c r="AA455" s="11" t="str">
        <f>IF(IFERROR(SEARCH("§",UPPER('ÚHRADOVÝ KATALOG VZP - ZP'!C455)),0)&gt;0," §","")</f>
        <v/>
      </c>
      <c r="AB455" s="11" t="str">
        <f>IF(IFERROR(SEARCH("#",UPPER('ÚHRADOVÝ KATALOG VZP - ZP'!C455)),0)&gt;0," #","")</f>
        <v/>
      </c>
      <c r="AC455" s="11" t="str">
        <f>IF(IFERROR(SEARCH(CHAR(10),UPPER('ÚHRADOVÝ KATALOG VZP - ZP'!C455)),0)&gt;0," ALT+ENTER","")</f>
        <v/>
      </c>
      <c r="AD455" s="96" t="str">
        <f>IF(AND(V455=0, R455="NE"),"Chybí NAZ",IF(LEN(TRIM(W455&amp;X455&amp;Y455&amp;Z455&amp;AA455&amp;AB455&amp;AC455))&gt;0,"Nepovolený(é) znak(y):   "&amp;W455&amp;X455&amp;Y455&amp;Z455&amp;AA455&amp;AB455&amp;AC455,TRIM('ÚHRADOVÝ KATALOG VZP - ZP'!C455)))</f>
        <v/>
      </c>
      <c r="AE455" s="11">
        <f>LEN(TRIM('ÚHRADOVÝ KATALOG VZP - ZP'!D455))</f>
        <v>0</v>
      </c>
      <c r="AF455" s="11" t="str">
        <f>IF(IFERROR(SEARCH("""",UPPER('ÚHRADOVÝ KATALOG VZP - ZP'!D455)),0)&gt;0," "&amp;CHAR(34),"")</f>
        <v/>
      </c>
      <c r="AG455" s="11" t="str">
        <f>IF(IFERROR(SEARCH("~?",UPPER('ÚHRADOVÝ KATALOG VZP - ZP'!D455)),0)&gt;0," ?","")</f>
        <v/>
      </c>
      <c r="AH455" s="11" t="str">
        <f>IF(IFERROR(SEARCH("!",UPPER('ÚHRADOVÝ KATALOG VZP - ZP'!D455)),0)&gt;0," !","")</f>
        <v/>
      </c>
      <c r="AI455" s="11" t="str">
        <f>IF(IFERROR(SEARCH("_",UPPER('ÚHRADOVÝ KATALOG VZP - ZP'!D455)),0)&gt;0," _","")</f>
        <v/>
      </c>
      <c r="AJ455" s="11" t="str">
        <f>IF(IFERROR(SEARCH("§",UPPER('ÚHRADOVÝ KATALOG VZP - ZP'!D455)),0)&gt;0," §","")</f>
        <v/>
      </c>
      <c r="AK455" s="11" t="str">
        <f>IF(IFERROR(SEARCH("#",UPPER('ÚHRADOVÝ KATALOG VZP - ZP'!D455)),0)&gt;0," #","")</f>
        <v/>
      </c>
      <c r="AL455" s="11" t="str">
        <f>IF(IFERROR(SEARCH(CHAR(10),UPPER('ÚHRADOVÝ KATALOG VZP - ZP'!D455)),0)&gt;0," ALT+ENTER","")</f>
        <v/>
      </c>
      <c r="AM455" s="96" t="str">
        <f>IF(AND(AE455=0, R455="NE"),"Chybí DOP",IF(LEN(TRIM(AF455&amp;AG455&amp;AH455&amp;AI455&amp;AJ455&amp;AK455&amp;AL455))&gt;0,"Nepovolený(é) znak(y):   "&amp;AF455&amp;AG455&amp;AH455&amp;AI455&amp;AJ455&amp;AK455&amp;AL455,TRIM('ÚHRADOVÝ KATALOG VZP - ZP'!D455)))</f>
        <v/>
      </c>
    </row>
    <row r="456" spans="1:39" ht="30" hidden="1" customHeight="1" x14ac:dyDescent="0.2">
      <c r="A456" s="1">
        <v>451</v>
      </c>
      <c r="B456" s="20" t="str">
        <f>IF(ISBLANK('ÚHRADOVÝ KATALOG VZP - ZP'!B456),"",'ÚHRADOVÝ KATALOG VZP - ZP'!B456)</f>
        <v/>
      </c>
      <c r="C456" s="21" t="str">
        <f t="shared" si="29"/>
        <v/>
      </c>
      <c r="D456" s="21" t="str">
        <f t="shared" si="30"/>
        <v/>
      </c>
      <c r="E456" s="22" t="str">
        <f>IF(S456="NOVÝ",IF(LEN(TRIM('ÚHRADOVÝ KATALOG VZP - ZP'!E456))=0,"Chybí TYP",'ÚHRADOVÝ KATALOG VZP - ZP'!E456),IF(LEN(TRIM('ÚHRADOVÝ KATALOG VZP - ZP'!E456))=0,"",'ÚHRADOVÝ KATALOG VZP - ZP'!E456))</f>
        <v/>
      </c>
      <c r="F456" s="22" t="str">
        <f t="shared" si="31"/>
        <v/>
      </c>
      <c r="G456" s="22" t="str">
        <f>IF(S456="NOVÝ",IF(LEN(TRIM('ÚHRADOVÝ KATALOG VZP - ZP'!G456))=0,"???",IF(IFERROR(SEARCH("""",UPPER('ÚHRADOVÝ KATALOG VZP - ZP'!G456)),0)=0,UPPER('ÚHRADOVÝ KATALOG VZP - ZP'!G456),"("&amp;""""&amp;")")),IF(LEN(TRIM('ÚHRADOVÝ KATALOG VZP - ZP'!G456))=0,"",IF(IFERROR(SEARCH("""",UPPER('ÚHRADOVÝ KATALOG VZP - ZP'!G456)),0)=0,UPPER('ÚHRADOVÝ KATALOG VZP - ZP'!G456),"("&amp;""""&amp;")")))</f>
        <v/>
      </c>
      <c r="H456" s="22" t="str">
        <f>IF(IFERROR(SEARCH("""",UPPER('ÚHRADOVÝ KATALOG VZP - ZP'!H456)),0)=0,UPPER('ÚHRADOVÝ KATALOG VZP - ZP'!H456),"("&amp;""""&amp;")")</f>
        <v/>
      </c>
      <c r="I456" s="22" t="str">
        <f>IF(IFERROR(SEARCH("""",UPPER('ÚHRADOVÝ KATALOG VZP - ZP'!I456)),0)=0,UPPER('ÚHRADOVÝ KATALOG VZP - ZP'!I456),"("&amp;""""&amp;")")</f>
        <v/>
      </c>
      <c r="J456" s="23" t="str">
        <f>IF(S456="NOVÝ",IF(LEN(TRIM('ÚHRADOVÝ KATALOG VZP - ZP'!J456))=0,"Chybí VYC",'ÚHRADOVÝ KATALOG VZP - ZP'!J456),IF(LEN(TRIM('ÚHRADOVÝ KATALOG VZP - ZP'!J456))=0,"",'ÚHRADOVÝ KATALOG VZP - ZP'!J456))</f>
        <v/>
      </c>
      <c r="K456" s="22" t="str">
        <f>IF(S456="NOVÝ",IF(LEN(TRIM('ÚHRADOVÝ KATALOG VZP - ZP'!K456))=0,"Chybí MENA",IF(IFERROR(SEARCH("""",UPPER('ÚHRADOVÝ KATALOG VZP - ZP'!K456)),0)=0,UPPER('ÚHRADOVÝ KATALOG VZP - ZP'!K456),"("&amp;""""&amp;")")),IF(LEN(TRIM('ÚHRADOVÝ KATALOG VZP - ZP'!K456))=0,"",IF(IFERROR(SEARCH("""",UPPER('ÚHRADOVÝ KATALOG VZP - ZP'!K456)),0)=0,UPPER('ÚHRADOVÝ KATALOG VZP - ZP'!K456),"("&amp;""""&amp;")")))</f>
        <v/>
      </c>
      <c r="L456" s="24" t="str">
        <f>IF(S456="NOVÝ",IF(LEN(TRIM('ÚHRADOVÝ KATALOG VZP - ZP'!L456))=0,"Chybí KURZ",'ÚHRADOVÝ KATALOG VZP - ZP'!L456),IF(LEN(TRIM('ÚHRADOVÝ KATALOG VZP - ZP'!L456))=0,"",'ÚHRADOVÝ KATALOG VZP - ZP'!L456))</f>
        <v/>
      </c>
      <c r="M456" s="83" t="str">
        <f>IF(S456="NOVÝ",IF(LEN(TRIM('ÚHRADOVÝ KATALOG VZP - ZP'!M456))=0,"Chybí DPH",
IF(OR('ÚHRADOVÝ KATALOG VZP - ZP'!M456=15,'ÚHRADOVÝ KATALOG VZP - ZP'!M456=21),
'ÚHRADOVÝ KATALOG VZP - ZP'!M456,"CHYBA")),
IF(LEN(TRIM('ÚHRADOVÝ KATALOG VZP - ZP'!M456))=0,"",
IF(OR('ÚHRADOVÝ KATALOG VZP - ZP'!M456=15,'ÚHRADOVÝ KATALOG VZP - ZP'!M456=21),
'ÚHRADOVÝ KATALOG VZP - ZP'!M456,"CHYBA"))
)</f>
        <v/>
      </c>
      <c r="N456" s="25" t="str">
        <f>IF(R456="NE",IF(AND(T456&lt;&gt;"X",LEN('ÚHRADOVÝ KATALOG VZP - ZP'!N456)&gt;0),IF(ROUND(J456*L456*(1+(M456/100))*T456,2)&lt;'ÚHRADOVÝ KATALOG VZP - ZP'!N456,TEXT('ÚHRADOVÝ KATALOG VZP - ZP'!N456,"# ##0,00 Kč") &amp; CHAR(10) &amp; "&gt; " &amp; TEXT('ÚHRADOVÝ KATALOG VZP - ZP'!N456-(J456*L456*(1+(M456/100))*T456),"# ##0,00 Kč"),TEXT('ÚHRADOVÝ KATALOG VZP - ZP'!N456,"# ##0,00 Kč") &amp; CHAR(10) &amp; "OK"),"Chybí data pro výpočet"),"")</f>
        <v/>
      </c>
      <c r="O456" s="26" t="str">
        <f>IF(AND(R456="NE",LEN('ÚHRADOVÝ KATALOG VZP - ZP'!O456)&gt;0),'ÚHRADOVÝ KATALOG VZP - ZP'!O456,"")</f>
        <v/>
      </c>
      <c r="P456" s="26" t="str">
        <f>IF(AND(R456="NE",LEN('ÚHRADOVÝ KATALOG VZP - ZP'!P456)&gt;0),'ÚHRADOVÝ KATALOG VZP - ZP'!P456,"")</f>
        <v/>
      </c>
      <c r="Q456" s="79" t="str">
        <f>IF(LEN(TRIM('ÚHRADOVÝ KATALOG VZP - ZP'!Q456))=0,"",IF(IFERROR(SEARCH("""",UPPER('ÚHRADOVÝ KATALOG VZP - ZP'!Q456)),0)=0,UPPER('ÚHRADOVÝ KATALOG VZP - ZP'!Q456),"("&amp;""""&amp;")"))</f>
        <v/>
      </c>
      <c r="R456" s="31" t="str">
        <f>IF(LEN(TRIM('ÚHRADOVÝ KATALOG VZP - ZP'!B456)&amp;TRIM('ÚHRADOVÝ KATALOG VZP - ZP'!C456)&amp;TRIM('ÚHRADOVÝ KATALOG VZP - ZP'!D456)&amp;TRIM('ÚHRADOVÝ KATALOG VZP - ZP'!E456)&amp;TRIM('ÚHRADOVÝ KATALOG VZP - ZP'!F456)&amp;TRIM('ÚHRADOVÝ KATALOG VZP - ZP'!G456)&amp;TRIM('ÚHRADOVÝ KATALOG VZP - ZP'!H456)&amp;TRIM('ÚHRADOVÝ KATALOG VZP - ZP'!I456)&amp;TRIM('ÚHRADOVÝ KATALOG VZP - ZP'!J456)&amp;TRIM('ÚHRADOVÝ KATALOG VZP - ZP'!K456)&amp;TRIM('ÚHRADOVÝ KATALOG VZP - ZP'!L456)&amp;TRIM('ÚHRADOVÝ KATALOG VZP - ZP'!M456)&amp;TRIM('ÚHRADOVÝ KATALOG VZP - ZP'!N456)&amp;TRIM('ÚHRADOVÝ KATALOG VZP - ZP'!O456)&amp;TRIM('ÚHRADOVÝ KATALOG VZP - ZP'!P456)&amp;TRIM('ÚHRADOVÝ KATALOG VZP - ZP'!Q456))=0,"ANO","NE")</f>
        <v>ANO</v>
      </c>
      <c r="S456" s="31" t="str">
        <f>IF(R456="NE",IF(LEN(TRIM('ÚHRADOVÝ KATALOG VZP - ZP'!B456))=0,"NOVÝ","OPRAVA"),"")</f>
        <v/>
      </c>
      <c r="T456" s="32" t="str">
        <f t="shared" si="32"/>
        <v>X</v>
      </c>
      <c r="U456" s="11"/>
      <c r="V456" s="11">
        <f>LEN(TRIM('ÚHRADOVÝ KATALOG VZP - ZP'!C456))</f>
        <v>0</v>
      </c>
      <c r="W456" s="11" t="str">
        <f>IF(IFERROR(SEARCH("""",UPPER('ÚHRADOVÝ KATALOG VZP - ZP'!C456)),0)&gt;0," "&amp;CHAR(34),"")</f>
        <v/>
      </c>
      <c r="X456" s="11" t="str">
        <f>IF(IFERROR(SEARCH("~?",UPPER('ÚHRADOVÝ KATALOG VZP - ZP'!C456)),0)&gt;0," ?","")</f>
        <v/>
      </c>
      <c r="Y456" s="11" t="str">
        <f>IF(IFERROR(SEARCH("!",UPPER('ÚHRADOVÝ KATALOG VZP - ZP'!C456)),0)&gt;0," !","")</f>
        <v/>
      </c>
      <c r="Z456" s="11" t="str">
        <f>IF(IFERROR(SEARCH("_",UPPER('ÚHRADOVÝ KATALOG VZP - ZP'!C456)),0)&gt;0," _","")</f>
        <v/>
      </c>
      <c r="AA456" s="11" t="str">
        <f>IF(IFERROR(SEARCH("§",UPPER('ÚHRADOVÝ KATALOG VZP - ZP'!C456)),0)&gt;0," §","")</f>
        <v/>
      </c>
      <c r="AB456" s="11" t="str">
        <f>IF(IFERROR(SEARCH("#",UPPER('ÚHRADOVÝ KATALOG VZP - ZP'!C456)),0)&gt;0," #","")</f>
        <v/>
      </c>
      <c r="AC456" s="11" t="str">
        <f>IF(IFERROR(SEARCH(CHAR(10),UPPER('ÚHRADOVÝ KATALOG VZP - ZP'!C456)),0)&gt;0," ALT+ENTER","")</f>
        <v/>
      </c>
      <c r="AD456" s="96" t="str">
        <f>IF(AND(V456=0, R456="NE"),"Chybí NAZ",IF(LEN(TRIM(W456&amp;X456&amp;Y456&amp;Z456&amp;AA456&amp;AB456&amp;AC456))&gt;0,"Nepovolený(é) znak(y):   "&amp;W456&amp;X456&amp;Y456&amp;Z456&amp;AA456&amp;AB456&amp;AC456,TRIM('ÚHRADOVÝ KATALOG VZP - ZP'!C456)))</f>
        <v/>
      </c>
      <c r="AE456" s="11">
        <f>LEN(TRIM('ÚHRADOVÝ KATALOG VZP - ZP'!D456))</f>
        <v>0</v>
      </c>
      <c r="AF456" s="11" t="str">
        <f>IF(IFERROR(SEARCH("""",UPPER('ÚHRADOVÝ KATALOG VZP - ZP'!D456)),0)&gt;0," "&amp;CHAR(34),"")</f>
        <v/>
      </c>
      <c r="AG456" s="11" t="str">
        <f>IF(IFERROR(SEARCH("~?",UPPER('ÚHRADOVÝ KATALOG VZP - ZP'!D456)),0)&gt;0," ?","")</f>
        <v/>
      </c>
      <c r="AH456" s="11" t="str">
        <f>IF(IFERROR(SEARCH("!",UPPER('ÚHRADOVÝ KATALOG VZP - ZP'!D456)),0)&gt;0," !","")</f>
        <v/>
      </c>
      <c r="AI456" s="11" t="str">
        <f>IF(IFERROR(SEARCH("_",UPPER('ÚHRADOVÝ KATALOG VZP - ZP'!D456)),0)&gt;0," _","")</f>
        <v/>
      </c>
      <c r="AJ456" s="11" t="str">
        <f>IF(IFERROR(SEARCH("§",UPPER('ÚHRADOVÝ KATALOG VZP - ZP'!D456)),0)&gt;0," §","")</f>
        <v/>
      </c>
      <c r="AK456" s="11" t="str">
        <f>IF(IFERROR(SEARCH("#",UPPER('ÚHRADOVÝ KATALOG VZP - ZP'!D456)),0)&gt;0," #","")</f>
        <v/>
      </c>
      <c r="AL456" s="11" t="str">
        <f>IF(IFERROR(SEARCH(CHAR(10),UPPER('ÚHRADOVÝ KATALOG VZP - ZP'!D456)),0)&gt;0," ALT+ENTER","")</f>
        <v/>
      </c>
      <c r="AM456" s="96" t="str">
        <f>IF(AND(AE456=0, R456="NE"),"Chybí DOP",IF(LEN(TRIM(AF456&amp;AG456&amp;AH456&amp;AI456&amp;AJ456&amp;AK456&amp;AL456))&gt;0,"Nepovolený(é) znak(y):   "&amp;AF456&amp;AG456&amp;AH456&amp;AI456&amp;AJ456&amp;AK456&amp;AL456,TRIM('ÚHRADOVÝ KATALOG VZP - ZP'!D456)))</f>
        <v/>
      </c>
    </row>
    <row r="457" spans="1:39" ht="30" hidden="1" customHeight="1" x14ac:dyDescent="0.2">
      <c r="A457" s="1">
        <v>452</v>
      </c>
      <c r="B457" s="20" t="str">
        <f>IF(ISBLANK('ÚHRADOVÝ KATALOG VZP - ZP'!B457),"",'ÚHRADOVÝ KATALOG VZP - ZP'!B457)</f>
        <v/>
      </c>
      <c r="C457" s="21" t="str">
        <f t="shared" si="29"/>
        <v/>
      </c>
      <c r="D457" s="21" t="str">
        <f t="shared" si="30"/>
        <v/>
      </c>
      <c r="E457" s="22" t="str">
        <f>IF(S457="NOVÝ",IF(LEN(TRIM('ÚHRADOVÝ KATALOG VZP - ZP'!E457))=0,"Chybí TYP",'ÚHRADOVÝ KATALOG VZP - ZP'!E457),IF(LEN(TRIM('ÚHRADOVÝ KATALOG VZP - ZP'!E457))=0,"",'ÚHRADOVÝ KATALOG VZP - ZP'!E457))</f>
        <v/>
      </c>
      <c r="F457" s="22" t="str">
        <f t="shared" si="31"/>
        <v/>
      </c>
      <c r="G457" s="22" t="str">
        <f>IF(S457="NOVÝ",IF(LEN(TRIM('ÚHRADOVÝ KATALOG VZP - ZP'!G457))=0,"???",IF(IFERROR(SEARCH("""",UPPER('ÚHRADOVÝ KATALOG VZP - ZP'!G457)),0)=0,UPPER('ÚHRADOVÝ KATALOG VZP - ZP'!G457),"("&amp;""""&amp;")")),IF(LEN(TRIM('ÚHRADOVÝ KATALOG VZP - ZP'!G457))=0,"",IF(IFERROR(SEARCH("""",UPPER('ÚHRADOVÝ KATALOG VZP - ZP'!G457)),0)=0,UPPER('ÚHRADOVÝ KATALOG VZP - ZP'!G457),"("&amp;""""&amp;")")))</f>
        <v/>
      </c>
      <c r="H457" s="22" t="str">
        <f>IF(IFERROR(SEARCH("""",UPPER('ÚHRADOVÝ KATALOG VZP - ZP'!H457)),0)=0,UPPER('ÚHRADOVÝ KATALOG VZP - ZP'!H457),"("&amp;""""&amp;")")</f>
        <v/>
      </c>
      <c r="I457" s="22" t="str">
        <f>IF(IFERROR(SEARCH("""",UPPER('ÚHRADOVÝ KATALOG VZP - ZP'!I457)),0)=0,UPPER('ÚHRADOVÝ KATALOG VZP - ZP'!I457),"("&amp;""""&amp;")")</f>
        <v/>
      </c>
      <c r="J457" s="23" t="str">
        <f>IF(S457="NOVÝ",IF(LEN(TRIM('ÚHRADOVÝ KATALOG VZP - ZP'!J457))=0,"Chybí VYC",'ÚHRADOVÝ KATALOG VZP - ZP'!J457),IF(LEN(TRIM('ÚHRADOVÝ KATALOG VZP - ZP'!J457))=0,"",'ÚHRADOVÝ KATALOG VZP - ZP'!J457))</f>
        <v/>
      </c>
      <c r="K457" s="22" t="str">
        <f>IF(S457="NOVÝ",IF(LEN(TRIM('ÚHRADOVÝ KATALOG VZP - ZP'!K457))=0,"Chybí MENA",IF(IFERROR(SEARCH("""",UPPER('ÚHRADOVÝ KATALOG VZP - ZP'!K457)),0)=0,UPPER('ÚHRADOVÝ KATALOG VZP - ZP'!K457),"("&amp;""""&amp;")")),IF(LEN(TRIM('ÚHRADOVÝ KATALOG VZP - ZP'!K457))=0,"",IF(IFERROR(SEARCH("""",UPPER('ÚHRADOVÝ KATALOG VZP - ZP'!K457)),0)=0,UPPER('ÚHRADOVÝ KATALOG VZP - ZP'!K457),"("&amp;""""&amp;")")))</f>
        <v/>
      </c>
      <c r="L457" s="24" t="str">
        <f>IF(S457="NOVÝ",IF(LEN(TRIM('ÚHRADOVÝ KATALOG VZP - ZP'!L457))=0,"Chybí KURZ",'ÚHRADOVÝ KATALOG VZP - ZP'!L457),IF(LEN(TRIM('ÚHRADOVÝ KATALOG VZP - ZP'!L457))=0,"",'ÚHRADOVÝ KATALOG VZP - ZP'!L457))</f>
        <v/>
      </c>
      <c r="M457" s="83" t="str">
        <f>IF(S457="NOVÝ",IF(LEN(TRIM('ÚHRADOVÝ KATALOG VZP - ZP'!M457))=0,"Chybí DPH",
IF(OR('ÚHRADOVÝ KATALOG VZP - ZP'!M457=15,'ÚHRADOVÝ KATALOG VZP - ZP'!M457=21),
'ÚHRADOVÝ KATALOG VZP - ZP'!M457,"CHYBA")),
IF(LEN(TRIM('ÚHRADOVÝ KATALOG VZP - ZP'!M457))=0,"",
IF(OR('ÚHRADOVÝ KATALOG VZP - ZP'!M457=15,'ÚHRADOVÝ KATALOG VZP - ZP'!M457=21),
'ÚHRADOVÝ KATALOG VZP - ZP'!M457,"CHYBA"))
)</f>
        <v/>
      </c>
      <c r="N457" s="25" t="str">
        <f>IF(R457="NE",IF(AND(T457&lt;&gt;"X",LEN('ÚHRADOVÝ KATALOG VZP - ZP'!N457)&gt;0),IF(ROUND(J457*L457*(1+(M457/100))*T457,2)&lt;'ÚHRADOVÝ KATALOG VZP - ZP'!N457,TEXT('ÚHRADOVÝ KATALOG VZP - ZP'!N457,"# ##0,00 Kč") &amp; CHAR(10) &amp; "&gt; " &amp; TEXT('ÚHRADOVÝ KATALOG VZP - ZP'!N457-(J457*L457*(1+(M457/100))*T457),"# ##0,00 Kč"),TEXT('ÚHRADOVÝ KATALOG VZP - ZP'!N457,"# ##0,00 Kč") &amp; CHAR(10) &amp; "OK"),"Chybí data pro výpočet"),"")</f>
        <v/>
      </c>
      <c r="O457" s="26" t="str">
        <f>IF(AND(R457="NE",LEN('ÚHRADOVÝ KATALOG VZP - ZP'!O457)&gt;0),'ÚHRADOVÝ KATALOG VZP - ZP'!O457,"")</f>
        <v/>
      </c>
      <c r="P457" s="26" t="str">
        <f>IF(AND(R457="NE",LEN('ÚHRADOVÝ KATALOG VZP - ZP'!P457)&gt;0),'ÚHRADOVÝ KATALOG VZP - ZP'!P457,"")</f>
        <v/>
      </c>
      <c r="Q457" s="79" t="str">
        <f>IF(LEN(TRIM('ÚHRADOVÝ KATALOG VZP - ZP'!Q457))=0,"",IF(IFERROR(SEARCH("""",UPPER('ÚHRADOVÝ KATALOG VZP - ZP'!Q457)),0)=0,UPPER('ÚHRADOVÝ KATALOG VZP - ZP'!Q457),"("&amp;""""&amp;")"))</f>
        <v/>
      </c>
      <c r="R457" s="31" t="str">
        <f>IF(LEN(TRIM('ÚHRADOVÝ KATALOG VZP - ZP'!B457)&amp;TRIM('ÚHRADOVÝ KATALOG VZP - ZP'!C457)&amp;TRIM('ÚHRADOVÝ KATALOG VZP - ZP'!D457)&amp;TRIM('ÚHRADOVÝ KATALOG VZP - ZP'!E457)&amp;TRIM('ÚHRADOVÝ KATALOG VZP - ZP'!F457)&amp;TRIM('ÚHRADOVÝ KATALOG VZP - ZP'!G457)&amp;TRIM('ÚHRADOVÝ KATALOG VZP - ZP'!H457)&amp;TRIM('ÚHRADOVÝ KATALOG VZP - ZP'!I457)&amp;TRIM('ÚHRADOVÝ KATALOG VZP - ZP'!J457)&amp;TRIM('ÚHRADOVÝ KATALOG VZP - ZP'!K457)&amp;TRIM('ÚHRADOVÝ KATALOG VZP - ZP'!L457)&amp;TRIM('ÚHRADOVÝ KATALOG VZP - ZP'!M457)&amp;TRIM('ÚHRADOVÝ KATALOG VZP - ZP'!N457)&amp;TRIM('ÚHRADOVÝ KATALOG VZP - ZP'!O457)&amp;TRIM('ÚHRADOVÝ KATALOG VZP - ZP'!P457)&amp;TRIM('ÚHRADOVÝ KATALOG VZP - ZP'!Q457))=0,"ANO","NE")</f>
        <v>ANO</v>
      </c>
      <c r="S457" s="31" t="str">
        <f>IF(R457="NE",IF(LEN(TRIM('ÚHRADOVÝ KATALOG VZP - ZP'!B457))=0,"NOVÝ","OPRAVA"),"")</f>
        <v/>
      </c>
      <c r="T457" s="32" t="str">
        <f t="shared" si="32"/>
        <v>X</v>
      </c>
      <c r="U457" s="11"/>
      <c r="V457" s="11">
        <f>LEN(TRIM('ÚHRADOVÝ KATALOG VZP - ZP'!C457))</f>
        <v>0</v>
      </c>
      <c r="W457" s="11" t="str">
        <f>IF(IFERROR(SEARCH("""",UPPER('ÚHRADOVÝ KATALOG VZP - ZP'!C457)),0)&gt;0," "&amp;CHAR(34),"")</f>
        <v/>
      </c>
      <c r="X457" s="11" t="str">
        <f>IF(IFERROR(SEARCH("~?",UPPER('ÚHRADOVÝ KATALOG VZP - ZP'!C457)),0)&gt;0," ?","")</f>
        <v/>
      </c>
      <c r="Y457" s="11" t="str">
        <f>IF(IFERROR(SEARCH("!",UPPER('ÚHRADOVÝ KATALOG VZP - ZP'!C457)),0)&gt;0," !","")</f>
        <v/>
      </c>
      <c r="Z457" s="11" t="str">
        <f>IF(IFERROR(SEARCH("_",UPPER('ÚHRADOVÝ KATALOG VZP - ZP'!C457)),0)&gt;0," _","")</f>
        <v/>
      </c>
      <c r="AA457" s="11" t="str">
        <f>IF(IFERROR(SEARCH("§",UPPER('ÚHRADOVÝ KATALOG VZP - ZP'!C457)),0)&gt;0," §","")</f>
        <v/>
      </c>
      <c r="AB457" s="11" t="str">
        <f>IF(IFERROR(SEARCH("#",UPPER('ÚHRADOVÝ KATALOG VZP - ZP'!C457)),0)&gt;0," #","")</f>
        <v/>
      </c>
      <c r="AC457" s="11" t="str">
        <f>IF(IFERROR(SEARCH(CHAR(10),UPPER('ÚHRADOVÝ KATALOG VZP - ZP'!C457)),0)&gt;0," ALT+ENTER","")</f>
        <v/>
      </c>
      <c r="AD457" s="96" t="str">
        <f>IF(AND(V457=0, R457="NE"),"Chybí NAZ",IF(LEN(TRIM(W457&amp;X457&amp;Y457&amp;Z457&amp;AA457&amp;AB457&amp;AC457))&gt;0,"Nepovolený(é) znak(y):   "&amp;W457&amp;X457&amp;Y457&amp;Z457&amp;AA457&amp;AB457&amp;AC457,TRIM('ÚHRADOVÝ KATALOG VZP - ZP'!C457)))</f>
        <v/>
      </c>
      <c r="AE457" s="11">
        <f>LEN(TRIM('ÚHRADOVÝ KATALOG VZP - ZP'!D457))</f>
        <v>0</v>
      </c>
      <c r="AF457" s="11" t="str">
        <f>IF(IFERROR(SEARCH("""",UPPER('ÚHRADOVÝ KATALOG VZP - ZP'!D457)),0)&gt;0," "&amp;CHAR(34),"")</f>
        <v/>
      </c>
      <c r="AG457" s="11" t="str">
        <f>IF(IFERROR(SEARCH("~?",UPPER('ÚHRADOVÝ KATALOG VZP - ZP'!D457)),0)&gt;0," ?","")</f>
        <v/>
      </c>
      <c r="AH457" s="11" t="str">
        <f>IF(IFERROR(SEARCH("!",UPPER('ÚHRADOVÝ KATALOG VZP - ZP'!D457)),0)&gt;0," !","")</f>
        <v/>
      </c>
      <c r="AI457" s="11" t="str">
        <f>IF(IFERROR(SEARCH("_",UPPER('ÚHRADOVÝ KATALOG VZP - ZP'!D457)),0)&gt;0," _","")</f>
        <v/>
      </c>
      <c r="AJ457" s="11" t="str">
        <f>IF(IFERROR(SEARCH("§",UPPER('ÚHRADOVÝ KATALOG VZP - ZP'!D457)),0)&gt;0," §","")</f>
        <v/>
      </c>
      <c r="AK457" s="11" t="str">
        <f>IF(IFERROR(SEARCH("#",UPPER('ÚHRADOVÝ KATALOG VZP - ZP'!D457)),0)&gt;0," #","")</f>
        <v/>
      </c>
      <c r="AL457" s="11" t="str">
        <f>IF(IFERROR(SEARCH(CHAR(10),UPPER('ÚHRADOVÝ KATALOG VZP - ZP'!D457)),0)&gt;0," ALT+ENTER","")</f>
        <v/>
      </c>
      <c r="AM457" s="96" t="str">
        <f>IF(AND(AE457=0, R457="NE"),"Chybí DOP",IF(LEN(TRIM(AF457&amp;AG457&amp;AH457&amp;AI457&amp;AJ457&amp;AK457&amp;AL457))&gt;0,"Nepovolený(é) znak(y):   "&amp;AF457&amp;AG457&amp;AH457&amp;AI457&amp;AJ457&amp;AK457&amp;AL457,TRIM('ÚHRADOVÝ KATALOG VZP - ZP'!D457)))</f>
        <v/>
      </c>
    </row>
    <row r="458" spans="1:39" ht="30" hidden="1" customHeight="1" x14ac:dyDescent="0.2">
      <c r="A458" s="1">
        <v>453</v>
      </c>
      <c r="B458" s="20" t="str">
        <f>IF(ISBLANK('ÚHRADOVÝ KATALOG VZP - ZP'!B458),"",'ÚHRADOVÝ KATALOG VZP - ZP'!B458)</f>
        <v/>
      </c>
      <c r="C458" s="21" t="str">
        <f t="shared" si="29"/>
        <v/>
      </c>
      <c r="D458" s="21" t="str">
        <f t="shared" si="30"/>
        <v/>
      </c>
      <c r="E458" s="22" t="str">
        <f>IF(S458="NOVÝ",IF(LEN(TRIM('ÚHRADOVÝ KATALOG VZP - ZP'!E458))=0,"Chybí TYP",'ÚHRADOVÝ KATALOG VZP - ZP'!E458),IF(LEN(TRIM('ÚHRADOVÝ KATALOG VZP - ZP'!E458))=0,"",'ÚHRADOVÝ KATALOG VZP - ZP'!E458))</f>
        <v/>
      </c>
      <c r="F458" s="22" t="str">
        <f t="shared" si="31"/>
        <v/>
      </c>
      <c r="G458" s="22" t="str">
        <f>IF(S458="NOVÝ",IF(LEN(TRIM('ÚHRADOVÝ KATALOG VZP - ZP'!G458))=0,"???",IF(IFERROR(SEARCH("""",UPPER('ÚHRADOVÝ KATALOG VZP - ZP'!G458)),0)=0,UPPER('ÚHRADOVÝ KATALOG VZP - ZP'!G458),"("&amp;""""&amp;")")),IF(LEN(TRIM('ÚHRADOVÝ KATALOG VZP - ZP'!G458))=0,"",IF(IFERROR(SEARCH("""",UPPER('ÚHRADOVÝ KATALOG VZP - ZP'!G458)),0)=0,UPPER('ÚHRADOVÝ KATALOG VZP - ZP'!G458),"("&amp;""""&amp;")")))</f>
        <v/>
      </c>
      <c r="H458" s="22" t="str">
        <f>IF(IFERROR(SEARCH("""",UPPER('ÚHRADOVÝ KATALOG VZP - ZP'!H458)),0)=0,UPPER('ÚHRADOVÝ KATALOG VZP - ZP'!H458),"("&amp;""""&amp;")")</f>
        <v/>
      </c>
      <c r="I458" s="22" t="str">
        <f>IF(IFERROR(SEARCH("""",UPPER('ÚHRADOVÝ KATALOG VZP - ZP'!I458)),0)=0,UPPER('ÚHRADOVÝ KATALOG VZP - ZP'!I458),"("&amp;""""&amp;")")</f>
        <v/>
      </c>
      <c r="J458" s="23" t="str">
        <f>IF(S458="NOVÝ",IF(LEN(TRIM('ÚHRADOVÝ KATALOG VZP - ZP'!J458))=0,"Chybí VYC",'ÚHRADOVÝ KATALOG VZP - ZP'!J458),IF(LEN(TRIM('ÚHRADOVÝ KATALOG VZP - ZP'!J458))=0,"",'ÚHRADOVÝ KATALOG VZP - ZP'!J458))</f>
        <v/>
      </c>
      <c r="K458" s="22" t="str">
        <f>IF(S458="NOVÝ",IF(LEN(TRIM('ÚHRADOVÝ KATALOG VZP - ZP'!K458))=0,"Chybí MENA",IF(IFERROR(SEARCH("""",UPPER('ÚHRADOVÝ KATALOG VZP - ZP'!K458)),0)=0,UPPER('ÚHRADOVÝ KATALOG VZP - ZP'!K458),"("&amp;""""&amp;")")),IF(LEN(TRIM('ÚHRADOVÝ KATALOG VZP - ZP'!K458))=0,"",IF(IFERROR(SEARCH("""",UPPER('ÚHRADOVÝ KATALOG VZP - ZP'!K458)),0)=0,UPPER('ÚHRADOVÝ KATALOG VZP - ZP'!K458),"("&amp;""""&amp;")")))</f>
        <v/>
      </c>
      <c r="L458" s="24" t="str">
        <f>IF(S458="NOVÝ",IF(LEN(TRIM('ÚHRADOVÝ KATALOG VZP - ZP'!L458))=0,"Chybí KURZ",'ÚHRADOVÝ KATALOG VZP - ZP'!L458),IF(LEN(TRIM('ÚHRADOVÝ KATALOG VZP - ZP'!L458))=0,"",'ÚHRADOVÝ KATALOG VZP - ZP'!L458))</f>
        <v/>
      </c>
      <c r="M458" s="83" t="str">
        <f>IF(S458="NOVÝ",IF(LEN(TRIM('ÚHRADOVÝ KATALOG VZP - ZP'!M458))=0,"Chybí DPH",
IF(OR('ÚHRADOVÝ KATALOG VZP - ZP'!M458=15,'ÚHRADOVÝ KATALOG VZP - ZP'!M458=21),
'ÚHRADOVÝ KATALOG VZP - ZP'!M458,"CHYBA")),
IF(LEN(TRIM('ÚHRADOVÝ KATALOG VZP - ZP'!M458))=0,"",
IF(OR('ÚHRADOVÝ KATALOG VZP - ZP'!M458=15,'ÚHRADOVÝ KATALOG VZP - ZP'!M458=21),
'ÚHRADOVÝ KATALOG VZP - ZP'!M458,"CHYBA"))
)</f>
        <v/>
      </c>
      <c r="N458" s="25" t="str">
        <f>IF(R458="NE",IF(AND(T458&lt;&gt;"X",LEN('ÚHRADOVÝ KATALOG VZP - ZP'!N458)&gt;0),IF(ROUND(J458*L458*(1+(M458/100))*T458,2)&lt;'ÚHRADOVÝ KATALOG VZP - ZP'!N458,TEXT('ÚHRADOVÝ KATALOG VZP - ZP'!N458,"# ##0,00 Kč") &amp; CHAR(10) &amp; "&gt; " &amp; TEXT('ÚHRADOVÝ KATALOG VZP - ZP'!N458-(J458*L458*(1+(M458/100))*T458),"# ##0,00 Kč"),TEXT('ÚHRADOVÝ KATALOG VZP - ZP'!N458,"# ##0,00 Kč") &amp; CHAR(10) &amp; "OK"),"Chybí data pro výpočet"),"")</f>
        <v/>
      </c>
      <c r="O458" s="26" t="str">
        <f>IF(AND(R458="NE",LEN('ÚHRADOVÝ KATALOG VZP - ZP'!O458)&gt;0),'ÚHRADOVÝ KATALOG VZP - ZP'!O458,"")</f>
        <v/>
      </c>
      <c r="P458" s="26" t="str">
        <f>IF(AND(R458="NE",LEN('ÚHRADOVÝ KATALOG VZP - ZP'!P458)&gt;0),'ÚHRADOVÝ KATALOG VZP - ZP'!P458,"")</f>
        <v/>
      </c>
      <c r="Q458" s="79" t="str">
        <f>IF(LEN(TRIM('ÚHRADOVÝ KATALOG VZP - ZP'!Q458))=0,"",IF(IFERROR(SEARCH("""",UPPER('ÚHRADOVÝ KATALOG VZP - ZP'!Q458)),0)=0,UPPER('ÚHRADOVÝ KATALOG VZP - ZP'!Q458),"("&amp;""""&amp;")"))</f>
        <v/>
      </c>
      <c r="R458" s="31" t="str">
        <f>IF(LEN(TRIM('ÚHRADOVÝ KATALOG VZP - ZP'!B458)&amp;TRIM('ÚHRADOVÝ KATALOG VZP - ZP'!C458)&amp;TRIM('ÚHRADOVÝ KATALOG VZP - ZP'!D458)&amp;TRIM('ÚHRADOVÝ KATALOG VZP - ZP'!E458)&amp;TRIM('ÚHRADOVÝ KATALOG VZP - ZP'!F458)&amp;TRIM('ÚHRADOVÝ KATALOG VZP - ZP'!G458)&amp;TRIM('ÚHRADOVÝ KATALOG VZP - ZP'!H458)&amp;TRIM('ÚHRADOVÝ KATALOG VZP - ZP'!I458)&amp;TRIM('ÚHRADOVÝ KATALOG VZP - ZP'!J458)&amp;TRIM('ÚHRADOVÝ KATALOG VZP - ZP'!K458)&amp;TRIM('ÚHRADOVÝ KATALOG VZP - ZP'!L458)&amp;TRIM('ÚHRADOVÝ KATALOG VZP - ZP'!M458)&amp;TRIM('ÚHRADOVÝ KATALOG VZP - ZP'!N458)&amp;TRIM('ÚHRADOVÝ KATALOG VZP - ZP'!O458)&amp;TRIM('ÚHRADOVÝ KATALOG VZP - ZP'!P458)&amp;TRIM('ÚHRADOVÝ KATALOG VZP - ZP'!Q458))=0,"ANO","NE")</f>
        <v>ANO</v>
      </c>
      <c r="S458" s="31" t="str">
        <f>IF(R458="NE",IF(LEN(TRIM('ÚHRADOVÝ KATALOG VZP - ZP'!B458))=0,"NOVÝ","OPRAVA"),"")</f>
        <v/>
      </c>
      <c r="T458" s="32" t="str">
        <f t="shared" si="32"/>
        <v>X</v>
      </c>
      <c r="U458" s="11"/>
      <c r="V458" s="11">
        <f>LEN(TRIM('ÚHRADOVÝ KATALOG VZP - ZP'!C458))</f>
        <v>0</v>
      </c>
      <c r="W458" s="11" t="str">
        <f>IF(IFERROR(SEARCH("""",UPPER('ÚHRADOVÝ KATALOG VZP - ZP'!C458)),0)&gt;0," "&amp;CHAR(34),"")</f>
        <v/>
      </c>
      <c r="X458" s="11" t="str">
        <f>IF(IFERROR(SEARCH("~?",UPPER('ÚHRADOVÝ KATALOG VZP - ZP'!C458)),0)&gt;0," ?","")</f>
        <v/>
      </c>
      <c r="Y458" s="11" t="str">
        <f>IF(IFERROR(SEARCH("!",UPPER('ÚHRADOVÝ KATALOG VZP - ZP'!C458)),0)&gt;0," !","")</f>
        <v/>
      </c>
      <c r="Z458" s="11" t="str">
        <f>IF(IFERROR(SEARCH("_",UPPER('ÚHRADOVÝ KATALOG VZP - ZP'!C458)),0)&gt;0," _","")</f>
        <v/>
      </c>
      <c r="AA458" s="11" t="str">
        <f>IF(IFERROR(SEARCH("§",UPPER('ÚHRADOVÝ KATALOG VZP - ZP'!C458)),0)&gt;0," §","")</f>
        <v/>
      </c>
      <c r="AB458" s="11" t="str">
        <f>IF(IFERROR(SEARCH("#",UPPER('ÚHRADOVÝ KATALOG VZP - ZP'!C458)),0)&gt;0," #","")</f>
        <v/>
      </c>
      <c r="AC458" s="11" t="str">
        <f>IF(IFERROR(SEARCH(CHAR(10),UPPER('ÚHRADOVÝ KATALOG VZP - ZP'!C458)),0)&gt;0," ALT+ENTER","")</f>
        <v/>
      </c>
      <c r="AD458" s="96" t="str">
        <f>IF(AND(V458=0, R458="NE"),"Chybí NAZ",IF(LEN(TRIM(W458&amp;X458&amp;Y458&amp;Z458&amp;AA458&amp;AB458&amp;AC458))&gt;0,"Nepovolený(é) znak(y):   "&amp;W458&amp;X458&amp;Y458&amp;Z458&amp;AA458&amp;AB458&amp;AC458,TRIM('ÚHRADOVÝ KATALOG VZP - ZP'!C458)))</f>
        <v/>
      </c>
      <c r="AE458" s="11">
        <f>LEN(TRIM('ÚHRADOVÝ KATALOG VZP - ZP'!D458))</f>
        <v>0</v>
      </c>
      <c r="AF458" s="11" t="str">
        <f>IF(IFERROR(SEARCH("""",UPPER('ÚHRADOVÝ KATALOG VZP - ZP'!D458)),0)&gt;0," "&amp;CHAR(34),"")</f>
        <v/>
      </c>
      <c r="AG458" s="11" t="str">
        <f>IF(IFERROR(SEARCH("~?",UPPER('ÚHRADOVÝ KATALOG VZP - ZP'!D458)),0)&gt;0," ?","")</f>
        <v/>
      </c>
      <c r="AH458" s="11" t="str">
        <f>IF(IFERROR(SEARCH("!",UPPER('ÚHRADOVÝ KATALOG VZP - ZP'!D458)),0)&gt;0," !","")</f>
        <v/>
      </c>
      <c r="AI458" s="11" t="str">
        <f>IF(IFERROR(SEARCH("_",UPPER('ÚHRADOVÝ KATALOG VZP - ZP'!D458)),0)&gt;0," _","")</f>
        <v/>
      </c>
      <c r="AJ458" s="11" t="str">
        <f>IF(IFERROR(SEARCH("§",UPPER('ÚHRADOVÝ KATALOG VZP - ZP'!D458)),0)&gt;0," §","")</f>
        <v/>
      </c>
      <c r="AK458" s="11" t="str">
        <f>IF(IFERROR(SEARCH("#",UPPER('ÚHRADOVÝ KATALOG VZP - ZP'!D458)),0)&gt;0," #","")</f>
        <v/>
      </c>
      <c r="AL458" s="11" t="str">
        <f>IF(IFERROR(SEARCH(CHAR(10),UPPER('ÚHRADOVÝ KATALOG VZP - ZP'!D458)),0)&gt;0," ALT+ENTER","")</f>
        <v/>
      </c>
      <c r="AM458" s="96" t="str">
        <f>IF(AND(AE458=0, R458="NE"),"Chybí DOP",IF(LEN(TRIM(AF458&amp;AG458&amp;AH458&amp;AI458&amp;AJ458&amp;AK458&amp;AL458))&gt;0,"Nepovolený(é) znak(y):   "&amp;AF458&amp;AG458&amp;AH458&amp;AI458&amp;AJ458&amp;AK458&amp;AL458,TRIM('ÚHRADOVÝ KATALOG VZP - ZP'!D458)))</f>
        <v/>
      </c>
    </row>
    <row r="459" spans="1:39" ht="30" hidden="1" customHeight="1" x14ac:dyDescent="0.2">
      <c r="A459" s="1">
        <v>454</v>
      </c>
      <c r="B459" s="20" t="str">
        <f>IF(ISBLANK('ÚHRADOVÝ KATALOG VZP - ZP'!B459),"",'ÚHRADOVÝ KATALOG VZP - ZP'!B459)</f>
        <v/>
      </c>
      <c r="C459" s="21" t="str">
        <f t="shared" si="29"/>
        <v/>
      </c>
      <c r="D459" s="21" t="str">
        <f t="shared" si="30"/>
        <v/>
      </c>
      <c r="E459" s="22" t="str">
        <f>IF(S459="NOVÝ",IF(LEN(TRIM('ÚHRADOVÝ KATALOG VZP - ZP'!E459))=0,"Chybí TYP",'ÚHRADOVÝ KATALOG VZP - ZP'!E459),IF(LEN(TRIM('ÚHRADOVÝ KATALOG VZP - ZP'!E459))=0,"",'ÚHRADOVÝ KATALOG VZP - ZP'!E459))</f>
        <v/>
      </c>
      <c r="F459" s="22" t="str">
        <f t="shared" si="31"/>
        <v/>
      </c>
      <c r="G459" s="22" t="str">
        <f>IF(S459="NOVÝ",IF(LEN(TRIM('ÚHRADOVÝ KATALOG VZP - ZP'!G459))=0,"???",IF(IFERROR(SEARCH("""",UPPER('ÚHRADOVÝ KATALOG VZP - ZP'!G459)),0)=0,UPPER('ÚHRADOVÝ KATALOG VZP - ZP'!G459),"("&amp;""""&amp;")")),IF(LEN(TRIM('ÚHRADOVÝ KATALOG VZP - ZP'!G459))=0,"",IF(IFERROR(SEARCH("""",UPPER('ÚHRADOVÝ KATALOG VZP - ZP'!G459)),0)=0,UPPER('ÚHRADOVÝ KATALOG VZP - ZP'!G459),"("&amp;""""&amp;")")))</f>
        <v/>
      </c>
      <c r="H459" s="22" t="str">
        <f>IF(IFERROR(SEARCH("""",UPPER('ÚHRADOVÝ KATALOG VZP - ZP'!H459)),0)=0,UPPER('ÚHRADOVÝ KATALOG VZP - ZP'!H459),"("&amp;""""&amp;")")</f>
        <v/>
      </c>
      <c r="I459" s="22" t="str">
        <f>IF(IFERROR(SEARCH("""",UPPER('ÚHRADOVÝ KATALOG VZP - ZP'!I459)),0)=0,UPPER('ÚHRADOVÝ KATALOG VZP - ZP'!I459),"("&amp;""""&amp;")")</f>
        <v/>
      </c>
      <c r="J459" s="23" t="str">
        <f>IF(S459="NOVÝ",IF(LEN(TRIM('ÚHRADOVÝ KATALOG VZP - ZP'!J459))=0,"Chybí VYC",'ÚHRADOVÝ KATALOG VZP - ZP'!J459),IF(LEN(TRIM('ÚHRADOVÝ KATALOG VZP - ZP'!J459))=0,"",'ÚHRADOVÝ KATALOG VZP - ZP'!J459))</f>
        <v/>
      </c>
      <c r="K459" s="22" t="str">
        <f>IF(S459="NOVÝ",IF(LEN(TRIM('ÚHRADOVÝ KATALOG VZP - ZP'!K459))=0,"Chybí MENA",IF(IFERROR(SEARCH("""",UPPER('ÚHRADOVÝ KATALOG VZP - ZP'!K459)),0)=0,UPPER('ÚHRADOVÝ KATALOG VZP - ZP'!K459),"("&amp;""""&amp;")")),IF(LEN(TRIM('ÚHRADOVÝ KATALOG VZP - ZP'!K459))=0,"",IF(IFERROR(SEARCH("""",UPPER('ÚHRADOVÝ KATALOG VZP - ZP'!K459)),0)=0,UPPER('ÚHRADOVÝ KATALOG VZP - ZP'!K459),"("&amp;""""&amp;")")))</f>
        <v/>
      </c>
      <c r="L459" s="24" t="str">
        <f>IF(S459="NOVÝ",IF(LEN(TRIM('ÚHRADOVÝ KATALOG VZP - ZP'!L459))=0,"Chybí KURZ",'ÚHRADOVÝ KATALOG VZP - ZP'!L459),IF(LEN(TRIM('ÚHRADOVÝ KATALOG VZP - ZP'!L459))=0,"",'ÚHRADOVÝ KATALOG VZP - ZP'!L459))</f>
        <v/>
      </c>
      <c r="M459" s="83" t="str">
        <f>IF(S459="NOVÝ",IF(LEN(TRIM('ÚHRADOVÝ KATALOG VZP - ZP'!M459))=0,"Chybí DPH",
IF(OR('ÚHRADOVÝ KATALOG VZP - ZP'!M459=15,'ÚHRADOVÝ KATALOG VZP - ZP'!M459=21),
'ÚHRADOVÝ KATALOG VZP - ZP'!M459,"CHYBA")),
IF(LEN(TRIM('ÚHRADOVÝ KATALOG VZP - ZP'!M459))=0,"",
IF(OR('ÚHRADOVÝ KATALOG VZP - ZP'!M459=15,'ÚHRADOVÝ KATALOG VZP - ZP'!M459=21),
'ÚHRADOVÝ KATALOG VZP - ZP'!M459,"CHYBA"))
)</f>
        <v/>
      </c>
      <c r="N459" s="25" t="str">
        <f>IF(R459="NE",IF(AND(T459&lt;&gt;"X",LEN('ÚHRADOVÝ KATALOG VZP - ZP'!N459)&gt;0),IF(ROUND(J459*L459*(1+(M459/100))*T459,2)&lt;'ÚHRADOVÝ KATALOG VZP - ZP'!N459,TEXT('ÚHRADOVÝ KATALOG VZP - ZP'!N459,"# ##0,00 Kč") &amp; CHAR(10) &amp; "&gt; " &amp; TEXT('ÚHRADOVÝ KATALOG VZP - ZP'!N459-(J459*L459*(1+(M459/100))*T459),"# ##0,00 Kč"),TEXT('ÚHRADOVÝ KATALOG VZP - ZP'!N459,"# ##0,00 Kč") &amp; CHAR(10) &amp; "OK"),"Chybí data pro výpočet"),"")</f>
        <v/>
      </c>
      <c r="O459" s="26" t="str">
        <f>IF(AND(R459="NE",LEN('ÚHRADOVÝ KATALOG VZP - ZP'!O459)&gt;0),'ÚHRADOVÝ KATALOG VZP - ZP'!O459,"")</f>
        <v/>
      </c>
      <c r="P459" s="26" t="str">
        <f>IF(AND(R459="NE",LEN('ÚHRADOVÝ KATALOG VZP - ZP'!P459)&gt;0),'ÚHRADOVÝ KATALOG VZP - ZP'!P459,"")</f>
        <v/>
      </c>
      <c r="Q459" s="79" t="str">
        <f>IF(LEN(TRIM('ÚHRADOVÝ KATALOG VZP - ZP'!Q459))=0,"",IF(IFERROR(SEARCH("""",UPPER('ÚHRADOVÝ KATALOG VZP - ZP'!Q459)),0)=0,UPPER('ÚHRADOVÝ KATALOG VZP - ZP'!Q459),"("&amp;""""&amp;")"))</f>
        <v/>
      </c>
      <c r="R459" s="31" t="str">
        <f>IF(LEN(TRIM('ÚHRADOVÝ KATALOG VZP - ZP'!B459)&amp;TRIM('ÚHRADOVÝ KATALOG VZP - ZP'!C459)&amp;TRIM('ÚHRADOVÝ KATALOG VZP - ZP'!D459)&amp;TRIM('ÚHRADOVÝ KATALOG VZP - ZP'!E459)&amp;TRIM('ÚHRADOVÝ KATALOG VZP - ZP'!F459)&amp;TRIM('ÚHRADOVÝ KATALOG VZP - ZP'!G459)&amp;TRIM('ÚHRADOVÝ KATALOG VZP - ZP'!H459)&amp;TRIM('ÚHRADOVÝ KATALOG VZP - ZP'!I459)&amp;TRIM('ÚHRADOVÝ KATALOG VZP - ZP'!J459)&amp;TRIM('ÚHRADOVÝ KATALOG VZP - ZP'!K459)&amp;TRIM('ÚHRADOVÝ KATALOG VZP - ZP'!L459)&amp;TRIM('ÚHRADOVÝ KATALOG VZP - ZP'!M459)&amp;TRIM('ÚHRADOVÝ KATALOG VZP - ZP'!N459)&amp;TRIM('ÚHRADOVÝ KATALOG VZP - ZP'!O459)&amp;TRIM('ÚHRADOVÝ KATALOG VZP - ZP'!P459)&amp;TRIM('ÚHRADOVÝ KATALOG VZP - ZP'!Q459))=0,"ANO","NE")</f>
        <v>ANO</v>
      </c>
      <c r="S459" s="31" t="str">
        <f>IF(R459="NE",IF(LEN(TRIM('ÚHRADOVÝ KATALOG VZP - ZP'!B459))=0,"NOVÝ","OPRAVA"),"")</f>
        <v/>
      </c>
      <c r="T459" s="32" t="str">
        <f t="shared" si="32"/>
        <v>X</v>
      </c>
      <c r="U459" s="11"/>
      <c r="V459" s="11">
        <f>LEN(TRIM('ÚHRADOVÝ KATALOG VZP - ZP'!C459))</f>
        <v>0</v>
      </c>
      <c r="W459" s="11" t="str">
        <f>IF(IFERROR(SEARCH("""",UPPER('ÚHRADOVÝ KATALOG VZP - ZP'!C459)),0)&gt;0," "&amp;CHAR(34),"")</f>
        <v/>
      </c>
      <c r="X459" s="11" t="str">
        <f>IF(IFERROR(SEARCH("~?",UPPER('ÚHRADOVÝ KATALOG VZP - ZP'!C459)),0)&gt;0," ?","")</f>
        <v/>
      </c>
      <c r="Y459" s="11" t="str">
        <f>IF(IFERROR(SEARCH("!",UPPER('ÚHRADOVÝ KATALOG VZP - ZP'!C459)),0)&gt;0," !","")</f>
        <v/>
      </c>
      <c r="Z459" s="11" t="str">
        <f>IF(IFERROR(SEARCH("_",UPPER('ÚHRADOVÝ KATALOG VZP - ZP'!C459)),0)&gt;0," _","")</f>
        <v/>
      </c>
      <c r="AA459" s="11" t="str">
        <f>IF(IFERROR(SEARCH("§",UPPER('ÚHRADOVÝ KATALOG VZP - ZP'!C459)),0)&gt;0," §","")</f>
        <v/>
      </c>
      <c r="AB459" s="11" t="str">
        <f>IF(IFERROR(SEARCH("#",UPPER('ÚHRADOVÝ KATALOG VZP - ZP'!C459)),0)&gt;0," #","")</f>
        <v/>
      </c>
      <c r="AC459" s="11" t="str">
        <f>IF(IFERROR(SEARCH(CHAR(10),UPPER('ÚHRADOVÝ KATALOG VZP - ZP'!C459)),0)&gt;0," ALT+ENTER","")</f>
        <v/>
      </c>
      <c r="AD459" s="96" t="str">
        <f>IF(AND(V459=0, R459="NE"),"Chybí NAZ",IF(LEN(TRIM(W459&amp;X459&amp;Y459&amp;Z459&amp;AA459&amp;AB459&amp;AC459))&gt;0,"Nepovolený(é) znak(y):   "&amp;W459&amp;X459&amp;Y459&amp;Z459&amp;AA459&amp;AB459&amp;AC459,TRIM('ÚHRADOVÝ KATALOG VZP - ZP'!C459)))</f>
        <v/>
      </c>
      <c r="AE459" s="11">
        <f>LEN(TRIM('ÚHRADOVÝ KATALOG VZP - ZP'!D459))</f>
        <v>0</v>
      </c>
      <c r="AF459" s="11" t="str">
        <f>IF(IFERROR(SEARCH("""",UPPER('ÚHRADOVÝ KATALOG VZP - ZP'!D459)),0)&gt;0," "&amp;CHAR(34),"")</f>
        <v/>
      </c>
      <c r="AG459" s="11" t="str">
        <f>IF(IFERROR(SEARCH("~?",UPPER('ÚHRADOVÝ KATALOG VZP - ZP'!D459)),0)&gt;0," ?","")</f>
        <v/>
      </c>
      <c r="AH459" s="11" t="str">
        <f>IF(IFERROR(SEARCH("!",UPPER('ÚHRADOVÝ KATALOG VZP - ZP'!D459)),0)&gt;0," !","")</f>
        <v/>
      </c>
      <c r="AI459" s="11" t="str">
        <f>IF(IFERROR(SEARCH("_",UPPER('ÚHRADOVÝ KATALOG VZP - ZP'!D459)),0)&gt;0," _","")</f>
        <v/>
      </c>
      <c r="AJ459" s="11" t="str">
        <f>IF(IFERROR(SEARCH("§",UPPER('ÚHRADOVÝ KATALOG VZP - ZP'!D459)),0)&gt;0," §","")</f>
        <v/>
      </c>
      <c r="AK459" s="11" t="str">
        <f>IF(IFERROR(SEARCH("#",UPPER('ÚHRADOVÝ KATALOG VZP - ZP'!D459)),0)&gt;0," #","")</f>
        <v/>
      </c>
      <c r="AL459" s="11" t="str">
        <f>IF(IFERROR(SEARCH(CHAR(10),UPPER('ÚHRADOVÝ KATALOG VZP - ZP'!D459)),0)&gt;0," ALT+ENTER","")</f>
        <v/>
      </c>
      <c r="AM459" s="96" t="str">
        <f>IF(AND(AE459=0, R459="NE"),"Chybí DOP",IF(LEN(TRIM(AF459&amp;AG459&amp;AH459&amp;AI459&amp;AJ459&amp;AK459&amp;AL459))&gt;0,"Nepovolený(é) znak(y):   "&amp;AF459&amp;AG459&amp;AH459&amp;AI459&amp;AJ459&amp;AK459&amp;AL459,TRIM('ÚHRADOVÝ KATALOG VZP - ZP'!D459)))</f>
        <v/>
      </c>
    </row>
    <row r="460" spans="1:39" ht="30" hidden="1" customHeight="1" x14ac:dyDescent="0.2">
      <c r="A460" s="1">
        <v>455</v>
      </c>
      <c r="B460" s="20" t="str">
        <f>IF(ISBLANK('ÚHRADOVÝ KATALOG VZP - ZP'!B460),"",'ÚHRADOVÝ KATALOG VZP - ZP'!B460)</f>
        <v/>
      </c>
      <c r="C460" s="21" t="str">
        <f t="shared" si="29"/>
        <v/>
      </c>
      <c r="D460" s="21" t="str">
        <f t="shared" si="30"/>
        <v/>
      </c>
      <c r="E460" s="22" t="str">
        <f>IF(S460="NOVÝ",IF(LEN(TRIM('ÚHRADOVÝ KATALOG VZP - ZP'!E460))=0,"Chybí TYP",'ÚHRADOVÝ KATALOG VZP - ZP'!E460),IF(LEN(TRIM('ÚHRADOVÝ KATALOG VZP - ZP'!E460))=0,"",'ÚHRADOVÝ KATALOG VZP - ZP'!E460))</f>
        <v/>
      </c>
      <c r="F460" s="22" t="str">
        <f t="shared" si="31"/>
        <v/>
      </c>
      <c r="G460" s="22" t="str">
        <f>IF(S460="NOVÝ",IF(LEN(TRIM('ÚHRADOVÝ KATALOG VZP - ZP'!G460))=0,"???",IF(IFERROR(SEARCH("""",UPPER('ÚHRADOVÝ KATALOG VZP - ZP'!G460)),0)=0,UPPER('ÚHRADOVÝ KATALOG VZP - ZP'!G460),"("&amp;""""&amp;")")),IF(LEN(TRIM('ÚHRADOVÝ KATALOG VZP - ZP'!G460))=0,"",IF(IFERROR(SEARCH("""",UPPER('ÚHRADOVÝ KATALOG VZP - ZP'!G460)),0)=0,UPPER('ÚHRADOVÝ KATALOG VZP - ZP'!G460),"("&amp;""""&amp;")")))</f>
        <v/>
      </c>
      <c r="H460" s="22" t="str">
        <f>IF(IFERROR(SEARCH("""",UPPER('ÚHRADOVÝ KATALOG VZP - ZP'!H460)),0)=0,UPPER('ÚHRADOVÝ KATALOG VZP - ZP'!H460),"("&amp;""""&amp;")")</f>
        <v/>
      </c>
      <c r="I460" s="22" t="str">
        <f>IF(IFERROR(SEARCH("""",UPPER('ÚHRADOVÝ KATALOG VZP - ZP'!I460)),0)=0,UPPER('ÚHRADOVÝ KATALOG VZP - ZP'!I460),"("&amp;""""&amp;")")</f>
        <v/>
      </c>
      <c r="J460" s="23" t="str">
        <f>IF(S460="NOVÝ",IF(LEN(TRIM('ÚHRADOVÝ KATALOG VZP - ZP'!J460))=0,"Chybí VYC",'ÚHRADOVÝ KATALOG VZP - ZP'!J460),IF(LEN(TRIM('ÚHRADOVÝ KATALOG VZP - ZP'!J460))=0,"",'ÚHRADOVÝ KATALOG VZP - ZP'!J460))</f>
        <v/>
      </c>
      <c r="K460" s="22" t="str">
        <f>IF(S460="NOVÝ",IF(LEN(TRIM('ÚHRADOVÝ KATALOG VZP - ZP'!K460))=0,"Chybí MENA",IF(IFERROR(SEARCH("""",UPPER('ÚHRADOVÝ KATALOG VZP - ZP'!K460)),0)=0,UPPER('ÚHRADOVÝ KATALOG VZP - ZP'!K460),"("&amp;""""&amp;")")),IF(LEN(TRIM('ÚHRADOVÝ KATALOG VZP - ZP'!K460))=0,"",IF(IFERROR(SEARCH("""",UPPER('ÚHRADOVÝ KATALOG VZP - ZP'!K460)),0)=0,UPPER('ÚHRADOVÝ KATALOG VZP - ZP'!K460),"("&amp;""""&amp;")")))</f>
        <v/>
      </c>
      <c r="L460" s="24" t="str">
        <f>IF(S460="NOVÝ",IF(LEN(TRIM('ÚHRADOVÝ KATALOG VZP - ZP'!L460))=0,"Chybí KURZ",'ÚHRADOVÝ KATALOG VZP - ZP'!L460),IF(LEN(TRIM('ÚHRADOVÝ KATALOG VZP - ZP'!L460))=0,"",'ÚHRADOVÝ KATALOG VZP - ZP'!L460))</f>
        <v/>
      </c>
      <c r="M460" s="83" t="str">
        <f>IF(S460="NOVÝ",IF(LEN(TRIM('ÚHRADOVÝ KATALOG VZP - ZP'!M460))=0,"Chybí DPH",
IF(OR('ÚHRADOVÝ KATALOG VZP - ZP'!M460=15,'ÚHRADOVÝ KATALOG VZP - ZP'!M460=21),
'ÚHRADOVÝ KATALOG VZP - ZP'!M460,"CHYBA")),
IF(LEN(TRIM('ÚHRADOVÝ KATALOG VZP - ZP'!M460))=0,"",
IF(OR('ÚHRADOVÝ KATALOG VZP - ZP'!M460=15,'ÚHRADOVÝ KATALOG VZP - ZP'!M460=21),
'ÚHRADOVÝ KATALOG VZP - ZP'!M460,"CHYBA"))
)</f>
        <v/>
      </c>
      <c r="N460" s="25" t="str">
        <f>IF(R460="NE",IF(AND(T460&lt;&gt;"X",LEN('ÚHRADOVÝ KATALOG VZP - ZP'!N460)&gt;0),IF(ROUND(J460*L460*(1+(M460/100))*T460,2)&lt;'ÚHRADOVÝ KATALOG VZP - ZP'!N460,TEXT('ÚHRADOVÝ KATALOG VZP - ZP'!N460,"# ##0,00 Kč") &amp; CHAR(10) &amp; "&gt; " &amp; TEXT('ÚHRADOVÝ KATALOG VZP - ZP'!N460-(J460*L460*(1+(M460/100))*T460),"# ##0,00 Kč"),TEXT('ÚHRADOVÝ KATALOG VZP - ZP'!N460,"# ##0,00 Kč") &amp; CHAR(10) &amp; "OK"),"Chybí data pro výpočet"),"")</f>
        <v/>
      </c>
      <c r="O460" s="26" t="str">
        <f>IF(AND(R460="NE",LEN('ÚHRADOVÝ KATALOG VZP - ZP'!O460)&gt;0),'ÚHRADOVÝ KATALOG VZP - ZP'!O460,"")</f>
        <v/>
      </c>
      <c r="P460" s="26" t="str">
        <f>IF(AND(R460="NE",LEN('ÚHRADOVÝ KATALOG VZP - ZP'!P460)&gt;0),'ÚHRADOVÝ KATALOG VZP - ZP'!P460,"")</f>
        <v/>
      </c>
      <c r="Q460" s="79" t="str">
        <f>IF(LEN(TRIM('ÚHRADOVÝ KATALOG VZP - ZP'!Q460))=0,"",IF(IFERROR(SEARCH("""",UPPER('ÚHRADOVÝ KATALOG VZP - ZP'!Q460)),0)=0,UPPER('ÚHRADOVÝ KATALOG VZP - ZP'!Q460),"("&amp;""""&amp;")"))</f>
        <v/>
      </c>
      <c r="R460" s="31" t="str">
        <f>IF(LEN(TRIM('ÚHRADOVÝ KATALOG VZP - ZP'!B460)&amp;TRIM('ÚHRADOVÝ KATALOG VZP - ZP'!C460)&amp;TRIM('ÚHRADOVÝ KATALOG VZP - ZP'!D460)&amp;TRIM('ÚHRADOVÝ KATALOG VZP - ZP'!E460)&amp;TRIM('ÚHRADOVÝ KATALOG VZP - ZP'!F460)&amp;TRIM('ÚHRADOVÝ KATALOG VZP - ZP'!G460)&amp;TRIM('ÚHRADOVÝ KATALOG VZP - ZP'!H460)&amp;TRIM('ÚHRADOVÝ KATALOG VZP - ZP'!I460)&amp;TRIM('ÚHRADOVÝ KATALOG VZP - ZP'!J460)&amp;TRIM('ÚHRADOVÝ KATALOG VZP - ZP'!K460)&amp;TRIM('ÚHRADOVÝ KATALOG VZP - ZP'!L460)&amp;TRIM('ÚHRADOVÝ KATALOG VZP - ZP'!M460)&amp;TRIM('ÚHRADOVÝ KATALOG VZP - ZP'!N460)&amp;TRIM('ÚHRADOVÝ KATALOG VZP - ZP'!O460)&amp;TRIM('ÚHRADOVÝ KATALOG VZP - ZP'!P460)&amp;TRIM('ÚHRADOVÝ KATALOG VZP - ZP'!Q460))=0,"ANO","NE")</f>
        <v>ANO</v>
      </c>
      <c r="S460" s="31" t="str">
        <f>IF(R460="NE",IF(LEN(TRIM('ÚHRADOVÝ KATALOG VZP - ZP'!B460))=0,"NOVÝ","OPRAVA"),"")</f>
        <v/>
      </c>
      <c r="T460" s="32" t="str">
        <f t="shared" si="32"/>
        <v>X</v>
      </c>
      <c r="U460" s="11"/>
      <c r="V460" s="11">
        <f>LEN(TRIM('ÚHRADOVÝ KATALOG VZP - ZP'!C460))</f>
        <v>0</v>
      </c>
      <c r="W460" s="11" t="str">
        <f>IF(IFERROR(SEARCH("""",UPPER('ÚHRADOVÝ KATALOG VZP - ZP'!C460)),0)&gt;0," "&amp;CHAR(34),"")</f>
        <v/>
      </c>
      <c r="X460" s="11" t="str">
        <f>IF(IFERROR(SEARCH("~?",UPPER('ÚHRADOVÝ KATALOG VZP - ZP'!C460)),0)&gt;0," ?","")</f>
        <v/>
      </c>
      <c r="Y460" s="11" t="str">
        <f>IF(IFERROR(SEARCH("!",UPPER('ÚHRADOVÝ KATALOG VZP - ZP'!C460)),0)&gt;0," !","")</f>
        <v/>
      </c>
      <c r="Z460" s="11" t="str">
        <f>IF(IFERROR(SEARCH("_",UPPER('ÚHRADOVÝ KATALOG VZP - ZP'!C460)),0)&gt;0," _","")</f>
        <v/>
      </c>
      <c r="AA460" s="11" t="str">
        <f>IF(IFERROR(SEARCH("§",UPPER('ÚHRADOVÝ KATALOG VZP - ZP'!C460)),0)&gt;0," §","")</f>
        <v/>
      </c>
      <c r="AB460" s="11" t="str">
        <f>IF(IFERROR(SEARCH("#",UPPER('ÚHRADOVÝ KATALOG VZP - ZP'!C460)),0)&gt;0," #","")</f>
        <v/>
      </c>
      <c r="AC460" s="11" t="str">
        <f>IF(IFERROR(SEARCH(CHAR(10),UPPER('ÚHRADOVÝ KATALOG VZP - ZP'!C460)),0)&gt;0," ALT+ENTER","")</f>
        <v/>
      </c>
      <c r="AD460" s="96" t="str">
        <f>IF(AND(V460=0, R460="NE"),"Chybí NAZ",IF(LEN(TRIM(W460&amp;X460&amp;Y460&amp;Z460&amp;AA460&amp;AB460&amp;AC460))&gt;0,"Nepovolený(é) znak(y):   "&amp;W460&amp;X460&amp;Y460&amp;Z460&amp;AA460&amp;AB460&amp;AC460,TRIM('ÚHRADOVÝ KATALOG VZP - ZP'!C460)))</f>
        <v/>
      </c>
      <c r="AE460" s="11">
        <f>LEN(TRIM('ÚHRADOVÝ KATALOG VZP - ZP'!D460))</f>
        <v>0</v>
      </c>
      <c r="AF460" s="11" t="str">
        <f>IF(IFERROR(SEARCH("""",UPPER('ÚHRADOVÝ KATALOG VZP - ZP'!D460)),0)&gt;0," "&amp;CHAR(34),"")</f>
        <v/>
      </c>
      <c r="AG460" s="11" t="str">
        <f>IF(IFERROR(SEARCH("~?",UPPER('ÚHRADOVÝ KATALOG VZP - ZP'!D460)),0)&gt;0," ?","")</f>
        <v/>
      </c>
      <c r="AH460" s="11" t="str">
        <f>IF(IFERROR(SEARCH("!",UPPER('ÚHRADOVÝ KATALOG VZP - ZP'!D460)),0)&gt;0," !","")</f>
        <v/>
      </c>
      <c r="AI460" s="11" t="str">
        <f>IF(IFERROR(SEARCH("_",UPPER('ÚHRADOVÝ KATALOG VZP - ZP'!D460)),0)&gt;0," _","")</f>
        <v/>
      </c>
      <c r="AJ460" s="11" t="str">
        <f>IF(IFERROR(SEARCH("§",UPPER('ÚHRADOVÝ KATALOG VZP - ZP'!D460)),0)&gt;0," §","")</f>
        <v/>
      </c>
      <c r="AK460" s="11" t="str">
        <f>IF(IFERROR(SEARCH("#",UPPER('ÚHRADOVÝ KATALOG VZP - ZP'!D460)),0)&gt;0," #","")</f>
        <v/>
      </c>
      <c r="AL460" s="11" t="str">
        <f>IF(IFERROR(SEARCH(CHAR(10),UPPER('ÚHRADOVÝ KATALOG VZP - ZP'!D460)),0)&gt;0," ALT+ENTER","")</f>
        <v/>
      </c>
      <c r="AM460" s="96" t="str">
        <f>IF(AND(AE460=0, R460="NE"),"Chybí DOP",IF(LEN(TRIM(AF460&amp;AG460&amp;AH460&amp;AI460&amp;AJ460&amp;AK460&amp;AL460))&gt;0,"Nepovolený(é) znak(y):   "&amp;AF460&amp;AG460&amp;AH460&amp;AI460&amp;AJ460&amp;AK460&amp;AL460,TRIM('ÚHRADOVÝ KATALOG VZP - ZP'!D460)))</f>
        <v/>
      </c>
    </row>
    <row r="461" spans="1:39" ht="30" hidden="1" customHeight="1" x14ac:dyDescent="0.2">
      <c r="A461" s="1">
        <v>456</v>
      </c>
      <c r="B461" s="20" t="str">
        <f>IF(ISBLANK('ÚHRADOVÝ KATALOG VZP - ZP'!B461),"",'ÚHRADOVÝ KATALOG VZP - ZP'!B461)</f>
        <v/>
      </c>
      <c r="C461" s="21" t="str">
        <f t="shared" si="29"/>
        <v/>
      </c>
      <c r="D461" s="21" t="str">
        <f t="shared" si="30"/>
        <v/>
      </c>
      <c r="E461" s="22" t="str">
        <f>IF(S461="NOVÝ",IF(LEN(TRIM('ÚHRADOVÝ KATALOG VZP - ZP'!E461))=0,"Chybí TYP",'ÚHRADOVÝ KATALOG VZP - ZP'!E461),IF(LEN(TRIM('ÚHRADOVÝ KATALOG VZP - ZP'!E461))=0,"",'ÚHRADOVÝ KATALOG VZP - ZP'!E461))</f>
        <v/>
      </c>
      <c r="F461" s="22" t="str">
        <f t="shared" si="31"/>
        <v/>
      </c>
      <c r="G461" s="22" t="str">
        <f>IF(S461="NOVÝ",IF(LEN(TRIM('ÚHRADOVÝ KATALOG VZP - ZP'!G461))=0,"???",IF(IFERROR(SEARCH("""",UPPER('ÚHRADOVÝ KATALOG VZP - ZP'!G461)),0)=0,UPPER('ÚHRADOVÝ KATALOG VZP - ZP'!G461),"("&amp;""""&amp;")")),IF(LEN(TRIM('ÚHRADOVÝ KATALOG VZP - ZP'!G461))=0,"",IF(IFERROR(SEARCH("""",UPPER('ÚHRADOVÝ KATALOG VZP - ZP'!G461)),0)=0,UPPER('ÚHRADOVÝ KATALOG VZP - ZP'!G461),"("&amp;""""&amp;")")))</f>
        <v/>
      </c>
      <c r="H461" s="22" t="str">
        <f>IF(IFERROR(SEARCH("""",UPPER('ÚHRADOVÝ KATALOG VZP - ZP'!H461)),0)=0,UPPER('ÚHRADOVÝ KATALOG VZP - ZP'!H461),"("&amp;""""&amp;")")</f>
        <v/>
      </c>
      <c r="I461" s="22" t="str">
        <f>IF(IFERROR(SEARCH("""",UPPER('ÚHRADOVÝ KATALOG VZP - ZP'!I461)),0)=0,UPPER('ÚHRADOVÝ KATALOG VZP - ZP'!I461),"("&amp;""""&amp;")")</f>
        <v/>
      </c>
      <c r="J461" s="23" t="str">
        <f>IF(S461="NOVÝ",IF(LEN(TRIM('ÚHRADOVÝ KATALOG VZP - ZP'!J461))=0,"Chybí VYC",'ÚHRADOVÝ KATALOG VZP - ZP'!J461),IF(LEN(TRIM('ÚHRADOVÝ KATALOG VZP - ZP'!J461))=0,"",'ÚHRADOVÝ KATALOG VZP - ZP'!J461))</f>
        <v/>
      </c>
      <c r="K461" s="22" t="str">
        <f>IF(S461="NOVÝ",IF(LEN(TRIM('ÚHRADOVÝ KATALOG VZP - ZP'!K461))=0,"Chybí MENA",IF(IFERROR(SEARCH("""",UPPER('ÚHRADOVÝ KATALOG VZP - ZP'!K461)),0)=0,UPPER('ÚHRADOVÝ KATALOG VZP - ZP'!K461),"("&amp;""""&amp;")")),IF(LEN(TRIM('ÚHRADOVÝ KATALOG VZP - ZP'!K461))=0,"",IF(IFERROR(SEARCH("""",UPPER('ÚHRADOVÝ KATALOG VZP - ZP'!K461)),0)=0,UPPER('ÚHRADOVÝ KATALOG VZP - ZP'!K461),"("&amp;""""&amp;")")))</f>
        <v/>
      </c>
      <c r="L461" s="24" t="str">
        <f>IF(S461="NOVÝ",IF(LEN(TRIM('ÚHRADOVÝ KATALOG VZP - ZP'!L461))=0,"Chybí KURZ",'ÚHRADOVÝ KATALOG VZP - ZP'!L461),IF(LEN(TRIM('ÚHRADOVÝ KATALOG VZP - ZP'!L461))=0,"",'ÚHRADOVÝ KATALOG VZP - ZP'!L461))</f>
        <v/>
      </c>
      <c r="M461" s="83" t="str">
        <f>IF(S461="NOVÝ",IF(LEN(TRIM('ÚHRADOVÝ KATALOG VZP - ZP'!M461))=0,"Chybí DPH",
IF(OR('ÚHRADOVÝ KATALOG VZP - ZP'!M461=15,'ÚHRADOVÝ KATALOG VZP - ZP'!M461=21),
'ÚHRADOVÝ KATALOG VZP - ZP'!M461,"CHYBA")),
IF(LEN(TRIM('ÚHRADOVÝ KATALOG VZP - ZP'!M461))=0,"",
IF(OR('ÚHRADOVÝ KATALOG VZP - ZP'!M461=15,'ÚHRADOVÝ KATALOG VZP - ZP'!M461=21),
'ÚHRADOVÝ KATALOG VZP - ZP'!M461,"CHYBA"))
)</f>
        <v/>
      </c>
      <c r="N461" s="25" t="str">
        <f>IF(R461="NE",IF(AND(T461&lt;&gt;"X",LEN('ÚHRADOVÝ KATALOG VZP - ZP'!N461)&gt;0),IF(ROUND(J461*L461*(1+(M461/100))*T461,2)&lt;'ÚHRADOVÝ KATALOG VZP - ZP'!N461,TEXT('ÚHRADOVÝ KATALOG VZP - ZP'!N461,"# ##0,00 Kč") &amp; CHAR(10) &amp; "&gt; " &amp; TEXT('ÚHRADOVÝ KATALOG VZP - ZP'!N461-(J461*L461*(1+(M461/100))*T461),"# ##0,00 Kč"),TEXT('ÚHRADOVÝ KATALOG VZP - ZP'!N461,"# ##0,00 Kč") &amp; CHAR(10) &amp; "OK"),"Chybí data pro výpočet"),"")</f>
        <v/>
      </c>
      <c r="O461" s="26" t="str">
        <f>IF(AND(R461="NE",LEN('ÚHRADOVÝ KATALOG VZP - ZP'!O461)&gt;0),'ÚHRADOVÝ KATALOG VZP - ZP'!O461,"")</f>
        <v/>
      </c>
      <c r="P461" s="26" t="str">
        <f>IF(AND(R461="NE",LEN('ÚHRADOVÝ KATALOG VZP - ZP'!P461)&gt;0),'ÚHRADOVÝ KATALOG VZP - ZP'!P461,"")</f>
        <v/>
      </c>
      <c r="Q461" s="79" t="str">
        <f>IF(LEN(TRIM('ÚHRADOVÝ KATALOG VZP - ZP'!Q461))=0,"",IF(IFERROR(SEARCH("""",UPPER('ÚHRADOVÝ KATALOG VZP - ZP'!Q461)),0)=0,UPPER('ÚHRADOVÝ KATALOG VZP - ZP'!Q461),"("&amp;""""&amp;")"))</f>
        <v/>
      </c>
      <c r="R461" s="31" t="str">
        <f>IF(LEN(TRIM('ÚHRADOVÝ KATALOG VZP - ZP'!B461)&amp;TRIM('ÚHRADOVÝ KATALOG VZP - ZP'!C461)&amp;TRIM('ÚHRADOVÝ KATALOG VZP - ZP'!D461)&amp;TRIM('ÚHRADOVÝ KATALOG VZP - ZP'!E461)&amp;TRIM('ÚHRADOVÝ KATALOG VZP - ZP'!F461)&amp;TRIM('ÚHRADOVÝ KATALOG VZP - ZP'!G461)&amp;TRIM('ÚHRADOVÝ KATALOG VZP - ZP'!H461)&amp;TRIM('ÚHRADOVÝ KATALOG VZP - ZP'!I461)&amp;TRIM('ÚHRADOVÝ KATALOG VZP - ZP'!J461)&amp;TRIM('ÚHRADOVÝ KATALOG VZP - ZP'!K461)&amp;TRIM('ÚHRADOVÝ KATALOG VZP - ZP'!L461)&amp;TRIM('ÚHRADOVÝ KATALOG VZP - ZP'!M461)&amp;TRIM('ÚHRADOVÝ KATALOG VZP - ZP'!N461)&amp;TRIM('ÚHRADOVÝ KATALOG VZP - ZP'!O461)&amp;TRIM('ÚHRADOVÝ KATALOG VZP - ZP'!P461)&amp;TRIM('ÚHRADOVÝ KATALOG VZP - ZP'!Q461))=0,"ANO","NE")</f>
        <v>ANO</v>
      </c>
      <c r="S461" s="31" t="str">
        <f>IF(R461="NE",IF(LEN(TRIM('ÚHRADOVÝ KATALOG VZP - ZP'!B461))=0,"NOVÝ","OPRAVA"),"")</f>
        <v/>
      </c>
      <c r="T461" s="32" t="str">
        <f t="shared" si="32"/>
        <v>X</v>
      </c>
      <c r="U461" s="11"/>
      <c r="V461" s="11">
        <f>LEN(TRIM('ÚHRADOVÝ KATALOG VZP - ZP'!C461))</f>
        <v>0</v>
      </c>
      <c r="W461" s="11" t="str">
        <f>IF(IFERROR(SEARCH("""",UPPER('ÚHRADOVÝ KATALOG VZP - ZP'!C461)),0)&gt;0," "&amp;CHAR(34),"")</f>
        <v/>
      </c>
      <c r="X461" s="11" t="str">
        <f>IF(IFERROR(SEARCH("~?",UPPER('ÚHRADOVÝ KATALOG VZP - ZP'!C461)),0)&gt;0," ?","")</f>
        <v/>
      </c>
      <c r="Y461" s="11" t="str">
        <f>IF(IFERROR(SEARCH("!",UPPER('ÚHRADOVÝ KATALOG VZP - ZP'!C461)),0)&gt;0," !","")</f>
        <v/>
      </c>
      <c r="Z461" s="11" t="str">
        <f>IF(IFERROR(SEARCH("_",UPPER('ÚHRADOVÝ KATALOG VZP - ZP'!C461)),0)&gt;0," _","")</f>
        <v/>
      </c>
      <c r="AA461" s="11" t="str">
        <f>IF(IFERROR(SEARCH("§",UPPER('ÚHRADOVÝ KATALOG VZP - ZP'!C461)),0)&gt;0," §","")</f>
        <v/>
      </c>
      <c r="AB461" s="11" t="str">
        <f>IF(IFERROR(SEARCH("#",UPPER('ÚHRADOVÝ KATALOG VZP - ZP'!C461)),0)&gt;0," #","")</f>
        <v/>
      </c>
      <c r="AC461" s="11" t="str">
        <f>IF(IFERROR(SEARCH(CHAR(10),UPPER('ÚHRADOVÝ KATALOG VZP - ZP'!C461)),0)&gt;0," ALT+ENTER","")</f>
        <v/>
      </c>
      <c r="AD461" s="96" t="str">
        <f>IF(AND(V461=0, R461="NE"),"Chybí NAZ",IF(LEN(TRIM(W461&amp;X461&amp;Y461&amp;Z461&amp;AA461&amp;AB461&amp;AC461))&gt;0,"Nepovolený(é) znak(y):   "&amp;W461&amp;X461&amp;Y461&amp;Z461&amp;AA461&amp;AB461&amp;AC461,TRIM('ÚHRADOVÝ KATALOG VZP - ZP'!C461)))</f>
        <v/>
      </c>
      <c r="AE461" s="11">
        <f>LEN(TRIM('ÚHRADOVÝ KATALOG VZP - ZP'!D461))</f>
        <v>0</v>
      </c>
      <c r="AF461" s="11" t="str">
        <f>IF(IFERROR(SEARCH("""",UPPER('ÚHRADOVÝ KATALOG VZP - ZP'!D461)),0)&gt;0," "&amp;CHAR(34),"")</f>
        <v/>
      </c>
      <c r="AG461" s="11" t="str">
        <f>IF(IFERROR(SEARCH("~?",UPPER('ÚHRADOVÝ KATALOG VZP - ZP'!D461)),0)&gt;0," ?","")</f>
        <v/>
      </c>
      <c r="AH461" s="11" t="str">
        <f>IF(IFERROR(SEARCH("!",UPPER('ÚHRADOVÝ KATALOG VZP - ZP'!D461)),0)&gt;0," !","")</f>
        <v/>
      </c>
      <c r="AI461" s="11" t="str">
        <f>IF(IFERROR(SEARCH("_",UPPER('ÚHRADOVÝ KATALOG VZP - ZP'!D461)),0)&gt;0," _","")</f>
        <v/>
      </c>
      <c r="AJ461" s="11" t="str">
        <f>IF(IFERROR(SEARCH("§",UPPER('ÚHRADOVÝ KATALOG VZP - ZP'!D461)),0)&gt;0," §","")</f>
        <v/>
      </c>
      <c r="AK461" s="11" t="str">
        <f>IF(IFERROR(SEARCH("#",UPPER('ÚHRADOVÝ KATALOG VZP - ZP'!D461)),0)&gt;0," #","")</f>
        <v/>
      </c>
      <c r="AL461" s="11" t="str">
        <f>IF(IFERROR(SEARCH(CHAR(10),UPPER('ÚHRADOVÝ KATALOG VZP - ZP'!D461)),0)&gt;0," ALT+ENTER","")</f>
        <v/>
      </c>
      <c r="AM461" s="96" t="str">
        <f>IF(AND(AE461=0, R461="NE"),"Chybí DOP",IF(LEN(TRIM(AF461&amp;AG461&amp;AH461&amp;AI461&amp;AJ461&amp;AK461&amp;AL461))&gt;0,"Nepovolený(é) znak(y):   "&amp;AF461&amp;AG461&amp;AH461&amp;AI461&amp;AJ461&amp;AK461&amp;AL461,TRIM('ÚHRADOVÝ KATALOG VZP - ZP'!D461)))</f>
        <v/>
      </c>
    </row>
    <row r="462" spans="1:39" ht="30" hidden="1" customHeight="1" x14ac:dyDescent="0.2">
      <c r="A462" s="1">
        <v>457</v>
      </c>
      <c r="B462" s="20" t="str">
        <f>IF(ISBLANK('ÚHRADOVÝ KATALOG VZP - ZP'!B462),"",'ÚHRADOVÝ KATALOG VZP - ZP'!B462)</f>
        <v/>
      </c>
      <c r="C462" s="21" t="str">
        <f t="shared" si="29"/>
        <v/>
      </c>
      <c r="D462" s="21" t="str">
        <f t="shared" si="30"/>
        <v/>
      </c>
      <c r="E462" s="22" t="str">
        <f>IF(S462="NOVÝ",IF(LEN(TRIM('ÚHRADOVÝ KATALOG VZP - ZP'!E462))=0,"Chybí TYP",'ÚHRADOVÝ KATALOG VZP - ZP'!E462),IF(LEN(TRIM('ÚHRADOVÝ KATALOG VZP - ZP'!E462))=0,"",'ÚHRADOVÝ KATALOG VZP - ZP'!E462))</f>
        <v/>
      </c>
      <c r="F462" s="22" t="str">
        <f t="shared" si="31"/>
        <v/>
      </c>
      <c r="G462" s="22" t="str">
        <f>IF(S462="NOVÝ",IF(LEN(TRIM('ÚHRADOVÝ KATALOG VZP - ZP'!G462))=0,"???",IF(IFERROR(SEARCH("""",UPPER('ÚHRADOVÝ KATALOG VZP - ZP'!G462)),0)=0,UPPER('ÚHRADOVÝ KATALOG VZP - ZP'!G462),"("&amp;""""&amp;")")),IF(LEN(TRIM('ÚHRADOVÝ KATALOG VZP - ZP'!G462))=0,"",IF(IFERROR(SEARCH("""",UPPER('ÚHRADOVÝ KATALOG VZP - ZP'!G462)),0)=0,UPPER('ÚHRADOVÝ KATALOG VZP - ZP'!G462),"("&amp;""""&amp;")")))</f>
        <v/>
      </c>
      <c r="H462" s="22" t="str">
        <f>IF(IFERROR(SEARCH("""",UPPER('ÚHRADOVÝ KATALOG VZP - ZP'!H462)),0)=0,UPPER('ÚHRADOVÝ KATALOG VZP - ZP'!H462),"("&amp;""""&amp;")")</f>
        <v/>
      </c>
      <c r="I462" s="22" t="str">
        <f>IF(IFERROR(SEARCH("""",UPPER('ÚHRADOVÝ KATALOG VZP - ZP'!I462)),0)=0,UPPER('ÚHRADOVÝ KATALOG VZP - ZP'!I462),"("&amp;""""&amp;")")</f>
        <v/>
      </c>
      <c r="J462" s="23" t="str">
        <f>IF(S462="NOVÝ",IF(LEN(TRIM('ÚHRADOVÝ KATALOG VZP - ZP'!J462))=0,"Chybí VYC",'ÚHRADOVÝ KATALOG VZP - ZP'!J462),IF(LEN(TRIM('ÚHRADOVÝ KATALOG VZP - ZP'!J462))=0,"",'ÚHRADOVÝ KATALOG VZP - ZP'!J462))</f>
        <v/>
      </c>
      <c r="K462" s="22" t="str">
        <f>IF(S462="NOVÝ",IF(LEN(TRIM('ÚHRADOVÝ KATALOG VZP - ZP'!K462))=0,"Chybí MENA",IF(IFERROR(SEARCH("""",UPPER('ÚHRADOVÝ KATALOG VZP - ZP'!K462)),0)=0,UPPER('ÚHRADOVÝ KATALOG VZP - ZP'!K462),"("&amp;""""&amp;")")),IF(LEN(TRIM('ÚHRADOVÝ KATALOG VZP - ZP'!K462))=0,"",IF(IFERROR(SEARCH("""",UPPER('ÚHRADOVÝ KATALOG VZP - ZP'!K462)),0)=0,UPPER('ÚHRADOVÝ KATALOG VZP - ZP'!K462),"("&amp;""""&amp;")")))</f>
        <v/>
      </c>
      <c r="L462" s="24" t="str">
        <f>IF(S462="NOVÝ",IF(LEN(TRIM('ÚHRADOVÝ KATALOG VZP - ZP'!L462))=0,"Chybí KURZ",'ÚHRADOVÝ KATALOG VZP - ZP'!L462),IF(LEN(TRIM('ÚHRADOVÝ KATALOG VZP - ZP'!L462))=0,"",'ÚHRADOVÝ KATALOG VZP - ZP'!L462))</f>
        <v/>
      </c>
      <c r="M462" s="83" t="str">
        <f>IF(S462="NOVÝ",IF(LEN(TRIM('ÚHRADOVÝ KATALOG VZP - ZP'!M462))=0,"Chybí DPH",
IF(OR('ÚHRADOVÝ KATALOG VZP - ZP'!M462=15,'ÚHRADOVÝ KATALOG VZP - ZP'!M462=21),
'ÚHRADOVÝ KATALOG VZP - ZP'!M462,"CHYBA")),
IF(LEN(TRIM('ÚHRADOVÝ KATALOG VZP - ZP'!M462))=0,"",
IF(OR('ÚHRADOVÝ KATALOG VZP - ZP'!M462=15,'ÚHRADOVÝ KATALOG VZP - ZP'!M462=21),
'ÚHRADOVÝ KATALOG VZP - ZP'!M462,"CHYBA"))
)</f>
        <v/>
      </c>
      <c r="N462" s="25" t="str">
        <f>IF(R462="NE",IF(AND(T462&lt;&gt;"X",LEN('ÚHRADOVÝ KATALOG VZP - ZP'!N462)&gt;0),IF(ROUND(J462*L462*(1+(M462/100))*T462,2)&lt;'ÚHRADOVÝ KATALOG VZP - ZP'!N462,TEXT('ÚHRADOVÝ KATALOG VZP - ZP'!N462,"# ##0,00 Kč") &amp; CHAR(10) &amp; "&gt; " &amp; TEXT('ÚHRADOVÝ KATALOG VZP - ZP'!N462-(J462*L462*(1+(M462/100))*T462),"# ##0,00 Kč"),TEXT('ÚHRADOVÝ KATALOG VZP - ZP'!N462,"# ##0,00 Kč") &amp; CHAR(10) &amp; "OK"),"Chybí data pro výpočet"),"")</f>
        <v/>
      </c>
      <c r="O462" s="26" t="str">
        <f>IF(AND(R462="NE",LEN('ÚHRADOVÝ KATALOG VZP - ZP'!O462)&gt;0),'ÚHRADOVÝ KATALOG VZP - ZP'!O462,"")</f>
        <v/>
      </c>
      <c r="P462" s="26" t="str">
        <f>IF(AND(R462="NE",LEN('ÚHRADOVÝ KATALOG VZP - ZP'!P462)&gt;0),'ÚHRADOVÝ KATALOG VZP - ZP'!P462,"")</f>
        <v/>
      </c>
      <c r="Q462" s="79" t="str">
        <f>IF(LEN(TRIM('ÚHRADOVÝ KATALOG VZP - ZP'!Q462))=0,"",IF(IFERROR(SEARCH("""",UPPER('ÚHRADOVÝ KATALOG VZP - ZP'!Q462)),0)=0,UPPER('ÚHRADOVÝ KATALOG VZP - ZP'!Q462),"("&amp;""""&amp;")"))</f>
        <v/>
      </c>
      <c r="R462" s="31" t="str">
        <f>IF(LEN(TRIM('ÚHRADOVÝ KATALOG VZP - ZP'!B462)&amp;TRIM('ÚHRADOVÝ KATALOG VZP - ZP'!C462)&amp;TRIM('ÚHRADOVÝ KATALOG VZP - ZP'!D462)&amp;TRIM('ÚHRADOVÝ KATALOG VZP - ZP'!E462)&amp;TRIM('ÚHRADOVÝ KATALOG VZP - ZP'!F462)&amp;TRIM('ÚHRADOVÝ KATALOG VZP - ZP'!G462)&amp;TRIM('ÚHRADOVÝ KATALOG VZP - ZP'!H462)&amp;TRIM('ÚHRADOVÝ KATALOG VZP - ZP'!I462)&amp;TRIM('ÚHRADOVÝ KATALOG VZP - ZP'!J462)&amp;TRIM('ÚHRADOVÝ KATALOG VZP - ZP'!K462)&amp;TRIM('ÚHRADOVÝ KATALOG VZP - ZP'!L462)&amp;TRIM('ÚHRADOVÝ KATALOG VZP - ZP'!M462)&amp;TRIM('ÚHRADOVÝ KATALOG VZP - ZP'!N462)&amp;TRIM('ÚHRADOVÝ KATALOG VZP - ZP'!O462)&amp;TRIM('ÚHRADOVÝ KATALOG VZP - ZP'!P462)&amp;TRIM('ÚHRADOVÝ KATALOG VZP - ZP'!Q462))=0,"ANO","NE")</f>
        <v>ANO</v>
      </c>
      <c r="S462" s="31" t="str">
        <f>IF(R462="NE",IF(LEN(TRIM('ÚHRADOVÝ KATALOG VZP - ZP'!B462))=0,"NOVÝ","OPRAVA"),"")</f>
        <v/>
      </c>
      <c r="T462" s="32" t="str">
        <f t="shared" si="32"/>
        <v>X</v>
      </c>
      <c r="U462" s="11"/>
      <c r="V462" s="11">
        <f>LEN(TRIM('ÚHRADOVÝ KATALOG VZP - ZP'!C462))</f>
        <v>0</v>
      </c>
      <c r="W462" s="11" t="str">
        <f>IF(IFERROR(SEARCH("""",UPPER('ÚHRADOVÝ KATALOG VZP - ZP'!C462)),0)&gt;0," "&amp;CHAR(34),"")</f>
        <v/>
      </c>
      <c r="X462" s="11" t="str">
        <f>IF(IFERROR(SEARCH("~?",UPPER('ÚHRADOVÝ KATALOG VZP - ZP'!C462)),0)&gt;0," ?","")</f>
        <v/>
      </c>
      <c r="Y462" s="11" t="str">
        <f>IF(IFERROR(SEARCH("!",UPPER('ÚHRADOVÝ KATALOG VZP - ZP'!C462)),0)&gt;0," !","")</f>
        <v/>
      </c>
      <c r="Z462" s="11" t="str">
        <f>IF(IFERROR(SEARCH("_",UPPER('ÚHRADOVÝ KATALOG VZP - ZP'!C462)),0)&gt;0," _","")</f>
        <v/>
      </c>
      <c r="AA462" s="11" t="str">
        <f>IF(IFERROR(SEARCH("§",UPPER('ÚHRADOVÝ KATALOG VZP - ZP'!C462)),0)&gt;0," §","")</f>
        <v/>
      </c>
      <c r="AB462" s="11" t="str">
        <f>IF(IFERROR(SEARCH("#",UPPER('ÚHRADOVÝ KATALOG VZP - ZP'!C462)),0)&gt;0," #","")</f>
        <v/>
      </c>
      <c r="AC462" s="11" t="str">
        <f>IF(IFERROR(SEARCH(CHAR(10),UPPER('ÚHRADOVÝ KATALOG VZP - ZP'!C462)),0)&gt;0," ALT+ENTER","")</f>
        <v/>
      </c>
      <c r="AD462" s="96" t="str">
        <f>IF(AND(V462=0, R462="NE"),"Chybí NAZ",IF(LEN(TRIM(W462&amp;X462&amp;Y462&amp;Z462&amp;AA462&amp;AB462&amp;AC462))&gt;0,"Nepovolený(é) znak(y):   "&amp;W462&amp;X462&amp;Y462&amp;Z462&amp;AA462&amp;AB462&amp;AC462,TRIM('ÚHRADOVÝ KATALOG VZP - ZP'!C462)))</f>
        <v/>
      </c>
      <c r="AE462" s="11">
        <f>LEN(TRIM('ÚHRADOVÝ KATALOG VZP - ZP'!D462))</f>
        <v>0</v>
      </c>
      <c r="AF462" s="11" t="str">
        <f>IF(IFERROR(SEARCH("""",UPPER('ÚHRADOVÝ KATALOG VZP - ZP'!D462)),0)&gt;0," "&amp;CHAR(34),"")</f>
        <v/>
      </c>
      <c r="AG462" s="11" t="str">
        <f>IF(IFERROR(SEARCH("~?",UPPER('ÚHRADOVÝ KATALOG VZP - ZP'!D462)),0)&gt;0," ?","")</f>
        <v/>
      </c>
      <c r="AH462" s="11" t="str">
        <f>IF(IFERROR(SEARCH("!",UPPER('ÚHRADOVÝ KATALOG VZP - ZP'!D462)),0)&gt;0," !","")</f>
        <v/>
      </c>
      <c r="AI462" s="11" t="str">
        <f>IF(IFERROR(SEARCH("_",UPPER('ÚHRADOVÝ KATALOG VZP - ZP'!D462)),0)&gt;0," _","")</f>
        <v/>
      </c>
      <c r="AJ462" s="11" t="str">
        <f>IF(IFERROR(SEARCH("§",UPPER('ÚHRADOVÝ KATALOG VZP - ZP'!D462)),0)&gt;0," §","")</f>
        <v/>
      </c>
      <c r="AK462" s="11" t="str">
        <f>IF(IFERROR(SEARCH("#",UPPER('ÚHRADOVÝ KATALOG VZP - ZP'!D462)),0)&gt;0," #","")</f>
        <v/>
      </c>
      <c r="AL462" s="11" t="str">
        <f>IF(IFERROR(SEARCH(CHAR(10),UPPER('ÚHRADOVÝ KATALOG VZP - ZP'!D462)),0)&gt;0," ALT+ENTER","")</f>
        <v/>
      </c>
      <c r="AM462" s="96" t="str">
        <f>IF(AND(AE462=0, R462="NE"),"Chybí DOP",IF(LEN(TRIM(AF462&amp;AG462&amp;AH462&amp;AI462&amp;AJ462&amp;AK462&amp;AL462))&gt;0,"Nepovolený(é) znak(y):   "&amp;AF462&amp;AG462&amp;AH462&amp;AI462&amp;AJ462&amp;AK462&amp;AL462,TRIM('ÚHRADOVÝ KATALOG VZP - ZP'!D462)))</f>
        <v/>
      </c>
    </row>
    <row r="463" spans="1:39" ht="30" hidden="1" customHeight="1" x14ac:dyDescent="0.2">
      <c r="A463" s="1">
        <v>458</v>
      </c>
      <c r="B463" s="20" t="str">
        <f>IF(ISBLANK('ÚHRADOVÝ KATALOG VZP - ZP'!B463),"",'ÚHRADOVÝ KATALOG VZP - ZP'!B463)</f>
        <v/>
      </c>
      <c r="C463" s="21" t="str">
        <f t="shared" si="29"/>
        <v/>
      </c>
      <c r="D463" s="21" t="str">
        <f t="shared" si="30"/>
        <v/>
      </c>
      <c r="E463" s="22" t="str">
        <f>IF(S463="NOVÝ",IF(LEN(TRIM('ÚHRADOVÝ KATALOG VZP - ZP'!E463))=0,"Chybí TYP",'ÚHRADOVÝ KATALOG VZP - ZP'!E463),IF(LEN(TRIM('ÚHRADOVÝ KATALOG VZP - ZP'!E463))=0,"",'ÚHRADOVÝ KATALOG VZP - ZP'!E463))</f>
        <v/>
      </c>
      <c r="F463" s="22" t="str">
        <f t="shared" si="31"/>
        <v/>
      </c>
      <c r="G463" s="22" t="str">
        <f>IF(S463="NOVÝ",IF(LEN(TRIM('ÚHRADOVÝ KATALOG VZP - ZP'!G463))=0,"???",IF(IFERROR(SEARCH("""",UPPER('ÚHRADOVÝ KATALOG VZP - ZP'!G463)),0)=0,UPPER('ÚHRADOVÝ KATALOG VZP - ZP'!G463),"("&amp;""""&amp;")")),IF(LEN(TRIM('ÚHRADOVÝ KATALOG VZP - ZP'!G463))=0,"",IF(IFERROR(SEARCH("""",UPPER('ÚHRADOVÝ KATALOG VZP - ZP'!G463)),0)=0,UPPER('ÚHRADOVÝ KATALOG VZP - ZP'!G463),"("&amp;""""&amp;")")))</f>
        <v/>
      </c>
      <c r="H463" s="22" t="str">
        <f>IF(IFERROR(SEARCH("""",UPPER('ÚHRADOVÝ KATALOG VZP - ZP'!H463)),0)=0,UPPER('ÚHRADOVÝ KATALOG VZP - ZP'!H463),"("&amp;""""&amp;")")</f>
        <v/>
      </c>
      <c r="I463" s="22" t="str">
        <f>IF(IFERROR(SEARCH("""",UPPER('ÚHRADOVÝ KATALOG VZP - ZP'!I463)),0)=0,UPPER('ÚHRADOVÝ KATALOG VZP - ZP'!I463),"("&amp;""""&amp;")")</f>
        <v/>
      </c>
      <c r="J463" s="23" t="str">
        <f>IF(S463="NOVÝ",IF(LEN(TRIM('ÚHRADOVÝ KATALOG VZP - ZP'!J463))=0,"Chybí VYC",'ÚHRADOVÝ KATALOG VZP - ZP'!J463),IF(LEN(TRIM('ÚHRADOVÝ KATALOG VZP - ZP'!J463))=0,"",'ÚHRADOVÝ KATALOG VZP - ZP'!J463))</f>
        <v/>
      </c>
      <c r="K463" s="22" t="str">
        <f>IF(S463="NOVÝ",IF(LEN(TRIM('ÚHRADOVÝ KATALOG VZP - ZP'!K463))=0,"Chybí MENA",IF(IFERROR(SEARCH("""",UPPER('ÚHRADOVÝ KATALOG VZP - ZP'!K463)),0)=0,UPPER('ÚHRADOVÝ KATALOG VZP - ZP'!K463),"("&amp;""""&amp;")")),IF(LEN(TRIM('ÚHRADOVÝ KATALOG VZP - ZP'!K463))=0,"",IF(IFERROR(SEARCH("""",UPPER('ÚHRADOVÝ KATALOG VZP - ZP'!K463)),0)=0,UPPER('ÚHRADOVÝ KATALOG VZP - ZP'!K463),"("&amp;""""&amp;")")))</f>
        <v/>
      </c>
      <c r="L463" s="24" t="str">
        <f>IF(S463="NOVÝ",IF(LEN(TRIM('ÚHRADOVÝ KATALOG VZP - ZP'!L463))=0,"Chybí KURZ",'ÚHRADOVÝ KATALOG VZP - ZP'!L463),IF(LEN(TRIM('ÚHRADOVÝ KATALOG VZP - ZP'!L463))=0,"",'ÚHRADOVÝ KATALOG VZP - ZP'!L463))</f>
        <v/>
      </c>
      <c r="M463" s="83" t="str">
        <f>IF(S463="NOVÝ",IF(LEN(TRIM('ÚHRADOVÝ KATALOG VZP - ZP'!M463))=0,"Chybí DPH",
IF(OR('ÚHRADOVÝ KATALOG VZP - ZP'!M463=15,'ÚHRADOVÝ KATALOG VZP - ZP'!M463=21),
'ÚHRADOVÝ KATALOG VZP - ZP'!M463,"CHYBA")),
IF(LEN(TRIM('ÚHRADOVÝ KATALOG VZP - ZP'!M463))=0,"",
IF(OR('ÚHRADOVÝ KATALOG VZP - ZP'!M463=15,'ÚHRADOVÝ KATALOG VZP - ZP'!M463=21),
'ÚHRADOVÝ KATALOG VZP - ZP'!M463,"CHYBA"))
)</f>
        <v/>
      </c>
      <c r="N463" s="25" t="str">
        <f>IF(R463="NE",IF(AND(T463&lt;&gt;"X",LEN('ÚHRADOVÝ KATALOG VZP - ZP'!N463)&gt;0),IF(ROUND(J463*L463*(1+(M463/100))*T463,2)&lt;'ÚHRADOVÝ KATALOG VZP - ZP'!N463,TEXT('ÚHRADOVÝ KATALOG VZP - ZP'!N463,"# ##0,00 Kč") &amp; CHAR(10) &amp; "&gt; " &amp; TEXT('ÚHRADOVÝ KATALOG VZP - ZP'!N463-(J463*L463*(1+(M463/100))*T463),"# ##0,00 Kč"),TEXT('ÚHRADOVÝ KATALOG VZP - ZP'!N463,"# ##0,00 Kč") &amp; CHAR(10) &amp; "OK"),"Chybí data pro výpočet"),"")</f>
        <v/>
      </c>
      <c r="O463" s="26" t="str">
        <f>IF(AND(R463="NE",LEN('ÚHRADOVÝ KATALOG VZP - ZP'!O463)&gt;0),'ÚHRADOVÝ KATALOG VZP - ZP'!O463,"")</f>
        <v/>
      </c>
      <c r="P463" s="26" t="str">
        <f>IF(AND(R463="NE",LEN('ÚHRADOVÝ KATALOG VZP - ZP'!P463)&gt;0),'ÚHRADOVÝ KATALOG VZP - ZP'!P463,"")</f>
        <v/>
      </c>
      <c r="Q463" s="79" t="str">
        <f>IF(LEN(TRIM('ÚHRADOVÝ KATALOG VZP - ZP'!Q463))=0,"",IF(IFERROR(SEARCH("""",UPPER('ÚHRADOVÝ KATALOG VZP - ZP'!Q463)),0)=0,UPPER('ÚHRADOVÝ KATALOG VZP - ZP'!Q463),"("&amp;""""&amp;")"))</f>
        <v/>
      </c>
      <c r="R463" s="31" t="str">
        <f>IF(LEN(TRIM('ÚHRADOVÝ KATALOG VZP - ZP'!B463)&amp;TRIM('ÚHRADOVÝ KATALOG VZP - ZP'!C463)&amp;TRIM('ÚHRADOVÝ KATALOG VZP - ZP'!D463)&amp;TRIM('ÚHRADOVÝ KATALOG VZP - ZP'!E463)&amp;TRIM('ÚHRADOVÝ KATALOG VZP - ZP'!F463)&amp;TRIM('ÚHRADOVÝ KATALOG VZP - ZP'!G463)&amp;TRIM('ÚHRADOVÝ KATALOG VZP - ZP'!H463)&amp;TRIM('ÚHRADOVÝ KATALOG VZP - ZP'!I463)&amp;TRIM('ÚHRADOVÝ KATALOG VZP - ZP'!J463)&amp;TRIM('ÚHRADOVÝ KATALOG VZP - ZP'!K463)&amp;TRIM('ÚHRADOVÝ KATALOG VZP - ZP'!L463)&amp;TRIM('ÚHRADOVÝ KATALOG VZP - ZP'!M463)&amp;TRIM('ÚHRADOVÝ KATALOG VZP - ZP'!N463)&amp;TRIM('ÚHRADOVÝ KATALOG VZP - ZP'!O463)&amp;TRIM('ÚHRADOVÝ KATALOG VZP - ZP'!P463)&amp;TRIM('ÚHRADOVÝ KATALOG VZP - ZP'!Q463))=0,"ANO","NE")</f>
        <v>ANO</v>
      </c>
      <c r="S463" s="31" t="str">
        <f>IF(R463="NE",IF(LEN(TRIM('ÚHRADOVÝ KATALOG VZP - ZP'!B463))=0,"NOVÝ","OPRAVA"),"")</f>
        <v/>
      </c>
      <c r="T463" s="32" t="str">
        <f t="shared" si="32"/>
        <v>X</v>
      </c>
      <c r="U463" s="11"/>
      <c r="V463" s="11">
        <f>LEN(TRIM('ÚHRADOVÝ KATALOG VZP - ZP'!C463))</f>
        <v>0</v>
      </c>
      <c r="W463" s="11" t="str">
        <f>IF(IFERROR(SEARCH("""",UPPER('ÚHRADOVÝ KATALOG VZP - ZP'!C463)),0)&gt;0," "&amp;CHAR(34),"")</f>
        <v/>
      </c>
      <c r="X463" s="11" t="str">
        <f>IF(IFERROR(SEARCH("~?",UPPER('ÚHRADOVÝ KATALOG VZP - ZP'!C463)),0)&gt;0," ?","")</f>
        <v/>
      </c>
      <c r="Y463" s="11" t="str">
        <f>IF(IFERROR(SEARCH("!",UPPER('ÚHRADOVÝ KATALOG VZP - ZP'!C463)),0)&gt;0," !","")</f>
        <v/>
      </c>
      <c r="Z463" s="11" t="str">
        <f>IF(IFERROR(SEARCH("_",UPPER('ÚHRADOVÝ KATALOG VZP - ZP'!C463)),0)&gt;0," _","")</f>
        <v/>
      </c>
      <c r="AA463" s="11" t="str">
        <f>IF(IFERROR(SEARCH("§",UPPER('ÚHRADOVÝ KATALOG VZP - ZP'!C463)),0)&gt;0," §","")</f>
        <v/>
      </c>
      <c r="AB463" s="11" t="str">
        <f>IF(IFERROR(SEARCH("#",UPPER('ÚHRADOVÝ KATALOG VZP - ZP'!C463)),0)&gt;0," #","")</f>
        <v/>
      </c>
      <c r="AC463" s="11" t="str">
        <f>IF(IFERROR(SEARCH(CHAR(10),UPPER('ÚHRADOVÝ KATALOG VZP - ZP'!C463)),0)&gt;0," ALT+ENTER","")</f>
        <v/>
      </c>
      <c r="AD463" s="96" t="str">
        <f>IF(AND(V463=0, R463="NE"),"Chybí NAZ",IF(LEN(TRIM(W463&amp;X463&amp;Y463&amp;Z463&amp;AA463&amp;AB463&amp;AC463))&gt;0,"Nepovolený(é) znak(y):   "&amp;W463&amp;X463&amp;Y463&amp;Z463&amp;AA463&amp;AB463&amp;AC463,TRIM('ÚHRADOVÝ KATALOG VZP - ZP'!C463)))</f>
        <v/>
      </c>
      <c r="AE463" s="11">
        <f>LEN(TRIM('ÚHRADOVÝ KATALOG VZP - ZP'!D463))</f>
        <v>0</v>
      </c>
      <c r="AF463" s="11" t="str">
        <f>IF(IFERROR(SEARCH("""",UPPER('ÚHRADOVÝ KATALOG VZP - ZP'!D463)),0)&gt;0," "&amp;CHAR(34),"")</f>
        <v/>
      </c>
      <c r="AG463" s="11" t="str">
        <f>IF(IFERROR(SEARCH("~?",UPPER('ÚHRADOVÝ KATALOG VZP - ZP'!D463)),0)&gt;0," ?","")</f>
        <v/>
      </c>
      <c r="AH463" s="11" t="str">
        <f>IF(IFERROR(SEARCH("!",UPPER('ÚHRADOVÝ KATALOG VZP - ZP'!D463)),0)&gt;0," !","")</f>
        <v/>
      </c>
      <c r="AI463" s="11" t="str">
        <f>IF(IFERROR(SEARCH("_",UPPER('ÚHRADOVÝ KATALOG VZP - ZP'!D463)),0)&gt;0," _","")</f>
        <v/>
      </c>
      <c r="AJ463" s="11" t="str">
        <f>IF(IFERROR(SEARCH("§",UPPER('ÚHRADOVÝ KATALOG VZP - ZP'!D463)),0)&gt;0," §","")</f>
        <v/>
      </c>
      <c r="AK463" s="11" t="str">
        <f>IF(IFERROR(SEARCH("#",UPPER('ÚHRADOVÝ KATALOG VZP - ZP'!D463)),0)&gt;0," #","")</f>
        <v/>
      </c>
      <c r="AL463" s="11" t="str">
        <f>IF(IFERROR(SEARCH(CHAR(10),UPPER('ÚHRADOVÝ KATALOG VZP - ZP'!D463)),0)&gt;0," ALT+ENTER","")</f>
        <v/>
      </c>
      <c r="AM463" s="96" t="str">
        <f>IF(AND(AE463=0, R463="NE"),"Chybí DOP",IF(LEN(TRIM(AF463&amp;AG463&amp;AH463&amp;AI463&amp;AJ463&amp;AK463&amp;AL463))&gt;0,"Nepovolený(é) znak(y):   "&amp;AF463&amp;AG463&amp;AH463&amp;AI463&amp;AJ463&amp;AK463&amp;AL463,TRIM('ÚHRADOVÝ KATALOG VZP - ZP'!D463)))</f>
        <v/>
      </c>
    </row>
    <row r="464" spans="1:39" ht="30" hidden="1" customHeight="1" x14ac:dyDescent="0.2">
      <c r="A464" s="1">
        <v>459</v>
      </c>
      <c r="B464" s="20" t="str">
        <f>IF(ISBLANK('ÚHRADOVÝ KATALOG VZP - ZP'!B464),"",'ÚHRADOVÝ KATALOG VZP - ZP'!B464)</f>
        <v/>
      </c>
      <c r="C464" s="21" t="str">
        <f t="shared" si="29"/>
        <v/>
      </c>
      <c r="D464" s="21" t="str">
        <f t="shared" si="30"/>
        <v/>
      </c>
      <c r="E464" s="22" t="str">
        <f>IF(S464="NOVÝ",IF(LEN(TRIM('ÚHRADOVÝ KATALOG VZP - ZP'!E464))=0,"Chybí TYP",'ÚHRADOVÝ KATALOG VZP - ZP'!E464),IF(LEN(TRIM('ÚHRADOVÝ KATALOG VZP - ZP'!E464))=0,"",'ÚHRADOVÝ KATALOG VZP - ZP'!E464))</f>
        <v/>
      </c>
      <c r="F464" s="22" t="str">
        <f t="shared" si="31"/>
        <v/>
      </c>
      <c r="G464" s="22" t="str">
        <f>IF(S464="NOVÝ",IF(LEN(TRIM('ÚHRADOVÝ KATALOG VZP - ZP'!G464))=0,"???",IF(IFERROR(SEARCH("""",UPPER('ÚHRADOVÝ KATALOG VZP - ZP'!G464)),0)=0,UPPER('ÚHRADOVÝ KATALOG VZP - ZP'!G464),"("&amp;""""&amp;")")),IF(LEN(TRIM('ÚHRADOVÝ KATALOG VZP - ZP'!G464))=0,"",IF(IFERROR(SEARCH("""",UPPER('ÚHRADOVÝ KATALOG VZP - ZP'!G464)),0)=0,UPPER('ÚHRADOVÝ KATALOG VZP - ZP'!G464),"("&amp;""""&amp;")")))</f>
        <v/>
      </c>
      <c r="H464" s="22" t="str">
        <f>IF(IFERROR(SEARCH("""",UPPER('ÚHRADOVÝ KATALOG VZP - ZP'!H464)),0)=0,UPPER('ÚHRADOVÝ KATALOG VZP - ZP'!H464),"("&amp;""""&amp;")")</f>
        <v/>
      </c>
      <c r="I464" s="22" t="str">
        <f>IF(IFERROR(SEARCH("""",UPPER('ÚHRADOVÝ KATALOG VZP - ZP'!I464)),0)=0,UPPER('ÚHRADOVÝ KATALOG VZP - ZP'!I464),"("&amp;""""&amp;")")</f>
        <v/>
      </c>
      <c r="J464" s="23" t="str">
        <f>IF(S464="NOVÝ",IF(LEN(TRIM('ÚHRADOVÝ KATALOG VZP - ZP'!J464))=0,"Chybí VYC",'ÚHRADOVÝ KATALOG VZP - ZP'!J464),IF(LEN(TRIM('ÚHRADOVÝ KATALOG VZP - ZP'!J464))=0,"",'ÚHRADOVÝ KATALOG VZP - ZP'!J464))</f>
        <v/>
      </c>
      <c r="K464" s="22" t="str">
        <f>IF(S464="NOVÝ",IF(LEN(TRIM('ÚHRADOVÝ KATALOG VZP - ZP'!K464))=0,"Chybí MENA",IF(IFERROR(SEARCH("""",UPPER('ÚHRADOVÝ KATALOG VZP - ZP'!K464)),0)=0,UPPER('ÚHRADOVÝ KATALOG VZP - ZP'!K464),"("&amp;""""&amp;")")),IF(LEN(TRIM('ÚHRADOVÝ KATALOG VZP - ZP'!K464))=0,"",IF(IFERROR(SEARCH("""",UPPER('ÚHRADOVÝ KATALOG VZP - ZP'!K464)),0)=0,UPPER('ÚHRADOVÝ KATALOG VZP - ZP'!K464),"("&amp;""""&amp;")")))</f>
        <v/>
      </c>
      <c r="L464" s="24" t="str">
        <f>IF(S464="NOVÝ",IF(LEN(TRIM('ÚHRADOVÝ KATALOG VZP - ZP'!L464))=0,"Chybí KURZ",'ÚHRADOVÝ KATALOG VZP - ZP'!L464),IF(LEN(TRIM('ÚHRADOVÝ KATALOG VZP - ZP'!L464))=0,"",'ÚHRADOVÝ KATALOG VZP - ZP'!L464))</f>
        <v/>
      </c>
      <c r="M464" s="83" t="str">
        <f>IF(S464="NOVÝ",IF(LEN(TRIM('ÚHRADOVÝ KATALOG VZP - ZP'!M464))=0,"Chybí DPH",
IF(OR('ÚHRADOVÝ KATALOG VZP - ZP'!M464=15,'ÚHRADOVÝ KATALOG VZP - ZP'!M464=21),
'ÚHRADOVÝ KATALOG VZP - ZP'!M464,"CHYBA")),
IF(LEN(TRIM('ÚHRADOVÝ KATALOG VZP - ZP'!M464))=0,"",
IF(OR('ÚHRADOVÝ KATALOG VZP - ZP'!M464=15,'ÚHRADOVÝ KATALOG VZP - ZP'!M464=21),
'ÚHRADOVÝ KATALOG VZP - ZP'!M464,"CHYBA"))
)</f>
        <v/>
      </c>
      <c r="N464" s="25" t="str">
        <f>IF(R464="NE",IF(AND(T464&lt;&gt;"X",LEN('ÚHRADOVÝ KATALOG VZP - ZP'!N464)&gt;0),IF(ROUND(J464*L464*(1+(M464/100))*T464,2)&lt;'ÚHRADOVÝ KATALOG VZP - ZP'!N464,TEXT('ÚHRADOVÝ KATALOG VZP - ZP'!N464,"# ##0,00 Kč") &amp; CHAR(10) &amp; "&gt; " &amp; TEXT('ÚHRADOVÝ KATALOG VZP - ZP'!N464-(J464*L464*(1+(M464/100))*T464),"# ##0,00 Kč"),TEXT('ÚHRADOVÝ KATALOG VZP - ZP'!N464,"# ##0,00 Kč") &amp; CHAR(10) &amp; "OK"),"Chybí data pro výpočet"),"")</f>
        <v/>
      </c>
      <c r="O464" s="26" t="str">
        <f>IF(AND(R464="NE",LEN('ÚHRADOVÝ KATALOG VZP - ZP'!O464)&gt;0),'ÚHRADOVÝ KATALOG VZP - ZP'!O464,"")</f>
        <v/>
      </c>
      <c r="P464" s="26" t="str">
        <f>IF(AND(R464="NE",LEN('ÚHRADOVÝ KATALOG VZP - ZP'!P464)&gt;0),'ÚHRADOVÝ KATALOG VZP - ZP'!P464,"")</f>
        <v/>
      </c>
      <c r="Q464" s="79" t="str">
        <f>IF(LEN(TRIM('ÚHRADOVÝ KATALOG VZP - ZP'!Q464))=0,"",IF(IFERROR(SEARCH("""",UPPER('ÚHRADOVÝ KATALOG VZP - ZP'!Q464)),0)=0,UPPER('ÚHRADOVÝ KATALOG VZP - ZP'!Q464),"("&amp;""""&amp;")"))</f>
        <v/>
      </c>
      <c r="R464" s="31" t="str">
        <f>IF(LEN(TRIM('ÚHRADOVÝ KATALOG VZP - ZP'!B464)&amp;TRIM('ÚHRADOVÝ KATALOG VZP - ZP'!C464)&amp;TRIM('ÚHRADOVÝ KATALOG VZP - ZP'!D464)&amp;TRIM('ÚHRADOVÝ KATALOG VZP - ZP'!E464)&amp;TRIM('ÚHRADOVÝ KATALOG VZP - ZP'!F464)&amp;TRIM('ÚHRADOVÝ KATALOG VZP - ZP'!G464)&amp;TRIM('ÚHRADOVÝ KATALOG VZP - ZP'!H464)&amp;TRIM('ÚHRADOVÝ KATALOG VZP - ZP'!I464)&amp;TRIM('ÚHRADOVÝ KATALOG VZP - ZP'!J464)&amp;TRIM('ÚHRADOVÝ KATALOG VZP - ZP'!K464)&amp;TRIM('ÚHRADOVÝ KATALOG VZP - ZP'!L464)&amp;TRIM('ÚHRADOVÝ KATALOG VZP - ZP'!M464)&amp;TRIM('ÚHRADOVÝ KATALOG VZP - ZP'!N464)&amp;TRIM('ÚHRADOVÝ KATALOG VZP - ZP'!O464)&amp;TRIM('ÚHRADOVÝ KATALOG VZP - ZP'!P464)&amp;TRIM('ÚHRADOVÝ KATALOG VZP - ZP'!Q464))=0,"ANO","NE")</f>
        <v>ANO</v>
      </c>
      <c r="S464" s="31" t="str">
        <f>IF(R464="NE",IF(LEN(TRIM('ÚHRADOVÝ KATALOG VZP - ZP'!B464))=0,"NOVÝ","OPRAVA"),"")</f>
        <v/>
      </c>
      <c r="T464" s="32" t="str">
        <f t="shared" si="32"/>
        <v>X</v>
      </c>
      <c r="U464" s="11"/>
      <c r="V464" s="11">
        <f>LEN(TRIM('ÚHRADOVÝ KATALOG VZP - ZP'!C464))</f>
        <v>0</v>
      </c>
      <c r="W464" s="11" t="str">
        <f>IF(IFERROR(SEARCH("""",UPPER('ÚHRADOVÝ KATALOG VZP - ZP'!C464)),0)&gt;0," "&amp;CHAR(34),"")</f>
        <v/>
      </c>
      <c r="X464" s="11" t="str">
        <f>IF(IFERROR(SEARCH("~?",UPPER('ÚHRADOVÝ KATALOG VZP - ZP'!C464)),0)&gt;0," ?","")</f>
        <v/>
      </c>
      <c r="Y464" s="11" t="str">
        <f>IF(IFERROR(SEARCH("!",UPPER('ÚHRADOVÝ KATALOG VZP - ZP'!C464)),0)&gt;0," !","")</f>
        <v/>
      </c>
      <c r="Z464" s="11" t="str">
        <f>IF(IFERROR(SEARCH("_",UPPER('ÚHRADOVÝ KATALOG VZP - ZP'!C464)),0)&gt;0," _","")</f>
        <v/>
      </c>
      <c r="AA464" s="11" t="str">
        <f>IF(IFERROR(SEARCH("§",UPPER('ÚHRADOVÝ KATALOG VZP - ZP'!C464)),0)&gt;0," §","")</f>
        <v/>
      </c>
      <c r="AB464" s="11" t="str">
        <f>IF(IFERROR(SEARCH("#",UPPER('ÚHRADOVÝ KATALOG VZP - ZP'!C464)),0)&gt;0," #","")</f>
        <v/>
      </c>
      <c r="AC464" s="11" t="str">
        <f>IF(IFERROR(SEARCH(CHAR(10),UPPER('ÚHRADOVÝ KATALOG VZP - ZP'!C464)),0)&gt;0," ALT+ENTER","")</f>
        <v/>
      </c>
      <c r="AD464" s="96" t="str">
        <f>IF(AND(V464=0, R464="NE"),"Chybí NAZ",IF(LEN(TRIM(W464&amp;X464&amp;Y464&amp;Z464&amp;AA464&amp;AB464&amp;AC464))&gt;0,"Nepovolený(é) znak(y):   "&amp;W464&amp;X464&amp;Y464&amp;Z464&amp;AA464&amp;AB464&amp;AC464,TRIM('ÚHRADOVÝ KATALOG VZP - ZP'!C464)))</f>
        <v/>
      </c>
      <c r="AE464" s="11">
        <f>LEN(TRIM('ÚHRADOVÝ KATALOG VZP - ZP'!D464))</f>
        <v>0</v>
      </c>
      <c r="AF464" s="11" t="str">
        <f>IF(IFERROR(SEARCH("""",UPPER('ÚHRADOVÝ KATALOG VZP - ZP'!D464)),0)&gt;0," "&amp;CHAR(34),"")</f>
        <v/>
      </c>
      <c r="AG464" s="11" t="str">
        <f>IF(IFERROR(SEARCH("~?",UPPER('ÚHRADOVÝ KATALOG VZP - ZP'!D464)),0)&gt;0," ?","")</f>
        <v/>
      </c>
      <c r="AH464" s="11" t="str">
        <f>IF(IFERROR(SEARCH("!",UPPER('ÚHRADOVÝ KATALOG VZP - ZP'!D464)),0)&gt;0," !","")</f>
        <v/>
      </c>
      <c r="AI464" s="11" t="str">
        <f>IF(IFERROR(SEARCH("_",UPPER('ÚHRADOVÝ KATALOG VZP - ZP'!D464)),0)&gt;0," _","")</f>
        <v/>
      </c>
      <c r="AJ464" s="11" t="str">
        <f>IF(IFERROR(SEARCH("§",UPPER('ÚHRADOVÝ KATALOG VZP - ZP'!D464)),0)&gt;0," §","")</f>
        <v/>
      </c>
      <c r="AK464" s="11" t="str">
        <f>IF(IFERROR(SEARCH("#",UPPER('ÚHRADOVÝ KATALOG VZP - ZP'!D464)),0)&gt;0," #","")</f>
        <v/>
      </c>
      <c r="AL464" s="11" t="str">
        <f>IF(IFERROR(SEARCH(CHAR(10),UPPER('ÚHRADOVÝ KATALOG VZP - ZP'!D464)),0)&gt;0," ALT+ENTER","")</f>
        <v/>
      </c>
      <c r="AM464" s="96" t="str">
        <f>IF(AND(AE464=0, R464="NE"),"Chybí DOP",IF(LEN(TRIM(AF464&amp;AG464&amp;AH464&amp;AI464&amp;AJ464&amp;AK464&amp;AL464))&gt;0,"Nepovolený(é) znak(y):   "&amp;AF464&amp;AG464&amp;AH464&amp;AI464&amp;AJ464&amp;AK464&amp;AL464,TRIM('ÚHRADOVÝ KATALOG VZP - ZP'!D464)))</f>
        <v/>
      </c>
    </row>
    <row r="465" spans="1:39" ht="30" hidden="1" customHeight="1" x14ac:dyDescent="0.2">
      <c r="A465" s="1">
        <v>460</v>
      </c>
      <c r="B465" s="20" t="str">
        <f>IF(ISBLANK('ÚHRADOVÝ KATALOG VZP - ZP'!B465),"",'ÚHRADOVÝ KATALOG VZP - ZP'!B465)</f>
        <v/>
      </c>
      <c r="C465" s="21" t="str">
        <f t="shared" si="29"/>
        <v/>
      </c>
      <c r="D465" s="21" t="str">
        <f t="shared" si="30"/>
        <v/>
      </c>
      <c r="E465" s="22" t="str">
        <f>IF(S465="NOVÝ",IF(LEN(TRIM('ÚHRADOVÝ KATALOG VZP - ZP'!E465))=0,"Chybí TYP",'ÚHRADOVÝ KATALOG VZP - ZP'!E465),IF(LEN(TRIM('ÚHRADOVÝ KATALOG VZP - ZP'!E465))=0,"",'ÚHRADOVÝ KATALOG VZP - ZP'!E465))</f>
        <v/>
      </c>
      <c r="F465" s="22" t="str">
        <f t="shared" si="31"/>
        <v/>
      </c>
      <c r="G465" s="22" t="str">
        <f>IF(S465="NOVÝ",IF(LEN(TRIM('ÚHRADOVÝ KATALOG VZP - ZP'!G465))=0,"???",IF(IFERROR(SEARCH("""",UPPER('ÚHRADOVÝ KATALOG VZP - ZP'!G465)),0)=0,UPPER('ÚHRADOVÝ KATALOG VZP - ZP'!G465),"("&amp;""""&amp;")")),IF(LEN(TRIM('ÚHRADOVÝ KATALOG VZP - ZP'!G465))=0,"",IF(IFERROR(SEARCH("""",UPPER('ÚHRADOVÝ KATALOG VZP - ZP'!G465)),0)=0,UPPER('ÚHRADOVÝ KATALOG VZP - ZP'!G465),"("&amp;""""&amp;")")))</f>
        <v/>
      </c>
      <c r="H465" s="22" t="str">
        <f>IF(IFERROR(SEARCH("""",UPPER('ÚHRADOVÝ KATALOG VZP - ZP'!H465)),0)=0,UPPER('ÚHRADOVÝ KATALOG VZP - ZP'!H465),"("&amp;""""&amp;")")</f>
        <v/>
      </c>
      <c r="I465" s="22" t="str">
        <f>IF(IFERROR(SEARCH("""",UPPER('ÚHRADOVÝ KATALOG VZP - ZP'!I465)),0)=0,UPPER('ÚHRADOVÝ KATALOG VZP - ZP'!I465),"("&amp;""""&amp;")")</f>
        <v/>
      </c>
      <c r="J465" s="23" t="str">
        <f>IF(S465="NOVÝ",IF(LEN(TRIM('ÚHRADOVÝ KATALOG VZP - ZP'!J465))=0,"Chybí VYC",'ÚHRADOVÝ KATALOG VZP - ZP'!J465),IF(LEN(TRIM('ÚHRADOVÝ KATALOG VZP - ZP'!J465))=0,"",'ÚHRADOVÝ KATALOG VZP - ZP'!J465))</f>
        <v/>
      </c>
      <c r="K465" s="22" t="str">
        <f>IF(S465="NOVÝ",IF(LEN(TRIM('ÚHRADOVÝ KATALOG VZP - ZP'!K465))=0,"Chybí MENA",IF(IFERROR(SEARCH("""",UPPER('ÚHRADOVÝ KATALOG VZP - ZP'!K465)),0)=0,UPPER('ÚHRADOVÝ KATALOG VZP - ZP'!K465),"("&amp;""""&amp;")")),IF(LEN(TRIM('ÚHRADOVÝ KATALOG VZP - ZP'!K465))=0,"",IF(IFERROR(SEARCH("""",UPPER('ÚHRADOVÝ KATALOG VZP - ZP'!K465)),0)=0,UPPER('ÚHRADOVÝ KATALOG VZP - ZP'!K465),"("&amp;""""&amp;")")))</f>
        <v/>
      </c>
      <c r="L465" s="24" t="str">
        <f>IF(S465="NOVÝ",IF(LEN(TRIM('ÚHRADOVÝ KATALOG VZP - ZP'!L465))=0,"Chybí KURZ",'ÚHRADOVÝ KATALOG VZP - ZP'!L465),IF(LEN(TRIM('ÚHRADOVÝ KATALOG VZP - ZP'!L465))=0,"",'ÚHRADOVÝ KATALOG VZP - ZP'!L465))</f>
        <v/>
      </c>
      <c r="M465" s="83" t="str">
        <f>IF(S465="NOVÝ",IF(LEN(TRIM('ÚHRADOVÝ KATALOG VZP - ZP'!M465))=0,"Chybí DPH",
IF(OR('ÚHRADOVÝ KATALOG VZP - ZP'!M465=15,'ÚHRADOVÝ KATALOG VZP - ZP'!M465=21),
'ÚHRADOVÝ KATALOG VZP - ZP'!M465,"CHYBA")),
IF(LEN(TRIM('ÚHRADOVÝ KATALOG VZP - ZP'!M465))=0,"",
IF(OR('ÚHRADOVÝ KATALOG VZP - ZP'!M465=15,'ÚHRADOVÝ KATALOG VZP - ZP'!M465=21),
'ÚHRADOVÝ KATALOG VZP - ZP'!M465,"CHYBA"))
)</f>
        <v/>
      </c>
      <c r="N465" s="25" t="str">
        <f>IF(R465="NE",IF(AND(T465&lt;&gt;"X",LEN('ÚHRADOVÝ KATALOG VZP - ZP'!N465)&gt;0),IF(ROUND(J465*L465*(1+(M465/100))*T465,2)&lt;'ÚHRADOVÝ KATALOG VZP - ZP'!N465,TEXT('ÚHRADOVÝ KATALOG VZP - ZP'!N465,"# ##0,00 Kč") &amp; CHAR(10) &amp; "&gt; " &amp; TEXT('ÚHRADOVÝ KATALOG VZP - ZP'!N465-(J465*L465*(1+(M465/100))*T465),"# ##0,00 Kč"),TEXT('ÚHRADOVÝ KATALOG VZP - ZP'!N465,"# ##0,00 Kč") &amp; CHAR(10) &amp; "OK"),"Chybí data pro výpočet"),"")</f>
        <v/>
      </c>
      <c r="O465" s="26" t="str">
        <f>IF(AND(R465="NE",LEN('ÚHRADOVÝ KATALOG VZP - ZP'!O465)&gt;0),'ÚHRADOVÝ KATALOG VZP - ZP'!O465,"")</f>
        <v/>
      </c>
      <c r="P465" s="26" t="str">
        <f>IF(AND(R465="NE",LEN('ÚHRADOVÝ KATALOG VZP - ZP'!P465)&gt;0),'ÚHRADOVÝ KATALOG VZP - ZP'!P465,"")</f>
        <v/>
      </c>
      <c r="Q465" s="79" t="str">
        <f>IF(LEN(TRIM('ÚHRADOVÝ KATALOG VZP - ZP'!Q465))=0,"",IF(IFERROR(SEARCH("""",UPPER('ÚHRADOVÝ KATALOG VZP - ZP'!Q465)),0)=0,UPPER('ÚHRADOVÝ KATALOG VZP - ZP'!Q465),"("&amp;""""&amp;")"))</f>
        <v/>
      </c>
      <c r="R465" s="31" t="str">
        <f>IF(LEN(TRIM('ÚHRADOVÝ KATALOG VZP - ZP'!B465)&amp;TRIM('ÚHRADOVÝ KATALOG VZP - ZP'!C465)&amp;TRIM('ÚHRADOVÝ KATALOG VZP - ZP'!D465)&amp;TRIM('ÚHRADOVÝ KATALOG VZP - ZP'!E465)&amp;TRIM('ÚHRADOVÝ KATALOG VZP - ZP'!F465)&amp;TRIM('ÚHRADOVÝ KATALOG VZP - ZP'!G465)&amp;TRIM('ÚHRADOVÝ KATALOG VZP - ZP'!H465)&amp;TRIM('ÚHRADOVÝ KATALOG VZP - ZP'!I465)&amp;TRIM('ÚHRADOVÝ KATALOG VZP - ZP'!J465)&amp;TRIM('ÚHRADOVÝ KATALOG VZP - ZP'!K465)&amp;TRIM('ÚHRADOVÝ KATALOG VZP - ZP'!L465)&amp;TRIM('ÚHRADOVÝ KATALOG VZP - ZP'!M465)&amp;TRIM('ÚHRADOVÝ KATALOG VZP - ZP'!N465)&amp;TRIM('ÚHRADOVÝ KATALOG VZP - ZP'!O465)&amp;TRIM('ÚHRADOVÝ KATALOG VZP - ZP'!P465)&amp;TRIM('ÚHRADOVÝ KATALOG VZP - ZP'!Q465))=0,"ANO","NE")</f>
        <v>ANO</v>
      </c>
      <c r="S465" s="31" t="str">
        <f>IF(R465="NE",IF(LEN(TRIM('ÚHRADOVÝ KATALOG VZP - ZP'!B465))=0,"NOVÝ","OPRAVA"),"")</f>
        <v/>
      </c>
      <c r="T465" s="32" t="str">
        <f t="shared" si="32"/>
        <v>X</v>
      </c>
      <c r="U465" s="11"/>
      <c r="V465" s="11">
        <f>LEN(TRIM('ÚHRADOVÝ KATALOG VZP - ZP'!C465))</f>
        <v>0</v>
      </c>
      <c r="W465" s="11" t="str">
        <f>IF(IFERROR(SEARCH("""",UPPER('ÚHRADOVÝ KATALOG VZP - ZP'!C465)),0)&gt;0," "&amp;CHAR(34),"")</f>
        <v/>
      </c>
      <c r="X465" s="11" t="str">
        <f>IF(IFERROR(SEARCH("~?",UPPER('ÚHRADOVÝ KATALOG VZP - ZP'!C465)),0)&gt;0," ?","")</f>
        <v/>
      </c>
      <c r="Y465" s="11" t="str">
        <f>IF(IFERROR(SEARCH("!",UPPER('ÚHRADOVÝ KATALOG VZP - ZP'!C465)),0)&gt;0," !","")</f>
        <v/>
      </c>
      <c r="Z465" s="11" t="str">
        <f>IF(IFERROR(SEARCH("_",UPPER('ÚHRADOVÝ KATALOG VZP - ZP'!C465)),0)&gt;0," _","")</f>
        <v/>
      </c>
      <c r="AA465" s="11" t="str">
        <f>IF(IFERROR(SEARCH("§",UPPER('ÚHRADOVÝ KATALOG VZP - ZP'!C465)),0)&gt;0," §","")</f>
        <v/>
      </c>
      <c r="AB465" s="11" t="str">
        <f>IF(IFERROR(SEARCH("#",UPPER('ÚHRADOVÝ KATALOG VZP - ZP'!C465)),0)&gt;0," #","")</f>
        <v/>
      </c>
      <c r="AC465" s="11" t="str">
        <f>IF(IFERROR(SEARCH(CHAR(10),UPPER('ÚHRADOVÝ KATALOG VZP - ZP'!C465)),0)&gt;0," ALT+ENTER","")</f>
        <v/>
      </c>
      <c r="AD465" s="96" t="str">
        <f>IF(AND(V465=0, R465="NE"),"Chybí NAZ",IF(LEN(TRIM(W465&amp;X465&amp;Y465&amp;Z465&amp;AA465&amp;AB465&amp;AC465))&gt;0,"Nepovolený(é) znak(y):   "&amp;W465&amp;X465&amp;Y465&amp;Z465&amp;AA465&amp;AB465&amp;AC465,TRIM('ÚHRADOVÝ KATALOG VZP - ZP'!C465)))</f>
        <v/>
      </c>
      <c r="AE465" s="11">
        <f>LEN(TRIM('ÚHRADOVÝ KATALOG VZP - ZP'!D465))</f>
        <v>0</v>
      </c>
      <c r="AF465" s="11" t="str">
        <f>IF(IFERROR(SEARCH("""",UPPER('ÚHRADOVÝ KATALOG VZP - ZP'!D465)),0)&gt;0," "&amp;CHAR(34),"")</f>
        <v/>
      </c>
      <c r="AG465" s="11" t="str">
        <f>IF(IFERROR(SEARCH("~?",UPPER('ÚHRADOVÝ KATALOG VZP - ZP'!D465)),0)&gt;0," ?","")</f>
        <v/>
      </c>
      <c r="AH465" s="11" t="str">
        <f>IF(IFERROR(SEARCH("!",UPPER('ÚHRADOVÝ KATALOG VZP - ZP'!D465)),0)&gt;0," !","")</f>
        <v/>
      </c>
      <c r="AI465" s="11" t="str">
        <f>IF(IFERROR(SEARCH("_",UPPER('ÚHRADOVÝ KATALOG VZP - ZP'!D465)),0)&gt;0," _","")</f>
        <v/>
      </c>
      <c r="AJ465" s="11" t="str">
        <f>IF(IFERROR(SEARCH("§",UPPER('ÚHRADOVÝ KATALOG VZP - ZP'!D465)),0)&gt;0," §","")</f>
        <v/>
      </c>
      <c r="AK465" s="11" t="str">
        <f>IF(IFERROR(SEARCH("#",UPPER('ÚHRADOVÝ KATALOG VZP - ZP'!D465)),0)&gt;0," #","")</f>
        <v/>
      </c>
      <c r="AL465" s="11" t="str">
        <f>IF(IFERROR(SEARCH(CHAR(10),UPPER('ÚHRADOVÝ KATALOG VZP - ZP'!D465)),0)&gt;0," ALT+ENTER","")</f>
        <v/>
      </c>
      <c r="AM465" s="96" t="str">
        <f>IF(AND(AE465=0, R465="NE"),"Chybí DOP",IF(LEN(TRIM(AF465&amp;AG465&amp;AH465&amp;AI465&amp;AJ465&amp;AK465&amp;AL465))&gt;0,"Nepovolený(é) znak(y):   "&amp;AF465&amp;AG465&amp;AH465&amp;AI465&amp;AJ465&amp;AK465&amp;AL465,TRIM('ÚHRADOVÝ KATALOG VZP - ZP'!D465)))</f>
        <v/>
      </c>
    </row>
    <row r="466" spans="1:39" ht="30" hidden="1" customHeight="1" x14ac:dyDescent="0.2">
      <c r="A466" s="1">
        <v>461</v>
      </c>
      <c r="B466" s="20" t="str">
        <f>IF(ISBLANK('ÚHRADOVÝ KATALOG VZP - ZP'!B466),"",'ÚHRADOVÝ KATALOG VZP - ZP'!B466)</f>
        <v/>
      </c>
      <c r="C466" s="21" t="str">
        <f t="shared" si="29"/>
        <v/>
      </c>
      <c r="D466" s="21" t="str">
        <f t="shared" si="30"/>
        <v/>
      </c>
      <c r="E466" s="22" t="str">
        <f>IF(S466="NOVÝ",IF(LEN(TRIM('ÚHRADOVÝ KATALOG VZP - ZP'!E466))=0,"Chybí TYP",'ÚHRADOVÝ KATALOG VZP - ZP'!E466),IF(LEN(TRIM('ÚHRADOVÝ KATALOG VZP - ZP'!E466))=0,"",'ÚHRADOVÝ KATALOG VZP - ZP'!E466))</f>
        <v/>
      </c>
      <c r="F466" s="22" t="str">
        <f t="shared" si="31"/>
        <v/>
      </c>
      <c r="G466" s="22" t="str">
        <f>IF(S466="NOVÝ",IF(LEN(TRIM('ÚHRADOVÝ KATALOG VZP - ZP'!G466))=0,"???",IF(IFERROR(SEARCH("""",UPPER('ÚHRADOVÝ KATALOG VZP - ZP'!G466)),0)=0,UPPER('ÚHRADOVÝ KATALOG VZP - ZP'!G466),"("&amp;""""&amp;")")),IF(LEN(TRIM('ÚHRADOVÝ KATALOG VZP - ZP'!G466))=0,"",IF(IFERROR(SEARCH("""",UPPER('ÚHRADOVÝ KATALOG VZP - ZP'!G466)),0)=0,UPPER('ÚHRADOVÝ KATALOG VZP - ZP'!G466),"("&amp;""""&amp;")")))</f>
        <v/>
      </c>
      <c r="H466" s="22" t="str">
        <f>IF(IFERROR(SEARCH("""",UPPER('ÚHRADOVÝ KATALOG VZP - ZP'!H466)),0)=0,UPPER('ÚHRADOVÝ KATALOG VZP - ZP'!H466),"("&amp;""""&amp;")")</f>
        <v/>
      </c>
      <c r="I466" s="22" t="str">
        <f>IF(IFERROR(SEARCH("""",UPPER('ÚHRADOVÝ KATALOG VZP - ZP'!I466)),0)=0,UPPER('ÚHRADOVÝ KATALOG VZP - ZP'!I466),"("&amp;""""&amp;")")</f>
        <v/>
      </c>
      <c r="J466" s="23" t="str">
        <f>IF(S466="NOVÝ",IF(LEN(TRIM('ÚHRADOVÝ KATALOG VZP - ZP'!J466))=0,"Chybí VYC",'ÚHRADOVÝ KATALOG VZP - ZP'!J466),IF(LEN(TRIM('ÚHRADOVÝ KATALOG VZP - ZP'!J466))=0,"",'ÚHRADOVÝ KATALOG VZP - ZP'!J466))</f>
        <v/>
      </c>
      <c r="K466" s="22" t="str">
        <f>IF(S466="NOVÝ",IF(LEN(TRIM('ÚHRADOVÝ KATALOG VZP - ZP'!K466))=0,"Chybí MENA",IF(IFERROR(SEARCH("""",UPPER('ÚHRADOVÝ KATALOG VZP - ZP'!K466)),0)=0,UPPER('ÚHRADOVÝ KATALOG VZP - ZP'!K466),"("&amp;""""&amp;")")),IF(LEN(TRIM('ÚHRADOVÝ KATALOG VZP - ZP'!K466))=0,"",IF(IFERROR(SEARCH("""",UPPER('ÚHRADOVÝ KATALOG VZP - ZP'!K466)),0)=0,UPPER('ÚHRADOVÝ KATALOG VZP - ZP'!K466),"("&amp;""""&amp;")")))</f>
        <v/>
      </c>
      <c r="L466" s="24" t="str">
        <f>IF(S466="NOVÝ",IF(LEN(TRIM('ÚHRADOVÝ KATALOG VZP - ZP'!L466))=0,"Chybí KURZ",'ÚHRADOVÝ KATALOG VZP - ZP'!L466),IF(LEN(TRIM('ÚHRADOVÝ KATALOG VZP - ZP'!L466))=0,"",'ÚHRADOVÝ KATALOG VZP - ZP'!L466))</f>
        <v/>
      </c>
      <c r="M466" s="83" t="str">
        <f>IF(S466="NOVÝ",IF(LEN(TRIM('ÚHRADOVÝ KATALOG VZP - ZP'!M466))=0,"Chybí DPH",
IF(OR('ÚHRADOVÝ KATALOG VZP - ZP'!M466=15,'ÚHRADOVÝ KATALOG VZP - ZP'!M466=21),
'ÚHRADOVÝ KATALOG VZP - ZP'!M466,"CHYBA")),
IF(LEN(TRIM('ÚHRADOVÝ KATALOG VZP - ZP'!M466))=0,"",
IF(OR('ÚHRADOVÝ KATALOG VZP - ZP'!M466=15,'ÚHRADOVÝ KATALOG VZP - ZP'!M466=21),
'ÚHRADOVÝ KATALOG VZP - ZP'!M466,"CHYBA"))
)</f>
        <v/>
      </c>
      <c r="N466" s="25" t="str">
        <f>IF(R466="NE",IF(AND(T466&lt;&gt;"X",LEN('ÚHRADOVÝ KATALOG VZP - ZP'!N466)&gt;0),IF(ROUND(J466*L466*(1+(M466/100))*T466,2)&lt;'ÚHRADOVÝ KATALOG VZP - ZP'!N466,TEXT('ÚHRADOVÝ KATALOG VZP - ZP'!N466,"# ##0,00 Kč") &amp; CHAR(10) &amp; "&gt; " &amp; TEXT('ÚHRADOVÝ KATALOG VZP - ZP'!N466-(J466*L466*(1+(M466/100))*T466),"# ##0,00 Kč"),TEXT('ÚHRADOVÝ KATALOG VZP - ZP'!N466,"# ##0,00 Kč") &amp; CHAR(10) &amp; "OK"),"Chybí data pro výpočet"),"")</f>
        <v/>
      </c>
      <c r="O466" s="26" t="str">
        <f>IF(AND(R466="NE",LEN('ÚHRADOVÝ KATALOG VZP - ZP'!O466)&gt;0),'ÚHRADOVÝ KATALOG VZP - ZP'!O466,"")</f>
        <v/>
      </c>
      <c r="P466" s="26" t="str">
        <f>IF(AND(R466="NE",LEN('ÚHRADOVÝ KATALOG VZP - ZP'!P466)&gt;0),'ÚHRADOVÝ KATALOG VZP - ZP'!P466,"")</f>
        <v/>
      </c>
      <c r="Q466" s="79" t="str">
        <f>IF(LEN(TRIM('ÚHRADOVÝ KATALOG VZP - ZP'!Q466))=0,"",IF(IFERROR(SEARCH("""",UPPER('ÚHRADOVÝ KATALOG VZP - ZP'!Q466)),0)=0,UPPER('ÚHRADOVÝ KATALOG VZP - ZP'!Q466),"("&amp;""""&amp;")"))</f>
        <v/>
      </c>
      <c r="R466" s="31" t="str">
        <f>IF(LEN(TRIM('ÚHRADOVÝ KATALOG VZP - ZP'!B466)&amp;TRIM('ÚHRADOVÝ KATALOG VZP - ZP'!C466)&amp;TRIM('ÚHRADOVÝ KATALOG VZP - ZP'!D466)&amp;TRIM('ÚHRADOVÝ KATALOG VZP - ZP'!E466)&amp;TRIM('ÚHRADOVÝ KATALOG VZP - ZP'!F466)&amp;TRIM('ÚHRADOVÝ KATALOG VZP - ZP'!G466)&amp;TRIM('ÚHRADOVÝ KATALOG VZP - ZP'!H466)&amp;TRIM('ÚHRADOVÝ KATALOG VZP - ZP'!I466)&amp;TRIM('ÚHRADOVÝ KATALOG VZP - ZP'!J466)&amp;TRIM('ÚHRADOVÝ KATALOG VZP - ZP'!K466)&amp;TRIM('ÚHRADOVÝ KATALOG VZP - ZP'!L466)&amp;TRIM('ÚHRADOVÝ KATALOG VZP - ZP'!M466)&amp;TRIM('ÚHRADOVÝ KATALOG VZP - ZP'!N466)&amp;TRIM('ÚHRADOVÝ KATALOG VZP - ZP'!O466)&amp;TRIM('ÚHRADOVÝ KATALOG VZP - ZP'!P466)&amp;TRIM('ÚHRADOVÝ KATALOG VZP - ZP'!Q466))=0,"ANO","NE")</f>
        <v>ANO</v>
      </c>
      <c r="S466" s="31" t="str">
        <f>IF(R466="NE",IF(LEN(TRIM('ÚHRADOVÝ KATALOG VZP - ZP'!B466))=0,"NOVÝ","OPRAVA"),"")</f>
        <v/>
      </c>
      <c r="T466" s="32" t="str">
        <f t="shared" si="32"/>
        <v>X</v>
      </c>
      <c r="U466" s="11"/>
      <c r="V466" s="11">
        <f>LEN(TRIM('ÚHRADOVÝ KATALOG VZP - ZP'!C466))</f>
        <v>0</v>
      </c>
      <c r="W466" s="11" t="str">
        <f>IF(IFERROR(SEARCH("""",UPPER('ÚHRADOVÝ KATALOG VZP - ZP'!C466)),0)&gt;0," "&amp;CHAR(34),"")</f>
        <v/>
      </c>
      <c r="X466" s="11" t="str">
        <f>IF(IFERROR(SEARCH("~?",UPPER('ÚHRADOVÝ KATALOG VZP - ZP'!C466)),0)&gt;0," ?","")</f>
        <v/>
      </c>
      <c r="Y466" s="11" t="str">
        <f>IF(IFERROR(SEARCH("!",UPPER('ÚHRADOVÝ KATALOG VZP - ZP'!C466)),0)&gt;0," !","")</f>
        <v/>
      </c>
      <c r="Z466" s="11" t="str">
        <f>IF(IFERROR(SEARCH("_",UPPER('ÚHRADOVÝ KATALOG VZP - ZP'!C466)),0)&gt;0," _","")</f>
        <v/>
      </c>
      <c r="AA466" s="11" t="str">
        <f>IF(IFERROR(SEARCH("§",UPPER('ÚHRADOVÝ KATALOG VZP - ZP'!C466)),0)&gt;0," §","")</f>
        <v/>
      </c>
      <c r="AB466" s="11" t="str">
        <f>IF(IFERROR(SEARCH("#",UPPER('ÚHRADOVÝ KATALOG VZP - ZP'!C466)),0)&gt;0," #","")</f>
        <v/>
      </c>
      <c r="AC466" s="11" t="str">
        <f>IF(IFERROR(SEARCH(CHAR(10),UPPER('ÚHRADOVÝ KATALOG VZP - ZP'!C466)),0)&gt;0," ALT+ENTER","")</f>
        <v/>
      </c>
      <c r="AD466" s="96" t="str">
        <f>IF(AND(V466=0, R466="NE"),"Chybí NAZ",IF(LEN(TRIM(W466&amp;X466&amp;Y466&amp;Z466&amp;AA466&amp;AB466&amp;AC466))&gt;0,"Nepovolený(é) znak(y):   "&amp;W466&amp;X466&amp;Y466&amp;Z466&amp;AA466&amp;AB466&amp;AC466,TRIM('ÚHRADOVÝ KATALOG VZP - ZP'!C466)))</f>
        <v/>
      </c>
      <c r="AE466" s="11">
        <f>LEN(TRIM('ÚHRADOVÝ KATALOG VZP - ZP'!D466))</f>
        <v>0</v>
      </c>
      <c r="AF466" s="11" t="str">
        <f>IF(IFERROR(SEARCH("""",UPPER('ÚHRADOVÝ KATALOG VZP - ZP'!D466)),0)&gt;0," "&amp;CHAR(34),"")</f>
        <v/>
      </c>
      <c r="AG466" s="11" t="str">
        <f>IF(IFERROR(SEARCH("~?",UPPER('ÚHRADOVÝ KATALOG VZP - ZP'!D466)),0)&gt;0," ?","")</f>
        <v/>
      </c>
      <c r="AH466" s="11" t="str">
        <f>IF(IFERROR(SEARCH("!",UPPER('ÚHRADOVÝ KATALOG VZP - ZP'!D466)),0)&gt;0," !","")</f>
        <v/>
      </c>
      <c r="AI466" s="11" t="str">
        <f>IF(IFERROR(SEARCH("_",UPPER('ÚHRADOVÝ KATALOG VZP - ZP'!D466)),0)&gt;0," _","")</f>
        <v/>
      </c>
      <c r="AJ466" s="11" t="str">
        <f>IF(IFERROR(SEARCH("§",UPPER('ÚHRADOVÝ KATALOG VZP - ZP'!D466)),0)&gt;0," §","")</f>
        <v/>
      </c>
      <c r="AK466" s="11" t="str">
        <f>IF(IFERROR(SEARCH("#",UPPER('ÚHRADOVÝ KATALOG VZP - ZP'!D466)),0)&gt;0," #","")</f>
        <v/>
      </c>
      <c r="AL466" s="11" t="str">
        <f>IF(IFERROR(SEARCH(CHAR(10),UPPER('ÚHRADOVÝ KATALOG VZP - ZP'!D466)),0)&gt;0," ALT+ENTER","")</f>
        <v/>
      </c>
      <c r="AM466" s="96" t="str">
        <f>IF(AND(AE466=0, R466="NE"),"Chybí DOP",IF(LEN(TRIM(AF466&amp;AG466&amp;AH466&amp;AI466&amp;AJ466&amp;AK466&amp;AL466))&gt;0,"Nepovolený(é) znak(y):   "&amp;AF466&amp;AG466&amp;AH466&amp;AI466&amp;AJ466&amp;AK466&amp;AL466,TRIM('ÚHRADOVÝ KATALOG VZP - ZP'!D466)))</f>
        <v/>
      </c>
    </row>
    <row r="467" spans="1:39" ht="30" hidden="1" customHeight="1" x14ac:dyDescent="0.2">
      <c r="A467" s="1">
        <v>462</v>
      </c>
      <c r="B467" s="20" t="str">
        <f>IF(ISBLANK('ÚHRADOVÝ KATALOG VZP - ZP'!B467),"",'ÚHRADOVÝ KATALOG VZP - ZP'!B467)</f>
        <v/>
      </c>
      <c r="C467" s="21" t="str">
        <f t="shared" si="29"/>
        <v/>
      </c>
      <c r="D467" s="21" t="str">
        <f t="shared" si="30"/>
        <v/>
      </c>
      <c r="E467" s="22" t="str">
        <f>IF(S467="NOVÝ",IF(LEN(TRIM('ÚHRADOVÝ KATALOG VZP - ZP'!E467))=0,"Chybí TYP",'ÚHRADOVÝ KATALOG VZP - ZP'!E467),IF(LEN(TRIM('ÚHRADOVÝ KATALOG VZP - ZP'!E467))=0,"",'ÚHRADOVÝ KATALOG VZP - ZP'!E467))</f>
        <v/>
      </c>
      <c r="F467" s="22" t="str">
        <f t="shared" si="31"/>
        <v/>
      </c>
      <c r="G467" s="22" t="str">
        <f>IF(S467="NOVÝ",IF(LEN(TRIM('ÚHRADOVÝ KATALOG VZP - ZP'!G467))=0,"???",IF(IFERROR(SEARCH("""",UPPER('ÚHRADOVÝ KATALOG VZP - ZP'!G467)),0)=0,UPPER('ÚHRADOVÝ KATALOG VZP - ZP'!G467),"("&amp;""""&amp;")")),IF(LEN(TRIM('ÚHRADOVÝ KATALOG VZP - ZP'!G467))=0,"",IF(IFERROR(SEARCH("""",UPPER('ÚHRADOVÝ KATALOG VZP - ZP'!G467)),0)=0,UPPER('ÚHRADOVÝ KATALOG VZP - ZP'!G467),"("&amp;""""&amp;")")))</f>
        <v/>
      </c>
      <c r="H467" s="22" t="str">
        <f>IF(IFERROR(SEARCH("""",UPPER('ÚHRADOVÝ KATALOG VZP - ZP'!H467)),0)=0,UPPER('ÚHRADOVÝ KATALOG VZP - ZP'!H467),"("&amp;""""&amp;")")</f>
        <v/>
      </c>
      <c r="I467" s="22" t="str">
        <f>IF(IFERROR(SEARCH("""",UPPER('ÚHRADOVÝ KATALOG VZP - ZP'!I467)),0)=0,UPPER('ÚHRADOVÝ KATALOG VZP - ZP'!I467),"("&amp;""""&amp;")")</f>
        <v/>
      </c>
      <c r="J467" s="23" t="str">
        <f>IF(S467="NOVÝ",IF(LEN(TRIM('ÚHRADOVÝ KATALOG VZP - ZP'!J467))=0,"Chybí VYC",'ÚHRADOVÝ KATALOG VZP - ZP'!J467),IF(LEN(TRIM('ÚHRADOVÝ KATALOG VZP - ZP'!J467))=0,"",'ÚHRADOVÝ KATALOG VZP - ZP'!J467))</f>
        <v/>
      </c>
      <c r="K467" s="22" t="str">
        <f>IF(S467="NOVÝ",IF(LEN(TRIM('ÚHRADOVÝ KATALOG VZP - ZP'!K467))=0,"Chybí MENA",IF(IFERROR(SEARCH("""",UPPER('ÚHRADOVÝ KATALOG VZP - ZP'!K467)),0)=0,UPPER('ÚHRADOVÝ KATALOG VZP - ZP'!K467),"("&amp;""""&amp;")")),IF(LEN(TRIM('ÚHRADOVÝ KATALOG VZP - ZP'!K467))=0,"",IF(IFERROR(SEARCH("""",UPPER('ÚHRADOVÝ KATALOG VZP - ZP'!K467)),0)=0,UPPER('ÚHRADOVÝ KATALOG VZP - ZP'!K467),"("&amp;""""&amp;")")))</f>
        <v/>
      </c>
      <c r="L467" s="24" t="str">
        <f>IF(S467="NOVÝ",IF(LEN(TRIM('ÚHRADOVÝ KATALOG VZP - ZP'!L467))=0,"Chybí KURZ",'ÚHRADOVÝ KATALOG VZP - ZP'!L467),IF(LEN(TRIM('ÚHRADOVÝ KATALOG VZP - ZP'!L467))=0,"",'ÚHRADOVÝ KATALOG VZP - ZP'!L467))</f>
        <v/>
      </c>
      <c r="M467" s="83" t="str">
        <f>IF(S467="NOVÝ",IF(LEN(TRIM('ÚHRADOVÝ KATALOG VZP - ZP'!M467))=0,"Chybí DPH",
IF(OR('ÚHRADOVÝ KATALOG VZP - ZP'!M467=15,'ÚHRADOVÝ KATALOG VZP - ZP'!M467=21),
'ÚHRADOVÝ KATALOG VZP - ZP'!M467,"CHYBA")),
IF(LEN(TRIM('ÚHRADOVÝ KATALOG VZP - ZP'!M467))=0,"",
IF(OR('ÚHRADOVÝ KATALOG VZP - ZP'!M467=15,'ÚHRADOVÝ KATALOG VZP - ZP'!M467=21),
'ÚHRADOVÝ KATALOG VZP - ZP'!M467,"CHYBA"))
)</f>
        <v/>
      </c>
      <c r="N467" s="25" t="str">
        <f>IF(R467="NE",IF(AND(T467&lt;&gt;"X",LEN('ÚHRADOVÝ KATALOG VZP - ZP'!N467)&gt;0),IF(ROUND(J467*L467*(1+(M467/100))*T467,2)&lt;'ÚHRADOVÝ KATALOG VZP - ZP'!N467,TEXT('ÚHRADOVÝ KATALOG VZP - ZP'!N467,"# ##0,00 Kč") &amp; CHAR(10) &amp; "&gt; " &amp; TEXT('ÚHRADOVÝ KATALOG VZP - ZP'!N467-(J467*L467*(1+(M467/100))*T467),"# ##0,00 Kč"),TEXT('ÚHRADOVÝ KATALOG VZP - ZP'!N467,"# ##0,00 Kč") &amp; CHAR(10) &amp; "OK"),"Chybí data pro výpočet"),"")</f>
        <v/>
      </c>
      <c r="O467" s="26" t="str">
        <f>IF(AND(R467="NE",LEN('ÚHRADOVÝ KATALOG VZP - ZP'!O467)&gt;0),'ÚHRADOVÝ KATALOG VZP - ZP'!O467,"")</f>
        <v/>
      </c>
      <c r="P467" s="26" t="str">
        <f>IF(AND(R467="NE",LEN('ÚHRADOVÝ KATALOG VZP - ZP'!P467)&gt;0),'ÚHRADOVÝ KATALOG VZP - ZP'!P467,"")</f>
        <v/>
      </c>
      <c r="Q467" s="79" t="str">
        <f>IF(LEN(TRIM('ÚHRADOVÝ KATALOG VZP - ZP'!Q467))=0,"",IF(IFERROR(SEARCH("""",UPPER('ÚHRADOVÝ KATALOG VZP - ZP'!Q467)),0)=0,UPPER('ÚHRADOVÝ KATALOG VZP - ZP'!Q467),"("&amp;""""&amp;")"))</f>
        <v/>
      </c>
      <c r="R467" s="31" t="str">
        <f>IF(LEN(TRIM('ÚHRADOVÝ KATALOG VZP - ZP'!B467)&amp;TRIM('ÚHRADOVÝ KATALOG VZP - ZP'!C467)&amp;TRIM('ÚHRADOVÝ KATALOG VZP - ZP'!D467)&amp;TRIM('ÚHRADOVÝ KATALOG VZP - ZP'!E467)&amp;TRIM('ÚHRADOVÝ KATALOG VZP - ZP'!F467)&amp;TRIM('ÚHRADOVÝ KATALOG VZP - ZP'!G467)&amp;TRIM('ÚHRADOVÝ KATALOG VZP - ZP'!H467)&amp;TRIM('ÚHRADOVÝ KATALOG VZP - ZP'!I467)&amp;TRIM('ÚHRADOVÝ KATALOG VZP - ZP'!J467)&amp;TRIM('ÚHRADOVÝ KATALOG VZP - ZP'!K467)&amp;TRIM('ÚHRADOVÝ KATALOG VZP - ZP'!L467)&amp;TRIM('ÚHRADOVÝ KATALOG VZP - ZP'!M467)&amp;TRIM('ÚHRADOVÝ KATALOG VZP - ZP'!N467)&amp;TRIM('ÚHRADOVÝ KATALOG VZP - ZP'!O467)&amp;TRIM('ÚHRADOVÝ KATALOG VZP - ZP'!P467)&amp;TRIM('ÚHRADOVÝ KATALOG VZP - ZP'!Q467))=0,"ANO","NE")</f>
        <v>ANO</v>
      </c>
      <c r="S467" s="31" t="str">
        <f>IF(R467="NE",IF(LEN(TRIM('ÚHRADOVÝ KATALOG VZP - ZP'!B467))=0,"NOVÝ","OPRAVA"),"")</f>
        <v/>
      </c>
      <c r="T467" s="32" t="str">
        <f t="shared" si="32"/>
        <v>X</v>
      </c>
      <c r="U467" s="11"/>
      <c r="V467" s="11">
        <f>LEN(TRIM('ÚHRADOVÝ KATALOG VZP - ZP'!C467))</f>
        <v>0</v>
      </c>
      <c r="W467" s="11" t="str">
        <f>IF(IFERROR(SEARCH("""",UPPER('ÚHRADOVÝ KATALOG VZP - ZP'!C467)),0)&gt;0," "&amp;CHAR(34),"")</f>
        <v/>
      </c>
      <c r="X467" s="11" t="str">
        <f>IF(IFERROR(SEARCH("~?",UPPER('ÚHRADOVÝ KATALOG VZP - ZP'!C467)),0)&gt;0," ?","")</f>
        <v/>
      </c>
      <c r="Y467" s="11" t="str">
        <f>IF(IFERROR(SEARCH("!",UPPER('ÚHRADOVÝ KATALOG VZP - ZP'!C467)),0)&gt;0," !","")</f>
        <v/>
      </c>
      <c r="Z467" s="11" t="str">
        <f>IF(IFERROR(SEARCH("_",UPPER('ÚHRADOVÝ KATALOG VZP - ZP'!C467)),0)&gt;0," _","")</f>
        <v/>
      </c>
      <c r="AA467" s="11" t="str">
        <f>IF(IFERROR(SEARCH("§",UPPER('ÚHRADOVÝ KATALOG VZP - ZP'!C467)),0)&gt;0," §","")</f>
        <v/>
      </c>
      <c r="AB467" s="11" t="str">
        <f>IF(IFERROR(SEARCH("#",UPPER('ÚHRADOVÝ KATALOG VZP - ZP'!C467)),0)&gt;0," #","")</f>
        <v/>
      </c>
      <c r="AC467" s="11" t="str">
        <f>IF(IFERROR(SEARCH(CHAR(10),UPPER('ÚHRADOVÝ KATALOG VZP - ZP'!C467)),0)&gt;0," ALT+ENTER","")</f>
        <v/>
      </c>
      <c r="AD467" s="96" t="str">
        <f>IF(AND(V467=0, R467="NE"),"Chybí NAZ",IF(LEN(TRIM(W467&amp;X467&amp;Y467&amp;Z467&amp;AA467&amp;AB467&amp;AC467))&gt;0,"Nepovolený(é) znak(y):   "&amp;W467&amp;X467&amp;Y467&amp;Z467&amp;AA467&amp;AB467&amp;AC467,TRIM('ÚHRADOVÝ KATALOG VZP - ZP'!C467)))</f>
        <v/>
      </c>
      <c r="AE467" s="11">
        <f>LEN(TRIM('ÚHRADOVÝ KATALOG VZP - ZP'!D467))</f>
        <v>0</v>
      </c>
      <c r="AF467" s="11" t="str">
        <f>IF(IFERROR(SEARCH("""",UPPER('ÚHRADOVÝ KATALOG VZP - ZP'!D467)),0)&gt;0," "&amp;CHAR(34),"")</f>
        <v/>
      </c>
      <c r="AG467" s="11" t="str">
        <f>IF(IFERROR(SEARCH("~?",UPPER('ÚHRADOVÝ KATALOG VZP - ZP'!D467)),0)&gt;0," ?","")</f>
        <v/>
      </c>
      <c r="AH467" s="11" t="str">
        <f>IF(IFERROR(SEARCH("!",UPPER('ÚHRADOVÝ KATALOG VZP - ZP'!D467)),0)&gt;0," !","")</f>
        <v/>
      </c>
      <c r="AI467" s="11" t="str">
        <f>IF(IFERROR(SEARCH("_",UPPER('ÚHRADOVÝ KATALOG VZP - ZP'!D467)),0)&gt;0," _","")</f>
        <v/>
      </c>
      <c r="AJ467" s="11" t="str">
        <f>IF(IFERROR(SEARCH("§",UPPER('ÚHRADOVÝ KATALOG VZP - ZP'!D467)),0)&gt;0," §","")</f>
        <v/>
      </c>
      <c r="AK467" s="11" t="str">
        <f>IF(IFERROR(SEARCH("#",UPPER('ÚHRADOVÝ KATALOG VZP - ZP'!D467)),0)&gt;0," #","")</f>
        <v/>
      </c>
      <c r="AL467" s="11" t="str">
        <f>IF(IFERROR(SEARCH(CHAR(10),UPPER('ÚHRADOVÝ KATALOG VZP - ZP'!D467)),0)&gt;0," ALT+ENTER","")</f>
        <v/>
      </c>
      <c r="AM467" s="96" t="str">
        <f>IF(AND(AE467=0, R467="NE"),"Chybí DOP",IF(LEN(TRIM(AF467&amp;AG467&amp;AH467&amp;AI467&amp;AJ467&amp;AK467&amp;AL467))&gt;0,"Nepovolený(é) znak(y):   "&amp;AF467&amp;AG467&amp;AH467&amp;AI467&amp;AJ467&amp;AK467&amp;AL467,TRIM('ÚHRADOVÝ KATALOG VZP - ZP'!D467)))</f>
        <v/>
      </c>
    </row>
    <row r="468" spans="1:39" ht="30" hidden="1" customHeight="1" x14ac:dyDescent="0.2">
      <c r="A468" s="1">
        <v>463</v>
      </c>
      <c r="B468" s="20" t="str">
        <f>IF(ISBLANK('ÚHRADOVÝ KATALOG VZP - ZP'!B468),"",'ÚHRADOVÝ KATALOG VZP - ZP'!B468)</f>
        <v/>
      </c>
      <c r="C468" s="21" t="str">
        <f t="shared" si="29"/>
        <v/>
      </c>
      <c r="D468" s="21" t="str">
        <f t="shared" si="30"/>
        <v/>
      </c>
      <c r="E468" s="22" t="str">
        <f>IF(S468="NOVÝ",IF(LEN(TRIM('ÚHRADOVÝ KATALOG VZP - ZP'!E468))=0,"Chybí TYP",'ÚHRADOVÝ KATALOG VZP - ZP'!E468),IF(LEN(TRIM('ÚHRADOVÝ KATALOG VZP - ZP'!E468))=0,"",'ÚHRADOVÝ KATALOG VZP - ZP'!E468))</f>
        <v/>
      </c>
      <c r="F468" s="22" t="str">
        <f t="shared" si="31"/>
        <v/>
      </c>
      <c r="G468" s="22" t="str">
        <f>IF(S468="NOVÝ",IF(LEN(TRIM('ÚHRADOVÝ KATALOG VZP - ZP'!G468))=0,"???",IF(IFERROR(SEARCH("""",UPPER('ÚHRADOVÝ KATALOG VZP - ZP'!G468)),0)=0,UPPER('ÚHRADOVÝ KATALOG VZP - ZP'!G468),"("&amp;""""&amp;")")),IF(LEN(TRIM('ÚHRADOVÝ KATALOG VZP - ZP'!G468))=0,"",IF(IFERROR(SEARCH("""",UPPER('ÚHRADOVÝ KATALOG VZP - ZP'!G468)),0)=0,UPPER('ÚHRADOVÝ KATALOG VZP - ZP'!G468),"("&amp;""""&amp;")")))</f>
        <v/>
      </c>
      <c r="H468" s="22" t="str">
        <f>IF(IFERROR(SEARCH("""",UPPER('ÚHRADOVÝ KATALOG VZP - ZP'!H468)),0)=0,UPPER('ÚHRADOVÝ KATALOG VZP - ZP'!H468),"("&amp;""""&amp;")")</f>
        <v/>
      </c>
      <c r="I468" s="22" t="str">
        <f>IF(IFERROR(SEARCH("""",UPPER('ÚHRADOVÝ KATALOG VZP - ZP'!I468)),0)=0,UPPER('ÚHRADOVÝ KATALOG VZP - ZP'!I468),"("&amp;""""&amp;")")</f>
        <v/>
      </c>
      <c r="J468" s="23" t="str">
        <f>IF(S468="NOVÝ",IF(LEN(TRIM('ÚHRADOVÝ KATALOG VZP - ZP'!J468))=0,"Chybí VYC",'ÚHRADOVÝ KATALOG VZP - ZP'!J468),IF(LEN(TRIM('ÚHRADOVÝ KATALOG VZP - ZP'!J468))=0,"",'ÚHRADOVÝ KATALOG VZP - ZP'!J468))</f>
        <v/>
      </c>
      <c r="K468" s="22" t="str">
        <f>IF(S468="NOVÝ",IF(LEN(TRIM('ÚHRADOVÝ KATALOG VZP - ZP'!K468))=0,"Chybí MENA",IF(IFERROR(SEARCH("""",UPPER('ÚHRADOVÝ KATALOG VZP - ZP'!K468)),0)=0,UPPER('ÚHRADOVÝ KATALOG VZP - ZP'!K468),"("&amp;""""&amp;")")),IF(LEN(TRIM('ÚHRADOVÝ KATALOG VZP - ZP'!K468))=0,"",IF(IFERROR(SEARCH("""",UPPER('ÚHRADOVÝ KATALOG VZP - ZP'!K468)),0)=0,UPPER('ÚHRADOVÝ KATALOG VZP - ZP'!K468),"("&amp;""""&amp;")")))</f>
        <v/>
      </c>
      <c r="L468" s="24" t="str">
        <f>IF(S468="NOVÝ",IF(LEN(TRIM('ÚHRADOVÝ KATALOG VZP - ZP'!L468))=0,"Chybí KURZ",'ÚHRADOVÝ KATALOG VZP - ZP'!L468),IF(LEN(TRIM('ÚHRADOVÝ KATALOG VZP - ZP'!L468))=0,"",'ÚHRADOVÝ KATALOG VZP - ZP'!L468))</f>
        <v/>
      </c>
      <c r="M468" s="83" t="str">
        <f>IF(S468="NOVÝ",IF(LEN(TRIM('ÚHRADOVÝ KATALOG VZP - ZP'!M468))=0,"Chybí DPH",
IF(OR('ÚHRADOVÝ KATALOG VZP - ZP'!M468=15,'ÚHRADOVÝ KATALOG VZP - ZP'!M468=21),
'ÚHRADOVÝ KATALOG VZP - ZP'!M468,"CHYBA")),
IF(LEN(TRIM('ÚHRADOVÝ KATALOG VZP - ZP'!M468))=0,"",
IF(OR('ÚHRADOVÝ KATALOG VZP - ZP'!M468=15,'ÚHRADOVÝ KATALOG VZP - ZP'!M468=21),
'ÚHRADOVÝ KATALOG VZP - ZP'!M468,"CHYBA"))
)</f>
        <v/>
      </c>
      <c r="N468" s="25" t="str">
        <f>IF(R468="NE",IF(AND(T468&lt;&gt;"X",LEN('ÚHRADOVÝ KATALOG VZP - ZP'!N468)&gt;0),IF(ROUND(J468*L468*(1+(M468/100))*T468,2)&lt;'ÚHRADOVÝ KATALOG VZP - ZP'!N468,TEXT('ÚHRADOVÝ KATALOG VZP - ZP'!N468,"# ##0,00 Kč") &amp; CHAR(10) &amp; "&gt; " &amp; TEXT('ÚHRADOVÝ KATALOG VZP - ZP'!N468-(J468*L468*(1+(M468/100))*T468),"# ##0,00 Kč"),TEXT('ÚHRADOVÝ KATALOG VZP - ZP'!N468,"# ##0,00 Kč") &amp; CHAR(10) &amp; "OK"),"Chybí data pro výpočet"),"")</f>
        <v/>
      </c>
      <c r="O468" s="26" t="str">
        <f>IF(AND(R468="NE",LEN('ÚHRADOVÝ KATALOG VZP - ZP'!O468)&gt;0),'ÚHRADOVÝ KATALOG VZP - ZP'!O468,"")</f>
        <v/>
      </c>
      <c r="P468" s="26" t="str">
        <f>IF(AND(R468="NE",LEN('ÚHRADOVÝ KATALOG VZP - ZP'!P468)&gt;0),'ÚHRADOVÝ KATALOG VZP - ZP'!P468,"")</f>
        <v/>
      </c>
      <c r="Q468" s="79" t="str">
        <f>IF(LEN(TRIM('ÚHRADOVÝ KATALOG VZP - ZP'!Q468))=0,"",IF(IFERROR(SEARCH("""",UPPER('ÚHRADOVÝ KATALOG VZP - ZP'!Q468)),0)=0,UPPER('ÚHRADOVÝ KATALOG VZP - ZP'!Q468),"("&amp;""""&amp;")"))</f>
        <v/>
      </c>
      <c r="R468" s="31" t="str">
        <f>IF(LEN(TRIM('ÚHRADOVÝ KATALOG VZP - ZP'!B468)&amp;TRIM('ÚHRADOVÝ KATALOG VZP - ZP'!C468)&amp;TRIM('ÚHRADOVÝ KATALOG VZP - ZP'!D468)&amp;TRIM('ÚHRADOVÝ KATALOG VZP - ZP'!E468)&amp;TRIM('ÚHRADOVÝ KATALOG VZP - ZP'!F468)&amp;TRIM('ÚHRADOVÝ KATALOG VZP - ZP'!G468)&amp;TRIM('ÚHRADOVÝ KATALOG VZP - ZP'!H468)&amp;TRIM('ÚHRADOVÝ KATALOG VZP - ZP'!I468)&amp;TRIM('ÚHRADOVÝ KATALOG VZP - ZP'!J468)&amp;TRIM('ÚHRADOVÝ KATALOG VZP - ZP'!K468)&amp;TRIM('ÚHRADOVÝ KATALOG VZP - ZP'!L468)&amp;TRIM('ÚHRADOVÝ KATALOG VZP - ZP'!M468)&amp;TRIM('ÚHRADOVÝ KATALOG VZP - ZP'!N468)&amp;TRIM('ÚHRADOVÝ KATALOG VZP - ZP'!O468)&amp;TRIM('ÚHRADOVÝ KATALOG VZP - ZP'!P468)&amp;TRIM('ÚHRADOVÝ KATALOG VZP - ZP'!Q468))=0,"ANO","NE")</f>
        <v>ANO</v>
      </c>
      <c r="S468" s="31" t="str">
        <f>IF(R468="NE",IF(LEN(TRIM('ÚHRADOVÝ KATALOG VZP - ZP'!B468))=0,"NOVÝ","OPRAVA"),"")</f>
        <v/>
      </c>
      <c r="T468" s="32" t="str">
        <f t="shared" si="32"/>
        <v>X</v>
      </c>
      <c r="U468" s="11"/>
      <c r="V468" s="11">
        <f>LEN(TRIM('ÚHRADOVÝ KATALOG VZP - ZP'!C468))</f>
        <v>0</v>
      </c>
      <c r="W468" s="11" t="str">
        <f>IF(IFERROR(SEARCH("""",UPPER('ÚHRADOVÝ KATALOG VZP - ZP'!C468)),0)&gt;0," "&amp;CHAR(34),"")</f>
        <v/>
      </c>
      <c r="X468" s="11" t="str">
        <f>IF(IFERROR(SEARCH("~?",UPPER('ÚHRADOVÝ KATALOG VZP - ZP'!C468)),0)&gt;0," ?","")</f>
        <v/>
      </c>
      <c r="Y468" s="11" t="str">
        <f>IF(IFERROR(SEARCH("!",UPPER('ÚHRADOVÝ KATALOG VZP - ZP'!C468)),0)&gt;0," !","")</f>
        <v/>
      </c>
      <c r="Z468" s="11" t="str">
        <f>IF(IFERROR(SEARCH("_",UPPER('ÚHRADOVÝ KATALOG VZP - ZP'!C468)),0)&gt;0," _","")</f>
        <v/>
      </c>
      <c r="AA468" s="11" t="str">
        <f>IF(IFERROR(SEARCH("§",UPPER('ÚHRADOVÝ KATALOG VZP - ZP'!C468)),0)&gt;0," §","")</f>
        <v/>
      </c>
      <c r="AB468" s="11" t="str">
        <f>IF(IFERROR(SEARCH("#",UPPER('ÚHRADOVÝ KATALOG VZP - ZP'!C468)),0)&gt;0," #","")</f>
        <v/>
      </c>
      <c r="AC468" s="11" t="str">
        <f>IF(IFERROR(SEARCH(CHAR(10),UPPER('ÚHRADOVÝ KATALOG VZP - ZP'!C468)),0)&gt;0," ALT+ENTER","")</f>
        <v/>
      </c>
      <c r="AD468" s="96" t="str">
        <f>IF(AND(V468=0, R468="NE"),"Chybí NAZ",IF(LEN(TRIM(W468&amp;X468&amp;Y468&amp;Z468&amp;AA468&amp;AB468&amp;AC468))&gt;0,"Nepovolený(é) znak(y):   "&amp;W468&amp;X468&amp;Y468&amp;Z468&amp;AA468&amp;AB468&amp;AC468,TRIM('ÚHRADOVÝ KATALOG VZP - ZP'!C468)))</f>
        <v/>
      </c>
      <c r="AE468" s="11">
        <f>LEN(TRIM('ÚHRADOVÝ KATALOG VZP - ZP'!D468))</f>
        <v>0</v>
      </c>
      <c r="AF468" s="11" t="str">
        <f>IF(IFERROR(SEARCH("""",UPPER('ÚHRADOVÝ KATALOG VZP - ZP'!D468)),0)&gt;0," "&amp;CHAR(34),"")</f>
        <v/>
      </c>
      <c r="AG468" s="11" t="str">
        <f>IF(IFERROR(SEARCH("~?",UPPER('ÚHRADOVÝ KATALOG VZP - ZP'!D468)),0)&gt;0," ?","")</f>
        <v/>
      </c>
      <c r="AH468" s="11" t="str">
        <f>IF(IFERROR(SEARCH("!",UPPER('ÚHRADOVÝ KATALOG VZP - ZP'!D468)),0)&gt;0," !","")</f>
        <v/>
      </c>
      <c r="AI468" s="11" t="str">
        <f>IF(IFERROR(SEARCH("_",UPPER('ÚHRADOVÝ KATALOG VZP - ZP'!D468)),0)&gt;0," _","")</f>
        <v/>
      </c>
      <c r="AJ468" s="11" t="str">
        <f>IF(IFERROR(SEARCH("§",UPPER('ÚHRADOVÝ KATALOG VZP - ZP'!D468)),0)&gt;0," §","")</f>
        <v/>
      </c>
      <c r="AK468" s="11" t="str">
        <f>IF(IFERROR(SEARCH("#",UPPER('ÚHRADOVÝ KATALOG VZP - ZP'!D468)),0)&gt;0," #","")</f>
        <v/>
      </c>
      <c r="AL468" s="11" t="str">
        <f>IF(IFERROR(SEARCH(CHAR(10),UPPER('ÚHRADOVÝ KATALOG VZP - ZP'!D468)),0)&gt;0," ALT+ENTER","")</f>
        <v/>
      </c>
      <c r="AM468" s="96" t="str">
        <f>IF(AND(AE468=0, R468="NE"),"Chybí DOP",IF(LEN(TRIM(AF468&amp;AG468&amp;AH468&amp;AI468&amp;AJ468&amp;AK468&amp;AL468))&gt;0,"Nepovolený(é) znak(y):   "&amp;AF468&amp;AG468&amp;AH468&amp;AI468&amp;AJ468&amp;AK468&amp;AL468,TRIM('ÚHRADOVÝ KATALOG VZP - ZP'!D468)))</f>
        <v/>
      </c>
    </row>
    <row r="469" spans="1:39" ht="30" hidden="1" customHeight="1" x14ac:dyDescent="0.2">
      <c r="A469" s="1">
        <v>464</v>
      </c>
      <c r="B469" s="20" t="str">
        <f>IF(ISBLANK('ÚHRADOVÝ KATALOG VZP - ZP'!B469),"",'ÚHRADOVÝ KATALOG VZP - ZP'!B469)</f>
        <v/>
      </c>
      <c r="C469" s="21" t="str">
        <f t="shared" si="29"/>
        <v/>
      </c>
      <c r="D469" s="21" t="str">
        <f t="shared" si="30"/>
        <v/>
      </c>
      <c r="E469" s="22" t="str">
        <f>IF(S469="NOVÝ",IF(LEN(TRIM('ÚHRADOVÝ KATALOG VZP - ZP'!E469))=0,"Chybí TYP",'ÚHRADOVÝ KATALOG VZP - ZP'!E469),IF(LEN(TRIM('ÚHRADOVÝ KATALOG VZP - ZP'!E469))=0,"",'ÚHRADOVÝ KATALOG VZP - ZP'!E469))</f>
        <v/>
      </c>
      <c r="F469" s="22" t="str">
        <f t="shared" si="31"/>
        <v/>
      </c>
      <c r="G469" s="22" t="str">
        <f>IF(S469="NOVÝ",IF(LEN(TRIM('ÚHRADOVÝ KATALOG VZP - ZP'!G469))=0,"???",IF(IFERROR(SEARCH("""",UPPER('ÚHRADOVÝ KATALOG VZP - ZP'!G469)),0)=0,UPPER('ÚHRADOVÝ KATALOG VZP - ZP'!G469),"("&amp;""""&amp;")")),IF(LEN(TRIM('ÚHRADOVÝ KATALOG VZP - ZP'!G469))=0,"",IF(IFERROR(SEARCH("""",UPPER('ÚHRADOVÝ KATALOG VZP - ZP'!G469)),0)=0,UPPER('ÚHRADOVÝ KATALOG VZP - ZP'!G469),"("&amp;""""&amp;")")))</f>
        <v/>
      </c>
      <c r="H469" s="22" t="str">
        <f>IF(IFERROR(SEARCH("""",UPPER('ÚHRADOVÝ KATALOG VZP - ZP'!H469)),0)=0,UPPER('ÚHRADOVÝ KATALOG VZP - ZP'!H469),"("&amp;""""&amp;")")</f>
        <v/>
      </c>
      <c r="I469" s="22" t="str">
        <f>IF(IFERROR(SEARCH("""",UPPER('ÚHRADOVÝ KATALOG VZP - ZP'!I469)),0)=0,UPPER('ÚHRADOVÝ KATALOG VZP - ZP'!I469),"("&amp;""""&amp;")")</f>
        <v/>
      </c>
      <c r="J469" s="23" t="str">
        <f>IF(S469="NOVÝ",IF(LEN(TRIM('ÚHRADOVÝ KATALOG VZP - ZP'!J469))=0,"Chybí VYC",'ÚHRADOVÝ KATALOG VZP - ZP'!J469),IF(LEN(TRIM('ÚHRADOVÝ KATALOG VZP - ZP'!J469))=0,"",'ÚHRADOVÝ KATALOG VZP - ZP'!J469))</f>
        <v/>
      </c>
      <c r="K469" s="22" t="str">
        <f>IF(S469="NOVÝ",IF(LEN(TRIM('ÚHRADOVÝ KATALOG VZP - ZP'!K469))=0,"Chybí MENA",IF(IFERROR(SEARCH("""",UPPER('ÚHRADOVÝ KATALOG VZP - ZP'!K469)),0)=0,UPPER('ÚHRADOVÝ KATALOG VZP - ZP'!K469),"("&amp;""""&amp;")")),IF(LEN(TRIM('ÚHRADOVÝ KATALOG VZP - ZP'!K469))=0,"",IF(IFERROR(SEARCH("""",UPPER('ÚHRADOVÝ KATALOG VZP - ZP'!K469)),0)=0,UPPER('ÚHRADOVÝ KATALOG VZP - ZP'!K469),"("&amp;""""&amp;")")))</f>
        <v/>
      </c>
      <c r="L469" s="24" t="str">
        <f>IF(S469="NOVÝ",IF(LEN(TRIM('ÚHRADOVÝ KATALOG VZP - ZP'!L469))=0,"Chybí KURZ",'ÚHRADOVÝ KATALOG VZP - ZP'!L469),IF(LEN(TRIM('ÚHRADOVÝ KATALOG VZP - ZP'!L469))=0,"",'ÚHRADOVÝ KATALOG VZP - ZP'!L469))</f>
        <v/>
      </c>
      <c r="M469" s="83" t="str">
        <f>IF(S469="NOVÝ",IF(LEN(TRIM('ÚHRADOVÝ KATALOG VZP - ZP'!M469))=0,"Chybí DPH",
IF(OR('ÚHRADOVÝ KATALOG VZP - ZP'!M469=15,'ÚHRADOVÝ KATALOG VZP - ZP'!M469=21),
'ÚHRADOVÝ KATALOG VZP - ZP'!M469,"CHYBA")),
IF(LEN(TRIM('ÚHRADOVÝ KATALOG VZP - ZP'!M469))=0,"",
IF(OR('ÚHRADOVÝ KATALOG VZP - ZP'!M469=15,'ÚHRADOVÝ KATALOG VZP - ZP'!M469=21),
'ÚHRADOVÝ KATALOG VZP - ZP'!M469,"CHYBA"))
)</f>
        <v/>
      </c>
      <c r="N469" s="25" t="str">
        <f>IF(R469="NE",IF(AND(T469&lt;&gt;"X",LEN('ÚHRADOVÝ KATALOG VZP - ZP'!N469)&gt;0),IF(ROUND(J469*L469*(1+(M469/100))*T469,2)&lt;'ÚHRADOVÝ KATALOG VZP - ZP'!N469,TEXT('ÚHRADOVÝ KATALOG VZP - ZP'!N469,"# ##0,00 Kč") &amp; CHAR(10) &amp; "&gt; " &amp; TEXT('ÚHRADOVÝ KATALOG VZP - ZP'!N469-(J469*L469*(1+(M469/100))*T469),"# ##0,00 Kč"),TEXT('ÚHRADOVÝ KATALOG VZP - ZP'!N469,"# ##0,00 Kč") &amp; CHAR(10) &amp; "OK"),"Chybí data pro výpočet"),"")</f>
        <v/>
      </c>
      <c r="O469" s="26" t="str">
        <f>IF(AND(R469="NE",LEN('ÚHRADOVÝ KATALOG VZP - ZP'!O469)&gt;0),'ÚHRADOVÝ KATALOG VZP - ZP'!O469,"")</f>
        <v/>
      </c>
      <c r="P469" s="26" t="str">
        <f>IF(AND(R469="NE",LEN('ÚHRADOVÝ KATALOG VZP - ZP'!P469)&gt;0),'ÚHRADOVÝ KATALOG VZP - ZP'!P469,"")</f>
        <v/>
      </c>
      <c r="Q469" s="79" t="str">
        <f>IF(LEN(TRIM('ÚHRADOVÝ KATALOG VZP - ZP'!Q469))=0,"",IF(IFERROR(SEARCH("""",UPPER('ÚHRADOVÝ KATALOG VZP - ZP'!Q469)),0)=0,UPPER('ÚHRADOVÝ KATALOG VZP - ZP'!Q469),"("&amp;""""&amp;")"))</f>
        <v/>
      </c>
      <c r="R469" s="31" t="str">
        <f>IF(LEN(TRIM('ÚHRADOVÝ KATALOG VZP - ZP'!B469)&amp;TRIM('ÚHRADOVÝ KATALOG VZP - ZP'!C469)&amp;TRIM('ÚHRADOVÝ KATALOG VZP - ZP'!D469)&amp;TRIM('ÚHRADOVÝ KATALOG VZP - ZP'!E469)&amp;TRIM('ÚHRADOVÝ KATALOG VZP - ZP'!F469)&amp;TRIM('ÚHRADOVÝ KATALOG VZP - ZP'!G469)&amp;TRIM('ÚHRADOVÝ KATALOG VZP - ZP'!H469)&amp;TRIM('ÚHRADOVÝ KATALOG VZP - ZP'!I469)&amp;TRIM('ÚHRADOVÝ KATALOG VZP - ZP'!J469)&amp;TRIM('ÚHRADOVÝ KATALOG VZP - ZP'!K469)&amp;TRIM('ÚHRADOVÝ KATALOG VZP - ZP'!L469)&amp;TRIM('ÚHRADOVÝ KATALOG VZP - ZP'!M469)&amp;TRIM('ÚHRADOVÝ KATALOG VZP - ZP'!N469)&amp;TRIM('ÚHRADOVÝ KATALOG VZP - ZP'!O469)&amp;TRIM('ÚHRADOVÝ KATALOG VZP - ZP'!P469)&amp;TRIM('ÚHRADOVÝ KATALOG VZP - ZP'!Q469))=0,"ANO","NE")</f>
        <v>ANO</v>
      </c>
      <c r="S469" s="31" t="str">
        <f>IF(R469="NE",IF(LEN(TRIM('ÚHRADOVÝ KATALOG VZP - ZP'!B469))=0,"NOVÝ","OPRAVA"),"")</f>
        <v/>
      </c>
      <c r="T469" s="32" t="str">
        <f t="shared" si="32"/>
        <v>X</v>
      </c>
      <c r="U469" s="11"/>
      <c r="V469" s="11">
        <f>LEN(TRIM('ÚHRADOVÝ KATALOG VZP - ZP'!C469))</f>
        <v>0</v>
      </c>
      <c r="W469" s="11" t="str">
        <f>IF(IFERROR(SEARCH("""",UPPER('ÚHRADOVÝ KATALOG VZP - ZP'!C469)),0)&gt;0," "&amp;CHAR(34),"")</f>
        <v/>
      </c>
      <c r="X469" s="11" t="str">
        <f>IF(IFERROR(SEARCH("~?",UPPER('ÚHRADOVÝ KATALOG VZP - ZP'!C469)),0)&gt;0," ?","")</f>
        <v/>
      </c>
      <c r="Y469" s="11" t="str">
        <f>IF(IFERROR(SEARCH("!",UPPER('ÚHRADOVÝ KATALOG VZP - ZP'!C469)),0)&gt;0," !","")</f>
        <v/>
      </c>
      <c r="Z469" s="11" t="str">
        <f>IF(IFERROR(SEARCH("_",UPPER('ÚHRADOVÝ KATALOG VZP - ZP'!C469)),0)&gt;0," _","")</f>
        <v/>
      </c>
      <c r="AA469" s="11" t="str">
        <f>IF(IFERROR(SEARCH("§",UPPER('ÚHRADOVÝ KATALOG VZP - ZP'!C469)),0)&gt;0," §","")</f>
        <v/>
      </c>
      <c r="AB469" s="11" t="str">
        <f>IF(IFERROR(SEARCH("#",UPPER('ÚHRADOVÝ KATALOG VZP - ZP'!C469)),0)&gt;0," #","")</f>
        <v/>
      </c>
      <c r="AC469" s="11" t="str">
        <f>IF(IFERROR(SEARCH(CHAR(10),UPPER('ÚHRADOVÝ KATALOG VZP - ZP'!C469)),0)&gt;0," ALT+ENTER","")</f>
        <v/>
      </c>
      <c r="AD469" s="96" t="str">
        <f>IF(AND(V469=0, R469="NE"),"Chybí NAZ",IF(LEN(TRIM(W469&amp;X469&amp;Y469&amp;Z469&amp;AA469&amp;AB469&amp;AC469))&gt;0,"Nepovolený(é) znak(y):   "&amp;W469&amp;X469&amp;Y469&amp;Z469&amp;AA469&amp;AB469&amp;AC469,TRIM('ÚHRADOVÝ KATALOG VZP - ZP'!C469)))</f>
        <v/>
      </c>
      <c r="AE469" s="11">
        <f>LEN(TRIM('ÚHRADOVÝ KATALOG VZP - ZP'!D469))</f>
        <v>0</v>
      </c>
      <c r="AF469" s="11" t="str">
        <f>IF(IFERROR(SEARCH("""",UPPER('ÚHRADOVÝ KATALOG VZP - ZP'!D469)),0)&gt;0," "&amp;CHAR(34),"")</f>
        <v/>
      </c>
      <c r="AG469" s="11" t="str">
        <f>IF(IFERROR(SEARCH("~?",UPPER('ÚHRADOVÝ KATALOG VZP - ZP'!D469)),0)&gt;0," ?","")</f>
        <v/>
      </c>
      <c r="AH469" s="11" t="str">
        <f>IF(IFERROR(SEARCH("!",UPPER('ÚHRADOVÝ KATALOG VZP - ZP'!D469)),0)&gt;0," !","")</f>
        <v/>
      </c>
      <c r="AI469" s="11" t="str">
        <f>IF(IFERROR(SEARCH("_",UPPER('ÚHRADOVÝ KATALOG VZP - ZP'!D469)),0)&gt;0," _","")</f>
        <v/>
      </c>
      <c r="AJ469" s="11" t="str">
        <f>IF(IFERROR(SEARCH("§",UPPER('ÚHRADOVÝ KATALOG VZP - ZP'!D469)),0)&gt;0," §","")</f>
        <v/>
      </c>
      <c r="AK469" s="11" t="str">
        <f>IF(IFERROR(SEARCH("#",UPPER('ÚHRADOVÝ KATALOG VZP - ZP'!D469)),0)&gt;0," #","")</f>
        <v/>
      </c>
      <c r="AL469" s="11" t="str">
        <f>IF(IFERROR(SEARCH(CHAR(10),UPPER('ÚHRADOVÝ KATALOG VZP - ZP'!D469)),0)&gt;0," ALT+ENTER","")</f>
        <v/>
      </c>
      <c r="AM469" s="96" t="str">
        <f>IF(AND(AE469=0, R469="NE"),"Chybí DOP",IF(LEN(TRIM(AF469&amp;AG469&amp;AH469&amp;AI469&amp;AJ469&amp;AK469&amp;AL469))&gt;0,"Nepovolený(é) znak(y):   "&amp;AF469&amp;AG469&amp;AH469&amp;AI469&amp;AJ469&amp;AK469&amp;AL469,TRIM('ÚHRADOVÝ KATALOG VZP - ZP'!D469)))</f>
        <v/>
      </c>
    </row>
    <row r="470" spans="1:39" ht="30" hidden="1" customHeight="1" x14ac:dyDescent="0.2">
      <c r="A470" s="1">
        <v>465</v>
      </c>
      <c r="B470" s="20" t="str">
        <f>IF(ISBLANK('ÚHRADOVÝ KATALOG VZP - ZP'!B470),"",'ÚHRADOVÝ KATALOG VZP - ZP'!B470)</f>
        <v/>
      </c>
      <c r="C470" s="21" t="str">
        <f t="shared" si="29"/>
        <v/>
      </c>
      <c r="D470" s="21" t="str">
        <f t="shared" si="30"/>
        <v/>
      </c>
      <c r="E470" s="22" t="str">
        <f>IF(S470="NOVÝ",IF(LEN(TRIM('ÚHRADOVÝ KATALOG VZP - ZP'!E470))=0,"Chybí TYP",'ÚHRADOVÝ KATALOG VZP - ZP'!E470),IF(LEN(TRIM('ÚHRADOVÝ KATALOG VZP - ZP'!E470))=0,"",'ÚHRADOVÝ KATALOG VZP - ZP'!E470))</f>
        <v/>
      </c>
      <c r="F470" s="22" t="str">
        <f t="shared" si="31"/>
        <v/>
      </c>
      <c r="G470" s="22" t="str">
        <f>IF(S470="NOVÝ",IF(LEN(TRIM('ÚHRADOVÝ KATALOG VZP - ZP'!G470))=0,"???",IF(IFERROR(SEARCH("""",UPPER('ÚHRADOVÝ KATALOG VZP - ZP'!G470)),0)=0,UPPER('ÚHRADOVÝ KATALOG VZP - ZP'!G470),"("&amp;""""&amp;")")),IF(LEN(TRIM('ÚHRADOVÝ KATALOG VZP - ZP'!G470))=0,"",IF(IFERROR(SEARCH("""",UPPER('ÚHRADOVÝ KATALOG VZP - ZP'!G470)),0)=0,UPPER('ÚHRADOVÝ KATALOG VZP - ZP'!G470),"("&amp;""""&amp;")")))</f>
        <v/>
      </c>
      <c r="H470" s="22" t="str">
        <f>IF(IFERROR(SEARCH("""",UPPER('ÚHRADOVÝ KATALOG VZP - ZP'!H470)),0)=0,UPPER('ÚHRADOVÝ KATALOG VZP - ZP'!H470),"("&amp;""""&amp;")")</f>
        <v/>
      </c>
      <c r="I470" s="22" t="str">
        <f>IF(IFERROR(SEARCH("""",UPPER('ÚHRADOVÝ KATALOG VZP - ZP'!I470)),0)=0,UPPER('ÚHRADOVÝ KATALOG VZP - ZP'!I470),"("&amp;""""&amp;")")</f>
        <v/>
      </c>
      <c r="J470" s="23" t="str">
        <f>IF(S470="NOVÝ",IF(LEN(TRIM('ÚHRADOVÝ KATALOG VZP - ZP'!J470))=0,"Chybí VYC",'ÚHRADOVÝ KATALOG VZP - ZP'!J470),IF(LEN(TRIM('ÚHRADOVÝ KATALOG VZP - ZP'!J470))=0,"",'ÚHRADOVÝ KATALOG VZP - ZP'!J470))</f>
        <v/>
      </c>
      <c r="K470" s="22" t="str">
        <f>IF(S470="NOVÝ",IF(LEN(TRIM('ÚHRADOVÝ KATALOG VZP - ZP'!K470))=0,"Chybí MENA",IF(IFERROR(SEARCH("""",UPPER('ÚHRADOVÝ KATALOG VZP - ZP'!K470)),0)=0,UPPER('ÚHRADOVÝ KATALOG VZP - ZP'!K470),"("&amp;""""&amp;")")),IF(LEN(TRIM('ÚHRADOVÝ KATALOG VZP - ZP'!K470))=0,"",IF(IFERROR(SEARCH("""",UPPER('ÚHRADOVÝ KATALOG VZP - ZP'!K470)),0)=0,UPPER('ÚHRADOVÝ KATALOG VZP - ZP'!K470),"("&amp;""""&amp;")")))</f>
        <v/>
      </c>
      <c r="L470" s="24" t="str">
        <f>IF(S470="NOVÝ",IF(LEN(TRIM('ÚHRADOVÝ KATALOG VZP - ZP'!L470))=0,"Chybí KURZ",'ÚHRADOVÝ KATALOG VZP - ZP'!L470),IF(LEN(TRIM('ÚHRADOVÝ KATALOG VZP - ZP'!L470))=0,"",'ÚHRADOVÝ KATALOG VZP - ZP'!L470))</f>
        <v/>
      </c>
      <c r="M470" s="83" t="str">
        <f>IF(S470="NOVÝ",IF(LEN(TRIM('ÚHRADOVÝ KATALOG VZP - ZP'!M470))=0,"Chybí DPH",
IF(OR('ÚHRADOVÝ KATALOG VZP - ZP'!M470=15,'ÚHRADOVÝ KATALOG VZP - ZP'!M470=21),
'ÚHRADOVÝ KATALOG VZP - ZP'!M470,"CHYBA")),
IF(LEN(TRIM('ÚHRADOVÝ KATALOG VZP - ZP'!M470))=0,"",
IF(OR('ÚHRADOVÝ KATALOG VZP - ZP'!M470=15,'ÚHRADOVÝ KATALOG VZP - ZP'!M470=21),
'ÚHRADOVÝ KATALOG VZP - ZP'!M470,"CHYBA"))
)</f>
        <v/>
      </c>
      <c r="N470" s="25" t="str">
        <f>IF(R470="NE",IF(AND(T470&lt;&gt;"X",LEN('ÚHRADOVÝ KATALOG VZP - ZP'!N470)&gt;0),IF(ROUND(J470*L470*(1+(M470/100))*T470,2)&lt;'ÚHRADOVÝ KATALOG VZP - ZP'!N470,TEXT('ÚHRADOVÝ KATALOG VZP - ZP'!N470,"# ##0,00 Kč") &amp; CHAR(10) &amp; "&gt; " &amp; TEXT('ÚHRADOVÝ KATALOG VZP - ZP'!N470-(J470*L470*(1+(M470/100))*T470),"# ##0,00 Kč"),TEXT('ÚHRADOVÝ KATALOG VZP - ZP'!N470,"# ##0,00 Kč") &amp; CHAR(10) &amp; "OK"),"Chybí data pro výpočet"),"")</f>
        <v/>
      </c>
      <c r="O470" s="26" t="str">
        <f>IF(AND(R470="NE",LEN('ÚHRADOVÝ KATALOG VZP - ZP'!O470)&gt;0),'ÚHRADOVÝ KATALOG VZP - ZP'!O470,"")</f>
        <v/>
      </c>
      <c r="P470" s="26" t="str">
        <f>IF(AND(R470="NE",LEN('ÚHRADOVÝ KATALOG VZP - ZP'!P470)&gt;0),'ÚHRADOVÝ KATALOG VZP - ZP'!P470,"")</f>
        <v/>
      </c>
      <c r="Q470" s="79" t="str">
        <f>IF(LEN(TRIM('ÚHRADOVÝ KATALOG VZP - ZP'!Q470))=0,"",IF(IFERROR(SEARCH("""",UPPER('ÚHRADOVÝ KATALOG VZP - ZP'!Q470)),0)=0,UPPER('ÚHRADOVÝ KATALOG VZP - ZP'!Q470),"("&amp;""""&amp;")"))</f>
        <v/>
      </c>
      <c r="R470" s="31" t="str">
        <f>IF(LEN(TRIM('ÚHRADOVÝ KATALOG VZP - ZP'!B470)&amp;TRIM('ÚHRADOVÝ KATALOG VZP - ZP'!C470)&amp;TRIM('ÚHRADOVÝ KATALOG VZP - ZP'!D470)&amp;TRIM('ÚHRADOVÝ KATALOG VZP - ZP'!E470)&amp;TRIM('ÚHRADOVÝ KATALOG VZP - ZP'!F470)&amp;TRIM('ÚHRADOVÝ KATALOG VZP - ZP'!G470)&amp;TRIM('ÚHRADOVÝ KATALOG VZP - ZP'!H470)&amp;TRIM('ÚHRADOVÝ KATALOG VZP - ZP'!I470)&amp;TRIM('ÚHRADOVÝ KATALOG VZP - ZP'!J470)&amp;TRIM('ÚHRADOVÝ KATALOG VZP - ZP'!K470)&amp;TRIM('ÚHRADOVÝ KATALOG VZP - ZP'!L470)&amp;TRIM('ÚHRADOVÝ KATALOG VZP - ZP'!M470)&amp;TRIM('ÚHRADOVÝ KATALOG VZP - ZP'!N470)&amp;TRIM('ÚHRADOVÝ KATALOG VZP - ZP'!O470)&amp;TRIM('ÚHRADOVÝ KATALOG VZP - ZP'!P470)&amp;TRIM('ÚHRADOVÝ KATALOG VZP - ZP'!Q470))=0,"ANO","NE")</f>
        <v>ANO</v>
      </c>
      <c r="S470" s="31" t="str">
        <f>IF(R470="NE",IF(LEN(TRIM('ÚHRADOVÝ KATALOG VZP - ZP'!B470))=0,"NOVÝ","OPRAVA"),"")</f>
        <v/>
      </c>
      <c r="T470" s="32" t="str">
        <f t="shared" si="32"/>
        <v>X</v>
      </c>
      <c r="U470" s="11"/>
      <c r="V470" s="11">
        <f>LEN(TRIM('ÚHRADOVÝ KATALOG VZP - ZP'!C470))</f>
        <v>0</v>
      </c>
      <c r="W470" s="11" t="str">
        <f>IF(IFERROR(SEARCH("""",UPPER('ÚHRADOVÝ KATALOG VZP - ZP'!C470)),0)&gt;0," "&amp;CHAR(34),"")</f>
        <v/>
      </c>
      <c r="X470" s="11" t="str">
        <f>IF(IFERROR(SEARCH("~?",UPPER('ÚHRADOVÝ KATALOG VZP - ZP'!C470)),0)&gt;0," ?","")</f>
        <v/>
      </c>
      <c r="Y470" s="11" t="str">
        <f>IF(IFERROR(SEARCH("!",UPPER('ÚHRADOVÝ KATALOG VZP - ZP'!C470)),0)&gt;0," !","")</f>
        <v/>
      </c>
      <c r="Z470" s="11" t="str">
        <f>IF(IFERROR(SEARCH("_",UPPER('ÚHRADOVÝ KATALOG VZP - ZP'!C470)),0)&gt;0," _","")</f>
        <v/>
      </c>
      <c r="AA470" s="11" t="str">
        <f>IF(IFERROR(SEARCH("§",UPPER('ÚHRADOVÝ KATALOG VZP - ZP'!C470)),0)&gt;0," §","")</f>
        <v/>
      </c>
      <c r="AB470" s="11" t="str">
        <f>IF(IFERROR(SEARCH("#",UPPER('ÚHRADOVÝ KATALOG VZP - ZP'!C470)),0)&gt;0," #","")</f>
        <v/>
      </c>
      <c r="AC470" s="11" t="str">
        <f>IF(IFERROR(SEARCH(CHAR(10),UPPER('ÚHRADOVÝ KATALOG VZP - ZP'!C470)),0)&gt;0," ALT+ENTER","")</f>
        <v/>
      </c>
      <c r="AD470" s="96" t="str">
        <f>IF(AND(V470=0, R470="NE"),"Chybí NAZ",IF(LEN(TRIM(W470&amp;X470&amp;Y470&amp;Z470&amp;AA470&amp;AB470&amp;AC470))&gt;0,"Nepovolený(é) znak(y):   "&amp;W470&amp;X470&amp;Y470&amp;Z470&amp;AA470&amp;AB470&amp;AC470,TRIM('ÚHRADOVÝ KATALOG VZP - ZP'!C470)))</f>
        <v/>
      </c>
      <c r="AE470" s="11">
        <f>LEN(TRIM('ÚHRADOVÝ KATALOG VZP - ZP'!D470))</f>
        <v>0</v>
      </c>
      <c r="AF470" s="11" t="str">
        <f>IF(IFERROR(SEARCH("""",UPPER('ÚHRADOVÝ KATALOG VZP - ZP'!D470)),0)&gt;0," "&amp;CHAR(34),"")</f>
        <v/>
      </c>
      <c r="AG470" s="11" t="str">
        <f>IF(IFERROR(SEARCH("~?",UPPER('ÚHRADOVÝ KATALOG VZP - ZP'!D470)),0)&gt;0," ?","")</f>
        <v/>
      </c>
      <c r="AH470" s="11" t="str">
        <f>IF(IFERROR(SEARCH("!",UPPER('ÚHRADOVÝ KATALOG VZP - ZP'!D470)),0)&gt;0," !","")</f>
        <v/>
      </c>
      <c r="AI470" s="11" t="str">
        <f>IF(IFERROR(SEARCH("_",UPPER('ÚHRADOVÝ KATALOG VZP - ZP'!D470)),0)&gt;0," _","")</f>
        <v/>
      </c>
      <c r="AJ470" s="11" t="str">
        <f>IF(IFERROR(SEARCH("§",UPPER('ÚHRADOVÝ KATALOG VZP - ZP'!D470)),0)&gt;0," §","")</f>
        <v/>
      </c>
      <c r="AK470" s="11" t="str">
        <f>IF(IFERROR(SEARCH("#",UPPER('ÚHRADOVÝ KATALOG VZP - ZP'!D470)),0)&gt;0," #","")</f>
        <v/>
      </c>
      <c r="AL470" s="11" t="str">
        <f>IF(IFERROR(SEARCH(CHAR(10),UPPER('ÚHRADOVÝ KATALOG VZP - ZP'!D470)),0)&gt;0," ALT+ENTER","")</f>
        <v/>
      </c>
      <c r="AM470" s="96" t="str">
        <f>IF(AND(AE470=0, R470="NE"),"Chybí DOP",IF(LEN(TRIM(AF470&amp;AG470&amp;AH470&amp;AI470&amp;AJ470&amp;AK470&amp;AL470))&gt;0,"Nepovolený(é) znak(y):   "&amp;AF470&amp;AG470&amp;AH470&amp;AI470&amp;AJ470&amp;AK470&amp;AL470,TRIM('ÚHRADOVÝ KATALOG VZP - ZP'!D470)))</f>
        <v/>
      </c>
    </row>
    <row r="471" spans="1:39" ht="30" hidden="1" customHeight="1" x14ac:dyDescent="0.2">
      <c r="A471" s="1">
        <v>466</v>
      </c>
      <c r="B471" s="20" t="str">
        <f>IF(ISBLANK('ÚHRADOVÝ KATALOG VZP - ZP'!B471),"",'ÚHRADOVÝ KATALOG VZP - ZP'!B471)</f>
        <v/>
      </c>
      <c r="C471" s="21" t="str">
        <f t="shared" si="29"/>
        <v/>
      </c>
      <c r="D471" s="21" t="str">
        <f t="shared" si="30"/>
        <v/>
      </c>
      <c r="E471" s="22" t="str">
        <f>IF(S471="NOVÝ",IF(LEN(TRIM('ÚHRADOVÝ KATALOG VZP - ZP'!E471))=0,"Chybí TYP",'ÚHRADOVÝ KATALOG VZP - ZP'!E471),IF(LEN(TRIM('ÚHRADOVÝ KATALOG VZP - ZP'!E471))=0,"",'ÚHRADOVÝ KATALOG VZP - ZP'!E471))</f>
        <v/>
      </c>
      <c r="F471" s="22" t="str">
        <f t="shared" si="31"/>
        <v/>
      </c>
      <c r="G471" s="22" t="str">
        <f>IF(S471="NOVÝ",IF(LEN(TRIM('ÚHRADOVÝ KATALOG VZP - ZP'!G471))=0,"???",IF(IFERROR(SEARCH("""",UPPER('ÚHRADOVÝ KATALOG VZP - ZP'!G471)),0)=0,UPPER('ÚHRADOVÝ KATALOG VZP - ZP'!G471),"("&amp;""""&amp;")")),IF(LEN(TRIM('ÚHRADOVÝ KATALOG VZP - ZP'!G471))=0,"",IF(IFERROR(SEARCH("""",UPPER('ÚHRADOVÝ KATALOG VZP - ZP'!G471)),0)=0,UPPER('ÚHRADOVÝ KATALOG VZP - ZP'!G471),"("&amp;""""&amp;")")))</f>
        <v/>
      </c>
      <c r="H471" s="22" t="str">
        <f>IF(IFERROR(SEARCH("""",UPPER('ÚHRADOVÝ KATALOG VZP - ZP'!H471)),0)=0,UPPER('ÚHRADOVÝ KATALOG VZP - ZP'!H471),"("&amp;""""&amp;")")</f>
        <v/>
      </c>
      <c r="I471" s="22" t="str">
        <f>IF(IFERROR(SEARCH("""",UPPER('ÚHRADOVÝ KATALOG VZP - ZP'!I471)),0)=0,UPPER('ÚHRADOVÝ KATALOG VZP - ZP'!I471),"("&amp;""""&amp;")")</f>
        <v/>
      </c>
      <c r="J471" s="23" t="str">
        <f>IF(S471="NOVÝ",IF(LEN(TRIM('ÚHRADOVÝ KATALOG VZP - ZP'!J471))=0,"Chybí VYC",'ÚHRADOVÝ KATALOG VZP - ZP'!J471),IF(LEN(TRIM('ÚHRADOVÝ KATALOG VZP - ZP'!J471))=0,"",'ÚHRADOVÝ KATALOG VZP - ZP'!J471))</f>
        <v/>
      </c>
      <c r="K471" s="22" t="str">
        <f>IF(S471="NOVÝ",IF(LEN(TRIM('ÚHRADOVÝ KATALOG VZP - ZP'!K471))=0,"Chybí MENA",IF(IFERROR(SEARCH("""",UPPER('ÚHRADOVÝ KATALOG VZP - ZP'!K471)),0)=0,UPPER('ÚHRADOVÝ KATALOG VZP - ZP'!K471),"("&amp;""""&amp;")")),IF(LEN(TRIM('ÚHRADOVÝ KATALOG VZP - ZP'!K471))=0,"",IF(IFERROR(SEARCH("""",UPPER('ÚHRADOVÝ KATALOG VZP - ZP'!K471)),0)=0,UPPER('ÚHRADOVÝ KATALOG VZP - ZP'!K471),"("&amp;""""&amp;")")))</f>
        <v/>
      </c>
      <c r="L471" s="24" t="str">
        <f>IF(S471="NOVÝ",IF(LEN(TRIM('ÚHRADOVÝ KATALOG VZP - ZP'!L471))=0,"Chybí KURZ",'ÚHRADOVÝ KATALOG VZP - ZP'!L471),IF(LEN(TRIM('ÚHRADOVÝ KATALOG VZP - ZP'!L471))=0,"",'ÚHRADOVÝ KATALOG VZP - ZP'!L471))</f>
        <v/>
      </c>
      <c r="M471" s="83" t="str">
        <f>IF(S471="NOVÝ",IF(LEN(TRIM('ÚHRADOVÝ KATALOG VZP - ZP'!M471))=0,"Chybí DPH",
IF(OR('ÚHRADOVÝ KATALOG VZP - ZP'!M471=15,'ÚHRADOVÝ KATALOG VZP - ZP'!M471=21),
'ÚHRADOVÝ KATALOG VZP - ZP'!M471,"CHYBA")),
IF(LEN(TRIM('ÚHRADOVÝ KATALOG VZP - ZP'!M471))=0,"",
IF(OR('ÚHRADOVÝ KATALOG VZP - ZP'!M471=15,'ÚHRADOVÝ KATALOG VZP - ZP'!M471=21),
'ÚHRADOVÝ KATALOG VZP - ZP'!M471,"CHYBA"))
)</f>
        <v/>
      </c>
      <c r="N471" s="25" t="str">
        <f>IF(R471="NE",IF(AND(T471&lt;&gt;"X",LEN('ÚHRADOVÝ KATALOG VZP - ZP'!N471)&gt;0),IF(ROUND(J471*L471*(1+(M471/100))*T471,2)&lt;'ÚHRADOVÝ KATALOG VZP - ZP'!N471,TEXT('ÚHRADOVÝ KATALOG VZP - ZP'!N471,"# ##0,00 Kč") &amp; CHAR(10) &amp; "&gt; " &amp; TEXT('ÚHRADOVÝ KATALOG VZP - ZP'!N471-(J471*L471*(1+(M471/100))*T471),"# ##0,00 Kč"),TEXT('ÚHRADOVÝ KATALOG VZP - ZP'!N471,"# ##0,00 Kč") &amp; CHAR(10) &amp; "OK"),"Chybí data pro výpočet"),"")</f>
        <v/>
      </c>
      <c r="O471" s="26" t="str">
        <f>IF(AND(R471="NE",LEN('ÚHRADOVÝ KATALOG VZP - ZP'!O471)&gt;0),'ÚHRADOVÝ KATALOG VZP - ZP'!O471,"")</f>
        <v/>
      </c>
      <c r="P471" s="26" t="str">
        <f>IF(AND(R471="NE",LEN('ÚHRADOVÝ KATALOG VZP - ZP'!P471)&gt;0),'ÚHRADOVÝ KATALOG VZP - ZP'!P471,"")</f>
        <v/>
      </c>
      <c r="Q471" s="79" t="str">
        <f>IF(LEN(TRIM('ÚHRADOVÝ KATALOG VZP - ZP'!Q471))=0,"",IF(IFERROR(SEARCH("""",UPPER('ÚHRADOVÝ KATALOG VZP - ZP'!Q471)),0)=0,UPPER('ÚHRADOVÝ KATALOG VZP - ZP'!Q471),"("&amp;""""&amp;")"))</f>
        <v/>
      </c>
      <c r="R471" s="31" t="str">
        <f>IF(LEN(TRIM('ÚHRADOVÝ KATALOG VZP - ZP'!B471)&amp;TRIM('ÚHRADOVÝ KATALOG VZP - ZP'!C471)&amp;TRIM('ÚHRADOVÝ KATALOG VZP - ZP'!D471)&amp;TRIM('ÚHRADOVÝ KATALOG VZP - ZP'!E471)&amp;TRIM('ÚHRADOVÝ KATALOG VZP - ZP'!F471)&amp;TRIM('ÚHRADOVÝ KATALOG VZP - ZP'!G471)&amp;TRIM('ÚHRADOVÝ KATALOG VZP - ZP'!H471)&amp;TRIM('ÚHRADOVÝ KATALOG VZP - ZP'!I471)&amp;TRIM('ÚHRADOVÝ KATALOG VZP - ZP'!J471)&amp;TRIM('ÚHRADOVÝ KATALOG VZP - ZP'!K471)&amp;TRIM('ÚHRADOVÝ KATALOG VZP - ZP'!L471)&amp;TRIM('ÚHRADOVÝ KATALOG VZP - ZP'!M471)&amp;TRIM('ÚHRADOVÝ KATALOG VZP - ZP'!N471)&amp;TRIM('ÚHRADOVÝ KATALOG VZP - ZP'!O471)&amp;TRIM('ÚHRADOVÝ KATALOG VZP - ZP'!P471)&amp;TRIM('ÚHRADOVÝ KATALOG VZP - ZP'!Q471))=0,"ANO","NE")</f>
        <v>ANO</v>
      </c>
      <c r="S471" s="31" t="str">
        <f>IF(R471="NE",IF(LEN(TRIM('ÚHRADOVÝ KATALOG VZP - ZP'!B471))=0,"NOVÝ","OPRAVA"),"")</f>
        <v/>
      </c>
      <c r="T471" s="32" t="str">
        <f t="shared" si="32"/>
        <v>X</v>
      </c>
      <c r="U471" s="11"/>
      <c r="V471" s="11">
        <f>LEN(TRIM('ÚHRADOVÝ KATALOG VZP - ZP'!C471))</f>
        <v>0</v>
      </c>
      <c r="W471" s="11" t="str">
        <f>IF(IFERROR(SEARCH("""",UPPER('ÚHRADOVÝ KATALOG VZP - ZP'!C471)),0)&gt;0," "&amp;CHAR(34),"")</f>
        <v/>
      </c>
      <c r="X471" s="11" t="str">
        <f>IF(IFERROR(SEARCH("~?",UPPER('ÚHRADOVÝ KATALOG VZP - ZP'!C471)),0)&gt;0," ?","")</f>
        <v/>
      </c>
      <c r="Y471" s="11" t="str">
        <f>IF(IFERROR(SEARCH("!",UPPER('ÚHRADOVÝ KATALOG VZP - ZP'!C471)),0)&gt;0," !","")</f>
        <v/>
      </c>
      <c r="Z471" s="11" t="str">
        <f>IF(IFERROR(SEARCH("_",UPPER('ÚHRADOVÝ KATALOG VZP - ZP'!C471)),0)&gt;0," _","")</f>
        <v/>
      </c>
      <c r="AA471" s="11" t="str">
        <f>IF(IFERROR(SEARCH("§",UPPER('ÚHRADOVÝ KATALOG VZP - ZP'!C471)),0)&gt;0," §","")</f>
        <v/>
      </c>
      <c r="AB471" s="11" t="str">
        <f>IF(IFERROR(SEARCH("#",UPPER('ÚHRADOVÝ KATALOG VZP - ZP'!C471)),0)&gt;0," #","")</f>
        <v/>
      </c>
      <c r="AC471" s="11" t="str">
        <f>IF(IFERROR(SEARCH(CHAR(10),UPPER('ÚHRADOVÝ KATALOG VZP - ZP'!C471)),0)&gt;0," ALT+ENTER","")</f>
        <v/>
      </c>
      <c r="AD471" s="96" t="str">
        <f>IF(AND(V471=0, R471="NE"),"Chybí NAZ",IF(LEN(TRIM(W471&amp;X471&amp;Y471&amp;Z471&amp;AA471&amp;AB471&amp;AC471))&gt;0,"Nepovolený(é) znak(y):   "&amp;W471&amp;X471&amp;Y471&amp;Z471&amp;AA471&amp;AB471&amp;AC471,TRIM('ÚHRADOVÝ KATALOG VZP - ZP'!C471)))</f>
        <v/>
      </c>
      <c r="AE471" s="11">
        <f>LEN(TRIM('ÚHRADOVÝ KATALOG VZP - ZP'!D471))</f>
        <v>0</v>
      </c>
      <c r="AF471" s="11" t="str">
        <f>IF(IFERROR(SEARCH("""",UPPER('ÚHRADOVÝ KATALOG VZP - ZP'!D471)),0)&gt;0," "&amp;CHAR(34),"")</f>
        <v/>
      </c>
      <c r="AG471" s="11" t="str">
        <f>IF(IFERROR(SEARCH("~?",UPPER('ÚHRADOVÝ KATALOG VZP - ZP'!D471)),0)&gt;0," ?","")</f>
        <v/>
      </c>
      <c r="AH471" s="11" t="str">
        <f>IF(IFERROR(SEARCH("!",UPPER('ÚHRADOVÝ KATALOG VZP - ZP'!D471)),0)&gt;0," !","")</f>
        <v/>
      </c>
      <c r="AI471" s="11" t="str">
        <f>IF(IFERROR(SEARCH("_",UPPER('ÚHRADOVÝ KATALOG VZP - ZP'!D471)),0)&gt;0," _","")</f>
        <v/>
      </c>
      <c r="AJ471" s="11" t="str">
        <f>IF(IFERROR(SEARCH("§",UPPER('ÚHRADOVÝ KATALOG VZP - ZP'!D471)),0)&gt;0," §","")</f>
        <v/>
      </c>
      <c r="AK471" s="11" t="str">
        <f>IF(IFERROR(SEARCH("#",UPPER('ÚHRADOVÝ KATALOG VZP - ZP'!D471)),0)&gt;0," #","")</f>
        <v/>
      </c>
      <c r="AL471" s="11" t="str">
        <f>IF(IFERROR(SEARCH(CHAR(10),UPPER('ÚHRADOVÝ KATALOG VZP - ZP'!D471)),0)&gt;0," ALT+ENTER","")</f>
        <v/>
      </c>
      <c r="AM471" s="96" t="str">
        <f>IF(AND(AE471=0, R471="NE"),"Chybí DOP",IF(LEN(TRIM(AF471&amp;AG471&amp;AH471&amp;AI471&amp;AJ471&amp;AK471&amp;AL471))&gt;0,"Nepovolený(é) znak(y):   "&amp;AF471&amp;AG471&amp;AH471&amp;AI471&amp;AJ471&amp;AK471&amp;AL471,TRIM('ÚHRADOVÝ KATALOG VZP - ZP'!D471)))</f>
        <v/>
      </c>
    </row>
    <row r="472" spans="1:39" ht="30" hidden="1" customHeight="1" x14ac:dyDescent="0.2">
      <c r="A472" s="1">
        <v>467</v>
      </c>
      <c r="B472" s="20" t="str">
        <f>IF(ISBLANK('ÚHRADOVÝ KATALOG VZP - ZP'!B472),"",'ÚHRADOVÝ KATALOG VZP - ZP'!B472)</f>
        <v/>
      </c>
      <c r="C472" s="21" t="str">
        <f t="shared" si="29"/>
        <v/>
      </c>
      <c r="D472" s="21" t="str">
        <f t="shared" si="30"/>
        <v/>
      </c>
      <c r="E472" s="22" t="str">
        <f>IF(S472="NOVÝ",IF(LEN(TRIM('ÚHRADOVÝ KATALOG VZP - ZP'!E472))=0,"Chybí TYP",'ÚHRADOVÝ KATALOG VZP - ZP'!E472),IF(LEN(TRIM('ÚHRADOVÝ KATALOG VZP - ZP'!E472))=0,"",'ÚHRADOVÝ KATALOG VZP - ZP'!E472))</f>
        <v/>
      </c>
      <c r="F472" s="22" t="str">
        <f t="shared" si="31"/>
        <v/>
      </c>
      <c r="G472" s="22" t="str">
        <f>IF(S472="NOVÝ",IF(LEN(TRIM('ÚHRADOVÝ KATALOG VZP - ZP'!G472))=0,"???",IF(IFERROR(SEARCH("""",UPPER('ÚHRADOVÝ KATALOG VZP - ZP'!G472)),0)=0,UPPER('ÚHRADOVÝ KATALOG VZP - ZP'!G472),"("&amp;""""&amp;")")),IF(LEN(TRIM('ÚHRADOVÝ KATALOG VZP - ZP'!G472))=0,"",IF(IFERROR(SEARCH("""",UPPER('ÚHRADOVÝ KATALOG VZP - ZP'!G472)),0)=0,UPPER('ÚHRADOVÝ KATALOG VZP - ZP'!G472),"("&amp;""""&amp;")")))</f>
        <v/>
      </c>
      <c r="H472" s="22" t="str">
        <f>IF(IFERROR(SEARCH("""",UPPER('ÚHRADOVÝ KATALOG VZP - ZP'!H472)),0)=0,UPPER('ÚHRADOVÝ KATALOG VZP - ZP'!H472),"("&amp;""""&amp;")")</f>
        <v/>
      </c>
      <c r="I472" s="22" t="str">
        <f>IF(IFERROR(SEARCH("""",UPPER('ÚHRADOVÝ KATALOG VZP - ZP'!I472)),0)=0,UPPER('ÚHRADOVÝ KATALOG VZP - ZP'!I472),"("&amp;""""&amp;")")</f>
        <v/>
      </c>
      <c r="J472" s="23" t="str">
        <f>IF(S472="NOVÝ",IF(LEN(TRIM('ÚHRADOVÝ KATALOG VZP - ZP'!J472))=0,"Chybí VYC",'ÚHRADOVÝ KATALOG VZP - ZP'!J472),IF(LEN(TRIM('ÚHRADOVÝ KATALOG VZP - ZP'!J472))=0,"",'ÚHRADOVÝ KATALOG VZP - ZP'!J472))</f>
        <v/>
      </c>
      <c r="K472" s="22" t="str">
        <f>IF(S472="NOVÝ",IF(LEN(TRIM('ÚHRADOVÝ KATALOG VZP - ZP'!K472))=0,"Chybí MENA",IF(IFERROR(SEARCH("""",UPPER('ÚHRADOVÝ KATALOG VZP - ZP'!K472)),0)=0,UPPER('ÚHRADOVÝ KATALOG VZP - ZP'!K472),"("&amp;""""&amp;")")),IF(LEN(TRIM('ÚHRADOVÝ KATALOG VZP - ZP'!K472))=0,"",IF(IFERROR(SEARCH("""",UPPER('ÚHRADOVÝ KATALOG VZP - ZP'!K472)),0)=0,UPPER('ÚHRADOVÝ KATALOG VZP - ZP'!K472),"("&amp;""""&amp;")")))</f>
        <v/>
      </c>
      <c r="L472" s="24" t="str">
        <f>IF(S472="NOVÝ",IF(LEN(TRIM('ÚHRADOVÝ KATALOG VZP - ZP'!L472))=0,"Chybí KURZ",'ÚHRADOVÝ KATALOG VZP - ZP'!L472),IF(LEN(TRIM('ÚHRADOVÝ KATALOG VZP - ZP'!L472))=0,"",'ÚHRADOVÝ KATALOG VZP - ZP'!L472))</f>
        <v/>
      </c>
      <c r="M472" s="83" t="str">
        <f>IF(S472="NOVÝ",IF(LEN(TRIM('ÚHRADOVÝ KATALOG VZP - ZP'!M472))=0,"Chybí DPH",
IF(OR('ÚHRADOVÝ KATALOG VZP - ZP'!M472=15,'ÚHRADOVÝ KATALOG VZP - ZP'!M472=21),
'ÚHRADOVÝ KATALOG VZP - ZP'!M472,"CHYBA")),
IF(LEN(TRIM('ÚHRADOVÝ KATALOG VZP - ZP'!M472))=0,"",
IF(OR('ÚHRADOVÝ KATALOG VZP - ZP'!M472=15,'ÚHRADOVÝ KATALOG VZP - ZP'!M472=21),
'ÚHRADOVÝ KATALOG VZP - ZP'!M472,"CHYBA"))
)</f>
        <v/>
      </c>
      <c r="N472" s="25" t="str">
        <f>IF(R472="NE",IF(AND(T472&lt;&gt;"X",LEN('ÚHRADOVÝ KATALOG VZP - ZP'!N472)&gt;0),IF(ROUND(J472*L472*(1+(M472/100))*T472,2)&lt;'ÚHRADOVÝ KATALOG VZP - ZP'!N472,TEXT('ÚHRADOVÝ KATALOG VZP - ZP'!N472,"# ##0,00 Kč") &amp; CHAR(10) &amp; "&gt; " &amp; TEXT('ÚHRADOVÝ KATALOG VZP - ZP'!N472-(J472*L472*(1+(M472/100))*T472),"# ##0,00 Kč"),TEXT('ÚHRADOVÝ KATALOG VZP - ZP'!N472,"# ##0,00 Kč") &amp; CHAR(10) &amp; "OK"),"Chybí data pro výpočet"),"")</f>
        <v/>
      </c>
      <c r="O472" s="26" t="str">
        <f>IF(AND(R472="NE",LEN('ÚHRADOVÝ KATALOG VZP - ZP'!O472)&gt;0),'ÚHRADOVÝ KATALOG VZP - ZP'!O472,"")</f>
        <v/>
      </c>
      <c r="P472" s="26" t="str">
        <f>IF(AND(R472="NE",LEN('ÚHRADOVÝ KATALOG VZP - ZP'!P472)&gt;0),'ÚHRADOVÝ KATALOG VZP - ZP'!P472,"")</f>
        <v/>
      </c>
      <c r="Q472" s="79" t="str">
        <f>IF(LEN(TRIM('ÚHRADOVÝ KATALOG VZP - ZP'!Q472))=0,"",IF(IFERROR(SEARCH("""",UPPER('ÚHRADOVÝ KATALOG VZP - ZP'!Q472)),0)=0,UPPER('ÚHRADOVÝ KATALOG VZP - ZP'!Q472),"("&amp;""""&amp;")"))</f>
        <v/>
      </c>
      <c r="R472" s="31" t="str">
        <f>IF(LEN(TRIM('ÚHRADOVÝ KATALOG VZP - ZP'!B472)&amp;TRIM('ÚHRADOVÝ KATALOG VZP - ZP'!C472)&amp;TRIM('ÚHRADOVÝ KATALOG VZP - ZP'!D472)&amp;TRIM('ÚHRADOVÝ KATALOG VZP - ZP'!E472)&amp;TRIM('ÚHRADOVÝ KATALOG VZP - ZP'!F472)&amp;TRIM('ÚHRADOVÝ KATALOG VZP - ZP'!G472)&amp;TRIM('ÚHRADOVÝ KATALOG VZP - ZP'!H472)&amp;TRIM('ÚHRADOVÝ KATALOG VZP - ZP'!I472)&amp;TRIM('ÚHRADOVÝ KATALOG VZP - ZP'!J472)&amp;TRIM('ÚHRADOVÝ KATALOG VZP - ZP'!K472)&amp;TRIM('ÚHRADOVÝ KATALOG VZP - ZP'!L472)&amp;TRIM('ÚHRADOVÝ KATALOG VZP - ZP'!M472)&amp;TRIM('ÚHRADOVÝ KATALOG VZP - ZP'!N472)&amp;TRIM('ÚHRADOVÝ KATALOG VZP - ZP'!O472)&amp;TRIM('ÚHRADOVÝ KATALOG VZP - ZP'!P472)&amp;TRIM('ÚHRADOVÝ KATALOG VZP - ZP'!Q472))=0,"ANO","NE")</f>
        <v>ANO</v>
      </c>
      <c r="S472" s="31" t="str">
        <f>IF(R472="NE",IF(LEN(TRIM('ÚHRADOVÝ KATALOG VZP - ZP'!B472))=0,"NOVÝ","OPRAVA"),"")</f>
        <v/>
      </c>
      <c r="T472" s="32" t="str">
        <f t="shared" si="32"/>
        <v>X</v>
      </c>
      <c r="U472" s="11"/>
      <c r="V472" s="11">
        <f>LEN(TRIM('ÚHRADOVÝ KATALOG VZP - ZP'!C472))</f>
        <v>0</v>
      </c>
      <c r="W472" s="11" t="str">
        <f>IF(IFERROR(SEARCH("""",UPPER('ÚHRADOVÝ KATALOG VZP - ZP'!C472)),0)&gt;0," "&amp;CHAR(34),"")</f>
        <v/>
      </c>
      <c r="X472" s="11" t="str">
        <f>IF(IFERROR(SEARCH("~?",UPPER('ÚHRADOVÝ KATALOG VZP - ZP'!C472)),0)&gt;0," ?","")</f>
        <v/>
      </c>
      <c r="Y472" s="11" t="str">
        <f>IF(IFERROR(SEARCH("!",UPPER('ÚHRADOVÝ KATALOG VZP - ZP'!C472)),0)&gt;0," !","")</f>
        <v/>
      </c>
      <c r="Z472" s="11" t="str">
        <f>IF(IFERROR(SEARCH("_",UPPER('ÚHRADOVÝ KATALOG VZP - ZP'!C472)),0)&gt;0," _","")</f>
        <v/>
      </c>
      <c r="AA472" s="11" t="str">
        <f>IF(IFERROR(SEARCH("§",UPPER('ÚHRADOVÝ KATALOG VZP - ZP'!C472)),0)&gt;0," §","")</f>
        <v/>
      </c>
      <c r="AB472" s="11" t="str">
        <f>IF(IFERROR(SEARCH("#",UPPER('ÚHRADOVÝ KATALOG VZP - ZP'!C472)),0)&gt;0," #","")</f>
        <v/>
      </c>
      <c r="AC472" s="11" t="str">
        <f>IF(IFERROR(SEARCH(CHAR(10),UPPER('ÚHRADOVÝ KATALOG VZP - ZP'!C472)),0)&gt;0," ALT+ENTER","")</f>
        <v/>
      </c>
      <c r="AD472" s="96" t="str">
        <f>IF(AND(V472=0, R472="NE"),"Chybí NAZ",IF(LEN(TRIM(W472&amp;X472&amp;Y472&amp;Z472&amp;AA472&amp;AB472&amp;AC472))&gt;0,"Nepovolený(é) znak(y):   "&amp;W472&amp;X472&amp;Y472&amp;Z472&amp;AA472&amp;AB472&amp;AC472,TRIM('ÚHRADOVÝ KATALOG VZP - ZP'!C472)))</f>
        <v/>
      </c>
      <c r="AE472" s="11">
        <f>LEN(TRIM('ÚHRADOVÝ KATALOG VZP - ZP'!D472))</f>
        <v>0</v>
      </c>
      <c r="AF472" s="11" t="str">
        <f>IF(IFERROR(SEARCH("""",UPPER('ÚHRADOVÝ KATALOG VZP - ZP'!D472)),0)&gt;0," "&amp;CHAR(34),"")</f>
        <v/>
      </c>
      <c r="AG472" s="11" t="str">
        <f>IF(IFERROR(SEARCH("~?",UPPER('ÚHRADOVÝ KATALOG VZP - ZP'!D472)),0)&gt;0," ?","")</f>
        <v/>
      </c>
      <c r="AH472" s="11" t="str">
        <f>IF(IFERROR(SEARCH("!",UPPER('ÚHRADOVÝ KATALOG VZP - ZP'!D472)),0)&gt;0," !","")</f>
        <v/>
      </c>
      <c r="AI472" s="11" t="str">
        <f>IF(IFERROR(SEARCH("_",UPPER('ÚHRADOVÝ KATALOG VZP - ZP'!D472)),0)&gt;0," _","")</f>
        <v/>
      </c>
      <c r="AJ472" s="11" t="str">
        <f>IF(IFERROR(SEARCH("§",UPPER('ÚHRADOVÝ KATALOG VZP - ZP'!D472)),0)&gt;0," §","")</f>
        <v/>
      </c>
      <c r="AK472" s="11" t="str">
        <f>IF(IFERROR(SEARCH("#",UPPER('ÚHRADOVÝ KATALOG VZP - ZP'!D472)),0)&gt;0," #","")</f>
        <v/>
      </c>
      <c r="AL472" s="11" t="str">
        <f>IF(IFERROR(SEARCH(CHAR(10),UPPER('ÚHRADOVÝ KATALOG VZP - ZP'!D472)),0)&gt;0," ALT+ENTER","")</f>
        <v/>
      </c>
      <c r="AM472" s="96" t="str">
        <f>IF(AND(AE472=0, R472="NE"),"Chybí DOP",IF(LEN(TRIM(AF472&amp;AG472&amp;AH472&amp;AI472&amp;AJ472&amp;AK472&amp;AL472))&gt;0,"Nepovolený(é) znak(y):   "&amp;AF472&amp;AG472&amp;AH472&amp;AI472&amp;AJ472&amp;AK472&amp;AL472,TRIM('ÚHRADOVÝ KATALOG VZP - ZP'!D472)))</f>
        <v/>
      </c>
    </row>
    <row r="473" spans="1:39" ht="30" hidden="1" customHeight="1" x14ac:dyDescent="0.2">
      <c r="A473" s="1">
        <v>468</v>
      </c>
      <c r="B473" s="20" t="str">
        <f>IF(ISBLANK('ÚHRADOVÝ KATALOG VZP - ZP'!B473),"",'ÚHRADOVÝ KATALOG VZP - ZP'!B473)</f>
        <v/>
      </c>
      <c r="C473" s="21" t="str">
        <f t="shared" si="29"/>
        <v/>
      </c>
      <c r="D473" s="21" t="str">
        <f t="shared" si="30"/>
        <v/>
      </c>
      <c r="E473" s="22" t="str">
        <f>IF(S473="NOVÝ",IF(LEN(TRIM('ÚHRADOVÝ KATALOG VZP - ZP'!E473))=0,"Chybí TYP",'ÚHRADOVÝ KATALOG VZP - ZP'!E473),IF(LEN(TRIM('ÚHRADOVÝ KATALOG VZP - ZP'!E473))=0,"",'ÚHRADOVÝ KATALOG VZP - ZP'!E473))</f>
        <v/>
      </c>
      <c r="F473" s="22" t="str">
        <f t="shared" si="31"/>
        <v/>
      </c>
      <c r="G473" s="22" t="str">
        <f>IF(S473="NOVÝ",IF(LEN(TRIM('ÚHRADOVÝ KATALOG VZP - ZP'!G473))=0,"???",IF(IFERROR(SEARCH("""",UPPER('ÚHRADOVÝ KATALOG VZP - ZP'!G473)),0)=0,UPPER('ÚHRADOVÝ KATALOG VZP - ZP'!G473),"("&amp;""""&amp;")")),IF(LEN(TRIM('ÚHRADOVÝ KATALOG VZP - ZP'!G473))=0,"",IF(IFERROR(SEARCH("""",UPPER('ÚHRADOVÝ KATALOG VZP - ZP'!G473)),0)=0,UPPER('ÚHRADOVÝ KATALOG VZP - ZP'!G473),"("&amp;""""&amp;")")))</f>
        <v/>
      </c>
      <c r="H473" s="22" t="str">
        <f>IF(IFERROR(SEARCH("""",UPPER('ÚHRADOVÝ KATALOG VZP - ZP'!H473)),0)=0,UPPER('ÚHRADOVÝ KATALOG VZP - ZP'!H473),"("&amp;""""&amp;")")</f>
        <v/>
      </c>
      <c r="I473" s="22" t="str">
        <f>IF(IFERROR(SEARCH("""",UPPER('ÚHRADOVÝ KATALOG VZP - ZP'!I473)),0)=0,UPPER('ÚHRADOVÝ KATALOG VZP - ZP'!I473),"("&amp;""""&amp;")")</f>
        <v/>
      </c>
      <c r="J473" s="23" t="str">
        <f>IF(S473="NOVÝ",IF(LEN(TRIM('ÚHRADOVÝ KATALOG VZP - ZP'!J473))=0,"Chybí VYC",'ÚHRADOVÝ KATALOG VZP - ZP'!J473),IF(LEN(TRIM('ÚHRADOVÝ KATALOG VZP - ZP'!J473))=0,"",'ÚHRADOVÝ KATALOG VZP - ZP'!J473))</f>
        <v/>
      </c>
      <c r="K473" s="22" t="str">
        <f>IF(S473="NOVÝ",IF(LEN(TRIM('ÚHRADOVÝ KATALOG VZP - ZP'!K473))=0,"Chybí MENA",IF(IFERROR(SEARCH("""",UPPER('ÚHRADOVÝ KATALOG VZP - ZP'!K473)),0)=0,UPPER('ÚHRADOVÝ KATALOG VZP - ZP'!K473),"("&amp;""""&amp;")")),IF(LEN(TRIM('ÚHRADOVÝ KATALOG VZP - ZP'!K473))=0,"",IF(IFERROR(SEARCH("""",UPPER('ÚHRADOVÝ KATALOG VZP - ZP'!K473)),0)=0,UPPER('ÚHRADOVÝ KATALOG VZP - ZP'!K473),"("&amp;""""&amp;")")))</f>
        <v/>
      </c>
      <c r="L473" s="24" t="str">
        <f>IF(S473="NOVÝ",IF(LEN(TRIM('ÚHRADOVÝ KATALOG VZP - ZP'!L473))=0,"Chybí KURZ",'ÚHRADOVÝ KATALOG VZP - ZP'!L473),IF(LEN(TRIM('ÚHRADOVÝ KATALOG VZP - ZP'!L473))=0,"",'ÚHRADOVÝ KATALOG VZP - ZP'!L473))</f>
        <v/>
      </c>
      <c r="M473" s="83" t="str">
        <f>IF(S473="NOVÝ",IF(LEN(TRIM('ÚHRADOVÝ KATALOG VZP - ZP'!M473))=0,"Chybí DPH",
IF(OR('ÚHRADOVÝ KATALOG VZP - ZP'!M473=15,'ÚHRADOVÝ KATALOG VZP - ZP'!M473=21),
'ÚHRADOVÝ KATALOG VZP - ZP'!M473,"CHYBA")),
IF(LEN(TRIM('ÚHRADOVÝ KATALOG VZP - ZP'!M473))=0,"",
IF(OR('ÚHRADOVÝ KATALOG VZP - ZP'!M473=15,'ÚHRADOVÝ KATALOG VZP - ZP'!M473=21),
'ÚHRADOVÝ KATALOG VZP - ZP'!M473,"CHYBA"))
)</f>
        <v/>
      </c>
      <c r="N473" s="25" t="str">
        <f>IF(R473="NE",IF(AND(T473&lt;&gt;"X",LEN('ÚHRADOVÝ KATALOG VZP - ZP'!N473)&gt;0),IF(ROUND(J473*L473*(1+(M473/100))*T473,2)&lt;'ÚHRADOVÝ KATALOG VZP - ZP'!N473,TEXT('ÚHRADOVÝ KATALOG VZP - ZP'!N473,"# ##0,00 Kč") &amp; CHAR(10) &amp; "&gt; " &amp; TEXT('ÚHRADOVÝ KATALOG VZP - ZP'!N473-(J473*L473*(1+(M473/100))*T473),"# ##0,00 Kč"),TEXT('ÚHRADOVÝ KATALOG VZP - ZP'!N473,"# ##0,00 Kč") &amp; CHAR(10) &amp; "OK"),"Chybí data pro výpočet"),"")</f>
        <v/>
      </c>
      <c r="O473" s="26" t="str">
        <f>IF(AND(R473="NE",LEN('ÚHRADOVÝ KATALOG VZP - ZP'!O473)&gt;0),'ÚHRADOVÝ KATALOG VZP - ZP'!O473,"")</f>
        <v/>
      </c>
      <c r="P473" s="26" t="str">
        <f>IF(AND(R473="NE",LEN('ÚHRADOVÝ KATALOG VZP - ZP'!P473)&gt;0),'ÚHRADOVÝ KATALOG VZP - ZP'!P473,"")</f>
        <v/>
      </c>
      <c r="Q473" s="79" t="str">
        <f>IF(LEN(TRIM('ÚHRADOVÝ KATALOG VZP - ZP'!Q473))=0,"",IF(IFERROR(SEARCH("""",UPPER('ÚHRADOVÝ KATALOG VZP - ZP'!Q473)),0)=0,UPPER('ÚHRADOVÝ KATALOG VZP - ZP'!Q473),"("&amp;""""&amp;")"))</f>
        <v/>
      </c>
      <c r="R473" s="31" t="str">
        <f>IF(LEN(TRIM('ÚHRADOVÝ KATALOG VZP - ZP'!B473)&amp;TRIM('ÚHRADOVÝ KATALOG VZP - ZP'!C473)&amp;TRIM('ÚHRADOVÝ KATALOG VZP - ZP'!D473)&amp;TRIM('ÚHRADOVÝ KATALOG VZP - ZP'!E473)&amp;TRIM('ÚHRADOVÝ KATALOG VZP - ZP'!F473)&amp;TRIM('ÚHRADOVÝ KATALOG VZP - ZP'!G473)&amp;TRIM('ÚHRADOVÝ KATALOG VZP - ZP'!H473)&amp;TRIM('ÚHRADOVÝ KATALOG VZP - ZP'!I473)&amp;TRIM('ÚHRADOVÝ KATALOG VZP - ZP'!J473)&amp;TRIM('ÚHRADOVÝ KATALOG VZP - ZP'!K473)&amp;TRIM('ÚHRADOVÝ KATALOG VZP - ZP'!L473)&amp;TRIM('ÚHRADOVÝ KATALOG VZP - ZP'!M473)&amp;TRIM('ÚHRADOVÝ KATALOG VZP - ZP'!N473)&amp;TRIM('ÚHRADOVÝ KATALOG VZP - ZP'!O473)&amp;TRIM('ÚHRADOVÝ KATALOG VZP - ZP'!P473)&amp;TRIM('ÚHRADOVÝ KATALOG VZP - ZP'!Q473))=0,"ANO","NE")</f>
        <v>ANO</v>
      </c>
      <c r="S473" s="31" t="str">
        <f>IF(R473="NE",IF(LEN(TRIM('ÚHRADOVÝ KATALOG VZP - ZP'!B473))=0,"NOVÝ","OPRAVA"),"")</f>
        <v/>
      </c>
      <c r="T473" s="32" t="str">
        <f t="shared" si="32"/>
        <v>X</v>
      </c>
      <c r="U473" s="11"/>
      <c r="V473" s="11">
        <f>LEN(TRIM('ÚHRADOVÝ KATALOG VZP - ZP'!C473))</f>
        <v>0</v>
      </c>
      <c r="W473" s="11" t="str">
        <f>IF(IFERROR(SEARCH("""",UPPER('ÚHRADOVÝ KATALOG VZP - ZP'!C473)),0)&gt;0," "&amp;CHAR(34),"")</f>
        <v/>
      </c>
      <c r="X473" s="11" t="str">
        <f>IF(IFERROR(SEARCH("~?",UPPER('ÚHRADOVÝ KATALOG VZP - ZP'!C473)),0)&gt;0," ?","")</f>
        <v/>
      </c>
      <c r="Y473" s="11" t="str">
        <f>IF(IFERROR(SEARCH("!",UPPER('ÚHRADOVÝ KATALOG VZP - ZP'!C473)),0)&gt;0," !","")</f>
        <v/>
      </c>
      <c r="Z473" s="11" t="str">
        <f>IF(IFERROR(SEARCH("_",UPPER('ÚHRADOVÝ KATALOG VZP - ZP'!C473)),0)&gt;0," _","")</f>
        <v/>
      </c>
      <c r="AA473" s="11" t="str">
        <f>IF(IFERROR(SEARCH("§",UPPER('ÚHRADOVÝ KATALOG VZP - ZP'!C473)),0)&gt;0," §","")</f>
        <v/>
      </c>
      <c r="AB473" s="11" t="str">
        <f>IF(IFERROR(SEARCH("#",UPPER('ÚHRADOVÝ KATALOG VZP - ZP'!C473)),0)&gt;0," #","")</f>
        <v/>
      </c>
      <c r="AC473" s="11" t="str">
        <f>IF(IFERROR(SEARCH(CHAR(10),UPPER('ÚHRADOVÝ KATALOG VZP - ZP'!C473)),0)&gt;0," ALT+ENTER","")</f>
        <v/>
      </c>
      <c r="AD473" s="96" t="str">
        <f>IF(AND(V473=0, R473="NE"),"Chybí NAZ",IF(LEN(TRIM(W473&amp;X473&amp;Y473&amp;Z473&amp;AA473&amp;AB473&amp;AC473))&gt;0,"Nepovolený(é) znak(y):   "&amp;W473&amp;X473&amp;Y473&amp;Z473&amp;AA473&amp;AB473&amp;AC473,TRIM('ÚHRADOVÝ KATALOG VZP - ZP'!C473)))</f>
        <v/>
      </c>
      <c r="AE473" s="11">
        <f>LEN(TRIM('ÚHRADOVÝ KATALOG VZP - ZP'!D473))</f>
        <v>0</v>
      </c>
      <c r="AF473" s="11" t="str">
        <f>IF(IFERROR(SEARCH("""",UPPER('ÚHRADOVÝ KATALOG VZP - ZP'!D473)),0)&gt;0," "&amp;CHAR(34),"")</f>
        <v/>
      </c>
      <c r="AG473" s="11" t="str">
        <f>IF(IFERROR(SEARCH("~?",UPPER('ÚHRADOVÝ KATALOG VZP - ZP'!D473)),0)&gt;0," ?","")</f>
        <v/>
      </c>
      <c r="AH473" s="11" t="str">
        <f>IF(IFERROR(SEARCH("!",UPPER('ÚHRADOVÝ KATALOG VZP - ZP'!D473)),0)&gt;0," !","")</f>
        <v/>
      </c>
      <c r="AI473" s="11" t="str">
        <f>IF(IFERROR(SEARCH("_",UPPER('ÚHRADOVÝ KATALOG VZP - ZP'!D473)),0)&gt;0," _","")</f>
        <v/>
      </c>
      <c r="AJ473" s="11" t="str">
        <f>IF(IFERROR(SEARCH("§",UPPER('ÚHRADOVÝ KATALOG VZP - ZP'!D473)),0)&gt;0," §","")</f>
        <v/>
      </c>
      <c r="AK473" s="11" t="str">
        <f>IF(IFERROR(SEARCH("#",UPPER('ÚHRADOVÝ KATALOG VZP - ZP'!D473)),0)&gt;0," #","")</f>
        <v/>
      </c>
      <c r="AL473" s="11" t="str">
        <f>IF(IFERROR(SEARCH(CHAR(10),UPPER('ÚHRADOVÝ KATALOG VZP - ZP'!D473)),0)&gt;0," ALT+ENTER","")</f>
        <v/>
      </c>
      <c r="AM473" s="96" t="str">
        <f>IF(AND(AE473=0, R473="NE"),"Chybí DOP",IF(LEN(TRIM(AF473&amp;AG473&amp;AH473&amp;AI473&amp;AJ473&amp;AK473&amp;AL473))&gt;0,"Nepovolený(é) znak(y):   "&amp;AF473&amp;AG473&amp;AH473&amp;AI473&amp;AJ473&amp;AK473&amp;AL473,TRIM('ÚHRADOVÝ KATALOG VZP - ZP'!D473)))</f>
        <v/>
      </c>
    </row>
    <row r="474" spans="1:39" ht="30" hidden="1" customHeight="1" x14ac:dyDescent="0.2">
      <c r="A474" s="1">
        <v>469</v>
      </c>
      <c r="B474" s="20" t="str">
        <f>IF(ISBLANK('ÚHRADOVÝ KATALOG VZP - ZP'!B474),"",'ÚHRADOVÝ KATALOG VZP - ZP'!B474)</f>
        <v/>
      </c>
      <c r="C474" s="21" t="str">
        <f t="shared" si="29"/>
        <v/>
      </c>
      <c r="D474" s="21" t="str">
        <f t="shared" si="30"/>
        <v/>
      </c>
      <c r="E474" s="22" t="str">
        <f>IF(S474="NOVÝ",IF(LEN(TRIM('ÚHRADOVÝ KATALOG VZP - ZP'!E474))=0,"Chybí TYP",'ÚHRADOVÝ KATALOG VZP - ZP'!E474),IF(LEN(TRIM('ÚHRADOVÝ KATALOG VZP - ZP'!E474))=0,"",'ÚHRADOVÝ KATALOG VZP - ZP'!E474))</f>
        <v/>
      </c>
      <c r="F474" s="22" t="str">
        <f t="shared" si="31"/>
        <v/>
      </c>
      <c r="G474" s="22" t="str">
        <f>IF(S474="NOVÝ",IF(LEN(TRIM('ÚHRADOVÝ KATALOG VZP - ZP'!G474))=0,"???",IF(IFERROR(SEARCH("""",UPPER('ÚHRADOVÝ KATALOG VZP - ZP'!G474)),0)=0,UPPER('ÚHRADOVÝ KATALOG VZP - ZP'!G474),"("&amp;""""&amp;")")),IF(LEN(TRIM('ÚHRADOVÝ KATALOG VZP - ZP'!G474))=0,"",IF(IFERROR(SEARCH("""",UPPER('ÚHRADOVÝ KATALOG VZP - ZP'!G474)),0)=0,UPPER('ÚHRADOVÝ KATALOG VZP - ZP'!G474),"("&amp;""""&amp;")")))</f>
        <v/>
      </c>
      <c r="H474" s="22" t="str">
        <f>IF(IFERROR(SEARCH("""",UPPER('ÚHRADOVÝ KATALOG VZP - ZP'!H474)),0)=0,UPPER('ÚHRADOVÝ KATALOG VZP - ZP'!H474),"("&amp;""""&amp;")")</f>
        <v/>
      </c>
      <c r="I474" s="22" t="str">
        <f>IF(IFERROR(SEARCH("""",UPPER('ÚHRADOVÝ KATALOG VZP - ZP'!I474)),0)=0,UPPER('ÚHRADOVÝ KATALOG VZP - ZP'!I474),"("&amp;""""&amp;")")</f>
        <v/>
      </c>
      <c r="J474" s="23" t="str">
        <f>IF(S474="NOVÝ",IF(LEN(TRIM('ÚHRADOVÝ KATALOG VZP - ZP'!J474))=0,"Chybí VYC",'ÚHRADOVÝ KATALOG VZP - ZP'!J474),IF(LEN(TRIM('ÚHRADOVÝ KATALOG VZP - ZP'!J474))=0,"",'ÚHRADOVÝ KATALOG VZP - ZP'!J474))</f>
        <v/>
      </c>
      <c r="K474" s="22" t="str">
        <f>IF(S474="NOVÝ",IF(LEN(TRIM('ÚHRADOVÝ KATALOG VZP - ZP'!K474))=0,"Chybí MENA",IF(IFERROR(SEARCH("""",UPPER('ÚHRADOVÝ KATALOG VZP - ZP'!K474)),0)=0,UPPER('ÚHRADOVÝ KATALOG VZP - ZP'!K474),"("&amp;""""&amp;")")),IF(LEN(TRIM('ÚHRADOVÝ KATALOG VZP - ZP'!K474))=0,"",IF(IFERROR(SEARCH("""",UPPER('ÚHRADOVÝ KATALOG VZP - ZP'!K474)),0)=0,UPPER('ÚHRADOVÝ KATALOG VZP - ZP'!K474),"("&amp;""""&amp;")")))</f>
        <v/>
      </c>
      <c r="L474" s="24" t="str">
        <f>IF(S474="NOVÝ",IF(LEN(TRIM('ÚHRADOVÝ KATALOG VZP - ZP'!L474))=0,"Chybí KURZ",'ÚHRADOVÝ KATALOG VZP - ZP'!L474),IF(LEN(TRIM('ÚHRADOVÝ KATALOG VZP - ZP'!L474))=0,"",'ÚHRADOVÝ KATALOG VZP - ZP'!L474))</f>
        <v/>
      </c>
      <c r="M474" s="83" t="str">
        <f>IF(S474="NOVÝ",IF(LEN(TRIM('ÚHRADOVÝ KATALOG VZP - ZP'!M474))=0,"Chybí DPH",
IF(OR('ÚHRADOVÝ KATALOG VZP - ZP'!M474=15,'ÚHRADOVÝ KATALOG VZP - ZP'!M474=21),
'ÚHRADOVÝ KATALOG VZP - ZP'!M474,"CHYBA")),
IF(LEN(TRIM('ÚHRADOVÝ KATALOG VZP - ZP'!M474))=0,"",
IF(OR('ÚHRADOVÝ KATALOG VZP - ZP'!M474=15,'ÚHRADOVÝ KATALOG VZP - ZP'!M474=21),
'ÚHRADOVÝ KATALOG VZP - ZP'!M474,"CHYBA"))
)</f>
        <v/>
      </c>
      <c r="N474" s="25" t="str">
        <f>IF(R474="NE",IF(AND(T474&lt;&gt;"X",LEN('ÚHRADOVÝ KATALOG VZP - ZP'!N474)&gt;0),IF(ROUND(J474*L474*(1+(M474/100))*T474,2)&lt;'ÚHRADOVÝ KATALOG VZP - ZP'!N474,TEXT('ÚHRADOVÝ KATALOG VZP - ZP'!N474,"# ##0,00 Kč") &amp; CHAR(10) &amp; "&gt; " &amp; TEXT('ÚHRADOVÝ KATALOG VZP - ZP'!N474-(J474*L474*(1+(M474/100))*T474),"# ##0,00 Kč"),TEXT('ÚHRADOVÝ KATALOG VZP - ZP'!N474,"# ##0,00 Kč") &amp; CHAR(10) &amp; "OK"),"Chybí data pro výpočet"),"")</f>
        <v/>
      </c>
      <c r="O474" s="26" t="str">
        <f>IF(AND(R474="NE",LEN('ÚHRADOVÝ KATALOG VZP - ZP'!O474)&gt;0),'ÚHRADOVÝ KATALOG VZP - ZP'!O474,"")</f>
        <v/>
      </c>
      <c r="P474" s="26" t="str">
        <f>IF(AND(R474="NE",LEN('ÚHRADOVÝ KATALOG VZP - ZP'!P474)&gt;0),'ÚHRADOVÝ KATALOG VZP - ZP'!P474,"")</f>
        <v/>
      </c>
      <c r="Q474" s="79" t="str">
        <f>IF(LEN(TRIM('ÚHRADOVÝ KATALOG VZP - ZP'!Q474))=0,"",IF(IFERROR(SEARCH("""",UPPER('ÚHRADOVÝ KATALOG VZP - ZP'!Q474)),0)=0,UPPER('ÚHRADOVÝ KATALOG VZP - ZP'!Q474),"("&amp;""""&amp;")"))</f>
        <v/>
      </c>
      <c r="R474" s="31" t="str">
        <f>IF(LEN(TRIM('ÚHRADOVÝ KATALOG VZP - ZP'!B474)&amp;TRIM('ÚHRADOVÝ KATALOG VZP - ZP'!C474)&amp;TRIM('ÚHRADOVÝ KATALOG VZP - ZP'!D474)&amp;TRIM('ÚHRADOVÝ KATALOG VZP - ZP'!E474)&amp;TRIM('ÚHRADOVÝ KATALOG VZP - ZP'!F474)&amp;TRIM('ÚHRADOVÝ KATALOG VZP - ZP'!G474)&amp;TRIM('ÚHRADOVÝ KATALOG VZP - ZP'!H474)&amp;TRIM('ÚHRADOVÝ KATALOG VZP - ZP'!I474)&amp;TRIM('ÚHRADOVÝ KATALOG VZP - ZP'!J474)&amp;TRIM('ÚHRADOVÝ KATALOG VZP - ZP'!K474)&amp;TRIM('ÚHRADOVÝ KATALOG VZP - ZP'!L474)&amp;TRIM('ÚHRADOVÝ KATALOG VZP - ZP'!M474)&amp;TRIM('ÚHRADOVÝ KATALOG VZP - ZP'!N474)&amp;TRIM('ÚHRADOVÝ KATALOG VZP - ZP'!O474)&amp;TRIM('ÚHRADOVÝ KATALOG VZP - ZP'!P474)&amp;TRIM('ÚHRADOVÝ KATALOG VZP - ZP'!Q474))=0,"ANO","NE")</f>
        <v>ANO</v>
      </c>
      <c r="S474" s="31" t="str">
        <f>IF(R474="NE",IF(LEN(TRIM('ÚHRADOVÝ KATALOG VZP - ZP'!B474))=0,"NOVÝ","OPRAVA"),"")</f>
        <v/>
      </c>
      <c r="T474" s="32" t="str">
        <f t="shared" si="32"/>
        <v>X</v>
      </c>
      <c r="U474" s="11"/>
      <c r="V474" s="11">
        <f>LEN(TRIM('ÚHRADOVÝ KATALOG VZP - ZP'!C474))</f>
        <v>0</v>
      </c>
      <c r="W474" s="11" t="str">
        <f>IF(IFERROR(SEARCH("""",UPPER('ÚHRADOVÝ KATALOG VZP - ZP'!C474)),0)&gt;0," "&amp;CHAR(34),"")</f>
        <v/>
      </c>
      <c r="X474" s="11" t="str">
        <f>IF(IFERROR(SEARCH("~?",UPPER('ÚHRADOVÝ KATALOG VZP - ZP'!C474)),0)&gt;0," ?","")</f>
        <v/>
      </c>
      <c r="Y474" s="11" t="str">
        <f>IF(IFERROR(SEARCH("!",UPPER('ÚHRADOVÝ KATALOG VZP - ZP'!C474)),0)&gt;0," !","")</f>
        <v/>
      </c>
      <c r="Z474" s="11" t="str">
        <f>IF(IFERROR(SEARCH("_",UPPER('ÚHRADOVÝ KATALOG VZP - ZP'!C474)),0)&gt;0," _","")</f>
        <v/>
      </c>
      <c r="AA474" s="11" t="str">
        <f>IF(IFERROR(SEARCH("§",UPPER('ÚHRADOVÝ KATALOG VZP - ZP'!C474)),0)&gt;0," §","")</f>
        <v/>
      </c>
      <c r="AB474" s="11" t="str">
        <f>IF(IFERROR(SEARCH("#",UPPER('ÚHRADOVÝ KATALOG VZP - ZP'!C474)),0)&gt;0," #","")</f>
        <v/>
      </c>
      <c r="AC474" s="11" t="str">
        <f>IF(IFERROR(SEARCH(CHAR(10),UPPER('ÚHRADOVÝ KATALOG VZP - ZP'!C474)),0)&gt;0," ALT+ENTER","")</f>
        <v/>
      </c>
      <c r="AD474" s="96" t="str">
        <f>IF(AND(V474=0, R474="NE"),"Chybí NAZ",IF(LEN(TRIM(W474&amp;X474&amp;Y474&amp;Z474&amp;AA474&amp;AB474&amp;AC474))&gt;0,"Nepovolený(é) znak(y):   "&amp;W474&amp;X474&amp;Y474&amp;Z474&amp;AA474&amp;AB474&amp;AC474,TRIM('ÚHRADOVÝ KATALOG VZP - ZP'!C474)))</f>
        <v/>
      </c>
      <c r="AE474" s="11">
        <f>LEN(TRIM('ÚHRADOVÝ KATALOG VZP - ZP'!D474))</f>
        <v>0</v>
      </c>
      <c r="AF474" s="11" t="str">
        <f>IF(IFERROR(SEARCH("""",UPPER('ÚHRADOVÝ KATALOG VZP - ZP'!D474)),0)&gt;0," "&amp;CHAR(34),"")</f>
        <v/>
      </c>
      <c r="AG474" s="11" t="str">
        <f>IF(IFERROR(SEARCH("~?",UPPER('ÚHRADOVÝ KATALOG VZP - ZP'!D474)),0)&gt;0," ?","")</f>
        <v/>
      </c>
      <c r="AH474" s="11" t="str">
        <f>IF(IFERROR(SEARCH("!",UPPER('ÚHRADOVÝ KATALOG VZP - ZP'!D474)),0)&gt;0," !","")</f>
        <v/>
      </c>
      <c r="AI474" s="11" t="str">
        <f>IF(IFERROR(SEARCH("_",UPPER('ÚHRADOVÝ KATALOG VZP - ZP'!D474)),0)&gt;0," _","")</f>
        <v/>
      </c>
      <c r="AJ474" s="11" t="str">
        <f>IF(IFERROR(SEARCH("§",UPPER('ÚHRADOVÝ KATALOG VZP - ZP'!D474)),0)&gt;0," §","")</f>
        <v/>
      </c>
      <c r="AK474" s="11" t="str">
        <f>IF(IFERROR(SEARCH("#",UPPER('ÚHRADOVÝ KATALOG VZP - ZP'!D474)),0)&gt;0," #","")</f>
        <v/>
      </c>
      <c r="AL474" s="11" t="str">
        <f>IF(IFERROR(SEARCH(CHAR(10),UPPER('ÚHRADOVÝ KATALOG VZP - ZP'!D474)),0)&gt;0," ALT+ENTER","")</f>
        <v/>
      </c>
      <c r="AM474" s="96" t="str">
        <f>IF(AND(AE474=0, R474="NE"),"Chybí DOP",IF(LEN(TRIM(AF474&amp;AG474&amp;AH474&amp;AI474&amp;AJ474&amp;AK474&amp;AL474))&gt;0,"Nepovolený(é) znak(y):   "&amp;AF474&amp;AG474&amp;AH474&amp;AI474&amp;AJ474&amp;AK474&amp;AL474,TRIM('ÚHRADOVÝ KATALOG VZP - ZP'!D474)))</f>
        <v/>
      </c>
    </row>
    <row r="475" spans="1:39" ht="30" hidden="1" customHeight="1" x14ac:dyDescent="0.2">
      <c r="A475" s="1">
        <v>470</v>
      </c>
      <c r="B475" s="20" t="str">
        <f>IF(ISBLANK('ÚHRADOVÝ KATALOG VZP - ZP'!B475),"",'ÚHRADOVÝ KATALOG VZP - ZP'!B475)</f>
        <v/>
      </c>
      <c r="C475" s="21" t="str">
        <f t="shared" si="29"/>
        <v/>
      </c>
      <c r="D475" s="21" t="str">
        <f t="shared" si="30"/>
        <v/>
      </c>
      <c r="E475" s="22" t="str">
        <f>IF(S475="NOVÝ",IF(LEN(TRIM('ÚHRADOVÝ KATALOG VZP - ZP'!E475))=0,"Chybí TYP",'ÚHRADOVÝ KATALOG VZP - ZP'!E475),IF(LEN(TRIM('ÚHRADOVÝ KATALOG VZP - ZP'!E475))=0,"",'ÚHRADOVÝ KATALOG VZP - ZP'!E475))</f>
        <v/>
      </c>
      <c r="F475" s="22" t="str">
        <f t="shared" si="31"/>
        <v/>
      </c>
      <c r="G475" s="22" t="str">
        <f>IF(S475="NOVÝ",IF(LEN(TRIM('ÚHRADOVÝ KATALOG VZP - ZP'!G475))=0,"???",IF(IFERROR(SEARCH("""",UPPER('ÚHRADOVÝ KATALOG VZP - ZP'!G475)),0)=0,UPPER('ÚHRADOVÝ KATALOG VZP - ZP'!G475),"("&amp;""""&amp;")")),IF(LEN(TRIM('ÚHRADOVÝ KATALOG VZP - ZP'!G475))=0,"",IF(IFERROR(SEARCH("""",UPPER('ÚHRADOVÝ KATALOG VZP - ZP'!G475)),0)=0,UPPER('ÚHRADOVÝ KATALOG VZP - ZP'!G475),"("&amp;""""&amp;")")))</f>
        <v/>
      </c>
      <c r="H475" s="22" t="str">
        <f>IF(IFERROR(SEARCH("""",UPPER('ÚHRADOVÝ KATALOG VZP - ZP'!H475)),0)=0,UPPER('ÚHRADOVÝ KATALOG VZP - ZP'!H475),"("&amp;""""&amp;")")</f>
        <v/>
      </c>
      <c r="I475" s="22" t="str">
        <f>IF(IFERROR(SEARCH("""",UPPER('ÚHRADOVÝ KATALOG VZP - ZP'!I475)),0)=0,UPPER('ÚHRADOVÝ KATALOG VZP - ZP'!I475),"("&amp;""""&amp;")")</f>
        <v/>
      </c>
      <c r="J475" s="23" t="str">
        <f>IF(S475="NOVÝ",IF(LEN(TRIM('ÚHRADOVÝ KATALOG VZP - ZP'!J475))=0,"Chybí VYC",'ÚHRADOVÝ KATALOG VZP - ZP'!J475),IF(LEN(TRIM('ÚHRADOVÝ KATALOG VZP - ZP'!J475))=0,"",'ÚHRADOVÝ KATALOG VZP - ZP'!J475))</f>
        <v/>
      </c>
      <c r="K475" s="22" t="str">
        <f>IF(S475="NOVÝ",IF(LEN(TRIM('ÚHRADOVÝ KATALOG VZP - ZP'!K475))=0,"Chybí MENA",IF(IFERROR(SEARCH("""",UPPER('ÚHRADOVÝ KATALOG VZP - ZP'!K475)),0)=0,UPPER('ÚHRADOVÝ KATALOG VZP - ZP'!K475),"("&amp;""""&amp;")")),IF(LEN(TRIM('ÚHRADOVÝ KATALOG VZP - ZP'!K475))=0,"",IF(IFERROR(SEARCH("""",UPPER('ÚHRADOVÝ KATALOG VZP - ZP'!K475)),0)=0,UPPER('ÚHRADOVÝ KATALOG VZP - ZP'!K475),"("&amp;""""&amp;")")))</f>
        <v/>
      </c>
      <c r="L475" s="24" t="str">
        <f>IF(S475="NOVÝ",IF(LEN(TRIM('ÚHRADOVÝ KATALOG VZP - ZP'!L475))=0,"Chybí KURZ",'ÚHRADOVÝ KATALOG VZP - ZP'!L475),IF(LEN(TRIM('ÚHRADOVÝ KATALOG VZP - ZP'!L475))=0,"",'ÚHRADOVÝ KATALOG VZP - ZP'!L475))</f>
        <v/>
      </c>
      <c r="M475" s="83" t="str">
        <f>IF(S475="NOVÝ",IF(LEN(TRIM('ÚHRADOVÝ KATALOG VZP - ZP'!M475))=0,"Chybí DPH",
IF(OR('ÚHRADOVÝ KATALOG VZP - ZP'!M475=15,'ÚHRADOVÝ KATALOG VZP - ZP'!M475=21),
'ÚHRADOVÝ KATALOG VZP - ZP'!M475,"CHYBA")),
IF(LEN(TRIM('ÚHRADOVÝ KATALOG VZP - ZP'!M475))=0,"",
IF(OR('ÚHRADOVÝ KATALOG VZP - ZP'!M475=15,'ÚHRADOVÝ KATALOG VZP - ZP'!M475=21),
'ÚHRADOVÝ KATALOG VZP - ZP'!M475,"CHYBA"))
)</f>
        <v/>
      </c>
      <c r="N475" s="25" t="str">
        <f>IF(R475="NE",IF(AND(T475&lt;&gt;"X",LEN('ÚHRADOVÝ KATALOG VZP - ZP'!N475)&gt;0),IF(ROUND(J475*L475*(1+(M475/100))*T475,2)&lt;'ÚHRADOVÝ KATALOG VZP - ZP'!N475,TEXT('ÚHRADOVÝ KATALOG VZP - ZP'!N475,"# ##0,00 Kč") &amp; CHAR(10) &amp; "&gt; " &amp; TEXT('ÚHRADOVÝ KATALOG VZP - ZP'!N475-(J475*L475*(1+(M475/100))*T475),"# ##0,00 Kč"),TEXT('ÚHRADOVÝ KATALOG VZP - ZP'!N475,"# ##0,00 Kč") &amp; CHAR(10) &amp; "OK"),"Chybí data pro výpočet"),"")</f>
        <v/>
      </c>
      <c r="O475" s="26" t="str">
        <f>IF(AND(R475="NE",LEN('ÚHRADOVÝ KATALOG VZP - ZP'!O475)&gt;0),'ÚHRADOVÝ KATALOG VZP - ZP'!O475,"")</f>
        <v/>
      </c>
      <c r="P475" s="26" t="str">
        <f>IF(AND(R475="NE",LEN('ÚHRADOVÝ KATALOG VZP - ZP'!P475)&gt;0),'ÚHRADOVÝ KATALOG VZP - ZP'!P475,"")</f>
        <v/>
      </c>
      <c r="Q475" s="79" t="str">
        <f>IF(LEN(TRIM('ÚHRADOVÝ KATALOG VZP - ZP'!Q475))=0,"",IF(IFERROR(SEARCH("""",UPPER('ÚHRADOVÝ KATALOG VZP - ZP'!Q475)),0)=0,UPPER('ÚHRADOVÝ KATALOG VZP - ZP'!Q475),"("&amp;""""&amp;")"))</f>
        <v/>
      </c>
      <c r="R475" s="31" t="str">
        <f>IF(LEN(TRIM('ÚHRADOVÝ KATALOG VZP - ZP'!B475)&amp;TRIM('ÚHRADOVÝ KATALOG VZP - ZP'!C475)&amp;TRIM('ÚHRADOVÝ KATALOG VZP - ZP'!D475)&amp;TRIM('ÚHRADOVÝ KATALOG VZP - ZP'!E475)&amp;TRIM('ÚHRADOVÝ KATALOG VZP - ZP'!F475)&amp;TRIM('ÚHRADOVÝ KATALOG VZP - ZP'!G475)&amp;TRIM('ÚHRADOVÝ KATALOG VZP - ZP'!H475)&amp;TRIM('ÚHRADOVÝ KATALOG VZP - ZP'!I475)&amp;TRIM('ÚHRADOVÝ KATALOG VZP - ZP'!J475)&amp;TRIM('ÚHRADOVÝ KATALOG VZP - ZP'!K475)&amp;TRIM('ÚHRADOVÝ KATALOG VZP - ZP'!L475)&amp;TRIM('ÚHRADOVÝ KATALOG VZP - ZP'!M475)&amp;TRIM('ÚHRADOVÝ KATALOG VZP - ZP'!N475)&amp;TRIM('ÚHRADOVÝ KATALOG VZP - ZP'!O475)&amp;TRIM('ÚHRADOVÝ KATALOG VZP - ZP'!P475)&amp;TRIM('ÚHRADOVÝ KATALOG VZP - ZP'!Q475))=0,"ANO","NE")</f>
        <v>ANO</v>
      </c>
      <c r="S475" s="31" t="str">
        <f>IF(R475="NE",IF(LEN(TRIM('ÚHRADOVÝ KATALOG VZP - ZP'!B475))=0,"NOVÝ","OPRAVA"),"")</f>
        <v/>
      </c>
      <c r="T475" s="32" t="str">
        <f t="shared" si="32"/>
        <v>X</v>
      </c>
      <c r="U475" s="11"/>
      <c r="V475" s="11">
        <f>LEN(TRIM('ÚHRADOVÝ KATALOG VZP - ZP'!C475))</f>
        <v>0</v>
      </c>
      <c r="W475" s="11" t="str">
        <f>IF(IFERROR(SEARCH("""",UPPER('ÚHRADOVÝ KATALOG VZP - ZP'!C475)),0)&gt;0," "&amp;CHAR(34),"")</f>
        <v/>
      </c>
      <c r="X475" s="11" t="str">
        <f>IF(IFERROR(SEARCH("~?",UPPER('ÚHRADOVÝ KATALOG VZP - ZP'!C475)),0)&gt;0," ?","")</f>
        <v/>
      </c>
      <c r="Y475" s="11" t="str">
        <f>IF(IFERROR(SEARCH("!",UPPER('ÚHRADOVÝ KATALOG VZP - ZP'!C475)),0)&gt;0," !","")</f>
        <v/>
      </c>
      <c r="Z475" s="11" t="str">
        <f>IF(IFERROR(SEARCH("_",UPPER('ÚHRADOVÝ KATALOG VZP - ZP'!C475)),0)&gt;0," _","")</f>
        <v/>
      </c>
      <c r="AA475" s="11" t="str">
        <f>IF(IFERROR(SEARCH("§",UPPER('ÚHRADOVÝ KATALOG VZP - ZP'!C475)),0)&gt;0," §","")</f>
        <v/>
      </c>
      <c r="AB475" s="11" t="str">
        <f>IF(IFERROR(SEARCH("#",UPPER('ÚHRADOVÝ KATALOG VZP - ZP'!C475)),0)&gt;0," #","")</f>
        <v/>
      </c>
      <c r="AC475" s="11" t="str">
        <f>IF(IFERROR(SEARCH(CHAR(10),UPPER('ÚHRADOVÝ KATALOG VZP - ZP'!C475)),0)&gt;0," ALT+ENTER","")</f>
        <v/>
      </c>
      <c r="AD475" s="96" t="str">
        <f>IF(AND(V475=0, R475="NE"),"Chybí NAZ",IF(LEN(TRIM(W475&amp;X475&amp;Y475&amp;Z475&amp;AA475&amp;AB475&amp;AC475))&gt;0,"Nepovolený(é) znak(y):   "&amp;W475&amp;X475&amp;Y475&amp;Z475&amp;AA475&amp;AB475&amp;AC475,TRIM('ÚHRADOVÝ KATALOG VZP - ZP'!C475)))</f>
        <v/>
      </c>
      <c r="AE475" s="11">
        <f>LEN(TRIM('ÚHRADOVÝ KATALOG VZP - ZP'!D475))</f>
        <v>0</v>
      </c>
      <c r="AF475" s="11" t="str">
        <f>IF(IFERROR(SEARCH("""",UPPER('ÚHRADOVÝ KATALOG VZP - ZP'!D475)),0)&gt;0," "&amp;CHAR(34),"")</f>
        <v/>
      </c>
      <c r="AG475" s="11" t="str">
        <f>IF(IFERROR(SEARCH("~?",UPPER('ÚHRADOVÝ KATALOG VZP - ZP'!D475)),0)&gt;0," ?","")</f>
        <v/>
      </c>
      <c r="AH475" s="11" t="str">
        <f>IF(IFERROR(SEARCH("!",UPPER('ÚHRADOVÝ KATALOG VZP - ZP'!D475)),0)&gt;0," !","")</f>
        <v/>
      </c>
      <c r="AI475" s="11" t="str">
        <f>IF(IFERROR(SEARCH("_",UPPER('ÚHRADOVÝ KATALOG VZP - ZP'!D475)),0)&gt;0," _","")</f>
        <v/>
      </c>
      <c r="AJ475" s="11" t="str">
        <f>IF(IFERROR(SEARCH("§",UPPER('ÚHRADOVÝ KATALOG VZP - ZP'!D475)),0)&gt;0," §","")</f>
        <v/>
      </c>
      <c r="AK475" s="11" t="str">
        <f>IF(IFERROR(SEARCH("#",UPPER('ÚHRADOVÝ KATALOG VZP - ZP'!D475)),0)&gt;0," #","")</f>
        <v/>
      </c>
      <c r="AL475" s="11" t="str">
        <f>IF(IFERROR(SEARCH(CHAR(10),UPPER('ÚHRADOVÝ KATALOG VZP - ZP'!D475)),0)&gt;0," ALT+ENTER","")</f>
        <v/>
      </c>
      <c r="AM475" s="96" t="str">
        <f>IF(AND(AE475=0, R475="NE"),"Chybí DOP",IF(LEN(TRIM(AF475&amp;AG475&amp;AH475&amp;AI475&amp;AJ475&amp;AK475&amp;AL475))&gt;0,"Nepovolený(é) znak(y):   "&amp;AF475&amp;AG475&amp;AH475&amp;AI475&amp;AJ475&amp;AK475&amp;AL475,TRIM('ÚHRADOVÝ KATALOG VZP - ZP'!D475)))</f>
        <v/>
      </c>
    </row>
    <row r="476" spans="1:39" ht="30" hidden="1" customHeight="1" x14ac:dyDescent="0.2">
      <c r="A476" s="1">
        <v>471</v>
      </c>
      <c r="B476" s="20" t="str">
        <f>IF(ISBLANK('ÚHRADOVÝ KATALOG VZP - ZP'!B476),"",'ÚHRADOVÝ KATALOG VZP - ZP'!B476)</f>
        <v/>
      </c>
      <c r="C476" s="21" t="str">
        <f t="shared" si="29"/>
        <v/>
      </c>
      <c r="D476" s="21" t="str">
        <f t="shared" si="30"/>
        <v/>
      </c>
      <c r="E476" s="22" t="str">
        <f>IF(S476="NOVÝ",IF(LEN(TRIM('ÚHRADOVÝ KATALOG VZP - ZP'!E476))=0,"Chybí TYP",'ÚHRADOVÝ KATALOG VZP - ZP'!E476),IF(LEN(TRIM('ÚHRADOVÝ KATALOG VZP - ZP'!E476))=0,"",'ÚHRADOVÝ KATALOG VZP - ZP'!E476))</f>
        <v/>
      </c>
      <c r="F476" s="22" t="str">
        <f t="shared" si="31"/>
        <v/>
      </c>
      <c r="G476" s="22" t="str">
        <f>IF(S476="NOVÝ",IF(LEN(TRIM('ÚHRADOVÝ KATALOG VZP - ZP'!G476))=0,"???",IF(IFERROR(SEARCH("""",UPPER('ÚHRADOVÝ KATALOG VZP - ZP'!G476)),0)=0,UPPER('ÚHRADOVÝ KATALOG VZP - ZP'!G476),"("&amp;""""&amp;")")),IF(LEN(TRIM('ÚHRADOVÝ KATALOG VZP - ZP'!G476))=0,"",IF(IFERROR(SEARCH("""",UPPER('ÚHRADOVÝ KATALOG VZP - ZP'!G476)),0)=0,UPPER('ÚHRADOVÝ KATALOG VZP - ZP'!G476),"("&amp;""""&amp;")")))</f>
        <v/>
      </c>
      <c r="H476" s="22" t="str">
        <f>IF(IFERROR(SEARCH("""",UPPER('ÚHRADOVÝ KATALOG VZP - ZP'!H476)),0)=0,UPPER('ÚHRADOVÝ KATALOG VZP - ZP'!H476),"("&amp;""""&amp;")")</f>
        <v/>
      </c>
      <c r="I476" s="22" t="str">
        <f>IF(IFERROR(SEARCH("""",UPPER('ÚHRADOVÝ KATALOG VZP - ZP'!I476)),0)=0,UPPER('ÚHRADOVÝ KATALOG VZP - ZP'!I476),"("&amp;""""&amp;")")</f>
        <v/>
      </c>
      <c r="J476" s="23" t="str">
        <f>IF(S476="NOVÝ",IF(LEN(TRIM('ÚHRADOVÝ KATALOG VZP - ZP'!J476))=0,"Chybí VYC",'ÚHRADOVÝ KATALOG VZP - ZP'!J476),IF(LEN(TRIM('ÚHRADOVÝ KATALOG VZP - ZP'!J476))=0,"",'ÚHRADOVÝ KATALOG VZP - ZP'!J476))</f>
        <v/>
      </c>
      <c r="K476" s="22" t="str">
        <f>IF(S476="NOVÝ",IF(LEN(TRIM('ÚHRADOVÝ KATALOG VZP - ZP'!K476))=0,"Chybí MENA",IF(IFERROR(SEARCH("""",UPPER('ÚHRADOVÝ KATALOG VZP - ZP'!K476)),0)=0,UPPER('ÚHRADOVÝ KATALOG VZP - ZP'!K476),"("&amp;""""&amp;")")),IF(LEN(TRIM('ÚHRADOVÝ KATALOG VZP - ZP'!K476))=0,"",IF(IFERROR(SEARCH("""",UPPER('ÚHRADOVÝ KATALOG VZP - ZP'!K476)),0)=0,UPPER('ÚHRADOVÝ KATALOG VZP - ZP'!K476),"("&amp;""""&amp;")")))</f>
        <v/>
      </c>
      <c r="L476" s="24" t="str">
        <f>IF(S476="NOVÝ",IF(LEN(TRIM('ÚHRADOVÝ KATALOG VZP - ZP'!L476))=0,"Chybí KURZ",'ÚHRADOVÝ KATALOG VZP - ZP'!L476),IF(LEN(TRIM('ÚHRADOVÝ KATALOG VZP - ZP'!L476))=0,"",'ÚHRADOVÝ KATALOG VZP - ZP'!L476))</f>
        <v/>
      </c>
      <c r="M476" s="83" t="str">
        <f>IF(S476="NOVÝ",IF(LEN(TRIM('ÚHRADOVÝ KATALOG VZP - ZP'!M476))=0,"Chybí DPH",
IF(OR('ÚHRADOVÝ KATALOG VZP - ZP'!M476=15,'ÚHRADOVÝ KATALOG VZP - ZP'!M476=21),
'ÚHRADOVÝ KATALOG VZP - ZP'!M476,"CHYBA")),
IF(LEN(TRIM('ÚHRADOVÝ KATALOG VZP - ZP'!M476))=0,"",
IF(OR('ÚHRADOVÝ KATALOG VZP - ZP'!M476=15,'ÚHRADOVÝ KATALOG VZP - ZP'!M476=21),
'ÚHRADOVÝ KATALOG VZP - ZP'!M476,"CHYBA"))
)</f>
        <v/>
      </c>
      <c r="N476" s="25" t="str">
        <f>IF(R476="NE",IF(AND(T476&lt;&gt;"X",LEN('ÚHRADOVÝ KATALOG VZP - ZP'!N476)&gt;0),IF(ROUND(J476*L476*(1+(M476/100))*T476,2)&lt;'ÚHRADOVÝ KATALOG VZP - ZP'!N476,TEXT('ÚHRADOVÝ KATALOG VZP - ZP'!N476,"# ##0,00 Kč") &amp; CHAR(10) &amp; "&gt; " &amp; TEXT('ÚHRADOVÝ KATALOG VZP - ZP'!N476-(J476*L476*(1+(M476/100))*T476),"# ##0,00 Kč"),TEXT('ÚHRADOVÝ KATALOG VZP - ZP'!N476,"# ##0,00 Kč") &amp; CHAR(10) &amp; "OK"),"Chybí data pro výpočet"),"")</f>
        <v/>
      </c>
      <c r="O476" s="26" t="str">
        <f>IF(AND(R476="NE",LEN('ÚHRADOVÝ KATALOG VZP - ZP'!O476)&gt;0),'ÚHRADOVÝ KATALOG VZP - ZP'!O476,"")</f>
        <v/>
      </c>
      <c r="P476" s="26" t="str">
        <f>IF(AND(R476="NE",LEN('ÚHRADOVÝ KATALOG VZP - ZP'!P476)&gt;0),'ÚHRADOVÝ KATALOG VZP - ZP'!P476,"")</f>
        <v/>
      </c>
      <c r="Q476" s="79" t="str">
        <f>IF(LEN(TRIM('ÚHRADOVÝ KATALOG VZP - ZP'!Q476))=0,"",IF(IFERROR(SEARCH("""",UPPER('ÚHRADOVÝ KATALOG VZP - ZP'!Q476)),0)=0,UPPER('ÚHRADOVÝ KATALOG VZP - ZP'!Q476),"("&amp;""""&amp;")"))</f>
        <v/>
      </c>
      <c r="R476" s="31" t="str">
        <f>IF(LEN(TRIM('ÚHRADOVÝ KATALOG VZP - ZP'!B476)&amp;TRIM('ÚHRADOVÝ KATALOG VZP - ZP'!C476)&amp;TRIM('ÚHRADOVÝ KATALOG VZP - ZP'!D476)&amp;TRIM('ÚHRADOVÝ KATALOG VZP - ZP'!E476)&amp;TRIM('ÚHRADOVÝ KATALOG VZP - ZP'!F476)&amp;TRIM('ÚHRADOVÝ KATALOG VZP - ZP'!G476)&amp;TRIM('ÚHRADOVÝ KATALOG VZP - ZP'!H476)&amp;TRIM('ÚHRADOVÝ KATALOG VZP - ZP'!I476)&amp;TRIM('ÚHRADOVÝ KATALOG VZP - ZP'!J476)&amp;TRIM('ÚHRADOVÝ KATALOG VZP - ZP'!K476)&amp;TRIM('ÚHRADOVÝ KATALOG VZP - ZP'!L476)&amp;TRIM('ÚHRADOVÝ KATALOG VZP - ZP'!M476)&amp;TRIM('ÚHRADOVÝ KATALOG VZP - ZP'!N476)&amp;TRIM('ÚHRADOVÝ KATALOG VZP - ZP'!O476)&amp;TRIM('ÚHRADOVÝ KATALOG VZP - ZP'!P476)&amp;TRIM('ÚHRADOVÝ KATALOG VZP - ZP'!Q476))=0,"ANO","NE")</f>
        <v>ANO</v>
      </c>
      <c r="S476" s="31" t="str">
        <f>IF(R476="NE",IF(LEN(TRIM('ÚHRADOVÝ KATALOG VZP - ZP'!B476))=0,"NOVÝ","OPRAVA"),"")</f>
        <v/>
      </c>
      <c r="T476" s="32" t="str">
        <f t="shared" si="32"/>
        <v>X</v>
      </c>
      <c r="U476" s="11"/>
      <c r="V476" s="11">
        <f>LEN(TRIM('ÚHRADOVÝ KATALOG VZP - ZP'!C476))</f>
        <v>0</v>
      </c>
      <c r="W476" s="11" t="str">
        <f>IF(IFERROR(SEARCH("""",UPPER('ÚHRADOVÝ KATALOG VZP - ZP'!C476)),0)&gt;0," "&amp;CHAR(34),"")</f>
        <v/>
      </c>
      <c r="X476" s="11" t="str">
        <f>IF(IFERROR(SEARCH("~?",UPPER('ÚHRADOVÝ KATALOG VZP - ZP'!C476)),0)&gt;0," ?","")</f>
        <v/>
      </c>
      <c r="Y476" s="11" t="str">
        <f>IF(IFERROR(SEARCH("!",UPPER('ÚHRADOVÝ KATALOG VZP - ZP'!C476)),0)&gt;0," !","")</f>
        <v/>
      </c>
      <c r="Z476" s="11" t="str">
        <f>IF(IFERROR(SEARCH("_",UPPER('ÚHRADOVÝ KATALOG VZP - ZP'!C476)),0)&gt;0," _","")</f>
        <v/>
      </c>
      <c r="AA476" s="11" t="str">
        <f>IF(IFERROR(SEARCH("§",UPPER('ÚHRADOVÝ KATALOG VZP - ZP'!C476)),0)&gt;0," §","")</f>
        <v/>
      </c>
      <c r="AB476" s="11" t="str">
        <f>IF(IFERROR(SEARCH("#",UPPER('ÚHRADOVÝ KATALOG VZP - ZP'!C476)),0)&gt;0," #","")</f>
        <v/>
      </c>
      <c r="AC476" s="11" t="str">
        <f>IF(IFERROR(SEARCH(CHAR(10),UPPER('ÚHRADOVÝ KATALOG VZP - ZP'!C476)),0)&gt;0," ALT+ENTER","")</f>
        <v/>
      </c>
      <c r="AD476" s="96" t="str">
        <f>IF(AND(V476=0, R476="NE"),"Chybí NAZ",IF(LEN(TRIM(W476&amp;X476&amp;Y476&amp;Z476&amp;AA476&amp;AB476&amp;AC476))&gt;0,"Nepovolený(é) znak(y):   "&amp;W476&amp;X476&amp;Y476&amp;Z476&amp;AA476&amp;AB476&amp;AC476,TRIM('ÚHRADOVÝ KATALOG VZP - ZP'!C476)))</f>
        <v/>
      </c>
      <c r="AE476" s="11">
        <f>LEN(TRIM('ÚHRADOVÝ KATALOG VZP - ZP'!D476))</f>
        <v>0</v>
      </c>
      <c r="AF476" s="11" t="str">
        <f>IF(IFERROR(SEARCH("""",UPPER('ÚHRADOVÝ KATALOG VZP - ZP'!D476)),0)&gt;0," "&amp;CHAR(34),"")</f>
        <v/>
      </c>
      <c r="AG476" s="11" t="str">
        <f>IF(IFERROR(SEARCH("~?",UPPER('ÚHRADOVÝ KATALOG VZP - ZP'!D476)),0)&gt;0," ?","")</f>
        <v/>
      </c>
      <c r="AH476" s="11" t="str">
        <f>IF(IFERROR(SEARCH("!",UPPER('ÚHRADOVÝ KATALOG VZP - ZP'!D476)),0)&gt;0," !","")</f>
        <v/>
      </c>
      <c r="AI476" s="11" t="str">
        <f>IF(IFERROR(SEARCH("_",UPPER('ÚHRADOVÝ KATALOG VZP - ZP'!D476)),0)&gt;0," _","")</f>
        <v/>
      </c>
      <c r="AJ476" s="11" t="str">
        <f>IF(IFERROR(SEARCH("§",UPPER('ÚHRADOVÝ KATALOG VZP - ZP'!D476)),0)&gt;0," §","")</f>
        <v/>
      </c>
      <c r="AK476" s="11" t="str">
        <f>IF(IFERROR(SEARCH("#",UPPER('ÚHRADOVÝ KATALOG VZP - ZP'!D476)),0)&gt;0," #","")</f>
        <v/>
      </c>
      <c r="AL476" s="11" t="str">
        <f>IF(IFERROR(SEARCH(CHAR(10),UPPER('ÚHRADOVÝ KATALOG VZP - ZP'!D476)),0)&gt;0," ALT+ENTER","")</f>
        <v/>
      </c>
      <c r="AM476" s="96" t="str">
        <f>IF(AND(AE476=0, R476="NE"),"Chybí DOP",IF(LEN(TRIM(AF476&amp;AG476&amp;AH476&amp;AI476&amp;AJ476&amp;AK476&amp;AL476))&gt;0,"Nepovolený(é) znak(y):   "&amp;AF476&amp;AG476&amp;AH476&amp;AI476&amp;AJ476&amp;AK476&amp;AL476,TRIM('ÚHRADOVÝ KATALOG VZP - ZP'!D476)))</f>
        <v/>
      </c>
    </row>
    <row r="477" spans="1:39" ht="30" hidden="1" customHeight="1" x14ac:dyDescent="0.2">
      <c r="A477" s="1">
        <v>472</v>
      </c>
      <c r="B477" s="20" t="str">
        <f>IF(ISBLANK('ÚHRADOVÝ KATALOG VZP - ZP'!B477),"",'ÚHRADOVÝ KATALOG VZP - ZP'!B477)</f>
        <v/>
      </c>
      <c r="C477" s="21" t="str">
        <f t="shared" si="29"/>
        <v/>
      </c>
      <c r="D477" s="21" t="str">
        <f t="shared" si="30"/>
        <v/>
      </c>
      <c r="E477" s="22" t="str">
        <f>IF(S477="NOVÝ",IF(LEN(TRIM('ÚHRADOVÝ KATALOG VZP - ZP'!E477))=0,"Chybí TYP",'ÚHRADOVÝ KATALOG VZP - ZP'!E477),IF(LEN(TRIM('ÚHRADOVÝ KATALOG VZP - ZP'!E477))=0,"",'ÚHRADOVÝ KATALOG VZP - ZP'!E477))</f>
        <v/>
      </c>
      <c r="F477" s="22" t="str">
        <f t="shared" si="31"/>
        <v/>
      </c>
      <c r="G477" s="22" t="str">
        <f>IF(S477="NOVÝ",IF(LEN(TRIM('ÚHRADOVÝ KATALOG VZP - ZP'!G477))=0,"???",IF(IFERROR(SEARCH("""",UPPER('ÚHRADOVÝ KATALOG VZP - ZP'!G477)),0)=0,UPPER('ÚHRADOVÝ KATALOG VZP - ZP'!G477),"("&amp;""""&amp;")")),IF(LEN(TRIM('ÚHRADOVÝ KATALOG VZP - ZP'!G477))=0,"",IF(IFERROR(SEARCH("""",UPPER('ÚHRADOVÝ KATALOG VZP - ZP'!G477)),0)=0,UPPER('ÚHRADOVÝ KATALOG VZP - ZP'!G477),"("&amp;""""&amp;")")))</f>
        <v/>
      </c>
      <c r="H477" s="22" t="str">
        <f>IF(IFERROR(SEARCH("""",UPPER('ÚHRADOVÝ KATALOG VZP - ZP'!H477)),0)=0,UPPER('ÚHRADOVÝ KATALOG VZP - ZP'!H477),"("&amp;""""&amp;")")</f>
        <v/>
      </c>
      <c r="I477" s="22" t="str">
        <f>IF(IFERROR(SEARCH("""",UPPER('ÚHRADOVÝ KATALOG VZP - ZP'!I477)),0)=0,UPPER('ÚHRADOVÝ KATALOG VZP - ZP'!I477),"("&amp;""""&amp;")")</f>
        <v/>
      </c>
      <c r="J477" s="23" t="str">
        <f>IF(S477="NOVÝ",IF(LEN(TRIM('ÚHRADOVÝ KATALOG VZP - ZP'!J477))=0,"Chybí VYC",'ÚHRADOVÝ KATALOG VZP - ZP'!J477),IF(LEN(TRIM('ÚHRADOVÝ KATALOG VZP - ZP'!J477))=0,"",'ÚHRADOVÝ KATALOG VZP - ZP'!J477))</f>
        <v/>
      </c>
      <c r="K477" s="22" t="str">
        <f>IF(S477="NOVÝ",IF(LEN(TRIM('ÚHRADOVÝ KATALOG VZP - ZP'!K477))=0,"Chybí MENA",IF(IFERROR(SEARCH("""",UPPER('ÚHRADOVÝ KATALOG VZP - ZP'!K477)),0)=0,UPPER('ÚHRADOVÝ KATALOG VZP - ZP'!K477),"("&amp;""""&amp;")")),IF(LEN(TRIM('ÚHRADOVÝ KATALOG VZP - ZP'!K477))=0,"",IF(IFERROR(SEARCH("""",UPPER('ÚHRADOVÝ KATALOG VZP - ZP'!K477)),0)=0,UPPER('ÚHRADOVÝ KATALOG VZP - ZP'!K477),"("&amp;""""&amp;")")))</f>
        <v/>
      </c>
      <c r="L477" s="24" t="str">
        <f>IF(S477="NOVÝ",IF(LEN(TRIM('ÚHRADOVÝ KATALOG VZP - ZP'!L477))=0,"Chybí KURZ",'ÚHRADOVÝ KATALOG VZP - ZP'!L477),IF(LEN(TRIM('ÚHRADOVÝ KATALOG VZP - ZP'!L477))=0,"",'ÚHRADOVÝ KATALOG VZP - ZP'!L477))</f>
        <v/>
      </c>
      <c r="M477" s="83" t="str">
        <f>IF(S477="NOVÝ",IF(LEN(TRIM('ÚHRADOVÝ KATALOG VZP - ZP'!M477))=0,"Chybí DPH",
IF(OR('ÚHRADOVÝ KATALOG VZP - ZP'!M477=15,'ÚHRADOVÝ KATALOG VZP - ZP'!M477=21),
'ÚHRADOVÝ KATALOG VZP - ZP'!M477,"CHYBA")),
IF(LEN(TRIM('ÚHRADOVÝ KATALOG VZP - ZP'!M477))=0,"",
IF(OR('ÚHRADOVÝ KATALOG VZP - ZP'!M477=15,'ÚHRADOVÝ KATALOG VZP - ZP'!M477=21),
'ÚHRADOVÝ KATALOG VZP - ZP'!M477,"CHYBA"))
)</f>
        <v/>
      </c>
      <c r="N477" s="25" t="str">
        <f>IF(R477="NE",IF(AND(T477&lt;&gt;"X",LEN('ÚHRADOVÝ KATALOG VZP - ZP'!N477)&gt;0),IF(ROUND(J477*L477*(1+(M477/100))*T477,2)&lt;'ÚHRADOVÝ KATALOG VZP - ZP'!N477,TEXT('ÚHRADOVÝ KATALOG VZP - ZP'!N477,"# ##0,00 Kč") &amp; CHAR(10) &amp; "&gt; " &amp; TEXT('ÚHRADOVÝ KATALOG VZP - ZP'!N477-(J477*L477*(1+(M477/100))*T477),"# ##0,00 Kč"),TEXT('ÚHRADOVÝ KATALOG VZP - ZP'!N477,"# ##0,00 Kč") &amp; CHAR(10) &amp; "OK"),"Chybí data pro výpočet"),"")</f>
        <v/>
      </c>
      <c r="O477" s="26" t="str">
        <f>IF(AND(R477="NE",LEN('ÚHRADOVÝ KATALOG VZP - ZP'!O477)&gt;0),'ÚHRADOVÝ KATALOG VZP - ZP'!O477,"")</f>
        <v/>
      </c>
      <c r="P477" s="26" t="str">
        <f>IF(AND(R477="NE",LEN('ÚHRADOVÝ KATALOG VZP - ZP'!P477)&gt;0),'ÚHRADOVÝ KATALOG VZP - ZP'!P477,"")</f>
        <v/>
      </c>
      <c r="Q477" s="79" t="str">
        <f>IF(LEN(TRIM('ÚHRADOVÝ KATALOG VZP - ZP'!Q477))=0,"",IF(IFERROR(SEARCH("""",UPPER('ÚHRADOVÝ KATALOG VZP - ZP'!Q477)),0)=0,UPPER('ÚHRADOVÝ KATALOG VZP - ZP'!Q477),"("&amp;""""&amp;")"))</f>
        <v/>
      </c>
      <c r="R477" s="31" t="str">
        <f>IF(LEN(TRIM('ÚHRADOVÝ KATALOG VZP - ZP'!B477)&amp;TRIM('ÚHRADOVÝ KATALOG VZP - ZP'!C477)&amp;TRIM('ÚHRADOVÝ KATALOG VZP - ZP'!D477)&amp;TRIM('ÚHRADOVÝ KATALOG VZP - ZP'!E477)&amp;TRIM('ÚHRADOVÝ KATALOG VZP - ZP'!F477)&amp;TRIM('ÚHRADOVÝ KATALOG VZP - ZP'!G477)&amp;TRIM('ÚHRADOVÝ KATALOG VZP - ZP'!H477)&amp;TRIM('ÚHRADOVÝ KATALOG VZP - ZP'!I477)&amp;TRIM('ÚHRADOVÝ KATALOG VZP - ZP'!J477)&amp;TRIM('ÚHRADOVÝ KATALOG VZP - ZP'!K477)&amp;TRIM('ÚHRADOVÝ KATALOG VZP - ZP'!L477)&amp;TRIM('ÚHRADOVÝ KATALOG VZP - ZP'!M477)&amp;TRIM('ÚHRADOVÝ KATALOG VZP - ZP'!N477)&amp;TRIM('ÚHRADOVÝ KATALOG VZP - ZP'!O477)&amp;TRIM('ÚHRADOVÝ KATALOG VZP - ZP'!P477)&amp;TRIM('ÚHRADOVÝ KATALOG VZP - ZP'!Q477))=0,"ANO","NE")</f>
        <v>ANO</v>
      </c>
      <c r="S477" s="31" t="str">
        <f>IF(R477="NE",IF(LEN(TRIM('ÚHRADOVÝ KATALOG VZP - ZP'!B477))=0,"NOVÝ","OPRAVA"),"")</f>
        <v/>
      </c>
      <c r="T477" s="32" t="str">
        <f t="shared" si="32"/>
        <v>X</v>
      </c>
      <c r="U477" s="11"/>
      <c r="V477" s="11">
        <f>LEN(TRIM('ÚHRADOVÝ KATALOG VZP - ZP'!C477))</f>
        <v>0</v>
      </c>
      <c r="W477" s="11" t="str">
        <f>IF(IFERROR(SEARCH("""",UPPER('ÚHRADOVÝ KATALOG VZP - ZP'!C477)),0)&gt;0," "&amp;CHAR(34),"")</f>
        <v/>
      </c>
      <c r="X477" s="11" t="str">
        <f>IF(IFERROR(SEARCH("~?",UPPER('ÚHRADOVÝ KATALOG VZP - ZP'!C477)),0)&gt;0," ?","")</f>
        <v/>
      </c>
      <c r="Y477" s="11" t="str">
        <f>IF(IFERROR(SEARCH("!",UPPER('ÚHRADOVÝ KATALOG VZP - ZP'!C477)),0)&gt;0," !","")</f>
        <v/>
      </c>
      <c r="Z477" s="11" t="str">
        <f>IF(IFERROR(SEARCH("_",UPPER('ÚHRADOVÝ KATALOG VZP - ZP'!C477)),0)&gt;0," _","")</f>
        <v/>
      </c>
      <c r="AA477" s="11" t="str">
        <f>IF(IFERROR(SEARCH("§",UPPER('ÚHRADOVÝ KATALOG VZP - ZP'!C477)),0)&gt;0," §","")</f>
        <v/>
      </c>
      <c r="AB477" s="11" t="str">
        <f>IF(IFERROR(SEARCH("#",UPPER('ÚHRADOVÝ KATALOG VZP - ZP'!C477)),0)&gt;0," #","")</f>
        <v/>
      </c>
      <c r="AC477" s="11" t="str">
        <f>IF(IFERROR(SEARCH(CHAR(10),UPPER('ÚHRADOVÝ KATALOG VZP - ZP'!C477)),0)&gt;0," ALT+ENTER","")</f>
        <v/>
      </c>
      <c r="AD477" s="96" t="str">
        <f>IF(AND(V477=0, R477="NE"),"Chybí NAZ",IF(LEN(TRIM(W477&amp;X477&amp;Y477&amp;Z477&amp;AA477&amp;AB477&amp;AC477))&gt;0,"Nepovolený(é) znak(y):   "&amp;W477&amp;X477&amp;Y477&amp;Z477&amp;AA477&amp;AB477&amp;AC477,TRIM('ÚHRADOVÝ KATALOG VZP - ZP'!C477)))</f>
        <v/>
      </c>
      <c r="AE477" s="11">
        <f>LEN(TRIM('ÚHRADOVÝ KATALOG VZP - ZP'!D477))</f>
        <v>0</v>
      </c>
      <c r="AF477" s="11" t="str">
        <f>IF(IFERROR(SEARCH("""",UPPER('ÚHRADOVÝ KATALOG VZP - ZP'!D477)),0)&gt;0," "&amp;CHAR(34),"")</f>
        <v/>
      </c>
      <c r="AG477" s="11" t="str">
        <f>IF(IFERROR(SEARCH("~?",UPPER('ÚHRADOVÝ KATALOG VZP - ZP'!D477)),0)&gt;0," ?","")</f>
        <v/>
      </c>
      <c r="AH477" s="11" t="str">
        <f>IF(IFERROR(SEARCH("!",UPPER('ÚHRADOVÝ KATALOG VZP - ZP'!D477)),0)&gt;0," !","")</f>
        <v/>
      </c>
      <c r="AI477" s="11" t="str">
        <f>IF(IFERROR(SEARCH("_",UPPER('ÚHRADOVÝ KATALOG VZP - ZP'!D477)),0)&gt;0," _","")</f>
        <v/>
      </c>
      <c r="AJ477" s="11" t="str">
        <f>IF(IFERROR(SEARCH("§",UPPER('ÚHRADOVÝ KATALOG VZP - ZP'!D477)),0)&gt;0," §","")</f>
        <v/>
      </c>
      <c r="AK477" s="11" t="str">
        <f>IF(IFERROR(SEARCH("#",UPPER('ÚHRADOVÝ KATALOG VZP - ZP'!D477)),0)&gt;0," #","")</f>
        <v/>
      </c>
      <c r="AL477" s="11" t="str">
        <f>IF(IFERROR(SEARCH(CHAR(10),UPPER('ÚHRADOVÝ KATALOG VZP - ZP'!D477)),0)&gt;0," ALT+ENTER","")</f>
        <v/>
      </c>
      <c r="AM477" s="96" t="str">
        <f>IF(AND(AE477=0, R477="NE"),"Chybí DOP",IF(LEN(TRIM(AF477&amp;AG477&amp;AH477&amp;AI477&amp;AJ477&amp;AK477&amp;AL477))&gt;0,"Nepovolený(é) znak(y):   "&amp;AF477&amp;AG477&amp;AH477&amp;AI477&amp;AJ477&amp;AK477&amp;AL477,TRIM('ÚHRADOVÝ KATALOG VZP - ZP'!D477)))</f>
        <v/>
      </c>
    </row>
    <row r="478" spans="1:39" ht="30" hidden="1" customHeight="1" x14ac:dyDescent="0.2">
      <c r="A478" s="1">
        <v>473</v>
      </c>
      <c r="B478" s="20" t="str">
        <f>IF(ISBLANK('ÚHRADOVÝ KATALOG VZP - ZP'!B478),"",'ÚHRADOVÝ KATALOG VZP - ZP'!B478)</f>
        <v/>
      </c>
      <c r="C478" s="21" t="str">
        <f t="shared" si="29"/>
        <v/>
      </c>
      <c r="D478" s="21" t="str">
        <f t="shared" si="30"/>
        <v/>
      </c>
      <c r="E478" s="22" t="str">
        <f>IF(S478="NOVÝ",IF(LEN(TRIM('ÚHRADOVÝ KATALOG VZP - ZP'!E478))=0,"Chybí TYP",'ÚHRADOVÝ KATALOG VZP - ZP'!E478),IF(LEN(TRIM('ÚHRADOVÝ KATALOG VZP - ZP'!E478))=0,"",'ÚHRADOVÝ KATALOG VZP - ZP'!E478))</f>
        <v/>
      </c>
      <c r="F478" s="22" t="str">
        <f t="shared" si="31"/>
        <v/>
      </c>
      <c r="G478" s="22" t="str">
        <f>IF(S478="NOVÝ",IF(LEN(TRIM('ÚHRADOVÝ KATALOG VZP - ZP'!G478))=0,"???",IF(IFERROR(SEARCH("""",UPPER('ÚHRADOVÝ KATALOG VZP - ZP'!G478)),0)=0,UPPER('ÚHRADOVÝ KATALOG VZP - ZP'!G478),"("&amp;""""&amp;")")),IF(LEN(TRIM('ÚHRADOVÝ KATALOG VZP - ZP'!G478))=0,"",IF(IFERROR(SEARCH("""",UPPER('ÚHRADOVÝ KATALOG VZP - ZP'!G478)),0)=0,UPPER('ÚHRADOVÝ KATALOG VZP - ZP'!G478),"("&amp;""""&amp;")")))</f>
        <v/>
      </c>
      <c r="H478" s="22" t="str">
        <f>IF(IFERROR(SEARCH("""",UPPER('ÚHRADOVÝ KATALOG VZP - ZP'!H478)),0)=0,UPPER('ÚHRADOVÝ KATALOG VZP - ZP'!H478),"("&amp;""""&amp;")")</f>
        <v/>
      </c>
      <c r="I478" s="22" t="str">
        <f>IF(IFERROR(SEARCH("""",UPPER('ÚHRADOVÝ KATALOG VZP - ZP'!I478)),0)=0,UPPER('ÚHRADOVÝ KATALOG VZP - ZP'!I478),"("&amp;""""&amp;")")</f>
        <v/>
      </c>
      <c r="J478" s="23" t="str">
        <f>IF(S478="NOVÝ",IF(LEN(TRIM('ÚHRADOVÝ KATALOG VZP - ZP'!J478))=0,"Chybí VYC",'ÚHRADOVÝ KATALOG VZP - ZP'!J478),IF(LEN(TRIM('ÚHRADOVÝ KATALOG VZP - ZP'!J478))=0,"",'ÚHRADOVÝ KATALOG VZP - ZP'!J478))</f>
        <v/>
      </c>
      <c r="K478" s="22" t="str">
        <f>IF(S478="NOVÝ",IF(LEN(TRIM('ÚHRADOVÝ KATALOG VZP - ZP'!K478))=0,"Chybí MENA",IF(IFERROR(SEARCH("""",UPPER('ÚHRADOVÝ KATALOG VZP - ZP'!K478)),0)=0,UPPER('ÚHRADOVÝ KATALOG VZP - ZP'!K478),"("&amp;""""&amp;")")),IF(LEN(TRIM('ÚHRADOVÝ KATALOG VZP - ZP'!K478))=0,"",IF(IFERROR(SEARCH("""",UPPER('ÚHRADOVÝ KATALOG VZP - ZP'!K478)),0)=0,UPPER('ÚHRADOVÝ KATALOG VZP - ZP'!K478),"("&amp;""""&amp;")")))</f>
        <v/>
      </c>
      <c r="L478" s="24" t="str">
        <f>IF(S478="NOVÝ",IF(LEN(TRIM('ÚHRADOVÝ KATALOG VZP - ZP'!L478))=0,"Chybí KURZ",'ÚHRADOVÝ KATALOG VZP - ZP'!L478),IF(LEN(TRIM('ÚHRADOVÝ KATALOG VZP - ZP'!L478))=0,"",'ÚHRADOVÝ KATALOG VZP - ZP'!L478))</f>
        <v/>
      </c>
      <c r="M478" s="83" t="str">
        <f>IF(S478="NOVÝ",IF(LEN(TRIM('ÚHRADOVÝ KATALOG VZP - ZP'!M478))=0,"Chybí DPH",
IF(OR('ÚHRADOVÝ KATALOG VZP - ZP'!M478=15,'ÚHRADOVÝ KATALOG VZP - ZP'!M478=21),
'ÚHRADOVÝ KATALOG VZP - ZP'!M478,"CHYBA")),
IF(LEN(TRIM('ÚHRADOVÝ KATALOG VZP - ZP'!M478))=0,"",
IF(OR('ÚHRADOVÝ KATALOG VZP - ZP'!M478=15,'ÚHRADOVÝ KATALOG VZP - ZP'!M478=21),
'ÚHRADOVÝ KATALOG VZP - ZP'!M478,"CHYBA"))
)</f>
        <v/>
      </c>
      <c r="N478" s="25" t="str">
        <f>IF(R478="NE",IF(AND(T478&lt;&gt;"X",LEN('ÚHRADOVÝ KATALOG VZP - ZP'!N478)&gt;0),IF(ROUND(J478*L478*(1+(M478/100))*T478,2)&lt;'ÚHRADOVÝ KATALOG VZP - ZP'!N478,TEXT('ÚHRADOVÝ KATALOG VZP - ZP'!N478,"# ##0,00 Kč") &amp; CHAR(10) &amp; "&gt; " &amp; TEXT('ÚHRADOVÝ KATALOG VZP - ZP'!N478-(J478*L478*(1+(M478/100))*T478),"# ##0,00 Kč"),TEXT('ÚHRADOVÝ KATALOG VZP - ZP'!N478,"# ##0,00 Kč") &amp; CHAR(10) &amp; "OK"),"Chybí data pro výpočet"),"")</f>
        <v/>
      </c>
      <c r="O478" s="26" t="str">
        <f>IF(AND(R478="NE",LEN('ÚHRADOVÝ KATALOG VZP - ZP'!O478)&gt;0),'ÚHRADOVÝ KATALOG VZP - ZP'!O478,"")</f>
        <v/>
      </c>
      <c r="P478" s="26" t="str">
        <f>IF(AND(R478="NE",LEN('ÚHRADOVÝ KATALOG VZP - ZP'!P478)&gt;0),'ÚHRADOVÝ KATALOG VZP - ZP'!P478,"")</f>
        <v/>
      </c>
      <c r="Q478" s="79" t="str">
        <f>IF(LEN(TRIM('ÚHRADOVÝ KATALOG VZP - ZP'!Q478))=0,"",IF(IFERROR(SEARCH("""",UPPER('ÚHRADOVÝ KATALOG VZP - ZP'!Q478)),0)=0,UPPER('ÚHRADOVÝ KATALOG VZP - ZP'!Q478),"("&amp;""""&amp;")"))</f>
        <v/>
      </c>
      <c r="R478" s="31" t="str">
        <f>IF(LEN(TRIM('ÚHRADOVÝ KATALOG VZP - ZP'!B478)&amp;TRIM('ÚHRADOVÝ KATALOG VZP - ZP'!C478)&amp;TRIM('ÚHRADOVÝ KATALOG VZP - ZP'!D478)&amp;TRIM('ÚHRADOVÝ KATALOG VZP - ZP'!E478)&amp;TRIM('ÚHRADOVÝ KATALOG VZP - ZP'!F478)&amp;TRIM('ÚHRADOVÝ KATALOG VZP - ZP'!G478)&amp;TRIM('ÚHRADOVÝ KATALOG VZP - ZP'!H478)&amp;TRIM('ÚHRADOVÝ KATALOG VZP - ZP'!I478)&amp;TRIM('ÚHRADOVÝ KATALOG VZP - ZP'!J478)&amp;TRIM('ÚHRADOVÝ KATALOG VZP - ZP'!K478)&amp;TRIM('ÚHRADOVÝ KATALOG VZP - ZP'!L478)&amp;TRIM('ÚHRADOVÝ KATALOG VZP - ZP'!M478)&amp;TRIM('ÚHRADOVÝ KATALOG VZP - ZP'!N478)&amp;TRIM('ÚHRADOVÝ KATALOG VZP - ZP'!O478)&amp;TRIM('ÚHRADOVÝ KATALOG VZP - ZP'!P478)&amp;TRIM('ÚHRADOVÝ KATALOG VZP - ZP'!Q478))=0,"ANO","NE")</f>
        <v>ANO</v>
      </c>
      <c r="S478" s="31" t="str">
        <f>IF(R478="NE",IF(LEN(TRIM('ÚHRADOVÝ KATALOG VZP - ZP'!B478))=0,"NOVÝ","OPRAVA"),"")</f>
        <v/>
      </c>
      <c r="T478" s="32" t="str">
        <f t="shared" si="32"/>
        <v>X</v>
      </c>
      <c r="U478" s="11"/>
      <c r="V478" s="11">
        <f>LEN(TRIM('ÚHRADOVÝ KATALOG VZP - ZP'!C478))</f>
        <v>0</v>
      </c>
      <c r="W478" s="11" t="str">
        <f>IF(IFERROR(SEARCH("""",UPPER('ÚHRADOVÝ KATALOG VZP - ZP'!C478)),0)&gt;0," "&amp;CHAR(34),"")</f>
        <v/>
      </c>
      <c r="X478" s="11" t="str">
        <f>IF(IFERROR(SEARCH("~?",UPPER('ÚHRADOVÝ KATALOG VZP - ZP'!C478)),0)&gt;0," ?","")</f>
        <v/>
      </c>
      <c r="Y478" s="11" t="str">
        <f>IF(IFERROR(SEARCH("!",UPPER('ÚHRADOVÝ KATALOG VZP - ZP'!C478)),0)&gt;0," !","")</f>
        <v/>
      </c>
      <c r="Z478" s="11" t="str">
        <f>IF(IFERROR(SEARCH("_",UPPER('ÚHRADOVÝ KATALOG VZP - ZP'!C478)),0)&gt;0," _","")</f>
        <v/>
      </c>
      <c r="AA478" s="11" t="str">
        <f>IF(IFERROR(SEARCH("§",UPPER('ÚHRADOVÝ KATALOG VZP - ZP'!C478)),0)&gt;0," §","")</f>
        <v/>
      </c>
      <c r="AB478" s="11" t="str">
        <f>IF(IFERROR(SEARCH("#",UPPER('ÚHRADOVÝ KATALOG VZP - ZP'!C478)),0)&gt;0," #","")</f>
        <v/>
      </c>
      <c r="AC478" s="11" t="str">
        <f>IF(IFERROR(SEARCH(CHAR(10),UPPER('ÚHRADOVÝ KATALOG VZP - ZP'!C478)),0)&gt;0," ALT+ENTER","")</f>
        <v/>
      </c>
      <c r="AD478" s="96" t="str">
        <f>IF(AND(V478=0, R478="NE"),"Chybí NAZ",IF(LEN(TRIM(W478&amp;X478&amp;Y478&amp;Z478&amp;AA478&amp;AB478&amp;AC478))&gt;0,"Nepovolený(é) znak(y):   "&amp;W478&amp;X478&amp;Y478&amp;Z478&amp;AA478&amp;AB478&amp;AC478,TRIM('ÚHRADOVÝ KATALOG VZP - ZP'!C478)))</f>
        <v/>
      </c>
      <c r="AE478" s="11">
        <f>LEN(TRIM('ÚHRADOVÝ KATALOG VZP - ZP'!D478))</f>
        <v>0</v>
      </c>
      <c r="AF478" s="11" t="str">
        <f>IF(IFERROR(SEARCH("""",UPPER('ÚHRADOVÝ KATALOG VZP - ZP'!D478)),0)&gt;0," "&amp;CHAR(34),"")</f>
        <v/>
      </c>
      <c r="AG478" s="11" t="str">
        <f>IF(IFERROR(SEARCH("~?",UPPER('ÚHRADOVÝ KATALOG VZP - ZP'!D478)),0)&gt;0," ?","")</f>
        <v/>
      </c>
      <c r="AH478" s="11" t="str">
        <f>IF(IFERROR(SEARCH("!",UPPER('ÚHRADOVÝ KATALOG VZP - ZP'!D478)),0)&gt;0," !","")</f>
        <v/>
      </c>
      <c r="AI478" s="11" t="str">
        <f>IF(IFERROR(SEARCH("_",UPPER('ÚHRADOVÝ KATALOG VZP - ZP'!D478)),0)&gt;0," _","")</f>
        <v/>
      </c>
      <c r="AJ478" s="11" t="str">
        <f>IF(IFERROR(SEARCH("§",UPPER('ÚHRADOVÝ KATALOG VZP - ZP'!D478)),0)&gt;0," §","")</f>
        <v/>
      </c>
      <c r="AK478" s="11" t="str">
        <f>IF(IFERROR(SEARCH("#",UPPER('ÚHRADOVÝ KATALOG VZP - ZP'!D478)),0)&gt;0," #","")</f>
        <v/>
      </c>
      <c r="AL478" s="11" t="str">
        <f>IF(IFERROR(SEARCH(CHAR(10),UPPER('ÚHRADOVÝ KATALOG VZP - ZP'!D478)),0)&gt;0," ALT+ENTER","")</f>
        <v/>
      </c>
      <c r="AM478" s="96" t="str">
        <f>IF(AND(AE478=0, R478="NE"),"Chybí DOP",IF(LEN(TRIM(AF478&amp;AG478&amp;AH478&amp;AI478&amp;AJ478&amp;AK478&amp;AL478))&gt;0,"Nepovolený(é) znak(y):   "&amp;AF478&amp;AG478&amp;AH478&amp;AI478&amp;AJ478&amp;AK478&amp;AL478,TRIM('ÚHRADOVÝ KATALOG VZP - ZP'!D478)))</f>
        <v/>
      </c>
    </row>
    <row r="479" spans="1:39" ht="30" hidden="1" customHeight="1" x14ac:dyDescent="0.2">
      <c r="A479" s="1">
        <v>474</v>
      </c>
      <c r="B479" s="20" t="str">
        <f>IF(ISBLANK('ÚHRADOVÝ KATALOG VZP - ZP'!B479),"",'ÚHRADOVÝ KATALOG VZP - ZP'!B479)</f>
        <v/>
      </c>
      <c r="C479" s="21" t="str">
        <f t="shared" si="29"/>
        <v/>
      </c>
      <c r="D479" s="21" t="str">
        <f t="shared" si="30"/>
        <v/>
      </c>
      <c r="E479" s="22" t="str">
        <f>IF(S479="NOVÝ",IF(LEN(TRIM('ÚHRADOVÝ KATALOG VZP - ZP'!E479))=0,"Chybí TYP",'ÚHRADOVÝ KATALOG VZP - ZP'!E479),IF(LEN(TRIM('ÚHRADOVÝ KATALOG VZP - ZP'!E479))=0,"",'ÚHRADOVÝ KATALOG VZP - ZP'!E479))</f>
        <v/>
      </c>
      <c r="F479" s="22" t="str">
        <f t="shared" si="31"/>
        <v/>
      </c>
      <c r="G479" s="22" t="str">
        <f>IF(S479="NOVÝ",IF(LEN(TRIM('ÚHRADOVÝ KATALOG VZP - ZP'!G479))=0,"???",IF(IFERROR(SEARCH("""",UPPER('ÚHRADOVÝ KATALOG VZP - ZP'!G479)),0)=0,UPPER('ÚHRADOVÝ KATALOG VZP - ZP'!G479),"("&amp;""""&amp;")")),IF(LEN(TRIM('ÚHRADOVÝ KATALOG VZP - ZP'!G479))=0,"",IF(IFERROR(SEARCH("""",UPPER('ÚHRADOVÝ KATALOG VZP - ZP'!G479)),0)=0,UPPER('ÚHRADOVÝ KATALOG VZP - ZP'!G479),"("&amp;""""&amp;")")))</f>
        <v/>
      </c>
      <c r="H479" s="22" t="str">
        <f>IF(IFERROR(SEARCH("""",UPPER('ÚHRADOVÝ KATALOG VZP - ZP'!H479)),0)=0,UPPER('ÚHRADOVÝ KATALOG VZP - ZP'!H479),"("&amp;""""&amp;")")</f>
        <v/>
      </c>
      <c r="I479" s="22" t="str">
        <f>IF(IFERROR(SEARCH("""",UPPER('ÚHRADOVÝ KATALOG VZP - ZP'!I479)),0)=0,UPPER('ÚHRADOVÝ KATALOG VZP - ZP'!I479),"("&amp;""""&amp;")")</f>
        <v/>
      </c>
      <c r="J479" s="23" t="str">
        <f>IF(S479="NOVÝ",IF(LEN(TRIM('ÚHRADOVÝ KATALOG VZP - ZP'!J479))=0,"Chybí VYC",'ÚHRADOVÝ KATALOG VZP - ZP'!J479),IF(LEN(TRIM('ÚHRADOVÝ KATALOG VZP - ZP'!J479))=0,"",'ÚHRADOVÝ KATALOG VZP - ZP'!J479))</f>
        <v/>
      </c>
      <c r="K479" s="22" t="str">
        <f>IF(S479="NOVÝ",IF(LEN(TRIM('ÚHRADOVÝ KATALOG VZP - ZP'!K479))=0,"Chybí MENA",IF(IFERROR(SEARCH("""",UPPER('ÚHRADOVÝ KATALOG VZP - ZP'!K479)),0)=0,UPPER('ÚHRADOVÝ KATALOG VZP - ZP'!K479),"("&amp;""""&amp;")")),IF(LEN(TRIM('ÚHRADOVÝ KATALOG VZP - ZP'!K479))=0,"",IF(IFERROR(SEARCH("""",UPPER('ÚHRADOVÝ KATALOG VZP - ZP'!K479)),0)=0,UPPER('ÚHRADOVÝ KATALOG VZP - ZP'!K479),"("&amp;""""&amp;")")))</f>
        <v/>
      </c>
      <c r="L479" s="24" t="str">
        <f>IF(S479="NOVÝ",IF(LEN(TRIM('ÚHRADOVÝ KATALOG VZP - ZP'!L479))=0,"Chybí KURZ",'ÚHRADOVÝ KATALOG VZP - ZP'!L479),IF(LEN(TRIM('ÚHRADOVÝ KATALOG VZP - ZP'!L479))=0,"",'ÚHRADOVÝ KATALOG VZP - ZP'!L479))</f>
        <v/>
      </c>
      <c r="M479" s="83" t="str">
        <f>IF(S479="NOVÝ",IF(LEN(TRIM('ÚHRADOVÝ KATALOG VZP - ZP'!M479))=0,"Chybí DPH",
IF(OR('ÚHRADOVÝ KATALOG VZP - ZP'!M479=15,'ÚHRADOVÝ KATALOG VZP - ZP'!M479=21),
'ÚHRADOVÝ KATALOG VZP - ZP'!M479,"CHYBA")),
IF(LEN(TRIM('ÚHRADOVÝ KATALOG VZP - ZP'!M479))=0,"",
IF(OR('ÚHRADOVÝ KATALOG VZP - ZP'!M479=15,'ÚHRADOVÝ KATALOG VZP - ZP'!M479=21),
'ÚHRADOVÝ KATALOG VZP - ZP'!M479,"CHYBA"))
)</f>
        <v/>
      </c>
      <c r="N479" s="25" t="str">
        <f>IF(R479="NE",IF(AND(T479&lt;&gt;"X",LEN('ÚHRADOVÝ KATALOG VZP - ZP'!N479)&gt;0),IF(ROUND(J479*L479*(1+(M479/100))*T479,2)&lt;'ÚHRADOVÝ KATALOG VZP - ZP'!N479,TEXT('ÚHRADOVÝ KATALOG VZP - ZP'!N479,"# ##0,00 Kč") &amp; CHAR(10) &amp; "&gt; " &amp; TEXT('ÚHRADOVÝ KATALOG VZP - ZP'!N479-(J479*L479*(1+(M479/100))*T479),"# ##0,00 Kč"),TEXT('ÚHRADOVÝ KATALOG VZP - ZP'!N479,"# ##0,00 Kč") &amp; CHAR(10) &amp; "OK"),"Chybí data pro výpočet"),"")</f>
        <v/>
      </c>
      <c r="O479" s="26" t="str">
        <f>IF(AND(R479="NE",LEN('ÚHRADOVÝ KATALOG VZP - ZP'!O479)&gt;0),'ÚHRADOVÝ KATALOG VZP - ZP'!O479,"")</f>
        <v/>
      </c>
      <c r="P479" s="26" t="str">
        <f>IF(AND(R479="NE",LEN('ÚHRADOVÝ KATALOG VZP - ZP'!P479)&gt;0),'ÚHRADOVÝ KATALOG VZP - ZP'!P479,"")</f>
        <v/>
      </c>
      <c r="Q479" s="79" t="str">
        <f>IF(LEN(TRIM('ÚHRADOVÝ KATALOG VZP - ZP'!Q479))=0,"",IF(IFERROR(SEARCH("""",UPPER('ÚHRADOVÝ KATALOG VZP - ZP'!Q479)),0)=0,UPPER('ÚHRADOVÝ KATALOG VZP - ZP'!Q479),"("&amp;""""&amp;")"))</f>
        <v/>
      </c>
      <c r="R479" s="31" t="str">
        <f>IF(LEN(TRIM('ÚHRADOVÝ KATALOG VZP - ZP'!B479)&amp;TRIM('ÚHRADOVÝ KATALOG VZP - ZP'!C479)&amp;TRIM('ÚHRADOVÝ KATALOG VZP - ZP'!D479)&amp;TRIM('ÚHRADOVÝ KATALOG VZP - ZP'!E479)&amp;TRIM('ÚHRADOVÝ KATALOG VZP - ZP'!F479)&amp;TRIM('ÚHRADOVÝ KATALOG VZP - ZP'!G479)&amp;TRIM('ÚHRADOVÝ KATALOG VZP - ZP'!H479)&amp;TRIM('ÚHRADOVÝ KATALOG VZP - ZP'!I479)&amp;TRIM('ÚHRADOVÝ KATALOG VZP - ZP'!J479)&amp;TRIM('ÚHRADOVÝ KATALOG VZP - ZP'!K479)&amp;TRIM('ÚHRADOVÝ KATALOG VZP - ZP'!L479)&amp;TRIM('ÚHRADOVÝ KATALOG VZP - ZP'!M479)&amp;TRIM('ÚHRADOVÝ KATALOG VZP - ZP'!N479)&amp;TRIM('ÚHRADOVÝ KATALOG VZP - ZP'!O479)&amp;TRIM('ÚHRADOVÝ KATALOG VZP - ZP'!P479)&amp;TRIM('ÚHRADOVÝ KATALOG VZP - ZP'!Q479))=0,"ANO","NE")</f>
        <v>ANO</v>
      </c>
      <c r="S479" s="31" t="str">
        <f>IF(R479="NE",IF(LEN(TRIM('ÚHRADOVÝ KATALOG VZP - ZP'!B479))=0,"NOVÝ","OPRAVA"),"")</f>
        <v/>
      </c>
      <c r="T479" s="32" t="str">
        <f t="shared" si="32"/>
        <v>X</v>
      </c>
      <c r="U479" s="11"/>
      <c r="V479" s="11">
        <f>LEN(TRIM('ÚHRADOVÝ KATALOG VZP - ZP'!C479))</f>
        <v>0</v>
      </c>
      <c r="W479" s="11" t="str">
        <f>IF(IFERROR(SEARCH("""",UPPER('ÚHRADOVÝ KATALOG VZP - ZP'!C479)),0)&gt;0," "&amp;CHAR(34),"")</f>
        <v/>
      </c>
      <c r="X479" s="11" t="str">
        <f>IF(IFERROR(SEARCH("~?",UPPER('ÚHRADOVÝ KATALOG VZP - ZP'!C479)),0)&gt;0," ?","")</f>
        <v/>
      </c>
      <c r="Y479" s="11" t="str">
        <f>IF(IFERROR(SEARCH("!",UPPER('ÚHRADOVÝ KATALOG VZP - ZP'!C479)),0)&gt;0," !","")</f>
        <v/>
      </c>
      <c r="Z479" s="11" t="str">
        <f>IF(IFERROR(SEARCH("_",UPPER('ÚHRADOVÝ KATALOG VZP - ZP'!C479)),0)&gt;0," _","")</f>
        <v/>
      </c>
      <c r="AA479" s="11" t="str">
        <f>IF(IFERROR(SEARCH("§",UPPER('ÚHRADOVÝ KATALOG VZP - ZP'!C479)),0)&gt;0," §","")</f>
        <v/>
      </c>
      <c r="AB479" s="11" t="str">
        <f>IF(IFERROR(SEARCH("#",UPPER('ÚHRADOVÝ KATALOG VZP - ZP'!C479)),0)&gt;0," #","")</f>
        <v/>
      </c>
      <c r="AC479" s="11" t="str">
        <f>IF(IFERROR(SEARCH(CHAR(10),UPPER('ÚHRADOVÝ KATALOG VZP - ZP'!C479)),0)&gt;0," ALT+ENTER","")</f>
        <v/>
      </c>
      <c r="AD479" s="96" t="str">
        <f>IF(AND(V479=0, R479="NE"),"Chybí NAZ",IF(LEN(TRIM(W479&amp;X479&amp;Y479&amp;Z479&amp;AA479&amp;AB479&amp;AC479))&gt;0,"Nepovolený(é) znak(y):   "&amp;W479&amp;X479&amp;Y479&amp;Z479&amp;AA479&amp;AB479&amp;AC479,TRIM('ÚHRADOVÝ KATALOG VZP - ZP'!C479)))</f>
        <v/>
      </c>
      <c r="AE479" s="11">
        <f>LEN(TRIM('ÚHRADOVÝ KATALOG VZP - ZP'!D479))</f>
        <v>0</v>
      </c>
      <c r="AF479" s="11" t="str">
        <f>IF(IFERROR(SEARCH("""",UPPER('ÚHRADOVÝ KATALOG VZP - ZP'!D479)),0)&gt;0," "&amp;CHAR(34),"")</f>
        <v/>
      </c>
      <c r="AG479" s="11" t="str">
        <f>IF(IFERROR(SEARCH("~?",UPPER('ÚHRADOVÝ KATALOG VZP - ZP'!D479)),0)&gt;0," ?","")</f>
        <v/>
      </c>
      <c r="AH479" s="11" t="str">
        <f>IF(IFERROR(SEARCH("!",UPPER('ÚHRADOVÝ KATALOG VZP - ZP'!D479)),0)&gt;0," !","")</f>
        <v/>
      </c>
      <c r="AI479" s="11" t="str">
        <f>IF(IFERROR(SEARCH("_",UPPER('ÚHRADOVÝ KATALOG VZP - ZP'!D479)),0)&gt;0," _","")</f>
        <v/>
      </c>
      <c r="AJ479" s="11" t="str">
        <f>IF(IFERROR(SEARCH("§",UPPER('ÚHRADOVÝ KATALOG VZP - ZP'!D479)),0)&gt;0," §","")</f>
        <v/>
      </c>
      <c r="AK479" s="11" t="str">
        <f>IF(IFERROR(SEARCH("#",UPPER('ÚHRADOVÝ KATALOG VZP - ZP'!D479)),0)&gt;0," #","")</f>
        <v/>
      </c>
      <c r="AL479" s="11" t="str">
        <f>IF(IFERROR(SEARCH(CHAR(10),UPPER('ÚHRADOVÝ KATALOG VZP - ZP'!D479)),0)&gt;0," ALT+ENTER","")</f>
        <v/>
      </c>
      <c r="AM479" s="96" t="str">
        <f>IF(AND(AE479=0, R479="NE"),"Chybí DOP",IF(LEN(TRIM(AF479&amp;AG479&amp;AH479&amp;AI479&amp;AJ479&amp;AK479&amp;AL479))&gt;0,"Nepovolený(é) znak(y):   "&amp;AF479&amp;AG479&amp;AH479&amp;AI479&amp;AJ479&amp;AK479&amp;AL479,TRIM('ÚHRADOVÝ KATALOG VZP - ZP'!D479)))</f>
        <v/>
      </c>
    </row>
    <row r="480" spans="1:39" ht="30" hidden="1" customHeight="1" x14ac:dyDescent="0.2">
      <c r="A480" s="1">
        <v>475</v>
      </c>
      <c r="B480" s="20" t="str">
        <f>IF(ISBLANK('ÚHRADOVÝ KATALOG VZP - ZP'!B480),"",'ÚHRADOVÝ KATALOG VZP - ZP'!B480)</f>
        <v/>
      </c>
      <c r="C480" s="21" t="str">
        <f t="shared" si="29"/>
        <v/>
      </c>
      <c r="D480" s="21" t="str">
        <f t="shared" si="30"/>
        <v/>
      </c>
      <c r="E480" s="22" t="str">
        <f>IF(S480="NOVÝ",IF(LEN(TRIM('ÚHRADOVÝ KATALOG VZP - ZP'!E480))=0,"Chybí TYP",'ÚHRADOVÝ KATALOG VZP - ZP'!E480),IF(LEN(TRIM('ÚHRADOVÝ KATALOG VZP - ZP'!E480))=0,"",'ÚHRADOVÝ KATALOG VZP - ZP'!E480))</f>
        <v/>
      </c>
      <c r="F480" s="22" t="str">
        <f t="shared" si="31"/>
        <v/>
      </c>
      <c r="G480" s="22" t="str">
        <f>IF(S480="NOVÝ",IF(LEN(TRIM('ÚHRADOVÝ KATALOG VZP - ZP'!G480))=0,"???",IF(IFERROR(SEARCH("""",UPPER('ÚHRADOVÝ KATALOG VZP - ZP'!G480)),0)=0,UPPER('ÚHRADOVÝ KATALOG VZP - ZP'!G480),"("&amp;""""&amp;")")),IF(LEN(TRIM('ÚHRADOVÝ KATALOG VZP - ZP'!G480))=0,"",IF(IFERROR(SEARCH("""",UPPER('ÚHRADOVÝ KATALOG VZP - ZP'!G480)),0)=0,UPPER('ÚHRADOVÝ KATALOG VZP - ZP'!G480),"("&amp;""""&amp;")")))</f>
        <v/>
      </c>
      <c r="H480" s="22" t="str">
        <f>IF(IFERROR(SEARCH("""",UPPER('ÚHRADOVÝ KATALOG VZP - ZP'!H480)),0)=0,UPPER('ÚHRADOVÝ KATALOG VZP - ZP'!H480),"("&amp;""""&amp;")")</f>
        <v/>
      </c>
      <c r="I480" s="22" t="str">
        <f>IF(IFERROR(SEARCH("""",UPPER('ÚHRADOVÝ KATALOG VZP - ZP'!I480)),0)=0,UPPER('ÚHRADOVÝ KATALOG VZP - ZP'!I480),"("&amp;""""&amp;")")</f>
        <v/>
      </c>
      <c r="J480" s="23" t="str">
        <f>IF(S480="NOVÝ",IF(LEN(TRIM('ÚHRADOVÝ KATALOG VZP - ZP'!J480))=0,"Chybí VYC",'ÚHRADOVÝ KATALOG VZP - ZP'!J480),IF(LEN(TRIM('ÚHRADOVÝ KATALOG VZP - ZP'!J480))=0,"",'ÚHRADOVÝ KATALOG VZP - ZP'!J480))</f>
        <v/>
      </c>
      <c r="K480" s="22" t="str">
        <f>IF(S480="NOVÝ",IF(LEN(TRIM('ÚHRADOVÝ KATALOG VZP - ZP'!K480))=0,"Chybí MENA",IF(IFERROR(SEARCH("""",UPPER('ÚHRADOVÝ KATALOG VZP - ZP'!K480)),0)=0,UPPER('ÚHRADOVÝ KATALOG VZP - ZP'!K480),"("&amp;""""&amp;")")),IF(LEN(TRIM('ÚHRADOVÝ KATALOG VZP - ZP'!K480))=0,"",IF(IFERROR(SEARCH("""",UPPER('ÚHRADOVÝ KATALOG VZP - ZP'!K480)),0)=0,UPPER('ÚHRADOVÝ KATALOG VZP - ZP'!K480),"("&amp;""""&amp;")")))</f>
        <v/>
      </c>
      <c r="L480" s="24" t="str">
        <f>IF(S480="NOVÝ",IF(LEN(TRIM('ÚHRADOVÝ KATALOG VZP - ZP'!L480))=0,"Chybí KURZ",'ÚHRADOVÝ KATALOG VZP - ZP'!L480),IF(LEN(TRIM('ÚHRADOVÝ KATALOG VZP - ZP'!L480))=0,"",'ÚHRADOVÝ KATALOG VZP - ZP'!L480))</f>
        <v/>
      </c>
      <c r="M480" s="83" t="str">
        <f>IF(S480="NOVÝ",IF(LEN(TRIM('ÚHRADOVÝ KATALOG VZP - ZP'!M480))=0,"Chybí DPH",
IF(OR('ÚHRADOVÝ KATALOG VZP - ZP'!M480=15,'ÚHRADOVÝ KATALOG VZP - ZP'!M480=21),
'ÚHRADOVÝ KATALOG VZP - ZP'!M480,"CHYBA")),
IF(LEN(TRIM('ÚHRADOVÝ KATALOG VZP - ZP'!M480))=0,"",
IF(OR('ÚHRADOVÝ KATALOG VZP - ZP'!M480=15,'ÚHRADOVÝ KATALOG VZP - ZP'!M480=21),
'ÚHRADOVÝ KATALOG VZP - ZP'!M480,"CHYBA"))
)</f>
        <v/>
      </c>
      <c r="N480" s="25" t="str">
        <f>IF(R480="NE",IF(AND(T480&lt;&gt;"X",LEN('ÚHRADOVÝ KATALOG VZP - ZP'!N480)&gt;0),IF(ROUND(J480*L480*(1+(M480/100))*T480,2)&lt;'ÚHRADOVÝ KATALOG VZP - ZP'!N480,TEXT('ÚHRADOVÝ KATALOG VZP - ZP'!N480,"# ##0,00 Kč") &amp; CHAR(10) &amp; "&gt; " &amp; TEXT('ÚHRADOVÝ KATALOG VZP - ZP'!N480-(J480*L480*(1+(M480/100))*T480),"# ##0,00 Kč"),TEXT('ÚHRADOVÝ KATALOG VZP - ZP'!N480,"# ##0,00 Kč") &amp; CHAR(10) &amp; "OK"),"Chybí data pro výpočet"),"")</f>
        <v/>
      </c>
      <c r="O480" s="26" t="str">
        <f>IF(AND(R480="NE",LEN('ÚHRADOVÝ KATALOG VZP - ZP'!O480)&gt;0),'ÚHRADOVÝ KATALOG VZP - ZP'!O480,"")</f>
        <v/>
      </c>
      <c r="P480" s="26" t="str">
        <f>IF(AND(R480="NE",LEN('ÚHRADOVÝ KATALOG VZP - ZP'!P480)&gt;0),'ÚHRADOVÝ KATALOG VZP - ZP'!P480,"")</f>
        <v/>
      </c>
      <c r="Q480" s="79" t="str">
        <f>IF(LEN(TRIM('ÚHRADOVÝ KATALOG VZP - ZP'!Q480))=0,"",IF(IFERROR(SEARCH("""",UPPER('ÚHRADOVÝ KATALOG VZP - ZP'!Q480)),0)=0,UPPER('ÚHRADOVÝ KATALOG VZP - ZP'!Q480),"("&amp;""""&amp;")"))</f>
        <v/>
      </c>
      <c r="R480" s="31" t="str">
        <f>IF(LEN(TRIM('ÚHRADOVÝ KATALOG VZP - ZP'!B480)&amp;TRIM('ÚHRADOVÝ KATALOG VZP - ZP'!C480)&amp;TRIM('ÚHRADOVÝ KATALOG VZP - ZP'!D480)&amp;TRIM('ÚHRADOVÝ KATALOG VZP - ZP'!E480)&amp;TRIM('ÚHRADOVÝ KATALOG VZP - ZP'!F480)&amp;TRIM('ÚHRADOVÝ KATALOG VZP - ZP'!G480)&amp;TRIM('ÚHRADOVÝ KATALOG VZP - ZP'!H480)&amp;TRIM('ÚHRADOVÝ KATALOG VZP - ZP'!I480)&amp;TRIM('ÚHRADOVÝ KATALOG VZP - ZP'!J480)&amp;TRIM('ÚHRADOVÝ KATALOG VZP - ZP'!K480)&amp;TRIM('ÚHRADOVÝ KATALOG VZP - ZP'!L480)&amp;TRIM('ÚHRADOVÝ KATALOG VZP - ZP'!M480)&amp;TRIM('ÚHRADOVÝ KATALOG VZP - ZP'!N480)&amp;TRIM('ÚHRADOVÝ KATALOG VZP - ZP'!O480)&amp;TRIM('ÚHRADOVÝ KATALOG VZP - ZP'!P480)&amp;TRIM('ÚHRADOVÝ KATALOG VZP - ZP'!Q480))=0,"ANO","NE")</f>
        <v>ANO</v>
      </c>
      <c r="S480" s="31" t="str">
        <f>IF(R480="NE",IF(LEN(TRIM('ÚHRADOVÝ KATALOG VZP - ZP'!B480))=0,"NOVÝ","OPRAVA"),"")</f>
        <v/>
      </c>
      <c r="T480" s="32" t="str">
        <f t="shared" si="32"/>
        <v>X</v>
      </c>
      <c r="U480" s="11"/>
      <c r="V480" s="11">
        <f>LEN(TRIM('ÚHRADOVÝ KATALOG VZP - ZP'!C480))</f>
        <v>0</v>
      </c>
      <c r="W480" s="11" t="str">
        <f>IF(IFERROR(SEARCH("""",UPPER('ÚHRADOVÝ KATALOG VZP - ZP'!C480)),0)&gt;0," "&amp;CHAR(34),"")</f>
        <v/>
      </c>
      <c r="X480" s="11" t="str">
        <f>IF(IFERROR(SEARCH("~?",UPPER('ÚHRADOVÝ KATALOG VZP - ZP'!C480)),0)&gt;0," ?","")</f>
        <v/>
      </c>
      <c r="Y480" s="11" t="str">
        <f>IF(IFERROR(SEARCH("!",UPPER('ÚHRADOVÝ KATALOG VZP - ZP'!C480)),0)&gt;0," !","")</f>
        <v/>
      </c>
      <c r="Z480" s="11" t="str">
        <f>IF(IFERROR(SEARCH("_",UPPER('ÚHRADOVÝ KATALOG VZP - ZP'!C480)),0)&gt;0," _","")</f>
        <v/>
      </c>
      <c r="AA480" s="11" t="str">
        <f>IF(IFERROR(SEARCH("§",UPPER('ÚHRADOVÝ KATALOG VZP - ZP'!C480)),0)&gt;0," §","")</f>
        <v/>
      </c>
      <c r="AB480" s="11" t="str">
        <f>IF(IFERROR(SEARCH("#",UPPER('ÚHRADOVÝ KATALOG VZP - ZP'!C480)),0)&gt;0," #","")</f>
        <v/>
      </c>
      <c r="AC480" s="11" t="str">
        <f>IF(IFERROR(SEARCH(CHAR(10),UPPER('ÚHRADOVÝ KATALOG VZP - ZP'!C480)),0)&gt;0," ALT+ENTER","")</f>
        <v/>
      </c>
      <c r="AD480" s="96" t="str">
        <f>IF(AND(V480=0, R480="NE"),"Chybí NAZ",IF(LEN(TRIM(W480&amp;X480&amp;Y480&amp;Z480&amp;AA480&amp;AB480&amp;AC480))&gt;0,"Nepovolený(é) znak(y):   "&amp;W480&amp;X480&amp;Y480&amp;Z480&amp;AA480&amp;AB480&amp;AC480,TRIM('ÚHRADOVÝ KATALOG VZP - ZP'!C480)))</f>
        <v/>
      </c>
      <c r="AE480" s="11">
        <f>LEN(TRIM('ÚHRADOVÝ KATALOG VZP - ZP'!D480))</f>
        <v>0</v>
      </c>
      <c r="AF480" s="11" t="str">
        <f>IF(IFERROR(SEARCH("""",UPPER('ÚHRADOVÝ KATALOG VZP - ZP'!D480)),0)&gt;0," "&amp;CHAR(34),"")</f>
        <v/>
      </c>
      <c r="AG480" s="11" t="str">
        <f>IF(IFERROR(SEARCH("~?",UPPER('ÚHRADOVÝ KATALOG VZP - ZP'!D480)),0)&gt;0," ?","")</f>
        <v/>
      </c>
      <c r="AH480" s="11" t="str">
        <f>IF(IFERROR(SEARCH("!",UPPER('ÚHRADOVÝ KATALOG VZP - ZP'!D480)),0)&gt;0," !","")</f>
        <v/>
      </c>
      <c r="AI480" s="11" t="str">
        <f>IF(IFERROR(SEARCH("_",UPPER('ÚHRADOVÝ KATALOG VZP - ZP'!D480)),0)&gt;0," _","")</f>
        <v/>
      </c>
      <c r="AJ480" s="11" t="str">
        <f>IF(IFERROR(SEARCH("§",UPPER('ÚHRADOVÝ KATALOG VZP - ZP'!D480)),0)&gt;0," §","")</f>
        <v/>
      </c>
      <c r="AK480" s="11" t="str">
        <f>IF(IFERROR(SEARCH("#",UPPER('ÚHRADOVÝ KATALOG VZP - ZP'!D480)),0)&gt;0," #","")</f>
        <v/>
      </c>
      <c r="AL480" s="11" t="str">
        <f>IF(IFERROR(SEARCH(CHAR(10),UPPER('ÚHRADOVÝ KATALOG VZP - ZP'!D480)),0)&gt;0," ALT+ENTER","")</f>
        <v/>
      </c>
      <c r="AM480" s="96" t="str">
        <f>IF(AND(AE480=0, R480="NE"),"Chybí DOP",IF(LEN(TRIM(AF480&amp;AG480&amp;AH480&amp;AI480&amp;AJ480&amp;AK480&amp;AL480))&gt;0,"Nepovolený(é) znak(y):   "&amp;AF480&amp;AG480&amp;AH480&amp;AI480&amp;AJ480&amp;AK480&amp;AL480,TRIM('ÚHRADOVÝ KATALOG VZP - ZP'!D480)))</f>
        <v/>
      </c>
    </row>
    <row r="481" spans="1:39" ht="30" hidden="1" customHeight="1" x14ac:dyDescent="0.2">
      <c r="A481" s="1">
        <v>476</v>
      </c>
      <c r="B481" s="20" t="str">
        <f>IF(ISBLANK('ÚHRADOVÝ KATALOG VZP - ZP'!B481),"",'ÚHRADOVÝ KATALOG VZP - ZP'!B481)</f>
        <v/>
      </c>
      <c r="C481" s="21" t="str">
        <f t="shared" si="29"/>
        <v/>
      </c>
      <c r="D481" s="21" t="str">
        <f t="shared" si="30"/>
        <v/>
      </c>
      <c r="E481" s="22" t="str">
        <f>IF(S481="NOVÝ",IF(LEN(TRIM('ÚHRADOVÝ KATALOG VZP - ZP'!E481))=0,"Chybí TYP",'ÚHRADOVÝ KATALOG VZP - ZP'!E481),IF(LEN(TRIM('ÚHRADOVÝ KATALOG VZP - ZP'!E481))=0,"",'ÚHRADOVÝ KATALOG VZP - ZP'!E481))</f>
        <v/>
      </c>
      <c r="F481" s="22" t="str">
        <f t="shared" si="31"/>
        <v/>
      </c>
      <c r="G481" s="22" t="str">
        <f>IF(S481="NOVÝ",IF(LEN(TRIM('ÚHRADOVÝ KATALOG VZP - ZP'!G481))=0,"???",IF(IFERROR(SEARCH("""",UPPER('ÚHRADOVÝ KATALOG VZP - ZP'!G481)),0)=0,UPPER('ÚHRADOVÝ KATALOG VZP - ZP'!G481),"("&amp;""""&amp;")")),IF(LEN(TRIM('ÚHRADOVÝ KATALOG VZP - ZP'!G481))=0,"",IF(IFERROR(SEARCH("""",UPPER('ÚHRADOVÝ KATALOG VZP - ZP'!G481)),0)=0,UPPER('ÚHRADOVÝ KATALOG VZP - ZP'!G481),"("&amp;""""&amp;")")))</f>
        <v/>
      </c>
      <c r="H481" s="22" t="str">
        <f>IF(IFERROR(SEARCH("""",UPPER('ÚHRADOVÝ KATALOG VZP - ZP'!H481)),0)=0,UPPER('ÚHRADOVÝ KATALOG VZP - ZP'!H481),"("&amp;""""&amp;")")</f>
        <v/>
      </c>
      <c r="I481" s="22" t="str">
        <f>IF(IFERROR(SEARCH("""",UPPER('ÚHRADOVÝ KATALOG VZP - ZP'!I481)),0)=0,UPPER('ÚHRADOVÝ KATALOG VZP - ZP'!I481),"("&amp;""""&amp;")")</f>
        <v/>
      </c>
      <c r="J481" s="23" t="str">
        <f>IF(S481="NOVÝ",IF(LEN(TRIM('ÚHRADOVÝ KATALOG VZP - ZP'!J481))=0,"Chybí VYC",'ÚHRADOVÝ KATALOG VZP - ZP'!J481),IF(LEN(TRIM('ÚHRADOVÝ KATALOG VZP - ZP'!J481))=0,"",'ÚHRADOVÝ KATALOG VZP - ZP'!J481))</f>
        <v/>
      </c>
      <c r="K481" s="22" t="str">
        <f>IF(S481="NOVÝ",IF(LEN(TRIM('ÚHRADOVÝ KATALOG VZP - ZP'!K481))=0,"Chybí MENA",IF(IFERROR(SEARCH("""",UPPER('ÚHRADOVÝ KATALOG VZP - ZP'!K481)),0)=0,UPPER('ÚHRADOVÝ KATALOG VZP - ZP'!K481),"("&amp;""""&amp;")")),IF(LEN(TRIM('ÚHRADOVÝ KATALOG VZP - ZP'!K481))=0,"",IF(IFERROR(SEARCH("""",UPPER('ÚHRADOVÝ KATALOG VZP - ZP'!K481)),0)=0,UPPER('ÚHRADOVÝ KATALOG VZP - ZP'!K481),"("&amp;""""&amp;")")))</f>
        <v/>
      </c>
      <c r="L481" s="24" t="str">
        <f>IF(S481="NOVÝ",IF(LEN(TRIM('ÚHRADOVÝ KATALOG VZP - ZP'!L481))=0,"Chybí KURZ",'ÚHRADOVÝ KATALOG VZP - ZP'!L481),IF(LEN(TRIM('ÚHRADOVÝ KATALOG VZP - ZP'!L481))=0,"",'ÚHRADOVÝ KATALOG VZP - ZP'!L481))</f>
        <v/>
      </c>
      <c r="M481" s="83" t="str">
        <f>IF(S481="NOVÝ",IF(LEN(TRIM('ÚHRADOVÝ KATALOG VZP - ZP'!M481))=0,"Chybí DPH",
IF(OR('ÚHRADOVÝ KATALOG VZP - ZP'!M481=15,'ÚHRADOVÝ KATALOG VZP - ZP'!M481=21),
'ÚHRADOVÝ KATALOG VZP - ZP'!M481,"CHYBA")),
IF(LEN(TRIM('ÚHRADOVÝ KATALOG VZP - ZP'!M481))=0,"",
IF(OR('ÚHRADOVÝ KATALOG VZP - ZP'!M481=15,'ÚHRADOVÝ KATALOG VZP - ZP'!M481=21),
'ÚHRADOVÝ KATALOG VZP - ZP'!M481,"CHYBA"))
)</f>
        <v/>
      </c>
      <c r="N481" s="25" t="str">
        <f>IF(R481="NE",IF(AND(T481&lt;&gt;"X",LEN('ÚHRADOVÝ KATALOG VZP - ZP'!N481)&gt;0),IF(ROUND(J481*L481*(1+(M481/100))*T481,2)&lt;'ÚHRADOVÝ KATALOG VZP - ZP'!N481,TEXT('ÚHRADOVÝ KATALOG VZP - ZP'!N481,"# ##0,00 Kč") &amp; CHAR(10) &amp; "&gt; " &amp; TEXT('ÚHRADOVÝ KATALOG VZP - ZP'!N481-(J481*L481*(1+(M481/100))*T481),"# ##0,00 Kč"),TEXT('ÚHRADOVÝ KATALOG VZP - ZP'!N481,"# ##0,00 Kč") &amp; CHAR(10) &amp; "OK"),"Chybí data pro výpočet"),"")</f>
        <v/>
      </c>
      <c r="O481" s="26" t="str">
        <f>IF(AND(R481="NE",LEN('ÚHRADOVÝ KATALOG VZP - ZP'!O481)&gt;0),'ÚHRADOVÝ KATALOG VZP - ZP'!O481,"")</f>
        <v/>
      </c>
      <c r="P481" s="26" t="str">
        <f>IF(AND(R481="NE",LEN('ÚHRADOVÝ KATALOG VZP - ZP'!P481)&gt;0),'ÚHRADOVÝ KATALOG VZP - ZP'!P481,"")</f>
        <v/>
      </c>
      <c r="Q481" s="79" t="str">
        <f>IF(LEN(TRIM('ÚHRADOVÝ KATALOG VZP - ZP'!Q481))=0,"",IF(IFERROR(SEARCH("""",UPPER('ÚHRADOVÝ KATALOG VZP - ZP'!Q481)),0)=0,UPPER('ÚHRADOVÝ KATALOG VZP - ZP'!Q481),"("&amp;""""&amp;")"))</f>
        <v/>
      </c>
      <c r="R481" s="31" t="str">
        <f>IF(LEN(TRIM('ÚHRADOVÝ KATALOG VZP - ZP'!B481)&amp;TRIM('ÚHRADOVÝ KATALOG VZP - ZP'!C481)&amp;TRIM('ÚHRADOVÝ KATALOG VZP - ZP'!D481)&amp;TRIM('ÚHRADOVÝ KATALOG VZP - ZP'!E481)&amp;TRIM('ÚHRADOVÝ KATALOG VZP - ZP'!F481)&amp;TRIM('ÚHRADOVÝ KATALOG VZP - ZP'!G481)&amp;TRIM('ÚHRADOVÝ KATALOG VZP - ZP'!H481)&amp;TRIM('ÚHRADOVÝ KATALOG VZP - ZP'!I481)&amp;TRIM('ÚHRADOVÝ KATALOG VZP - ZP'!J481)&amp;TRIM('ÚHRADOVÝ KATALOG VZP - ZP'!K481)&amp;TRIM('ÚHRADOVÝ KATALOG VZP - ZP'!L481)&amp;TRIM('ÚHRADOVÝ KATALOG VZP - ZP'!M481)&amp;TRIM('ÚHRADOVÝ KATALOG VZP - ZP'!N481)&amp;TRIM('ÚHRADOVÝ KATALOG VZP - ZP'!O481)&amp;TRIM('ÚHRADOVÝ KATALOG VZP - ZP'!P481)&amp;TRIM('ÚHRADOVÝ KATALOG VZP - ZP'!Q481))=0,"ANO","NE")</f>
        <v>ANO</v>
      </c>
      <c r="S481" s="31" t="str">
        <f>IF(R481="NE",IF(LEN(TRIM('ÚHRADOVÝ KATALOG VZP - ZP'!B481))=0,"NOVÝ","OPRAVA"),"")</f>
        <v/>
      </c>
      <c r="T481" s="32" t="str">
        <f t="shared" si="32"/>
        <v>X</v>
      </c>
      <c r="U481" s="11"/>
      <c r="V481" s="11">
        <f>LEN(TRIM('ÚHRADOVÝ KATALOG VZP - ZP'!C481))</f>
        <v>0</v>
      </c>
      <c r="W481" s="11" t="str">
        <f>IF(IFERROR(SEARCH("""",UPPER('ÚHRADOVÝ KATALOG VZP - ZP'!C481)),0)&gt;0," "&amp;CHAR(34),"")</f>
        <v/>
      </c>
      <c r="X481" s="11" t="str">
        <f>IF(IFERROR(SEARCH("~?",UPPER('ÚHRADOVÝ KATALOG VZP - ZP'!C481)),0)&gt;0," ?","")</f>
        <v/>
      </c>
      <c r="Y481" s="11" t="str">
        <f>IF(IFERROR(SEARCH("!",UPPER('ÚHRADOVÝ KATALOG VZP - ZP'!C481)),0)&gt;0," !","")</f>
        <v/>
      </c>
      <c r="Z481" s="11" t="str">
        <f>IF(IFERROR(SEARCH("_",UPPER('ÚHRADOVÝ KATALOG VZP - ZP'!C481)),0)&gt;0," _","")</f>
        <v/>
      </c>
      <c r="AA481" s="11" t="str">
        <f>IF(IFERROR(SEARCH("§",UPPER('ÚHRADOVÝ KATALOG VZP - ZP'!C481)),0)&gt;0," §","")</f>
        <v/>
      </c>
      <c r="AB481" s="11" t="str">
        <f>IF(IFERROR(SEARCH("#",UPPER('ÚHRADOVÝ KATALOG VZP - ZP'!C481)),0)&gt;0," #","")</f>
        <v/>
      </c>
      <c r="AC481" s="11" t="str">
        <f>IF(IFERROR(SEARCH(CHAR(10),UPPER('ÚHRADOVÝ KATALOG VZP - ZP'!C481)),0)&gt;0," ALT+ENTER","")</f>
        <v/>
      </c>
      <c r="AD481" s="96" t="str">
        <f>IF(AND(V481=0, R481="NE"),"Chybí NAZ",IF(LEN(TRIM(W481&amp;X481&amp;Y481&amp;Z481&amp;AA481&amp;AB481&amp;AC481))&gt;0,"Nepovolený(é) znak(y):   "&amp;W481&amp;X481&amp;Y481&amp;Z481&amp;AA481&amp;AB481&amp;AC481,TRIM('ÚHRADOVÝ KATALOG VZP - ZP'!C481)))</f>
        <v/>
      </c>
      <c r="AE481" s="11">
        <f>LEN(TRIM('ÚHRADOVÝ KATALOG VZP - ZP'!D481))</f>
        <v>0</v>
      </c>
      <c r="AF481" s="11" t="str">
        <f>IF(IFERROR(SEARCH("""",UPPER('ÚHRADOVÝ KATALOG VZP - ZP'!D481)),0)&gt;0," "&amp;CHAR(34),"")</f>
        <v/>
      </c>
      <c r="AG481" s="11" t="str">
        <f>IF(IFERROR(SEARCH("~?",UPPER('ÚHRADOVÝ KATALOG VZP - ZP'!D481)),0)&gt;0," ?","")</f>
        <v/>
      </c>
      <c r="AH481" s="11" t="str">
        <f>IF(IFERROR(SEARCH("!",UPPER('ÚHRADOVÝ KATALOG VZP - ZP'!D481)),0)&gt;0," !","")</f>
        <v/>
      </c>
      <c r="AI481" s="11" t="str">
        <f>IF(IFERROR(SEARCH("_",UPPER('ÚHRADOVÝ KATALOG VZP - ZP'!D481)),0)&gt;0," _","")</f>
        <v/>
      </c>
      <c r="AJ481" s="11" t="str">
        <f>IF(IFERROR(SEARCH("§",UPPER('ÚHRADOVÝ KATALOG VZP - ZP'!D481)),0)&gt;0," §","")</f>
        <v/>
      </c>
      <c r="AK481" s="11" t="str">
        <f>IF(IFERROR(SEARCH("#",UPPER('ÚHRADOVÝ KATALOG VZP - ZP'!D481)),0)&gt;0," #","")</f>
        <v/>
      </c>
      <c r="AL481" s="11" t="str">
        <f>IF(IFERROR(SEARCH(CHAR(10),UPPER('ÚHRADOVÝ KATALOG VZP - ZP'!D481)),0)&gt;0," ALT+ENTER","")</f>
        <v/>
      </c>
      <c r="AM481" s="96" t="str">
        <f>IF(AND(AE481=0, R481="NE"),"Chybí DOP",IF(LEN(TRIM(AF481&amp;AG481&amp;AH481&amp;AI481&amp;AJ481&amp;AK481&amp;AL481))&gt;0,"Nepovolený(é) znak(y):   "&amp;AF481&amp;AG481&amp;AH481&amp;AI481&amp;AJ481&amp;AK481&amp;AL481,TRIM('ÚHRADOVÝ KATALOG VZP - ZP'!D481)))</f>
        <v/>
      </c>
    </row>
    <row r="482" spans="1:39" ht="30" hidden="1" customHeight="1" x14ac:dyDescent="0.2">
      <c r="A482" s="1">
        <v>477</v>
      </c>
      <c r="B482" s="20" t="str">
        <f>IF(ISBLANK('ÚHRADOVÝ KATALOG VZP - ZP'!B482),"",'ÚHRADOVÝ KATALOG VZP - ZP'!B482)</f>
        <v/>
      </c>
      <c r="C482" s="21" t="str">
        <f t="shared" si="29"/>
        <v/>
      </c>
      <c r="D482" s="21" t="str">
        <f t="shared" si="30"/>
        <v/>
      </c>
      <c r="E482" s="22" t="str">
        <f>IF(S482="NOVÝ",IF(LEN(TRIM('ÚHRADOVÝ KATALOG VZP - ZP'!E482))=0,"Chybí TYP",'ÚHRADOVÝ KATALOG VZP - ZP'!E482),IF(LEN(TRIM('ÚHRADOVÝ KATALOG VZP - ZP'!E482))=0,"",'ÚHRADOVÝ KATALOG VZP - ZP'!E482))</f>
        <v/>
      </c>
      <c r="F482" s="22" t="str">
        <f t="shared" si="31"/>
        <v/>
      </c>
      <c r="G482" s="22" t="str">
        <f>IF(S482="NOVÝ",IF(LEN(TRIM('ÚHRADOVÝ KATALOG VZP - ZP'!G482))=0,"???",IF(IFERROR(SEARCH("""",UPPER('ÚHRADOVÝ KATALOG VZP - ZP'!G482)),0)=0,UPPER('ÚHRADOVÝ KATALOG VZP - ZP'!G482),"("&amp;""""&amp;")")),IF(LEN(TRIM('ÚHRADOVÝ KATALOG VZP - ZP'!G482))=0,"",IF(IFERROR(SEARCH("""",UPPER('ÚHRADOVÝ KATALOG VZP - ZP'!G482)),0)=0,UPPER('ÚHRADOVÝ KATALOG VZP - ZP'!G482),"("&amp;""""&amp;")")))</f>
        <v/>
      </c>
      <c r="H482" s="22" t="str">
        <f>IF(IFERROR(SEARCH("""",UPPER('ÚHRADOVÝ KATALOG VZP - ZP'!H482)),0)=0,UPPER('ÚHRADOVÝ KATALOG VZP - ZP'!H482),"("&amp;""""&amp;")")</f>
        <v/>
      </c>
      <c r="I482" s="22" t="str">
        <f>IF(IFERROR(SEARCH("""",UPPER('ÚHRADOVÝ KATALOG VZP - ZP'!I482)),0)=0,UPPER('ÚHRADOVÝ KATALOG VZP - ZP'!I482),"("&amp;""""&amp;")")</f>
        <v/>
      </c>
      <c r="J482" s="23" t="str">
        <f>IF(S482="NOVÝ",IF(LEN(TRIM('ÚHRADOVÝ KATALOG VZP - ZP'!J482))=0,"Chybí VYC",'ÚHRADOVÝ KATALOG VZP - ZP'!J482),IF(LEN(TRIM('ÚHRADOVÝ KATALOG VZP - ZP'!J482))=0,"",'ÚHRADOVÝ KATALOG VZP - ZP'!J482))</f>
        <v/>
      </c>
      <c r="K482" s="22" t="str">
        <f>IF(S482="NOVÝ",IF(LEN(TRIM('ÚHRADOVÝ KATALOG VZP - ZP'!K482))=0,"Chybí MENA",IF(IFERROR(SEARCH("""",UPPER('ÚHRADOVÝ KATALOG VZP - ZP'!K482)),0)=0,UPPER('ÚHRADOVÝ KATALOG VZP - ZP'!K482),"("&amp;""""&amp;")")),IF(LEN(TRIM('ÚHRADOVÝ KATALOG VZP - ZP'!K482))=0,"",IF(IFERROR(SEARCH("""",UPPER('ÚHRADOVÝ KATALOG VZP - ZP'!K482)),0)=0,UPPER('ÚHRADOVÝ KATALOG VZP - ZP'!K482),"("&amp;""""&amp;")")))</f>
        <v/>
      </c>
      <c r="L482" s="24" t="str">
        <f>IF(S482="NOVÝ",IF(LEN(TRIM('ÚHRADOVÝ KATALOG VZP - ZP'!L482))=0,"Chybí KURZ",'ÚHRADOVÝ KATALOG VZP - ZP'!L482),IF(LEN(TRIM('ÚHRADOVÝ KATALOG VZP - ZP'!L482))=0,"",'ÚHRADOVÝ KATALOG VZP - ZP'!L482))</f>
        <v/>
      </c>
      <c r="M482" s="83" t="str">
        <f>IF(S482="NOVÝ",IF(LEN(TRIM('ÚHRADOVÝ KATALOG VZP - ZP'!M482))=0,"Chybí DPH",
IF(OR('ÚHRADOVÝ KATALOG VZP - ZP'!M482=15,'ÚHRADOVÝ KATALOG VZP - ZP'!M482=21),
'ÚHRADOVÝ KATALOG VZP - ZP'!M482,"CHYBA")),
IF(LEN(TRIM('ÚHRADOVÝ KATALOG VZP - ZP'!M482))=0,"",
IF(OR('ÚHRADOVÝ KATALOG VZP - ZP'!M482=15,'ÚHRADOVÝ KATALOG VZP - ZP'!M482=21),
'ÚHRADOVÝ KATALOG VZP - ZP'!M482,"CHYBA"))
)</f>
        <v/>
      </c>
      <c r="N482" s="25" t="str">
        <f>IF(R482="NE",IF(AND(T482&lt;&gt;"X",LEN('ÚHRADOVÝ KATALOG VZP - ZP'!N482)&gt;0),IF(ROUND(J482*L482*(1+(M482/100))*T482,2)&lt;'ÚHRADOVÝ KATALOG VZP - ZP'!N482,TEXT('ÚHRADOVÝ KATALOG VZP - ZP'!N482,"# ##0,00 Kč") &amp; CHAR(10) &amp; "&gt; " &amp; TEXT('ÚHRADOVÝ KATALOG VZP - ZP'!N482-(J482*L482*(1+(M482/100))*T482),"# ##0,00 Kč"),TEXT('ÚHRADOVÝ KATALOG VZP - ZP'!N482,"# ##0,00 Kč") &amp; CHAR(10) &amp; "OK"),"Chybí data pro výpočet"),"")</f>
        <v/>
      </c>
      <c r="O482" s="26" t="str">
        <f>IF(AND(R482="NE",LEN('ÚHRADOVÝ KATALOG VZP - ZP'!O482)&gt;0),'ÚHRADOVÝ KATALOG VZP - ZP'!O482,"")</f>
        <v/>
      </c>
      <c r="P482" s="26" t="str">
        <f>IF(AND(R482="NE",LEN('ÚHRADOVÝ KATALOG VZP - ZP'!P482)&gt;0),'ÚHRADOVÝ KATALOG VZP - ZP'!P482,"")</f>
        <v/>
      </c>
      <c r="Q482" s="79" t="str">
        <f>IF(LEN(TRIM('ÚHRADOVÝ KATALOG VZP - ZP'!Q482))=0,"",IF(IFERROR(SEARCH("""",UPPER('ÚHRADOVÝ KATALOG VZP - ZP'!Q482)),0)=0,UPPER('ÚHRADOVÝ KATALOG VZP - ZP'!Q482),"("&amp;""""&amp;")"))</f>
        <v/>
      </c>
      <c r="R482" s="31" t="str">
        <f>IF(LEN(TRIM('ÚHRADOVÝ KATALOG VZP - ZP'!B482)&amp;TRIM('ÚHRADOVÝ KATALOG VZP - ZP'!C482)&amp;TRIM('ÚHRADOVÝ KATALOG VZP - ZP'!D482)&amp;TRIM('ÚHRADOVÝ KATALOG VZP - ZP'!E482)&amp;TRIM('ÚHRADOVÝ KATALOG VZP - ZP'!F482)&amp;TRIM('ÚHRADOVÝ KATALOG VZP - ZP'!G482)&amp;TRIM('ÚHRADOVÝ KATALOG VZP - ZP'!H482)&amp;TRIM('ÚHRADOVÝ KATALOG VZP - ZP'!I482)&amp;TRIM('ÚHRADOVÝ KATALOG VZP - ZP'!J482)&amp;TRIM('ÚHRADOVÝ KATALOG VZP - ZP'!K482)&amp;TRIM('ÚHRADOVÝ KATALOG VZP - ZP'!L482)&amp;TRIM('ÚHRADOVÝ KATALOG VZP - ZP'!M482)&amp;TRIM('ÚHRADOVÝ KATALOG VZP - ZP'!N482)&amp;TRIM('ÚHRADOVÝ KATALOG VZP - ZP'!O482)&amp;TRIM('ÚHRADOVÝ KATALOG VZP - ZP'!P482)&amp;TRIM('ÚHRADOVÝ KATALOG VZP - ZP'!Q482))=0,"ANO","NE")</f>
        <v>ANO</v>
      </c>
      <c r="S482" s="31" t="str">
        <f>IF(R482="NE",IF(LEN(TRIM('ÚHRADOVÝ KATALOG VZP - ZP'!B482))=0,"NOVÝ","OPRAVA"),"")</f>
        <v/>
      </c>
      <c r="T482" s="32" t="str">
        <f t="shared" si="32"/>
        <v>X</v>
      </c>
      <c r="U482" s="11"/>
      <c r="V482" s="11">
        <f>LEN(TRIM('ÚHRADOVÝ KATALOG VZP - ZP'!C482))</f>
        <v>0</v>
      </c>
      <c r="W482" s="11" t="str">
        <f>IF(IFERROR(SEARCH("""",UPPER('ÚHRADOVÝ KATALOG VZP - ZP'!C482)),0)&gt;0," "&amp;CHAR(34),"")</f>
        <v/>
      </c>
      <c r="X482" s="11" t="str">
        <f>IF(IFERROR(SEARCH("~?",UPPER('ÚHRADOVÝ KATALOG VZP - ZP'!C482)),0)&gt;0," ?","")</f>
        <v/>
      </c>
      <c r="Y482" s="11" t="str">
        <f>IF(IFERROR(SEARCH("!",UPPER('ÚHRADOVÝ KATALOG VZP - ZP'!C482)),0)&gt;0," !","")</f>
        <v/>
      </c>
      <c r="Z482" s="11" t="str">
        <f>IF(IFERROR(SEARCH("_",UPPER('ÚHRADOVÝ KATALOG VZP - ZP'!C482)),0)&gt;0," _","")</f>
        <v/>
      </c>
      <c r="AA482" s="11" t="str">
        <f>IF(IFERROR(SEARCH("§",UPPER('ÚHRADOVÝ KATALOG VZP - ZP'!C482)),0)&gt;0," §","")</f>
        <v/>
      </c>
      <c r="AB482" s="11" t="str">
        <f>IF(IFERROR(SEARCH("#",UPPER('ÚHRADOVÝ KATALOG VZP - ZP'!C482)),0)&gt;0," #","")</f>
        <v/>
      </c>
      <c r="AC482" s="11" t="str">
        <f>IF(IFERROR(SEARCH(CHAR(10),UPPER('ÚHRADOVÝ KATALOG VZP - ZP'!C482)),0)&gt;0," ALT+ENTER","")</f>
        <v/>
      </c>
      <c r="AD482" s="96" t="str">
        <f>IF(AND(V482=0, R482="NE"),"Chybí NAZ",IF(LEN(TRIM(W482&amp;X482&amp;Y482&amp;Z482&amp;AA482&amp;AB482&amp;AC482))&gt;0,"Nepovolený(é) znak(y):   "&amp;W482&amp;X482&amp;Y482&amp;Z482&amp;AA482&amp;AB482&amp;AC482,TRIM('ÚHRADOVÝ KATALOG VZP - ZP'!C482)))</f>
        <v/>
      </c>
      <c r="AE482" s="11">
        <f>LEN(TRIM('ÚHRADOVÝ KATALOG VZP - ZP'!D482))</f>
        <v>0</v>
      </c>
      <c r="AF482" s="11" t="str">
        <f>IF(IFERROR(SEARCH("""",UPPER('ÚHRADOVÝ KATALOG VZP - ZP'!D482)),0)&gt;0," "&amp;CHAR(34),"")</f>
        <v/>
      </c>
      <c r="AG482" s="11" t="str">
        <f>IF(IFERROR(SEARCH("~?",UPPER('ÚHRADOVÝ KATALOG VZP - ZP'!D482)),0)&gt;0," ?","")</f>
        <v/>
      </c>
      <c r="AH482" s="11" t="str">
        <f>IF(IFERROR(SEARCH("!",UPPER('ÚHRADOVÝ KATALOG VZP - ZP'!D482)),0)&gt;0," !","")</f>
        <v/>
      </c>
      <c r="AI482" s="11" t="str">
        <f>IF(IFERROR(SEARCH("_",UPPER('ÚHRADOVÝ KATALOG VZP - ZP'!D482)),0)&gt;0," _","")</f>
        <v/>
      </c>
      <c r="AJ482" s="11" t="str">
        <f>IF(IFERROR(SEARCH("§",UPPER('ÚHRADOVÝ KATALOG VZP - ZP'!D482)),0)&gt;0," §","")</f>
        <v/>
      </c>
      <c r="AK482" s="11" t="str">
        <f>IF(IFERROR(SEARCH("#",UPPER('ÚHRADOVÝ KATALOG VZP - ZP'!D482)),0)&gt;0," #","")</f>
        <v/>
      </c>
      <c r="AL482" s="11" t="str">
        <f>IF(IFERROR(SEARCH(CHAR(10),UPPER('ÚHRADOVÝ KATALOG VZP - ZP'!D482)),0)&gt;0," ALT+ENTER","")</f>
        <v/>
      </c>
      <c r="AM482" s="96" t="str">
        <f>IF(AND(AE482=0, R482="NE"),"Chybí DOP",IF(LEN(TRIM(AF482&amp;AG482&amp;AH482&amp;AI482&amp;AJ482&amp;AK482&amp;AL482))&gt;0,"Nepovolený(é) znak(y):   "&amp;AF482&amp;AG482&amp;AH482&amp;AI482&amp;AJ482&amp;AK482&amp;AL482,TRIM('ÚHRADOVÝ KATALOG VZP - ZP'!D482)))</f>
        <v/>
      </c>
    </row>
    <row r="483" spans="1:39" ht="30" hidden="1" customHeight="1" x14ac:dyDescent="0.2">
      <c r="A483" s="1">
        <v>478</v>
      </c>
      <c r="B483" s="20" t="str">
        <f>IF(ISBLANK('ÚHRADOVÝ KATALOG VZP - ZP'!B483),"",'ÚHRADOVÝ KATALOG VZP - ZP'!B483)</f>
        <v/>
      </c>
      <c r="C483" s="21" t="str">
        <f t="shared" si="29"/>
        <v/>
      </c>
      <c r="D483" s="21" t="str">
        <f t="shared" si="30"/>
        <v/>
      </c>
      <c r="E483" s="22" t="str">
        <f>IF(S483="NOVÝ",IF(LEN(TRIM('ÚHRADOVÝ KATALOG VZP - ZP'!E483))=0,"Chybí TYP",'ÚHRADOVÝ KATALOG VZP - ZP'!E483),IF(LEN(TRIM('ÚHRADOVÝ KATALOG VZP - ZP'!E483))=0,"",'ÚHRADOVÝ KATALOG VZP - ZP'!E483))</f>
        <v/>
      </c>
      <c r="F483" s="22" t="str">
        <f t="shared" si="31"/>
        <v/>
      </c>
      <c r="G483" s="22" t="str">
        <f>IF(S483="NOVÝ",IF(LEN(TRIM('ÚHRADOVÝ KATALOG VZP - ZP'!G483))=0,"???",IF(IFERROR(SEARCH("""",UPPER('ÚHRADOVÝ KATALOG VZP - ZP'!G483)),0)=0,UPPER('ÚHRADOVÝ KATALOG VZP - ZP'!G483),"("&amp;""""&amp;")")),IF(LEN(TRIM('ÚHRADOVÝ KATALOG VZP - ZP'!G483))=0,"",IF(IFERROR(SEARCH("""",UPPER('ÚHRADOVÝ KATALOG VZP - ZP'!G483)),0)=0,UPPER('ÚHRADOVÝ KATALOG VZP - ZP'!G483),"("&amp;""""&amp;")")))</f>
        <v/>
      </c>
      <c r="H483" s="22" t="str">
        <f>IF(IFERROR(SEARCH("""",UPPER('ÚHRADOVÝ KATALOG VZP - ZP'!H483)),0)=0,UPPER('ÚHRADOVÝ KATALOG VZP - ZP'!H483),"("&amp;""""&amp;")")</f>
        <v/>
      </c>
      <c r="I483" s="22" t="str">
        <f>IF(IFERROR(SEARCH("""",UPPER('ÚHRADOVÝ KATALOG VZP - ZP'!I483)),0)=0,UPPER('ÚHRADOVÝ KATALOG VZP - ZP'!I483),"("&amp;""""&amp;")")</f>
        <v/>
      </c>
      <c r="J483" s="23" t="str">
        <f>IF(S483="NOVÝ",IF(LEN(TRIM('ÚHRADOVÝ KATALOG VZP - ZP'!J483))=0,"Chybí VYC",'ÚHRADOVÝ KATALOG VZP - ZP'!J483),IF(LEN(TRIM('ÚHRADOVÝ KATALOG VZP - ZP'!J483))=0,"",'ÚHRADOVÝ KATALOG VZP - ZP'!J483))</f>
        <v/>
      </c>
      <c r="K483" s="22" t="str">
        <f>IF(S483="NOVÝ",IF(LEN(TRIM('ÚHRADOVÝ KATALOG VZP - ZP'!K483))=0,"Chybí MENA",IF(IFERROR(SEARCH("""",UPPER('ÚHRADOVÝ KATALOG VZP - ZP'!K483)),0)=0,UPPER('ÚHRADOVÝ KATALOG VZP - ZP'!K483),"("&amp;""""&amp;")")),IF(LEN(TRIM('ÚHRADOVÝ KATALOG VZP - ZP'!K483))=0,"",IF(IFERROR(SEARCH("""",UPPER('ÚHRADOVÝ KATALOG VZP - ZP'!K483)),0)=0,UPPER('ÚHRADOVÝ KATALOG VZP - ZP'!K483),"("&amp;""""&amp;")")))</f>
        <v/>
      </c>
      <c r="L483" s="24" t="str">
        <f>IF(S483="NOVÝ",IF(LEN(TRIM('ÚHRADOVÝ KATALOG VZP - ZP'!L483))=0,"Chybí KURZ",'ÚHRADOVÝ KATALOG VZP - ZP'!L483),IF(LEN(TRIM('ÚHRADOVÝ KATALOG VZP - ZP'!L483))=0,"",'ÚHRADOVÝ KATALOG VZP - ZP'!L483))</f>
        <v/>
      </c>
      <c r="M483" s="83" t="str">
        <f>IF(S483="NOVÝ",IF(LEN(TRIM('ÚHRADOVÝ KATALOG VZP - ZP'!M483))=0,"Chybí DPH",
IF(OR('ÚHRADOVÝ KATALOG VZP - ZP'!M483=15,'ÚHRADOVÝ KATALOG VZP - ZP'!M483=21),
'ÚHRADOVÝ KATALOG VZP - ZP'!M483,"CHYBA")),
IF(LEN(TRIM('ÚHRADOVÝ KATALOG VZP - ZP'!M483))=0,"",
IF(OR('ÚHRADOVÝ KATALOG VZP - ZP'!M483=15,'ÚHRADOVÝ KATALOG VZP - ZP'!M483=21),
'ÚHRADOVÝ KATALOG VZP - ZP'!M483,"CHYBA"))
)</f>
        <v/>
      </c>
      <c r="N483" s="25" t="str">
        <f>IF(R483="NE",IF(AND(T483&lt;&gt;"X",LEN('ÚHRADOVÝ KATALOG VZP - ZP'!N483)&gt;0),IF(ROUND(J483*L483*(1+(M483/100))*T483,2)&lt;'ÚHRADOVÝ KATALOG VZP - ZP'!N483,TEXT('ÚHRADOVÝ KATALOG VZP - ZP'!N483,"# ##0,00 Kč") &amp; CHAR(10) &amp; "&gt; " &amp; TEXT('ÚHRADOVÝ KATALOG VZP - ZP'!N483-(J483*L483*(1+(M483/100))*T483),"# ##0,00 Kč"),TEXT('ÚHRADOVÝ KATALOG VZP - ZP'!N483,"# ##0,00 Kč") &amp; CHAR(10) &amp; "OK"),"Chybí data pro výpočet"),"")</f>
        <v/>
      </c>
      <c r="O483" s="26" t="str">
        <f>IF(AND(R483="NE",LEN('ÚHRADOVÝ KATALOG VZP - ZP'!O483)&gt;0),'ÚHRADOVÝ KATALOG VZP - ZP'!O483,"")</f>
        <v/>
      </c>
      <c r="P483" s="26" t="str">
        <f>IF(AND(R483="NE",LEN('ÚHRADOVÝ KATALOG VZP - ZP'!P483)&gt;0),'ÚHRADOVÝ KATALOG VZP - ZP'!P483,"")</f>
        <v/>
      </c>
      <c r="Q483" s="79" t="str">
        <f>IF(LEN(TRIM('ÚHRADOVÝ KATALOG VZP - ZP'!Q483))=0,"",IF(IFERROR(SEARCH("""",UPPER('ÚHRADOVÝ KATALOG VZP - ZP'!Q483)),0)=0,UPPER('ÚHRADOVÝ KATALOG VZP - ZP'!Q483),"("&amp;""""&amp;")"))</f>
        <v/>
      </c>
      <c r="R483" s="31" t="str">
        <f>IF(LEN(TRIM('ÚHRADOVÝ KATALOG VZP - ZP'!B483)&amp;TRIM('ÚHRADOVÝ KATALOG VZP - ZP'!C483)&amp;TRIM('ÚHRADOVÝ KATALOG VZP - ZP'!D483)&amp;TRIM('ÚHRADOVÝ KATALOG VZP - ZP'!E483)&amp;TRIM('ÚHRADOVÝ KATALOG VZP - ZP'!F483)&amp;TRIM('ÚHRADOVÝ KATALOG VZP - ZP'!G483)&amp;TRIM('ÚHRADOVÝ KATALOG VZP - ZP'!H483)&amp;TRIM('ÚHRADOVÝ KATALOG VZP - ZP'!I483)&amp;TRIM('ÚHRADOVÝ KATALOG VZP - ZP'!J483)&amp;TRIM('ÚHRADOVÝ KATALOG VZP - ZP'!K483)&amp;TRIM('ÚHRADOVÝ KATALOG VZP - ZP'!L483)&amp;TRIM('ÚHRADOVÝ KATALOG VZP - ZP'!M483)&amp;TRIM('ÚHRADOVÝ KATALOG VZP - ZP'!N483)&amp;TRIM('ÚHRADOVÝ KATALOG VZP - ZP'!O483)&amp;TRIM('ÚHRADOVÝ KATALOG VZP - ZP'!P483)&amp;TRIM('ÚHRADOVÝ KATALOG VZP - ZP'!Q483))=0,"ANO","NE")</f>
        <v>ANO</v>
      </c>
      <c r="S483" s="31" t="str">
        <f>IF(R483="NE",IF(LEN(TRIM('ÚHRADOVÝ KATALOG VZP - ZP'!B483))=0,"NOVÝ","OPRAVA"),"")</f>
        <v/>
      </c>
      <c r="T483" s="32" t="str">
        <f t="shared" si="32"/>
        <v>X</v>
      </c>
      <c r="U483" s="11"/>
      <c r="V483" s="11">
        <f>LEN(TRIM('ÚHRADOVÝ KATALOG VZP - ZP'!C483))</f>
        <v>0</v>
      </c>
      <c r="W483" s="11" t="str">
        <f>IF(IFERROR(SEARCH("""",UPPER('ÚHRADOVÝ KATALOG VZP - ZP'!C483)),0)&gt;0," "&amp;CHAR(34),"")</f>
        <v/>
      </c>
      <c r="X483" s="11" t="str">
        <f>IF(IFERROR(SEARCH("~?",UPPER('ÚHRADOVÝ KATALOG VZP - ZP'!C483)),0)&gt;0," ?","")</f>
        <v/>
      </c>
      <c r="Y483" s="11" t="str">
        <f>IF(IFERROR(SEARCH("!",UPPER('ÚHRADOVÝ KATALOG VZP - ZP'!C483)),0)&gt;0," !","")</f>
        <v/>
      </c>
      <c r="Z483" s="11" t="str">
        <f>IF(IFERROR(SEARCH("_",UPPER('ÚHRADOVÝ KATALOG VZP - ZP'!C483)),0)&gt;0," _","")</f>
        <v/>
      </c>
      <c r="AA483" s="11" t="str">
        <f>IF(IFERROR(SEARCH("§",UPPER('ÚHRADOVÝ KATALOG VZP - ZP'!C483)),0)&gt;0," §","")</f>
        <v/>
      </c>
      <c r="AB483" s="11" t="str">
        <f>IF(IFERROR(SEARCH("#",UPPER('ÚHRADOVÝ KATALOG VZP - ZP'!C483)),0)&gt;0," #","")</f>
        <v/>
      </c>
      <c r="AC483" s="11" t="str">
        <f>IF(IFERROR(SEARCH(CHAR(10),UPPER('ÚHRADOVÝ KATALOG VZP - ZP'!C483)),0)&gt;0," ALT+ENTER","")</f>
        <v/>
      </c>
      <c r="AD483" s="96" t="str">
        <f>IF(AND(V483=0, R483="NE"),"Chybí NAZ",IF(LEN(TRIM(W483&amp;X483&amp;Y483&amp;Z483&amp;AA483&amp;AB483&amp;AC483))&gt;0,"Nepovolený(é) znak(y):   "&amp;W483&amp;X483&amp;Y483&amp;Z483&amp;AA483&amp;AB483&amp;AC483,TRIM('ÚHRADOVÝ KATALOG VZP - ZP'!C483)))</f>
        <v/>
      </c>
      <c r="AE483" s="11">
        <f>LEN(TRIM('ÚHRADOVÝ KATALOG VZP - ZP'!D483))</f>
        <v>0</v>
      </c>
      <c r="AF483" s="11" t="str">
        <f>IF(IFERROR(SEARCH("""",UPPER('ÚHRADOVÝ KATALOG VZP - ZP'!D483)),0)&gt;0," "&amp;CHAR(34),"")</f>
        <v/>
      </c>
      <c r="AG483" s="11" t="str">
        <f>IF(IFERROR(SEARCH("~?",UPPER('ÚHRADOVÝ KATALOG VZP - ZP'!D483)),0)&gt;0," ?","")</f>
        <v/>
      </c>
      <c r="AH483" s="11" t="str">
        <f>IF(IFERROR(SEARCH("!",UPPER('ÚHRADOVÝ KATALOG VZP - ZP'!D483)),0)&gt;0," !","")</f>
        <v/>
      </c>
      <c r="AI483" s="11" t="str">
        <f>IF(IFERROR(SEARCH("_",UPPER('ÚHRADOVÝ KATALOG VZP - ZP'!D483)),0)&gt;0," _","")</f>
        <v/>
      </c>
      <c r="AJ483" s="11" t="str">
        <f>IF(IFERROR(SEARCH("§",UPPER('ÚHRADOVÝ KATALOG VZP - ZP'!D483)),0)&gt;0," §","")</f>
        <v/>
      </c>
      <c r="AK483" s="11" t="str">
        <f>IF(IFERROR(SEARCH("#",UPPER('ÚHRADOVÝ KATALOG VZP - ZP'!D483)),0)&gt;0," #","")</f>
        <v/>
      </c>
      <c r="AL483" s="11" t="str">
        <f>IF(IFERROR(SEARCH(CHAR(10),UPPER('ÚHRADOVÝ KATALOG VZP - ZP'!D483)),0)&gt;0," ALT+ENTER","")</f>
        <v/>
      </c>
      <c r="AM483" s="96" t="str">
        <f>IF(AND(AE483=0, R483="NE"),"Chybí DOP",IF(LEN(TRIM(AF483&amp;AG483&amp;AH483&amp;AI483&amp;AJ483&amp;AK483&amp;AL483))&gt;0,"Nepovolený(é) znak(y):   "&amp;AF483&amp;AG483&amp;AH483&amp;AI483&amp;AJ483&amp;AK483&amp;AL483,TRIM('ÚHRADOVÝ KATALOG VZP - ZP'!D483)))</f>
        <v/>
      </c>
    </row>
    <row r="484" spans="1:39" ht="30" hidden="1" customHeight="1" x14ac:dyDescent="0.2">
      <c r="A484" s="1">
        <v>479</v>
      </c>
      <c r="B484" s="20" t="str">
        <f>IF(ISBLANK('ÚHRADOVÝ KATALOG VZP - ZP'!B484),"",'ÚHRADOVÝ KATALOG VZP - ZP'!B484)</f>
        <v/>
      </c>
      <c r="C484" s="21" t="str">
        <f t="shared" si="29"/>
        <v/>
      </c>
      <c r="D484" s="21" t="str">
        <f t="shared" si="30"/>
        <v/>
      </c>
      <c r="E484" s="22" t="str">
        <f>IF(S484="NOVÝ",IF(LEN(TRIM('ÚHRADOVÝ KATALOG VZP - ZP'!E484))=0,"Chybí TYP",'ÚHRADOVÝ KATALOG VZP - ZP'!E484),IF(LEN(TRIM('ÚHRADOVÝ KATALOG VZP - ZP'!E484))=0,"",'ÚHRADOVÝ KATALOG VZP - ZP'!E484))</f>
        <v/>
      </c>
      <c r="F484" s="22" t="str">
        <f t="shared" si="31"/>
        <v/>
      </c>
      <c r="G484" s="22" t="str">
        <f>IF(S484="NOVÝ",IF(LEN(TRIM('ÚHRADOVÝ KATALOG VZP - ZP'!G484))=0,"???",IF(IFERROR(SEARCH("""",UPPER('ÚHRADOVÝ KATALOG VZP - ZP'!G484)),0)=0,UPPER('ÚHRADOVÝ KATALOG VZP - ZP'!G484),"("&amp;""""&amp;")")),IF(LEN(TRIM('ÚHRADOVÝ KATALOG VZP - ZP'!G484))=0,"",IF(IFERROR(SEARCH("""",UPPER('ÚHRADOVÝ KATALOG VZP - ZP'!G484)),0)=0,UPPER('ÚHRADOVÝ KATALOG VZP - ZP'!G484),"("&amp;""""&amp;")")))</f>
        <v/>
      </c>
      <c r="H484" s="22" t="str">
        <f>IF(IFERROR(SEARCH("""",UPPER('ÚHRADOVÝ KATALOG VZP - ZP'!H484)),0)=0,UPPER('ÚHRADOVÝ KATALOG VZP - ZP'!H484),"("&amp;""""&amp;")")</f>
        <v/>
      </c>
      <c r="I484" s="22" t="str">
        <f>IF(IFERROR(SEARCH("""",UPPER('ÚHRADOVÝ KATALOG VZP - ZP'!I484)),0)=0,UPPER('ÚHRADOVÝ KATALOG VZP - ZP'!I484),"("&amp;""""&amp;")")</f>
        <v/>
      </c>
      <c r="J484" s="23" t="str">
        <f>IF(S484="NOVÝ",IF(LEN(TRIM('ÚHRADOVÝ KATALOG VZP - ZP'!J484))=0,"Chybí VYC",'ÚHRADOVÝ KATALOG VZP - ZP'!J484),IF(LEN(TRIM('ÚHRADOVÝ KATALOG VZP - ZP'!J484))=0,"",'ÚHRADOVÝ KATALOG VZP - ZP'!J484))</f>
        <v/>
      </c>
      <c r="K484" s="22" t="str">
        <f>IF(S484="NOVÝ",IF(LEN(TRIM('ÚHRADOVÝ KATALOG VZP - ZP'!K484))=0,"Chybí MENA",IF(IFERROR(SEARCH("""",UPPER('ÚHRADOVÝ KATALOG VZP - ZP'!K484)),0)=0,UPPER('ÚHRADOVÝ KATALOG VZP - ZP'!K484),"("&amp;""""&amp;")")),IF(LEN(TRIM('ÚHRADOVÝ KATALOG VZP - ZP'!K484))=0,"",IF(IFERROR(SEARCH("""",UPPER('ÚHRADOVÝ KATALOG VZP - ZP'!K484)),0)=0,UPPER('ÚHRADOVÝ KATALOG VZP - ZP'!K484),"("&amp;""""&amp;")")))</f>
        <v/>
      </c>
      <c r="L484" s="24" t="str">
        <f>IF(S484="NOVÝ",IF(LEN(TRIM('ÚHRADOVÝ KATALOG VZP - ZP'!L484))=0,"Chybí KURZ",'ÚHRADOVÝ KATALOG VZP - ZP'!L484),IF(LEN(TRIM('ÚHRADOVÝ KATALOG VZP - ZP'!L484))=0,"",'ÚHRADOVÝ KATALOG VZP - ZP'!L484))</f>
        <v/>
      </c>
      <c r="M484" s="83" t="str">
        <f>IF(S484="NOVÝ",IF(LEN(TRIM('ÚHRADOVÝ KATALOG VZP - ZP'!M484))=0,"Chybí DPH",
IF(OR('ÚHRADOVÝ KATALOG VZP - ZP'!M484=15,'ÚHRADOVÝ KATALOG VZP - ZP'!M484=21),
'ÚHRADOVÝ KATALOG VZP - ZP'!M484,"CHYBA")),
IF(LEN(TRIM('ÚHRADOVÝ KATALOG VZP - ZP'!M484))=0,"",
IF(OR('ÚHRADOVÝ KATALOG VZP - ZP'!M484=15,'ÚHRADOVÝ KATALOG VZP - ZP'!M484=21),
'ÚHRADOVÝ KATALOG VZP - ZP'!M484,"CHYBA"))
)</f>
        <v/>
      </c>
      <c r="N484" s="25" t="str">
        <f>IF(R484="NE",IF(AND(T484&lt;&gt;"X",LEN('ÚHRADOVÝ KATALOG VZP - ZP'!N484)&gt;0),IF(ROUND(J484*L484*(1+(M484/100))*T484,2)&lt;'ÚHRADOVÝ KATALOG VZP - ZP'!N484,TEXT('ÚHRADOVÝ KATALOG VZP - ZP'!N484,"# ##0,00 Kč") &amp; CHAR(10) &amp; "&gt; " &amp; TEXT('ÚHRADOVÝ KATALOG VZP - ZP'!N484-(J484*L484*(1+(M484/100))*T484),"# ##0,00 Kč"),TEXT('ÚHRADOVÝ KATALOG VZP - ZP'!N484,"# ##0,00 Kč") &amp; CHAR(10) &amp; "OK"),"Chybí data pro výpočet"),"")</f>
        <v/>
      </c>
      <c r="O484" s="26" t="str">
        <f>IF(AND(R484="NE",LEN('ÚHRADOVÝ KATALOG VZP - ZP'!O484)&gt;0),'ÚHRADOVÝ KATALOG VZP - ZP'!O484,"")</f>
        <v/>
      </c>
      <c r="P484" s="26" t="str">
        <f>IF(AND(R484="NE",LEN('ÚHRADOVÝ KATALOG VZP - ZP'!P484)&gt;0),'ÚHRADOVÝ KATALOG VZP - ZP'!P484,"")</f>
        <v/>
      </c>
      <c r="Q484" s="79" t="str">
        <f>IF(LEN(TRIM('ÚHRADOVÝ KATALOG VZP - ZP'!Q484))=0,"",IF(IFERROR(SEARCH("""",UPPER('ÚHRADOVÝ KATALOG VZP - ZP'!Q484)),0)=0,UPPER('ÚHRADOVÝ KATALOG VZP - ZP'!Q484),"("&amp;""""&amp;")"))</f>
        <v/>
      </c>
      <c r="R484" s="31" t="str">
        <f>IF(LEN(TRIM('ÚHRADOVÝ KATALOG VZP - ZP'!B484)&amp;TRIM('ÚHRADOVÝ KATALOG VZP - ZP'!C484)&amp;TRIM('ÚHRADOVÝ KATALOG VZP - ZP'!D484)&amp;TRIM('ÚHRADOVÝ KATALOG VZP - ZP'!E484)&amp;TRIM('ÚHRADOVÝ KATALOG VZP - ZP'!F484)&amp;TRIM('ÚHRADOVÝ KATALOG VZP - ZP'!G484)&amp;TRIM('ÚHRADOVÝ KATALOG VZP - ZP'!H484)&amp;TRIM('ÚHRADOVÝ KATALOG VZP - ZP'!I484)&amp;TRIM('ÚHRADOVÝ KATALOG VZP - ZP'!J484)&amp;TRIM('ÚHRADOVÝ KATALOG VZP - ZP'!K484)&amp;TRIM('ÚHRADOVÝ KATALOG VZP - ZP'!L484)&amp;TRIM('ÚHRADOVÝ KATALOG VZP - ZP'!M484)&amp;TRIM('ÚHRADOVÝ KATALOG VZP - ZP'!N484)&amp;TRIM('ÚHRADOVÝ KATALOG VZP - ZP'!O484)&amp;TRIM('ÚHRADOVÝ KATALOG VZP - ZP'!P484)&amp;TRIM('ÚHRADOVÝ KATALOG VZP - ZP'!Q484))=0,"ANO","NE")</f>
        <v>ANO</v>
      </c>
      <c r="S484" s="31" t="str">
        <f>IF(R484="NE",IF(LEN(TRIM('ÚHRADOVÝ KATALOG VZP - ZP'!B484))=0,"NOVÝ","OPRAVA"),"")</f>
        <v/>
      </c>
      <c r="T484" s="32" t="str">
        <f t="shared" si="32"/>
        <v>X</v>
      </c>
      <c r="U484" s="11"/>
      <c r="V484" s="11">
        <f>LEN(TRIM('ÚHRADOVÝ KATALOG VZP - ZP'!C484))</f>
        <v>0</v>
      </c>
      <c r="W484" s="11" t="str">
        <f>IF(IFERROR(SEARCH("""",UPPER('ÚHRADOVÝ KATALOG VZP - ZP'!C484)),0)&gt;0," "&amp;CHAR(34),"")</f>
        <v/>
      </c>
      <c r="X484" s="11" t="str">
        <f>IF(IFERROR(SEARCH("~?",UPPER('ÚHRADOVÝ KATALOG VZP - ZP'!C484)),0)&gt;0," ?","")</f>
        <v/>
      </c>
      <c r="Y484" s="11" t="str">
        <f>IF(IFERROR(SEARCH("!",UPPER('ÚHRADOVÝ KATALOG VZP - ZP'!C484)),0)&gt;0," !","")</f>
        <v/>
      </c>
      <c r="Z484" s="11" t="str">
        <f>IF(IFERROR(SEARCH("_",UPPER('ÚHRADOVÝ KATALOG VZP - ZP'!C484)),0)&gt;0," _","")</f>
        <v/>
      </c>
      <c r="AA484" s="11" t="str">
        <f>IF(IFERROR(SEARCH("§",UPPER('ÚHRADOVÝ KATALOG VZP - ZP'!C484)),0)&gt;0," §","")</f>
        <v/>
      </c>
      <c r="AB484" s="11" t="str">
        <f>IF(IFERROR(SEARCH("#",UPPER('ÚHRADOVÝ KATALOG VZP - ZP'!C484)),0)&gt;0," #","")</f>
        <v/>
      </c>
      <c r="AC484" s="11" t="str">
        <f>IF(IFERROR(SEARCH(CHAR(10),UPPER('ÚHRADOVÝ KATALOG VZP - ZP'!C484)),0)&gt;0," ALT+ENTER","")</f>
        <v/>
      </c>
      <c r="AD484" s="96" t="str">
        <f>IF(AND(V484=0, R484="NE"),"Chybí NAZ",IF(LEN(TRIM(W484&amp;X484&amp;Y484&amp;Z484&amp;AA484&amp;AB484&amp;AC484))&gt;0,"Nepovolený(é) znak(y):   "&amp;W484&amp;X484&amp;Y484&amp;Z484&amp;AA484&amp;AB484&amp;AC484,TRIM('ÚHRADOVÝ KATALOG VZP - ZP'!C484)))</f>
        <v/>
      </c>
      <c r="AE484" s="11">
        <f>LEN(TRIM('ÚHRADOVÝ KATALOG VZP - ZP'!D484))</f>
        <v>0</v>
      </c>
      <c r="AF484" s="11" t="str">
        <f>IF(IFERROR(SEARCH("""",UPPER('ÚHRADOVÝ KATALOG VZP - ZP'!D484)),0)&gt;0," "&amp;CHAR(34),"")</f>
        <v/>
      </c>
      <c r="AG484" s="11" t="str">
        <f>IF(IFERROR(SEARCH("~?",UPPER('ÚHRADOVÝ KATALOG VZP - ZP'!D484)),0)&gt;0," ?","")</f>
        <v/>
      </c>
      <c r="AH484" s="11" t="str">
        <f>IF(IFERROR(SEARCH("!",UPPER('ÚHRADOVÝ KATALOG VZP - ZP'!D484)),0)&gt;0," !","")</f>
        <v/>
      </c>
      <c r="AI484" s="11" t="str">
        <f>IF(IFERROR(SEARCH("_",UPPER('ÚHRADOVÝ KATALOG VZP - ZP'!D484)),0)&gt;0," _","")</f>
        <v/>
      </c>
      <c r="AJ484" s="11" t="str">
        <f>IF(IFERROR(SEARCH("§",UPPER('ÚHRADOVÝ KATALOG VZP - ZP'!D484)),0)&gt;0," §","")</f>
        <v/>
      </c>
      <c r="AK484" s="11" t="str">
        <f>IF(IFERROR(SEARCH("#",UPPER('ÚHRADOVÝ KATALOG VZP - ZP'!D484)),0)&gt;0," #","")</f>
        <v/>
      </c>
      <c r="AL484" s="11" t="str">
        <f>IF(IFERROR(SEARCH(CHAR(10),UPPER('ÚHRADOVÝ KATALOG VZP - ZP'!D484)),0)&gt;0," ALT+ENTER","")</f>
        <v/>
      </c>
      <c r="AM484" s="96" t="str">
        <f>IF(AND(AE484=0, R484="NE"),"Chybí DOP",IF(LEN(TRIM(AF484&amp;AG484&amp;AH484&amp;AI484&amp;AJ484&amp;AK484&amp;AL484))&gt;0,"Nepovolený(é) znak(y):   "&amp;AF484&amp;AG484&amp;AH484&amp;AI484&amp;AJ484&amp;AK484&amp;AL484,TRIM('ÚHRADOVÝ KATALOG VZP - ZP'!D484)))</f>
        <v/>
      </c>
    </row>
    <row r="485" spans="1:39" ht="30" hidden="1" customHeight="1" x14ac:dyDescent="0.2">
      <c r="A485" s="1">
        <v>480</v>
      </c>
      <c r="B485" s="20" t="str">
        <f>IF(ISBLANK('ÚHRADOVÝ KATALOG VZP - ZP'!B485),"",'ÚHRADOVÝ KATALOG VZP - ZP'!B485)</f>
        <v/>
      </c>
      <c r="C485" s="21" t="str">
        <f t="shared" si="29"/>
        <v/>
      </c>
      <c r="D485" s="21" t="str">
        <f t="shared" si="30"/>
        <v/>
      </c>
      <c r="E485" s="22" t="str">
        <f>IF(S485="NOVÝ",IF(LEN(TRIM('ÚHRADOVÝ KATALOG VZP - ZP'!E485))=0,"Chybí TYP",'ÚHRADOVÝ KATALOG VZP - ZP'!E485),IF(LEN(TRIM('ÚHRADOVÝ KATALOG VZP - ZP'!E485))=0,"",'ÚHRADOVÝ KATALOG VZP - ZP'!E485))</f>
        <v/>
      </c>
      <c r="F485" s="22" t="str">
        <f t="shared" si="31"/>
        <v/>
      </c>
      <c r="G485" s="22" t="str">
        <f>IF(S485="NOVÝ",IF(LEN(TRIM('ÚHRADOVÝ KATALOG VZP - ZP'!G485))=0,"???",IF(IFERROR(SEARCH("""",UPPER('ÚHRADOVÝ KATALOG VZP - ZP'!G485)),0)=0,UPPER('ÚHRADOVÝ KATALOG VZP - ZP'!G485),"("&amp;""""&amp;")")),IF(LEN(TRIM('ÚHRADOVÝ KATALOG VZP - ZP'!G485))=0,"",IF(IFERROR(SEARCH("""",UPPER('ÚHRADOVÝ KATALOG VZP - ZP'!G485)),0)=0,UPPER('ÚHRADOVÝ KATALOG VZP - ZP'!G485),"("&amp;""""&amp;")")))</f>
        <v/>
      </c>
      <c r="H485" s="22" t="str">
        <f>IF(IFERROR(SEARCH("""",UPPER('ÚHRADOVÝ KATALOG VZP - ZP'!H485)),0)=0,UPPER('ÚHRADOVÝ KATALOG VZP - ZP'!H485),"("&amp;""""&amp;")")</f>
        <v/>
      </c>
      <c r="I485" s="22" t="str">
        <f>IF(IFERROR(SEARCH("""",UPPER('ÚHRADOVÝ KATALOG VZP - ZP'!I485)),0)=0,UPPER('ÚHRADOVÝ KATALOG VZP - ZP'!I485),"("&amp;""""&amp;")")</f>
        <v/>
      </c>
      <c r="J485" s="23" t="str">
        <f>IF(S485="NOVÝ",IF(LEN(TRIM('ÚHRADOVÝ KATALOG VZP - ZP'!J485))=0,"Chybí VYC",'ÚHRADOVÝ KATALOG VZP - ZP'!J485),IF(LEN(TRIM('ÚHRADOVÝ KATALOG VZP - ZP'!J485))=0,"",'ÚHRADOVÝ KATALOG VZP - ZP'!J485))</f>
        <v/>
      </c>
      <c r="K485" s="22" t="str">
        <f>IF(S485="NOVÝ",IF(LEN(TRIM('ÚHRADOVÝ KATALOG VZP - ZP'!K485))=0,"Chybí MENA",IF(IFERROR(SEARCH("""",UPPER('ÚHRADOVÝ KATALOG VZP - ZP'!K485)),0)=0,UPPER('ÚHRADOVÝ KATALOG VZP - ZP'!K485),"("&amp;""""&amp;")")),IF(LEN(TRIM('ÚHRADOVÝ KATALOG VZP - ZP'!K485))=0,"",IF(IFERROR(SEARCH("""",UPPER('ÚHRADOVÝ KATALOG VZP - ZP'!K485)),0)=0,UPPER('ÚHRADOVÝ KATALOG VZP - ZP'!K485),"("&amp;""""&amp;")")))</f>
        <v/>
      </c>
      <c r="L485" s="24" t="str">
        <f>IF(S485="NOVÝ",IF(LEN(TRIM('ÚHRADOVÝ KATALOG VZP - ZP'!L485))=0,"Chybí KURZ",'ÚHRADOVÝ KATALOG VZP - ZP'!L485),IF(LEN(TRIM('ÚHRADOVÝ KATALOG VZP - ZP'!L485))=0,"",'ÚHRADOVÝ KATALOG VZP - ZP'!L485))</f>
        <v/>
      </c>
      <c r="M485" s="83" t="str">
        <f>IF(S485="NOVÝ",IF(LEN(TRIM('ÚHRADOVÝ KATALOG VZP - ZP'!M485))=0,"Chybí DPH",
IF(OR('ÚHRADOVÝ KATALOG VZP - ZP'!M485=15,'ÚHRADOVÝ KATALOG VZP - ZP'!M485=21),
'ÚHRADOVÝ KATALOG VZP - ZP'!M485,"CHYBA")),
IF(LEN(TRIM('ÚHRADOVÝ KATALOG VZP - ZP'!M485))=0,"",
IF(OR('ÚHRADOVÝ KATALOG VZP - ZP'!M485=15,'ÚHRADOVÝ KATALOG VZP - ZP'!M485=21),
'ÚHRADOVÝ KATALOG VZP - ZP'!M485,"CHYBA"))
)</f>
        <v/>
      </c>
      <c r="N485" s="25" t="str">
        <f>IF(R485="NE",IF(AND(T485&lt;&gt;"X",LEN('ÚHRADOVÝ KATALOG VZP - ZP'!N485)&gt;0),IF(ROUND(J485*L485*(1+(M485/100))*T485,2)&lt;'ÚHRADOVÝ KATALOG VZP - ZP'!N485,TEXT('ÚHRADOVÝ KATALOG VZP - ZP'!N485,"# ##0,00 Kč") &amp; CHAR(10) &amp; "&gt; " &amp; TEXT('ÚHRADOVÝ KATALOG VZP - ZP'!N485-(J485*L485*(1+(M485/100))*T485),"# ##0,00 Kč"),TEXT('ÚHRADOVÝ KATALOG VZP - ZP'!N485,"# ##0,00 Kč") &amp; CHAR(10) &amp; "OK"),"Chybí data pro výpočet"),"")</f>
        <v/>
      </c>
      <c r="O485" s="26" t="str">
        <f>IF(AND(R485="NE",LEN('ÚHRADOVÝ KATALOG VZP - ZP'!O485)&gt;0),'ÚHRADOVÝ KATALOG VZP - ZP'!O485,"")</f>
        <v/>
      </c>
      <c r="P485" s="26" t="str">
        <f>IF(AND(R485="NE",LEN('ÚHRADOVÝ KATALOG VZP - ZP'!P485)&gt;0),'ÚHRADOVÝ KATALOG VZP - ZP'!P485,"")</f>
        <v/>
      </c>
      <c r="Q485" s="79" t="str">
        <f>IF(LEN(TRIM('ÚHRADOVÝ KATALOG VZP - ZP'!Q485))=0,"",IF(IFERROR(SEARCH("""",UPPER('ÚHRADOVÝ KATALOG VZP - ZP'!Q485)),0)=0,UPPER('ÚHRADOVÝ KATALOG VZP - ZP'!Q485),"("&amp;""""&amp;")"))</f>
        <v/>
      </c>
      <c r="R485" s="31" t="str">
        <f>IF(LEN(TRIM('ÚHRADOVÝ KATALOG VZP - ZP'!B485)&amp;TRIM('ÚHRADOVÝ KATALOG VZP - ZP'!C485)&amp;TRIM('ÚHRADOVÝ KATALOG VZP - ZP'!D485)&amp;TRIM('ÚHRADOVÝ KATALOG VZP - ZP'!E485)&amp;TRIM('ÚHRADOVÝ KATALOG VZP - ZP'!F485)&amp;TRIM('ÚHRADOVÝ KATALOG VZP - ZP'!G485)&amp;TRIM('ÚHRADOVÝ KATALOG VZP - ZP'!H485)&amp;TRIM('ÚHRADOVÝ KATALOG VZP - ZP'!I485)&amp;TRIM('ÚHRADOVÝ KATALOG VZP - ZP'!J485)&amp;TRIM('ÚHRADOVÝ KATALOG VZP - ZP'!K485)&amp;TRIM('ÚHRADOVÝ KATALOG VZP - ZP'!L485)&amp;TRIM('ÚHRADOVÝ KATALOG VZP - ZP'!M485)&amp;TRIM('ÚHRADOVÝ KATALOG VZP - ZP'!N485)&amp;TRIM('ÚHRADOVÝ KATALOG VZP - ZP'!O485)&amp;TRIM('ÚHRADOVÝ KATALOG VZP - ZP'!P485)&amp;TRIM('ÚHRADOVÝ KATALOG VZP - ZP'!Q485))=0,"ANO","NE")</f>
        <v>ANO</v>
      </c>
      <c r="S485" s="31" t="str">
        <f>IF(R485="NE",IF(LEN(TRIM('ÚHRADOVÝ KATALOG VZP - ZP'!B485))=0,"NOVÝ","OPRAVA"),"")</f>
        <v/>
      </c>
      <c r="T485" s="32" t="str">
        <f t="shared" si="32"/>
        <v>X</v>
      </c>
      <c r="U485" s="11"/>
      <c r="V485" s="11">
        <f>LEN(TRIM('ÚHRADOVÝ KATALOG VZP - ZP'!C485))</f>
        <v>0</v>
      </c>
      <c r="W485" s="11" t="str">
        <f>IF(IFERROR(SEARCH("""",UPPER('ÚHRADOVÝ KATALOG VZP - ZP'!C485)),0)&gt;0," "&amp;CHAR(34),"")</f>
        <v/>
      </c>
      <c r="X485" s="11" t="str">
        <f>IF(IFERROR(SEARCH("~?",UPPER('ÚHRADOVÝ KATALOG VZP - ZP'!C485)),0)&gt;0," ?","")</f>
        <v/>
      </c>
      <c r="Y485" s="11" t="str">
        <f>IF(IFERROR(SEARCH("!",UPPER('ÚHRADOVÝ KATALOG VZP - ZP'!C485)),0)&gt;0," !","")</f>
        <v/>
      </c>
      <c r="Z485" s="11" t="str">
        <f>IF(IFERROR(SEARCH("_",UPPER('ÚHRADOVÝ KATALOG VZP - ZP'!C485)),0)&gt;0," _","")</f>
        <v/>
      </c>
      <c r="AA485" s="11" t="str">
        <f>IF(IFERROR(SEARCH("§",UPPER('ÚHRADOVÝ KATALOG VZP - ZP'!C485)),0)&gt;0," §","")</f>
        <v/>
      </c>
      <c r="AB485" s="11" t="str">
        <f>IF(IFERROR(SEARCH("#",UPPER('ÚHRADOVÝ KATALOG VZP - ZP'!C485)),0)&gt;0," #","")</f>
        <v/>
      </c>
      <c r="AC485" s="11" t="str">
        <f>IF(IFERROR(SEARCH(CHAR(10),UPPER('ÚHRADOVÝ KATALOG VZP - ZP'!C485)),0)&gt;0," ALT+ENTER","")</f>
        <v/>
      </c>
      <c r="AD485" s="96" t="str">
        <f>IF(AND(V485=0, R485="NE"),"Chybí NAZ",IF(LEN(TRIM(W485&amp;X485&amp;Y485&amp;Z485&amp;AA485&amp;AB485&amp;AC485))&gt;0,"Nepovolený(é) znak(y):   "&amp;W485&amp;X485&amp;Y485&amp;Z485&amp;AA485&amp;AB485&amp;AC485,TRIM('ÚHRADOVÝ KATALOG VZP - ZP'!C485)))</f>
        <v/>
      </c>
      <c r="AE485" s="11">
        <f>LEN(TRIM('ÚHRADOVÝ KATALOG VZP - ZP'!D485))</f>
        <v>0</v>
      </c>
      <c r="AF485" s="11" t="str">
        <f>IF(IFERROR(SEARCH("""",UPPER('ÚHRADOVÝ KATALOG VZP - ZP'!D485)),0)&gt;0," "&amp;CHAR(34),"")</f>
        <v/>
      </c>
      <c r="AG485" s="11" t="str">
        <f>IF(IFERROR(SEARCH("~?",UPPER('ÚHRADOVÝ KATALOG VZP - ZP'!D485)),0)&gt;0," ?","")</f>
        <v/>
      </c>
      <c r="AH485" s="11" t="str">
        <f>IF(IFERROR(SEARCH("!",UPPER('ÚHRADOVÝ KATALOG VZP - ZP'!D485)),0)&gt;0," !","")</f>
        <v/>
      </c>
      <c r="AI485" s="11" t="str">
        <f>IF(IFERROR(SEARCH("_",UPPER('ÚHRADOVÝ KATALOG VZP - ZP'!D485)),0)&gt;0," _","")</f>
        <v/>
      </c>
      <c r="AJ485" s="11" t="str">
        <f>IF(IFERROR(SEARCH("§",UPPER('ÚHRADOVÝ KATALOG VZP - ZP'!D485)),0)&gt;0," §","")</f>
        <v/>
      </c>
      <c r="AK485" s="11" t="str">
        <f>IF(IFERROR(SEARCH("#",UPPER('ÚHRADOVÝ KATALOG VZP - ZP'!D485)),0)&gt;0," #","")</f>
        <v/>
      </c>
      <c r="AL485" s="11" t="str">
        <f>IF(IFERROR(SEARCH(CHAR(10),UPPER('ÚHRADOVÝ KATALOG VZP - ZP'!D485)),0)&gt;0," ALT+ENTER","")</f>
        <v/>
      </c>
      <c r="AM485" s="96" t="str">
        <f>IF(AND(AE485=0, R485="NE"),"Chybí DOP",IF(LEN(TRIM(AF485&amp;AG485&amp;AH485&amp;AI485&amp;AJ485&amp;AK485&amp;AL485))&gt;0,"Nepovolený(é) znak(y):   "&amp;AF485&amp;AG485&amp;AH485&amp;AI485&amp;AJ485&amp;AK485&amp;AL485,TRIM('ÚHRADOVÝ KATALOG VZP - ZP'!D485)))</f>
        <v/>
      </c>
    </row>
    <row r="486" spans="1:39" ht="30" hidden="1" customHeight="1" x14ac:dyDescent="0.2">
      <c r="A486" s="1">
        <v>481</v>
      </c>
      <c r="B486" s="20" t="str">
        <f>IF(ISBLANK('ÚHRADOVÝ KATALOG VZP - ZP'!B486),"",'ÚHRADOVÝ KATALOG VZP - ZP'!B486)</f>
        <v/>
      </c>
      <c r="C486" s="21" t="str">
        <f t="shared" si="29"/>
        <v/>
      </c>
      <c r="D486" s="21" t="str">
        <f t="shared" si="30"/>
        <v/>
      </c>
      <c r="E486" s="22" t="str">
        <f>IF(S486="NOVÝ",IF(LEN(TRIM('ÚHRADOVÝ KATALOG VZP - ZP'!E486))=0,"Chybí TYP",'ÚHRADOVÝ KATALOG VZP - ZP'!E486),IF(LEN(TRIM('ÚHRADOVÝ KATALOG VZP - ZP'!E486))=0,"",'ÚHRADOVÝ KATALOG VZP - ZP'!E486))</f>
        <v/>
      </c>
      <c r="F486" s="22" t="str">
        <f t="shared" si="31"/>
        <v/>
      </c>
      <c r="G486" s="22" t="str">
        <f>IF(S486="NOVÝ",IF(LEN(TRIM('ÚHRADOVÝ KATALOG VZP - ZP'!G486))=0,"???",IF(IFERROR(SEARCH("""",UPPER('ÚHRADOVÝ KATALOG VZP - ZP'!G486)),0)=0,UPPER('ÚHRADOVÝ KATALOG VZP - ZP'!G486),"("&amp;""""&amp;")")),IF(LEN(TRIM('ÚHRADOVÝ KATALOG VZP - ZP'!G486))=0,"",IF(IFERROR(SEARCH("""",UPPER('ÚHRADOVÝ KATALOG VZP - ZP'!G486)),0)=0,UPPER('ÚHRADOVÝ KATALOG VZP - ZP'!G486),"("&amp;""""&amp;")")))</f>
        <v/>
      </c>
      <c r="H486" s="22" t="str">
        <f>IF(IFERROR(SEARCH("""",UPPER('ÚHRADOVÝ KATALOG VZP - ZP'!H486)),0)=0,UPPER('ÚHRADOVÝ KATALOG VZP - ZP'!H486),"("&amp;""""&amp;")")</f>
        <v/>
      </c>
      <c r="I486" s="22" t="str">
        <f>IF(IFERROR(SEARCH("""",UPPER('ÚHRADOVÝ KATALOG VZP - ZP'!I486)),0)=0,UPPER('ÚHRADOVÝ KATALOG VZP - ZP'!I486),"("&amp;""""&amp;")")</f>
        <v/>
      </c>
      <c r="J486" s="23" t="str">
        <f>IF(S486="NOVÝ",IF(LEN(TRIM('ÚHRADOVÝ KATALOG VZP - ZP'!J486))=0,"Chybí VYC",'ÚHRADOVÝ KATALOG VZP - ZP'!J486),IF(LEN(TRIM('ÚHRADOVÝ KATALOG VZP - ZP'!J486))=0,"",'ÚHRADOVÝ KATALOG VZP - ZP'!J486))</f>
        <v/>
      </c>
      <c r="K486" s="22" t="str">
        <f>IF(S486="NOVÝ",IF(LEN(TRIM('ÚHRADOVÝ KATALOG VZP - ZP'!K486))=0,"Chybí MENA",IF(IFERROR(SEARCH("""",UPPER('ÚHRADOVÝ KATALOG VZP - ZP'!K486)),0)=0,UPPER('ÚHRADOVÝ KATALOG VZP - ZP'!K486),"("&amp;""""&amp;")")),IF(LEN(TRIM('ÚHRADOVÝ KATALOG VZP - ZP'!K486))=0,"",IF(IFERROR(SEARCH("""",UPPER('ÚHRADOVÝ KATALOG VZP - ZP'!K486)),0)=0,UPPER('ÚHRADOVÝ KATALOG VZP - ZP'!K486),"("&amp;""""&amp;")")))</f>
        <v/>
      </c>
      <c r="L486" s="24" t="str">
        <f>IF(S486="NOVÝ",IF(LEN(TRIM('ÚHRADOVÝ KATALOG VZP - ZP'!L486))=0,"Chybí KURZ",'ÚHRADOVÝ KATALOG VZP - ZP'!L486),IF(LEN(TRIM('ÚHRADOVÝ KATALOG VZP - ZP'!L486))=0,"",'ÚHRADOVÝ KATALOG VZP - ZP'!L486))</f>
        <v/>
      </c>
      <c r="M486" s="83" t="str">
        <f>IF(S486="NOVÝ",IF(LEN(TRIM('ÚHRADOVÝ KATALOG VZP - ZP'!M486))=0,"Chybí DPH",
IF(OR('ÚHRADOVÝ KATALOG VZP - ZP'!M486=15,'ÚHRADOVÝ KATALOG VZP - ZP'!M486=21),
'ÚHRADOVÝ KATALOG VZP - ZP'!M486,"CHYBA")),
IF(LEN(TRIM('ÚHRADOVÝ KATALOG VZP - ZP'!M486))=0,"",
IF(OR('ÚHRADOVÝ KATALOG VZP - ZP'!M486=15,'ÚHRADOVÝ KATALOG VZP - ZP'!M486=21),
'ÚHRADOVÝ KATALOG VZP - ZP'!M486,"CHYBA"))
)</f>
        <v/>
      </c>
      <c r="N486" s="25" t="str">
        <f>IF(R486="NE",IF(AND(T486&lt;&gt;"X",LEN('ÚHRADOVÝ KATALOG VZP - ZP'!N486)&gt;0),IF(ROUND(J486*L486*(1+(M486/100))*T486,2)&lt;'ÚHRADOVÝ KATALOG VZP - ZP'!N486,TEXT('ÚHRADOVÝ KATALOG VZP - ZP'!N486,"# ##0,00 Kč") &amp; CHAR(10) &amp; "&gt; " &amp; TEXT('ÚHRADOVÝ KATALOG VZP - ZP'!N486-(J486*L486*(1+(M486/100))*T486),"# ##0,00 Kč"),TEXT('ÚHRADOVÝ KATALOG VZP - ZP'!N486,"# ##0,00 Kč") &amp; CHAR(10) &amp; "OK"),"Chybí data pro výpočet"),"")</f>
        <v/>
      </c>
      <c r="O486" s="26" t="str">
        <f>IF(AND(R486="NE",LEN('ÚHRADOVÝ KATALOG VZP - ZP'!O486)&gt;0),'ÚHRADOVÝ KATALOG VZP - ZP'!O486,"")</f>
        <v/>
      </c>
      <c r="P486" s="26" t="str">
        <f>IF(AND(R486="NE",LEN('ÚHRADOVÝ KATALOG VZP - ZP'!P486)&gt;0),'ÚHRADOVÝ KATALOG VZP - ZP'!P486,"")</f>
        <v/>
      </c>
      <c r="Q486" s="79" t="str">
        <f>IF(LEN(TRIM('ÚHRADOVÝ KATALOG VZP - ZP'!Q486))=0,"",IF(IFERROR(SEARCH("""",UPPER('ÚHRADOVÝ KATALOG VZP - ZP'!Q486)),0)=0,UPPER('ÚHRADOVÝ KATALOG VZP - ZP'!Q486),"("&amp;""""&amp;")"))</f>
        <v/>
      </c>
      <c r="R486" s="31" t="str">
        <f>IF(LEN(TRIM('ÚHRADOVÝ KATALOG VZP - ZP'!B486)&amp;TRIM('ÚHRADOVÝ KATALOG VZP - ZP'!C486)&amp;TRIM('ÚHRADOVÝ KATALOG VZP - ZP'!D486)&amp;TRIM('ÚHRADOVÝ KATALOG VZP - ZP'!E486)&amp;TRIM('ÚHRADOVÝ KATALOG VZP - ZP'!F486)&amp;TRIM('ÚHRADOVÝ KATALOG VZP - ZP'!G486)&amp;TRIM('ÚHRADOVÝ KATALOG VZP - ZP'!H486)&amp;TRIM('ÚHRADOVÝ KATALOG VZP - ZP'!I486)&amp;TRIM('ÚHRADOVÝ KATALOG VZP - ZP'!J486)&amp;TRIM('ÚHRADOVÝ KATALOG VZP - ZP'!K486)&amp;TRIM('ÚHRADOVÝ KATALOG VZP - ZP'!L486)&amp;TRIM('ÚHRADOVÝ KATALOG VZP - ZP'!M486)&amp;TRIM('ÚHRADOVÝ KATALOG VZP - ZP'!N486)&amp;TRIM('ÚHRADOVÝ KATALOG VZP - ZP'!O486)&amp;TRIM('ÚHRADOVÝ KATALOG VZP - ZP'!P486)&amp;TRIM('ÚHRADOVÝ KATALOG VZP - ZP'!Q486))=0,"ANO","NE")</f>
        <v>ANO</v>
      </c>
      <c r="S486" s="31" t="str">
        <f>IF(R486="NE",IF(LEN(TRIM('ÚHRADOVÝ KATALOG VZP - ZP'!B486))=0,"NOVÝ","OPRAVA"),"")</f>
        <v/>
      </c>
      <c r="T486" s="32" t="str">
        <f t="shared" si="32"/>
        <v>X</v>
      </c>
      <c r="U486" s="11"/>
      <c r="V486" s="11">
        <f>LEN(TRIM('ÚHRADOVÝ KATALOG VZP - ZP'!C486))</f>
        <v>0</v>
      </c>
      <c r="W486" s="11" t="str">
        <f>IF(IFERROR(SEARCH("""",UPPER('ÚHRADOVÝ KATALOG VZP - ZP'!C486)),0)&gt;0," "&amp;CHAR(34),"")</f>
        <v/>
      </c>
      <c r="X486" s="11" t="str">
        <f>IF(IFERROR(SEARCH("~?",UPPER('ÚHRADOVÝ KATALOG VZP - ZP'!C486)),0)&gt;0," ?","")</f>
        <v/>
      </c>
      <c r="Y486" s="11" t="str">
        <f>IF(IFERROR(SEARCH("!",UPPER('ÚHRADOVÝ KATALOG VZP - ZP'!C486)),0)&gt;0," !","")</f>
        <v/>
      </c>
      <c r="Z486" s="11" t="str">
        <f>IF(IFERROR(SEARCH("_",UPPER('ÚHRADOVÝ KATALOG VZP - ZP'!C486)),0)&gt;0," _","")</f>
        <v/>
      </c>
      <c r="AA486" s="11" t="str">
        <f>IF(IFERROR(SEARCH("§",UPPER('ÚHRADOVÝ KATALOG VZP - ZP'!C486)),0)&gt;0," §","")</f>
        <v/>
      </c>
      <c r="AB486" s="11" t="str">
        <f>IF(IFERROR(SEARCH("#",UPPER('ÚHRADOVÝ KATALOG VZP - ZP'!C486)),0)&gt;0," #","")</f>
        <v/>
      </c>
      <c r="AC486" s="11" t="str">
        <f>IF(IFERROR(SEARCH(CHAR(10),UPPER('ÚHRADOVÝ KATALOG VZP - ZP'!C486)),0)&gt;0," ALT+ENTER","")</f>
        <v/>
      </c>
      <c r="AD486" s="96" t="str">
        <f>IF(AND(V486=0, R486="NE"),"Chybí NAZ",IF(LEN(TRIM(W486&amp;X486&amp;Y486&amp;Z486&amp;AA486&amp;AB486&amp;AC486))&gt;0,"Nepovolený(é) znak(y):   "&amp;W486&amp;X486&amp;Y486&amp;Z486&amp;AA486&amp;AB486&amp;AC486,TRIM('ÚHRADOVÝ KATALOG VZP - ZP'!C486)))</f>
        <v/>
      </c>
      <c r="AE486" s="11">
        <f>LEN(TRIM('ÚHRADOVÝ KATALOG VZP - ZP'!D486))</f>
        <v>0</v>
      </c>
      <c r="AF486" s="11" t="str">
        <f>IF(IFERROR(SEARCH("""",UPPER('ÚHRADOVÝ KATALOG VZP - ZP'!D486)),0)&gt;0," "&amp;CHAR(34),"")</f>
        <v/>
      </c>
      <c r="AG486" s="11" t="str">
        <f>IF(IFERROR(SEARCH("~?",UPPER('ÚHRADOVÝ KATALOG VZP - ZP'!D486)),0)&gt;0," ?","")</f>
        <v/>
      </c>
      <c r="AH486" s="11" t="str">
        <f>IF(IFERROR(SEARCH("!",UPPER('ÚHRADOVÝ KATALOG VZP - ZP'!D486)),0)&gt;0," !","")</f>
        <v/>
      </c>
      <c r="AI486" s="11" t="str">
        <f>IF(IFERROR(SEARCH("_",UPPER('ÚHRADOVÝ KATALOG VZP - ZP'!D486)),0)&gt;0," _","")</f>
        <v/>
      </c>
      <c r="AJ486" s="11" t="str">
        <f>IF(IFERROR(SEARCH("§",UPPER('ÚHRADOVÝ KATALOG VZP - ZP'!D486)),0)&gt;0," §","")</f>
        <v/>
      </c>
      <c r="AK486" s="11" t="str">
        <f>IF(IFERROR(SEARCH("#",UPPER('ÚHRADOVÝ KATALOG VZP - ZP'!D486)),0)&gt;0," #","")</f>
        <v/>
      </c>
      <c r="AL486" s="11" t="str">
        <f>IF(IFERROR(SEARCH(CHAR(10),UPPER('ÚHRADOVÝ KATALOG VZP - ZP'!D486)),0)&gt;0," ALT+ENTER","")</f>
        <v/>
      </c>
      <c r="AM486" s="96" t="str">
        <f>IF(AND(AE486=0, R486="NE"),"Chybí DOP",IF(LEN(TRIM(AF486&amp;AG486&amp;AH486&amp;AI486&amp;AJ486&amp;AK486&amp;AL486))&gt;0,"Nepovolený(é) znak(y):   "&amp;AF486&amp;AG486&amp;AH486&amp;AI486&amp;AJ486&amp;AK486&amp;AL486,TRIM('ÚHRADOVÝ KATALOG VZP - ZP'!D486)))</f>
        <v/>
      </c>
    </row>
    <row r="487" spans="1:39" ht="30" hidden="1" customHeight="1" x14ac:dyDescent="0.2">
      <c r="A487" s="1">
        <v>482</v>
      </c>
      <c r="B487" s="20" t="str">
        <f>IF(ISBLANK('ÚHRADOVÝ KATALOG VZP - ZP'!B487),"",'ÚHRADOVÝ KATALOG VZP - ZP'!B487)</f>
        <v/>
      </c>
      <c r="C487" s="21" t="str">
        <f t="shared" si="29"/>
        <v/>
      </c>
      <c r="D487" s="21" t="str">
        <f t="shared" si="30"/>
        <v/>
      </c>
      <c r="E487" s="22" t="str">
        <f>IF(S487="NOVÝ",IF(LEN(TRIM('ÚHRADOVÝ KATALOG VZP - ZP'!E487))=0,"Chybí TYP",'ÚHRADOVÝ KATALOG VZP - ZP'!E487),IF(LEN(TRIM('ÚHRADOVÝ KATALOG VZP - ZP'!E487))=0,"",'ÚHRADOVÝ KATALOG VZP - ZP'!E487))</f>
        <v/>
      </c>
      <c r="F487" s="22" t="str">
        <f t="shared" si="31"/>
        <v/>
      </c>
      <c r="G487" s="22" t="str">
        <f>IF(S487="NOVÝ",IF(LEN(TRIM('ÚHRADOVÝ KATALOG VZP - ZP'!G487))=0,"???",IF(IFERROR(SEARCH("""",UPPER('ÚHRADOVÝ KATALOG VZP - ZP'!G487)),0)=0,UPPER('ÚHRADOVÝ KATALOG VZP - ZP'!G487),"("&amp;""""&amp;")")),IF(LEN(TRIM('ÚHRADOVÝ KATALOG VZP - ZP'!G487))=0,"",IF(IFERROR(SEARCH("""",UPPER('ÚHRADOVÝ KATALOG VZP - ZP'!G487)),0)=0,UPPER('ÚHRADOVÝ KATALOG VZP - ZP'!G487),"("&amp;""""&amp;")")))</f>
        <v/>
      </c>
      <c r="H487" s="22" t="str">
        <f>IF(IFERROR(SEARCH("""",UPPER('ÚHRADOVÝ KATALOG VZP - ZP'!H487)),0)=0,UPPER('ÚHRADOVÝ KATALOG VZP - ZP'!H487),"("&amp;""""&amp;")")</f>
        <v/>
      </c>
      <c r="I487" s="22" t="str">
        <f>IF(IFERROR(SEARCH("""",UPPER('ÚHRADOVÝ KATALOG VZP - ZP'!I487)),0)=0,UPPER('ÚHRADOVÝ KATALOG VZP - ZP'!I487),"("&amp;""""&amp;")")</f>
        <v/>
      </c>
      <c r="J487" s="23" t="str">
        <f>IF(S487="NOVÝ",IF(LEN(TRIM('ÚHRADOVÝ KATALOG VZP - ZP'!J487))=0,"Chybí VYC",'ÚHRADOVÝ KATALOG VZP - ZP'!J487),IF(LEN(TRIM('ÚHRADOVÝ KATALOG VZP - ZP'!J487))=0,"",'ÚHRADOVÝ KATALOG VZP - ZP'!J487))</f>
        <v/>
      </c>
      <c r="K487" s="22" t="str">
        <f>IF(S487="NOVÝ",IF(LEN(TRIM('ÚHRADOVÝ KATALOG VZP - ZP'!K487))=0,"Chybí MENA",IF(IFERROR(SEARCH("""",UPPER('ÚHRADOVÝ KATALOG VZP - ZP'!K487)),0)=0,UPPER('ÚHRADOVÝ KATALOG VZP - ZP'!K487),"("&amp;""""&amp;")")),IF(LEN(TRIM('ÚHRADOVÝ KATALOG VZP - ZP'!K487))=0,"",IF(IFERROR(SEARCH("""",UPPER('ÚHRADOVÝ KATALOG VZP - ZP'!K487)),0)=0,UPPER('ÚHRADOVÝ KATALOG VZP - ZP'!K487),"("&amp;""""&amp;")")))</f>
        <v/>
      </c>
      <c r="L487" s="24" t="str">
        <f>IF(S487="NOVÝ",IF(LEN(TRIM('ÚHRADOVÝ KATALOG VZP - ZP'!L487))=0,"Chybí KURZ",'ÚHRADOVÝ KATALOG VZP - ZP'!L487),IF(LEN(TRIM('ÚHRADOVÝ KATALOG VZP - ZP'!L487))=0,"",'ÚHRADOVÝ KATALOG VZP - ZP'!L487))</f>
        <v/>
      </c>
      <c r="M487" s="83" t="str">
        <f>IF(S487="NOVÝ",IF(LEN(TRIM('ÚHRADOVÝ KATALOG VZP - ZP'!M487))=0,"Chybí DPH",
IF(OR('ÚHRADOVÝ KATALOG VZP - ZP'!M487=15,'ÚHRADOVÝ KATALOG VZP - ZP'!M487=21),
'ÚHRADOVÝ KATALOG VZP - ZP'!M487,"CHYBA")),
IF(LEN(TRIM('ÚHRADOVÝ KATALOG VZP - ZP'!M487))=0,"",
IF(OR('ÚHRADOVÝ KATALOG VZP - ZP'!M487=15,'ÚHRADOVÝ KATALOG VZP - ZP'!M487=21),
'ÚHRADOVÝ KATALOG VZP - ZP'!M487,"CHYBA"))
)</f>
        <v/>
      </c>
      <c r="N487" s="25" t="str">
        <f>IF(R487="NE",IF(AND(T487&lt;&gt;"X",LEN('ÚHRADOVÝ KATALOG VZP - ZP'!N487)&gt;0),IF(ROUND(J487*L487*(1+(M487/100))*T487,2)&lt;'ÚHRADOVÝ KATALOG VZP - ZP'!N487,TEXT('ÚHRADOVÝ KATALOG VZP - ZP'!N487,"# ##0,00 Kč") &amp; CHAR(10) &amp; "&gt; " &amp; TEXT('ÚHRADOVÝ KATALOG VZP - ZP'!N487-(J487*L487*(1+(M487/100))*T487),"# ##0,00 Kč"),TEXT('ÚHRADOVÝ KATALOG VZP - ZP'!N487,"# ##0,00 Kč") &amp; CHAR(10) &amp; "OK"),"Chybí data pro výpočet"),"")</f>
        <v/>
      </c>
      <c r="O487" s="26" t="str">
        <f>IF(AND(R487="NE",LEN('ÚHRADOVÝ KATALOG VZP - ZP'!O487)&gt;0),'ÚHRADOVÝ KATALOG VZP - ZP'!O487,"")</f>
        <v/>
      </c>
      <c r="P487" s="26" t="str">
        <f>IF(AND(R487="NE",LEN('ÚHRADOVÝ KATALOG VZP - ZP'!P487)&gt;0),'ÚHRADOVÝ KATALOG VZP - ZP'!P487,"")</f>
        <v/>
      </c>
      <c r="Q487" s="79" t="str">
        <f>IF(LEN(TRIM('ÚHRADOVÝ KATALOG VZP - ZP'!Q487))=0,"",IF(IFERROR(SEARCH("""",UPPER('ÚHRADOVÝ KATALOG VZP - ZP'!Q487)),0)=0,UPPER('ÚHRADOVÝ KATALOG VZP - ZP'!Q487),"("&amp;""""&amp;")"))</f>
        <v/>
      </c>
      <c r="R487" s="31" t="str">
        <f>IF(LEN(TRIM('ÚHRADOVÝ KATALOG VZP - ZP'!B487)&amp;TRIM('ÚHRADOVÝ KATALOG VZP - ZP'!C487)&amp;TRIM('ÚHRADOVÝ KATALOG VZP - ZP'!D487)&amp;TRIM('ÚHRADOVÝ KATALOG VZP - ZP'!E487)&amp;TRIM('ÚHRADOVÝ KATALOG VZP - ZP'!F487)&amp;TRIM('ÚHRADOVÝ KATALOG VZP - ZP'!G487)&amp;TRIM('ÚHRADOVÝ KATALOG VZP - ZP'!H487)&amp;TRIM('ÚHRADOVÝ KATALOG VZP - ZP'!I487)&amp;TRIM('ÚHRADOVÝ KATALOG VZP - ZP'!J487)&amp;TRIM('ÚHRADOVÝ KATALOG VZP - ZP'!K487)&amp;TRIM('ÚHRADOVÝ KATALOG VZP - ZP'!L487)&amp;TRIM('ÚHRADOVÝ KATALOG VZP - ZP'!M487)&amp;TRIM('ÚHRADOVÝ KATALOG VZP - ZP'!N487)&amp;TRIM('ÚHRADOVÝ KATALOG VZP - ZP'!O487)&amp;TRIM('ÚHRADOVÝ KATALOG VZP - ZP'!P487)&amp;TRIM('ÚHRADOVÝ KATALOG VZP - ZP'!Q487))=0,"ANO","NE")</f>
        <v>ANO</v>
      </c>
      <c r="S487" s="31" t="str">
        <f>IF(R487="NE",IF(LEN(TRIM('ÚHRADOVÝ KATALOG VZP - ZP'!B487))=0,"NOVÝ","OPRAVA"),"")</f>
        <v/>
      </c>
      <c r="T487" s="32" t="str">
        <f t="shared" si="32"/>
        <v>X</v>
      </c>
      <c r="U487" s="11"/>
      <c r="V487" s="11">
        <f>LEN(TRIM('ÚHRADOVÝ KATALOG VZP - ZP'!C487))</f>
        <v>0</v>
      </c>
      <c r="W487" s="11" t="str">
        <f>IF(IFERROR(SEARCH("""",UPPER('ÚHRADOVÝ KATALOG VZP - ZP'!C487)),0)&gt;0," "&amp;CHAR(34),"")</f>
        <v/>
      </c>
      <c r="X487" s="11" t="str">
        <f>IF(IFERROR(SEARCH("~?",UPPER('ÚHRADOVÝ KATALOG VZP - ZP'!C487)),0)&gt;0," ?","")</f>
        <v/>
      </c>
      <c r="Y487" s="11" t="str">
        <f>IF(IFERROR(SEARCH("!",UPPER('ÚHRADOVÝ KATALOG VZP - ZP'!C487)),0)&gt;0," !","")</f>
        <v/>
      </c>
      <c r="Z487" s="11" t="str">
        <f>IF(IFERROR(SEARCH("_",UPPER('ÚHRADOVÝ KATALOG VZP - ZP'!C487)),0)&gt;0," _","")</f>
        <v/>
      </c>
      <c r="AA487" s="11" t="str">
        <f>IF(IFERROR(SEARCH("§",UPPER('ÚHRADOVÝ KATALOG VZP - ZP'!C487)),0)&gt;0," §","")</f>
        <v/>
      </c>
      <c r="AB487" s="11" t="str">
        <f>IF(IFERROR(SEARCH("#",UPPER('ÚHRADOVÝ KATALOG VZP - ZP'!C487)),0)&gt;0," #","")</f>
        <v/>
      </c>
      <c r="AC487" s="11" t="str">
        <f>IF(IFERROR(SEARCH(CHAR(10),UPPER('ÚHRADOVÝ KATALOG VZP - ZP'!C487)),0)&gt;0," ALT+ENTER","")</f>
        <v/>
      </c>
      <c r="AD487" s="96" t="str">
        <f>IF(AND(V487=0, R487="NE"),"Chybí NAZ",IF(LEN(TRIM(W487&amp;X487&amp;Y487&amp;Z487&amp;AA487&amp;AB487&amp;AC487))&gt;0,"Nepovolený(é) znak(y):   "&amp;W487&amp;X487&amp;Y487&amp;Z487&amp;AA487&amp;AB487&amp;AC487,TRIM('ÚHRADOVÝ KATALOG VZP - ZP'!C487)))</f>
        <v/>
      </c>
      <c r="AE487" s="11">
        <f>LEN(TRIM('ÚHRADOVÝ KATALOG VZP - ZP'!D487))</f>
        <v>0</v>
      </c>
      <c r="AF487" s="11" t="str">
        <f>IF(IFERROR(SEARCH("""",UPPER('ÚHRADOVÝ KATALOG VZP - ZP'!D487)),0)&gt;0," "&amp;CHAR(34),"")</f>
        <v/>
      </c>
      <c r="AG487" s="11" t="str">
        <f>IF(IFERROR(SEARCH("~?",UPPER('ÚHRADOVÝ KATALOG VZP - ZP'!D487)),0)&gt;0," ?","")</f>
        <v/>
      </c>
      <c r="AH487" s="11" t="str">
        <f>IF(IFERROR(SEARCH("!",UPPER('ÚHRADOVÝ KATALOG VZP - ZP'!D487)),0)&gt;0," !","")</f>
        <v/>
      </c>
      <c r="AI487" s="11" t="str">
        <f>IF(IFERROR(SEARCH("_",UPPER('ÚHRADOVÝ KATALOG VZP - ZP'!D487)),0)&gt;0," _","")</f>
        <v/>
      </c>
      <c r="AJ487" s="11" t="str">
        <f>IF(IFERROR(SEARCH("§",UPPER('ÚHRADOVÝ KATALOG VZP - ZP'!D487)),0)&gt;0," §","")</f>
        <v/>
      </c>
      <c r="AK487" s="11" t="str">
        <f>IF(IFERROR(SEARCH("#",UPPER('ÚHRADOVÝ KATALOG VZP - ZP'!D487)),0)&gt;0," #","")</f>
        <v/>
      </c>
      <c r="AL487" s="11" t="str">
        <f>IF(IFERROR(SEARCH(CHAR(10),UPPER('ÚHRADOVÝ KATALOG VZP - ZP'!D487)),0)&gt;0," ALT+ENTER","")</f>
        <v/>
      </c>
      <c r="AM487" s="96" t="str">
        <f>IF(AND(AE487=0, R487="NE"),"Chybí DOP",IF(LEN(TRIM(AF487&amp;AG487&amp;AH487&amp;AI487&amp;AJ487&amp;AK487&amp;AL487))&gt;0,"Nepovolený(é) znak(y):   "&amp;AF487&amp;AG487&amp;AH487&amp;AI487&amp;AJ487&amp;AK487&amp;AL487,TRIM('ÚHRADOVÝ KATALOG VZP - ZP'!D487)))</f>
        <v/>
      </c>
    </row>
    <row r="488" spans="1:39" ht="30" hidden="1" customHeight="1" x14ac:dyDescent="0.2">
      <c r="A488" s="1">
        <v>483</v>
      </c>
      <c r="B488" s="20" t="str">
        <f>IF(ISBLANK('ÚHRADOVÝ KATALOG VZP - ZP'!B488),"",'ÚHRADOVÝ KATALOG VZP - ZP'!B488)</f>
        <v/>
      </c>
      <c r="C488" s="21" t="str">
        <f t="shared" si="29"/>
        <v/>
      </c>
      <c r="D488" s="21" t="str">
        <f t="shared" si="30"/>
        <v/>
      </c>
      <c r="E488" s="22" t="str">
        <f>IF(S488="NOVÝ",IF(LEN(TRIM('ÚHRADOVÝ KATALOG VZP - ZP'!E488))=0,"Chybí TYP",'ÚHRADOVÝ KATALOG VZP - ZP'!E488),IF(LEN(TRIM('ÚHRADOVÝ KATALOG VZP - ZP'!E488))=0,"",'ÚHRADOVÝ KATALOG VZP - ZP'!E488))</f>
        <v/>
      </c>
      <c r="F488" s="22" t="str">
        <f t="shared" si="31"/>
        <v/>
      </c>
      <c r="G488" s="22" t="str">
        <f>IF(S488="NOVÝ",IF(LEN(TRIM('ÚHRADOVÝ KATALOG VZP - ZP'!G488))=0,"???",IF(IFERROR(SEARCH("""",UPPER('ÚHRADOVÝ KATALOG VZP - ZP'!G488)),0)=0,UPPER('ÚHRADOVÝ KATALOG VZP - ZP'!G488),"("&amp;""""&amp;")")),IF(LEN(TRIM('ÚHRADOVÝ KATALOG VZP - ZP'!G488))=0,"",IF(IFERROR(SEARCH("""",UPPER('ÚHRADOVÝ KATALOG VZP - ZP'!G488)),0)=0,UPPER('ÚHRADOVÝ KATALOG VZP - ZP'!G488),"("&amp;""""&amp;")")))</f>
        <v/>
      </c>
      <c r="H488" s="22" t="str">
        <f>IF(IFERROR(SEARCH("""",UPPER('ÚHRADOVÝ KATALOG VZP - ZP'!H488)),0)=0,UPPER('ÚHRADOVÝ KATALOG VZP - ZP'!H488),"("&amp;""""&amp;")")</f>
        <v/>
      </c>
      <c r="I488" s="22" t="str">
        <f>IF(IFERROR(SEARCH("""",UPPER('ÚHRADOVÝ KATALOG VZP - ZP'!I488)),0)=0,UPPER('ÚHRADOVÝ KATALOG VZP - ZP'!I488),"("&amp;""""&amp;")")</f>
        <v/>
      </c>
      <c r="J488" s="23" t="str">
        <f>IF(S488="NOVÝ",IF(LEN(TRIM('ÚHRADOVÝ KATALOG VZP - ZP'!J488))=0,"Chybí VYC",'ÚHRADOVÝ KATALOG VZP - ZP'!J488),IF(LEN(TRIM('ÚHRADOVÝ KATALOG VZP - ZP'!J488))=0,"",'ÚHRADOVÝ KATALOG VZP - ZP'!J488))</f>
        <v/>
      </c>
      <c r="K488" s="22" t="str">
        <f>IF(S488="NOVÝ",IF(LEN(TRIM('ÚHRADOVÝ KATALOG VZP - ZP'!K488))=0,"Chybí MENA",IF(IFERROR(SEARCH("""",UPPER('ÚHRADOVÝ KATALOG VZP - ZP'!K488)),0)=0,UPPER('ÚHRADOVÝ KATALOG VZP - ZP'!K488),"("&amp;""""&amp;")")),IF(LEN(TRIM('ÚHRADOVÝ KATALOG VZP - ZP'!K488))=0,"",IF(IFERROR(SEARCH("""",UPPER('ÚHRADOVÝ KATALOG VZP - ZP'!K488)),0)=0,UPPER('ÚHRADOVÝ KATALOG VZP - ZP'!K488),"("&amp;""""&amp;")")))</f>
        <v/>
      </c>
      <c r="L488" s="24" t="str">
        <f>IF(S488="NOVÝ",IF(LEN(TRIM('ÚHRADOVÝ KATALOG VZP - ZP'!L488))=0,"Chybí KURZ",'ÚHRADOVÝ KATALOG VZP - ZP'!L488),IF(LEN(TRIM('ÚHRADOVÝ KATALOG VZP - ZP'!L488))=0,"",'ÚHRADOVÝ KATALOG VZP - ZP'!L488))</f>
        <v/>
      </c>
      <c r="M488" s="83" t="str">
        <f>IF(S488="NOVÝ",IF(LEN(TRIM('ÚHRADOVÝ KATALOG VZP - ZP'!M488))=0,"Chybí DPH",
IF(OR('ÚHRADOVÝ KATALOG VZP - ZP'!M488=15,'ÚHRADOVÝ KATALOG VZP - ZP'!M488=21),
'ÚHRADOVÝ KATALOG VZP - ZP'!M488,"CHYBA")),
IF(LEN(TRIM('ÚHRADOVÝ KATALOG VZP - ZP'!M488))=0,"",
IF(OR('ÚHRADOVÝ KATALOG VZP - ZP'!M488=15,'ÚHRADOVÝ KATALOG VZP - ZP'!M488=21),
'ÚHRADOVÝ KATALOG VZP - ZP'!M488,"CHYBA"))
)</f>
        <v/>
      </c>
      <c r="N488" s="25" t="str">
        <f>IF(R488="NE",IF(AND(T488&lt;&gt;"X",LEN('ÚHRADOVÝ KATALOG VZP - ZP'!N488)&gt;0),IF(ROUND(J488*L488*(1+(M488/100))*T488,2)&lt;'ÚHRADOVÝ KATALOG VZP - ZP'!N488,TEXT('ÚHRADOVÝ KATALOG VZP - ZP'!N488,"# ##0,00 Kč") &amp; CHAR(10) &amp; "&gt; " &amp; TEXT('ÚHRADOVÝ KATALOG VZP - ZP'!N488-(J488*L488*(1+(M488/100))*T488),"# ##0,00 Kč"),TEXT('ÚHRADOVÝ KATALOG VZP - ZP'!N488,"# ##0,00 Kč") &amp; CHAR(10) &amp; "OK"),"Chybí data pro výpočet"),"")</f>
        <v/>
      </c>
      <c r="O488" s="26" t="str">
        <f>IF(AND(R488="NE",LEN('ÚHRADOVÝ KATALOG VZP - ZP'!O488)&gt;0),'ÚHRADOVÝ KATALOG VZP - ZP'!O488,"")</f>
        <v/>
      </c>
      <c r="P488" s="26" t="str">
        <f>IF(AND(R488="NE",LEN('ÚHRADOVÝ KATALOG VZP - ZP'!P488)&gt;0),'ÚHRADOVÝ KATALOG VZP - ZP'!P488,"")</f>
        <v/>
      </c>
      <c r="Q488" s="79" t="str">
        <f>IF(LEN(TRIM('ÚHRADOVÝ KATALOG VZP - ZP'!Q488))=0,"",IF(IFERROR(SEARCH("""",UPPER('ÚHRADOVÝ KATALOG VZP - ZP'!Q488)),0)=0,UPPER('ÚHRADOVÝ KATALOG VZP - ZP'!Q488),"("&amp;""""&amp;")"))</f>
        <v/>
      </c>
      <c r="R488" s="31" t="str">
        <f>IF(LEN(TRIM('ÚHRADOVÝ KATALOG VZP - ZP'!B488)&amp;TRIM('ÚHRADOVÝ KATALOG VZP - ZP'!C488)&amp;TRIM('ÚHRADOVÝ KATALOG VZP - ZP'!D488)&amp;TRIM('ÚHRADOVÝ KATALOG VZP - ZP'!E488)&amp;TRIM('ÚHRADOVÝ KATALOG VZP - ZP'!F488)&amp;TRIM('ÚHRADOVÝ KATALOG VZP - ZP'!G488)&amp;TRIM('ÚHRADOVÝ KATALOG VZP - ZP'!H488)&amp;TRIM('ÚHRADOVÝ KATALOG VZP - ZP'!I488)&amp;TRIM('ÚHRADOVÝ KATALOG VZP - ZP'!J488)&amp;TRIM('ÚHRADOVÝ KATALOG VZP - ZP'!K488)&amp;TRIM('ÚHRADOVÝ KATALOG VZP - ZP'!L488)&amp;TRIM('ÚHRADOVÝ KATALOG VZP - ZP'!M488)&amp;TRIM('ÚHRADOVÝ KATALOG VZP - ZP'!N488)&amp;TRIM('ÚHRADOVÝ KATALOG VZP - ZP'!O488)&amp;TRIM('ÚHRADOVÝ KATALOG VZP - ZP'!P488)&amp;TRIM('ÚHRADOVÝ KATALOG VZP - ZP'!Q488))=0,"ANO","NE")</f>
        <v>ANO</v>
      </c>
      <c r="S488" s="31" t="str">
        <f>IF(R488="NE",IF(LEN(TRIM('ÚHRADOVÝ KATALOG VZP - ZP'!B488))=0,"NOVÝ","OPRAVA"),"")</f>
        <v/>
      </c>
      <c r="T488" s="32" t="str">
        <f t="shared" si="32"/>
        <v>X</v>
      </c>
      <c r="U488" s="11"/>
      <c r="V488" s="11">
        <f>LEN(TRIM('ÚHRADOVÝ KATALOG VZP - ZP'!C488))</f>
        <v>0</v>
      </c>
      <c r="W488" s="11" t="str">
        <f>IF(IFERROR(SEARCH("""",UPPER('ÚHRADOVÝ KATALOG VZP - ZP'!C488)),0)&gt;0," "&amp;CHAR(34),"")</f>
        <v/>
      </c>
      <c r="X488" s="11" t="str">
        <f>IF(IFERROR(SEARCH("~?",UPPER('ÚHRADOVÝ KATALOG VZP - ZP'!C488)),0)&gt;0," ?","")</f>
        <v/>
      </c>
      <c r="Y488" s="11" t="str">
        <f>IF(IFERROR(SEARCH("!",UPPER('ÚHRADOVÝ KATALOG VZP - ZP'!C488)),0)&gt;0," !","")</f>
        <v/>
      </c>
      <c r="Z488" s="11" t="str">
        <f>IF(IFERROR(SEARCH("_",UPPER('ÚHRADOVÝ KATALOG VZP - ZP'!C488)),0)&gt;0," _","")</f>
        <v/>
      </c>
      <c r="AA488" s="11" t="str">
        <f>IF(IFERROR(SEARCH("§",UPPER('ÚHRADOVÝ KATALOG VZP - ZP'!C488)),0)&gt;0," §","")</f>
        <v/>
      </c>
      <c r="AB488" s="11" t="str">
        <f>IF(IFERROR(SEARCH("#",UPPER('ÚHRADOVÝ KATALOG VZP - ZP'!C488)),0)&gt;0," #","")</f>
        <v/>
      </c>
      <c r="AC488" s="11" t="str">
        <f>IF(IFERROR(SEARCH(CHAR(10),UPPER('ÚHRADOVÝ KATALOG VZP - ZP'!C488)),0)&gt;0," ALT+ENTER","")</f>
        <v/>
      </c>
      <c r="AD488" s="96" t="str">
        <f>IF(AND(V488=0, R488="NE"),"Chybí NAZ",IF(LEN(TRIM(W488&amp;X488&amp;Y488&amp;Z488&amp;AA488&amp;AB488&amp;AC488))&gt;0,"Nepovolený(é) znak(y):   "&amp;W488&amp;X488&amp;Y488&amp;Z488&amp;AA488&amp;AB488&amp;AC488,TRIM('ÚHRADOVÝ KATALOG VZP - ZP'!C488)))</f>
        <v/>
      </c>
      <c r="AE488" s="11">
        <f>LEN(TRIM('ÚHRADOVÝ KATALOG VZP - ZP'!D488))</f>
        <v>0</v>
      </c>
      <c r="AF488" s="11" t="str">
        <f>IF(IFERROR(SEARCH("""",UPPER('ÚHRADOVÝ KATALOG VZP - ZP'!D488)),0)&gt;0," "&amp;CHAR(34),"")</f>
        <v/>
      </c>
      <c r="AG488" s="11" t="str">
        <f>IF(IFERROR(SEARCH("~?",UPPER('ÚHRADOVÝ KATALOG VZP - ZP'!D488)),0)&gt;0," ?","")</f>
        <v/>
      </c>
      <c r="AH488" s="11" t="str">
        <f>IF(IFERROR(SEARCH("!",UPPER('ÚHRADOVÝ KATALOG VZP - ZP'!D488)),0)&gt;0," !","")</f>
        <v/>
      </c>
      <c r="AI488" s="11" t="str">
        <f>IF(IFERROR(SEARCH("_",UPPER('ÚHRADOVÝ KATALOG VZP - ZP'!D488)),0)&gt;0," _","")</f>
        <v/>
      </c>
      <c r="AJ488" s="11" t="str">
        <f>IF(IFERROR(SEARCH("§",UPPER('ÚHRADOVÝ KATALOG VZP - ZP'!D488)),0)&gt;0," §","")</f>
        <v/>
      </c>
      <c r="AK488" s="11" t="str">
        <f>IF(IFERROR(SEARCH("#",UPPER('ÚHRADOVÝ KATALOG VZP - ZP'!D488)),0)&gt;0," #","")</f>
        <v/>
      </c>
      <c r="AL488" s="11" t="str">
        <f>IF(IFERROR(SEARCH(CHAR(10),UPPER('ÚHRADOVÝ KATALOG VZP - ZP'!D488)),0)&gt;0," ALT+ENTER","")</f>
        <v/>
      </c>
      <c r="AM488" s="96" t="str">
        <f>IF(AND(AE488=0, R488="NE"),"Chybí DOP",IF(LEN(TRIM(AF488&amp;AG488&amp;AH488&amp;AI488&amp;AJ488&amp;AK488&amp;AL488))&gt;0,"Nepovolený(é) znak(y):   "&amp;AF488&amp;AG488&amp;AH488&amp;AI488&amp;AJ488&amp;AK488&amp;AL488,TRIM('ÚHRADOVÝ KATALOG VZP - ZP'!D488)))</f>
        <v/>
      </c>
    </row>
    <row r="489" spans="1:39" ht="30" hidden="1" customHeight="1" x14ac:dyDescent="0.2">
      <c r="A489" s="1">
        <v>484</v>
      </c>
      <c r="B489" s="20" t="str">
        <f>IF(ISBLANK('ÚHRADOVÝ KATALOG VZP - ZP'!B489),"",'ÚHRADOVÝ KATALOG VZP - ZP'!B489)</f>
        <v/>
      </c>
      <c r="C489" s="21" t="str">
        <f t="shared" si="29"/>
        <v/>
      </c>
      <c r="D489" s="21" t="str">
        <f t="shared" si="30"/>
        <v/>
      </c>
      <c r="E489" s="22" t="str">
        <f>IF(S489="NOVÝ",IF(LEN(TRIM('ÚHRADOVÝ KATALOG VZP - ZP'!E489))=0,"Chybí TYP",'ÚHRADOVÝ KATALOG VZP - ZP'!E489),IF(LEN(TRIM('ÚHRADOVÝ KATALOG VZP - ZP'!E489))=0,"",'ÚHRADOVÝ KATALOG VZP - ZP'!E489))</f>
        <v/>
      </c>
      <c r="F489" s="22" t="str">
        <f t="shared" si="31"/>
        <v/>
      </c>
      <c r="G489" s="22" t="str">
        <f>IF(S489="NOVÝ",IF(LEN(TRIM('ÚHRADOVÝ KATALOG VZP - ZP'!G489))=0,"???",IF(IFERROR(SEARCH("""",UPPER('ÚHRADOVÝ KATALOG VZP - ZP'!G489)),0)=0,UPPER('ÚHRADOVÝ KATALOG VZP - ZP'!G489),"("&amp;""""&amp;")")),IF(LEN(TRIM('ÚHRADOVÝ KATALOG VZP - ZP'!G489))=0,"",IF(IFERROR(SEARCH("""",UPPER('ÚHRADOVÝ KATALOG VZP - ZP'!G489)),0)=0,UPPER('ÚHRADOVÝ KATALOG VZP - ZP'!G489),"("&amp;""""&amp;")")))</f>
        <v/>
      </c>
      <c r="H489" s="22" t="str">
        <f>IF(IFERROR(SEARCH("""",UPPER('ÚHRADOVÝ KATALOG VZP - ZP'!H489)),0)=0,UPPER('ÚHRADOVÝ KATALOG VZP - ZP'!H489),"("&amp;""""&amp;")")</f>
        <v/>
      </c>
      <c r="I489" s="22" t="str">
        <f>IF(IFERROR(SEARCH("""",UPPER('ÚHRADOVÝ KATALOG VZP - ZP'!I489)),0)=0,UPPER('ÚHRADOVÝ KATALOG VZP - ZP'!I489),"("&amp;""""&amp;")")</f>
        <v/>
      </c>
      <c r="J489" s="23" t="str">
        <f>IF(S489="NOVÝ",IF(LEN(TRIM('ÚHRADOVÝ KATALOG VZP - ZP'!J489))=0,"Chybí VYC",'ÚHRADOVÝ KATALOG VZP - ZP'!J489),IF(LEN(TRIM('ÚHRADOVÝ KATALOG VZP - ZP'!J489))=0,"",'ÚHRADOVÝ KATALOG VZP - ZP'!J489))</f>
        <v/>
      </c>
      <c r="K489" s="22" t="str">
        <f>IF(S489="NOVÝ",IF(LEN(TRIM('ÚHRADOVÝ KATALOG VZP - ZP'!K489))=0,"Chybí MENA",IF(IFERROR(SEARCH("""",UPPER('ÚHRADOVÝ KATALOG VZP - ZP'!K489)),0)=0,UPPER('ÚHRADOVÝ KATALOG VZP - ZP'!K489),"("&amp;""""&amp;")")),IF(LEN(TRIM('ÚHRADOVÝ KATALOG VZP - ZP'!K489))=0,"",IF(IFERROR(SEARCH("""",UPPER('ÚHRADOVÝ KATALOG VZP - ZP'!K489)),0)=0,UPPER('ÚHRADOVÝ KATALOG VZP - ZP'!K489),"("&amp;""""&amp;")")))</f>
        <v/>
      </c>
      <c r="L489" s="24" t="str">
        <f>IF(S489="NOVÝ",IF(LEN(TRIM('ÚHRADOVÝ KATALOG VZP - ZP'!L489))=0,"Chybí KURZ",'ÚHRADOVÝ KATALOG VZP - ZP'!L489),IF(LEN(TRIM('ÚHRADOVÝ KATALOG VZP - ZP'!L489))=0,"",'ÚHRADOVÝ KATALOG VZP - ZP'!L489))</f>
        <v/>
      </c>
      <c r="M489" s="83" t="str">
        <f>IF(S489="NOVÝ",IF(LEN(TRIM('ÚHRADOVÝ KATALOG VZP - ZP'!M489))=0,"Chybí DPH",
IF(OR('ÚHRADOVÝ KATALOG VZP - ZP'!M489=15,'ÚHRADOVÝ KATALOG VZP - ZP'!M489=21),
'ÚHRADOVÝ KATALOG VZP - ZP'!M489,"CHYBA")),
IF(LEN(TRIM('ÚHRADOVÝ KATALOG VZP - ZP'!M489))=0,"",
IF(OR('ÚHRADOVÝ KATALOG VZP - ZP'!M489=15,'ÚHRADOVÝ KATALOG VZP - ZP'!M489=21),
'ÚHRADOVÝ KATALOG VZP - ZP'!M489,"CHYBA"))
)</f>
        <v/>
      </c>
      <c r="N489" s="25" t="str">
        <f>IF(R489="NE",IF(AND(T489&lt;&gt;"X",LEN('ÚHRADOVÝ KATALOG VZP - ZP'!N489)&gt;0),IF(ROUND(J489*L489*(1+(M489/100))*T489,2)&lt;'ÚHRADOVÝ KATALOG VZP - ZP'!N489,TEXT('ÚHRADOVÝ KATALOG VZP - ZP'!N489,"# ##0,00 Kč") &amp; CHAR(10) &amp; "&gt; " &amp; TEXT('ÚHRADOVÝ KATALOG VZP - ZP'!N489-(J489*L489*(1+(M489/100))*T489),"# ##0,00 Kč"),TEXT('ÚHRADOVÝ KATALOG VZP - ZP'!N489,"# ##0,00 Kč") &amp; CHAR(10) &amp; "OK"),"Chybí data pro výpočet"),"")</f>
        <v/>
      </c>
      <c r="O489" s="26" t="str">
        <f>IF(AND(R489="NE",LEN('ÚHRADOVÝ KATALOG VZP - ZP'!O489)&gt;0),'ÚHRADOVÝ KATALOG VZP - ZP'!O489,"")</f>
        <v/>
      </c>
      <c r="P489" s="26" t="str">
        <f>IF(AND(R489="NE",LEN('ÚHRADOVÝ KATALOG VZP - ZP'!P489)&gt;0),'ÚHRADOVÝ KATALOG VZP - ZP'!P489,"")</f>
        <v/>
      </c>
      <c r="Q489" s="79" t="str">
        <f>IF(LEN(TRIM('ÚHRADOVÝ KATALOG VZP - ZP'!Q489))=0,"",IF(IFERROR(SEARCH("""",UPPER('ÚHRADOVÝ KATALOG VZP - ZP'!Q489)),0)=0,UPPER('ÚHRADOVÝ KATALOG VZP - ZP'!Q489),"("&amp;""""&amp;")"))</f>
        <v/>
      </c>
      <c r="R489" s="31" t="str">
        <f>IF(LEN(TRIM('ÚHRADOVÝ KATALOG VZP - ZP'!B489)&amp;TRIM('ÚHRADOVÝ KATALOG VZP - ZP'!C489)&amp;TRIM('ÚHRADOVÝ KATALOG VZP - ZP'!D489)&amp;TRIM('ÚHRADOVÝ KATALOG VZP - ZP'!E489)&amp;TRIM('ÚHRADOVÝ KATALOG VZP - ZP'!F489)&amp;TRIM('ÚHRADOVÝ KATALOG VZP - ZP'!G489)&amp;TRIM('ÚHRADOVÝ KATALOG VZP - ZP'!H489)&amp;TRIM('ÚHRADOVÝ KATALOG VZP - ZP'!I489)&amp;TRIM('ÚHRADOVÝ KATALOG VZP - ZP'!J489)&amp;TRIM('ÚHRADOVÝ KATALOG VZP - ZP'!K489)&amp;TRIM('ÚHRADOVÝ KATALOG VZP - ZP'!L489)&amp;TRIM('ÚHRADOVÝ KATALOG VZP - ZP'!M489)&amp;TRIM('ÚHRADOVÝ KATALOG VZP - ZP'!N489)&amp;TRIM('ÚHRADOVÝ KATALOG VZP - ZP'!O489)&amp;TRIM('ÚHRADOVÝ KATALOG VZP - ZP'!P489)&amp;TRIM('ÚHRADOVÝ KATALOG VZP - ZP'!Q489))=0,"ANO","NE")</f>
        <v>ANO</v>
      </c>
      <c r="S489" s="31" t="str">
        <f>IF(R489="NE",IF(LEN(TRIM('ÚHRADOVÝ KATALOG VZP - ZP'!B489))=0,"NOVÝ","OPRAVA"),"")</f>
        <v/>
      </c>
      <c r="T489" s="32" t="str">
        <f t="shared" si="32"/>
        <v>X</v>
      </c>
      <c r="U489" s="11"/>
      <c r="V489" s="11">
        <f>LEN(TRIM('ÚHRADOVÝ KATALOG VZP - ZP'!C489))</f>
        <v>0</v>
      </c>
      <c r="W489" s="11" t="str">
        <f>IF(IFERROR(SEARCH("""",UPPER('ÚHRADOVÝ KATALOG VZP - ZP'!C489)),0)&gt;0," "&amp;CHAR(34),"")</f>
        <v/>
      </c>
      <c r="X489" s="11" t="str">
        <f>IF(IFERROR(SEARCH("~?",UPPER('ÚHRADOVÝ KATALOG VZP - ZP'!C489)),0)&gt;0," ?","")</f>
        <v/>
      </c>
      <c r="Y489" s="11" t="str">
        <f>IF(IFERROR(SEARCH("!",UPPER('ÚHRADOVÝ KATALOG VZP - ZP'!C489)),0)&gt;0," !","")</f>
        <v/>
      </c>
      <c r="Z489" s="11" t="str">
        <f>IF(IFERROR(SEARCH("_",UPPER('ÚHRADOVÝ KATALOG VZP - ZP'!C489)),0)&gt;0," _","")</f>
        <v/>
      </c>
      <c r="AA489" s="11" t="str">
        <f>IF(IFERROR(SEARCH("§",UPPER('ÚHRADOVÝ KATALOG VZP - ZP'!C489)),0)&gt;0," §","")</f>
        <v/>
      </c>
      <c r="AB489" s="11" t="str">
        <f>IF(IFERROR(SEARCH("#",UPPER('ÚHRADOVÝ KATALOG VZP - ZP'!C489)),0)&gt;0," #","")</f>
        <v/>
      </c>
      <c r="AC489" s="11" t="str">
        <f>IF(IFERROR(SEARCH(CHAR(10),UPPER('ÚHRADOVÝ KATALOG VZP - ZP'!C489)),0)&gt;0," ALT+ENTER","")</f>
        <v/>
      </c>
      <c r="AD489" s="96" t="str">
        <f>IF(AND(V489=0, R489="NE"),"Chybí NAZ",IF(LEN(TRIM(W489&amp;X489&amp;Y489&amp;Z489&amp;AA489&amp;AB489&amp;AC489))&gt;0,"Nepovolený(é) znak(y):   "&amp;W489&amp;X489&amp;Y489&amp;Z489&amp;AA489&amp;AB489&amp;AC489,TRIM('ÚHRADOVÝ KATALOG VZP - ZP'!C489)))</f>
        <v/>
      </c>
      <c r="AE489" s="11">
        <f>LEN(TRIM('ÚHRADOVÝ KATALOG VZP - ZP'!D489))</f>
        <v>0</v>
      </c>
      <c r="AF489" s="11" t="str">
        <f>IF(IFERROR(SEARCH("""",UPPER('ÚHRADOVÝ KATALOG VZP - ZP'!D489)),0)&gt;0," "&amp;CHAR(34),"")</f>
        <v/>
      </c>
      <c r="AG489" s="11" t="str">
        <f>IF(IFERROR(SEARCH("~?",UPPER('ÚHRADOVÝ KATALOG VZP - ZP'!D489)),0)&gt;0," ?","")</f>
        <v/>
      </c>
      <c r="AH489" s="11" t="str">
        <f>IF(IFERROR(SEARCH("!",UPPER('ÚHRADOVÝ KATALOG VZP - ZP'!D489)),0)&gt;0," !","")</f>
        <v/>
      </c>
      <c r="AI489" s="11" t="str">
        <f>IF(IFERROR(SEARCH("_",UPPER('ÚHRADOVÝ KATALOG VZP - ZP'!D489)),0)&gt;0," _","")</f>
        <v/>
      </c>
      <c r="AJ489" s="11" t="str">
        <f>IF(IFERROR(SEARCH("§",UPPER('ÚHRADOVÝ KATALOG VZP - ZP'!D489)),0)&gt;0," §","")</f>
        <v/>
      </c>
      <c r="AK489" s="11" t="str">
        <f>IF(IFERROR(SEARCH("#",UPPER('ÚHRADOVÝ KATALOG VZP - ZP'!D489)),0)&gt;0," #","")</f>
        <v/>
      </c>
      <c r="AL489" s="11" t="str">
        <f>IF(IFERROR(SEARCH(CHAR(10),UPPER('ÚHRADOVÝ KATALOG VZP - ZP'!D489)),0)&gt;0," ALT+ENTER","")</f>
        <v/>
      </c>
      <c r="AM489" s="96" t="str">
        <f>IF(AND(AE489=0, R489="NE"),"Chybí DOP",IF(LEN(TRIM(AF489&amp;AG489&amp;AH489&amp;AI489&amp;AJ489&amp;AK489&amp;AL489))&gt;0,"Nepovolený(é) znak(y):   "&amp;AF489&amp;AG489&amp;AH489&amp;AI489&amp;AJ489&amp;AK489&amp;AL489,TRIM('ÚHRADOVÝ KATALOG VZP - ZP'!D489)))</f>
        <v/>
      </c>
    </row>
    <row r="490" spans="1:39" ht="30" hidden="1" customHeight="1" x14ac:dyDescent="0.2">
      <c r="A490" s="1">
        <v>485</v>
      </c>
      <c r="B490" s="20" t="str">
        <f>IF(ISBLANK('ÚHRADOVÝ KATALOG VZP - ZP'!B490),"",'ÚHRADOVÝ KATALOG VZP - ZP'!B490)</f>
        <v/>
      </c>
      <c r="C490" s="21" t="str">
        <f t="shared" si="29"/>
        <v/>
      </c>
      <c r="D490" s="21" t="str">
        <f t="shared" si="30"/>
        <v/>
      </c>
      <c r="E490" s="22" t="str">
        <f>IF(S490="NOVÝ",IF(LEN(TRIM('ÚHRADOVÝ KATALOG VZP - ZP'!E490))=0,"Chybí TYP",'ÚHRADOVÝ KATALOG VZP - ZP'!E490),IF(LEN(TRIM('ÚHRADOVÝ KATALOG VZP - ZP'!E490))=0,"",'ÚHRADOVÝ KATALOG VZP - ZP'!E490))</f>
        <v/>
      </c>
      <c r="F490" s="22" t="str">
        <f t="shared" si="31"/>
        <v/>
      </c>
      <c r="G490" s="22" t="str">
        <f>IF(S490="NOVÝ",IF(LEN(TRIM('ÚHRADOVÝ KATALOG VZP - ZP'!G490))=0,"???",IF(IFERROR(SEARCH("""",UPPER('ÚHRADOVÝ KATALOG VZP - ZP'!G490)),0)=0,UPPER('ÚHRADOVÝ KATALOG VZP - ZP'!G490),"("&amp;""""&amp;")")),IF(LEN(TRIM('ÚHRADOVÝ KATALOG VZP - ZP'!G490))=0,"",IF(IFERROR(SEARCH("""",UPPER('ÚHRADOVÝ KATALOG VZP - ZP'!G490)),0)=0,UPPER('ÚHRADOVÝ KATALOG VZP - ZP'!G490),"("&amp;""""&amp;")")))</f>
        <v/>
      </c>
      <c r="H490" s="22" t="str">
        <f>IF(IFERROR(SEARCH("""",UPPER('ÚHRADOVÝ KATALOG VZP - ZP'!H490)),0)=0,UPPER('ÚHRADOVÝ KATALOG VZP - ZP'!H490),"("&amp;""""&amp;")")</f>
        <v/>
      </c>
      <c r="I490" s="22" t="str">
        <f>IF(IFERROR(SEARCH("""",UPPER('ÚHRADOVÝ KATALOG VZP - ZP'!I490)),0)=0,UPPER('ÚHRADOVÝ KATALOG VZP - ZP'!I490),"("&amp;""""&amp;")")</f>
        <v/>
      </c>
      <c r="J490" s="23" t="str">
        <f>IF(S490="NOVÝ",IF(LEN(TRIM('ÚHRADOVÝ KATALOG VZP - ZP'!J490))=0,"Chybí VYC",'ÚHRADOVÝ KATALOG VZP - ZP'!J490),IF(LEN(TRIM('ÚHRADOVÝ KATALOG VZP - ZP'!J490))=0,"",'ÚHRADOVÝ KATALOG VZP - ZP'!J490))</f>
        <v/>
      </c>
      <c r="K490" s="22" t="str">
        <f>IF(S490="NOVÝ",IF(LEN(TRIM('ÚHRADOVÝ KATALOG VZP - ZP'!K490))=0,"Chybí MENA",IF(IFERROR(SEARCH("""",UPPER('ÚHRADOVÝ KATALOG VZP - ZP'!K490)),0)=0,UPPER('ÚHRADOVÝ KATALOG VZP - ZP'!K490),"("&amp;""""&amp;")")),IF(LEN(TRIM('ÚHRADOVÝ KATALOG VZP - ZP'!K490))=0,"",IF(IFERROR(SEARCH("""",UPPER('ÚHRADOVÝ KATALOG VZP - ZP'!K490)),0)=0,UPPER('ÚHRADOVÝ KATALOG VZP - ZP'!K490),"("&amp;""""&amp;")")))</f>
        <v/>
      </c>
      <c r="L490" s="24" t="str">
        <f>IF(S490="NOVÝ",IF(LEN(TRIM('ÚHRADOVÝ KATALOG VZP - ZP'!L490))=0,"Chybí KURZ",'ÚHRADOVÝ KATALOG VZP - ZP'!L490),IF(LEN(TRIM('ÚHRADOVÝ KATALOG VZP - ZP'!L490))=0,"",'ÚHRADOVÝ KATALOG VZP - ZP'!L490))</f>
        <v/>
      </c>
      <c r="M490" s="83" t="str">
        <f>IF(S490="NOVÝ",IF(LEN(TRIM('ÚHRADOVÝ KATALOG VZP - ZP'!M490))=0,"Chybí DPH",
IF(OR('ÚHRADOVÝ KATALOG VZP - ZP'!M490=15,'ÚHRADOVÝ KATALOG VZP - ZP'!M490=21),
'ÚHRADOVÝ KATALOG VZP - ZP'!M490,"CHYBA")),
IF(LEN(TRIM('ÚHRADOVÝ KATALOG VZP - ZP'!M490))=0,"",
IF(OR('ÚHRADOVÝ KATALOG VZP - ZP'!M490=15,'ÚHRADOVÝ KATALOG VZP - ZP'!M490=21),
'ÚHRADOVÝ KATALOG VZP - ZP'!M490,"CHYBA"))
)</f>
        <v/>
      </c>
      <c r="N490" s="25" t="str">
        <f>IF(R490="NE",IF(AND(T490&lt;&gt;"X",LEN('ÚHRADOVÝ KATALOG VZP - ZP'!N490)&gt;0),IF(ROUND(J490*L490*(1+(M490/100))*T490,2)&lt;'ÚHRADOVÝ KATALOG VZP - ZP'!N490,TEXT('ÚHRADOVÝ KATALOG VZP - ZP'!N490,"# ##0,00 Kč") &amp; CHAR(10) &amp; "&gt; " &amp; TEXT('ÚHRADOVÝ KATALOG VZP - ZP'!N490-(J490*L490*(1+(M490/100))*T490),"# ##0,00 Kč"),TEXT('ÚHRADOVÝ KATALOG VZP - ZP'!N490,"# ##0,00 Kč") &amp; CHAR(10) &amp; "OK"),"Chybí data pro výpočet"),"")</f>
        <v/>
      </c>
      <c r="O490" s="26" t="str">
        <f>IF(AND(R490="NE",LEN('ÚHRADOVÝ KATALOG VZP - ZP'!O490)&gt;0),'ÚHRADOVÝ KATALOG VZP - ZP'!O490,"")</f>
        <v/>
      </c>
      <c r="P490" s="26" t="str">
        <f>IF(AND(R490="NE",LEN('ÚHRADOVÝ KATALOG VZP - ZP'!P490)&gt;0),'ÚHRADOVÝ KATALOG VZP - ZP'!P490,"")</f>
        <v/>
      </c>
      <c r="Q490" s="79" t="str">
        <f>IF(LEN(TRIM('ÚHRADOVÝ KATALOG VZP - ZP'!Q490))=0,"",IF(IFERROR(SEARCH("""",UPPER('ÚHRADOVÝ KATALOG VZP - ZP'!Q490)),0)=0,UPPER('ÚHRADOVÝ KATALOG VZP - ZP'!Q490),"("&amp;""""&amp;")"))</f>
        <v/>
      </c>
      <c r="R490" s="31" t="str">
        <f>IF(LEN(TRIM('ÚHRADOVÝ KATALOG VZP - ZP'!B490)&amp;TRIM('ÚHRADOVÝ KATALOG VZP - ZP'!C490)&amp;TRIM('ÚHRADOVÝ KATALOG VZP - ZP'!D490)&amp;TRIM('ÚHRADOVÝ KATALOG VZP - ZP'!E490)&amp;TRIM('ÚHRADOVÝ KATALOG VZP - ZP'!F490)&amp;TRIM('ÚHRADOVÝ KATALOG VZP - ZP'!G490)&amp;TRIM('ÚHRADOVÝ KATALOG VZP - ZP'!H490)&amp;TRIM('ÚHRADOVÝ KATALOG VZP - ZP'!I490)&amp;TRIM('ÚHRADOVÝ KATALOG VZP - ZP'!J490)&amp;TRIM('ÚHRADOVÝ KATALOG VZP - ZP'!K490)&amp;TRIM('ÚHRADOVÝ KATALOG VZP - ZP'!L490)&amp;TRIM('ÚHRADOVÝ KATALOG VZP - ZP'!M490)&amp;TRIM('ÚHRADOVÝ KATALOG VZP - ZP'!N490)&amp;TRIM('ÚHRADOVÝ KATALOG VZP - ZP'!O490)&amp;TRIM('ÚHRADOVÝ KATALOG VZP - ZP'!P490)&amp;TRIM('ÚHRADOVÝ KATALOG VZP - ZP'!Q490))=0,"ANO","NE")</f>
        <v>ANO</v>
      </c>
      <c r="S490" s="31" t="str">
        <f>IF(R490="NE",IF(LEN(TRIM('ÚHRADOVÝ KATALOG VZP - ZP'!B490))=0,"NOVÝ","OPRAVA"),"")</f>
        <v/>
      </c>
      <c r="T490" s="32" t="str">
        <f t="shared" si="32"/>
        <v>X</v>
      </c>
      <c r="U490" s="11"/>
      <c r="V490" s="11">
        <f>LEN(TRIM('ÚHRADOVÝ KATALOG VZP - ZP'!C490))</f>
        <v>0</v>
      </c>
      <c r="W490" s="11" t="str">
        <f>IF(IFERROR(SEARCH("""",UPPER('ÚHRADOVÝ KATALOG VZP - ZP'!C490)),0)&gt;0," "&amp;CHAR(34),"")</f>
        <v/>
      </c>
      <c r="X490" s="11" t="str">
        <f>IF(IFERROR(SEARCH("~?",UPPER('ÚHRADOVÝ KATALOG VZP - ZP'!C490)),0)&gt;0," ?","")</f>
        <v/>
      </c>
      <c r="Y490" s="11" t="str">
        <f>IF(IFERROR(SEARCH("!",UPPER('ÚHRADOVÝ KATALOG VZP - ZP'!C490)),0)&gt;0," !","")</f>
        <v/>
      </c>
      <c r="Z490" s="11" t="str">
        <f>IF(IFERROR(SEARCH("_",UPPER('ÚHRADOVÝ KATALOG VZP - ZP'!C490)),0)&gt;0," _","")</f>
        <v/>
      </c>
      <c r="AA490" s="11" t="str">
        <f>IF(IFERROR(SEARCH("§",UPPER('ÚHRADOVÝ KATALOG VZP - ZP'!C490)),0)&gt;0," §","")</f>
        <v/>
      </c>
      <c r="AB490" s="11" t="str">
        <f>IF(IFERROR(SEARCH("#",UPPER('ÚHRADOVÝ KATALOG VZP - ZP'!C490)),0)&gt;0," #","")</f>
        <v/>
      </c>
      <c r="AC490" s="11" t="str">
        <f>IF(IFERROR(SEARCH(CHAR(10),UPPER('ÚHRADOVÝ KATALOG VZP - ZP'!C490)),0)&gt;0," ALT+ENTER","")</f>
        <v/>
      </c>
      <c r="AD490" s="96" t="str">
        <f>IF(AND(V490=0, R490="NE"),"Chybí NAZ",IF(LEN(TRIM(W490&amp;X490&amp;Y490&amp;Z490&amp;AA490&amp;AB490&amp;AC490))&gt;0,"Nepovolený(é) znak(y):   "&amp;W490&amp;X490&amp;Y490&amp;Z490&amp;AA490&amp;AB490&amp;AC490,TRIM('ÚHRADOVÝ KATALOG VZP - ZP'!C490)))</f>
        <v/>
      </c>
      <c r="AE490" s="11">
        <f>LEN(TRIM('ÚHRADOVÝ KATALOG VZP - ZP'!D490))</f>
        <v>0</v>
      </c>
      <c r="AF490" s="11" t="str">
        <f>IF(IFERROR(SEARCH("""",UPPER('ÚHRADOVÝ KATALOG VZP - ZP'!D490)),0)&gt;0," "&amp;CHAR(34),"")</f>
        <v/>
      </c>
      <c r="AG490" s="11" t="str">
        <f>IF(IFERROR(SEARCH("~?",UPPER('ÚHRADOVÝ KATALOG VZP - ZP'!D490)),0)&gt;0," ?","")</f>
        <v/>
      </c>
      <c r="AH490" s="11" t="str">
        <f>IF(IFERROR(SEARCH("!",UPPER('ÚHRADOVÝ KATALOG VZP - ZP'!D490)),0)&gt;0," !","")</f>
        <v/>
      </c>
      <c r="AI490" s="11" t="str">
        <f>IF(IFERROR(SEARCH("_",UPPER('ÚHRADOVÝ KATALOG VZP - ZP'!D490)),0)&gt;0," _","")</f>
        <v/>
      </c>
      <c r="AJ490" s="11" t="str">
        <f>IF(IFERROR(SEARCH("§",UPPER('ÚHRADOVÝ KATALOG VZP - ZP'!D490)),0)&gt;0," §","")</f>
        <v/>
      </c>
      <c r="AK490" s="11" t="str">
        <f>IF(IFERROR(SEARCH("#",UPPER('ÚHRADOVÝ KATALOG VZP - ZP'!D490)),0)&gt;0," #","")</f>
        <v/>
      </c>
      <c r="AL490" s="11" t="str">
        <f>IF(IFERROR(SEARCH(CHAR(10),UPPER('ÚHRADOVÝ KATALOG VZP - ZP'!D490)),0)&gt;0," ALT+ENTER","")</f>
        <v/>
      </c>
      <c r="AM490" s="96" t="str">
        <f>IF(AND(AE490=0, R490="NE"),"Chybí DOP",IF(LEN(TRIM(AF490&amp;AG490&amp;AH490&amp;AI490&amp;AJ490&amp;AK490&amp;AL490))&gt;0,"Nepovolený(é) znak(y):   "&amp;AF490&amp;AG490&amp;AH490&amp;AI490&amp;AJ490&amp;AK490&amp;AL490,TRIM('ÚHRADOVÝ KATALOG VZP - ZP'!D490)))</f>
        <v/>
      </c>
    </row>
    <row r="491" spans="1:39" ht="30" hidden="1" customHeight="1" x14ac:dyDescent="0.2">
      <c r="A491" s="1">
        <v>486</v>
      </c>
      <c r="B491" s="20" t="str">
        <f>IF(ISBLANK('ÚHRADOVÝ KATALOG VZP - ZP'!B491),"",'ÚHRADOVÝ KATALOG VZP - ZP'!B491)</f>
        <v/>
      </c>
      <c r="C491" s="21" t="str">
        <f t="shared" si="29"/>
        <v/>
      </c>
      <c r="D491" s="21" t="str">
        <f t="shared" si="30"/>
        <v/>
      </c>
      <c r="E491" s="22" t="str">
        <f>IF(S491="NOVÝ",IF(LEN(TRIM('ÚHRADOVÝ KATALOG VZP - ZP'!E491))=0,"Chybí TYP",'ÚHRADOVÝ KATALOG VZP - ZP'!E491),IF(LEN(TRIM('ÚHRADOVÝ KATALOG VZP - ZP'!E491))=0,"",'ÚHRADOVÝ KATALOG VZP - ZP'!E491))</f>
        <v/>
      </c>
      <c r="F491" s="22" t="str">
        <f t="shared" si="31"/>
        <v/>
      </c>
      <c r="G491" s="22" t="str">
        <f>IF(S491="NOVÝ",IF(LEN(TRIM('ÚHRADOVÝ KATALOG VZP - ZP'!G491))=0,"???",IF(IFERROR(SEARCH("""",UPPER('ÚHRADOVÝ KATALOG VZP - ZP'!G491)),0)=0,UPPER('ÚHRADOVÝ KATALOG VZP - ZP'!G491),"("&amp;""""&amp;")")),IF(LEN(TRIM('ÚHRADOVÝ KATALOG VZP - ZP'!G491))=0,"",IF(IFERROR(SEARCH("""",UPPER('ÚHRADOVÝ KATALOG VZP - ZP'!G491)),0)=0,UPPER('ÚHRADOVÝ KATALOG VZP - ZP'!G491),"("&amp;""""&amp;")")))</f>
        <v/>
      </c>
      <c r="H491" s="22" t="str">
        <f>IF(IFERROR(SEARCH("""",UPPER('ÚHRADOVÝ KATALOG VZP - ZP'!H491)),0)=0,UPPER('ÚHRADOVÝ KATALOG VZP - ZP'!H491),"("&amp;""""&amp;")")</f>
        <v/>
      </c>
      <c r="I491" s="22" t="str">
        <f>IF(IFERROR(SEARCH("""",UPPER('ÚHRADOVÝ KATALOG VZP - ZP'!I491)),0)=0,UPPER('ÚHRADOVÝ KATALOG VZP - ZP'!I491),"("&amp;""""&amp;")")</f>
        <v/>
      </c>
      <c r="J491" s="23" t="str">
        <f>IF(S491="NOVÝ",IF(LEN(TRIM('ÚHRADOVÝ KATALOG VZP - ZP'!J491))=0,"Chybí VYC",'ÚHRADOVÝ KATALOG VZP - ZP'!J491),IF(LEN(TRIM('ÚHRADOVÝ KATALOG VZP - ZP'!J491))=0,"",'ÚHRADOVÝ KATALOG VZP - ZP'!J491))</f>
        <v/>
      </c>
      <c r="K491" s="22" t="str">
        <f>IF(S491="NOVÝ",IF(LEN(TRIM('ÚHRADOVÝ KATALOG VZP - ZP'!K491))=0,"Chybí MENA",IF(IFERROR(SEARCH("""",UPPER('ÚHRADOVÝ KATALOG VZP - ZP'!K491)),0)=0,UPPER('ÚHRADOVÝ KATALOG VZP - ZP'!K491),"("&amp;""""&amp;")")),IF(LEN(TRIM('ÚHRADOVÝ KATALOG VZP - ZP'!K491))=0,"",IF(IFERROR(SEARCH("""",UPPER('ÚHRADOVÝ KATALOG VZP - ZP'!K491)),0)=0,UPPER('ÚHRADOVÝ KATALOG VZP - ZP'!K491),"("&amp;""""&amp;")")))</f>
        <v/>
      </c>
      <c r="L491" s="24" t="str">
        <f>IF(S491="NOVÝ",IF(LEN(TRIM('ÚHRADOVÝ KATALOG VZP - ZP'!L491))=0,"Chybí KURZ",'ÚHRADOVÝ KATALOG VZP - ZP'!L491),IF(LEN(TRIM('ÚHRADOVÝ KATALOG VZP - ZP'!L491))=0,"",'ÚHRADOVÝ KATALOG VZP - ZP'!L491))</f>
        <v/>
      </c>
      <c r="M491" s="83" t="str">
        <f>IF(S491="NOVÝ",IF(LEN(TRIM('ÚHRADOVÝ KATALOG VZP - ZP'!M491))=0,"Chybí DPH",
IF(OR('ÚHRADOVÝ KATALOG VZP - ZP'!M491=15,'ÚHRADOVÝ KATALOG VZP - ZP'!M491=21),
'ÚHRADOVÝ KATALOG VZP - ZP'!M491,"CHYBA")),
IF(LEN(TRIM('ÚHRADOVÝ KATALOG VZP - ZP'!M491))=0,"",
IF(OR('ÚHRADOVÝ KATALOG VZP - ZP'!M491=15,'ÚHRADOVÝ KATALOG VZP - ZP'!M491=21),
'ÚHRADOVÝ KATALOG VZP - ZP'!M491,"CHYBA"))
)</f>
        <v/>
      </c>
      <c r="N491" s="25" t="str">
        <f>IF(R491="NE",IF(AND(T491&lt;&gt;"X",LEN('ÚHRADOVÝ KATALOG VZP - ZP'!N491)&gt;0),IF(ROUND(J491*L491*(1+(M491/100))*T491,2)&lt;'ÚHRADOVÝ KATALOG VZP - ZP'!N491,TEXT('ÚHRADOVÝ KATALOG VZP - ZP'!N491,"# ##0,00 Kč") &amp; CHAR(10) &amp; "&gt; " &amp; TEXT('ÚHRADOVÝ KATALOG VZP - ZP'!N491-(J491*L491*(1+(M491/100))*T491),"# ##0,00 Kč"),TEXT('ÚHRADOVÝ KATALOG VZP - ZP'!N491,"# ##0,00 Kč") &amp; CHAR(10) &amp; "OK"),"Chybí data pro výpočet"),"")</f>
        <v/>
      </c>
      <c r="O491" s="26" t="str">
        <f>IF(AND(R491="NE",LEN('ÚHRADOVÝ KATALOG VZP - ZP'!O491)&gt;0),'ÚHRADOVÝ KATALOG VZP - ZP'!O491,"")</f>
        <v/>
      </c>
      <c r="P491" s="26" t="str">
        <f>IF(AND(R491="NE",LEN('ÚHRADOVÝ KATALOG VZP - ZP'!P491)&gt;0),'ÚHRADOVÝ KATALOG VZP - ZP'!P491,"")</f>
        <v/>
      </c>
      <c r="Q491" s="79" t="str">
        <f>IF(LEN(TRIM('ÚHRADOVÝ KATALOG VZP - ZP'!Q491))=0,"",IF(IFERROR(SEARCH("""",UPPER('ÚHRADOVÝ KATALOG VZP - ZP'!Q491)),0)=0,UPPER('ÚHRADOVÝ KATALOG VZP - ZP'!Q491),"("&amp;""""&amp;")"))</f>
        <v/>
      </c>
      <c r="R491" s="31" t="str">
        <f>IF(LEN(TRIM('ÚHRADOVÝ KATALOG VZP - ZP'!B491)&amp;TRIM('ÚHRADOVÝ KATALOG VZP - ZP'!C491)&amp;TRIM('ÚHRADOVÝ KATALOG VZP - ZP'!D491)&amp;TRIM('ÚHRADOVÝ KATALOG VZP - ZP'!E491)&amp;TRIM('ÚHRADOVÝ KATALOG VZP - ZP'!F491)&amp;TRIM('ÚHRADOVÝ KATALOG VZP - ZP'!G491)&amp;TRIM('ÚHRADOVÝ KATALOG VZP - ZP'!H491)&amp;TRIM('ÚHRADOVÝ KATALOG VZP - ZP'!I491)&amp;TRIM('ÚHRADOVÝ KATALOG VZP - ZP'!J491)&amp;TRIM('ÚHRADOVÝ KATALOG VZP - ZP'!K491)&amp;TRIM('ÚHRADOVÝ KATALOG VZP - ZP'!L491)&amp;TRIM('ÚHRADOVÝ KATALOG VZP - ZP'!M491)&amp;TRIM('ÚHRADOVÝ KATALOG VZP - ZP'!N491)&amp;TRIM('ÚHRADOVÝ KATALOG VZP - ZP'!O491)&amp;TRIM('ÚHRADOVÝ KATALOG VZP - ZP'!P491)&amp;TRIM('ÚHRADOVÝ KATALOG VZP - ZP'!Q491))=0,"ANO","NE")</f>
        <v>ANO</v>
      </c>
      <c r="S491" s="31" t="str">
        <f>IF(R491="NE",IF(LEN(TRIM('ÚHRADOVÝ KATALOG VZP - ZP'!B491))=0,"NOVÝ","OPRAVA"),"")</f>
        <v/>
      </c>
      <c r="T491" s="32" t="str">
        <f t="shared" si="32"/>
        <v>X</v>
      </c>
      <c r="U491" s="11"/>
      <c r="V491" s="11">
        <f>LEN(TRIM('ÚHRADOVÝ KATALOG VZP - ZP'!C491))</f>
        <v>0</v>
      </c>
      <c r="W491" s="11" t="str">
        <f>IF(IFERROR(SEARCH("""",UPPER('ÚHRADOVÝ KATALOG VZP - ZP'!C491)),0)&gt;0," "&amp;CHAR(34),"")</f>
        <v/>
      </c>
      <c r="X491" s="11" t="str">
        <f>IF(IFERROR(SEARCH("~?",UPPER('ÚHRADOVÝ KATALOG VZP - ZP'!C491)),0)&gt;0," ?","")</f>
        <v/>
      </c>
      <c r="Y491" s="11" t="str">
        <f>IF(IFERROR(SEARCH("!",UPPER('ÚHRADOVÝ KATALOG VZP - ZP'!C491)),0)&gt;0," !","")</f>
        <v/>
      </c>
      <c r="Z491" s="11" t="str">
        <f>IF(IFERROR(SEARCH("_",UPPER('ÚHRADOVÝ KATALOG VZP - ZP'!C491)),0)&gt;0," _","")</f>
        <v/>
      </c>
      <c r="AA491" s="11" t="str">
        <f>IF(IFERROR(SEARCH("§",UPPER('ÚHRADOVÝ KATALOG VZP - ZP'!C491)),0)&gt;0," §","")</f>
        <v/>
      </c>
      <c r="AB491" s="11" t="str">
        <f>IF(IFERROR(SEARCH("#",UPPER('ÚHRADOVÝ KATALOG VZP - ZP'!C491)),0)&gt;0," #","")</f>
        <v/>
      </c>
      <c r="AC491" s="11" t="str">
        <f>IF(IFERROR(SEARCH(CHAR(10),UPPER('ÚHRADOVÝ KATALOG VZP - ZP'!C491)),0)&gt;0," ALT+ENTER","")</f>
        <v/>
      </c>
      <c r="AD491" s="96" t="str">
        <f>IF(AND(V491=0, R491="NE"),"Chybí NAZ",IF(LEN(TRIM(W491&amp;X491&amp;Y491&amp;Z491&amp;AA491&amp;AB491&amp;AC491))&gt;0,"Nepovolený(é) znak(y):   "&amp;W491&amp;X491&amp;Y491&amp;Z491&amp;AA491&amp;AB491&amp;AC491,TRIM('ÚHRADOVÝ KATALOG VZP - ZP'!C491)))</f>
        <v/>
      </c>
      <c r="AE491" s="11">
        <f>LEN(TRIM('ÚHRADOVÝ KATALOG VZP - ZP'!D491))</f>
        <v>0</v>
      </c>
      <c r="AF491" s="11" t="str">
        <f>IF(IFERROR(SEARCH("""",UPPER('ÚHRADOVÝ KATALOG VZP - ZP'!D491)),0)&gt;0," "&amp;CHAR(34),"")</f>
        <v/>
      </c>
      <c r="AG491" s="11" t="str">
        <f>IF(IFERROR(SEARCH("~?",UPPER('ÚHRADOVÝ KATALOG VZP - ZP'!D491)),0)&gt;0," ?","")</f>
        <v/>
      </c>
      <c r="AH491" s="11" t="str">
        <f>IF(IFERROR(SEARCH("!",UPPER('ÚHRADOVÝ KATALOG VZP - ZP'!D491)),0)&gt;0," !","")</f>
        <v/>
      </c>
      <c r="AI491" s="11" t="str">
        <f>IF(IFERROR(SEARCH("_",UPPER('ÚHRADOVÝ KATALOG VZP - ZP'!D491)),0)&gt;0," _","")</f>
        <v/>
      </c>
      <c r="AJ491" s="11" t="str">
        <f>IF(IFERROR(SEARCH("§",UPPER('ÚHRADOVÝ KATALOG VZP - ZP'!D491)),0)&gt;0," §","")</f>
        <v/>
      </c>
      <c r="AK491" s="11" t="str">
        <f>IF(IFERROR(SEARCH("#",UPPER('ÚHRADOVÝ KATALOG VZP - ZP'!D491)),0)&gt;0," #","")</f>
        <v/>
      </c>
      <c r="AL491" s="11" t="str">
        <f>IF(IFERROR(SEARCH(CHAR(10),UPPER('ÚHRADOVÝ KATALOG VZP - ZP'!D491)),0)&gt;0," ALT+ENTER","")</f>
        <v/>
      </c>
      <c r="AM491" s="96" t="str">
        <f>IF(AND(AE491=0, R491="NE"),"Chybí DOP",IF(LEN(TRIM(AF491&amp;AG491&amp;AH491&amp;AI491&amp;AJ491&amp;AK491&amp;AL491))&gt;0,"Nepovolený(é) znak(y):   "&amp;AF491&amp;AG491&amp;AH491&amp;AI491&amp;AJ491&amp;AK491&amp;AL491,TRIM('ÚHRADOVÝ KATALOG VZP - ZP'!D491)))</f>
        <v/>
      </c>
    </row>
    <row r="492" spans="1:39" ht="30" hidden="1" customHeight="1" x14ac:dyDescent="0.2">
      <c r="A492" s="1">
        <v>487</v>
      </c>
      <c r="B492" s="20" t="str">
        <f>IF(ISBLANK('ÚHRADOVÝ KATALOG VZP - ZP'!B492),"",'ÚHRADOVÝ KATALOG VZP - ZP'!B492)</f>
        <v/>
      </c>
      <c r="C492" s="21" t="str">
        <f t="shared" si="29"/>
        <v/>
      </c>
      <c r="D492" s="21" t="str">
        <f t="shared" si="30"/>
        <v/>
      </c>
      <c r="E492" s="22" t="str">
        <f>IF(S492="NOVÝ",IF(LEN(TRIM('ÚHRADOVÝ KATALOG VZP - ZP'!E492))=0,"Chybí TYP",'ÚHRADOVÝ KATALOG VZP - ZP'!E492),IF(LEN(TRIM('ÚHRADOVÝ KATALOG VZP - ZP'!E492))=0,"",'ÚHRADOVÝ KATALOG VZP - ZP'!E492))</f>
        <v/>
      </c>
      <c r="F492" s="22" t="str">
        <f t="shared" si="31"/>
        <v/>
      </c>
      <c r="G492" s="22" t="str">
        <f>IF(S492="NOVÝ",IF(LEN(TRIM('ÚHRADOVÝ KATALOG VZP - ZP'!G492))=0,"???",IF(IFERROR(SEARCH("""",UPPER('ÚHRADOVÝ KATALOG VZP - ZP'!G492)),0)=0,UPPER('ÚHRADOVÝ KATALOG VZP - ZP'!G492),"("&amp;""""&amp;")")),IF(LEN(TRIM('ÚHRADOVÝ KATALOG VZP - ZP'!G492))=0,"",IF(IFERROR(SEARCH("""",UPPER('ÚHRADOVÝ KATALOG VZP - ZP'!G492)),0)=0,UPPER('ÚHRADOVÝ KATALOG VZP - ZP'!G492),"("&amp;""""&amp;")")))</f>
        <v/>
      </c>
      <c r="H492" s="22" t="str">
        <f>IF(IFERROR(SEARCH("""",UPPER('ÚHRADOVÝ KATALOG VZP - ZP'!H492)),0)=0,UPPER('ÚHRADOVÝ KATALOG VZP - ZP'!H492),"("&amp;""""&amp;")")</f>
        <v/>
      </c>
      <c r="I492" s="22" t="str">
        <f>IF(IFERROR(SEARCH("""",UPPER('ÚHRADOVÝ KATALOG VZP - ZP'!I492)),0)=0,UPPER('ÚHRADOVÝ KATALOG VZP - ZP'!I492),"("&amp;""""&amp;")")</f>
        <v/>
      </c>
      <c r="J492" s="23" t="str">
        <f>IF(S492="NOVÝ",IF(LEN(TRIM('ÚHRADOVÝ KATALOG VZP - ZP'!J492))=0,"Chybí VYC",'ÚHRADOVÝ KATALOG VZP - ZP'!J492),IF(LEN(TRIM('ÚHRADOVÝ KATALOG VZP - ZP'!J492))=0,"",'ÚHRADOVÝ KATALOG VZP - ZP'!J492))</f>
        <v/>
      </c>
      <c r="K492" s="22" t="str">
        <f>IF(S492="NOVÝ",IF(LEN(TRIM('ÚHRADOVÝ KATALOG VZP - ZP'!K492))=0,"Chybí MENA",IF(IFERROR(SEARCH("""",UPPER('ÚHRADOVÝ KATALOG VZP - ZP'!K492)),0)=0,UPPER('ÚHRADOVÝ KATALOG VZP - ZP'!K492),"("&amp;""""&amp;")")),IF(LEN(TRIM('ÚHRADOVÝ KATALOG VZP - ZP'!K492))=0,"",IF(IFERROR(SEARCH("""",UPPER('ÚHRADOVÝ KATALOG VZP - ZP'!K492)),0)=0,UPPER('ÚHRADOVÝ KATALOG VZP - ZP'!K492),"("&amp;""""&amp;")")))</f>
        <v/>
      </c>
      <c r="L492" s="24" t="str">
        <f>IF(S492="NOVÝ",IF(LEN(TRIM('ÚHRADOVÝ KATALOG VZP - ZP'!L492))=0,"Chybí KURZ",'ÚHRADOVÝ KATALOG VZP - ZP'!L492),IF(LEN(TRIM('ÚHRADOVÝ KATALOG VZP - ZP'!L492))=0,"",'ÚHRADOVÝ KATALOG VZP - ZP'!L492))</f>
        <v/>
      </c>
      <c r="M492" s="83" t="str">
        <f>IF(S492="NOVÝ",IF(LEN(TRIM('ÚHRADOVÝ KATALOG VZP - ZP'!M492))=0,"Chybí DPH",
IF(OR('ÚHRADOVÝ KATALOG VZP - ZP'!M492=15,'ÚHRADOVÝ KATALOG VZP - ZP'!M492=21),
'ÚHRADOVÝ KATALOG VZP - ZP'!M492,"CHYBA")),
IF(LEN(TRIM('ÚHRADOVÝ KATALOG VZP - ZP'!M492))=0,"",
IF(OR('ÚHRADOVÝ KATALOG VZP - ZP'!M492=15,'ÚHRADOVÝ KATALOG VZP - ZP'!M492=21),
'ÚHRADOVÝ KATALOG VZP - ZP'!M492,"CHYBA"))
)</f>
        <v/>
      </c>
      <c r="N492" s="25" t="str">
        <f>IF(R492="NE",IF(AND(T492&lt;&gt;"X",LEN('ÚHRADOVÝ KATALOG VZP - ZP'!N492)&gt;0),IF(ROUND(J492*L492*(1+(M492/100))*T492,2)&lt;'ÚHRADOVÝ KATALOG VZP - ZP'!N492,TEXT('ÚHRADOVÝ KATALOG VZP - ZP'!N492,"# ##0,00 Kč") &amp; CHAR(10) &amp; "&gt; " &amp; TEXT('ÚHRADOVÝ KATALOG VZP - ZP'!N492-(J492*L492*(1+(M492/100))*T492),"# ##0,00 Kč"),TEXT('ÚHRADOVÝ KATALOG VZP - ZP'!N492,"# ##0,00 Kč") &amp; CHAR(10) &amp; "OK"),"Chybí data pro výpočet"),"")</f>
        <v/>
      </c>
      <c r="O492" s="26" t="str">
        <f>IF(AND(R492="NE",LEN('ÚHRADOVÝ KATALOG VZP - ZP'!O492)&gt;0),'ÚHRADOVÝ KATALOG VZP - ZP'!O492,"")</f>
        <v/>
      </c>
      <c r="P492" s="26" t="str">
        <f>IF(AND(R492="NE",LEN('ÚHRADOVÝ KATALOG VZP - ZP'!P492)&gt;0),'ÚHRADOVÝ KATALOG VZP - ZP'!P492,"")</f>
        <v/>
      </c>
      <c r="Q492" s="79" t="str">
        <f>IF(LEN(TRIM('ÚHRADOVÝ KATALOG VZP - ZP'!Q492))=0,"",IF(IFERROR(SEARCH("""",UPPER('ÚHRADOVÝ KATALOG VZP - ZP'!Q492)),0)=0,UPPER('ÚHRADOVÝ KATALOG VZP - ZP'!Q492),"("&amp;""""&amp;")"))</f>
        <v/>
      </c>
      <c r="R492" s="31" t="str">
        <f>IF(LEN(TRIM('ÚHRADOVÝ KATALOG VZP - ZP'!B492)&amp;TRIM('ÚHRADOVÝ KATALOG VZP - ZP'!C492)&amp;TRIM('ÚHRADOVÝ KATALOG VZP - ZP'!D492)&amp;TRIM('ÚHRADOVÝ KATALOG VZP - ZP'!E492)&amp;TRIM('ÚHRADOVÝ KATALOG VZP - ZP'!F492)&amp;TRIM('ÚHRADOVÝ KATALOG VZP - ZP'!G492)&amp;TRIM('ÚHRADOVÝ KATALOG VZP - ZP'!H492)&amp;TRIM('ÚHRADOVÝ KATALOG VZP - ZP'!I492)&amp;TRIM('ÚHRADOVÝ KATALOG VZP - ZP'!J492)&amp;TRIM('ÚHRADOVÝ KATALOG VZP - ZP'!K492)&amp;TRIM('ÚHRADOVÝ KATALOG VZP - ZP'!L492)&amp;TRIM('ÚHRADOVÝ KATALOG VZP - ZP'!M492)&amp;TRIM('ÚHRADOVÝ KATALOG VZP - ZP'!N492)&amp;TRIM('ÚHRADOVÝ KATALOG VZP - ZP'!O492)&amp;TRIM('ÚHRADOVÝ KATALOG VZP - ZP'!P492)&amp;TRIM('ÚHRADOVÝ KATALOG VZP - ZP'!Q492))=0,"ANO","NE")</f>
        <v>ANO</v>
      </c>
      <c r="S492" s="31" t="str">
        <f>IF(R492="NE",IF(LEN(TRIM('ÚHRADOVÝ KATALOG VZP - ZP'!B492))=0,"NOVÝ","OPRAVA"),"")</f>
        <v/>
      </c>
      <c r="T492" s="32" t="str">
        <f t="shared" si="32"/>
        <v>X</v>
      </c>
      <c r="U492" s="11"/>
      <c r="V492" s="11">
        <f>LEN(TRIM('ÚHRADOVÝ KATALOG VZP - ZP'!C492))</f>
        <v>0</v>
      </c>
      <c r="W492" s="11" t="str">
        <f>IF(IFERROR(SEARCH("""",UPPER('ÚHRADOVÝ KATALOG VZP - ZP'!C492)),0)&gt;0," "&amp;CHAR(34),"")</f>
        <v/>
      </c>
      <c r="X492" s="11" t="str">
        <f>IF(IFERROR(SEARCH("~?",UPPER('ÚHRADOVÝ KATALOG VZP - ZP'!C492)),0)&gt;0," ?","")</f>
        <v/>
      </c>
      <c r="Y492" s="11" t="str">
        <f>IF(IFERROR(SEARCH("!",UPPER('ÚHRADOVÝ KATALOG VZP - ZP'!C492)),0)&gt;0," !","")</f>
        <v/>
      </c>
      <c r="Z492" s="11" t="str">
        <f>IF(IFERROR(SEARCH("_",UPPER('ÚHRADOVÝ KATALOG VZP - ZP'!C492)),0)&gt;0," _","")</f>
        <v/>
      </c>
      <c r="AA492" s="11" t="str">
        <f>IF(IFERROR(SEARCH("§",UPPER('ÚHRADOVÝ KATALOG VZP - ZP'!C492)),0)&gt;0," §","")</f>
        <v/>
      </c>
      <c r="AB492" s="11" t="str">
        <f>IF(IFERROR(SEARCH("#",UPPER('ÚHRADOVÝ KATALOG VZP - ZP'!C492)),0)&gt;0," #","")</f>
        <v/>
      </c>
      <c r="AC492" s="11" t="str">
        <f>IF(IFERROR(SEARCH(CHAR(10),UPPER('ÚHRADOVÝ KATALOG VZP - ZP'!C492)),0)&gt;0," ALT+ENTER","")</f>
        <v/>
      </c>
      <c r="AD492" s="96" t="str">
        <f>IF(AND(V492=0, R492="NE"),"Chybí NAZ",IF(LEN(TRIM(W492&amp;X492&amp;Y492&amp;Z492&amp;AA492&amp;AB492&amp;AC492))&gt;0,"Nepovolený(é) znak(y):   "&amp;W492&amp;X492&amp;Y492&amp;Z492&amp;AA492&amp;AB492&amp;AC492,TRIM('ÚHRADOVÝ KATALOG VZP - ZP'!C492)))</f>
        <v/>
      </c>
      <c r="AE492" s="11">
        <f>LEN(TRIM('ÚHRADOVÝ KATALOG VZP - ZP'!D492))</f>
        <v>0</v>
      </c>
      <c r="AF492" s="11" t="str">
        <f>IF(IFERROR(SEARCH("""",UPPER('ÚHRADOVÝ KATALOG VZP - ZP'!D492)),0)&gt;0," "&amp;CHAR(34),"")</f>
        <v/>
      </c>
      <c r="AG492" s="11" t="str">
        <f>IF(IFERROR(SEARCH("~?",UPPER('ÚHRADOVÝ KATALOG VZP - ZP'!D492)),0)&gt;0," ?","")</f>
        <v/>
      </c>
      <c r="AH492" s="11" t="str">
        <f>IF(IFERROR(SEARCH("!",UPPER('ÚHRADOVÝ KATALOG VZP - ZP'!D492)),0)&gt;0," !","")</f>
        <v/>
      </c>
      <c r="AI492" s="11" t="str">
        <f>IF(IFERROR(SEARCH("_",UPPER('ÚHRADOVÝ KATALOG VZP - ZP'!D492)),0)&gt;0," _","")</f>
        <v/>
      </c>
      <c r="AJ492" s="11" t="str">
        <f>IF(IFERROR(SEARCH("§",UPPER('ÚHRADOVÝ KATALOG VZP - ZP'!D492)),0)&gt;0," §","")</f>
        <v/>
      </c>
      <c r="AK492" s="11" t="str">
        <f>IF(IFERROR(SEARCH("#",UPPER('ÚHRADOVÝ KATALOG VZP - ZP'!D492)),0)&gt;0," #","")</f>
        <v/>
      </c>
      <c r="AL492" s="11" t="str">
        <f>IF(IFERROR(SEARCH(CHAR(10),UPPER('ÚHRADOVÝ KATALOG VZP - ZP'!D492)),0)&gt;0," ALT+ENTER","")</f>
        <v/>
      </c>
      <c r="AM492" s="96" t="str">
        <f>IF(AND(AE492=0, R492="NE"),"Chybí DOP",IF(LEN(TRIM(AF492&amp;AG492&amp;AH492&amp;AI492&amp;AJ492&amp;AK492&amp;AL492))&gt;0,"Nepovolený(é) znak(y):   "&amp;AF492&amp;AG492&amp;AH492&amp;AI492&amp;AJ492&amp;AK492&amp;AL492,TRIM('ÚHRADOVÝ KATALOG VZP - ZP'!D492)))</f>
        <v/>
      </c>
    </row>
    <row r="493" spans="1:39" ht="30" hidden="1" customHeight="1" x14ac:dyDescent="0.2">
      <c r="A493" s="1">
        <v>488</v>
      </c>
      <c r="B493" s="20" t="str">
        <f>IF(ISBLANK('ÚHRADOVÝ KATALOG VZP - ZP'!B493),"",'ÚHRADOVÝ KATALOG VZP - ZP'!B493)</f>
        <v/>
      </c>
      <c r="C493" s="21" t="str">
        <f t="shared" si="29"/>
        <v/>
      </c>
      <c r="D493" s="21" t="str">
        <f t="shared" si="30"/>
        <v/>
      </c>
      <c r="E493" s="22" t="str">
        <f>IF(S493="NOVÝ",IF(LEN(TRIM('ÚHRADOVÝ KATALOG VZP - ZP'!E493))=0,"Chybí TYP",'ÚHRADOVÝ KATALOG VZP - ZP'!E493),IF(LEN(TRIM('ÚHRADOVÝ KATALOG VZP - ZP'!E493))=0,"",'ÚHRADOVÝ KATALOG VZP - ZP'!E493))</f>
        <v/>
      </c>
      <c r="F493" s="22" t="str">
        <f t="shared" si="31"/>
        <v/>
      </c>
      <c r="G493" s="22" t="str">
        <f>IF(S493="NOVÝ",IF(LEN(TRIM('ÚHRADOVÝ KATALOG VZP - ZP'!G493))=0,"???",IF(IFERROR(SEARCH("""",UPPER('ÚHRADOVÝ KATALOG VZP - ZP'!G493)),0)=0,UPPER('ÚHRADOVÝ KATALOG VZP - ZP'!G493),"("&amp;""""&amp;")")),IF(LEN(TRIM('ÚHRADOVÝ KATALOG VZP - ZP'!G493))=0,"",IF(IFERROR(SEARCH("""",UPPER('ÚHRADOVÝ KATALOG VZP - ZP'!G493)),0)=0,UPPER('ÚHRADOVÝ KATALOG VZP - ZP'!G493),"("&amp;""""&amp;")")))</f>
        <v/>
      </c>
      <c r="H493" s="22" t="str">
        <f>IF(IFERROR(SEARCH("""",UPPER('ÚHRADOVÝ KATALOG VZP - ZP'!H493)),0)=0,UPPER('ÚHRADOVÝ KATALOG VZP - ZP'!H493),"("&amp;""""&amp;")")</f>
        <v/>
      </c>
      <c r="I493" s="22" t="str">
        <f>IF(IFERROR(SEARCH("""",UPPER('ÚHRADOVÝ KATALOG VZP - ZP'!I493)),0)=0,UPPER('ÚHRADOVÝ KATALOG VZP - ZP'!I493),"("&amp;""""&amp;")")</f>
        <v/>
      </c>
      <c r="J493" s="23" t="str">
        <f>IF(S493="NOVÝ",IF(LEN(TRIM('ÚHRADOVÝ KATALOG VZP - ZP'!J493))=0,"Chybí VYC",'ÚHRADOVÝ KATALOG VZP - ZP'!J493),IF(LEN(TRIM('ÚHRADOVÝ KATALOG VZP - ZP'!J493))=0,"",'ÚHRADOVÝ KATALOG VZP - ZP'!J493))</f>
        <v/>
      </c>
      <c r="K493" s="22" t="str">
        <f>IF(S493="NOVÝ",IF(LEN(TRIM('ÚHRADOVÝ KATALOG VZP - ZP'!K493))=0,"Chybí MENA",IF(IFERROR(SEARCH("""",UPPER('ÚHRADOVÝ KATALOG VZP - ZP'!K493)),0)=0,UPPER('ÚHRADOVÝ KATALOG VZP - ZP'!K493),"("&amp;""""&amp;")")),IF(LEN(TRIM('ÚHRADOVÝ KATALOG VZP - ZP'!K493))=0,"",IF(IFERROR(SEARCH("""",UPPER('ÚHRADOVÝ KATALOG VZP - ZP'!K493)),0)=0,UPPER('ÚHRADOVÝ KATALOG VZP - ZP'!K493),"("&amp;""""&amp;")")))</f>
        <v/>
      </c>
      <c r="L493" s="24" t="str">
        <f>IF(S493="NOVÝ",IF(LEN(TRIM('ÚHRADOVÝ KATALOG VZP - ZP'!L493))=0,"Chybí KURZ",'ÚHRADOVÝ KATALOG VZP - ZP'!L493),IF(LEN(TRIM('ÚHRADOVÝ KATALOG VZP - ZP'!L493))=0,"",'ÚHRADOVÝ KATALOG VZP - ZP'!L493))</f>
        <v/>
      </c>
      <c r="M493" s="83" t="str">
        <f>IF(S493="NOVÝ",IF(LEN(TRIM('ÚHRADOVÝ KATALOG VZP - ZP'!M493))=0,"Chybí DPH",
IF(OR('ÚHRADOVÝ KATALOG VZP - ZP'!M493=15,'ÚHRADOVÝ KATALOG VZP - ZP'!M493=21),
'ÚHRADOVÝ KATALOG VZP - ZP'!M493,"CHYBA")),
IF(LEN(TRIM('ÚHRADOVÝ KATALOG VZP - ZP'!M493))=0,"",
IF(OR('ÚHRADOVÝ KATALOG VZP - ZP'!M493=15,'ÚHRADOVÝ KATALOG VZP - ZP'!M493=21),
'ÚHRADOVÝ KATALOG VZP - ZP'!M493,"CHYBA"))
)</f>
        <v/>
      </c>
      <c r="N493" s="25" t="str">
        <f>IF(R493="NE",IF(AND(T493&lt;&gt;"X",LEN('ÚHRADOVÝ KATALOG VZP - ZP'!N493)&gt;0),IF(ROUND(J493*L493*(1+(M493/100))*T493,2)&lt;'ÚHRADOVÝ KATALOG VZP - ZP'!N493,TEXT('ÚHRADOVÝ KATALOG VZP - ZP'!N493,"# ##0,00 Kč") &amp; CHAR(10) &amp; "&gt; " &amp; TEXT('ÚHRADOVÝ KATALOG VZP - ZP'!N493-(J493*L493*(1+(M493/100))*T493),"# ##0,00 Kč"),TEXT('ÚHRADOVÝ KATALOG VZP - ZP'!N493,"# ##0,00 Kč") &amp; CHAR(10) &amp; "OK"),"Chybí data pro výpočet"),"")</f>
        <v/>
      </c>
      <c r="O493" s="26" t="str">
        <f>IF(AND(R493="NE",LEN('ÚHRADOVÝ KATALOG VZP - ZP'!O493)&gt;0),'ÚHRADOVÝ KATALOG VZP - ZP'!O493,"")</f>
        <v/>
      </c>
      <c r="P493" s="26" t="str">
        <f>IF(AND(R493="NE",LEN('ÚHRADOVÝ KATALOG VZP - ZP'!P493)&gt;0),'ÚHRADOVÝ KATALOG VZP - ZP'!P493,"")</f>
        <v/>
      </c>
      <c r="Q493" s="79" t="str">
        <f>IF(LEN(TRIM('ÚHRADOVÝ KATALOG VZP - ZP'!Q493))=0,"",IF(IFERROR(SEARCH("""",UPPER('ÚHRADOVÝ KATALOG VZP - ZP'!Q493)),0)=0,UPPER('ÚHRADOVÝ KATALOG VZP - ZP'!Q493),"("&amp;""""&amp;")"))</f>
        <v/>
      </c>
      <c r="R493" s="31" t="str">
        <f>IF(LEN(TRIM('ÚHRADOVÝ KATALOG VZP - ZP'!B493)&amp;TRIM('ÚHRADOVÝ KATALOG VZP - ZP'!C493)&amp;TRIM('ÚHRADOVÝ KATALOG VZP - ZP'!D493)&amp;TRIM('ÚHRADOVÝ KATALOG VZP - ZP'!E493)&amp;TRIM('ÚHRADOVÝ KATALOG VZP - ZP'!F493)&amp;TRIM('ÚHRADOVÝ KATALOG VZP - ZP'!G493)&amp;TRIM('ÚHRADOVÝ KATALOG VZP - ZP'!H493)&amp;TRIM('ÚHRADOVÝ KATALOG VZP - ZP'!I493)&amp;TRIM('ÚHRADOVÝ KATALOG VZP - ZP'!J493)&amp;TRIM('ÚHRADOVÝ KATALOG VZP - ZP'!K493)&amp;TRIM('ÚHRADOVÝ KATALOG VZP - ZP'!L493)&amp;TRIM('ÚHRADOVÝ KATALOG VZP - ZP'!M493)&amp;TRIM('ÚHRADOVÝ KATALOG VZP - ZP'!N493)&amp;TRIM('ÚHRADOVÝ KATALOG VZP - ZP'!O493)&amp;TRIM('ÚHRADOVÝ KATALOG VZP - ZP'!P493)&amp;TRIM('ÚHRADOVÝ KATALOG VZP - ZP'!Q493))=0,"ANO","NE")</f>
        <v>ANO</v>
      </c>
      <c r="S493" s="31" t="str">
        <f>IF(R493="NE",IF(LEN(TRIM('ÚHRADOVÝ KATALOG VZP - ZP'!B493))=0,"NOVÝ","OPRAVA"),"")</f>
        <v/>
      </c>
      <c r="T493" s="32" t="str">
        <f t="shared" si="32"/>
        <v>X</v>
      </c>
      <c r="U493" s="11"/>
      <c r="V493" s="11">
        <f>LEN(TRIM('ÚHRADOVÝ KATALOG VZP - ZP'!C493))</f>
        <v>0</v>
      </c>
      <c r="W493" s="11" t="str">
        <f>IF(IFERROR(SEARCH("""",UPPER('ÚHRADOVÝ KATALOG VZP - ZP'!C493)),0)&gt;0," "&amp;CHAR(34),"")</f>
        <v/>
      </c>
      <c r="X493" s="11" t="str">
        <f>IF(IFERROR(SEARCH("~?",UPPER('ÚHRADOVÝ KATALOG VZP - ZP'!C493)),0)&gt;0," ?","")</f>
        <v/>
      </c>
      <c r="Y493" s="11" t="str">
        <f>IF(IFERROR(SEARCH("!",UPPER('ÚHRADOVÝ KATALOG VZP - ZP'!C493)),0)&gt;0," !","")</f>
        <v/>
      </c>
      <c r="Z493" s="11" t="str">
        <f>IF(IFERROR(SEARCH("_",UPPER('ÚHRADOVÝ KATALOG VZP - ZP'!C493)),0)&gt;0," _","")</f>
        <v/>
      </c>
      <c r="AA493" s="11" t="str">
        <f>IF(IFERROR(SEARCH("§",UPPER('ÚHRADOVÝ KATALOG VZP - ZP'!C493)),0)&gt;0," §","")</f>
        <v/>
      </c>
      <c r="AB493" s="11" t="str">
        <f>IF(IFERROR(SEARCH("#",UPPER('ÚHRADOVÝ KATALOG VZP - ZP'!C493)),0)&gt;0," #","")</f>
        <v/>
      </c>
      <c r="AC493" s="11" t="str">
        <f>IF(IFERROR(SEARCH(CHAR(10),UPPER('ÚHRADOVÝ KATALOG VZP - ZP'!C493)),0)&gt;0," ALT+ENTER","")</f>
        <v/>
      </c>
      <c r="AD493" s="96" t="str">
        <f>IF(AND(V493=0, R493="NE"),"Chybí NAZ",IF(LEN(TRIM(W493&amp;X493&amp;Y493&amp;Z493&amp;AA493&amp;AB493&amp;AC493))&gt;0,"Nepovolený(é) znak(y):   "&amp;W493&amp;X493&amp;Y493&amp;Z493&amp;AA493&amp;AB493&amp;AC493,TRIM('ÚHRADOVÝ KATALOG VZP - ZP'!C493)))</f>
        <v/>
      </c>
      <c r="AE493" s="11">
        <f>LEN(TRIM('ÚHRADOVÝ KATALOG VZP - ZP'!D493))</f>
        <v>0</v>
      </c>
      <c r="AF493" s="11" t="str">
        <f>IF(IFERROR(SEARCH("""",UPPER('ÚHRADOVÝ KATALOG VZP - ZP'!D493)),0)&gt;0," "&amp;CHAR(34),"")</f>
        <v/>
      </c>
      <c r="AG493" s="11" t="str">
        <f>IF(IFERROR(SEARCH("~?",UPPER('ÚHRADOVÝ KATALOG VZP - ZP'!D493)),0)&gt;0," ?","")</f>
        <v/>
      </c>
      <c r="AH493" s="11" t="str">
        <f>IF(IFERROR(SEARCH("!",UPPER('ÚHRADOVÝ KATALOG VZP - ZP'!D493)),0)&gt;0," !","")</f>
        <v/>
      </c>
      <c r="AI493" s="11" t="str">
        <f>IF(IFERROR(SEARCH("_",UPPER('ÚHRADOVÝ KATALOG VZP - ZP'!D493)),0)&gt;0," _","")</f>
        <v/>
      </c>
      <c r="AJ493" s="11" t="str">
        <f>IF(IFERROR(SEARCH("§",UPPER('ÚHRADOVÝ KATALOG VZP - ZP'!D493)),0)&gt;0," §","")</f>
        <v/>
      </c>
      <c r="AK493" s="11" t="str">
        <f>IF(IFERROR(SEARCH("#",UPPER('ÚHRADOVÝ KATALOG VZP - ZP'!D493)),0)&gt;0," #","")</f>
        <v/>
      </c>
      <c r="AL493" s="11" t="str">
        <f>IF(IFERROR(SEARCH(CHAR(10),UPPER('ÚHRADOVÝ KATALOG VZP - ZP'!D493)),0)&gt;0," ALT+ENTER","")</f>
        <v/>
      </c>
      <c r="AM493" s="96" t="str">
        <f>IF(AND(AE493=0, R493="NE"),"Chybí DOP",IF(LEN(TRIM(AF493&amp;AG493&amp;AH493&amp;AI493&amp;AJ493&amp;AK493&amp;AL493))&gt;0,"Nepovolený(é) znak(y):   "&amp;AF493&amp;AG493&amp;AH493&amp;AI493&amp;AJ493&amp;AK493&amp;AL493,TRIM('ÚHRADOVÝ KATALOG VZP - ZP'!D493)))</f>
        <v/>
      </c>
    </row>
    <row r="494" spans="1:39" ht="30" hidden="1" customHeight="1" x14ac:dyDescent="0.2">
      <c r="A494" s="1">
        <v>489</v>
      </c>
      <c r="B494" s="20" t="str">
        <f>IF(ISBLANK('ÚHRADOVÝ KATALOG VZP - ZP'!B494),"",'ÚHRADOVÝ KATALOG VZP - ZP'!B494)</f>
        <v/>
      </c>
      <c r="C494" s="21" t="str">
        <f t="shared" si="29"/>
        <v/>
      </c>
      <c r="D494" s="21" t="str">
        <f t="shared" si="30"/>
        <v/>
      </c>
      <c r="E494" s="22" t="str">
        <f>IF(S494="NOVÝ",IF(LEN(TRIM('ÚHRADOVÝ KATALOG VZP - ZP'!E494))=0,"Chybí TYP",'ÚHRADOVÝ KATALOG VZP - ZP'!E494),IF(LEN(TRIM('ÚHRADOVÝ KATALOG VZP - ZP'!E494))=0,"",'ÚHRADOVÝ KATALOG VZP - ZP'!E494))</f>
        <v/>
      </c>
      <c r="F494" s="22" t="str">
        <f t="shared" si="31"/>
        <v/>
      </c>
      <c r="G494" s="22" t="str">
        <f>IF(S494="NOVÝ",IF(LEN(TRIM('ÚHRADOVÝ KATALOG VZP - ZP'!G494))=0,"???",IF(IFERROR(SEARCH("""",UPPER('ÚHRADOVÝ KATALOG VZP - ZP'!G494)),0)=0,UPPER('ÚHRADOVÝ KATALOG VZP - ZP'!G494),"("&amp;""""&amp;")")),IF(LEN(TRIM('ÚHRADOVÝ KATALOG VZP - ZP'!G494))=0,"",IF(IFERROR(SEARCH("""",UPPER('ÚHRADOVÝ KATALOG VZP - ZP'!G494)),0)=0,UPPER('ÚHRADOVÝ KATALOG VZP - ZP'!G494),"("&amp;""""&amp;")")))</f>
        <v/>
      </c>
      <c r="H494" s="22" t="str">
        <f>IF(IFERROR(SEARCH("""",UPPER('ÚHRADOVÝ KATALOG VZP - ZP'!H494)),0)=0,UPPER('ÚHRADOVÝ KATALOG VZP - ZP'!H494),"("&amp;""""&amp;")")</f>
        <v/>
      </c>
      <c r="I494" s="22" t="str">
        <f>IF(IFERROR(SEARCH("""",UPPER('ÚHRADOVÝ KATALOG VZP - ZP'!I494)),0)=0,UPPER('ÚHRADOVÝ KATALOG VZP - ZP'!I494),"("&amp;""""&amp;")")</f>
        <v/>
      </c>
      <c r="J494" s="23" t="str">
        <f>IF(S494="NOVÝ",IF(LEN(TRIM('ÚHRADOVÝ KATALOG VZP - ZP'!J494))=0,"Chybí VYC",'ÚHRADOVÝ KATALOG VZP - ZP'!J494),IF(LEN(TRIM('ÚHRADOVÝ KATALOG VZP - ZP'!J494))=0,"",'ÚHRADOVÝ KATALOG VZP - ZP'!J494))</f>
        <v/>
      </c>
      <c r="K494" s="22" t="str">
        <f>IF(S494="NOVÝ",IF(LEN(TRIM('ÚHRADOVÝ KATALOG VZP - ZP'!K494))=0,"Chybí MENA",IF(IFERROR(SEARCH("""",UPPER('ÚHRADOVÝ KATALOG VZP - ZP'!K494)),0)=0,UPPER('ÚHRADOVÝ KATALOG VZP - ZP'!K494),"("&amp;""""&amp;")")),IF(LEN(TRIM('ÚHRADOVÝ KATALOG VZP - ZP'!K494))=0,"",IF(IFERROR(SEARCH("""",UPPER('ÚHRADOVÝ KATALOG VZP - ZP'!K494)),0)=0,UPPER('ÚHRADOVÝ KATALOG VZP - ZP'!K494),"("&amp;""""&amp;")")))</f>
        <v/>
      </c>
      <c r="L494" s="24" t="str">
        <f>IF(S494="NOVÝ",IF(LEN(TRIM('ÚHRADOVÝ KATALOG VZP - ZP'!L494))=0,"Chybí KURZ",'ÚHRADOVÝ KATALOG VZP - ZP'!L494),IF(LEN(TRIM('ÚHRADOVÝ KATALOG VZP - ZP'!L494))=0,"",'ÚHRADOVÝ KATALOG VZP - ZP'!L494))</f>
        <v/>
      </c>
      <c r="M494" s="83" t="str">
        <f>IF(S494="NOVÝ",IF(LEN(TRIM('ÚHRADOVÝ KATALOG VZP - ZP'!M494))=0,"Chybí DPH",
IF(OR('ÚHRADOVÝ KATALOG VZP - ZP'!M494=15,'ÚHRADOVÝ KATALOG VZP - ZP'!M494=21),
'ÚHRADOVÝ KATALOG VZP - ZP'!M494,"CHYBA")),
IF(LEN(TRIM('ÚHRADOVÝ KATALOG VZP - ZP'!M494))=0,"",
IF(OR('ÚHRADOVÝ KATALOG VZP - ZP'!M494=15,'ÚHRADOVÝ KATALOG VZP - ZP'!M494=21),
'ÚHRADOVÝ KATALOG VZP - ZP'!M494,"CHYBA"))
)</f>
        <v/>
      </c>
      <c r="N494" s="25" t="str">
        <f>IF(R494="NE",IF(AND(T494&lt;&gt;"X",LEN('ÚHRADOVÝ KATALOG VZP - ZP'!N494)&gt;0),IF(ROUND(J494*L494*(1+(M494/100))*T494,2)&lt;'ÚHRADOVÝ KATALOG VZP - ZP'!N494,TEXT('ÚHRADOVÝ KATALOG VZP - ZP'!N494,"# ##0,00 Kč") &amp; CHAR(10) &amp; "&gt; " &amp; TEXT('ÚHRADOVÝ KATALOG VZP - ZP'!N494-(J494*L494*(1+(M494/100))*T494),"# ##0,00 Kč"),TEXT('ÚHRADOVÝ KATALOG VZP - ZP'!N494,"# ##0,00 Kč") &amp; CHAR(10) &amp; "OK"),"Chybí data pro výpočet"),"")</f>
        <v/>
      </c>
      <c r="O494" s="26" t="str">
        <f>IF(AND(R494="NE",LEN('ÚHRADOVÝ KATALOG VZP - ZP'!O494)&gt;0),'ÚHRADOVÝ KATALOG VZP - ZP'!O494,"")</f>
        <v/>
      </c>
      <c r="P494" s="26" t="str">
        <f>IF(AND(R494="NE",LEN('ÚHRADOVÝ KATALOG VZP - ZP'!P494)&gt;0),'ÚHRADOVÝ KATALOG VZP - ZP'!P494,"")</f>
        <v/>
      </c>
      <c r="Q494" s="79" t="str">
        <f>IF(LEN(TRIM('ÚHRADOVÝ KATALOG VZP - ZP'!Q494))=0,"",IF(IFERROR(SEARCH("""",UPPER('ÚHRADOVÝ KATALOG VZP - ZP'!Q494)),0)=0,UPPER('ÚHRADOVÝ KATALOG VZP - ZP'!Q494),"("&amp;""""&amp;")"))</f>
        <v/>
      </c>
      <c r="R494" s="31" t="str">
        <f>IF(LEN(TRIM('ÚHRADOVÝ KATALOG VZP - ZP'!B494)&amp;TRIM('ÚHRADOVÝ KATALOG VZP - ZP'!C494)&amp;TRIM('ÚHRADOVÝ KATALOG VZP - ZP'!D494)&amp;TRIM('ÚHRADOVÝ KATALOG VZP - ZP'!E494)&amp;TRIM('ÚHRADOVÝ KATALOG VZP - ZP'!F494)&amp;TRIM('ÚHRADOVÝ KATALOG VZP - ZP'!G494)&amp;TRIM('ÚHRADOVÝ KATALOG VZP - ZP'!H494)&amp;TRIM('ÚHRADOVÝ KATALOG VZP - ZP'!I494)&amp;TRIM('ÚHRADOVÝ KATALOG VZP - ZP'!J494)&amp;TRIM('ÚHRADOVÝ KATALOG VZP - ZP'!K494)&amp;TRIM('ÚHRADOVÝ KATALOG VZP - ZP'!L494)&amp;TRIM('ÚHRADOVÝ KATALOG VZP - ZP'!M494)&amp;TRIM('ÚHRADOVÝ KATALOG VZP - ZP'!N494)&amp;TRIM('ÚHRADOVÝ KATALOG VZP - ZP'!O494)&amp;TRIM('ÚHRADOVÝ KATALOG VZP - ZP'!P494)&amp;TRIM('ÚHRADOVÝ KATALOG VZP - ZP'!Q494))=0,"ANO","NE")</f>
        <v>ANO</v>
      </c>
      <c r="S494" s="31" t="str">
        <f>IF(R494="NE",IF(LEN(TRIM('ÚHRADOVÝ KATALOG VZP - ZP'!B494))=0,"NOVÝ","OPRAVA"),"")</f>
        <v/>
      </c>
      <c r="T494" s="32" t="str">
        <f t="shared" si="32"/>
        <v>X</v>
      </c>
      <c r="U494" s="11"/>
      <c r="V494" s="11">
        <f>LEN(TRIM('ÚHRADOVÝ KATALOG VZP - ZP'!C494))</f>
        <v>0</v>
      </c>
      <c r="W494" s="11" t="str">
        <f>IF(IFERROR(SEARCH("""",UPPER('ÚHRADOVÝ KATALOG VZP - ZP'!C494)),0)&gt;0," "&amp;CHAR(34),"")</f>
        <v/>
      </c>
      <c r="X494" s="11" t="str">
        <f>IF(IFERROR(SEARCH("~?",UPPER('ÚHRADOVÝ KATALOG VZP - ZP'!C494)),0)&gt;0," ?","")</f>
        <v/>
      </c>
      <c r="Y494" s="11" t="str">
        <f>IF(IFERROR(SEARCH("!",UPPER('ÚHRADOVÝ KATALOG VZP - ZP'!C494)),0)&gt;0," !","")</f>
        <v/>
      </c>
      <c r="Z494" s="11" t="str">
        <f>IF(IFERROR(SEARCH("_",UPPER('ÚHRADOVÝ KATALOG VZP - ZP'!C494)),0)&gt;0," _","")</f>
        <v/>
      </c>
      <c r="AA494" s="11" t="str">
        <f>IF(IFERROR(SEARCH("§",UPPER('ÚHRADOVÝ KATALOG VZP - ZP'!C494)),0)&gt;0," §","")</f>
        <v/>
      </c>
      <c r="AB494" s="11" t="str">
        <f>IF(IFERROR(SEARCH("#",UPPER('ÚHRADOVÝ KATALOG VZP - ZP'!C494)),0)&gt;0," #","")</f>
        <v/>
      </c>
      <c r="AC494" s="11" t="str">
        <f>IF(IFERROR(SEARCH(CHAR(10),UPPER('ÚHRADOVÝ KATALOG VZP - ZP'!C494)),0)&gt;0," ALT+ENTER","")</f>
        <v/>
      </c>
      <c r="AD494" s="96" t="str">
        <f>IF(AND(V494=0, R494="NE"),"Chybí NAZ",IF(LEN(TRIM(W494&amp;X494&amp;Y494&amp;Z494&amp;AA494&amp;AB494&amp;AC494))&gt;0,"Nepovolený(é) znak(y):   "&amp;W494&amp;X494&amp;Y494&amp;Z494&amp;AA494&amp;AB494&amp;AC494,TRIM('ÚHRADOVÝ KATALOG VZP - ZP'!C494)))</f>
        <v/>
      </c>
      <c r="AE494" s="11">
        <f>LEN(TRIM('ÚHRADOVÝ KATALOG VZP - ZP'!D494))</f>
        <v>0</v>
      </c>
      <c r="AF494" s="11" t="str">
        <f>IF(IFERROR(SEARCH("""",UPPER('ÚHRADOVÝ KATALOG VZP - ZP'!D494)),0)&gt;0," "&amp;CHAR(34),"")</f>
        <v/>
      </c>
      <c r="AG494" s="11" t="str">
        <f>IF(IFERROR(SEARCH("~?",UPPER('ÚHRADOVÝ KATALOG VZP - ZP'!D494)),0)&gt;0," ?","")</f>
        <v/>
      </c>
      <c r="AH494" s="11" t="str">
        <f>IF(IFERROR(SEARCH("!",UPPER('ÚHRADOVÝ KATALOG VZP - ZP'!D494)),0)&gt;0," !","")</f>
        <v/>
      </c>
      <c r="AI494" s="11" t="str">
        <f>IF(IFERROR(SEARCH("_",UPPER('ÚHRADOVÝ KATALOG VZP - ZP'!D494)),0)&gt;0," _","")</f>
        <v/>
      </c>
      <c r="AJ494" s="11" t="str">
        <f>IF(IFERROR(SEARCH("§",UPPER('ÚHRADOVÝ KATALOG VZP - ZP'!D494)),0)&gt;0," §","")</f>
        <v/>
      </c>
      <c r="AK494" s="11" t="str">
        <f>IF(IFERROR(SEARCH("#",UPPER('ÚHRADOVÝ KATALOG VZP - ZP'!D494)),0)&gt;0," #","")</f>
        <v/>
      </c>
      <c r="AL494" s="11" t="str">
        <f>IF(IFERROR(SEARCH(CHAR(10),UPPER('ÚHRADOVÝ KATALOG VZP - ZP'!D494)),0)&gt;0," ALT+ENTER","")</f>
        <v/>
      </c>
      <c r="AM494" s="96" t="str">
        <f>IF(AND(AE494=0, R494="NE"),"Chybí DOP",IF(LEN(TRIM(AF494&amp;AG494&amp;AH494&amp;AI494&amp;AJ494&amp;AK494&amp;AL494))&gt;0,"Nepovolený(é) znak(y):   "&amp;AF494&amp;AG494&amp;AH494&amp;AI494&amp;AJ494&amp;AK494&amp;AL494,TRIM('ÚHRADOVÝ KATALOG VZP - ZP'!D494)))</f>
        <v/>
      </c>
    </row>
    <row r="495" spans="1:39" ht="30" hidden="1" customHeight="1" x14ac:dyDescent="0.2">
      <c r="A495" s="1">
        <v>490</v>
      </c>
      <c r="B495" s="20" t="str">
        <f>IF(ISBLANK('ÚHRADOVÝ KATALOG VZP - ZP'!B495),"",'ÚHRADOVÝ KATALOG VZP - ZP'!B495)</f>
        <v/>
      </c>
      <c r="C495" s="21" t="str">
        <f t="shared" si="29"/>
        <v/>
      </c>
      <c r="D495" s="21" t="str">
        <f t="shared" si="30"/>
        <v/>
      </c>
      <c r="E495" s="22" t="str">
        <f>IF(S495="NOVÝ",IF(LEN(TRIM('ÚHRADOVÝ KATALOG VZP - ZP'!E495))=0,"Chybí TYP",'ÚHRADOVÝ KATALOG VZP - ZP'!E495),IF(LEN(TRIM('ÚHRADOVÝ KATALOG VZP - ZP'!E495))=0,"",'ÚHRADOVÝ KATALOG VZP - ZP'!E495))</f>
        <v/>
      </c>
      <c r="F495" s="22" t="str">
        <f t="shared" si="31"/>
        <v/>
      </c>
      <c r="G495" s="22" t="str">
        <f>IF(S495="NOVÝ",IF(LEN(TRIM('ÚHRADOVÝ KATALOG VZP - ZP'!G495))=0,"???",IF(IFERROR(SEARCH("""",UPPER('ÚHRADOVÝ KATALOG VZP - ZP'!G495)),0)=0,UPPER('ÚHRADOVÝ KATALOG VZP - ZP'!G495),"("&amp;""""&amp;")")),IF(LEN(TRIM('ÚHRADOVÝ KATALOG VZP - ZP'!G495))=0,"",IF(IFERROR(SEARCH("""",UPPER('ÚHRADOVÝ KATALOG VZP - ZP'!G495)),0)=0,UPPER('ÚHRADOVÝ KATALOG VZP - ZP'!G495),"("&amp;""""&amp;")")))</f>
        <v/>
      </c>
      <c r="H495" s="22" t="str">
        <f>IF(IFERROR(SEARCH("""",UPPER('ÚHRADOVÝ KATALOG VZP - ZP'!H495)),0)=0,UPPER('ÚHRADOVÝ KATALOG VZP - ZP'!H495),"("&amp;""""&amp;")")</f>
        <v/>
      </c>
      <c r="I495" s="22" t="str">
        <f>IF(IFERROR(SEARCH("""",UPPER('ÚHRADOVÝ KATALOG VZP - ZP'!I495)),0)=0,UPPER('ÚHRADOVÝ KATALOG VZP - ZP'!I495),"("&amp;""""&amp;")")</f>
        <v/>
      </c>
      <c r="J495" s="23" t="str">
        <f>IF(S495="NOVÝ",IF(LEN(TRIM('ÚHRADOVÝ KATALOG VZP - ZP'!J495))=0,"Chybí VYC",'ÚHRADOVÝ KATALOG VZP - ZP'!J495),IF(LEN(TRIM('ÚHRADOVÝ KATALOG VZP - ZP'!J495))=0,"",'ÚHRADOVÝ KATALOG VZP - ZP'!J495))</f>
        <v/>
      </c>
      <c r="K495" s="22" t="str">
        <f>IF(S495="NOVÝ",IF(LEN(TRIM('ÚHRADOVÝ KATALOG VZP - ZP'!K495))=0,"Chybí MENA",IF(IFERROR(SEARCH("""",UPPER('ÚHRADOVÝ KATALOG VZP - ZP'!K495)),0)=0,UPPER('ÚHRADOVÝ KATALOG VZP - ZP'!K495),"("&amp;""""&amp;")")),IF(LEN(TRIM('ÚHRADOVÝ KATALOG VZP - ZP'!K495))=0,"",IF(IFERROR(SEARCH("""",UPPER('ÚHRADOVÝ KATALOG VZP - ZP'!K495)),0)=0,UPPER('ÚHRADOVÝ KATALOG VZP - ZP'!K495),"("&amp;""""&amp;")")))</f>
        <v/>
      </c>
      <c r="L495" s="24" t="str">
        <f>IF(S495="NOVÝ",IF(LEN(TRIM('ÚHRADOVÝ KATALOG VZP - ZP'!L495))=0,"Chybí KURZ",'ÚHRADOVÝ KATALOG VZP - ZP'!L495),IF(LEN(TRIM('ÚHRADOVÝ KATALOG VZP - ZP'!L495))=0,"",'ÚHRADOVÝ KATALOG VZP - ZP'!L495))</f>
        <v/>
      </c>
      <c r="M495" s="83" t="str">
        <f>IF(S495="NOVÝ",IF(LEN(TRIM('ÚHRADOVÝ KATALOG VZP - ZP'!M495))=0,"Chybí DPH",
IF(OR('ÚHRADOVÝ KATALOG VZP - ZP'!M495=15,'ÚHRADOVÝ KATALOG VZP - ZP'!M495=21),
'ÚHRADOVÝ KATALOG VZP - ZP'!M495,"CHYBA")),
IF(LEN(TRIM('ÚHRADOVÝ KATALOG VZP - ZP'!M495))=0,"",
IF(OR('ÚHRADOVÝ KATALOG VZP - ZP'!M495=15,'ÚHRADOVÝ KATALOG VZP - ZP'!M495=21),
'ÚHRADOVÝ KATALOG VZP - ZP'!M495,"CHYBA"))
)</f>
        <v/>
      </c>
      <c r="N495" s="25" t="str">
        <f>IF(R495="NE",IF(AND(T495&lt;&gt;"X",LEN('ÚHRADOVÝ KATALOG VZP - ZP'!N495)&gt;0),IF(ROUND(J495*L495*(1+(M495/100))*T495,2)&lt;'ÚHRADOVÝ KATALOG VZP - ZP'!N495,TEXT('ÚHRADOVÝ KATALOG VZP - ZP'!N495,"# ##0,00 Kč") &amp; CHAR(10) &amp; "&gt; " &amp; TEXT('ÚHRADOVÝ KATALOG VZP - ZP'!N495-(J495*L495*(1+(M495/100))*T495),"# ##0,00 Kč"),TEXT('ÚHRADOVÝ KATALOG VZP - ZP'!N495,"# ##0,00 Kč") &amp; CHAR(10) &amp; "OK"),"Chybí data pro výpočet"),"")</f>
        <v/>
      </c>
      <c r="O495" s="26" t="str">
        <f>IF(AND(R495="NE",LEN('ÚHRADOVÝ KATALOG VZP - ZP'!O495)&gt;0),'ÚHRADOVÝ KATALOG VZP - ZP'!O495,"")</f>
        <v/>
      </c>
      <c r="P495" s="26" t="str">
        <f>IF(AND(R495="NE",LEN('ÚHRADOVÝ KATALOG VZP - ZP'!P495)&gt;0),'ÚHRADOVÝ KATALOG VZP - ZP'!P495,"")</f>
        <v/>
      </c>
      <c r="Q495" s="79" t="str">
        <f>IF(LEN(TRIM('ÚHRADOVÝ KATALOG VZP - ZP'!Q495))=0,"",IF(IFERROR(SEARCH("""",UPPER('ÚHRADOVÝ KATALOG VZP - ZP'!Q495)),0)=0,UPPER('ÚHRADOVÝ KATALOG VZP - ZP'!Q495),"("&amp;""""&amp;")"))</f>
        <v/>
      </c>
      <c r="R495" s="31" t="str">
        <f>IF(LEN(TRIM('ÚHRADOVÝ KATALOG VZP - ZP'!B495)&amp;TRIM('ÚHRADOVÝ KATALOG VZP - ZP'!C495)&amp;TRIM('ÚHRADOVÝ KATALOG VZP - ZP'!D495)&amp;TRIM('ÚHRADOVÝ KATALOG VZP - ZP'!E495)&amp;TRIM('ÚHRADOVÝ KATALOG VZP - ZP'!F495)&amp;TRIM('ÚHRADOVÝ KATALOG VZP - ZP'!G495)&amp;TRIM('ÚHRADOVÝ KATALOG VZP - ZP'!H495)&amp;TRIM('ÚHRADOVÝ KATALOG VZP - ZP'!I495)&amp;TRIM('ÚHRADOVÝ KATALOG VZP - ZP'!J495)&amp;TRIM('ÚHRADOVÝ KATALOG VZP - ZP'!K495)&amp;TRIM('ÚHRADOVÝ KATALOG VZP - ZP'!L495)&amp;TRIM('ÚHRADOVÝ KATALOG VZP - ZP'!M495)&amp;TRIM('ÚHRADOVÝ KATALOG VZP - ZP'!N495)&amp;TRIM('ÚHRADOVÝ KATALOG VZP - ZP'!O495)&amp;TRIM('ÚHRADOVÝ KATALOG VZP - ZP'!P495)&amp;TRIM('ÚHRADOVÝ KATALOG VZP - ZP'!Q495))=0,"ANO","NE")</f>
        <v>ANO</v>
      </c>
      <c r="S495" s="31" t="str">
        <f>IF(R495="NE",IF(LEN(TRIM('ÚHRADOVÝ KATALOG VZP - ZP'!B495))=0,"NOVÝ","OPRAVA"),"")</f>
        <v/>
      </c>
      <c r="T495" s="32" t="str">
        <f t="shared" si="32"/>
        <v>X</v>
      </c>
      <c r="U495" s="11"/>
      <c r="V495" s="11">
        <f>LEN(TRIM('ÚHRADOVÝ KATALOG VZP - ZP'!C495))</f>
        <v>0</v>
      </c>
      <c r="W495" s="11" t="str">
        <f>IF(IFERROR(SEARCH("""",UPPER('ÚHRADOVÝ KATALOG VZP - ZP'!C495)),0)&gt;0," "&amp;CHAR(34),"")</f>
        <v/>
      </c>
      <c r="X495" s="11" t="str">
        <f>IF(IFERROR(SEARCH("~?",UPPER('ÚHRADOVÝ KATALOG VZP - ZP'!C495)),0)&gt;0," ?","")</f>
        <v/>
      </c>
      <c r="Y495" s="11" t="str">
        <f>IF(IFERROR(SEARCH("!",UPPER('ÚHRADOVÝ KATALOG VZP - ZP'!C495)),0)&gt;0," !","")</f>
        <v/>
      </c>
      <c r="Z495" s="11" t="str">
        <f>IF(IFERROR(SEARCH("_",UPPER('ÚHRADOVÝ KATALOG VZP - ZP'!C495)),0)&gt;0," _","")</f>
        <v/>
      </c>
      <c r="AA495" s="11" t="str">
        <f>IF(IFERROR(SEARCH("§",UPPER('ÚHRADOVÝ KATALOG VZP - ZP'!C495)),0)&gt;0," §","")</f>
        <v/>
      </c>
      <c r="AB495" s="11" t="str">
        <f>IF(IFERROR(SEARCH("#",UPPER('ÚHRADOVÝ KATALOG VZP - ZP'!C495)),0)&gt;0," #","")</f>
        <v/>
      </c>
      <c r="AC495" s="11" t="str">
        <f>IF(IFERROR(SEARCH(CHAR(10),UPPER('ÚHRADOVÝ KATALOG VZP - ZP'!C495)),0)&gt;0," ALT+ENTER","")</f>
        <v/>
      </c>
      <c r="AD495" s="96" t="str">
        <f>IF(AND(V495=0, R495="NE"),"Chybí NAZ",IF(LEN(TRIM(W495&amp;X495&amp;Y495&amp;Z495&amp;AA495&amp;AB495&amp;AC495))&gt;0,"Nepovolený(é) znak(y):   "&amp;W495&amp;X495&amp;Y495&amp;Z495&amp;AA495&amp;AB495&amp;AC495,TRIM('ÚHRADOVÝ KATALOG VZP - ZP'!C495)))</f>
        <v/>
      </c>
      <c r="AE495" s="11">
        <f>LEN(TRIM('ÚHRADOVÝ KATALOG VZP - ZP'!D495))</f>
        <v>0</v>
      </c>
      <c r="AF495" s="11" t="str">
        <f>IF(IFERROR(SEARCH("""",UPPER('ÚHRADOVÝ KATALOG VZP - ZP'!D495)),0)&gt;0," "&amp;CHAR(34),"")</f>
        <v/>
      </c>
      <c r="AG495" s="11" t="str">
        <f>IF(IFERROR(SEARCH("~?",UPPER('ÚHRADOVÝ KATALOG VZP - ZP'!D495)),0)&gt;0," ?","")</f>
        <v/>
      </c>
      <c r="AH495" s="11" t="str">
        <f>IF(IFERROR(SEARCH("!",UPPER('ÚHRADOVÝ KATALOG VZP - ZP'!D495)),0)&gt;0," !","")</f>
        <v/>
      </c>
      <c r="AI495" s="11" t="str">
        <f>IF(IFERROR(SEARCH("_",UPPER('ÚHRADOVÝ KATALOG VZP - ZP'!D495)),0)&gt;0," _","")</f>
        <v/>
      </c>
      <c r="AJ495" s="11" t="str">
        <f>IF(IFERROR(SEARCH("§",UPPER('ÚHRADOVÝ KATALOG VZP - ZP'!D495)),0)&gt;0," §","")</f>
        <v/>
      </c>
      <c r="AK495" s="11" t="str">
        <f>IF(IFERROR(SEARCH("#",UPPER('ÚHRADOVÝ KATALOG VZP - ZP'!D495)),0)&gt;0," #","")</f>
        <v/>
      </c>
      <c r="AL495" s="11" t="str">
        <f>IF(IFERROR(SEARCH(CHAR(10),UPPER('ÚHRADOVÝ KATALOG VZP - ZP'!D495)),0)&gt;0," ALT+ENTER","")</f>
        <v/>
      </c>
      <c r="AM495" s="96" t="str">
        <f>IF(AND(AE495=0, R495="NE"),"Chybí DOP",IF(LEN(TRIM(AF495&amp;AG495&amp;AH495&amp;AI495&amp;AJ495&amp;AK495&amp;AL495))&gt;0,"Nepovolený(é) znak(y):   "&amp;AF495&amp;AG495&amp;AH495&amp;AI495&amp;AJ495&amp;AK495&amp;AL495,TRIM('ÚHRADOVÝ KATALOG VZP - ZP'!D495)))</f>
        <v/>
      </c>
    </row>
    <row r="496" spans="1:39" ht="30" hidden="1" customHeight="1" x14ac:dyDescent="0.2">
      <c r="A496" s="1">
        <v>491</v>
      </c>
      <c r="B496" s="20" t="str">
        <f>IF(ISBLANK('ÚHRADOVÝ KATALOG VZP - ZP'!B496),"",'ÚHRADOVÝ KATALOG VZP - ZP'!B496)</f>
        <v/>
      </c>
      <c r="C496" s="21" t="str">
        <f t="shared" si="29"/>
        <v/>
      </c>
      <c r="D496" s="21" t="str">
        <f t="shared" si="30"/>
        <v/>
      </c>
      <c r="E496" s="22" t="str">
        <f>IF(S496="NOVÝ",IF(LEN(TRIM('ÚHRADOVÝ KATALOG VZP - ZP'!E496))=0,"Chybí TYP",'ÚHRADOVÝ KATALOG VZP - ZP'!E496),IF(LEN(TRIM('ÚHRADOVÝ KATALOG VZP - ZP'!E496))=0,"",'ÚHRADOVÝ KATALOG VZP - ZP'!E496))</f>
        <v/>
      </c>
      <c r="F496" s="22" t="str">
        <f t="shared" si="31"/>
        <v/>
      </c>
      <c r="G496" s="22" t="str">
        <f>IF(S496="NOVÝ",IF(LEN(TRIM('ÚHRADOVÝ KATALOG VZP - ZP'!G496))=0,"???",IF(IFERROR(SEARCH("""",UPPER('ÚHRADOVÝ KATALOG VZP - ZP'!G496)),0)=0,UPPER('ÚHRADOVÝ KATALOG VZP - ZP'!G496),"("&amp;""""&amp;")")),IF(LEN(TRIM('ÚHRADOVÝ KATALOG VZP - ZP'!G496))=0,"",IF(IFERROR(SEARCH("""",UPPER('ÚHRADOVÝ KATALOG VZP - ZP'!G496)),0)=0,UPPER('ÚHRADOVÝ KATALOG VZP - ZP'!G496),"("&amp;""""&amp;")")))</f>
        <v/>
      </c>
      <c r="H496" s="22" t="str">
        <f>IF(IFERROR(SEARCH("""",UPPER('ÚHRADOVÝ KATALOG VZP - ZP'!H496)),0)=0,UPPER('ÚHRADOVÝ KATALOG VZP - ZP'!H496),"("&amp;""""&amp;")")</f>
        <v/>
      </c>
      <c r="I496" s="22" t="str">
        <f>IF(IFERROR(SEARCH("""",UPPER('ÚHRADOVÝ KATALOG VZP - ZP'!I496)),0)=0,UPPER('ÚHRADOVÝ KATALOG VZP - ZP'!I496),"("&amp;""""&amp;")")</f>
        <v/>
      </c>
      <c r="J496" s="23" t="str">
        <f>IF(S496="NOVÝ",IF(LEN(TRIM('ÚHRADOVÝ KATALOG VZP - ZP'!J496))=0,"Chybí VYC",'ÚHRADOVÝ KATALOG VZP - ZP'!J496),IF(LEN(TRIM('ÚHRADOVÝ KATALOG VZP - ZP'!J496))=0,"",'ÚHRADOVÝ KATALOG VZP - ZP'!J496))</f>
        <v/>
      </c>
      <c r="K496" s="22" t="str">
        <f>IF(S496="NOVÝ",IF(LEN(TRIM('ÚHRADOVÝ KATALOG VZP - ZP'!K496))=0,"Chybí MENA",IF(IFERROR(SEARCH("""",UPPER('ÚHRADOVÝ KATALOG VZP - ZP'!K496)),0)=0,UPPER('ÚHRADOVÝ KATALOG VZP - ZP'!K496),"("&amp;""""&amp;")")),IF(LEN(TRIM('ÚHRADOVÝ KATALOG VZP - ZP'!K496))=0,"",IF(IFERROR(SEARCH("""",UPPER('ÚHRADOVÝ KATALOG VZP - ZP'!K496)),0)=0,UPPER('ÚHRADOVÝ KATALOG VZP - ZP'!K496),"("&amp;""""&amp;")")))</f>
        <v/>
      </c>
      <c r="L496" s="24" t="str">
        <f>IF(S496="NOVÝ",IF(LEN(TRIM('ÚHRADOVÝ KATALOG VZP - ZP'!L496))=0,"Chybí KURZ",'ÚHRADOVÝ KATALOG VZP - ZP'!L496),IF(LEN(TRIM('ÚHRADOVÝ KATALOG VZP - ZP'!L496))=0,"",'ÚHRADOVÝ KATALOG VZP - ZP'!L496))</f>
        <v/>
      </c>
      <c r="M496" s="83" t="str">
        <f>IF(S496="NOVÝ",IF(LEN(TRIM('ÚHRADOVÝ KATALOG VZP - ZP'!M496))=0,"Chybí DPH",
IF(OR('ÚHRADOVÝ KATALOG VZP - ZP'!M496=15,'ÚHRADOVÝ KATALOG VZP - ZP'!M496=21),
'ÚHRADOVÝ KATALOG VZP - ZP'!M496,"CHYBA")),
IF(LEN(TRIM('ÚHRADOVÝ KATALOG VZP - ZP'!M496))=0,"",
IF(OR('ÚHRADOVÝ KATALOG VZP - ZP'!M496=15,'ÚHRADOVÝ KATALOG VZP - ZP'!M496=21),
'ÚHRADOVÝ KATALOG VZP - ZP'!M496,"CHYBA"))
)</f>
        <v/>
      </c>
      <c r="N496" s="25" t="str">
        <f>IF(R496="NE",IF(AND(T496&lt;&gt;"X",LEN('ÚHRADOVÝ KATALOG VZP - ZP'!N496)&gt;0),IF(ROUND(J496*L496*(1+(M496/100))*T496,2)&lt;'ÚHRADOVÝ KATALOG VZP - ZP'!N496,TEXT('ÚHRADOVÝ KATALOG VZP - ZP'!N496,"# ##0,00 Kč") &amp; CHAR(10) &amp; "&gt; " &amp; TEXT('ÚHRADOVÝ KATALOG VZP - ZP'!N496-(J496*L496*(1+(M496/100))*T496),"# ##0,00 Kč"),TEXT('ÚHRADOVÝ KATALOG VZP - ZP'!N496,"# ##0,00 Kč") &amp; CHAR(10) &amp; "OK"),"Chybí data pro výpočet"),"")</f>
        <v/>
      </c>
      <c r="O496" s="26" t="str">
        <f>IF(AND(R496="NE",LEN('ÚHRADOVÝ KATALOG VZP - ZP'!O496)&gt;0),'ÚHRADOVÝ KATALOG VZP - ZP'!O496,"")</f>
        <v/>
      </c>
      <c r="P496" s="26" t="str">
        <f>IF(AND(R496="NE",LEN('ÚHRADOVÝ KATALOG VZP - ZP'!P496)&gt;0),'ÚHRADOVÝ KATALOG VZP - ZP'!P496,"")</f>
        <v/>
      </c>
      <c r="Q496" s="79" t="str">
        <f>IF(LEN(TRIM('ÚHRADOVÝ KATALOG VZP - ZP'!Q496))=0,"",IF(IFERROR(SEARCH("""",UPPER('ÚHRADOVÝ KATALOG VZP - ZP'!Q496)),0)=0,UPPER('ÚHRADOVÝ KATALOG VZP - ZP'!Q496),"("&amp;""""&amp;")"))</f>
        <v/>
      </c>
      <c r="R496" s="31" t="str">
        <f>IF(LEN(TRIM('ÚHRADOVÝ KATALOG VZP - ZP'!B496)&amp;TRIM('ÚHRADOVÝ KATALOG VZP - ZP'!C496)&amp;TRIM('ÚHRADOVÝ KATALOG VZP - ZP'!D496)&amp;TRIM('ÚHRADOVÝ KATALOG VZP - ZP'!E496)&amp;TRIM('ÚHRADOVÝ KATALOG VZP - ZP'!F496)&amp;TRIM('ÚHRADOVÝ KATALOG VZP - ZP'!G496)&amp;TRIM('ÚHRADOVÝ KATALOG VZP - ZP'!H496)&amp;TRIM('ÚHRADOVÝ KATALOG VZP - ZP'!I496)&amp;TRIM('ÚHRADOVÝ KATALOG VZP - ZP'!J496)&amp;TRIM('ÚHRADOVÝ KATALOG VZP - ZP'!K496)&amp;TRIM('ÚHRADOVÝ KATALOG VZP - ZP'!L496)&amp;TRIM('ÚHRADOVÝ KATALOG VZP - ZP'!M496)&amp;TRIM('ÚHRADOVÝ KATALOG VZP - ZP'!N496)&amp;TRIM('ÚHRADOVÝ KATALOG VZP - ZP'!O496)&amp;TRIM('ÚHRADOVÝ KATALOG VZP - ZP'!P496)&amp;TRIM('ÚHRADOVÝ KATALOG VZP - ZP'!Q496))=0,"ANO","NE")</f>
        <v>ANO</v>
      </c>
      <c r="S496" s="31" t="str">
        <f>IF(R496="NE",IF(LEN(TRIM('ÚHRADOVÝ KATALOG VZP - ZP'!B496))=0,"NOVÝ","OPRAVA"),"")</f>
        <v/>
      </c>
      <c r="T496" s="32" t="str">
        <f t="shared" si="32"/>
        <v>X</v>
      </c>
      <c r="U496" s="11"/>
      <c r="V496" s="11">
        <f>LEN(TRIM('ÚHRADOVÝ KATALOG VZP - ZP'!C496))</f>
        <v>0</v>
      </c>
      <c r="W496" s="11" t="str">
        <f>IF(IFERROR(SEARCH("""",UPPER('ÚHRADOVÝ KATALOG VZP - ZP'!C496)),0)&gt;0," "&amp;CHAR(34),"")</f>
        <v/>
      </c>
      <c r="X496" s="11" t="str">
        <f>IF(IFERROR(SEARCH("~?",UPPER('ÚHRADOVÝ KATALOG VZP - ZP'!C496)),0)&gt;0," ?","")</f>
        <v/>
      </c>
      <c r="Y496" s="11" t="str">
        <f>IF(IFERROR(SEARCH("!",UPPER('ÚHRADOVÝ KATALOG VZP - ZP'!C496)),0)&gt;0," !","")</f>
        <v/>
      </c>
      <c r="Z496" s="11" t="str">
        <f>IF(IFERROR(SEARCH("_",UPPER('ÚHRADOVÝ KATALOG VZP - ZP'!C496)),0)&gt;0," _","")</f>
        <v/>
      </c>
      <c r="AA496" s="11" t="str">
        <f>IF(IFERROR(SEARCH("§",UPPER('ÚHRADOVÝ KATALOG VZP - ZP'!C496)),0)&gt;0," §","")</f>
        <v/>
      </c>
      <c r="AB496" s="11" t="str">
        <f>IF(IFERROR(SEARCH("#",UPPER('ÚHRADOVÝ KATALOG VZP - ZP'!C496)),0)&gt;0," #","")</f>
        <v/>
      </c>
      <c r="AC496" s="11" t="str">
        <f>IF(IFERROR(SEARCH(CHAR(10),UPPER('ÚHRADOVÝ KATALOG VZP - ZP'!C496)),0)&gt;0," ALT+ENTER","")</f>
        <v/>
      </c>
      <c r="AD496" s="96" t="str">
        <f>IF(AND(V496=0, R496="NE"),"Chybí NAZ",IF(LEN(TRIM(W496&amp;X496&amp;Y496&amp;Z496&amp;AA496&amp;AB496&amp;AC496))&gt;0,"Nepovolený(é) znak(y):   "&amp;W496&amp;X496&amp;Y496&amp;Z496&amp;AA496&amp;AB496&amp;AC496,TRIM('ÚHRADOVÝ KATALOG VZP - ZP'!C496)))</f>
        <v/>
      </c>
      <c r="AE496" s="11">
        <f>LEN(TRIM('ÚHRADOVÝ KATALOG VZP - ZP'!D496))</f>
        <v>0</v>
      </c>
      <c r="AF496" s="11" t="str">
        <f>IF(IFERROR(SEARCH("""",UPPER('ÚHRADOVÝ KATALOG VZP - ZP'!D496)),0)&gt;0," "&amp;CHAR(34),"")</f>
        <v/>
      </c>
      <c r="AG496" s="11" t="str">
        <f>IF(IFERROR(SEARCH("~?",UPPER('ÚHRADOVÝ KATALOG VZP - ZP'!D496)),0)&gt;0," ?","")</f>
        <v/>
      </c>
      <c r="AH496" s="11" t="str">
        <f>IF(IFERROR(SEARCH("!",UPPER('ÚHRADOVÝ KATALOG VZP - ZP'!D496)),0)&gt;0," !","")</f>
        <v/>
      </c>
      <c r="AI496" s="11" t="str">
        <f>IF(IFERROR(SEARCH("_",UPPER('ÚHRADOVÝ KATALOG VZP - ZP'!D496)),0)&gt;0," _","")</f>
        <v/>
      </c>
      <c r="AJ496" s="11" t="str">
        <f>IF(IFERROR(SEARCH("§",UPPER('ÚHRADOVÝ KATALOG VZP - ZP'!D496)),0)&gt;0," §","")</f>
        <v/>
      </c>
      <c r="AK496" s="11" t="str">
        <f>IF(IFERROR(SEARCH("#",UPPER('ÚHRADOVÝ KATALOG VZP - ZP'!D496)),0)&gt;0," #","")</f>
        <v/>
      </c>
      <c r="AL496" s="11" t="str">
        <f>IF(IFERROR(SEARCH(CHAR(10),UPPER('ÚHRADOVÝ KATALOG VZP - ZP'!D496)),0)&gt;0," ALT+ENTER","")</f>
        <v/>
      </c>
      <c r="AM496" s="96" t="str">
        <f>IF(AND(AE496=0, R496="NE"),"Chybí DOP",IF(LEN(TRIM(AF496&amp;AG496&amp;AH496&amp;AI496&amp;AJ496&amp;AK496&amp;AL496))&gt;0,"Nepovolený(é) znak(y):   "&amp;AF496&amp;AG496&amp;AH496&amp;AI496&amp;AJ496&amp;AK496&amp;AL496,TRIM('ÚHRADOVÝ KATALOG VZP - ZP'!D496)))</f>
        <v/>
      </c>
    </row>
    <row r="497" spans="1:39" ht="30" hidden="1" customHeight="1" x14ac:dyDescent="0.2">
      <c r="A497" s="1">
        <v>492</v>
      </c>
      <c r="B497" s="20" t="str">
        <f>IF(ISBLANK('ÚHRADOVÝ KATALOG VZP - ZP'!B497),"",'ÚHRADOVÝ KATALOG VZP - ZP'!B497)</f>
        <v/>
      </c>
      <c r="C497" s="21" t="str">
        <f t="shared" si="29"/>
        <v/>
      </c>
      <c r="D497" s="21" t="str">
        <f t="shared" si="30"/>
        <v/>
      </c>
      <c r="E497" s="22" t="str">
        <f>IF(S497="NOVÝ",IF(LEN(TRIM('ÚHRADOVÝ KATALOG VZP - ZP'!E497))=0,"Chybí TYP",'ÚHRADOVÝ KATALOG VZP - ZP'!E497),IF(LEN(TRIM('ÚHRADOVÝ KATALOG VZP - ZP'!E497))=0,"",'ÚHRADOVÝ KATALOG VZP - ZP'!E497))</f>
        <v/>
      </c>
      <c r="F497" s="22" t="str">
        <f t="shared" si="31"/>
        <v/>
      </c>
      <c r="G497" s="22" t="str">
        <f>IF(S497="NOVÝ",IF(LEN(TRIM('ÚHRADOVÝ KATALOG VZP - ZP'!G497))=0,"???",IF(IFERROR(SEARCH("""",UPPER('ÚHRADOVÝ KATALOG VZP - ZP'!G497)),0)=0,UPPER('ÚHRADOVÝ KATALOG VZP - ZP'!G497),"("&amp;""""&amp;")")),IF(LEN(TRIM('ÚHRADOVÝ KATALOG VZP - ZP'!G497))=0,"",IF(IFERROR(SEARCH("""",UPPER('ÚHRADOVÝ KATALOG VZP - ZP'!G497)),0)=0,UPPER('ÚHRADOVÝ KATALOG VZP - ZP'!G497),"("&amp;""""&amp;")")))</f>
        <v/>
      </c>
      <c r="H497" s="22" t="str">
        <f>IF(IFERROR(SEARCH("""",UPPER('ÚHRADOVÝ KATALOG VZP - ZP'!H497)),0)=0,UPPER('ÚHRADOVÝ KATALOG VZP - ZP'!H497),"("&amp;""""&amp;")")</f>
        <v/>
      </c>
      <c r="I497" s="22" t="str">
        <f>IF(IFERROR(SEARCH("""",UPPER('ÚHRADOVÝ KATALOG VZP - ZP'!I497)),0)=0,UPPER('ÚHRADOVÝ KATALOG VZP - ZP'!I497),"("&amp;""""&amp;")")</f>
        <v/>
      </c>
      <c r="J497" s="23" t="str">
        <f>IF(S497="NOVÝ",IF(LEN(TRIM('ÚHRADOVÝ KATALOG VZP - ZP'!J497))=0,"Chybí VYC",'ÚHRADOVÝ KATALOG VZP - ZP'!J497),IF(LEN(TRIM('ÚHRADOVÝ KATALOG VZP - ZP'!J497))=0,"",'ÚHRADOVÝ KATALOG VZP - ZP'!J497))</f>
        <v/>
      </c>
      <c r="K497" s="22" t="str">
        <f>IF(S497="NOVÝ",IF(LEN(TRIM('ÚHRADOVÝ KATALOG VZP - ZP'!K497))=0,"Chybí MENA",IF(IFERROR(SEARCH("""",UPPER('ÚHRADOVÝ KATALOG VZP - ZP'!K497)),0)=0,UPPER('ÚHRADOVÝ KATALOG VZP - ZP'!K497),"("&amp;""""&amp;")")),IF(LEN(TRIM('ÚHRADOVÝ KATALOG VZP - ZP'!K497))=0,"",IF(IFERROR(SEARCH("""",UPPER('ÚHRADOVÝ KATALOG VZP - ZP'!K497)),0)=0,UPPER('ÚHRADOVÝ KATALOG VZP - ZP'!K497),"("&amp;""""&amp;")")))</f>
        <v/>
      </c>
      <c r="L497" s="24" t="str">
        <f>IF(S497="NOVÝ",IF(LEN(TRIM('ÚHRADOVÝ KATALOG VZP - ZP'!L497))=0,"Chybí KURZ",'ÚHRADOVÝ KATALOG VZP - ZP'!L497),IF(LEN(TRIM('ÚHRADOVÝ KATALOG VZP - ZP'!L497))=0,"",'ÚHRADOVÝ KATALOG VZP - ZP'!L497))</f>
        <v/>
      </c>
      <c r="M497" s="83" t="str">
        <f>IF(S497="NOVÝ",IF(LEN(TRIM('ÚHRADOVÝ KATALOG VZP - ZP'!M497))=0,"Chybí DPH",
IF(OR('ÚHRADOVÝ KATALOG VZP - ZP'!M497=15,'ÚHRADOVÝ KATALOG VZP - ZP'!M497=21),
'ÚHRADOVÝ KATALOG VZP - ZP'!M497,"CHYBA")),
IF(LEN(TRIM('ÚHRADOVÝ KATALOG VZP - ZP'!M497))=0,"",
IF(OR('ÚHRADOVÝ KATALOG VZP - ZP'!M497=15,'ÚHRADOVÝ KATALOG VZP - ZP'!M497=21),
'ÚHRADOVÝ KATALOG VZP - ZP'!M497,"CHYBA"))
)</f>
        <v/>
      </c>
      <c r="N497" s="25" t="str">
        <f>IF(R497="NE",IF(AND(T497&lt;&gt;"X",LEN('ÚHRADOVÝ KATALOG VZP - ZP'!N497)&gt;0),IF(ROUND(J497*L497*(1+(M497/100))*T497,2)&lt;'ÚHRADOVÝ KATALOG VZP - ZP'!N497,TEXT('ÚHRADOVÝ KATALOG VZP - ZP'!N497,"# ##0,00 Kč") &amp; CHAR(10) &amp; "&gt; " &amp; TEXT('ÚHRADOVÝ KATALOG VZP - ZP'!N497-(J497*L497*(1+(M497/100))*T497),"# ##0,00 Kč"),TEXT('ÚHRADOVÝ KATALOG VZP - ZP'!N497,"# ##0,00 Kč") &amp; CHAR(10) &amp; "OK"),"Chybí data pro výpočet"),"")</f>
        <v/>
      </c>
      <c r="O497" s="26" t="str">
        <f>IF(AND(R497="NE",LEN('ÚHRADOVÝ KATALOG VZP - ZP'!O497)&gt;0),'ÚHRADOVÝ KATALOG VZP - ZP'!O497,"")</f>
        <v/>
      </c>
      <c r="P497" s="26" t="str">
        <f>IF(AND(R497="NE",LEN('ÚHRADOVÝ KATALOG VZP - ZP'!P497)&gt;0),'ÚHRADOVÝ KATALOG VZP - ZP'!P497,"")</f>
        <v/>
      </c>
      <c r="Q497" s="79" t="str">
        <f>IF(LEN(TRIM('ÚHRADOVÝ KATALOG VZP - ZP'!Q497))=0,"",IF(IFERROR(SEARCH("""",UPPER('ÚHRADOVÝ KATALOG VZP - ZP'!Q497)),0)=0,UPPER('ÚHRADOVÝ KATALOG VZP - ZP'!Q497),"("&amp;""""&amp;")"))</f>
        <v/>
      </c>
      <c r="R497" s="31" t="str">
        <f>IF(LEN(TRIM('ÚHRADOVÝ KATALOG VZP - ZP'!B497)&amp;TRIM('ÚHRADOVÝ KATALOG VZP - ZP'!C497)&amp;TRIM('ÚHRADOVÝ KATALOG VZP - ZP'!D497)&amp;TRIM('ÚHRADOVÝ KATALOG VZP - ZP'!E497)&amp;TRIM('ÚHRADOVÝ KATALOG VZP - ZP'!F497)&amp;TRIM('ÚHRADOVÝ KATALOG VZP - ZP'!G497)&amp;TRIM('ÚHRADOVÝ KATALOG VZP - ZP'!H497)&amp;TRIM('ÚHRADOVÝ KATALOG VZP - ZP'!I497)&amp;TRIM('ÚHRADOVÝ KATALOG VZP - ZP'!J497)&amp;TRIM('ÚHRADOVÝ KATALOG VZP - ZP'!K497)&amp;TRIM('ÚHRADOVÝ KATALOG VZP - ZP'!L497)&amp;TRIM('ÚHRADOVÝ KATALOG VZP - ZP'!M497)&amp;TRIM('ÚHRADOVÝ KATALOG VZP - ZP'!N497)&amp;TRIM('ÚHRADOVÝ KATALOG VZP - ZP'!O497)&amp;TRIM('ÚHRADOVÝ KATALOG VZP - ZP'!P497)&amp;TRIM('ÚHRADOVÝ KATALOG VZP - ZP'!Q497))=0,"ANO","NE")</f>
        <v>ANO</v>
      </c>
      <c r="S497" s="31" t="str">
        <f>IF(R497="NE",IF(LEN(TRIM('ÚHRADOVÝ KATALOG VZP - ZP'!B497))=0,"NOVÝ","OPRAVA"),"")</f>
        <v/>
      </c>
      <c r="T497" s="32" t="str">
        <f t="shared" si="32"/>
        <v>X</v>
      </c>
      <c r="U497" s="11"/>
      <c r="V497" s="11">
        <f>LEN(TRIM('ÚHRADOVÝ KATALOG VZP - ZP'!C497))</f>
        <v>0</v>
      </c>
      <c r="W497" s="11" t="str">
        <f>IF(IFERROR(SEARCH("""",UPPER('ÚHRADOVÝ KATALOG VZP - ZP'!C497)),0)&gt;0," "&amp;CHAR(34),"")</f>
        <v/>
      </c>
      <c r="X497" s="11" t="str">
        <f>IF(IFERROR(SEARCH("~?",UPPER('ÚHRADOVÝ KATALOG VZP - ZP'!C497)),0)&gt;0," ?","")</f>
        <v/>
      </c>
      <c r="Y497" s="11" t="str">
        <f>IF(IFERROR(SEARCH("!",UPPER('ÚHRADOVÝ KATALOG VZP - ZP'!C497)),0)&gt;0," !","")</f>
        <v/>
      </c>
      <c r="Z497" s="11" t="str">
        <f>IF(IFERROR(SEARCH("_",UPPER('ÚHRADOVÝ KATALOG VZP - ZP'!C497)),0)&gt;0," _","")</f>
        <v/>
      </c>
      <c r="AA497" s="11" t="str">
        <f>IF(IFERROR(SEARCH("§",UPPER('ÚHRADOVÝ KATALOG VZP - ZP'!C497)),0)&gt;0," §","")</f>
        <v/>
      </c>
      <c r="AB497" s="11" t="str">
        <f>IF(IFERROR(SEARCH("#",UPPER('ÚHRADOVÝ KATALOG VZP - ZP'!C497)),0)&gt;0," #","")</f>
        <v/>
      </c>
      <c r="AC497" s="11" t="str">
        <f>IF(IFERROR(SEARCH(CHAR(10),UPPER('ÚHRADOVÝ KATALOG VZP - ZP'!C497)),0)&gt;0," ALT+ENTER","")</f>
        <v/>
      </c>
      <c r="AD497" s="96" t="str">
        <f>IF(AND(V497=0, R497="NE"),"Chybí NAZ",IF(LEN(TRIM(W497&amp;X497&amp;Y497&amp;Z497&amp;AA497&amp;AB497&amp;AC497))&gt;0,"Nepovolený(é) znak(y):   "&amp;W497&amp;X497&amp;Y497&amp;Z497&amp;AA497&amp;AB497&amp;AC497,TRIM('ÚHRADOVÝ KATALOG VZP - ZP'!C497)))</f>
        <v/>
      </c>
      <c r="AE497" s="11">
        <f>LEN(TRIM('ÚHRADOVÝ KATALOG VZP - ZP'!D497))</f>
        <v>0</v>
      </c>
      <c r="AF497" s="11" t="str">
        <f>IF(IFERROR(SEARCH("""",UPPER('ÚHRADOVÝ KATALOG VZP - ZP'!D497)),0)&gt;0," "&amp;CHAR(34),"")</f>
        <v/>
      </c>
      <c r="AG497" s="11" t="str">
        <f>IF(IFERROR(SEARCH("~?",UPPER('ÚHRADOVÝ KATALOG VZP - ZP'!D497)),0)&gt;0," ?","")</f>
        <v/>
      </c>
      <c r="AH497" s="11" t="str">
        <f>IF(IFERROR(SEARCH("!",UPPER('ÚHRADOVÝ KATALOG VZP - ZP'!D497)),0)&gt;0," !","")</f>
        <v/>
      </c>
      <c r="AI497" s="11" t="str">
        <f>IF(IFERROR(SEARCH("_",UPPER('ÚHRADOVÝ KATALOG VZP - ZP'!D497)),0)&gt;0," _","")</f>
        <v/>
      </c>
      <c r="AJ497" s="11" t="str">
        <f>IF(IFERROR(SEARCH("§",UPPER('ÚHRADOVÝ KATALOG VZP - ZP'!D497)),0)&gt;0," §","")</f>
        <v/>
      </c>
      <c r="AK497" s="11" t="str">
        <f>IF(IFERROR(SEARCH("#",UPPER('ÚHRADOVÝ KATALOG VZP - ZP'!D497)),0)&gt;0," #","")</f>
        <v/>
      </c>
      <c r="AL497" s="11" t="str">
        <f>IF(IFERROR(SEARCH(CHAR(10),UPPER('ÚHRADOVÝ KATALOG VZP - ZP'!D497)),0)&gt;0," ALT+ENTER","")</f>
        <v/>
      </c>
      <c r="AM497" s="96" t="str">
        <f>IF(AND(AE497=0, R497="NE"),"Chybí DOP",IF(LEN(TRIM(AF497&amp;AG497&amp;AH497&amp;AI497&amp;AJ497&amp;AK497&amp;AL497))&gt;0,"Nepovolený(é) znak(y):   "&amp;AF497&amp;AG497&amp;AH497&amp;AI497&amp;AJ497&amp;AK497&amp;AL497,TRIM('ÚHRADOVÝ KATALOG VZP - ZP'!D497)))</f>
        <v/>
      </c>
    </row>
    <row r="498" spans="1:39" ht="30" hidden="1" customHeight="1" x14ac:dyDescent="0.2">
      <c r="A498" s="1">
        <v>493</v>
      </c>
      <c r="B498" s="20" t="str">
        <f>IF(ISBLANK('ÚHRADOVÝ KATALOG VZP - ZP'!B498),"",'ÚHRADOVÝ KATALOG VZP - ZP'!B498)</f>
        <v/>
      </c>
      <c r="C498" s="21" t="str">
        <f t="shared" si="29"/>
        <v/>
      </c>
      <c r="D498" s="21" t="str">
        <f t="shared" si="30"/>
        <v/>
      </c>
      <c r="E498" s="22" t="str">
        <f>IF(S498="NOVÝ",IF(LEN(TRIM('ÚHRADOVÝ KATALOG VZP - ZP'!E498))=0,"Chybí TYP",'ÚHRADOVÝ KATALOG VZP - ZP'!E498),IF(LEN(TRIM('ÚHRADOVÝ KATALOG VZP - ZP'!E498))=0,"",'ÚHRADOVÝ KATALOG VZP - ZP'!E498))</f>
        <v/>
      </c>
      <c r="F498" s="22" t="str">
        <f t="shared" si="31"/>
        <v/>
      </c>
      <c r="G498" s="22" t="str">
        <f>IF(S498="NOVÝ",IF(LEN(TRIM('ÚHRADOVÝ KATALOG VZP - ZP'!G498))=0,"???",IF(IFERROR(SEARCH("""",UPPER('ÚHRADOVÝ KATALOG VZP - ZP'!G498)),0)=0,UPPER('ÚHRADOVÝ KATALOG VZP - ZP'!G498),"("&amp;""""&amp;")")),IF(LEN(TRIM('ÚHRADOVÝ KATALOG VZP - ZP'!G498))=0,"",IF(IFERROR(SEARCH("""",UPPER('ÚHRADOVÝ KATALOG VZP - ZP'!G498)),0)=0,UPPER('ÚHRADOVÝ KATALOG VZP - ZP'!G498),"("&amp;""""&amp;")")))</f>
        <v/>
      </c>
      <c r="H498" s="22" t="str">
        <f>IF(IFERROR(SEARCH("""",UPPER('ÚHRADOVÝ KATALOG VZP - ZP'!H498)),0)=0,UPPER('ÚHRADOVÝ KATALOG VZP - ZP'!H498),"("&amp;""""&amp;")")</f>
        <v/>
      </c>
      <c r="I498" s="22" t="str">
        <f>IF(IFERROR(SEARCH("""",UPPER('ÚHRADOVÝ KATALOG VZP - ZP'!I498)),0)=0,UPPER('ÚHRADOVÝ KATALOG VZP - ZP'!I498),"("&amp;""""&amp;")")</f>
        <v/>
      </c>
      <c r="J498" s="23" t="str">
        <f>IF(S498="NOVÝ",IF(LEN(TRIM('ÚHRADOVÝ KATALOG VZP - ZP'!J498))=0,"Chybí VYC",'ÚHRADOVÝ KATALOG VZP - ZP'!J498),IF(LEN(TRIM('ÚHRADOVÝ KATALOG VZP - ZP'!J498))=0,"",'ÚHRADOVÝ KATALOG VZP - ZP'!J498))</f>
        <v/>
      </c>
      <c r="K498" s="22" t="str">
        <f>IF(S498="NOVÝ",IF(LEN(TRIM('ÚHRADOVÝ KATALOG VZP - ZP'!K498))=0,"Chybí MENA",IF(IFERROR(SEARCH("""",UPPER('ÚHRADOVÝ KATALOG VZP - ZP'!K498)),0)=0,UPPER('ÚHRADOVÝ KATALOG VZP - ZP'!K498),"("&amp;""""&amp;")")),IF(LEN(TRIM('ÚHRADOVÝ KATALOG VZP - ZP'!K498))=0,"",IF(IFERROR(SEARCH("""",UPPER('ÚHRADOVÝ KATALOG VZP - ZP'!K498)),0)=0,UPPER('ÚHRADOVÝ KATALOG VZP - ZP'!K498),"("&amp;""""&amp;")")))</f>
        <v/>
      </c>
      <c r="L498" s="24" t="str">
        <f>IF(S498="NOVÝ",IF(LEN(TRIM('ÚHRADOVÝ KATALOG VZP - ZP'!L498))=0,"Chybí KURZ",'ÚHRADOVÝ KATALOG VZP - ZP'!L498),IF(LEN(TRIM('ÚHRADOVÝ KATALOG VZP - ZP'!L498))=0,"",'ÚHRADOVÝ KATALOG VZP - ZP'!L498))</f>
        <v/>
      </c>
      <c r="M498" s="83" t="str">
        <f>IF(S498="NOVÝ",IF(LEN(TRIM('ÚHRADOVÝ KATALOG VZP - ZP'!M498))=0,"Chybí DPH",
IF(OR('ÚHRADOVÝ KATALOG VZP - ZP'!M498=15,'ÚHRADOVÝ KATALOG VZP - ZP'!M498=21),
'ÚHRADOVÝ KATALOG VZP - ZP'!M498,"CHYBA")),
IF(LEN(TRIM('ÚHRADOVÝ KATALOG VZP - ZP'!M498))=0,"",
IF(OR('ÚHRADOVÝ KATALOG VZP - ZP'!M498=15,'ÚHRADOVÝ KATALOG VZP - ZP'!M498=21),
'ÚHRADOVÝ KATALOG VZP - ZP'!M498,"CHYBA"))
)</f>
        <v/>
      </c>
      <c r="N498" s="25" t="str">
        <f>IF(R498="NE",IF(AND(T498&lt;&gt;"X",LEN('ÚHRADOVÝ KATALOG VZP - ZP'!N498)&gt;0),IF(ROUND(J498*L498*(1+(M498/100))*T498,2)&lt;'ÚHRADOVÝ KATALOG VZP - ZP'!N498,TEXT('ÚHRADOVÝ KATALOG VZP - ZP'!N498,"# ##0,00 Kč") &amp; CHAR(10) &amp; "&gt; " &amp; TEXT('ÚHRADOVÝ KATALOG VZP - ZP'!N498-(J498*L498*(1+(M498/100))*T498),"# ##0,00 Kč"),TEXT('ÚHRADOVÝ KATALOG VZP - ZP'!N498,"# ##0,00 Kč") &amp; CHAR(10) &amp; "OK"),"Chybí data pro výpočet"),"")</f>
        <v/>
      </c>
      <c r="O498" s="26" t="str">
        <f>IF(AND(R498="NE",LEN('ÚHRADOVÝ KATALOG VZP - ZP'!O498)&gt;0),'ÚHRADOVÝ KATALOG VZP - ZP'!O498,"")</f>
        <v/>
      </c>
      <c r="P498" s="26" t="str">
        <f>IF(AND(R498="NE",LEN('ÚHRADOVÝ KATALOG VZP - ZP'!P498)&gt;0),'ÚHRADOVÝ KATALOG VZP - ZP'!P498,"")</f>
        <v/>
      </c>
      <c r="Q498" s="79" t="str">
        <f>IF(LEN(TRIM('ÚHRADOVÝ KATALOG VZP - ZP'!Q498))=0,"",IF(IFERROR(SEARCH("""",UPPER('ÚHRADOVÝ KATALOG VZP - ZP'!Q498)),0)=0,UPPER('ÚHRADOVÝ KATALOG VZP - ZP'!Q498),"("&amp;""""&amp;")"))</f>
        <v/>
      </c>
      <c r="R498" s="31" t="str">
        <f>IF(LEN(TRIM('ÚHRADOVÝ KATALOG VZP - ZP'!B498)&amp;TRIM('ÚHRADOVÝ KATALOG VZP - ZP'!C498)&amp;TRIM('ÚHRADOVÝ KATALOG VZP - ZP'!D498)&amp;TRIM('ÚHRADOVÝ KATALOG VZP - ZP'!E498)&amp;TRIM('ÚHRADOVÝ KATALOG VZP - ZP'!F498)&amp;TRIM('ÚHRADOVÝ KATALOG VZP - ZP'!G498)&amp;TRIM('ÚHRADOVÝ KATALOG VZP - ZP'!H498)&amp;TRIM('ÚHRADOVÝ KATALOG VZP - ZP'!I498)&amp;TRIM('ÚHRADOVÝ KATALOG VZP - ZP'!J498)&amp;TRIM('ÚHRADOVÝ KATALOG VZP - ZP'!K498)&amp;TRIM('ÚHRADOVÝ KATALOG VZP - ZP'!L498)&amp;TRIM('ÚHRADOVÝ KATALOG VZP - ZP'!M498)&amp;TRIM('ÚHRADOVÝ KATALOG VZP - ZP'!N498)&amp;TRIM('ÚHRADOVÝ KATALOG VZP - ZP'!O498)&amp;TRIM('ÚHRADOVÝ KATALOG VZP - ZP'!P498)&amp;TRIM('ÚHRADOVÝ KATALOG VZP - ZP'!Q498))=0,"ANO","NE")</f>
        <v>ANO</v>
      </c>
      <c r="S498" s="31" t="str">
        <f>IF(R498="NE",IF(LEN(TRIM('ÚHRADOVÝ KATALOG VZP - ZP'!B498))=0,"NOVÝ","OPRAVA"),"")</f>
        <v/>
      </c>
      <c r="T498" s="32" t="str">
        <f t="shared" si="32"/>
        <v>X</v>
      </c>
      <c r="U498" s="11"/>
      <c r="V498" s="11">
        <f>LEN(TRIM('ÚHRADOVÝ KATALOG VZP - ZP'!C498))</f>
        <v>0</v>
      </c>
      <c r="W498" s="11" t="str">
        <f>IF(IFERROR(SEARCH("""",UPPER('ÚHRADOVÝ KATALOG VZP - ZP'!C498)),0)&gt;0," "&amp;CHAR(34),"")</f>
        <v/>
      </c>
      <c r="X498" s="11" t="str">
        <f>IF(IFERROR(SEARCH("~?",UPPER('ÚHRADOVÝ KATALOG VZP - ZP'!C498)),0)&gt;0," ?","")</f>
        <v/>
      </c>
      <c r="Y498" s="11" t="str">
        <f>IF(IFERROR(SEARCH("!",UPPER('ÚHRADOVÝ KATALOG VZP - ZP'!C498)),0)&gt;0," !","")</f>
        <v/>
      </c>
      <c r="Z498" s="11" t="str">
        <f>IF(IFERROR(SEARCH("_",UPPER('ÚHRADOVÝ KATALOG VZP - ZP'!C498)),0)&gt;0," _","")</f>
        <v/>
      </c>
      <c r="AA498" s="11" t="str">
        <f>IF(IFERROR(SEARCH("§",UPPER('ÚHRADOVÝ KATALOG VZP - ZP'!C498)),0)&gt;0," §","")</f>
        <v/>
      </c>
      <c r="AB498" s="11" t="str">
        <f>IF(IFERROR(SEARCH("#",UPPER('ÚHRADOVÝ KATALOG VZP - ZP'!C498)),0)&gt;0," #","")</f>
        <v/>
      </c>
      <c r="AC498" s="11" t="str">
        <f>IF(IFERROR(SEARCH(CHAR(10),UPPER('ÚHRADOVÝ KATALOG VZP - ZP'!C498)),0)&gt;0," ALT+ENTER","")</f>
        <v/>
      </c>
      <c r="AD498" s="96" t="str">
        <f>IF(AND(V498=0, R498="NE"),"Chybí NAZ",IF(LEN(TRIM(W498&amp;X498&amp;Y498&amp;Z498&amp;AA498&amp;AB498&amp;AC498))&gt;0,"Nepovolený(é) znak(y):   "&amp;W498&amp;X498&amp;Y498&amp;Z498&amp;AA498&amp;AB498&amp;AC498,TRIM('ÚHRADOVÝ KATALOG VZP - ZP'!C498)))</f>
        <v/>
      </c>
      <c r="AE498" s="11">
        <f>LEN(TRIM('ÚHRADOVÝ KATALOG VZP - ZP'!D498))</f>
        <v>0</v>
      </c>
      <c r="AF498" s="11" t="str">
        <f>IF(IFERROR(SEARCH("""",UPPER('ÚHRADOVÝ KATALOG VZP - ZP'!D498)),0)&gt;0," "&amp;CHAR(34),"")</f>
        <v/>
      </c>
      <c r="AG498" s="11" t="str">
        <f>IF(IFERROR(SEARCH("~?",UPPER('ÚHRADOVÝ KATALOG VZP - ZP'!D498)),0)&gt;0," ?","")</f>
        <v/>
      </c>
      <c r="AH498" s="11" t="str">
        <f>IF(IFERROR(SEARCH("!",UPPER('ÚHRADOVÝ KATALOG VZP - ZP'!D498)),0)&gt;0," !","")</f>
        <v/>
      </c>
      <c r="AI498" s="11" t="str">
        <f>IF(IFERROR(SEARCH("_",UPPER('ÚHRADOVÝ KATALOG VZP - ZP'!D498)),0)&gt;0," _","")</f>
        <v/>
      </c>
      <c r="AJ498" s="11" t="str">
        <f>IF(IFERROR(SEARCH("§",UPPER('ÚHRADOVÝ KATALOG VZP - ZP'!D498)),0)&gt;0," §","")</f>
        <v/>
      </c>
      <c r="AK498" s="11" t="str">
        <f>IF(IFERROR(SEARCH("#",UPPER('ÚHRADOVÝ KATALOG VZP - ZP'!D498)),0)&gt;0," #","")</f>
        <v/>
      </c>
      <c r="AL498" s="11" t="str">
        <f>IF(IFERROR(SEARCH(CHAR(10),UPPER('ÚHRADOVÝ KATALOG VZP - ZP'!D498)),0)&gt;0," ALT+ENTER","")</f>
        <v/>
      </c>
      <c r="AM498" s="96" t="str">
        <f>IF(AND(AE498=0, R498="NE"),"Chybí DOP",IF(LEN(TRIM(AF498&amp;AG498&amp;AH498&amp;AI498&amp;AJ498&amp;AK498&amp;AL498))&gt;0,"Nepovolený(é) znak(y):   "&amp;AF498&amp;AG498&amp;AH498&amp;AI498&amp;AJ498&amp;AK498&amp;AL498,TRIM('ÚHRADOVÝ KATALOG VZP - ZP'!D498)))</f>
        <v/>
      </c>
    </row>
    <row r="499" spans="1:39" ht="30" hidden="1" customHeight="1" x14ac:dyDescent="0.2">
      <c r="A499" s="1">
        <v>494</v>
      </c>
      <c r="B499" s="20" t="str">
        <f>IF(ISBLANK('ÚHRADOVÝ KATALOG VZP - ZP'!B499),"",'ÚHRADOVÝ KATALOG VZP - ZP'!B499)</f>
        <v/>
      </c>
      <c r="C499" s="21" t="str">
        <f t="shared" si="29"/>
        <v/>
      </c>
      <c r="D499" s="21" t="str">
        <f t="shared" si="30"/>
        <v/>
      </c>
      <c r="E499" s="22" t="str">
        <f>IF(S499="NOVÝ",IF(LEN(TRIM('ÚHRADOVÝ KATALOG VZP - ZP'!E499))=0,"Chybí TYP",'ÚHRADOVÝ KATALOG VZP - ZP'!E499),IF(LEN(TRIM('ÚHRADOVÝ KATALOG VZP - ZP'!E499))=0,"",'ÚHRADOVÝ KATALOG VZP - ZP'!E499))</f>
        <v/>
      </c>
      <c r="F499" s="22" t="str">
        <f t="shared" si="31"/>
        <v/>
      </c>
      <c r="G499" s="22" t="str">
        <f>IF(S499="NOVÝ",IF(LEN(TRIM('ÚHRADOVÝ KATALOG VZP - ZP'!G499))=0,"???",IF(IFERROR(SEARCH("""",UPPER('ÚHRADOVÝ KATALOG VZP - ZP'!G499)),0)=0,UPPER('ÚHRADOVÝ KATALOG VZP - ZP'!G499),"("&amp;""""&amp;")")),IF(LEN(TRIM('ÚHRADOVÝ KATALOG VZP - ZP'!G499))=0,"",IF(IFERROR(SEARCH("""",UPPER('ÚHRADOVÝ KATALOG VZP - ZP'!G499)),0)=0,UPPER('ÚHRADOVÝ KATALOG VZP - ZP'!G499),"("&amp;""""&amp;")")))</f>
        <v/>
      </c>
      <c r="H499" s="22" t="str">
        <f>IF(IFERROR(SEARCH("""",UPPER('ÚHRADOVÝ KATALOG VZP - ZP'!H499)),0)=0,UPPER('ÚHRADOVÝ KATALOG VZP - ZP'!H499),"("&amp;""""&amp;")")</f>
        <v/>
      </c>
      <c r="I499" s="22" t="str">
        <f>IF(IFERROR(SEARCH("""",UPPER('ÚHRADOVÝ KATALOG VZP - ZP'!I499)),0)=0,UPPER('ÚHRADOVÝ KATALOG VZP - ZP'!I499),"("&amp;""""&amp;")")</f>
        <v/>
      </c>
      <c r="J499" s="23" t="str">
        <f>IF(S499="NOVÝ",IF(LEN(TRIM('ÚHRADOVÝ KATALOG VZP - ZP'!J499))=0,"Chybí VYC",'ÚHRADOVÝ KATALOG VZP - ZP'!J499),IF(LEN(TRIM('ÚHRADOVÝ KATALOG VZP - ZP'!J499))=0,"",'ÚHRADOVÝ KATALOG VZP - ZP'!J499))</f>
        <v/>
      </c>
      <c r="K499" s="22" t="str">
        <f>IF(S499="NOVÝ",IF(LEN(TRIM('ÚHRADOVÝ KATALOG VZP - ZP'!K499))=0,"Chybí MENA",IF(IFERROR(SEARCH("""",UPPER('ÚHRADOVÝ KATALOG VZP - ZP'!K499)),0)=0,UPPER('ÚHRADOVÝ KATALOG VZP - ZP'!K499),"("&amp;""""&amp;")")),IF(LEN(TRIM('ÚHRADOVÝ KATALOG VZP - ZP'!K499))=0,"",IF(IFERROR(SEARCH("""",UPPER('ÚHRADOVÝ KATALOG VZP - ZP'!K499)),0)=0,UPPER('ÚHRADOVÝ KATALOG VZP - ZP'!K499),"("&amp;""""&amp;")")))</f>
        <v/>
      </c>
      <c r="L499" s="24" t="str">
        <f>IF(S499="NOVÝ",IF(LEN(TRIM('ÚHRADOVÝ KATALOG VZP - ZP'!L499))=0,"Chybí KURZ",'ÚHRADOVÝ KATALOG VZP - ZP'!L499),IF(LEN(TRIM('ÚHRADOVÝ KATALOG VZP - ZP'!L499))=0,"",'ÚHRADOVÝ KATALOG VZP - ZP'!L499))</f>
        <v/>
      </c>
      <c r="M499" s="83" t="str">
        <f>IF(S499="NOVÝ",IF(LEN(TRIM('ÚHRADOVÝ KATALOG VZP - ZP'!M499))=0,"Chybí DPH",
IF(OR('ÚHRADOVÝ KATALOG VZP - ZP'!M499=15,'ÚHRADOVÝ KATALOG VZP - ZP'!M499=21),
'ÚHRADOVÝ KATALOG VZP - ZP'!M499,"CHYBA")),
IF(LEN(TRIM('ÚHRADOVÝ KATALOG VZP - ZP'!M499))=0,"",
IF(OR('ÚHRADOVÝ KATALOG VZP - ZP'!M499=15,'ÚHRADOVÝ KATALOG VZP - ZP'!M499=21),
'ÚHRADOVÝ KATALOG VZP - ZP'!M499,"CHYBA"))
)</f>
        <v/>
      </c>
      <c r="N499" s="25" t="str">
        <f>IF(R499="NE",IF(AND(T499&lt;&gt;"X",LEN('ÚHRADOVÝ KATALOG VZP - ZP'!N499)&gt;0),IF(ROUND(J499*L499*(1+(M499/100))*T499,2)&lt;'ÚHRADOVÝ KATALOG VZP - ZP'!N499,TEXT('ÚHRADOVÝ KATALOG VZP - ZP'!N499,"# ##0,00 Kč") &amp; CHAR(10) &amp; "&gt; " &amp; TEXT('ÚHRADOVÝ KATALOG VZP - ZP'!N499-(J499*L499*(1+(M499/100))*T499),"# ##0,00 Kč"),TEXT('ÚHRADOVÝ KATALOG VZP - ZP'!N499,"# ##0,00 Kč") &amp; CHAR(10) &amp; "OK"),"Chybí data pro výpočet"),"")</f>
        <v/>
      </c>
      <c r="O499" s="26" t="str">
        <f>IF(AND(R499="NE",LEN('ÚHRADOVÝ KATALOG VZP - ZP'!O499)&gt;0),'ÚHRADOVÝ KATALOG VZP - ZP'!O499,"")</f>
        <v/>
      </c>
      <c r="P499" s="26" t="str">
        <f>IF(AND(R499="NE",LEN('ÚHRADOVÝ KATALOG VZP - ZP'!P499)&gt;0),'ÚHRADOVÝ KATALOG VZP - ZP'!P499,"")</f>
        <v/>
      </c>
      <c r="Q499" s="79" t="str">
        <f>IF(LEN(TRIM('ÚHRADOVÝ KATALOG VZP - ZP'!Q499))=0,"",IF(IFERROR(SEARCH("""",UPPER('ÚHRADOVÝ KATALOG VZP - ZP'!Q499)),0)=0,UPPER('ÚHRADOVÝ KATALOG VZP - ZP'!Q499),"("&amp;""""&amp;")"))</f>
        <v/>
      </c>
      <c r="R499" s="31" t="str">
        <f>IF(LEN(TRIM('ÚHRADOVÝ KATALOG VZP - ZP'!B499)&amp;TRIM('ÚHRADOVÝ KATALOG VZP - ZP'!C499)&amp;TRIM('ÚHRADOVÝ KATALOG VZP - ZP'!D499)&amp;TRIM('ÚHRADOVÝ KATALOG VZP - ZP'!E499)&amp;TRIM('ÚHRADOVÝ KATALOG VZP - ZP'!F499)&amp;TRIM('ÚHRADOVÝ KATALOG VZP - ZP'!G499)&amp;TRIM('ÚHRADOVÝ KATALOG VZP - ZP'!H499)&amp;TRIM('ÚHRADOVÝ KATALOG VZP - ZP'!I499)&amp;TRIM('ÚHRADOVÝ KATALOG VZP - ZP'!J499)&amp;TRIM('ÚHRADOVÝ KATALOG VZP - ZP'!K499)&amp;TRIM('ÚHRADOVÝ KATALOG VZP - ZP'!L499)&amp;TRIM('ÚHRADOVÝ KATALOG VZP - ZP'!M499)&amp;TRIM('ÚHRADOVÝ KATALOG VZP - ZP'!N499)&amp;TRIM('ÚHRADOVÝ KATALOG VZP - ZP'!O499)&amp;TRIM('ÚHRADOVÝ KATALOG VZP - ZP'!P499)&amp;TRIM('ÚHRADOVÝ KATALOG VZP - ZP'!Q499))=0,"ANO","NE")</f>
        <v>ANO</v>
      </c>
      <c r="S499" s="31" t="str">
        <f>IF(R499="NE",IF(LEN(TRIM('ÚHRADOVÝ KATALOG VZP - ZP'!B499))=0,"NOVÝ","OPRAVA"),"")</f>
        <v/>
      </c>
      <c r="T499" s="32" t="str">
        <f t="shared" si="32"/>
        <v>X</v>
      </c>
      <c r="U499" s="11"/>
      <c r="V499" s="11">
        <f>LEN(TRIM('ÚHRADOVÝ KATALOG VZP - ZP'!C499))</f>
        <v>0</v>
      </c>
      <c r="W499" s="11" t="str">
        <f>IF(IFERROR(SEARCH("""",UPPER('ÚHRADOVÝ KATALOG VZP - ZP'!C499)),0)&gt;0," "&amp;CHAR(34),"")</f>
        <v/>
      </c>
      <c r="X499" s="11" t="str">
        <f>IF(IFERROR(SEARCH("~?",UPPER('ÚHRADOVÝ KATALOG VZP - ZP'!C499)),0)&gt;0," ?","")</f>
        <v/>
      </c>
      <c r="Y499" s="11" t="str">
        <f>IF(IFERROR(SEARCH("!",UPPER('ÚHRADOVÝ KATALOG VZP - ZP'!C499)),0)&gt;0," !","")</f>
        <v/>
      </c>
      <c r="Z499" s="11" t="str">
        <f>IF(IFERROR(SEARCH("_",UPPER('ÚHRADOVÝ KATALOG VZP - ZP'!C499)),0)&gt;0," _","")</f>
        <v/>
      </c>
      <c r="AA499" s="11" t="str">
        <f>IF(IFERROR(SEARCH("§",UPPER('ÚHRADOVÝ KATALOG VZP - ZP'!C499)),0)&gt;0," §","")</f>
        <v/>
      </c>
      <c r="AB499" s="11" t="str">
        <f>IF(IFERROR(SEARCH("#",UPPER('ÚHRADOVÝ KATALOG VZP - ZP'!C499)),0)&gt;0," #","")</f>
        <v/>
      </c>
      <c r="AC499" s="11" t="str">
        <f>IF(IFERROR(SEARCH(CHAR(10),UPPER('ÚHRADOVÝ KATALOG VZP - ZP'!C499)),0)&gt;0," ALT+ENTER","")</f>
        <v/>
      </c>
      <c r="AD499" s="96" t="str">
        <f>IF(AND(V499=0, R499="NE"),"Chybí NAZ",IF(LEN(TRIM(W499&amp;X499&amp;Y499&amp;Z499&amp;AA499&amp;AB499&amp;AC499))&gt;0,"Nepovolený(é) znak(y):   "&amp;W499&amp;X499&amp;Y499&amp;Z499&amp;AA499&amp;AB499&amp;AC499,TRIM('ÚHRADOVÝ KATALOG VZP - ZP'!C499)))</f>
        <v/>
      </c>
      <c r="AE499" s="11">
        <f>LEN(TRIM('ÚHRADOVÝ KATALOG VZP - ZP'!D499))</f>
        <v>0</v>
      </c>
      <c r="AF499" s="11" t="str">
        <f>IF(IFERROR(SEARCH("""",UPPER('ÚHRADOVÝ KATALOG VZP - ZP'!D499)),0)&gt;0," "&amp;CHAR(34),"")</f>
        <v/>
      </c>
      <c r="AG499" s="11" t="str">
        <f>IF(IFERROR(SEARCH("~?",UPPER('ÚHRADOVÝ KATALOG VZP - ZP'!D499)),0)&gt;0," ?","")</f>
        <v/>
      </c>
      <c r="AH499" s="11" t="str">
        <f>IF(IFERROR(SEARCH("!",UPPER('ÚHRADOVÝ KATALOG VZP - ZP'!D499)),0)&gt;0," !","")</f>
        <v/>
      </c>
      <c r="AI499" s="11" t="str">
        <f>IF(IFERROR(SEARCH("_",UPPER('ÚHRADOVÝ KATALOG VZP - ZP'!D499)),0)&gt;0," _","")</f>
        <v/>
      </c>
      <c r="AJ499" s="11" t="str">
        <f>IF(IFERROR(SEARCH("§",UPPER('ÚHRADOVÝ KATALOG VZP - ZP'!D499)),0)&gt;0," §","")</f>
        <v/>
      </c>
      <c r="AK499" s="11" t="str">
        <f>IF(IFERROR(SEARCH("#",UPPER('ÚHRADOVÝ KATALOG VZP - ZP'!D499)),0)&gt;0," #","")</f>
        <v/>
      </c>
      <c r="AL499" s="11" t="str">
        <f>IF(IFERROR(SEARCH(CHAR(10),UPPER('ÚHRADOVÝ KATALOG VZP - ZP'!D499)),0)&gt;0," ALT+ENTER","")</f>
        <v/>
      </c>
      <c r="AM499" s="96" t="str">
        <f>IF(AND(AE499=0, R499="NE"),"Chybí DOP",IF(LEN(TRIM(AF499&amp;AG499&amp;AH499&amp;AI499&amp;AJ499&amp;AK499&amp;AL499))&gt;0,"Nepovolený(é) znak(y):   "&amp;AF499&amp;AG499&amp;AH499&amp;AI499&amp;AJ499&amp;AK499&amp;AL499,TRIM('ÚHRADOVÝ KATALOG VZP - ZP'!D499)))</f>
        <v/>
      </c>
    </row>
    <row r="500" spans="1:39" ht="30" hidden="1" customHeight="1" x14ac:dyDescent="0.2">
      <c r="A500" s="1">
        <v>495</v>
      </c>
      <c r="B500" s="20" t="str">
        <f>IF(ISBLANK('ÚHRADOVÝ KATALOG VZP - ZP'!B500),"",'ÚHRADOVÝ KATALOG VZP - ZP'!B500)</f>
        <v/>
      </c>
      <c r="C500" s="21" t="str">
        <f t="shared" si="29"/>
        <v/>
      </c>
      <c r="D500" s="21" t="str">
        <f t="shared" si="30"/>
        <v/>
      </c>
      <c r="E500" s="22" t="str">
        <f>IF(S500="NOVÝ",IF(LEN(TRIM('ÚHRADOVÝ KATALOG VZP - ZP'!E500))=0,"Chybí TYP",'ÚHRADOVÝ KATALOG VZP - ZP'!E500),IF(LEN(TRIM('ÚHRADOVÝ KATALOG VZP - ZP'!E500))=0,"",'ÚHRADOVÝ KATALOG VZP - ZP'!E500))</f>
        <v/>
      </c>
      <c r="F500" s="22" t="str">
        <f t="shared" si="31"/>
        <v/>
      </c>
      <c r="G500" s="22" t="str">
        <f>IF(S500="NOVÝ",IF(LEN(TRIM('ÚHRADOVÝ KATALOG VZP - ZP'!G500))=0,"???",IF(IFERROR(SEARCH("""",UPPER('ÚHRADOVÝ KATALOG VZP - ZP'!G500)),0)=0,UPPER('ÚHRADOVÝ KATALOG VZP - ZP'!G500),"("&amp;""""&amp;")")),IF(LEN(TRIM('ÚHRADOVÝ KATALOG VZP - ZP'!G500))=0,"",IF(IFERROR(SEARCH("""",UPPER('ÚHRADOVÝ KATALOG VZP - ZP'!G500)),0)=0,UPPER('ÚHRADOVÝ KATALOG VZP - ZP'!G500),"("&amp;""""&amp;")")))</f>
        <v/>
      </c>
      <c r="H500" s="22" t="str">
        <f>IF(IFERROR(SEARCH("""",UPPER('ÚHRADOVÝ KATALOG VZP - ZP'!H500)),0)=0,UPPER('ÚHRADOVÝ KATALOG VZP - ZP'!H500),"("&amp;""""&amp;")")</f>
        <v/>
      </c>
      <c r="I500" s="22" t="str">
        <f>IF(IFERROR(SEARCH("""",UPPER('ÚHRADOVÝ KATALOG VZP - ZP'!I500)),0)=0,UPPER('ÚHRADOVÝ KATALOG VZP - ZP'!I500),"("&amp;""""&amp;")")</f>
        <v/>
      </c>
      <c r="J500" s="23" t="str">
        <f>IF(S500="NOVÝ",IF(LEN(TRIM('ÚHRADOVÝ KATALOG VZP - ZP'!J500))=0,"Chybí VYC",'ÚHRADOVÝ KATALOG VZP - ZP'!J500),IF(LEN(TRIM('ÚHRADOVÝ KATALOG VZP - ZP'!J500))=0,"",'ÚHRADOVÝ KATALOG VZP - ZP'!J500))</f>
        <v/>
      </c>
      <c r="K500" s="22" t="str">
        <f>IF(S500="NOVÝ",IF(LEN(TRIM('ÚHRADOVÝ KATALOG VZP - ZP'!K500))=0,"Chybí MENA",IF(IFERROR(SEARCH("""",UPPER('ÚHRADOVÝ KATALOG VZP - ZP'!K500)),0)=0,UPPER('ÚHRADOVÝ KATALOG VZP - ZP'!K500),"("&amp;""""&amp;")")),IF(LEN(TRIM('ÚHRADOVÝ KATALOG VZP - ZP'!K500))=0,"",IF(IFERROR(SEARCH("""",UPPER('ÚHRADOVÝ KATALOG VZP - ZP'!K500)),0)=0,UPPER('ÚHRADOVÝ KATALOG VZP - ZP'!K500),"("&amp;""""&amp;")")))</f>
        <v/>
      </c>
      <c r="L500" s="24" t="str">
        <f>IF(S500="NOVÝ",IF(LEN(TRIM('ÚHRADOVÝ KATALOG VZP - ZP'!L500))=0,"Chybí KURZ",'ÚHRADOVÝ KATALOG VZP - ZP'!L500),IF(LEN(TRIM('ÚHRADOVÝ KATALOG VZP - ZP'!L500))=0,"",'ÚHRADOVÝ KATALOG VZP - ZP'!L500))</f>
        <v/>
      </c>
      <c r="M500" s="83" t="str">
        <f>IF(S500="NOVÝ",IF(LEN(TRIM('ÚHRADOVÝ KATALOG VZP - ZP'!M500))=0,"Chybí DPH",
IF(OR('ÚHRADOVÝ KATALOG VZP - ZP'!M500=15,'ÚHRADOVÝ KATALOG VZP - ZP'!M500=21),
'ÚHRADOVÝ KATALOG VZP - ZP'!M500,"CHYBA")),
IF(LEN(TRIM('ÚHRADOVÝ KATALOG VZP - ZP'!M500))=0,"",
IF(OR('ÚHRADOVÝ KATALOG VZP - ZP'!M500=15,'ÚHRADOVÝ KATALOG VZP - ZP'!M500=21),
'ÚHRADOVÝ KATALOG VZP - ZP'!M500,"CHYBA"))
)</f>
        <v/>
      </c>
      <c r="N500" s="25" t="str">
        <f>IF(R500="NE",IF(AND(T500&lt;&gt;"X",LEN('ÚHRADOVÝ KATALOG VZP - ZP'!N500)&gt;0),IF(ROUND(J500*L500*(1+(M500/100))*T500,2)&lt;'ÚHRADOVÝ KATALOG VZP - ZP'!N500,TEXT('ÚHRADOVÝ KATALOG VZP - ZP'!N500,"# ##0,00 Kč") &amp; CHAR(10) &amp; "&gt; " &amp; TEXT('ÚHRADOVÝ KATALOG VZP - ZP'!N500-(J500*L500*(1+(M500/100))*T500),"# ##0,00 Kč"),TEXT('ÚHRADOVÝ KATALOG VZP - ZP'!N500,"# ##0,00 Kč") &amp; CHAR(10) &amp; "OK"),"Chybí data pro výpočet"),"")</f>
        <v/>
      </c>
      <c r="O500" s="26" t="str">
        <f>IF(AND(R500="NE",LEN('ÚHRADOVÝ KATALOG VZP - ZP'!O500)&gt;0),'ÚHRADOVÝ KATALOG VZP - ZP'!O500,"")</f>
        <v/>
      </c>
      <c r="P500" s="26" t="str">
        <f>IF(AND(R500="NE",LEN('ÚHRADOVÝ KATALOG VZP - ZP'!P500)&gt;0),'ÚHRADOVÝ KATALOG VZP - ZP'!P500,"")</f>
        <v/>
      </c>
      <c r="Q500" s="79" t="str">
        <f>IF(LEN(TRIM('ÚHRADOVÝ KATALOG VZP - ZP'!Q500))=0,"",IF(IFERROR(SEARCH("""",UPPER('ÚHRADOVÝ KATALOG VZP - ZP'!Q500)),0)=0,UPPER('ÚHRADOVÝ KATALOG VZP - ZP'!Q500),"("&amp;""""&amp;")"))</f>
        <v/>
      </c>
      <c r="R500" s="31" t="str">
        <f>IF(LEN(TRIM('ÚHRADOVÝ KATALOG VZP - ZP'!B500)&amp;TRIM('ÚHRADOVÝ KATALOG VZP - ZP'!C500)&amp;TRIM('ÚHRADOVÝ KATALOG VZP - ZP'!D500)&amp;TRIM('ÚHRADOVÝ KATALOG VZP - ZP'!E500)&amp;TRIM('ÚHRADOVÝ KATALOG VZP - ZP'!F500)&amp;TRIM('ÚHRADOVÝ KATALOG VZP - ZP'!G500)&amp;TRIM('ÚHRADOVÝ KATALOG VZP - ZP'!H500)&amp;TRIM('ÚHRADOVÝ KATALOG VZP - ZP'!I500)&amp;TRIM('ÚHRADOVÝ KATALOG VZP - ZP'!J500)&amp;TRIM('ÚHRADOVÝ KATALOG VZP - ZP'!K500)&amp;TRIM('ÚHRADOVÝ KATALOG VZP - ZP'!L500)&amp;TRIM('ÚHRADOVÝ KATALOG VZP - ZP'!M500)&amp;TRIM('ÚHRADOVÝ KATALOG VZP - ZP'!N500)&amp;TRIM('ÚHRADOVÝ KATALOG VZP - ZP'!O500)&amp;TRIM('ÚHRADOVÝ KATALOG VZP - ZP'!P500)&amp;TRIM('ÚHRADOVÝ KATALOG VZP - ZP'!Q500))=0,"ANO","NE")</f>
        <v>ANO</v>
      </c>
      <c r="S500" s="31" t="str">
        <f>IF(R500="NE",IF(LEN(TRIM('ÚHRADOVÝ KATALOG VZP - ZP'!B500))=0,"NOVÝ","OPRAVA"),"")</f>
        <v/>
      </c>
      <c r="T500" s="32" t="str">
        <f t="shared" si="32"/>
        <v>X</v>
      </c>
      <c r="U500" s="11"/>
      <c r="V500" s="11">
        <f>LEN(TRIM('ÚHRADOVÝ KATALOG VZP - ZP'!C500))</f>
        <v>0</v>
      </c>
      <c r="W500" s="11" t="str">
        <f>IF(IFERROR(SEARCH("""",UPPER('ÚHRADOVÝ KATALOG VZP - ZP'!C500)),0)&gt;0," "&amp;CHAR(34),"")</f>
        <v/>
      </c>
      <c r="X500" s="11" t="str">
        <f>IF(IFERROR(SEARCH("~?",UPPER('ÚHRADOVÝ KATALOG VZP - ZP'!C500)),0)&gt;0," ?","")</f>
        <v/>
      </c>
      <c r="Y500" s="11" t="str">
        <f>IF(IFERROR(SEARCH("!",UPPER('ÚHRADOVÝ KATALOG VZP - ZP'!C500)),0)&gt;0," !","")</f>
        <v/>
      </c>
      <c r="Z500" s="11" t="str">
        <f>IF(IFERROR(SEARCH("_",UPPER('ÚHRADOVÝ KATALOG VZP - ZP'!C500)),0)&gt;0," _","")</f>
        <v/>
      </c>
      <c r="AA500" s="11" t="str">
        <f>IF(IFERROR(SEARCH("§",UPPER('ÚHRADOVÝ KATALOG VZP - ZP'!C500)),0)&gt;0," §","")</f>
        <v/>
      </c>
      <c r="AB500" s="11" t="str">
        <f>IF(IFERROR(SEARCH("#",UPPER('ÚHRADOVÝ KATALOG VZP - ZP'!C500)),0)&gt;0," #","")</f>
        <v/>
      </c>
      <c r="AC500" s="11" t="str">
        <f>IF(IFERROR(SEARCH(CHAR(10),UPPER('ÚHRADOVÝ KATALOG VZP - ZP'!C500)),0)&gt;0," ALT+ENTER","")</f>
        <v/>
      </c>
      <c r="AD500" s="96" t="str">
        <f>IF(AND(V500=0, R500="NE"),"Chybí NAZ",IF(LEN(TRIM(W500&amp;X500&amp;Y500&amp;Z500&amp;AA500&amp;AB500&amp;AC500))&gt;0,"Nepovolený(é) znak(y):   "&amp;W500&amp;X500&amp;Y500&amp;Z500&amp;AA500&amp;AB500&amp;AC500,TRIM('ÚHRADOVÝ KATALOG VZP - ZP'!C500)))</f>
        <v/>
      </c>
      <c r="AE500" s="11">
        <f>LEN(TRIM('ÚHRADOVÝ KATALOG VZP - ZP'!D500))</f>
        <v>0</v>
      </c>
      <c r="AF500" s="11" t="str">
        <f>IF(IFERROR(SEARCH("""",UPPER('ÚHRADOVÝ KATALOG VZP - ZP'!D500)),0)&gt;0," "&amp;CHAR(34),"")</f>
        <v/>
      </c>
      <c r="AG500" s="11" t="str">
        <f>IF(IFERROR(SEARCH("~?",UPPER('ÚHRADOVÝ KATALOG VZP - ZP'!D500)),0)&gt;0," ?","")</f>
        <v/>
      </c>
      <c r="AH500" s="11" t="str">
        <f>IF(IFERROR(SEARCH("!",UPPER('ÚHRADOVÝ KATALOG VZP - ZP'!D500)),0)&gt;0," !","")</f>
        <v/>
      </c>
      <c r="AI500" s="11" t="str">
        <f>IF(IFERROR(SEARCH("_",UPPER('ÚHRADOVÝ KATALOG VZP - ZP'!D500)),0)&gt;0," _","")</f>
        <v/>
      </c>
      <c r="AJ500" s="11" t="str">
        <f>IF(IFERROR(SEARCH("§",UPPER('ÚHRADOVÝ KATALOG VZP - ZP'!D500)),0)&gt;0," §","")</f>
        <v/>
      </c>
      <c r="AK500" s="11" t="str">
        <f>IF(IFERROR(SEARCH("#",UPPER('ÚHRADOVÝ KATALOG VZP - ZP'!D500)),0)&gt;0," #","")</f>
        <v/>
      </c>
      <c r="AL500" s="11" t="str">
        <f>IF(IFERROR(SEARCH(CHAR(10),UPPER('ÚHRADOVÝ KATALOG VZP - ZP'!D500)),0)&gt;0," ALT+ENTER","")</f>
        <v/>
      </c>
      <c r="AM500" s="96" t="str">
        <f>IF(AND(AE500=0, R500="NE"),"Chybí DOP",IF(LEN(TRIM(AF500&amp;AG500&amp;AH500&amp;AI500&amp;AJ500&amp;AK500&amp;AL500))&gt;0,"Nepovolený(é) znak(y):   "&amp;AF500&amp;AG500&amp;AH500&amp;AI500&amp;AJ500&amp;AK500&amp;AL500,TRIM('ÚHRADOVÝ KATALOG VZP - ZP'!D500)))</f>
        <v/>
      </c>
    </row>
    <row r="501" spans="1:39" ht="30" hidden="1" customHeight="1" x14ac:dyDescent="0.2">
      <c r="A501" s="1">
        <v>496</v>
      </c>
      <c r="B501" s="20" t="str">
        <f>IF(ISBLANK('ÚHRADOVÝ KATALOG VZP - ZP'!B501),"",'ÚHRADOVÝ KATALOG VZP - ZP'!B501)</f>
        <v/>
      </c>
      <c r="C501" s="21" t="str">
        <f t="shared" si="29"/>
        <v/>
      </c>
      <c r="D501" s="21" t="str">
        <f t="shared" si="30"/>
        <v/>
      </c>
      <c r="E501" s="22" t="str">
        <f>IF(S501="NOVÝ",IF(LEN(TRIM('ÚHRADOVÝ KATALOG VZP - ZP'!E501))=0,"Chybí TYP",'ÚHRADOVÝ KATALOG VZP - ZP'!E501),IF(LEN(TRIM('ÚHRADOVÝ KATALOG VZP - ZP'!E501))=0,"",'ÚHRADOVÝ KATALOG VZP - ZP'!E501))</f>
        <v/>
      </c>
      <c r="F501" s="22" t="str">
        <f t="shared" si="31"/>
        <v/>
      </c>
      <c r="G501" s="22" t="str">
        <f>IF(S501="NOVÝ",IF(LEN(TRIM('ÚHRADOVÝ KATALOG VZP - ZP'!G501))=0,"???",IF(IFERROR(SEARCH("""",UPPER('ÚHRADOVÝ KATALOG VZP - ZP'!G501)),0)=0,UPPER('ÚHRADOVÝ KATALOG VZP - ZP'!G501),"("&amp;""""&amp;")")),IF(LEN(TRIM('ÚHRADOVÝ KATALOG VZP - ZP'!G501))=0,"",IF(IFERROR(SEARCH("""",UPPER('ÚHRADOVÝ KATALOG VZP - ZP'!G501)),0)=0,UPPER('ÚHRADOVÝ KATALOG VZP - ZP'!G501),"("&amp;""""&amp;")")))</f>
        <v/>
      </c>
      <c r="H501" s="22" t="str">
        <f>IF(IFERROR(SEARCH("""",UPPER('ÚHRADOVÝ KATALOG VZP - ZP'!H501)),0)=0,UPPER('ÚHRADOVÝ KATALOG VZP - ZP'!H501),"("&amp;""""&amp;")")</f>
        <v/>
      </c>
      <c r="I501" s="22" t="str">
        <f>IF(IFERROR(SEARCH("""",UPPER('ÚHRADOVÝ KATALOG VZP - ZP'!I501)),0)=0,UPPER('ÚHRADOVÝ KATALOG VZP - ZP'!I501),"("&amp;""""&amp;")")</f>
        <v/>
      </c>
      <c r="J501" s="23" t="str">
        <f>IF(S501="NOVÝ",IF(LEN(TRIM('ÚHRADOVÝ KATALOG VZP - ZP'!J501))=0,"Chybí VYC",'ÚHRADOVÝ KATALOG VZP - ZP'!J501),IF(LEN(TRIM('ÚHRADOVÝ KATALOG VZP - ZP'!J501))=0,"",'ÚHRADOVÝ KATALOG VZP - ZP'!J501))</f>
        <v/>
      </c>
      <c r="K501" s="22" t="str">
        <f>IF(S501="NOVÝ",IF(LEN(TRIM('ÚHRADOVÝ KATALOG VZP - ZP'!K501))=0,"Chybí MENA",IF(IFERROR(SEARCH("""",UPPER('ÚHRADOVÝ KATALOG VZP - ZP'!K501)),0)=0,UPPER('ÚHRADOVÝ KATALOG VZP - ZP'!K501),"("&amp;""""&amp;")")),IF(LEN(TRIM('ÚHRADOVÝ KATALOG VZP - ZP'!K501))=0,"",IF(IFERROR(SEARCH("""",UPPER('ÚHRADOVÝ KATALOG VZP - ZP'!K501)),0)=0,UPPER('ÚHRADOVÝ KATALOG VZP - ZP'!K501),"("&amp;""""&amp;")")))</f>
        <v/>
      </c>
      <c r="L501" s="24" t="str">
        <f>IF(S501="NOVÝ",IF(LEN(TRIM('ÚHRADOVÝ KATALOG VZP - ZP'!L501))=0,"Chybí KURZ",'ÚHRADOVÝ KATALOG VZP - ZP'!L501),IF(LEN(TRIM('ÚHRADOVÝ KATALOG VZP - ZP'!L501))=0,"",'ÚHRADOVÝ KATALOG VZP - ZP'!L501))</f>
        <v/>
      </c>
      <c r="M501" s="83" t="str">
        <f>IF(S501="NOVÝ",IF(LEN(TRIM('ÚHRADOVÝ KATALOG VZP - ZP'!M501))=0,"Chybí DPH",
IF(OR('ÚHRADOVÝ KATALOG VZP - ZP'!M501=15,'ÚHRADOVÝ KATALOG VZP - ZP'!M501=21),
'ÚHRADOVÝ KATALOG VZP - ZP'!M501,"CHYBA")),
IF(LEN(TRIM('ÚHRADOVÝ KATALOG VZP - ZP'!M501))=0,"",
IF(OR('ÚHRADOVÝ KATALOG VZP - ZP'!M501=15,'ÚHRADOVÝ KATALOG VZP - ZP'!M501=21),
'ÚHRADOVÝ KATALOG VZP - ZP'!M501,"CHYBA"))
)</f>
        <v/>
      </c>
      <c r="N501" s="25" t="str">
        <f>IF(R501="NE",IF(AND(T501&lt;&gt;"X",LEN('ÚHRADOVÝ KATALOG VZP - ZP'!N501)&gt;0),IF(ROUND(J501*L501*(1+(M501/100))*T501,2)&lt;'ÚHRADOVÝ KATALOG VZP - ZP'!N501,TEXT('ÚHRADOVÝ KATALOG VZP - ZP'!N501,"# ##0,00 Kč") &amp; CHAR(10) &amp; "&gt; " &amp; TEXT('ÚHRADOVÝ KATALOG VZP - ZP'!N501-(J501*L501*(1+(M501/100))*T501),"# ##0,00 Kč"),TEXT('ÚHRADOVÝ KATALOG VZP - ZP'!N501,"# ##0,00 Kč") &amp; CHAR(10) &amp; "OK"),"Chybí data pro výpočet"),"")</f>
        <v/>
      </c>
      <c r="O501" s="26" t="str">
        <f>IF(AND(R501="NE",LEN('ÚHRADOVÝ KATALOG VZP - ZP'!O501)&gt;0),'ÚHRADOVÝ KATALOG VZP - ZP'!O501,"")</f>
        <v/>
      </c>
      <c r="P501" s="26" t="str">
        <f>IF(AND(R501="NE",LEN('ÚHRADOVÝ KATALOG VZP - ZP'!P501)&gt;0),'ÚHRADOVÝ KATALOG VZP - ZP'!P501,"")</f>
        <v/>
      </c>
      <c r="Q501" s="79" t="str">
        <f>IF(LEN(TRIM('ÚHRADOVÝ KATALOG VZP - ZP'!Q501))=0,"",IF(IFERROR(SEARCH("""",UPPER('ÚHRADOVÝ KATALOG VZP - ZP'!Q501)),0)=0,UPPER('ÚHRADOVÝ KATALOG VZP - ZP'!Q501),"("&amp;""""&amp;")"))</f>
        <v/>
      </c>
      <c r="R501" s="31" t="str">
        <f>IF(LEN(TRIM('ÚHRADOVÝ KATALOG VZP - ZP'!B501)&amp;TRIM('ÚHRADOVÝ KATALOG VZP - ZP'!C501)&amp;TRIM('ÚHRADOVÝ KATALOG VZP - ZP'!D501)&amp;TRIM('ÚHRADOVÝ KATALOG VZP - ZP'!E501)&amp;TRIM('ÚHRADOVÝ KATALOG VZP - ZP'!F501)&amp;TRIM('ÚHRADOVÝ KATALOG VZP - ZP'!G501)&amp;TRIM('ÚHRADOVÝ KATALOG VZP - ZP'!H501)&amp;TRIM('ÚHRADOVÝ KATALOG VZP - ZP'!I501)&amp;TRIM('ÚHRADOVÝ KATALOG VZP - ZP'!J501)&amp;TRIM('ÚHRADOVÝ KATALOG VZP - ZP'!K501)&amp;TRIM('ÚHRADOVÝ KATALOG VZP - ZP'!L501)&amp;TRIM('ÚHRADOVÝ KATALOG VZP - ZP'!M501)&amp;TRIM('ÚHRADOVÝ KATALOG VZP - ZP'!N501)&amp;TRIM('ÚHRADOVÝ KATALOG VZP - ZP'!O501)&amp;TRIM('ÚHRADOVÝ KATALOG VZP - ZP'!P501)&amp;TRIM('ÚHRADOVÝ KATALOG VZP - ZP'!Q501))=0,"ANO","NE")</f>
        <v>ANO</v>
      </c>
      <c r="S501" s="31" t="str">
        <f>IF(R501="NE",IF(LEN(TRIM('ÚHRADOVÝ KATALOG VZP - ZP'!B501))=0,"NOVÝ","OPRAVA"),"")</f>
        <v/>
      </c>
      <c r="T501" s="32" t="str">
        <f t="shared" si="32"/>
        <v>X</v>
      </c>
      <c r="U501" s="11"/>
      <c r="V501" s="11">
        <f>LEN(TRIM('ÚHRADOVÝ KATALOG VZP - ZP'!C501))</f>
        <v>0</v>
      </c>
      <c r="W501" s="11" t="str">
        <f>IF(IFERROR(SEARCH("""",UPPER('ÚHRADOVÝ KATALOG VZP - ZP'!C501)),0)&gt;0," "&amp;CHAR(34),"")</f>
        <v/>
      </c>
      <c r="X501" s="11" t="str">
        <f>IF(IFERROR(SEARCH("~?",UPPER('ÚHRADOVÝ KATALOG VZP - ZP'!C501)),0)&gt;0," ?","")</f>
        <v/>
      </c>
      <c r="Y501" s="11" t="str">
        <f>IF(IFERROR(SEARCH("!",UPPER('ÚHRADOVÝ KATALOG VZP - ZP'!C501)),0)&gt;0," !","")</f>
        <v/>
      </c>
      <c r="Z501" s="11" t="str">
        <f>IF(IFERROR(SEARCH("_",UPPER('ÚHRADOVÝ KATALOG VZP - ZP'!C501)),0)&gt;0," _","")</f>
        <v/>
      </c>
      <c r="AA501" s="11" t="str">
        <f>IF(IFERROR(SEARCH("§",UPPER('ÚHRADOVÝ KATALOG VZP - ZP'!C501)),0)&gt;0," §","")</f>
        <v/>
      </c>
      <c r="AB501" s="11" t="str">
        <f>IF(IFERROR(SEARCH("#",UPPER('ÚHRADOVÝ KATALOG VZP - ZP'!C501)),0)&gt;0," #","")</f>
        <v/>
      </c>
      <c r="AC501" s="11" t="str">
        <f>IF(IFERROR(SEARCH(CHAR(10),UPPER('ÚHRADOVÝ KATALOG VZP - ZP'!C501)),0)&gt;0," ALT+ENTER","")</f>
        <v/>
      </c>
      <c r="AD501" s="96" t="str">
        <f>IF(AND(V501=0, R501="NE"),"Chybí NAZ",IF(LEN(TRIM(W501&amp;X501&amp;Y501&amp;Z501&amp;AA501&amp;AB501&amp;AC501))&gt;0,"Nepovolený(é) znak(y):   "&amp;W501&amp;X501&amp;Y501&amp;Z501&amp;AA501&amp;AB501&amp;AC501,TRIM('ÚHRADOVÝ KATALOG VZP - ZP'!C501)))</f>
        <v/>
      </c>
      <c r="AE501" s="11">
        <f>LEN(TRIM('ÚHRADOVÝ KATALOG VZP - ZP'!D501))</f>
        <v>0</v>
      </c>
      <c r="AF501" s="11" t="str">
        <f>IF(IFERROR(SEARCH("""",UPPER('ÚHRADOVÝ KATALOG VZP - ZP'!D501)),0)&gt;0," "&amp;CHAR(34),"")</f>
        <v/>
      </c>
      <c r="AG501" s="11" t="str">
        <f>IF(IFERROR(SEARCH("~?",UPPER('ÚHRADOVÝ KATALOG VZP - ZP'!D501)),0)&gt;0," ?","")</f>
        <v/>
      </c>
      <c r="AH501" s="11" t="str">
        <f>IF(IFERROR(SEARCH("!",UPPER('ÚHRADOVÝ KATALOG VZP - ZP'!D501)),0)&gt;0," !","")</f>
        <v/>
      </c>
      <c r="AI501" s="11" t="str">
        <f>IF(IFERROR(SEARCH("_",UPPER('ÚHRADOVÝ KATALOG VZP - ZP'!D501)),0)&gt;0," _","")</f>
        <v/>
      </c>
      <c r="AJ501" s="11" t="str">
        <f>IF(IFERROR(SEARCH("§",UPPER('ÚHRADOVÝ KATALOG VZP - ZP'!D501)),0)&gt;0," §","")</f>
        <v/>
      </c>
      <c r="AK501" s="11" t="str">
        <f>IF(IFERROR(SEARCH("#",UPPER('ÚHRADOVÝ KATALOG VZP - ZP'!D501)),0)&gt;0," #","")</f>
        <v/>
      </c>
      <c r="AL501" s="11" t="str">
        <f>IF(IFERROR(SEARCH(CHAR(10),UPPER('ÚHRADOVÝ KATALOG VZP - ZP'!D501)),0)&gt;0," ALT+ENTER","")</f>
        <v/>
      </c>
      <c r="AM501" s="96" t="str">
        <f>IF(AND(AE501=0, R501="NE"),"Chybí DOP",IF(LEN(TRIM(AF501&amp;AG501&amp;AH501&amp;AI501&amp;AJ501&amp;AK501&amp;AL501))&gt;0,"Nepovolený(é) znak(y):   "&amp;AF501&amp;AG501&amp;AH501&amp;AI501&amp;AJ501&amp;AK501&amp;AL501,TRIM('ÚHRADOVÝ KATALOG VZP - ZP'!D501)))</f>
        <v/>
      </c>
    </row>
    <row r="502" spans="1:39" ht="30" hidden="1" customHeight="1" x14ac:dyDescent="0.2">
      <c r="A502" s="1">
        <v>497</v>
      </c>
      <c r="B502" s="20" t="str">
        <f>IF(ISBLANK('ÚHRADOVÝ KATALOG VZP - ZP'!B502),"",'ÚHRADOVÝ KATALOG VZP - ZP'!B502)</f>
        <v/>
      </c>
      <c r="C502" s="21" t="str">
        <f t="shared" si="29"/>
        <v/>
      </c>
      <c r="D502" s="21" t="str">
        <f t="shared" si="30"/>
        <v/>
      </c>
      <c r="E502" s="22" t="str">
        <f>IF(S502="NOVÝ",IF(LEN(TRIM('ÚHRADOVÝ KATALOG VZP - ZP'!E502))=0,"Chybí TYP",'ÚHRADOVÝ KATALOG VZP - ZP'!E502),IF(LEN(TRIM('ÚHRADOVÝ KATALOG VZP - ZP'!E502))=0,"",'ÚHRADOVÝ KATALOG VZP - ZP'!E502))</f>
        <v/>
      </c>
      <c r="F502" s="22" t="str">
        <f t="shared" si="31"/>
        <v/>
      </c>
      <c r="G502" s="22" t="str">
        <f>IF(S502="NOVÝ",IF(LEN(TRIM('ÚHRADOVÝ KATALOG VZP - ZP'!G502))=0,"???",IF(IFERROR(SEARCH("""",UPPER('ÚHRADOVÝ KATALOG VZP - ZP'!G502)),0)=0,UPPER('ÚHRADOVÝ KATALOG VZP - ZP'!G502),"("&amp;""""&amp;")")),IF(LEN(TRIM('ÚHRADOVÝ KATALOG VZP - ZP'!G502))=0,"",IF(IFERROR(SEARCH("""",UPPER('ÚHRADOVÝ KATALOG VZP - ZP'!G502)),0)=0,UPPER('ÚHRADOVÝ KATALOG VZP - ZP'!G502),"("&amp;""""&amp;")")))</f>
        <v/>
      </c>
      <c r="H502" s="22" t="str">
        <f>IF(IFERROR(SEARCH("""",UPPER('ÚHRADOVÝ KATALOG VZP - ZP'!H502)),0)=0,UPPER('ÚHRADOVÝ KATALOG VZP - ZP'!H502),"("&amp;""""&amp;")")</f>
        <v/>
      </c>
      <c r="I502" s="22" t="str">
        <f>IF(IFERROR(SEARCH("""",UPPER('ÚHRADOVÝ KATALOG VZP - ZP'!I502)),0)=0,UPPER('ÚHRADOVÝ KATALOG VZP - ZP'!I502),"("&amp;""""&amp;")")</f>
        <v/>
      </c>
      <c r="J502" s="23" t="str">
        <f>IF(S502="NOVÝ",IF(LEN(TRIM('ÚHRADOVÝ KATALOG VZP - ZP'!J502))=0,"Chybí VYC",'ÚHRADOVÝ KATALOG VZP - ZP'!J502),IF(LEN(TRIM('ÚHRADOVÝ KATALOG VZP - ZP'!J502))=0,"",'ÚHRADOVÝ KATALOG VZP - ZP'!J502))</f>
        <v/>
      </c>
      <c r="K502" s="22" t="str">
        <f>IF(S502="NOVÝ",IF(LEN(TRIM('ÚHRADOVÝ KATALOG VZP - ZP'!K502))=0,"Chybí MENA",IF(IFERROR(SEARCH("""",UPPER('ÚHRADOVÝ KATALOG VZP - ZP'!K502)),0)=0,UPPER('ÚHRADOVÝ KATALOG VZP - ZP'!K502),"("&amp;""""&amp;")")),IF(LEN(TRIM('ÚHRADOVÝ KATALOG VZP - ZP'!K502))=0,"",IF(IFERROR(SEARCH("""",UPPER('ÚHRADOVÝ KATALOG VZP - ZP'!K502)),0)=0,UPPER('ÚHRADOVÝ KATALOG VZP - ZP'!K502),"("&amp;""""&amp;")")))</f>
        <v/>
      </c>
      <c r="L502" s="24" t="str">
        <f>IF(S502="NOVÝ",IF(LEN(TRIM('ÚHRADOVÝ KATALOG VZP - ZP'!L502))=0,"Chybí KURZ",'ÚHRADOVÝ KATALOG VZP - ZP'!L502),IF(LEN(TRIM('ÚHRADOVÝ KATALOG VZP - ZP'!L502))=0,"",'ÚHRADOVÝ KATALOG VZP - ZP'!L502))</f>
        <v/>
      </c>
      <c r="M502" s="83" t="str">
        <f>IF(S502="NOVÝ",IF(LEN(TRIM('ÚHRADOVÝ KATALOG VZP - ZP'!M502))=0,"Chybí DPH",
IF(OR('ÚHRADOVÝ KATALOG VZP - ZP'!M502=15,'ÚHRADOVÝ KATALOG VZP - ZP'!M502=21),
'ÚHRADOVÝ KATALOG VZP - ZP'!M502,"CHYBA")),
IF(LEN(TRIM('ÚHRADOVÝ KATALOG VZP - ZP'!M502))=0,"",
IF(OR('ÚHRADOVÝ KATALOG VZP - ZP'!M502=15,'ÚHRADOVÝ KATALOG VZP - ZP'!M502=21),
'ÚHRADOVÝ KATALOG VZP - ZP'!M502,"CHYBA"))
)</f>
        <v/>
      </c>
      <c r="N502" s="25" t="str">
        <f>IF(R502="NE",IF(AND(T502&lt;&gt;"X",LEN('ÚHRADOVÝ KATALOG VZP - ZP'!N502)&gt;0),IF(ROUND(J502*L502*(1+(M502/100))*T502,2)&lt;'ÚHRADOVÝ KATALOG VZP - ZP'!N502,TEXT('ÚHRADOVÝ KATALOG VZP - ZP'!N502,"# ##0,00 Kč") &amp; CHAR(10) &amp; "&gt; " &amp; TEXT('ÚHRADOVÝ KATALOG VZP - ZP'!N502-(J502*L502*(1+(M502/100))*T502),"# ##0,00 Kč"),TEXT('ÚHRADOVÝ KATALOG VZP - ZP'!N502,"# ##0,00 Kč") &amp; CHAR(10) &amp; "OK"),"Chybí data pro výpočet"),"")</f>
        <v/>
      </c>
      <c r="O502" s="26" t="str">
        <f>IF(AND(R502="NE",LEN('ÚHRADOVÝ KATALOG VZP - ZP'!O502)&gt;0),'ÚHRADOVÝ KATALOG VZP - ZP'!O502,"")</f>
        <v/>
      </c>
      <c r="P502" s="26" t="str">
        <f>IF(AND(R502="NE",LEN('ÚHRADOVÝ KATALOG VZP - ZP'!P502)&gt;0),'ÚHRADOVÝ KATALOG VZP - ZP'!P502,"")</f>
        <v/>
      </c>
      <c r="Q502" s="79" t="str">
        <f>IF(LEN(TRIM('ÚHRADOVÝ KATALOG VZP - ZP'!Q502))=0,"",IF(IFERROR(SEARCH("""",UPPER('ÚHRADOVÝ KATALOG VZP - ZP'!Q502)),0)=0,UPPER('ÚHRADOVÝ KATALOG VZP - ZP'!Q502),"("&amp;""""&amp;")"))</f>
        <v/>
      </c>
      <c r="R502" s="31" t="str">
        <f>IF(LEN(TRIM('ÚHRADOVÝ KATALOG VZP - ZP'!B502)&amp;TRIM('ÚHRADOVÝ KATALOG VZP - ZP'!C502)&amp;TRIM('ÚHRADOVÝ KATALOG VZP - ZP'!D502)&amp;TRIM('ÚHRADOVÝ KATALOG VZP - ZP'!E502)&amp;TRIM('ÚHRADOVÝ KATALOG VZP - ZP'!F502)&amp;TRIM('ÚHRADOVÝ KATALOG VZP - ZP'!G502)&amp;TRIM('ÚHRADOVÝ KATALOG VZP - ZP'!H502)&amp;TRIM('ÚHRADOVÝ KATALOG VZP - ZP'!I502)&amp;TRIM('ÚHRADOVÝ KATALOG VZP - ZP'!J502)&amp;TRIM('ÚHRADOVÝ KATALOG VZP - ZP'!K502)&amp;TRIM('ÚHRADOVÝ KATALOG VZP - ZP'!L502)&amp;TRIM('ÚHRADOVÝ KATALOG VZP - ZP'!M502)&amp;TRIM('ÚHRADOVÝ KATALOG VZP - ZP'!N502)&amp;TRIM('ÚHRADOVÝ KATALOG VZP - ZP'!O502)&amp;TRIM('ÚHRADOVÝ KATALOG VZP - ZP'!P502)&amp;TRIM('ÚHRADOVÝ KATALOG VZP - ZP'!Q502))=0,"ANO","NE")</f>
        <v>ANO</v>
      </c>
      <c r="S502" s="31" t="str">
        <f>IF(R502="NE",IF(LEN(TRIM('ÚHRADOVÝ KATALOG VZP - ZP'!B502))=0,"NOVÝ","OPRAVA"),"")</f>
        <v/>
      </c>
      <c r="T502" s="32" t="str">
        <f t="shared" si="32"/>
        <v>X</v>
      </c>
      <c r="U502" s="11"/>
      <c r="V502" s="11">
        <f>LEN(TRIM('ÚHRADOVÝ KATALOG VZP - ZP'!C502))</f>
        <v>0</v>
      </c>
      <c r="W502" s="11" t="str">
        <f>IF(IFERROR(SEARCH("""",UPPER('ÚHRADOVÝ KATALOG VZP - ZP'!C502)),0)&gt;0," "&amp;CHAR(34),"")</f>
        <v/>
      </c>
      <c r="X502" s="11" t="str">
        <f>IF(IFERROR(SEARCH("~?",UPPER('ÚHRADOVÝ KATALOG VZP - ZP'!C502)),0)&gt;0," ?","")</f>
        <v/>
      </c>
      <c r="Y502" s="11" t="str">
        <f>IF(IFERROR(SEARCH("!",UPPER('ÚHRADOVÝ KATALOG VZP - ZP'!C502)),0)&gt;0," !","")</f>
        <v/>
      </c>
      <c r="Z502" s="11" t="str">
        <f>IF(IFERROR(SEARCH("_",UPPER('ÚHRADOVÝ KATALOG VZP - ZP'!C502)),0)&gt;0," _","")</f>
        <v/>
      </c>
      <c r="AA502" s="11" t="str">
        <f>IF(IFERROR(SEARCH("§",UPPER('ÚHRADOVÝ KATALOG VZP - ZP'!C502)),0)&gt;0," §","")</f>
        <v/>
      </c>
      <c r="AB502" s="11" t="str">
        <f>IF(IFERROR(SEARCH("#",UPPER('ÚHRADOVÝ KATALOG VZP - ZP'!C502)),0)&gt;0," #","")</f>
        <v/>
      </c>
      <c r="AC502" s="11" t="str">
        <f>IF(IFERROR(SEARCH(CHAR(10),UPPER('ÚHRADOVÝ KATALOG VZP - ZP'!C502)),0)&gt;0," ALT+ENTER","")</f>
        <v/>
      </c>
      <c r="AD502" s="96" t="str">
        <f>IF(AND(V502=0, R502="NE"),"Chybí NAZ",IF(LEN(TRIM(W502&amp;X502&amp;Y502&amp;Z502&amp;AA502&amp;AB502&amp;AC502))&gt;0,"Nepovolený(é) znak(y):   "&amp;W502&amp;X502&amp;Y502&amp;Z502&amp;AA502&amp;AB502&amp;AC502,TRIM('ÚHRADOVÝ KATALOG VZP - ZP'!C502)))</f>
        <v/>
      </c>
      <c r="AE502" s="11">
        <f>LEN(TRIM('ÚHRADOVÝ KATALOG VZP - ZP'!D502))</f>
        <v>0</v>
      </c>
      <c r="AF502" s="11" t="str">
        <f>IF(IFERROR(SEARCH("""",UPPER('ÚHRADOVÝ KATALOG VZP - ZP'!D502)),0)&gt;0," "&amp;CHAR(34),"")</f>
        <v/>
      </c>
      <c r="AG502" s="11" t="str">
        <f>IF(IFERROR(SEARCH("~?",UPPER('ÚHRADOVÝ KATALOG VZP - ZP'!D502)),0)&gt;0," ?","")</f>
        <v/>
      </c>
      <c r="AH502" s="11" t="str">
        <f>IF(IFERROR(SEARCH("!",UPPER('ÚHRADOVÝ KATALOG VZP - ZP'!D502)),0)&gt;0," !","")</f>
        <v/>
      </c>
      <c r="AI502" s="11" t="str">
        <f>IF(IFERROR(SEARCH("_",UPPER('ÚHRADOVÝ KATALOG VZP - ZP'!D502)),0)&gt;0," _","")</f>
        <v/>
      </c>
      <c r="AJ502" s="11" t="str">
        <f>IF(IFERROR(SEARCH("§",UPPER('ÚHRADOVÝ KATALOG VZP - ZP'!D502)),0)&gt;0," §","")</f>
        <v/>
      </c>
      <c r="AK502" s="11" t="str">
        <f>IF(IFERROR(SEARCH("#",UPPER('ÚHRADOVÝ KATALOG VZP - ZP'!D502)),0)&gt;0," #","")</f>
        <v/>
      </c>
      <c r="AL502" s="11" t="str">
        <f>IF(IFERROR(SEARCH(CHAR(10),UPPER('ÚHRADOVÝ KATALOG VZP - ZP'!D502)),0)&gt;0," ALT+ENTER","")</f>
        <v/>
      </c>
      <c r="AM502" s="96" t="str">
        <f>IF(AND(AE502=0, R502="NE"),"Chybí DOP",IF(LEN(TRIM(AF502&amp;AG502&amp;AH502&amp;AI502&amp;AJ502&amp;AK502&amp;AL502))&gt;0,"Nepovolený(é) znak(y):   "&amp;AF502&amp;AG502&amp;AH502&amp;AI502&amp;AJ502&amp;AK502&amp;AL502,TRIM('ÚHRADOVÝ KATALOG VZP - ZP'!D502)))</f>
        <v/>
      </c>
    </row>
    <row r="503" spans="1:39" ht="30" hidden="1" customHeight="1" x14ac:dyDescent="0.2">
      <c r="A503" s="1">
        <v>498</v>
      </c>
      <c r="B503" s="20" t="str">
        <f>IF(ISBLANK('ÚHRADOVÝ KATALOG VZP - ZP'!B503),"",'ÚHRADOVÝ KATALOG VZP - ZP'!B503)</f>
        <v/>
      </c>
      <c r="C503" s="21" t="str">
        <f t="shared" si="29"/>
        <v/>
      </c>
      <c r="D503" s="21" t="str">
        <f t="shared" si="30"/>
        <v/>
      </c>
      <c r="E503" s="22" t="str">
        <f>IF(S503="NOVÝ",IF(LEN(TRIM('ÚHRADOVÝ KATALOG VZP - ZP'!E503))=0,"Chybí TYP",'ÚHRADOVÝ KATALOG VZP - ZP'!E503),IF(LEN(TRIM('ÚHRADOVÝ KATALOG VZP - ZP'!E503))=0,"",'ÚHRADOVÝ KATALOG VZP - ZP'!E503))</f>
        <v/>
      </c>
      <c r="F503" s="22" t="str">
        <f t="shared" si="31"/>
        <v/>
      </c>
      <c r="G503" s="22" t="str">
        <f>IF(S503="NOVÝ",IF(LEN(TRIM('ÚHRADOVÝ KATALOG VZP - ZP'!G503))=0,"???",IF(IFERROR(SEARCH("""",UPPER('ÚHRADOVÝ KATALOG VZP - ZP'!G503)),0)=0,UPPER('ÚHRADOVÝ KATALOG VZP - ZP'!G503),"("&amp;""""&amp;")")),IF(LEN(TRIM('ÚHRADOVÝ KATALOG VZP - ZP'!G503))=0,"",IF(IFERROR(SEARCH("""",UPPER('ÚHRADOVÝ KATALOG VZP - ZP'!G503)),0)=0,UPPER('ÚHRADOVÝ KATALOG VZP - ZP'!G503),"("&amp;""""&amp;")")))</f>
        <v/>
      </c>
      <c r="H503" s="22" t="str">
        <f>IF(IFERROR(SEARCH("""",UPPER('ÚHRADOVÝ KATALOG VZP - ZP'!H503)),0)=0,UPPER('ÚHRADOVÝ KATALOG VZP - ZP'!H503),"("&amp;""""&amp;")")</f>
        <v/>
      </c>
      <c r="I503" s="22" t="str">
        <f>IF(IFERROR(SEARCH("""",UPPER('ÚHRADOVÝ KATALOG VZP - ZP'!I503)),0)=0,UPPER('ÚHRADOVÝ KATALOG VZP - ZP'!I503),"("&amp;""""&amp;")")</f>
        <v/>
      </c>
      <c r="J503" s="23" t="str">
        <f>IF(S503="NOVÝ",IF(LEN(TRIM('ÚHRADOVÝ KATALOG VZP - ZP'!J503))=0,"Chybí VYC",'ÚHRADOVÝ KATALOG VZP - ZP'!J503),IF(LEN(TRIM('ÚHRADOVÝ KATALOG VZP - ZP'!J503))=0,"",'ÚHRADOVÝ KATALOG VZP - ZP'!J503))</f>
        <v/>
      </c>
      <c r="K503" s="22" t="str">
        <f>IF(S503="NOVÝ",IF(LEN(TRIM('ÚHRADOVÝ KATALOG VZP - ZP'!K503))=0,"Chybí MENA",IF(IFERROR(SEARCH("""",UPPER('ÚHRADOVÝ KATALOG VZP - ZP'!K503)),0)=0,UPPER('ÚHRADOVÝ KATALOG VZP - ZP'!K503),"("&amp;""""&amp;")")),IF(LEN(TRIM('ÚHRADOVÝ KATALOG VZP - ZP'!K503))=0,"",IF(IFERROR(SEARCH("""",UPPER('ÚHRADOVÝ KATALOG VZP - ZP'!K503)),0)=0,UPPER('ÚHRADOVÝ KATALOG VZP - ZP'!K503),"("&amp;""""&amp;")")))</f>
        <v/>
      </c>
      <c r="L503" s="24" t="str">
        <f>IF(S503="NOVÝ",IF(LEN(TRIM('ÚHRADOVÝ KATALOG VZP - ZP'!L503))=0,"Chybí KURZ",'ÚHRADOVÝ KATALOG VZP - ZP'!L503),IF(LEN(TRIM('ÚHRADOVÝ KATALOG VZP - ZP'!L503))=0,"",'ÚHRADOVÝ KATALOG VZP - ZP'!L503))</f>
        <v/>
      </c>
      <c r="M503" s="83" t="str">
        <f>IF(S503="NOVÝ",IF(LEN(TRIM('ÚHRADOVÝ KATALOG VZP - ZP'!M503))=0,"Chybí DPH",
IF(OR('ÚHRADOVÝ KATALOG VZP - ZP'!M503=15,'ÚHRADOVÝ KATALOG VZP - ZP'!M503=21),
'ÚHRADOVÝ KATALOG VZP - ZP'!M503,"CHYBA")),
IF(LEN(TRIM('ÚHRADOVÝ KATALOG VZP - ZP'!M503))=0,"",
IF(OR('ÚHRADOVÝ KATALOG VZP - ZP'!M503=15,'ÚHRADOVÝ KATALOG VZP - ZP'!M503=21),
'ÚHRADOVÝ KATALOG VZP - ZP'!M503,"CHYBA"))
)</f>
        <v/>
      </c>
      <c r="N503" s="25" t="str">
        <f>IF(R503="NE",IF(AND(T503&lt;&gt;"X",LEN('ÚHRADOVÝ KATALOG VZP - ZP'!N503)&gt;0),IF(ROUND(J503*L503*(1+(M503/100))*T503,2)&lt;'ÚHRADOVÝ KATALOG VZP - ZP'!N503,TEXT('ÚHRADOVÝ KATALOG VZP - ZP'!N503,"# ##0,00 Kč") &amp; CHAR(10) &amp; "&gt; " &amp; TEXT('ÚHRADOVÝ KATALOG VZP - ZP'!N503-(J503*L503*(1+(M503/100))*T503),"# ##0,00 Kč"),TEXT('ÚHRADOVÝ KATALOG VZP - ZP'!N503,"# ##0,00 Kč") &amp; CHAR(10) &amp; "OK"),"Chybí data pro výpočet"),"")</f>
        <v/>
      </c>
      <c r="O503" s="26" t="str">
        <f>IF(AND(R503="NE",LEN('ÚHRADOVÝ KATALOG VZP - ZP'!O503)&gt;0),'ÚHRADOVÝ KATALOG VZP - ZP'!O503,"")</f>
        <v/>
      </c>
      <c r="P503" s="26" t="str">
        <f>IF(AND(R503="NE",LEN('ÚHRADOVÝ KATALOG VZP - ZP'!P503)&gt;0),'ÚHRADOVÝ KATALOG VZP - ZP'!P503,"")</f>
        <v/>
      </c>
      <c r="Q503" s="79" t="str">
        <f>IF(LEN(TRIM('ÚHRADOVÝ KATALOG VZP - ZP'!Q503))=0,"",IF(IFERROR(SEARCH("""",UPPER('ÚHRADOVÝ KATALOG VZP - ZP'!Q503)),0)=0,UPPER('ÚHRADOVÝ KATALOG VZP - ZP'!Q503),"("&amp;""""&amp;")"))</f>
        <v/>
      </c>
      <c r="R503" s="31" t="str">
        <f>IF(LEN(TRIM('ÚHRADOVÝ KATALOG VZP - ZP'!B503)&amp;TRIM('ÚHRADOVÝ KATALOG VZP - ZP'!C503)&amp;TRIM('ÚHRADOVÝ KATALOG VZP - ZP'!D503)&amp;TRIM('ÚHRADOVÝ KATALOG VZP - ZP'!E503)&amp;TRIM('ÚHRADOVÝ KATALOG VZP - ZP'!F503)&amp;TRIM('ÚHRADOVÝ KATALOG VZP - ZP'!G503)&amp;TRIM('ÚHRADOVÝ KATALOG VZP - ZP'!H503)&amp;TRIM('ÚHRADOVÝ KATALOG VZP - ZP'!I503)&amp;TRIM('ÚHRADOVÝ KATALOG VZP - ZP'!J503)&amp;TRIM('ÚHRADOVÝ KATALOG VZP - ZP'!K503)&amp;TRIM('ÚHRADOVÝ KATALOG VZP - ZP'!L503)&amp;TRIM('ÚHRADOVÝ KATALOG VZP - ZP'!M503)&amp;TRIM('ÚHRADOVÝ KATALOG VZP - ZP'!N503)&amp;TRIM('ÚHRADOVÝ KATALOG VZP - ZP'!O503)&amp;TRIM('ÚHRADOVÝ KATALOG VZP - ZP'!P503)&amp;TRIM('ÚHRADOVÝ KATALOG VZP - ZP'!Q503))=0,"ANO","NE")</f>
        <v>ANO</v>
      </c>
      <c r="S503" s="31" t="str">
        <f>IF(R503="NE",IF(LEN(TRIM('ÚHRADOVÝ KATALOG VZP - ZP'!B503))=0,"NOVÝ","OPRAVA"),"")</f>
        <v/>
      </c>
      <c r="T503" s="32" t="str">
        <f t="shared" si="32"/>
        <v>X</v>
      </c>
      <c r="U503" s="11"/>
      <c r="V503" s="11">
        <f>LEN(TRIM('ÚHRADOVÝ KATALOG VZP - ZP'!C503))</f>
        <v>0</v>
      </c>
      <c r="W503" s="11" t="str">
        <f>IF(IFERROR(SEARCH("""",UPPER('ÚHRADOVÝ KATALOG VZP - ZP'!C503)),0)&gt;0," "&amp;CHAR(34),"")</f>
        <v/>
      </c>
      <c r="X503" s="11" t="str">
        <f>IF(IFERROR(SEARCH("~?",UPPER('ÚHRADOVÝ KATALOG VZP - ZP'!C503)),0)&gt;0," ?","")</f>
        <v/>
      </c>
      <c r="Y503" s="11" t="str">
        <f>IF(IFERROR(SEARCH("!",UPPER('ÚHRADOVÝ KATALOG VZP - ZP'!C503)),0)&gt;0," !","")</f>
        <v/>
      </c>
      <c r="Z503" s="11" t="str">
        <f>IF(IFERROR(SEARCH("_",UPPER('ÚHRADOVÝ KATALOG VZP - ZP'!C503)),0)&gt;0," _","")</f>
        <v/>
      </c>
      <c r="AA503" s="11" t="str">
        <f>IF(IFERROR(SEARCH("§",UPPER('ÚHRADOVÝ KATALOG VZP - ZP'!C503)),0)&gt;0," §","")</f>
        <v/>
      </c>
      <c r="AB503" s="11" t="str">
        <f>IF(IFERROR(SEARCH("#",UPPER('ÚHRADOVÝ KATALOG VZP - ZP'!C503)),0)&gt;0," #","")</f>
        <v/>
      </c>
      <c r="AC503" s="11" t="str">
        <f>IF(IFERROR(SEARCH(CHAR(10),UPPER('ÚHRADOVÝ KATALOG VZP - ZP'!C503)),0)&gt;0," ALT+ENTER","")</f>
        <v/>
      </c>
      <c r="AD503" s="96" t="str">
        <f>IF(AND(V503=0, R503="NE"),"Chybí NAZ",IF(LEN(TRIM(W503&amp;X503&amp;Y503&amp;Z503&amp;AA503&amp;AB503&amp;AC503))&gt;0,"Nepovolený(é) znak(y):   "&amp;W503&amp;X503&amp;Y503&amp;Z503&amp;AA503&amp;AB503&amp;AC503,TRIM('ÚHRADOVÝ KATALOG VZP - ZP'!C503)))</f>
        <v/>
      </c>
      <c r="AE503" s="11">
        <f>LEN(TRIM('ÚHRADOVÝ KATALOG VZP - ZP'!D503))</f>
        <v>0</v>
      </c>
      <c r="AF503" s="11" t="str">
        <f>IF(IFERROR(SEARCH("""",UPPER('ÚHRADOVÝ KATALOG VZP - ZP'!D503)),0)&gt;0," "&amp;CHAR(34),"")</f>
        <v/>
      </c>
      <c r="AG503" s="11" t="str">
        <f>IF(IFERROR(SEARCH("~?",UPPER('ÚHRADOVÝ KATALOG VZP - ZP'!D503)),0)&gt;0," ?","")</f>
        <v/>
      </c>
      <c r="AH503" s="11" t="str">
        <f>IF(IFERROR(SEARCH("!",UPPER('ÚHRADOVÝ KATALOG VZP - ZP'!D503)),0)&gt;0," !","")</f>
        <v/>
      </c>
      <c r="AI503" s="11" t="str">
        <f>IF(IFERROR(SEARCH("_",UPPER('ÚHRADOVÝ KATALOG VZP - ZP'!D503)),0)&gt;0," _","")</f>
        <v/>
      </c>
      <c r="AJ503" s="11" t="str">
        <f>IF(IFERROR(SEARCH("§",UPPER('ÚHRADOVÝ KATALOG VZP - ZP'!D503)),0)&gt;0," §","")</f>
        <v/>
      </c>
      <c r="AK503" s="11" t="str">
        <f>IF(IFERROR(SEARCH("#",UPPER('ÚHRADOVÝ KATALOG VZP - ZP'!D503)),0)&gt;0," #","")</f>
        <v/>
      </c>
      <c r="AL503" s="11" t="str">
        <f>IF(IFERROR(SEARCH(CHAR(10),UPPER('ÚHRADOVÝ KATALOG VZP - ZP'!D503)),0)&gt;0," ALT+ENTER","")</f>
        <v/>
      </c>
      <c r="AM503" s="96" t="str">
        <f>IF(AND(AE503=0, R503="NE"),"Chybí DOP",IF(LEN(TRIM(AF503&amp;AG503&amp;AH503&amp;AI503&amp;AJ503&amp;AK503&amp;AL503))&gt;0,"Nepovolený(é) znak(y):   "&amp;AF503&amp;AG503&amp;AH503&amp;AI503&amp;AJ503&amp;AK503&amp;AL503,TRIM('ÚHRADOVÝ KATALOG VZP - ZP'!D503)))</f>
        <v/>
      </c>
    </row>
    <row r="504" spans="1:39" ht="30" hidden="1" customHeight="1" x14ac:dyDescent="0.2">
      <c r="A504" s="1">
        <v>499</v>
      </c>
      <c r="B504" s="20" t="str">
        <f>IF(ISBLANK('ÚHRADOVÝ KATALOG VZP - ZP'!B504),"",'ÚHRADOVÝ KATALOG VZP - ZP'!B504)</f>
        <v/>
      </c>
      <c r="C504" s="21" t="str">
        <f t="shared" si="29"/>
        <v/>
      </c>
      <c r="D504" s="21" t="str">
        <f t="shared" si="30"/>
        <v/>
      </c>
      <c r="E504" s="22" t="str">
        <f>IF(S504="NOVÝ",IF(LEN(TRIM('ÚHRADOVÝ KATALOG VZP - ZP'!E504))=0,"Chybí TYP",'ÚHRADOVÝ KATALOG VZP - ZP'!E504),IF(LEN(TRIM('ÚHRADOVÝ KATALOG VZP - ZP'!E504))=0,"",'ÚHRADOVÝ KATALOG VZP - ZP'!E504))</f>
        <v/>
      </c>
      <c r="F504" s="22" t="str">
        <f t="shared" si="31"/>
        <v/>
      </c>
      <c r="G504" s="22" t="str">
        <f>IF(S504="NOVÝ",IF(LEN(TRIM('ÚHRADOVÝ KATALOG VZP - ZP'!G504))=0,"???",IF(IFERROR(SEARCH("""",UPPER('ÚHRADOVÝ KATALOG VZP - ZP'!G504)),0)=0,UPPER('ÚHRADOVÝ KATALOG VZP - ZP'!G504),"("&amp;""""&amp;")")),IF(LEN(TRIM('ÚHRADOVÝ KATALOG VZP - ZP'!G504))=0,"",IF(IFERROR(SEARCH("""",UPPER('ÚHRADOVÝ KATALOG VZP - ZP'!G504)),0)=0,UPPER('ÚHRADOVÝ KATALOG VZP - ZP'!G504),"("&amp;""""&amp;")")))</f>
        <v/>
      </c>
      <c r="H504" s="22" t="str">
        <f>IF(IFERROR(SEARCH("""",UPPER('ÚHRADOVÝ KATALOG VZP - ZP'!H504)),0)=0,UPPER('ÚHRADOVÝ KATALOG VZP - ZP'!H504),"("&amp;""""&amp;")")</f>
        <v/>
      </c>
      <c r="I504" s="22" t="str">
        <f>IF(IFERROR(SEARCH("""",UPPER('ÚHRADOVÝ KATALOG VZP - ZP'!I504)),0)=0,UPPER('ÚHRADOVÝ KATALOG VZP - ZP'!I504),"("&amp;""""&amp;")")</f>
        <v/>
      </c>
      <c r="J504" s="23" t="str">
        <f>IF(S504="NOVÝ",IF(LEN(TRIM('ÚHRADOVÝ KATALOG VZP - ZP'!J504))=0,"Chybí VYC",'ÚHRADOVÝ KATALOG VZP - ZP'!J504),IF(LEN(TRIM('ÚHRADOVÝ KATALOG VZP - ZP'!J504))=0,"",'ÚHRADOVÝ KATALOG VZP - ZP'!J504))</f>
        <v/>
      </c>
      <c r="K504" s="22" t="str">
        <f>IF(S504="NOVÝ",IF(LEN(TRIM('ÚHRADOVÝ KATALOG VZP - ZP'!K504))=0,"Chybí MENA",IF(IFERROR(SEARCH("""",UPPER('ÚHRADOVÝ KATALOG VZP - ZP'!K504)),0)=0,UPPER('ÚHRADOVÝ KATALOG VZP - ZP'!K504),"("&amp;""""&amp;")")),IF(LEN(TRIM('ÚHRADOVÝ KATALOG VZP - ZP'!K504))=0,"",IF(IFERROR(SEARCH("""",UPPER('ÚHRADOVÝ KATALOG VZP - ZP'!K504)),0)=0,UPPER('ÚHRADOVÝ KATALOG VZP - ZP'!K504),"("&amp;""""&amp;")")))</f>
        <v/>
      </c>
      <c r="L504" s="24" t="str">
        <f>IF(S504="NOVÝ",IF(LEN(TRIM('ÚHRADOVÝ KATALOG VZP - ZP'!L504))=0,"Chybí KURZ",'ÚHRADOVÝ KATALOG VZP - ZP'!L504),IF(LEN(TRIM('ÚHRADOVÝ KATALOG VZP - ZP'!L504))=0,"",'ÚHRADOVÝ KATALOG VZP - ZP'!L504))</f>
        <v/>
      </c>
      <c r="M504" s="83" t="str">
        <f>IF(S504="NOVÝ",IF(LEN(TRIM('ÚHRADOVÝ KATALOG VZP - ZP'!M504))=0,"Chybí DPH",
IF(OR('ÚHRADOVÝ KATALOG VZP - ZP'!M504=15,'ÚHRADOVÝ KATALOG VZP - ZP'!M504=21),
'ÚHRADOVÝ KATALOG VZP - ZP'!M504,"CHYBA")),
IF(LEN(TRIM('ÚHRADOVÝ KATALOG VZP - ZP'!M504))=0,"",
IF(OR('ÚHRADOVÝ KATALOG VZP - ZP'!M504=15,'ÚHRADOVÝ KATALOG VZP - ZP'!M504=21),
'ÚHRADOVÝ KATALOG VZP - ZP'!M504,"CHYBA"))
)</f>
        <v/>
      </c>
      <c r="N504" s="25" t="str">
        <f>IF(R504="NE",IF(AND(T504&lt;&gt;"X",LEN('ÚHRADOVÝ KATALOG VZP - ZP'!N504)&gt;0),IF(ROUND(J504*L504*(1+(M504/100))*T504,2)&lt;'ÚHRADOVÝ KATALOG VZP - ZP'!N504,TEXT('ÚHRADOVÝ KATALOG VZP - ZP'!N504,"# ##0,00 Kč") &amp; CHAR(10) &amp; "&gt; " &amp; TEXT('ÚHRADOVÝ KATALOG VZP - ZP'!N504-(J504*L504*(1+(M504/100))*T504),"# ##0,00 Kč"),TEXT('ÚHRADOVÝ KATALOG VZP - ZP'!N504,"# ##0,00 Kč") &amp; CHAR(10) &amp; "OK"),"Chybí data pro výpočet"),"")</f>
        <v/>
      </c>
      <c r="O504" s="26" t="str">
        <f>IF(AND(R504="NE",LEN('ÚHRADOVÝ KATALOG VZP - ZP'!O504)&gt;0),'ÚHRADOVÝ KATALOG VZP - ZP'!O504,"")</f>
        <v/>
      </c>
      <c r="P504" s="26" t="str">
        <f>IF(AND(R504="NE",LEN('ÚHRADOVÝ KATALOG VZP - ZP'!P504)&gt;0),'ÚHRADOVÝ KATALOG VZP - ZP'!P504,"")</f>
        <v/>
      </c>
      <c r="Q504" s="79" t="str">
        <f>IF(LEN(TRIM('ÚHRADOVÝ KATALOG VZP - ZP'!Q504))=0,"",IF(IFERROR(SEARCH("""",UPPER('ÚHRADOVÝ KATALOG VZP - ZP'!Q504)),0)=0,UPPER('ÚHRADOVÝ KATALOG VZP - ZP'!Q504),"("&amp;""""&amp;")"))</f>
        <v/>
      </c>
      <c r="R504" s="31" t="str">
        <f>IF(LEN(TRIM('ÚHRADOVÝ KATALOG VZP - ZP'!B504)&amp;TRIM('ÚHRADOVÝ KATALOG VZP - ZP'!C504)&amp;TRIM('ÚHRADOVÝ KATALOG VZP - ZP'!D504)&amp;TRIM('ÚHRADOVÝ KATALOG VZP - ZP'!E504)&amp;TRIM('ÚHRADOVÝ KATALOG VZP - ZP'!F504)&amp;TRIM('ÚHRADOVÝ KATALOG VZP - ZP'!G504)&amp;TRIM('ÚHRADOVÝ KATALOG VZP - ZP'!H504)&amp;TRIM('ÚHRADOVÝ KATALOG VZP - ZP'!I504)&amp;TRIM('ÚHRADOVÝ KATALOG VZP - ZP'!J504)&amp;TRIM('ÚHRADOVÝ KATALOG VZP - ZP'!K504)&amp;TRIM('ÚHRADOVÝ KATALOG VZP - ZP'!L504)&amp;TRIM('ÚHRADOVÝ KATALOG VZP - ZP'!M504)&amp;TRIM('ÚHRADOVÝ KATALOG VZP - ZP'!N504)&amp;TRIM('ÚHRADOVÝ KATALOG VZP - ZP'!O504)&amp;TRIM('ÚHRADOVÝ KATALOG VZP - ZP'!P504)&amp;TRIM('ÚHRADOVÝ KATALOG VZP - ZP'!Q504))=0,"ANO","NE")</f>
        <v>ANO</v>
      </c>
      <c r="S504" s="31" t="str">
        <f>IF(R504="NE",IF(LEN(TRIM('ÚHRADOVÝ KATALOG VZP - ZP'!B504))=0,"NOVÝ","OPRAVA"),"")</f>
        <v/>
      </c>
      <c r="T504" s="32" t="str">
        <f t="shared" si="32"/>
        <v>X</v>
      </c>
      <c r="U504" s="11"/>
      <c r="V504" s="11">
        <f>LEN(TRIM('ÚHRADOVÝ KATALOG VZP - ZP'!C504))</f>
        <v>0</v>
      </c>
      <c r="W504" s="11" t="str">
        <f>IF(IFERROR(SEARCH("""",UPPER('ÚHRADOVÝ KATALOG VZP - ZP'!C504)),0)&gt;0," "&amp;CHAR(34),"")</f>
        <v/>
      </c>
      <c r="X504" s="11" t="str">
        <f>IF(IFERROR(SEARCH("~?",UPPER('ÚHRADOVÝ KATALOG VZP - ZP'!C504)),0)&gt;0," ?","")</f>
        <v/>
      </c>
      <c r="Y504" s="11" t="str">
        <f>IF(IFERROR(SEARCH("!",UPPER('ÚHRADOVÝ KATALOG VZP - ZP'!C504)),0)&gt;0," !","")</f>
        <v/>
      </c>
      <c r="Z504" s="11" t="str">
        <f>IF(IFERROR(SEARCH("_",UPPER('ÚHRADOVÝ KATALOG VZP - ZP'!C504)),0)&gt;0," _","")</f>
        <v/>
      </c>
      <c r="AA504" s="11" t="str">
        <f>IF(IFERROR(SEARCH("§",UPPER('ÚHRADOVÝ KATALOG VZP - ZP'!C504)),0)&gt;0," §","")</f>
        <v/>
      </c>
      <c r="AB504" s="11" t="str">
        <f>IF(IFERROR(SEARCH("#",UPPER('ÚHRADOVÝ KATALOG VZP - ZP'!C504)),0)&gt;0," #","")</f>
        <v/>
      </c>
      <c r="AC504" s="11" t="str">
        <f>IF(IFERROR(SEARCH(CHAR(10),UPPER('ÚHRADOVÝ KATALOG VZP - ZP'!C504)),0)&gt;0," ALT+ENTER","")</f>
        <v/>
      </c>
      <c r="AD504" s="96" t="str">
        <f>IF(AND(V504=0, R504="NE"),"Chybí NAZ",IF(LEN(TRIM(W504&amp;X504&amp;Y504&amp;Z504&amp;AA504&amp;AB504&amp;AC504))&gt;0,"Nepovolený(é) znak(y):   "&amp;W504&amp;X504&amp;Y504&amp;Z504&amp;AA504&amp;AB504&amp;AC504,TRIM('ÚHRADOVÝ KATALOG VZP - ZP'!C504)))</f>
        <v/>
      </c>
      <c r="AE504" s="11">
        <f>LEN(TRIM('ÚHRADOVÝ KATALOG VZP - ZP'!D504))</f>
        <v>0</v>
      </c>
      <c r="AF504" s="11" t="str">
        <f>IF(IFERROR(SEARCH("""",UPPER('ÚHRADOVÝ KATALOG VZP - ZP'!D504)),0)&gt;0," "&amp;CHAR(34),"")</f>
        <v/>
      </c>
      <c r="AG504" s="11" t="str">
        <f>IF(IFERROR(SEARCH("~?",UPPER('ÚHRADOVÝ KATALOG VZP - ZP'!D504)),0)&gt;0," ?","")</f>
        <v/>
      </c>
      <c r="AH504" s="11" t="str">
        <f>IF(IFERROR(SEARCH("!",UPPER('ÚHRADOVÝ KATALOG VZP - ZP'!D504)),0)&gt;0," !","")</f>
        <v/>
      </c>
      <c r="AI504" s="11" t="str">
        <f>IF(IFERROR(SEARCH("_",UPPER('ÚHRADOVÝ KATALOG VZP - ZP'!D504)),0)&gt;0," _","")</f>
        <v/>
      </c>
      <c r="AJ504" s="11" t="str">
        <f>IF(IFERROR(SEARCH("§",UPPER('ÚHRADOVÝ KATALOG VZP - ZP'!D504)),0)&gt;0," §","")</f>
        <v/>
      </c>
      <c r="AK504" s="11" t="str">
        <f>IF(IFERROR(SEARCH("#",UPPER('ÚHRADOVÝ KATALOG VZP - ZP'!D504)),0)&gt;0," #","")</f>
        <v/>
      </c>
      <c r="AL504" s="11" t="str">
        <f>IF(IFERROR(SEARCH(CHAR(10),UPPER('ÚHRADOVÝ KATALOG VZP - ZP'!D504)),0)&gt;0," ALT+ENTER","")</f>
        <v/>
      </c>
      <c r="AM504" s="96" t="str">
        <f>IF(AND(AE504=0, R504="NE"),"Chybí DOP",IF(LEN(TRIM(AF504&amp;AG504&amp;AH504&amp;AI504&amp;AJ504&amp;AK504&amp;AL504))&gt;0,"Nepovolený(é) znak(y):   "&amp;AF504&amp;AG504&amp;AH504&amp;AI504&amp;AJ504&amp;AK504&amp;AL504,TRIM('ÚHRADOVÝ KATALOG VZP - ZP'!D504)))</f>
        <v/>
      </c>
    </row>
    <row r="505" spans="1:39" ht="30" hidden="1" customHeight="1" x14ac:dyDescent="0.2">
      <c r="A505" s="1">
        <v>500</v>
      </c>
      <c r="B505" s="20" t="str">
        <f>IF(ISBLANK('ÚHRADOVÝ KATALOG VZP - ZP'!B505),"",'ÚHRADOVÝ KATALOG VZP - ZP'!B505)</f>
        <v/>
      </c>
      <c r="C505" s="21" t="str">
        <f t="shared" si="29"/>
        <v/>
      </c>
      <c r="D505" s="21" t="str">
        <f t="shared" si="30"/>
        <v/>
      </c>
      <c r="E505" s="22" t="str">
        <f>IF(S505="NOVÝ",IF(LEN(TRIM('ÚHRADOVÝ KATALOG VZP - ZP'!E505))=0,"Chybí TYP",'ÚHRADOVÝ KATALOG VZP - ZP'!E505),IF(LEN(TRIM('ÚHRADOVÝ KATALOG VZP - ZP'!E505))=0,"",'ÚHRADOVÝ KATALOG VZP - ZP'!E505))</f>
        <v/>
      </c>
      <c r="F505" s="22" t="str">
        <f t="shared" si="31"/>
        <v/>
      </c>
      <c r="G505" s="22" t="str">
        <f>IF(S505="NOVÝ",IF(LEN(TRIM('ÚHRADOVÝ KATALOG VZP - ZP'!G505))=0,"???",IF(IFERROR(SEARCH("""",UPPER('ÚHRADOVÝ KATALOG VZP - ZP'!G505)),0)=0,UPPER('ÚHRADOVÝ KATALOG VZP - ZP'!G505),"("&amp;""""&amp;")")),IF(LEN(TRIM('ÚHRADOVÝ KATALOG VZP - ZP'!G505))=0,"",IF(IFERROR(SEARCH("""",UPPER('ÚHRADOVÝ KATALOG VZP - ZP'!G505)),0)=0,UPPER('ÚHRADOVÝ KATALOG VZP - ZP'!G505),"("&amp;""""&amp;")")))</f>
        <v/>
      </c>
      <c r="H505" s="22" t="str">
        <f>IF(IFERROR(SEARCH("""",UPPER('ÚHRADOVÝ KATALOG VZP - ZP'!H505)),0)=0,UPPER('ÚHRADOVÝ KATALOG VZP - ZP'!H505),"("&amp;""""&amp;")")</f>
        <v/>
      </c>
      <c r="I505" s="22" t="str">
        <f>IF(IFERROR(SEARCH("""",UPPER('ÚHRADOVÝ KATALOG VZP - ZP'!I505)),0)=0,UPPER('ÚHRADOVÝ KATALOG VZP - ZP'!I505),"("&amp;""""&amp;")")</f>
        <v/>
      </c>
      <c r="J505" s="23" t="str">
        <f>IF(S505="NOVÝ",IF(LEN(TRIM('ÚHRADOVÝ KATALOG VZP - ZP'!J505))=0,"Chybí VYC",'ÚHRADOVÝ KATALOG VZP - ZP'!J505),IF(LEN(TRIM('ÚHRADOVÝ KATALOG VZP - ZP'!J505))=0,"",'ÚHRADOVÝ KATALOG VZP - ZP'!J505))</f>
        <v/>
      </c>
      <c r="K505" s="22" t="str">
        <f>IF(S505="NOVÝ",IF(LEN(TRIM('ÚHRADOVÝ KATALOG VZP - ZP'!K505))=0,"Chybí MENA",IF(IFERROR(SEARCH("""",UPPER('ÚHRADOVÝ KATALOG VZP - ZP'!K505)),0)=0,UPPER('ÚHRADOVÝ KATALOG VZP - ZP'!K505),"("&amp;""""&amp;")")),IF(LEN(TRIM('ÚHRADOVÝ KATALOG VZP - ZP'!K505))=0,"",IF(IFERROR(SEARCH("""",UPPER('ÚHRADOVÝ KATALOG VZP - ZP'!K505)),0)=0,UPPER('ÚHRADOVÝ KATALOG VZP - ZP'!K505),"("&amp;""""&amp;")")))</f>
        <v/>
      </c>
      <c r="L505" s="24" t="str">
        <f>IF(S505="NOVÝ",IF(LEN(TRIM('ÚHRADOVÝ KATALOG VZP - ZP'!L505))=0,"Chybí KURZ",'ÚHRADOVÝ KATALOG VZP - ZP'!L505),IF(LEN(TRIM('ÚHRADOVÝ KATALOG VZP - ZP'!L505))=0,"",'ÚHRADOVÝ KATALOG VZP - ZP'!L505))</f>
        <v/>
      </c>
      <c r="M505" s="83" t="str">
        <f>IF(S505="NOVÝ",IF(LEN(TRIM('ÚHRADOVÝ KATALOG VZP - ZP'!M505))=0,"Chybí DPH",
IF(OR('ÚHRADOVÝ KATALOG VZP - ZP'!M505=15,'ÚHRADOVÝ KATALOG VZP - ZP'!M505=21),
'ÚHRADOVÝ KATALOG VZP - ZP'!M505,"CHYBA")),
IF(LEN(TRIM('ÚHRADOVÝ KATALOG VZP - ZP'!M505))=0,"",
IF(OR('ÚHRADOVÝ KATALOG VZP - ZP'!M505=15,'ÚHRADOVÝ KATALOG VZP - ZP'!M505=21),
'ÚHRADOVÝ KATALOG VZP - ZP'!M505,"CHYBA"))
)</f>
        <v/>
      </c>
      <c r="N505" s="25" t="str">
        <f>IF(R505="NE",IF(AND(T505&lt;&gt;"X",LEN('ÚHRADOVÝ KATALOG VZP - ZP'!N505)&gt;0),IF(ROUND(J505*L505*(1+(M505/100))*T505,2)&lt;'ÚHRADOVÝ KATALOG VZP - ZP'!N505,TEXT('ÚHRADOVÝ KATALOG VZP - ZP'!N505,"# ##0,00 Kč") &amp; CHAR(10) &amp; "&gt; " &amp; TEXT('ÚHRADOVÝ KATALOG VZP - ZP'!N505-(J505*L505*(1+(M505/100))*T505),"# ##0,00 Kč"),TEXT('ÚHRADOVÝ KATALOG VZP - ZP'!N505,"# ##0,00 Kč") &amp; CHAR(10) &amp; "OK"),"Chybí data pro výpočet"),"")</f>
        <v/>
      </c>
      <c r="O505" s="26" t="str">
        <f>IF(AND(R505="NE",LEN('ÚHRADOVÝ KATALOG VZP - ZP'!O505)&gt;0),'ÚHRADOVÝ KATALOG VZP - ZP'!O505,"")</f>
        <v/>
      </c>
      <c r="P505" s="26" t="str">
        <f>IF(AND(R505="NE",LEN('ÚHRADOVÝ KATALOG VZP - ZP'!P505)&gt;0),'ÚHRADOVÝ KATALOG VZP - ZP'!P505,"")</f>
        <v/>
      </c>
      <c r="Q505" s="79" t="str">
        <f>IF(LEN(TRIM('ÚHRADOVÝ KATALOG VZP - ZP'!Q505))=0,"",IF(IFERROR(SEARCH("""",UPPER('ÚHRADOVÝ KATALOG VZP - ZP'!Q505)),0)=0,UPPER('ÚHRADOVÝ KATALOG VZP - ZP'!Q505),"("&amp;""""&amp;")"))</f>
        <v/>
      </c>
      <c r="R505" s="31" t="str">
        <f>IF(LEN(TRIM('ÚHRADOVÝ KATALOG VZP - ZP'!B505)&amp;TRIM('ÚHRADOVÝ KATALOG VZP - ZP'!C505)&amp;TRIM('ÚHRADOVÝ KATALOG VZP - ZP'!D505)&amp;TRIM('ÚHRADOVÝ KATALOG VZP - ZP'!E505)&amp;TRIM('ÚHRADOVÝ KATALOG VZP - ZP'!F505)&amp;TRIM('ÚHRADOVÝ KATALOG VZP - ZP'!G505)&amp;TRIM('ÚHRADOVÝ KATALOG VZP - ZP'!H505)&amp;TRIM('ÚHRADOVÝ KATALOG VZP - ZP'!I505)&amp;TRIM('ÚHRADOVÝ KATALOG VZP - ZP'!J505)&amp;TRIM('ÚHRADOVÝ KATALOG VZP - ZP'!K505)&amp;TRIM('ÚHRADOVÝ KATALOG VZP - ZP'!L505)&amp;TRIM('ÚHRADOVÝ KATALOG VZP - ZP'!M505)&amp;TRIM('ÚHRADOVÝ KATALOG VZP - ZP'!N505)&amp;TRIM('ÚHRADOVÝ KATALOG VZP - ZP'!O505)&amp;TRIM('ÚHRADOVÝ KATALOG VZP - ZP'!P505)&amp;TRIM('ÚHRADOVÝ KATALOG VZP - ZP'!Q505))=0,"ANO","NE")</f>
        <v>ANO</v>
      </c>
      <c r="S505" s="31" t="str">
        <f>IF(R505="NE",IF(LEN(TRIM('ÚHRADOVÝ KATALOG VZP - ZP'!B505))=0,"NOVÝ","OPRAVA"),"")</f>
        <v/>
      </c>
      <c r="T505" s="32" t="str">
        <f t="shared" ref="T505" si="33">IF(AND(LEN(TRIM(J505))&gt;0,LEN(TRIM(L505))&gt;0,LEN(TRIM(M505))&gt;0,F505&lt;&gt;"???"),IF(F505="M",1.1,1.25),"X")</f>
        <v>X</v>
      </c>
      <c r="U505" s="11"/>
      <c r="V505" s="11">
        <f>LEN(TRIM('ÚHRADOVÝ KATALOG VZP - ZP'!C505))</f>
        <v>0</v>
      </c>
      <c r="W505" s="11" t="str">
        <f>IF(IFERROR(SEARCH("""",UPPER('ÚHRADOVÝ KATALOG VZP - ZP'!C505)),0)&gt;0," "&amp;CHAR(34),"")</f>
        <v/>
      </c>
      <c r="X505" s="11" t="str">
        <f>IF(IFERROR(SEARCH("~?",UPPER('ÚHRADOVÝ KATALOG VZP - ZP'!C505)),0)&gt;0," ?","")</f>
        <v/>
      </c>
      <c r="Y505" s="11" t="str">
        <f>IF(IFERROR(SEARCH("!",UPPER('ÚHRADOVÝ KATALOG VZP - ZP'!C505)),0)&gt;0," !","")</f>
        <v/>
      </c>
      <c r="Z505" s="11" t="str">
        <f>IF(IFERROR(SEARCH("_",UPPER('ÚHRADOVÝ KATALOG VZP - ZP'!C505)),0)&gt;0," _","")</f>
        <v/>
      </c>
      <c r="AA505" s="11" t="str">
        <f>IF(IFERROR(SEARCH("§",UPPER('ÚHRADOVÝ KATALOG VZP - ZP'!C505)),0)&gt;0," §","")</f>
        <v/>
      </c>
      <c r="AB505" s="11" t="str">
        <f>IF(IFERROR(SEARCH("#",UPPER('ÚHRADOVÝ KATALOG VZP - ZP'!C505)),0)&gt;0," #","")</f>
        <v/>
      </c>
      <c r="AC505" s="11" t="str">
        <f>IF(IFERROR(SEARCH(CHAR(10),UPPER('ÚHRADOVÝ KATALOG VZP - ZP'!C505)),0)&gt;0," ALT+ENTER","")</f>
        <v/>
      </c>
      <c r="AD505" s="96" t="str">
        <f>IF(AND(V505=0, R505="NE"),"Chybí NAZ",IF(LEN(TRIM(W505&amp;X505&amp;Y505&amp;Z505&amp;AA505&amp;AB505&amp;AC505))&gt;0,"Nepovolený(é) znak(y):   "&amp;W505&amp;X505&amp;Y505&amp;Z505&amp;AA505&amp;AB505&amp;AC505,TRIM('ÚHRADOVÝ KATALOG VZP - ZP'!C505)))</f>
        <v/>
      </c>
      <c r="AE505" s="11">
        <f>LEN(TRIM('ÚHRADOVÝ KATALOG VZP - ZP'!D505))</f>
        <v>0</v>
      </c>
      <c r="AF505" s="11" t="str">
        <f>IF(IFERROR(SEARCH("""",UPPER('ÚHRADOVÝ KATALOG VZP - ZP'!D505)),0)&gt;0," "&amp;CHAR(34),"")</f>
        <v/>
      </c>
      <c r="AG505" s="11" t="str">
        <f>IF(IFERROR(SEARCH("~?",UPPER('ÚHRADOVÝ KATALOG VZP - ZP'!D505)),0)&gt;0," ?","")</f>
        <v/>
      </c>
      <c r="AH505" s="11" t="str">
        <f>IF(IFERROR(SEARCH("!",UPPER('ÚHRADOVÝ KATALOG VZP - ZP'!D505)),0)&gt;0," !","")</f>
        <v/>
      </c>
      <c r="AI505" s="11" t="str">
        <f>IF(IFERROR(SEARCH("_",UPPER('ÚHRADOVÝ KATALOG VZP - ZP'!D505)),0)&gt;0," _","")</f>
        <v/>
      </c>
      <c r="AJ505" s="11" t="str">
        <f>IF(IFERROR(SEARCH("§",UPPER('ÚHRADOVÝ KATALOG VZP - ZP'!D505)),0)&gt;0," §","")</f>
        <v/>
      </c>
      <c r="AK505" s="11" t="str">
        <f>IF(IFERROR(SEARCH("#",UPPER('ÚHRADOVÝ KATALOG VZP - ZP'!D505)),0)&gt;0," #","")</f>
        <v/>
      </c>
      <c r="AL505" s="11" t="str">
        <f>IF(IFERROR(SEARCH(CHAR(10),UPPER('ÚHRADOVÝ KATALOG VZP - ZP'!D505)),0)&gt;0," ALT+ENTER","")</f>
        <v/>
      </c>
      <c r="AM505" s="96" t="str">
        <f>IF(AND(AE505=0, R505="NE"),"Chybí DOP",IF(LEN(TRIM(AF505&amp;AG505&amp;AH505&amp;AI505&amp;AJ505&amp;AK505&amp;AL505))&gt;0,"Nepovolený(é) znak(y):   "&amp;AF505&amp;AG505&amp;AH505&amp;AI505&amp;AJ505&amp;AK505&amp;AL505,TRIM('ÚHRADOVÝ KATALOG VZP - ZP'!D505)))</f>
        <v/>
      </c>
    </row>
  </sheetData>
  <sheetProtection password="E1A8" sheet="1" objects="1" scenarios="1" selectLockedCells="1" selectUnlockedCells="1"/>
  <customSheetViews>
    <customSheetView guid="{6CF4B469-C0ED-4FA2-B078-D69372B2254E}" scale="90" hiddenColumns="1">
      <pane ySplit="5" topLeftCell="A6" activePane="bottomLeft" state="frozen"/>
      <selection pane="bottomLeft" activeCell="B6" sqref="B6"/>
      <pageMargins left="0.7" right="0.7" top="0.78740157499999996" bottom="0.78740157499999996" header="0.3" footer="0.3"/>
    </customSheetView>
  </customSheetViews>
  <mergeCells count="1">
    <mergeCell ref="A1:Q4"/>
  </mergeCells>
  <conditionalFormatting sqref="N6:N505">
    <cfRule type="cellIs" dxfId="30" priority="30" operator="equal">
      <formula>"Chybí data pro výpočet"</formula>
    </cfRule>
    <cfRule type="containsText" dxfId="29" priority="47" operator="containsText" text="&gt;">
      <formula>NOT(ISERROR(SEARCH("&gt;",N6)))</formula>
    </cfRule>
  </conditionalFormatting>
  <conditionalFormatting sqref="K6:K505">
    <cfRule type="cellIs" dxfId="28" priority="32" operator="equal">
      <formula>"("")"</formula>
    </cfRule>
    <cfRule type="cellIs" dxfId="27" priority="46" operator="equal">
      <formula>"Chybí MENA"</formula>
    </cfRule>
  </conditionalFormatting>
  <conditionalFormatting sqref="J6:J505">
    <cfRule type="cellIs" dxfId="26" priority="45" operator="equal">
      <formula>"Chybí CENA"</formula>
    </cfRule>
  </conditionalFormatting>
  <conditionalFormatting sqref="F6:G505">
    <cfRule type="cellIs" dxfId="25" priority="44" operator="equal">
      <formula>"Chybí PRO"</formula>
    </cfRule>
  </conditionalFormatting>
  <conditionalFormatting sqref="E6:E505">
    <cfRule type="cellIs" dxfId="24" priority="43" operator="equal">
      <formula>"Chybí TYP"</formula>
    </cfRule>
  </conditionalFormatting>
  <conditionalFormatting sqref="D6:D505">
    <cfRule type="cellIs" dxfId="23" priority="29" operator="equal">
      <formula>"Chybí DOP"</formula>
    </cfRule>
  </conditionalFormatting>
  <conditionalFormatting sqref="G6:G505">
    <cfRule type="cellIs" dxfId="22" priority="37" operator="equal">
      <formula>"("")"</formula>
    </cfRule>
  </conditionalFormatting>
  <conditionalFormatting sqref="I6:I505">
    <cfRule type="cellIs" dxfId="21" priority="34" operator="equal">
      <formula>"???"</formula>
    </cfRule>
  </conditionalFormatting>
  <conditionalFormatting sqref="I6:I505">
    <cfRule type="cellIs" dxfId="20" priority="33" operator="equal">
      <formula>"("")"</formula>
    </cfRule>
  </conditionalFormatting>
  <conditionalFormatting sqref="Q6:Q505">
    <cfRule type="cellIs" dxfId="19" priority="31" operator="equal">
      <formula>"("")"</formula>
    </cfRule>
  </conditionalFormatting>
  <conditionalFormatting sqref="L6:L505">
    <cfRule type="cellIs" dxfId="18" priority="28" operator="equal">
      <formula>"Chybí KURZ"</formula>
    </cfRule>
  </conditionalFormatting>
  <conditionalFormatting sqref="M6:M505">
    <cfRule type="cellIs" dxfId="17" priority="27" operator="equal">
      <formula>"Chybí DPH"</formula>
    </cfRule>
  </conditionalFormatting>
  <conditionalFormatting sqref="M6:M505">
    <cfRule type="containsText" dxfId="16" priority="15" operator="containsText" text="CHYBA">
      <formula>NOT(ISERROR(SEARCH("CHYBA",M6)))</formula>
    </cfRule>
  </conditionalFormatting>
  <conditionalFormatting sqref="C8">
    <cfRule type="cellIs" dxfId="15" priority="14" operator="equal">
      <formula>"Překročená délka textu"</formula>
    </cfRule>
  </conditionalFormatting>
  <conditionalFormatting sqref="C6:D55">
    <cfRule type="containsText" dxfId="14" priority="3" operator="containsText" text="Nepovolený(é) znak(y):">
      <formula>NOT(ISERROR(SEARCH("Nepovolený(é) znak(y):",C6)))</formula>
    </cfRule>
    <cfRule type="cellIs" dxfId="13" priority="4" operator="equal">
      <formula>"Nepovolený znak"</formula>
    </cfRule>
    <cfRule type="cellIs" dxfId="12" priority="13" operator="equal">
      <formula>"Překročena délka textu"</formula>
    </cfRule>
  </conditionalFormatting>
  <conditionalFormatting sqref="D6:D55">
    <cfRule type="cellIs" dxfId="11" priority="12" operator="equal">
      <formula>"Chybí DOP"</formula>
    </cfRule>
  </conditionalFormatting>
  <conditionalFormatting sqref="C6:C55">
    <cfRule type="cellIs" dxfId="10" priority="41" operator="equal">
      <formula>"Chybí NAZ"</formula>
    </cfRule>
  </conditionalFormatting>
  <conditionalFormatting sqref="G6:G55">
    <cfRule type="cellIs" dxfId="9" priority="6" operator="equal">
      <formula>"Chybí TBAL"</formula>
    </cfRule>
  </conditionalFormatting>
  <conditionalFormatting sqref="H6:H55">
    <cfRule type="cellIs" dxfId="8" priority="5" operator="equal">
      <formula>"Chybí VYR"</formula>
    </cfRule>
  </conditionalFormatting>
  <conditionalFormatting sqref="I6:I55">
    <cfRule type="cellIs" dxfId="7" priority="2" operator="equal">
      <formula>"Chybí ZEM"</formula>
    </cfRule>
  </conditionalFormatting>
  <conditionalFormatting sqref="K6:K55">
    <cfRule type="cellIs" dxfId="6" priority="1" operator="equal">
      <formula>"Chybí VYC"</formula>
    </cfRule>
  </conditionalFormatting>
  <printOptions horizontalCentered="1"/>
  <pageMargins left="0.70866141732283472" right="0.70866141732283472" top="0.70866141732283472" bottom="0.70866141732283472" header="0.31496062992125984" footer="0.31496062992125984"/>
  <pageSetup paperSize="9" scale="55" fitToHeight="0" orientation="landscape" r:id="rId1"/>
  <headerFooter>
    <oddFooter>&amp;C&amp;P/&amp;N&amp;R&amp;D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1580"/>
  <sheetViews>
    <sheetView workbookViewId="0">
      <selection activeCell="K24" sqref="K24"/>
    </sheetView>
  </sheetViews>
  <sheetFormatPr defaultColWidth="9.140625" defaultRowHeight="12.75" x14ac:dyDescent="0.2"/>
  <cols>
    <col min="1" max="1" width="9.140625" style="9"/>
    <col min="2" max="2" width="9.140625" style="8"/>
    <col min="3" max="3" width="9.140625" style="9"/>
    <col min="4" max="16384" width="9.140625" style="8"/>
  </cols>
  <sheetData>
    <row r="1" spans="1:5" ht="15" x14ac:dyDescent="0.25">
      <c r="A1" s="6" t="s">
        <v>3</v>
      </c>
      <c r="B1" s="4" t="s">
        <v>84</v>
      </c>
      <c r="C1" s="4" t="s">
        <v>6</v>
      </c>
      <c r="D1" s="4" t="s">
        <v>78</v>
      </c>
      <c r="E1" s="4" t="s">
        <v>39</v>
      </c>
    </row>
    <row r="2" spans="1:5" ht="15" x14ac:dyDescent="0.25">
      <c r="A2" s="7" t="s">
        <v>45</v>
      </c>
      <c r="B2" s="5" t="s">
        <v>79</v>
      </c>
      <c r="C2" s="99" t="s">
        <v>1325</v>
      </c>
      <c r="D2" s="100" t="s">
        <v>1270</v>
      </c>
      <c r="E2" s="10">
        <v>15</v>
      </c>
    </row>
    <row r="3" spans="1:5" ht="15" x14ac:dyDescent="0.25">
      <c r="A3" s="7" t="s">
        <v>46</v>
      </c>
      <c r="B3" s="5" t="s">
        <v>80</v>
      </c>
      <c r="C3" s="99" t="s">
        <v>1326</v>
      </c>
      <c r="D3" s="100" t="s">
        <v>370</v>
      </c>
      <c r="E3" s="10">
        <v>21</v>
      </c>
    </row>
    <row r="4" spans="1:5" ht="15" x14ac:dyDescent="0.25">
      <c r="A4" s="7" t="s">
        <v>47</v>
      </c>
      <c r="B4" s="5" t="s">
        <v>81</v>
      </c>
      <c r="C4" s="99" t="s">
        <v>1327</v>
      </c>
      <c r="D4" s="100" t="s">
        <v>1271</v>
      </c>
    </row>
    <row r="5" spans="1:5" ht="15" x14ac:dyDescent="0.25">
      <c r="A5" s="7" t="s">
        <v>48</v>
      </c>
      <c r="B5" s="5" t="s">
        <v>82</v>
      </c>
      <c r="C5" s="99" t="s">
        <v>1328</v>
      </c>
      <c r="D5" s="100" t="s">
        <v>437</v>
      </c>
    </row>
    <row r="6" spans="1:5" ht="15" x14ac:dyDescent="0.25">
      <c r="A6" s="7" t="s">
        <v>49</v>
      </c>
      <c r="B6" s="5" t="s">
        <v>83</v>
      </c>
      <c r="C6" s="99" t="s">
        <v>1329</v>
      </c>
      <c r="D6" s="100" t="s">
        <v>1272</v>
      </c>
    </row>
    <row r="7" spans="1:5" ht="15" x14ac:dyDescent="0.25">
      <c r="A7" s="7" t="s">
        <v>50</v>
      </c>
      <c r="C7" s="99" t="s">
        <v>1330</v>
      </c>
      <c r="D7" s="100" t="s">
        <v>1273</v>
      </c>
    </row>
    <row r="8" spans="1:5" ht="15" x14ac:dyDescent="0.25">
      <c r="A8" s="7" t="s">
        <v>51</v>
      </c>
      <c r="C8" s="99" t="s">
        <v>1331</v>
      </c>
      <c r="D8" s="100" t="s">
        <v>1274</v>
      </c>
    </row>
    <row r="9" spans="1:5" ht="15" x14ac:dyDescent="0.25">
      <c r="A9" s="7" t="s">
        <v>52</v>
      </c>
      <c r="C9" s="99" t="s">
        <v>1332</v>
      </c>
      <c r="D9" s="100" t="s">
        <v>1275</v>
      </c>
    </row>
    <row r="10" spans="1:5" ht="15" x14ac:dyDescent="0.25">
      <c r="A10" s="7" t="s">
        <v>53</v>
      </c>
      <c r="C10" s="99" t="s">
        <v>1333</v>
      </c>
      <c r="D10" s="100" t="s">
        <v>1276</v>
      </c>
    </row>
    <row r="11" spans="1:5" ht="15" x14ac:dyDescent="0.25">
      <c r="A11" s="7" t="s">
        <v>54</v>
      </c>
      <c r="C11" s="99" t="s">
        <v>1334</v>
      </c>
      <c r="D11" s="100" t="s">
        <v>1277</v>
      </c>
    </row>
    <row r="12" spans="1:5" ht="15" x14ac:dyDescent="0.25">
      <c r="A12" s="7" t="s">
        <v>55</v>
      </c>
      <c r="C12" s="99" t="s">
        <v>1335</v>
      </c>
      <c r="D12" s="100" t="s">
        <v>1278</v>
      </c>
    </row>
    <row r="13" spans="1:5" ht="15" x14ac:dyDescent="0.25">
      <c r="A13" s="7" t="s">
        <v>56</v>
      </c>
      <c r="C13" s="99" t="s">
        <v>1336</v>
      </c>
      <c r="D13" s="100" t="s">
        <v>1279</v>
      </c>
    </row>
    <row r="14" spans="1:5" ht="15" x14ac:dyDescent="0.25">
      <c r="A14" s="7" t="s">
        <v>57</v>
      </c>
      <c r="C14" s="99" t="s">
        <v>1337</v>
      </c>
      <c r="D14" s="100" t="s">
        <v>1280</v>
      </c>
    </row>
    <row r="15" spans="1:5" ht="15" x14ac:dyDescent="0.25">
      <c r="A15" s="7" t="s">
        <v>58</v>
      </c>
      <c r="C15" s="99" t="s">
        <v>1338</v>
      </c>
      <c r="D15" s="100" t="s">
        <v>1281</v>
      </c>
    </row>
    <row r="16" spans="1:5" ht="15" x14ac:dyDescent="0.25">
      <c r="A16" s="7" t="s">
        <v>59</v>
      </c>
      <c r="C16" s="99" t="s">
        <v>1339</v>
      </c>
      <c r="D16" s="100" t="s">
        <v>1282</v>
      </c>
    </row>
    <row r="17" spans="1:4" ht="15" x14ac:dyDescent="0.25">
      <c r="A17" s="7" t="s">
        <v>60</v>
      </c>
      <c r="C17" s="99" t="s">
        <v>1340</v>
      </c>
      <c r="D17" s="100" t="s">
        <v>1283</v>
      </c>
    </row>
    <row r="18" spans="1:4" ht="15" x14ac:dyDescent="0.25">
      <c r="A18" s="7" t="s">
        <v>61</v>
      </c>
      <c r="C18" s="99" t="s">
        <v>1341</v>
      </c>
      <c r="D18" s="100" t="s">
        <v>1284</v>
      </c>
    </row>
    <row r="19" spans="1:4" ht="15" x14ac:dyDescent="0.25">
      <c r="A19" s="7" t="s">
        <v>62</v>
      </c>
      <c r="C19" s="99" t="s">
        <v>1342</v>
      </c>
      <c r="D19" s="100" t="s">
        <v>1285</v>
      </c>
    </row>
    <row r="20" spans="1:4" ht="15" x14ac:dyDescent="0.25">
      <c r="A20" s="7" t="s">
        <v>63</v>
      </c>
      <c r="C20" s="99" t="s">
        <v>1343</v>
      </c>
      <c r="D20" s="100" t="s">
        <v>1286</v>
      </c>
    </row>
    <row r="21" spans="1:4" ht="15" x14ac:dyDescent="0.25">
      <c r="A21" s="7" t="s">
        <v>64</v>
      </c>
      <c r="C21" s="99" t="s">
        <v>1344</v>
      </c>
      <c r="D21" s="100" t="s">
        <v>713</v>
      </c>
    </row>
    <row r="22" spans="1:4" ht="15" x14ac:dyDescent="0.25">
      <c r="A22" s="7" t="s">
        <v>65</v>
      </c>
      <c r="C22" s="99" t="s">
        <v>1345</v>
      </c>
      <c r="D22" s="100" t="s">
        <v>1287</v>
      </c>
    </row>
    <row r="23" spans="1:4" ht="15" x14ac:dyDescent="0.25">
      <c r="A23" s="7" t="s">
        <v>66</v>
      </c>
      <c r="C23" s="99" t="s">
        <v>1346</v>
      </c>
      <c r="D23" s="100" t="s">
        <v>1288</v>
      </c>
    </row>
    <row r="24" spans="1:4" ht="15" x14ac:dyDescent="0.25">
      <c r="A24" s="7" t="s">
        <v>67</v>
      </c>
      <c r="C24" s="99" t="s">
        <v>1347</v>
      </c>
      <c r="D24" s="100" t="s">
        <v>1713</v>
      </c>
    </row>
    <row r="25" spans="1:4" ht="15" x14ac:dyDescent="0.25">
      <c r="A25" s="7" t="s">
        <v>68</v>
      </c>
      <c r="C25" s="99" t="s">
        <v>1348</v>
      </c>
      <c r="D25" s="100" t="s">
        <v>808</v>
      </c>
    </row>
    <row r="26" spans="1:4" ht="15" x14ac:dyDescent="0.25">
      <c r="A26" s="7" t="s">
        <v>69</v>
      </c>
      <c r="C26" s="99" t="s">
        <v>1076</v>
      </c>
      <c r="D26" s="100" t="s">
        <v>817</v>
      </c>
    </row>
    <row r="27" spans="1:4" ht="15" x14ac:dyDescent="0.25">
      <c r="A27" s="7" t="s">
        <v>70</v>
      </c>
      <c r="C27" s="99" t="s">
        <v>1349</v>
      </c>
      <c r="D27" s="100" t="s">
        <v>848</v>
      </c>
    </row>
    <row r="28" spans="1:4" ht="15" x14ac:dyDescent="0.25">
      <c r="A28" s="7" t="s">
        <v>71</v>
      </c>
      <c r="C28" s="99" t="s">
        <v>359</v>
      </c>
      <c r="D28" s="100" t="s">
        <v>1714</v>
      </c>
    </row>
    <row r="29" spans="1:4" ht="15" x14ac:dyDescent="0.25">
      <c r="A29" s="7" t="s">
        <v>72</v>
      </c>
      <c r="C29" s="99" t="s">
        <v>1350</v>
      </c>
      <c r="D29" s="100" t="s">
        <v>1289</v>
      </c>
    </row>
    <row r="30" spans="1:4" ht="15" x14ac:dyDescent="0.25">
      <c r="A30" s="7" t="s">
        <v>73</v>
      </c>
      <c r="C30" s="99" t="s">
        <v>573</v>
      </c>
      <c r="D30" s="100" t="s">
        <v>1290</v>
      </c>
    </row>
    <row r="31" spans="1:4" ht="15" x14ac:dyDescent="0.25">
      <c r="A31" s="7" t="s">
        <v>74</v>
      </c>
      <c r="C31" s="99" t="s">
        <v>1351</v>
      </c>
      <c r="D31" s="100" t="s">
        <v>1291</v>
      </c>
    </row>
    <row r="32" spans="1:4" ht="15" x14ac:dyDescent="0.25">
      <c r="A32" s="7" t="s">
        <v>75</v>
      </c>
      <c r="C32" s="99" t="s">
        <v>1352</v>
      </c>
      <c r="D32" s="100" t="s">
        <v>1292</v>
      </c>
    </row>
    <row r="33" spans="1:4" ht="15" x14ac:dyDescent="0.25">
      <c r="A33" s="7" t="s">
        <v>76</v>
      </c>
      <c r="C33" s="99" t="s">
        <v>1353</v>
      </c>
      <c r="D33" s="100" t="s">
        <v>1293</v>
      </c>
    </row>
    <row r="34" spans="1:4" ht="15" x14ac:dyDescent="0.25">
      <c r="A34" s="7" t="s">
        <v>77</v>
      </c>
      <c r="C34" s="99" t="s">
        <v>1354</v>
      </c>
      <c r="D34" s="100" t="s">
        <v>1294</v>
      </c>
    </row>
    <row r="35" spans="1:4" ht="15" x14ac:dyDescent="0.25">
      <c r="A35" s="7"/>
      <c r="C35" s="99" t="s">
        <v>1355</v>
      </c>
      <c r="D35" s="100" t="s">
        <v>1295</v>
      </c>
    </row>
    <row r="36" spans="1:4" ht="15" x14ac:dyDescent="0.25">
      <c r="A36" s="7"/>
      <c r="C36" s="99" t="s">
        <v>1356</v>
      </c>
      <c r="D36" s="100" t="s">
        <v>1296</v>
      </c>
    </row>
    <row r="37" spans="1:4" ht="15" x14ac:dyDescent="0.25">
      <c r="A37" s="7"/>
      <c r="C37" s="99" t="s">
        <v>1357</v>
      </c>
      <c r="D37" s="100" t="s">
        <v>1715</v>
      </c>
    </row>
    <row r="38" spans="1:4" ht="15" x14ac:dyDescent="0.25">
      <c r="A38" s="7"/>
      <c r="C38" s="99" t="s">
        <v>1358</v>
      </c>
      <c r="D38" s="100" t="s">
        <v>1297</v>
      </c>
    </row>
    <row r="39" spans="1:4" ht="15" x14ac:dyDescent="0.25">
      <c r="A39" s="7"/>
      <c r="C39" s="99" t="s">
        <v>1359</v>
      </c>
      <c r="D39" s="100" t="s">
        <v>1298</v>
      </c>
    </row>
    <row r="40" spans="1:4" ht="15" x14ac:dyDescent="0.25">
      <c r="A40" s="7"/>
      <c r="C40" s="99" t="s">
        <v>1360</v>
      </c>
      <c r="D40" s="100" t="s">
        <v>1716</v>
      </c>
    </row>
    <row r="41" spans="1:4" ht="15" x14ac:dyDescent="0.25">
      <c r="A41" s="7"/>
      <c r="C41" s="99" t="s">
        <v>1361</v>
      </c>
      <c r="D41" s="100" t="s">
        <v>1299</v>
      </c>
    </row>
    <row r="42" spans="1:4" ht="15" x14ac:dyDescent="0.25">
      <c r="A42" s="7"/>
      <c r="C42" s="99" t="s">
        <v>1362</v>
      </c>
      <c r="D42" s="100" t="s">
        <v>1300</v>
      </c>
    </row>
    <row r="43" spans="1:4" ht="15" x14ac:dyDescent="0.25">
      <c r="A43" s="7"/>
      <c r="C43" s="99" t="s">
        <v>1363</v>
      </c>
      <c r="D43" s="100" t="s">
        <v>1301</v>
      </c>
    </row>
    <row r="44" spans="1:4" ht="15" x14ac:dyDescent="0.25">
      <c r="A44" s="7"/>
      <c r="C44" s="99" t="s">
        <v>1364</v>
      </c>
      <c r="D44" s="100" t="s">
        <v>1302</v>
      </c>
    </row>
    <row r="45" spans="1:4" ht="15" x14ac:dyDescent="0.25">
      <c r="A45" s="7"/>
      <c r="C45" s="99" t="s">
        <v>1365</v>
      </c>
      <c r="D45" s="100" t="s">
        <v>1303</v>
      </c>
    </row>
    <row r="46" spans="1:4" ht="15" x14ac:dyDescent="0.25">
      <c r="A46" s="7"/>
      <c r="C46" s="99" t="s">
        <v>1366</v>
      </c>
      <c r="D46" s="100" t="s">
        <v>1717</v>
      </c>
    </row>
    <row r="47" spans="1:4" ht="15" x14ac:dyDescent="0.25">
      <c r="A47" s="7"/>
      <c r="C47" s="99" t="s">
        <v>1367</v>
      </c>
      <c r="D47" s="100" t="s">
        <v>1304</v>
      </c>
    </row>
    <row r="48" spans="1:4" ht="15" x14ac:dyDescent="0.25">
      <c r="A48" s="7"/>
      <c r="C48" s="99" t="s">
        <v>1368</v>
      </c>
      <c r="D48" s="100" t="s">
        <v>1305</v>
      </c>
    </row>
    <row r="49" spans="1:4" ht="15" x14ac:dyDescent="0.25">
      <c r="A49" s="7"/>
      <c r="C49" s="99" t="s">
        <v>1369</v>
      </c>
      <c r="D49" s="100" t="s">
        <v>1306</v>
      </c>
    </row>
    <row r="50" spans="1:4" ht="15" x14ac:dyDescent="0.25">
      <c r="A50" s="7"/>
      <c r="C50" s="99" t="s">
        <v>1370</v>
      </c>
    </row>
    <row r="51" spans="1:4" x14ac:dyDescent="0.2">
      <c r="C51" s="99" t="s">
        <v>1371</v>
      </c>
    </row>
    <row r="52" spans="1:4" x14ac:dyDescent="0.2">
      <c r="C52" s="99" t="s">
        <v>1372</v>
      </c>
    </row>
    <row r="53" spans="1:4" x14ac:dyDescent="0.2">
      <c r="C53" s="99" t="s">
        <v>1373</v>
      </c>
    </row>
    <row r="54" spans="1:4" x14ac:dyDescent="0.2">
      <c r="C54" s="99" t="s">
        <v>1374</v>
      </c>
    </row>
    <row r="55" spans="1:4" x14ac:dyDescent="0.2">
      <c r="C55" s="99" t="s">
        <v>1375</v>
      </c>
    </row>
    <row r="56" spans="1:4" x14ac:dyDescent="0.2">
      <c r="C56" s="99" t="s">
        <v>1376</v>
      </c>
    </row>
    <row r="57" spans="1:4" x14ac:dyDescent="0.2">
      <c r="C57" s="99" t="s">
        <v>1377</v>
      </c>
    </row>
    <row r="58" spans="1:4" x14ac:dyDescent="0.2">
      <c r="C58" s="99" t="s">
        <v>1378</v>
      </c>
    </row>
    <row r="59" spans="1:4" x14ac:dyDescent="0.2">
      <c r="C59" s="99" t="s">
        <v>1379</v>
      </c>
    </row>
    <row r="60" spans="1:4" x14ac:dyDescent="0.2">
      <c r="C60" s="99" t="s">
        <v>1380</v>
      </c>
    </row>
    <row r="61" spans="1:4" x14ac:dyDescent="0.2">
      <c r="C61" s="99" t="s">
        <v>1381</v>
      </c>
    </row>
    <row r="62" spans="1:4" x14ac:dyDescent="0.2">
      <c r="C62" s="99" t="s">
        <v>1382</v>
      </c>
    </row>
    <row r="63" spans="1:4" x14ac:dyDescent="0.2">
      <c r="C63" s="99" t="s">
        <v>1383</v>
      </c>
    </row>
    <row r="64" spans="1:4" x14ac:dyDescent="0.2">
      <c r="C64" s="99" t="s">
        <v>1384</v>
      </c>
    </row>
    <row r="65" spans="3:3" x14ac:dyDescent="0.2">
      <c r="C65" s="99" t="s">
        <v>1385</v>
      </c>
    </row>
    <row r="66" spans="3:3" x14ac:dyDescent="0.2">
      <c r="C66" s="99" t="s">
        <v>1386</v>
      </c>
    </row>
    <row r="67" spans="3:3" x14ac:dyDescent="0.2">
      <c r="C67" s="99" t="s">
        <v>1387</v>
      </c>
    </row>
    <row r="68" spans="3:3" x14ac:dyDescent="0.2">
      <c r="C68" s="99" t="s">
        <v>1388</v>
      </c>
    </row>
    <row r="69" spans="3:3" x14ac:dyDescent="0.2">
      <c r="C69" s="99" t="s">
        <v>1389</v>
      </c>
    </row>
    <row r="70" spans="3:3" x14ac:dyDescent="0.2">
      <c r="C70" s="99" t="s">
        <v>1390</v>
      </c>
    </row>
    <row r="71" spans="3:3" x14ac:dyDescent="0.2">
      <c r="C71" s="99" t="s">
        <v>1391</v>
      </c>
    </row>
    <row r="72" spans="3:3" x14ac:dyDescent="0.2">
      <c r="C72" s="99" t="s">
        <v>1392</v>
      </c>
    </row>
    <row r="73" spans="3:3" x14ac:dyDescent="0.2">
      <c r="C73" s="99" t="s">
        <v>1393</v>
      </c>
    </row>
    <row r="74" spans="3:3" x14ac:dyDescent="0.2">
      <c r="C74" s="99" t="s">
        <v>1394</v>
      </c>
    </row>
    <row r="75" spans="3:3" x14ac:dyDescent="0.2">
      <c r="C75" s="99" t="s">
        <v>1395</v>
      </c>
    </row>
    <row r="76" spans="3:3" x14ac:dyDescent="0.2">
      <c r="C76" s="99" t="s">
        <v>1396</v>
      </c>
    </row>
    <row r="77" spans="3:3" x14ac:dyDescent="0.2">
      <c r="C77" s="99" t="s">
        <v>1397</v>
      </c>
    </row>
    <row r="78" spans="3:3" x14ac:dyDescent="0.2">
      <c r="C78" s="99" t="s">
        <v>1398</v>
      </c>
    </row>
    <row r="79" spans="3:3" x14ac:dyDescent="0.2">
      <c r="C79" s="99" t="s">
        <v>1399</v>
      </c>
    </row>
    <row r="80" spans="3:3" x14ac:dyDescent="0.2">
      <c r="C80" s="99" t="s">
        <v>1400</v>
      </c>
    </row>
    <row r="81" spans="3:3" x14ac:dyDescent="0.2">
      <c r="C81" s="99" t="s">
        <v>1401</v>
      </c>
    </row>
    <row r="82" spans="3:3" x14ac:dyDescent="0.2">
      <c r="C82" s="99" t="s">
        <v>1402</v>
      </c>
    </row>
    <row r="83" spans="3:3" x14ac:dyDescent="0.2">
      <c r="C83" s="99" t="s">
        <v>1403</v>
      </c>
    </row>
    <row r="84" spans="3:3" x14ac:dyDescent="0.2">
      <c r="C84" s="99" t="s">
        <v>1404</v>
      </c>
    </row>
    <row r="85" spans="3:3" x14ac:dyDescent="0.2">
      <c r="C85" s="99" t="s">
        <v>1405</v>
      </c>
    </row>
    <row r="86" spans="3:3" x14ac:dyDescent="0.2">
      <c r="C86" s="99" t="s">
        <v>1406</v>
      </c>
    </row>
    <row r="87" spans="3:3" x14ac:dyDescent="0.2">
      <c r="C87" s="99" t="s">
        <v>1407</v>
      </c>
    </row>
    <row r="88" spans="3:3" x14ac:dyDescent="0.2">
      <c r="C88" s="99" t="s">
        <v>1408</v>
      </c>
    </row>
    <row r="89" spans="3:3" x14ac:dyDescent="0.2">
      <c r="C89" s="99" t="s">
        <v>1409</v>
      </c>
    </row>
    <row r="90" spans="3:3" x14ac:dyDescent="0.2">
      <c r="C90" s="99" t="s">
        <v>1410</v>
      </c>
    </row>
    <row r="91" spans="3:3" x14ac:dyDescent="0.2">
      <c r="C91" s="99" t="s">
        <v>1411</v>
      </c>
    </row>
    <row r="92" spans="3:3" x14ac:dyDescent="0.2">
      <c r="C92" s="99" t="s">
        <v>1412</v>
      </c>
    </row>
    <row r="93" spans="3:3" x14ac:dyDescent="0.2">
      <c r="C93" s="99" t="s">
        <v>1413</v>
      </c>
    </row>
    <row r="94" spans="3:3" x14ac:dyDescent="0.2">
      <c r="C94" s="99" t="s">
        <v>1414</v>
      </c>
    </row>
    <row r="95" spans="3:3" x14ac:dyDescent="0.2">
      <c r="C95" s="99" t="s">
        <v>1415</v>
      </c>
    </row>
    <row r="96" spans="3:3" x14ac:dyDescent="0.2">
      <c r="C96" s="99" t="s">
        <v>1416</v>
      </c>
    </row>
    <row r="97" spans="3:3" x14ac:dyDescent="0.2">
      <c r="C97" s="99" t="s">
        <v>1417</v>
      </c>
    </row>
    <row r="98" spans="3:3" x14ac:dyDescent="0.2">
      <c r="C98" s="99" t="s">
        <v>1418</v>
      </c>
    </row>
    <row r="99" spans="3:3" x14ac:dyDescent="0.2">
      <c r="C99" s="99" t="s">
        <v>1419</v>
      </c>
    </row>
    <row r="100" spans="3:3" x14ac:dyDescent="0.2">
      <c r="C100" s="99" t="s">
        <v>1420</v>
      </c>
    </row>
    <row r="101" spans="3:3" x14ac:dyDescent="0.2">
      <c r="C101" s="99" t="s">
        <v>1421</v>
      </c>
    </row>
    <row r="102" spans="3:3" x14ac:dyDescent="0.2">
      <c r="C102" s="99" t="s">
        <v>1422</v>
      </c>
    </row>
    <row r="103" spans="3:3" x14ac:dyDescent="0.2">
      <c r="C103" s="99" t="s">
        <v>1423</v>
      </c>
    </row>
    <row r="104" spans="3:3" x14ac:dyDescent="0.2">
      <c r="C104" s="99" t="s">
        <v>1424</v>
      </c>
    </row>
    <row r="105" spans="3:3" x14ac:dyDescent="0.2">
      <c r="C105" s="99" t="s">
        <v>1425</v>
      </c>
    </row>
    <row r="106" spans="3:3" x14ac:dyDescent="0.2">
      <c r="C106" s="99" t="s">
        <v>1426</v>
      </c>
    </row>
    <row r="107" spans="3:3" x14ac:dyDescent="0.2">
      <c r="C107" s="99" t="s">
        <v>1427</v>
      </c>
    </row>
    <row r="108" spans="3:3" x14ac:dyDescent="0.2">
      <c r="C108" s="99" t="s">
        <v>1428</v>
      </c>
    </row>
    <row r="109" spans="3:3" x14ac:dyDescent="0.2">
      <c r="C109" s="99" t="s">
        <v>1429</v>
      </c>
    </row>
    <row r="110" spans="3:3" x14ac:dyDescent="0.2">
      <c r="C110" s="99" t="s">
        <v>1430</v>
      </c>
    </row>
    <row r="111" spans="3:3" x14ac:dyDescent="0.2">
      <c r="C111" s="99" t="s">
        <v>1431</v>
      </c>
    </row>
    <row r="112" spans="3:3" x14ac:dyDescent="0.2">
      <c r="C112" s="99" t="s">
        <v>1432</v>
      </c>
    </row>
    <row r="113" spans="3:3" x14ac:dyDescent="0.2">
      <c r="C113" s="99" t="s">
        <v>1433</v>
      </c>
    </row>
    <row r="114" spans="3:3" x14ac:dyDescent="0.2">
      <c r="C114" s="99" t="s">
        <v>1434</v>
      </c>
    </row>
    <row r="115" spans="3:3" x14ac:dyDescent="0.2">
      <c r="C115" s="99" t="s">
        <v>1435</v>
      </c>
    </row>
    <row r="116" spans="3:3" x14ac:dyDescent="0.2">
      <c r="C116" s="99" t="s">
        <v>1436</v>
      </c>
    </row>
    <row r="117" spans="3:3" x14ac:dyDescent="0.2">
      <c r="C117" s="99" t="s">
        <v>1437</v>
      </c>
    </row>
    <row r="118" spans="3:3" x14ac:dyDescent="0.2">
      <c r="C118" s="99" t="s">
        <v>1438</v>
      </c>
    </row>
    <row r="119" spans="3:3" x14ac:dyDescent="0.2">
      <c r="C119" s="99" t="s">
        <v>1439</v>
      </c>
    </row>
    <row r="120" spans="3:3" x14ac:dyDescent="0.2">
      <c r="C120" s="99" t="s">
        <v>1440</v>
      </c>
    </row>
    <row r="121" spans="3:3" x14ac:dyDescent="0.2">
      <c r="C121" s="99" t="s">
        <v>1441</v>
      </c>
    </row>
    <row r="122" spans="3:3" x14ac:dyDescent="0.2">
      <c r="C122" s="99" t="s">
        <v>1442</v>
      </c>
    </row>
    <row r="123" spans="3:3" x14ac:dyDescent="0.2">
      <c r="C123" s="99" t="s">
        <v>1443</v>
      </c>
    </row>
    <row r="124" spans="3:3" x14ac:dyDescent="0.2">
      <c r="C124" s="99" t="s">
        <v>1444</v>
      </c>
    </row>
    <row r="125" spans="3:3" x14ac:dyDescent="0.2">
      <c r="C125" s="99" t="s">
        <v>1445</v>
      </c>
    </row>
    <row r="126" spans="3:3" x14ac:dyDescent="0.2">
      <c r="C126" s="99" t="s">
        <v>1446</v>
      </c>
    </row>
    <row r="127" spans="3:3" x14ac:dyDescent="0.2">
      <c r="C127" s="99" t="s">
        <v>1447</v>
      </c>
    </row>
    <row r="128" spans="3:3" x14ac:dyDescent="0.2">
      <c r="C128" s="99" t="s">
        <v>1448</v>
      </c>
    </row>
    <row r="129" spans="3:3" x14ac:dyDescent="0.2">
      <c r="C129" s="99" t="s">
        <v>1449</v>
      </c>
    </row>
    <row r="130" spans="3:3" x14ac:dyDescent="0.2">
      <c r="C130" s="99" t="s">
        <v>1450</v>
      </c>
    </row>
    <row r="131" spans="3:3" x14ac:dyDescent="0.2">
      <c r="C131" s="99" t="s">
        <v>1269</v>
      </c>
    </row>
    <row r="132" spans="3:3" x14ac:dyDescent="0.2">
      <c r="C132" s="99" t="s">
        <v>1451</v>
      </c>
    </row>
    <row r="133" spans="3:3" x14ac:dyDescent="0.2">
      <c r="C133" s="99" t="s">
        <v>1268</v>
      </c>
    </row>
    <row r="134" spans="3:3" x14ac:dyDescent="0.2">
      <c r="C134" s="99" t="s">
        <v>1267</v>
      </c>
    </row>
    <row r="135" spans="3:3" x14ac:dyDescent="0.2">
      <c r="C135" s="99" t="s">
        <v>1266</v>
      </c>
    </row>
    <row r="136" spans="3:3" x14ac:dyDescent="0.2">
      <c r="C136" s="99" t="s">
        <v>1452</v>
      </c>
    </row>
    <row r="137" spans="3:3" x14ac:dyDescent="0.2">
      <c r="C137" s="99" t="s">
        <v>1265</v>
      </c>
    </row>
    <row r="138" spans="3:3" x14ac:dyDescent="0.2">
      <c r="C138" s="99" t="s">
        <v>1264</v>
      </c>
    </row>
    <row r="139" spans="3:3" x14ac:dyDescent="0.2">
      <c r="C139" s="99" t="s">
        <v>1453</v>
      </c>
    </row>
    <row r="140" spans="3:3" x14ac:dyDescent="0.2">
      <c r="C140" s="99" t="s">
        <v>1263</v>
      </c>
    </row>
    <row r="141" spans="3:3" x14ac:dyDescent="0.2">
      <c r="C141" s="99" t="s">
        <v>1262</v>
      </c>
    </row>
    <row r="142" spans="3:3" x14ac:dyDescent="0.2">
      <c r="C142" s="99" t="s">
        <v>1454</v>
      </c>
    </row>
    <row r="143" spans="3:3" x14ac:dyDescent="0.2">
      <c r="C143" s="99" t="s">
        <v>1261</v>
      </c>
    </row>
    <row r="144" spans="3:3" x14ac:dyDescent="0.2">
      <c r="C144" s="99" t="s">
        <v>1260</v>
      </c>
    </row>
    <row r="145" spans="3:3" x14ac:dyDescent="0.2">
      <c r="C145" s="99" t="s">
        <v>1455</v>
      </c>
    </row>
    <row r="146" spans="3:3" x14ac:dyDescent="0.2">
      <c r="C146" s="99" t="s">
        <v>1259</v>
      </c>
    </row>
    <row r="147" spans="3:3" x14ac:dyDescent="0.2">
      <c r="C147" s="99" t="s">
        <v>1258</v>
      </c>
    </row>
    <row r="148" spans="3:3" x14ac:dyDescent="0.2">
      <c r="C148" s="99" t="s">
        <v>1456</v>
      </c>
    </row>
    <row r="149" spans="3:3" x14ac:dyDescent="0.2">
      <c r="C149" s="99" t="s">
        <v>1457</v>
      </c>
    </row>
    <row r="150" spans="3:3" x14ac:dyDescent="0.2">
      <c r="C150" s="99" t="s">
        <v>1257</v>
      </c>
    </row>
    <row r="151" spans="3:3" x14ac:dyDescent="0.2">
      <c r="C151" s="99" t="s">
        <v>1256</v>
      </c>
    </row>
    <row r="152" spans="3:3" x14ac:dyDescent="0.2">
      <c r="C152" s="99" t="s">
        <v>1255</v>
      </c>
    </row>
    <row r="153" spans="3:3" x14ac:dyDescent="0.2">
      <c r="C153" s="99" t="s">
        <v>1254</v>
      </c>
    </row>
    <row r="154" spans="3:3" x14ac:dyDescent="0.2">
      <c r="C154" s="99" t="s">
        <v>1253</v>
      </c>
    </row>
    <row r="155" spans="3:3" x14ac:dyDescent="0.2">
      <c r="C155" s="99" t="s">
        <v>1458</v>
      </c>
    </row>
    <row r="156" spans="3:3" x14ac:dyDescent="0.2">
      <c r="C156" s="99" t="s">
        <v>1252</v>
      </c>
    </row>
    <row r="157" spans="3:3" x14ac:dyDescent="0.2">
      <c r="C157" s="99" t="s">
        <v>1251</v>
      </c>
    </row>
    <row r="158" spans="3:3" x14ac:dyDescent="0.2">
      <c r="C158" s="99" t="s">
        <v>1250</v>
      </c>
    </row>
    <row r="159" spans="3:3" x14ac:dyDescent="0.2">
      <c r="C159" s="99" t="s">
        <v>1249</v>
      </c>
    </row>
    <row r="160" spans="3:3" x14ac:dyDescent="0.2">
      <c r="C160" s="99" t="s">
        <v>1248</v>
      </c>
    </row>
    <row r="161" spans="3:3" x14ac:dyDescent="0.2">
      <c r="C161" s="99" t="s">
        <v>1247</v>
      </c>
    </row>
    <row r="162" spans="3:3" x14ac:dyDescent="0.2">
      <c r="C162" s="99" t="s">
        <v>1246</v>
      </c>
    </row>
    <row r="163" spans="3:3" x14ac:dyDescent="0.2">
      <c r="C163" s="99" t="s">
        <v>1245</v>
      </c>
    </row>
    <row r="164" spans="3:3" x14ac:dyDescent="0.2">
      <c r="C164" s="99" t="s">
        <v>1244</v>
      </c>
    </row>
    <row r="165" spans="3:3" x14ac:dyDescent="0.2">
      <c r="C165" s="99" t="s">
        <v>1243</v>
      </c>
    </row>
    <row r="166" spans="3:3" x14ac:dyDescent="0.2">
      <c r="C166" s="99" t="s">
        <v>1459</v>
      </c>
    </row>
    <row r="167" spans="3:3" x14ac:dyDescent="0.2">
      <c r="C167" s="99" t="s">
        <v>1242</v>
      </c>
    </row>
    <row r="168" spans="3:3" x14ac:dyDescent="0.2">
      <c r="C168" s="99" t="s">
        <v>1241</v>
      </c>
    </row>
    <row r="169" spans="3:3" x14ac:dyDescent="0.2">
      <c r="C169" s="99" t="s">
        <v>1460</v>
      </c>
    </row>
    <row r="170" spans="3:3" x14ac:dyDescent="0.2">
      <c r="C170" s="99" t="s">
        <v>1240</v>
      </c>
    </row>
    <row r="171" spans="3:3" x14ac:dyDescent="0.2">
      <c r="C171" s="99" t="s">
        <v>1239</v>
      </c>
    </row>
    <row r="172" spans="3:3" x14ac:dyDescent="0.2">
      <c r="C172" s="99" t="s">
        <v>1238</v>
      </c>
    </row>
    <row r="173" spans="3:3" x14ac:dyDescent="0.2">
      <c r="C173" s="99" t="s">
        <v>1237</v>
      </c>
    </row>
    <row r="174" spans="3:3" x14ac:dyDescent="0.2">
      <c r="C174" s="99" t="s">
        <v>1461</v>
      </c>
    </row>
    <row r="175" spans="3:3" x14ac:dyDescent="0.2">
      <c r="C175" s="99" t="s">
        <v>1236</v>
      </c>
    </row>
    <row r="176" spans="3:3" x14ac:dyDescent="0.2">
      <c r="C176" s="99" t="s">
        <v>1235</v>
      </c>
    </row>
    <row r="177" spans="3:3" x14ac:dyDescent="0.2">
      <c r="C177" s="99" t="s">
        <v>1234</v>
      </c>
    </row>
    <row r="178" spans="3:3" x14ac:dyDescent="0.2">
      <c r="C178" s="99" t="s">
        <v>1233</v>
      </c>
    </row>
    <row r="179" spans="3:3" x14ac:dyDescent="0.2">
      <c r="C179" s="99" t="s">
        <v>1232</v>
      </c>
    </row>
    <row r="180" spans="3:3" x14ac:dyDescent="0.2">
      <c r="C180" s="99" t="s">
        <v>1231</v>
      </c>
    </row>
    <row r="181" spans="3:3" x14ac:dyDescent="0.2">
      <c r="C181" s="99" t="s">
        <v>1230</v>
      </c>
    </row>
    <row r="182" spans="3:3" x14ac:dyDescent="0.2">
      <c r="C182" s="99" t="s">
        <v>1229</v>
      </c>
    </row>
    <row r="183" spans="3:3" x14ac:dyDescent="0.2">
      <c r="C183" s="99" t="s">
        <v>1462</v>
      </c>
    </row>
    <row r="184" spans="3:3" x14ac:dyDescent="0.2">
      <c r="C184" s="99" t="s">
        <v>1228</v>
      </c>
    </row>
    <row r="185" spans="3:3" x14ac:dyDescent="0.2">
      <c r="C185" s="99" t="s">
        <v>1227</v>
      </c>
    </row>
    <row r="186" spans="3:3" x14ac:dyDescent="0.2">
      <c r="C186" s="99" t="s">
        <v>1226</v>
      </c>
    </row>
    <row r="187" spans="3:3" x14ac:dyDescent="0.2">
      <c r="C187" s="99" t="s">
        <v>1225</v>
      </c>
    </row>
    <row r="188" spans="3:3" x14ac:dyDescent="0.2">
      <c r="C188" s="99" t="s">
        <v>1224</v>
      </c>
    </row>
    <row r="189" spans="3:3" x14ac:dyDescent="0.2">
      <c r="C189" s="99" t="s">
        <v>1223</v>
      </c>
    </row>
    <row r="190" spans="3:3" x14ac:dyDescent="0.2">
      <c r="C190" s="99" t="s">
        <v>1222</v>
      </c>
    </row>
    <row r="191" spans="3:3" x14ac:dyDescent="0.2">
      <c r="C191" s="99" t="s">
        <v>1221</v>
      </c>
    </row>
    <row r="192" spans="3:3" x14ac:dyDescent="0.2">
      <c r="C192" s="99" t="s">
        <v>1220</v>
      </c>
    </row>
    <row r="193" spans="3:3" x14ac:dyDescent="0.2">
      <c r="C193" s="99" t="s">
        <v>1219</v>
      </c>
    </row>
    <row r="194" spans="3:3" x14ac:dyDescent="0.2">
      <c r="C194" s="99" t="s">
        <v>1463</v>
      </c>
    </row>
    <row r="195" spans="3:3" x14ac:dyDescent="0.2">
      <c r="C195" s="99" t="s">
        <v>1464</v>
      </c>
    </row>
    <row r="196" spans="3:3" x14ac:dyDescent="0.2">
      <c r="C196" s="99" t="s">
        <v>1218</v>
      </c>
    </row>
    <row r="197" spans="3:3" x14ac:dyDescent="0.2">
      <c r="C197" s="99" t="s">
        <v>1217</v>
      </c>
    </row>
    <row r="198" spans="3:3" x14ac:dyDescent="0.2">
      <c r="C198" s="99" t="s">
        <v>1216</v>
      </c>
    </row>
    <row r="199" spans="3:3" x14ac:dyDescent="0.2">
      <c r="C199" s="99" t="s">
        <v>1215</v>
      </c>
    </row>
    <row r="200" spans="3:3" x14ac:dyDescent="0.2">
      <c r="C200" s="99" t="s">
        <v>1214</v>
      </c>
    </row>
    <row r="201" spans="3:3" x14ac:dyDescent="0.2">
      <c r="C201" s="99" t="s">
        <v>1213</v>
      </c>
    </row>
    <row r="202" spans="3:3" x14ac:dyDescent="0.2">
      <c r="C202" s="99" t="s">
        <v>1212</v>
      </c>
    </row>
    <row r="203" spans="3:3" x14ac:dyDescent="0.2">
      <c r="C203" s="99" t="s">
        <v>1211</v>
      </c>
    </row>
    <row r="204" spans="3:3" x14ac:dyDescent="0.2">
      <c r="C204" s="99" t="s">
        <v>1210</v>
      </c>
    </row>
    <row r="205" spans="3:3" x14ac:dyDescent="0.2">
      <c r="C205" s="99" t="s">
        <v>1209</v>
      </c>
    </row>
    <row r="206" spans="3:3" x14ac:dyDescent="0.2">
      <c r="C206" s="99" t="s">
        <v>1208</v>
      </c>
    </row>
    <row r="207" spans="3:3" x14ac:dyDescent="0.2">
      <c r="C207" s="99" t="s">
        <v>1465</v>
      </c>
    </row>
    <row r="208" spans="3:3" x14ac:dyDescent="0.2">
      <c r="C208" s="99" t="s">
        <v>1207</v>
      </c>
    </row>
    <row r="209" spans="3:3" x14ac:dyDescent="0.2">
      <c r="C209" s="99" t="s">
        <v>1466</v>
      </c>
    </row>
    <row r="210" spans="3:3" x14ac:dyDescent="0.2">
      <c r="C210" s="99" t="s">
        <v>1206</v>
      </c>
    </row>
    <row r="211" spans="3:3" x14ac:dyDescent="0.2">
      <c r="C211" s="99" t="s">
        <v>1467</v>
      </c>
    </row>
    <row r="212" spans="3:3" x14ac:dyDescent="0.2">
      <c r="C212" s="99" t="s">
        <v>1205</v>
      </c>
    </row>
    <row r="213" spans="3:3" x14ac:dyDescent="0.2">
      <c r="C213" s="99" t="s">
        <v>1204</v>
      </c>
    </row>
    <row r="214" spans="3:3" x14ac:dyDescent="0.2">
      <c r="C214" s="99" t="s">
        <v>1468</v>
      </c>
    </row>
    <row r="215" spans="3:3" x14ac:dyDescent="0.2">
      <c r="C215" s="99" t="s">
        <v>1203</v>
      </c>
    </row>
    <row r="216" spans="3:3" x14ac:dyDescent="0.2">
      <c r="C216" s="99" t="s">
        <v>1469</v>
      </c>
    </row>
    <row r="217" spans="3:3" x14ac:dyDescent="0.2">
      <c r="C217" s="99" t="s">
        <v>1202</v>
      </c>
    </row>
    <row r="218" spans="3:3" x14ac:dyDescent="0.2">
      <c r="C218" s="99" t="s">
        <v>1201</v>
      </c>
    </row>
    <row r="219" spans="3:3" x14ac:dyDescent="0.2">
      <c r="C219" s="99" t="s">
        <v>1470</v>
      </c>
    </row>
    <row r="220" spans="3:3" x14ac:dyDescent="0.2">
      <c r="C220" s="99" t="s">
        <v>1200</v>
      </c>
    </row>
    <row r="221" spans="3:3" x14ac:dyDescent="0.2">
      <c r="C221" s="99" t="s">
        <v>1199</v>
      </c>
    </row>
    <row r="222" spans="3:3" x14ac:dyDescent="0.2">
      <c r="C222" s="99" t="s">
        <v>1198</v>
      </c>
    </row>
    <row r="223" spans="3:3" x14ac:dyDescent="0.2">
      <c r="C223" s="99" t="s">
        <v>1197</v>
      </c>
    </row>
    <row r="224" spans="3:3" x14ac:dyDescent="0.2">
      <c r="C224" s="99" t="s">
        <v>1196</v>
      </c>
    </row>
    <row r="225" spans="3:3" x14ac:dyDescent="0.2">
      <c r="C225" s="99" t="s">
        <v>1195</v>
      </c>
    </row>
    <row r="226" spans="3:3" x14ac:dyDescent="0.2">
      <c r="C226" s="99" t="s">
        <v>1194</v>
      </c>
    </row>
    <row r="227" spans="3:3" x14ac:dyDescent="0.2">
      <c r="C227" s="99" t="s">
        <v>1193</v>
      </c>
    </row>
    <row r="228" spans="3:3" x14ac:dyDescent="0.2">
      <c r="C228" s="99" t="s">
        <v>1192</v>
      </c>
    </row>
    <row r="229" spans="3:3" x14ac:dyDescent="0.2">
      <c r="C229" s="99" t="s">
        <v>1191</v>
      </c>
    </row>
    <row r="230" spans="3:3" x14ac:dyDescent="0.2">
      <c r="C230" s="99" t="s">
        <v>1190</v>
      </c>
    </row>
    <row r="231" spans="3:3" x14ac:dyDescent="0.2">
      <c r="C231" s="99" t="s">
        <v>1189</v>
      </c>
    </row>
    <row r="232" spans="3:3" x14ac:dyDescent="0.2">
      <c r="C232" s="99" t="s">
        <v>1188</v>
      </c>
    </row>
    <row r="233" spans="3:3" x14ac:dyDescent="0.2">
      <c r="C233" s="99" t="s">
        <v>1187</v>
      </c>
    </row>
    <row r="234" spans="3:3" x14ac:dyDescent="0.2">
      <c r="C234" s="99" t="s">
        <v>1186</v>
      </c>
    </row>
    <row r="235" spans="3:3" x14ac:dyDescent="0.2">
      <c r="C235" s="99" t="s">
        <v>1185</v>
      </c>
    </row>
    <row r="236" spans="3:3" x14ac:dyDescent="0.2">
      <c r="C236" s="99" t="s">
        <v>1184</v>
      </c>
    </row>
    <row r="237" spans="3:3" x14ac:dyDescent="0.2">
      <c r="C237" s="99" t="s">
        <v>1471</v>
      </c>
    </row>
    <row r="238" spans="3:3" x14ac:dyDescent="0.2">
      <c r="C238" s="99" t="s">
        <v>1472</v>
      </c>
    </row>
    <row r="239" spans="3:3" x14ac:dyDescent="0.2">
      <c r="C239" s="99" t="s">
        <v>1473</v>
      </c>
    </row>
    <row r="240" spans="3:3" x14ac:dyDescent="0.2">
      <c r="C240" s="99" t="s">
        <v>1183</v>
      </c>
    </row>
    <row r="241" spans="3:3" x14ac:dyDescent="0.2">
      <c r="C241" s="99" t="s">
        <v>1182</v>
      </c>
    </row>
    <row r="242" spans="3:3" x14ac:dyDescent="0.2">
      <c r="C242" s="99" t="s">
        <v>1181</v>
      </c>
    </row>
    <row r="243" spans="3:3" x14ac:dyDescent="0.2">
      <c r="C243" s="99" t="s">
        <v>1180</v>
      </c>
    </row>
    <row r="244" spans="3:3" x14ac:dyDescent="0.2">
      <c r="C244" s="99" t="s">
        <v>1179</v>
      </c>
    </row>
    <row r="245" spans="3:3" x14ac:dyDescent="0.2">
      <c r="C245" s="99" t="s">
        <v>1178</v>
      </c>
    </row>
    <row r="246" spans="3:3" x14ac:dyDescent="0.2">
      <c r="C246" s="99" t="s">
        <v>1177</v>
      </c>
    </row>
    <row r="247" spans="3:3" x14ac:dyDescent="0.2">
      <c r="C247" s="99" t="s">
        <v>1176</v>
      </c>
    </row>
    <row r="248" spans="3:3" x14ac:dyDescent="0.2">
      <c r="C248" s="99" t="s">
        <v>1175</v>
      </c>
    </row>
    <row r="249" spans="3:3" x14ac:dyDescent="0.2">
      <c r="C249" s="99" t="s">
        <v>1174</v>
      </c>
    </row>
    <row r="250" spans="3:3" x14ac:dyDescent="0.2">
      <c r="C250" s="99" t="s">
        <v>1173</v>
      </c>
    </row>
    <row r="251" spans="3:3" x14ac:dyDescent="0.2">
      <c r="C251" s="99" t="s">
        <v>1172</v>
      </c>
    </row>
    <row r="252" spans="3:3" x14ac:dyDescent="0.2">
      <c r="C252" s="99" t="s">
        <v>1171</v>
      </c>
    </row>
    <row r="253" spans="3:3" x14ac:dyDescent="0.2">
      <c r="C253" s="99" t="s">
        <v>1170</v>
      </c>
    </row>
    <row r="254" spans="3:3" x14ac:dyDescent="0.2">
      <c r="C254" s="99" t="s">
        <v>1169</v>
      </c>
    </row>
    <row r="255" spans="3:3" x14ac:dyDescent="0.2">
      <c r="C255" s="99" t="s">
        <v>1168</v>
      </c>
    </row>
    <row r="256" spans="3:3" x14ac:dyDescent="0.2">
      <c r="C256" s="99" t="s">
        <v>1167</v>
      </c>
    </row>
    <row r="257" spans="3:3" x14ac:dyDescent="0.2">
      <c r="C257" s="99" t="s">
        <v>1166</v>
      </c>
    </row>
    <row r="258" spans="3:3" x14ac:dyDescent="0.2">
      <c r="C258" s="99" t="s">
        <v>1165</v>
      </c>
    </row>
    <row r="259" spans="3:3" x14ac:dyDescent="0.2">
      <c r="C259" s="99" t="s">
        <v>1164</v>
      </c>
    </row>
    <row r="260" spans="3:3" x14ac:dyDescent="0.2">
      <c r="C260" s="99" t="s">
        <v>1163</v>
      </c>
    </row>
    <row r="261" spans="3:3" x14ac:dyDescent="0.2">
      <c r="C261" s="99" t="s">
        <v>1162</v>
      </c>
    </row>
    <row r="262" spans="3:3" x14ac:dyDescent="0.2">
      <c r="C262" s="99" t="s">
        <v>1161</v>
      </c>
    </row>
    <row r="263" spans="3:3" x14ac:dyDescent="0.2">
      <c r="C263" s="99" t="s">
        <v>1160</v>
      </c>
    </row>
    <row r="264" spans="3:3" x14ac:dyDescent="0.2">
      <c r="C264" s="99" t="s">
        <v>1159</v>
      </c>
    </row>
    <row r="265" spans="3:3" x14ac:dyDescent="0.2">
      <c r="C265" s="99" t="s">
        <v>1158</v>
      </c>
    </row>
    <row r="266" spans="3:3" x14ac:dyDescent="0.2">
      <c r="C266" s="99" t="s">
        <v>1157</v>
      </c>
    </row>
    <row r="267" spans="3:3" x14ac:dyDescent="0.2">
      <c r="C267" s="99" t="s">
        <v>1156</v>
      </c>
    </row>
    <row r="268" spans="3:3" x14ac:dyDescent="0.2">
      <c r="C268" s="99" t="s">
        <v>1155</v>
      </c>
    </row>
    <row r="269" spans="3:3" x14ac:dyDescent="0.2">
      <c r="C269" s="99" t="s">
        <v>1474</v>
      </c>
    </row>
    <row r="270" spans="3:3" x14ac:dyDescent="0.2">
      <c r="C270" s="99" t="s">
        <v>1475</v>
      </c>
    </row>
    <row r="271" spans="3:3" x14ac:dyDescent="0.2">
      <c r="C271" s="99" t="s">
        <v>1154</v>
      </c>
    </row>
    <row r="272" spans="3:3" x14ac:dyDescent="0.2">
      <c r="C272" s="99" t="s">
        <v>1153</v>
      </c>
    </row>
    <row r="273" spans="3:3" x14ac:dyDescent="0.2">
      <c r="C273" s="99" t="s">
        <v>1152</v>
      </c>
    </row>
    <row r="274" spans="3:3" x14ac:dyDescent="0.2">
      <c r="C274" s="99" t="s">
        <v>1151</v>
      </c>
    </row>
    <row r="275" spans="3:3" x14ac:dyDescent="0.2">
      <c r="C275" s="99" t="s">
        <v>1150</v>
      </c>
    </row>
    <row r="276" spans="3:3" x14ac:dyDescent="0.2">
      <c r="C276" s="99" t="s">
        <v>1149</v>
      </c>
    </row>
    <row r="277" spans="3:3" x14ac:dyDescent="0.2">
      <c r="C277" s="99" t="s">
        <v>1148</v>
      </c>
    </row>
    <row r="278" spans="3:3" x14ac:dyDescent="0.2">
      <c r="C278" s="99" t="s">
        <v>1147</v>
      </c>
    </row>
    <row r="279" spans="3:3" x14ac:dyDescent="0.2">
      <c r="C279" s="99" t="s">
        <v>1146</v>
      </c>
    </row>
    <row r="280" spans="3:3" x14ac:dyDescent="0.2">
      <c r="C280" s="99" t="s">
        <v>1145</v>
      </c>
    </row>
    <row r="281" spans="3:3" x14ac:dyDescent="0.2">
      <c r="C281" s="99" t="s">
        <v>1476</v>
      </c>
    </row>
    <row r="282" spans="3:3" x14ac:dyDescent="0.2">
      <c r="C282" s="99" t="s">
        <v>1144</v>
      </c>
    </row>
    <row r="283" spans="3:3" x14ac:dyDescent="0.2">
      <c r="C283" s="99" t="s">
        <v>1143</v>
      </c>
    </row>
    <row r="284" spans="3:3" x14ac:dyDescent="0.2">
      <c r="C284" s="99" t="s">
        <v>1142</v>
      </c>
    </row>
    <row r="285" spans="3:3" x14ac:dyDescent="0.2">
      <c r="C285" s="99" t="s">
        <v>1141</v>
      </c>
    </row>
    <row r="286" spans="3:3" x14ac:dyDescent="0.2">
      <c r="C286" s="99" t="s">
        <v>1477</v>
      </c>
    </row>
    <row r="287" spans="3:3" x14ac:dyDescent="0.2">
      <c r="C287" s="99" t="s">
        <v>1478</v>
      </c>
    </row>
    <row r="288" spans="3:3" x14ac:dyDescent="0.2">
      <c r="C288" s="99" t="s">
        <v>1140</v>
      </c>
    </row>
    <row r="289" spans="3:3" x14ac:dyDescent="0.2">
      <c r="C289" s="99" t="s">
        <v>1139</v>
      </c>
    </row>
    <row r="290" spans="3:3" x14ac:dyDescent="0.2">
      <c r="C290" s="99" t="s">
        <v>1138</v>
      </c>
    </row>
    <row r="291" spans="3:3" x14ac:dyDescent="0.2">
      <c r="C291" s="99" t="s">
        <v>1479</v>
      </c>
    </row>
    <row r="292" spans="3:3" x14ac:dyDescent="0.2">
      <c r="C292" s="99" t="s">
        <v>1137</v>
      </c>
    </row>
    <row r="293" spans="3:3" x14ac:dyDescent="0.2">
      <c r="C293" s="99" t="s">
        <v>1136</v>
      </c>
    </row>
    <row r="294" spans="3:3" x14ac:dyDescent="0.2">
      <c r="C294" s="99" t="s">
        <v>1135</v>
      </c>
    </row>
    <row r="295" spans="3:3" x14ac:dyDescent="0.2">
      <c r="C295" s="99" t="s">
        <v>1134</v>
      </c>
    </row>
    <row r="296" spans="3:3" x14ac:dyDescent="0.2">
      <c r="C296" s="99" t="s">
        <v>1133</v>
      </c>
    </row>
    <row r="297" spans="3:3" x14ac:dyDescent="0.2">
      <c r="C297" s="99" t="s">
        <v>1132</v>
      </c>
    </row>
    <row r="298" spans="3:3" x14ac:dyDescent="0.2">
      <c r="C298" s="99" t="s">
        <v>1131</v>
      </c>
    </row>
    <row r="299" spans="3:3" x14ac:dyDescent="0.2">
      <c r="C299" s="99" t="s">
        <v>1130</v>
      </c>
    </row>
    <row r="300" spans="3:3" x14ac:dyDescent="0.2">
      <c r="C300" s="99" t="s">
        <v>1129</v>
      </c>
    </row>
    <row r="301" spans="3:3" x14ac:dyDescent="0.2">
      <c r="C301" s="99" t="s">
        <v>1128</v>
      </c>
    </row>
    <row r="302" spans="3:3" x14ac:dyDescent="0.2">
      <c r="C302" s="99" t="s">
        <v>1127</v>
      </c>
    </row>
    <row r="303" spans="3:3" x14ac:dyDescent="0.2">
      <c r="C303" s="99" t="s">
        <v>1126</v>
      </c>
    </row>
    <row r="304" spans="3:3" x14ac:dyDescent="0.2">
      <c r="C304" s="99" t="s">
        <v>1125</v>
      </c>
    </row>
    <row r="305" spans="3:3" x14ac:dyDescent="0.2">
      <c r="C305" s="99" t="s">
        <v>1124</v>
      </c>
    </row>
    <row r="306" spans="3:3" x14ac:dyDescent="0.2">
      <c r="C306" s="99" t="s">
        <v>1123</v>
      </c>
    </row>
    <row r="307" spans="3:3" x14ac:dyDescent="0.2">
      <c r="C307" s="99" t="s">
        <v>1122</v>
      </c>
    </row>
    <row r="308" spans="3:3" x14ac:dyDescent="0.2">
      <c r="C308" s="99" t="s">
        <v>1121</v>
      </c>
    </row>
    <row r="309" spans="3:3" x14ac:dyDescent="0.2">
      <c r="C309" s="99" t="s">
        <v>1120</v>
      </c>
    </row>
    <row r="310" spans="3:3" x14ac:dyDescent="0.2">
      <c r="C310" s="99" t="s">
        <v>1480</v>
      </c>
    </row>
    <row r="311" spans="3:3" x14ac:dyDescent="0.2">
      <c r="C311" s="99" t="s">
        <v>1481</v>
      </c>
    </row>
    <row r="312" spans="3:3" x14ac:dyDescent="0.2">
      <c r="C312" s="99" t="s">
        <v>1119</v>
      </c>
    </row>
    <row r="313" spans="3:3" x14ac:dyDescent="0.2">
      <c r="C313" s="99" t="s">
        <v>1118</v>
      </c>
    </row>
    <row r="314" spans="3:3" x14ac:dyDescent="0.2">
      <c r="C314" s="99" t="s">
        <v>1117</v>
      </c>
    </row>
    <row r="315" spans="3:3" x14ac:dyDescent="0.2">
      <c r="C315" s="99" t="s">
        <v>1482</v>
      </c>
    </row>
    <row r="316" spans="3:3" x14ac:dyDescent="0.2">
      <c r="C316" s="99" t="s">
        <v>1116</v>
      </c>
    </row>
    <row r="317" spans="3:3" x14ac:dyDescent="0.2">
      <c r="C317" s="99" t="s">
        <v>1115</v>
      </c>
    </row>
    <row r="318" spans="3:3" x14ac:dyDescent="0.2">
      <c r="C318" s="99" t="s">
        <v>1483</v>
      </c>
    </row>
    <row r="319" spans="3:3" x14ac:dyDescent="0.2">
      <c r="C319" s="99" t="s">
        <v>1114</v>
      </c>
    </row>
    <row r="320" spans="3:3" x14ac:dyDescent="0.2">
      <c r="C320" s="99" t="s">
        <v>1113</v>
      </c>
    </row>
    <row r="321" spans="3:3" x14ac:dyDescent="0.2">
      <c r="C321" s="99" t="s">
        <v>1112</v>
      </c>
    </row>
    <row r="322" spans="3:3" x14ac:dyDescent="0.2">
      <c r="C322" s="99" t="s">
        <v>1111</v>
      </c>
    </row>
    <row r="323" spans="3:3" x14ac:dyDescent="0.2">
      <c r="C323" s="99" t="s">
        <v>1484</v>
      </c>
    </row>
    <row r="324" spans="3:3" x14ac:dyDescent="0.2">
      <c r="C324" s="99" t="s">
        <v>1110</v>
      </c>
    </row>
    <row r="325" spans="3:3" x14ac:dyDescent="0.2">
      <c r="C325" s="99" t="s">
        <v>1109</v>
      </c>
    </row>
    <row r="326" spans="3:3" x14ac:dyDescent="0.2">
      <c r="C326" s="99" t="s">
        <v>1108</v>
      </c>
    </row>
    <row r="327" spans="3:3" x14ac:dyDescent="0.2">
      <c r="C327" s="99" t="s">
        <v>1107</v>
      </c>
    </row>
    <row r="328" spans="3:3" x14ac:dyDescent="0.2">
      <c r="C328" s="99" t="s">
        <v>1106</v>
      </c>
    </row>
    <row r="329" spans="3:3" x14ac:dyDescent="0.2">
      <c r="C329" s="99" t="s">
        <v>1105</v>
      </c>
    </row>
    <row r="330" spans="3:3" x14ac:dyDescent="0.2">
      <c r="C330" s="99" t="s">
        <v>1485</v>
      </c>
    </row>
    <row r="331" spans="3:3" x14ac:dyDescent="0.2">
      <c r="C331" s="99" t="s">
        <v>1104</v>
      </c>
    </row>
    <row r="332" spans="3:3" x14ac:dyDescent="0.2">
      <c r="C332" s="99" t="s">
        <v>1103</v>
      </c>
    </row>
    <row r="333" spans="3:3" x14ac:dyDescent="0.2">
      <c r="C333" s="99" t="s">
        <v>1102</v>
      </c>
    </row>
    <row r="334" spans="3:3" x14ac:dyDescent="0.2">
      <c r="C334" s="99" t="s">
        <v>1101</v>
      </c>
    </row>
    <row r="335" spans="3:3" x14ac:dyDescent="0.2">
      <c r="C335" s="99" t="s">
        <v>1100</v>
      </c>
    </row>
    <row r="336" spans="3:3" x14ac:dyDescent="0.2">
      <c r="C336" s="99" t="s">
        <v>1099</v>
      </c>
    </row>
    <row r="337" spans="3:3" x14ac:dyDescent="0.2">
      <c r="C337" s="99" t="s">
        <v>1098</v>
      </c>
    </row>
    <row r="338" spans="3:3" x14ac:dyDescent="0.2">
      <c r="C338" s="99" t="s">
        <v>1097</v>
      </c>
    </row>
    <row r="339" spans="3:3" x14ac:dyDescent="0.2">
      <c r="C339" s="99" t="s">
        <v>1096</v>
      </c>
    </row>
    <row r="340" spans="3:3" x14ac:dyDescent="0.2">
      <c r="C340" s="99" t="s">
        <v>1095</v>
      </c>
    </row>
    <row r="341" spans="3:3" x14ac:dyDescent="0.2">
      <c r="C341" s="99" t="s">
        <v>1094</v>
      </c>
    </row>
    <row r="342" spans="3:3" x14ac:dyDescent="0.2">
      <c r="C342" s="99" t="s">
        <v>1093</v>
      </c>
    </row>
    <row r="343" spans="3:3" x14ac:dyDescent="0.2">
      <c r="C343" s="99" t="s">
        <v>1092</v>
      </c>
    </row>
    <row r="344" spans="3:3" x14ac:dyDescent="0.2">
      <c r="C344" s="99" t="s">
        <v>1486</v>
      </c>
    </row>
    <row r="345" spans="3:3" x14ac:dyDescent="0.2">
      <c r="C345" s="99" t="s">
        <v>1091</v>
      </c>
    </row>
    <row r="346" spans="3:3" x14ac:dyDescent="0.2">
      <c r="C346" s="99" t="s">
        <v>1090</v>
      </c>
    </row>
    <row r="347" spans="3:3" x14ac:dyDescent="0.2">
      <c r="C347" s="99" t="s">
        <v>1089</v>
      </c>
    </row>
    <row r="348" spans="3:3" x14ac:dyDescent="0.2">
      <c r="C348" s="99" t="s">
        <v>1088</v>
      </c>
    </row>
    <row r="349" spans="3:3" x14ac:dyDescent="0.2">
      <c r="C349" s="99" t="s">
        <v>1087</v>
      </c>
    </row>
    <row r="350" spans="3:3" x14ac:dyDescent="0.2">
      <c r="C350" s="99" t="s">
        <v>1086</v>
      </c>
    </row>
    <row r="351" spans="3:3" x14ac:dyDescent="0.2">
      <c r="C351" s="99" t="s">
        <v>1085</v>
      </c>
    </row>
    <row r="352" spans="3:3" x14ac:dyDescent="0.2">
      <c r="C352" s="99" t="s">
        <v>1084</v>
      </c>
    </row>
    <row r="353" spans="3:3" x14ac:dyDescent="0.2">
      <c r="C353" s="99" t="s">
        <v>1083</v>
      </c>
    </row>
    <row r="354" spans="3:3" x14ac:dyDescent="0.2">
      <c r="C354" s="99" t="s">
        <v>1082</v>
      </c>
    </row>
    <row r="355" spans="3:3" x14ac:dyDescent="0.2">
      <c r="C355" s="99" t="s">
        <v>1081</v>
      </c>
    </row>
    <row r="356" spans="3:3" x14ac:dyDescent="0.2">
      <c r="C356" s="99" t="s">
        <v>1080</v>
      </c>
    </row>
    <row r="357" spans="3:3" x14ac:dyDescent="0.2">
      <c r="C357" s="99" t="s">
        <v>1079</v>
      </c>
    </row>
    <row r="358" spans="3:3" x14ac:dyDescent="0.2">
      <c r="C358" s="99" t="s">
        <v>1078</v>
      </c>
    </row>
    <row r="359" spans="3:3" x14ac:dyDescent="0.2">
      <c r="C359" s="99" t="s">
        <v>1077</v>
      </c>
    </row>
    <row r="360" spans="3:3" x14ac:dyDescent="0.2">
      <c r="C360" s="99" t="s">
        <v>1075</v>
      </c>
    </row>
    <row r="361" spans="3:3" x14ac:dyDescent="0.2">
      <c r="C361" s="99" t="s">
        <v>1074</v>
      </c>
    </row>
    <row r="362" spans="3:3" x14ac:dyDescent="0.2">
      <c r="C362" s="99" t="s">
        <v>1073</v>
      </c>
    </row>
    <row r="363" spans="3:3" x14ac:dyDescent="0.2">
      <c r="C363" s="99" t="s">
        <v>1072</v>
      </c>
    </row>
    <row r="364" spans="3:3" x14ac:dyDescent="0.2">
      <c r="C364" s="99" t="s">
        <v>1487</v>
      </c>
    </row>
    <row r="365" spans="3:3" x14ac:dyDescent="0.2">
      <c r="C365" s="99" t="s">
        <v>1488</v>
      </c>
    </row>
    <row r="366" spans="3:3" x14ac:dyDescent="0.2">
      <c r="C366" s="99" t="s">
        <v>1071</v>
      </c>
    </row>
    <row r="367" spans="3:3" x14ac:dyDescent="0.2">
      <c r="C367" s="99" t="s">
        <v>1070</v>
      </c>
    </row>
    <row r="368" spans="3:3" x14ac:dyDescent="0.2">
      <c r="C368" s="99" t="s">
        <v>1489</v>
      </c>
    </row>
    <row r="369" spans="3:3" x14ac:dyDescent="0.2">
      <c r="C369" s="99" t="s">
        <v>1490</v>
      </c>
    </row>
    <row r="370" spans="3:3" x14ac:dyDescent="0.2">
      <c r="C370" s="99" t="s">
        <v>1069</v>
      </c>
    </row>
    <row r="371" spans="3:3" x14ac:dyDescent="0.2">
      <c r="C371" s="99" t="s">
        <v>1491</v>
      </c>
    </row>
    <row r="372" spans="3:3" x14ac:dyDescent="0.2">
      <c r="C372" s="99" t="s">
        <v>1492</v>
      </c>
    </row>
    <row r="373" spans="3:3" x14ac:dyDescent="0.2">
      <c r="C373" s="99" t="s">
        <v>1068</v>
      </c>
    </row>
    <row r="374" spans="3:3" x14ac:dyDescent="0.2">
      <c r="C374" s="99" t="s">
        <v>1067</v>
      </c>
    </row>
    <row r="375" spans="3:3" x14ac:dyDescent="0.2">
      <c r="C375" s="99" t="s">
        <v>1066</v>
      </c>
    </row>
    <row r="376" spans="3:3" x14ac:dyDescent="0.2">
      <c r="C376" s="99" t="s">
        <v>1065</v>
      </c>
    </row>
    <row r="377" spans="3:3" x14ac:dyDescent="0.2">
      <c r="C377" s="99" t="s">
        <v>1064</v>
      </c>
    </row>
    <row r="378" spans="3:3" x14ac:dyDescent="0.2">
      <c r="C378" s="99" t="s">
        <v>1063</v>
      </c>
    </row>
    <row r="379" spans="3:3" x14ac:dyDescent="0.2">
      <c r="C379" s="99" t="s">
        <v>1062</v>
      </c>
    </row>
    <row r="380" spans="3:3" x14ac:dyDescent="0.2">
      <c r="C380" s="99" t="s">
        <v>1061</v>
      </c>
    </row>
    <row r="381" spans="3:3" x14ac:dyDescent="0.2">
      <c r="C381" s="99" t="s">
        <v>1060</v>
      </c>
    </row>
    <row r="382" spans="3:3" x14ac:dyDescent="0.2">
      <c r="C382" s="99" t="s">
        <v>1059</v>
      </c>
    </row>
    <row r="383" spans="3:3" x14ac:dyDescent="0.2">
      <c r="C383" s="99" t="s">
        <v>1058</v>
      </c>
    </row>
    <row r="384" spans="3:3" x14ac:dyDescent="0.2">
      <c r="C384" s="99" t="s">
        <v>1057</v>
      </c>
    </row>
    <row r="385" spans="3:3" x14ac:dyDescent="0.2">
      <c r="C385" s="99" t="s">
        <v>1493</v>
      </c>
    </row>
    <row r="386" spans="3:3" x14ac:dyDescent="0.2">
      <c r="C386" s="99" t="s">
        <v>1056</v>
      </c>
    </row>
    <row r="387" spans="3:3" x14ac:dyDescent="0.2">
      <c r="C387" s="99" t="s">
        <v>1055</v>
      </c>
    </row>
    <row r="388" spans="3:3" x14ac:dyDescent="0.2">
      <c r="C388" s="99" t="s">
        <v>1054</v>
      </c>
    </row>
    <row r="389" spans="3:3" x14ac:dyDescent="0.2">
      <c r="C389" s="99" t="s">
        <v>1053</v>
      </c>
    </row>
    <row r="390" spans="3:3" x14ac:dyDescent="0.2">
      <c r="C390" s="99" t="s">
        <v>1052</v>
      </c>
    </row>
    <row r="391" spans="3:3" x14ac:dyDescent="0.2">
      <c r="C391" s="99" t="s">
        <v>1051</v>
      </c>
    </row>
    <row r="392" spans="3:3" x14ac:dyDescent="0.2">
      <c r="C392" s="99" t="s">
        <v>1050</v>
      </c>
    </row>
    <row r="393" spans="3:3" x14ac:dyDescent="0.2">
      <c r="C393" s="99" t="s">
        <v>1049</v>
      </c>
    </row>
    <row r="394" spans="3:3" x14ac:dyDescent="0.2">
      <c r="C394" s="99" t="s">
        <v>1048</v>
      </c>
    </row>
    <row r="395" spans="3:3" x14ac:dyDescent="0.2">
      <c r="C395" s="99" t="s">
        <v>1494</v>
      </c>
    </row>
    <row r="396" spans="3:3" x14ac:dyDescent="0.2">
      <c r="C396" s="99" t="s">
        <v>1047</v>
      </c>
    </row>
    <row r="397" spans="3:3" x14ac:dyDescent="0.2">
      <c r="C397" s="99" t="s">
        <v>1495</v>
      </c>
    </row>
    <row r="398" spans="3:3" x14ac:dyDescent="0.2">
      <c r="C398" s="99" t="s">
        <v>1046</v>
      </c>
    </row>
    <row r="399" spans="3:3" x14ac:dyDescent="0.2">
      <c r="C399" s="99" t="s">
        <v>1045</v>
      </c>
    </row>
    <row r="400" spans="3:3" x14ac:dyDescent="0.2">
      <c r="C400" s="99" t="s">
        <v>1044</v>
      </c>
    </row>
    <row r="401" spans="3:3" x14ac:dyDescent="0.2">
      <c r="C401" s="99" t="s">
        <v>1043</v>
      </c>
    </row>
    <row r="402" spans="3:3" x14ac:dyDescent="0.2">
      <c r="C402" s="99" t="s">
        <v>1042</v>
      </c>
    </row>
    <row r="403" spans="3:3" x14ac:dyDescent="0.2">
      <c r="C403" s="99" t="s">
        <v>1041</v>
      </c>
    </row>
    <row r="404" spans="3:3" x14ac:dyDescent="0.2">
      <c r="C404" s="99" t="s">
        <v>1040</v>
      </c>
    </row>
    <row r="405" spans="3:3" x14ac:dyDescent="0.2">
      <c r="C405" s="99" t="s">
        <v>1039</v>
      </c>
    </row>
    <row r="406" spans="3:3" x14ac:dyDescent="0.2">
      <c r="C406" s="99" t="s">
        <v>1038</v>
      </c>
    </row>
    <row r="407" spans="3:3" x14ac:dyDescent="0.2">
      <c r="C407" s="99" t="s">
        <v>1037</v>
      </c>
    </row>
    <row r="408" spans="3:3" x14ac:dyDescent="0.2">
      <c r="C408" s="99" t="s">
        <v>1036</v>
      </c>
    </row>
    <row r="409" spans="3:3" x14ac:dyDescent="0.2">
      <c r="C409" s="99" t="s">
        <v>1035</v>
      </c>
    </row>
    <row r="410" spans="3:3" x14ac:dyDescent="0.2">
      <c r="C410" s="99" t="s">
        <v>1034</v>
      </c>
    </row>
    <row r="411" spans="3:3" x14ac:dyDescent="0.2">
      <c r="C411" s="99" t="s">
        <v>1033</v>
      </c>
    </row>
    <row r="412" spans="3:3" x14ac:dyDescent="0.2">
      <c r="C412" s="99" t="s">
        <v>1032</v>
      </c>
    </row>
    <row r="413" spans="3:3" x14ac:dyDescent="0.2">
      <c r="C413" s="99" t="s">
        <v>1496</v>
      </c>
    </row>
    <row r="414" spans="3:3" x14ac:dyDescent="0.2">
      <c r="C414" s="99" t="s">
        <v>1031</v>
      </c>
    </row>
    <row r="415" spans="3:3" x14ac:dyDescent="0.2">
      <c r="C415" s="99" t="s">
        <v>1497</v>
      </c>
    </row>
    <row r="416" spans="3:3" x14ac:dyDescent="0.2">
      <c r="C416" s="99" t="s">
        <v>1030</v>
      </c>
    </row>
    <row r="417" spans="3:3" x14ac:dyDescent="0.2">
      <c r="C417" s="99" t="s">
        <v>1029</v>
      </c>
    </row>
    <row r="418" spans="3:3" x14ac:dyDescent="0.2">
      <c r="C418" s="99" t="s">
        <v>1028</v>
      </c>
    </row>
    <row r="419" spans="3:3" x14ac:dyDescent="0.2">
      <c r="C419" s="99" t="s">
        <v>1027</v>
      </c>
    </row>
    <row r="420" spans="3:3" x14ac:dyDescent="0.2">
      <c r="C420" s="99" t="s">
        <v>1498</v>
      </c>
    </row>
    <row r="421" spans="3:3" x14ac:dyDescent="0.2">
      <c r="C421" s="99" t="s">
        <v>1026</v>
      </c>
    </row>
    <row r="422" spans="3:3" x14ac:dyDescent="0.2">
      <c r="C422" s="99" t="s">
        <v>1499</v>
      </c>
    </row>
    <row r="423" spans="3:3" x14ac:dyDescent="0.2">
      <c r="C423" s="99" t="s">
        <v>1025</v>
      </c>
    </row>
    <row r="424" spans="3:3" x14ac:dyDescent="0.2">
      <c r="C424" s="99" t="s">
        <v>1024</v>
      </c>
    </row>
    <row r="425" spans="3:3" x14ac:dyDescent="0.2">
      <c r="C425" s="99" t="s">
        <v>1023</v>
      </c>
    </row>
    <row r="426" spans="3:3" x14ac:dyDescent="0.2">
      <c r="C426" s="99" t="s">
        <v>1022</v>
      </c>
    </row>
    <row r="427" spans="3:3" x14ac:dyDescent="0.2">
      <c r="C427" s="99" t="s">
        <v>1021</v>
      </c>
    </row>
    <row r="428" spans="3:3" x14ac:dyDescent="0.2">
      <c r="C428" s="99" t="s">
        <v>1500</v>
      </c>
    </row>
    <row r="429" spans="3:3" x14ac:dyDescent="0.2">
      <c r="C429" s="99" t="s">
        <v>1501</v>
      </c>
    </row>
    <row r="430" spans="3:3" x14ac:dyDescent="0.2">
      <c r="C430" s="99" t="s">
        <v>1020</v>
      </c>
    </row>
    <row r="431" spans="3:3" x14ac:dyDescent="0.2">
      <c r="C431" s="99" t="s">
        <v>1502</v>
      </c>
    </row>
    <row r="432" spans="3:3" x14ac:dyDescent="0.2">
      <c r="C432" s="99" t="s">
        <v>1019</v>
      </c>
    </row>
    <row r="433" spans="3:3" x14ac:dyDescent="0.2">
      <c r="C433" s="99" t="s">
        <v>1018</v>
      </c>
    </row>
    <row r="434" spans="3:3" x14ac:dyDescent="0.2">
      <c r="C434" s="99" t="s">
        <v>1017</v>
      </c>
    </row>
    <row r="435" spans="3:3" x14ac:dyDescent="0.2">
      <c r="C435" s="99" t="s">
        <v>1016</v>
      </c>
    </row>
    <row r="436" spans="3:3" x14ac:dyDescent="0.2">
      <c r="C436" s="99" t="s">
        <v>1503</v>
      </c>
    </row>
    <row r="437" spans="3:3" x14ac:dyDescent="0.2">
      <c r="C437" s="99" t="s">
        <v>1015</v>
      </c>
    </row>
    <row r="438" spans="3:3" x14ac:dyDescent="0.2">
      <c r="C438" s="99" t="s">
        <v>1014</v>
      </c>
    </row>
    <row r="439" spans="3:3" x14ac:dyDescent="0.2">
      <c r="C439" s="99" t="s">
        <v>1013</v>
      </c>
    </row>
    <row r="440" spans="3:3" x14ac:dyDescent="0.2">
      <c r="C440" s="99" t="s">
        <v>1504</v>
      </c>
    </row>
    <row r="441" spans="3:3" x14ac:dyDescent="0.2">
      <c r="C441" s="99" t="s">
        <v>1505</v>
      </c>
    </row>
    <row r="442" spans="3:3" x14ac:dyDescent="0.2">
      <c r="C442" s="99" t="s">
        <v>1506</v>
      </c>
    </row>
    <row r="443" spans="3:3" x14ac:dyDescent="0.2">
      <c r="C443" s="99" t="s">
        <v>1507</v>
      </c>
    </row>
    <row r="444" spans="3:3" x14ac:dyDescent="0.2">
      <c r="C444" s="99" t="s">
        <v>1012</v>
      </c>
    </row>
    <row r="445" spans="3:3" x14ac:dyDescent="0.2">
      <c r="C445" s="99" t="s">
        <v>1011</v>
      </c>
    </row>
    <row r="446" spans="3:3" x14ac:dyDescent="0.2">
      <c r="C446" s="99" t="s">
        <v>1010</v>
      </c>
    </row>
    <row r="447" spans="3:3" x14ac:dyDescent="0.2">
      <c r="C447" s="99" t="s">
        <v>1009</v>
      </c>
    </row>
    <row r="448" spans="3:3" x14ac:dyDescent="0.2">
      <c r="C448" s="99" t="s">
        <v>1008</v>
      </c>
    </row>
    <row r="449" spans="3:3" x14ac:dyDescent="0.2">
      <c r="C449" s="99" t="s">
        <v>1007</v>
      </c>
    </row>
    <row r="450" spans="3:3" x14ac:dyDescent="0.2">
      <c r="C450" s="99" t="s">
        <v>1006</v>
      </c>
    </row>
    <row r="451" spans="3:3" x14ac:dyDescent="0.2">
      <c r="C451" s="99" t="s">
        <v>1005</v>
      </c>
    </row>
    <row r="452" spans="3:3" x14ac:dyDescent="0.2">
      <c r="C452" s="99" t="s">
        <v>1508</v>
      </c>
    </row>
    <row r="453" spans="3:3" x14ac:dyDescent="0.2">
      <c r="C453" s="99" t="s">
        <v>1004</v>
      </c>
    </row>
    <row r="454" spans="3:3" x14ac:dyDescent="0.2">
      <c r="C454" s="99" t="s">
        <v>1003</v>
      </c>
    </row>
    <row r="455" spans="3:3" x14ac:dyDescent="0.2">
      <c r="C455" s="99" t="s">
        <v>1002</v>
      </c>
    </row>
    <row r="456" spans="3:3" x14ac:dyDescent="0.2">
      <c r="C456" s="99" t="s">
        <v>1001</v>
      </c>
    </row>
    <row r="457" spans="3:3" x14ac:dyDescent="0.2">
      <c r="C457" s="99" t="s">
        <v>1000</v>
      </c>
    </row>
    <row r="458" spans="3:3" x14ac:dyDescent="0.2">
      <c r="C458" s="99" t="s">
        <v>999</v>
      </c>
    </row>
    <row r="459" spans="3:3" x14ac:dyDescent="0.2">
      <c r="C459" s="99" t="s">
        <v>998</v>
      </c>
    </row>
    <row r="460" spans="3:3" x14ac:dyDescent="0.2">
      <c r="C460" s="99" t="s">
        <v>4</v>
      </c>
    </row>
    <row r="461" spans="3:3" x14ac:dyDescent="0.2">
      <c r="C461" s="99" t="s">
        <v>997</v>
      </c>
    </row>
    <row r="462" spans="3:3" x14ac:dyDescent="0.2">
      <c r="C462" s="99" t="s">
        <v>996</v>
      </c>
    </row>
    <row r="463" spans="3:3" x14ac:dyDescent="0.2">
      <c r="C463" s="99" t="s">
        <v>995</v>
      </c>
    </row>
    <row r="464" spans="3:3" x14ac:dyDescent="0.2">
      <c r="C464" s="99" t="s">
        <v>994</v>
      </c>
    </row>
    <row r="465" spans="3:3" x14ac:dyDescent="0.2">
      <c r="C465" s="99" t="s">
        <v>1509</v>
      </c>
    </row>
    <row r="466" spans="3:3" x14ac:dyDescent="0.2">
      <c r="C466" s="99" t="s">
        <v>993</v>
      </c>
    </row>
    <row r="467" spans="3:3" x14ac:dyDescent="0.2">
      <c r="C467" s="99" t="s">
        <v>1293</v>
      </c>
    </row>
    <row r="468" spans="3:3" x14ac:dyDescent="0.2">
      <c r="C468" s="99" t="s">
        <v>992</v>
      </c>
    </row>
    <row r="469" spans="3:3" x14ac:dyDescent="0.2">
      <c r="C469" s="99" t="s">
        <v>991</v>
      </c>
    </row>
    <row r="470" spans="3:3" x14ac:dyDescent="0.2">
      <c r="C470" s="99" t="s">
        <v>990</v>
      </c>
    </row>
    <row r="471" spans="3:3" x14ac:dyDescent="0.2">
      <c r="C471" s="99" t="s">
        <v>989</v>
      </c>
    </row>
    <row r="472" spans="3:3" x14ac:dyDescent="0.2">
      <c r="C472" s="99" t="s">
        <v>988</v>
      </c>
    </row>
    <row r="473" spans="3:3" x14ac:dyDescent="0.2">
      <c r="C473" s="99" t="s">
        <v>1510</v>
      </c>
    </row>
    <row r="474" spans="3:3" x14ac:dyDescent="0.2">
      <c r="C474" s="99" t="s">
        <v>1511</v>
      </c>
    </row>
    <row r="475" spans="3:3" x14ac:dyDescent="0.2">
      <c r="C475" s="99" t="s">
        <v>987</v>
      </c>
    </row>
    <row r="476" spans="3:3" x14ac:dyDescent="0.2">
      <c r="C476" s="99" t="s">
        <v>986</v>
      </c>
    </row>
    <row r="477" spans="3:3" x14ac:dyDescent="0.2">
      <c r="C477" s="99" t="s">
        <v>985</v>
      </c>
    </row>
    <row r="478" spans="3:3" x14ac:dyDescent="0.2">
      <c r="C478" s="99" t="s">
        <v>984</v>
      </c>
    </row>
    <row r="479" spans="3:3" x14ac:dyDescent="0.2">
      <c r="C479" s="99" t="s">
        <v>983</v>
      </c>
    </row>
    <row r="480" spans="3:3" x14ac:dyDescent="0.2">
      <c r="C480" s="99" t="s">
        <v>982</v>
      </c>
    </row>
    <row r="481" spans="3:3" x14ac:dyDescent="0.2">
      <c r="C481" s="99" t="s">
        <v>981</v>
      </c>
    </row>
    <row r="482" spans="3:3" x14ac:dyDescent="0.2">
      <c r="C482" s="99" t="s">
        <v>980</v>
      </c>
    </row>
    <row r="483" spans="3:3" x14ac:dyDescent="0.2">
      <c r="C483" s="99" t="s">
        <v>1512</v>
      </c>
    </row>
    <row r="484" spans="3:3" x14ac:dyDescent="0.2">
      <c r="C484" s="99" t="s">
        <v>1513</v>
      </c>
    </row>
    <row r="485" spans="3:3" x14ac:dyDescent="0.2">
      <c r="C485" s="99" t="s">
        <v>979</v>
      </c>
    </row>
    <row r="486" spans="3:3" x14ac:dyDescent="0.2">
      <c r="C486" s="99" t="s">
        <v>978</v>
      </c>
    </row>
    <row r="487" spans="3:3" x14ac:dyDescent="0.2">
      <c r="C487" s="99" t="s">
        <v>1514</v>
      </c>
    </row>
    <row r="488" spans="3:3" x14ac:dyDescent="0.2">
      <c r="C488" s="99" t="s">
        <v>1515</v>
      </c>
    </row>
    <row r="489" spans="3:3" x14ac:dyDescent="0.2">
      <c r="C489" s="99" t="s">
        <v>1516</v>
      </c>
    </row>
    <row r="490" spans="3:3" x14ac:dyDescent="0.2">
      <c r="C490" s="99" t="s">
        <v>977</v>
      </c>
    </row>
    <row r="491" spans="3:3" x14ac:dyDescent="0.2">
      <c r="C491" s="99" t="s">
        <v>976</v>
      </c>
    </row>
    <row r="492" spans="3:3" x14ac:dyDescent="0.2">
      <c r="C492" s="99" t="s">
        <v>975</v>
      </c>
    </row>
    <row r="493" spans="3:3" x14ac:dyDescent="0.2">
      <c r="C493" s="99" t="s">
        <v>974</v>
      </c>
    </row>
    <row r="494" spans="3:3" x14ac:dyDescent="0.2">
      <c r="C494" s="99" t="s">
        <v>1517</v>
      </c>
    </row>
    <row r="495" spans="3:3" x14ac:dyDescent="0.2">
      <c r="C495" s="99" t="s">
        <v>973</v>
      </c>
    </row>
    <row r="496" spans="3:3" x14ac:dyDescent="0.2">
      <c r="C496" s="99" t="s">
        <v>972</v>
      </c>
    </row>
    <row r="497" spans="3:3" x14ac:dyDescent="0.2">
      <c r="C497" s="99" t="s">
        <v>1518</v>
      </c>
    </row>
    <row r="498" spans="3:3" x14ac:dyDescent="0.2">
      <c r="C498" s="99" t="s">
        <v>971</v>
      </c>
    </row>
    <row r="499" spans="3:3" x14ac:dyDescent="0.2">
      <c r="C499" s="99" t="s">
        <v>1519</v>
      </c>
    </row>
    <row r="500" spans="3:3" x14ac:dyDescent="0.2">
      <c r="C500" s="99" t="s">
        <v>970</v>
      </c>
    </row>
    <row r="501" spans="3:3" x14ac:dyDescent="0.2">
      <c r="C501" s="99" t="s">
        <v>1520</v>
      </c>
    </row>
    <row r="502" spans="3:3" x14ac:dyDescent="0.2">
      <c r="C502" s="99" t="s">
        <v>969</v>
      </c>
    </row>
    <row r="503" spans="3:3" x14ac:dyDescent="0.2">
      <c r="C503" s="99" t="s">
        <v>968</v>
      </c>
    </row>
    <row r="504" spans="3:3" x14ac:dyDescent="0.2">
      <c r="C504" s="99" t="s">
        <v>1521</v>
      </c>
    </row>
    <row r="505" spans="3:3" x14ac:dyDescent="0.2">
      <c r="C505" s="99" t="s">
        <v>967</v>
      </c>
    </row>
    <row r="506" spans="3:3" x14ac:dyDescent="0.2">
      <c r="C506" s="99" t="s">
        <v>966</v>
      </c>
    </row>
    <row r="507" spans="3:3" x14ac:dyDescent="0.2">
      <c r="C507" s="99" t="s">
        <v>965</v>
      </c>
    </row>
    <row r="508" spans="3:3" x14ac:dyDescent="0.2">
      <c r="C508" s="99" t="s">
        <v>964</v>
      </c>
    </row>
    <row r="509" spans="3:3" x14ac:dyDescent="0.2">
      <c r="C509" s="99" t="s">
        <v>963</v>
      </c>
    </row>
    <row r="510" spans="3:3" x14ac:dyDescent="0.2">
      <c r="C510" s="99" t="s">
        <v>1522</v>
      </c>
    </row>
    <row r="511" spans="3:3" x14ac:dyDescent="0.2">
      <c r="C511" s="99" t="s">
        <v>962</v>
      </c>
    </row>
    <row r="512" spans="3:3" x14ac:dyDescent="0.2">
      <c r="C512" s="99" t="s">
        <v>1523</v>
      </c>
    </row>
    <row r="513" spans="3:3" x14ac:dyDescent="0.2">
      <c r="C513" s="99" t="s">
        <v>961</v>
      </c>
    </row>
    <row r="514" spans="3:3" x14ac:dyDescent="0.2">
      <c r="C514" s="99" t="s">
        <v>960</v>
      </c>
    </row>
    <row r="515" spans="3:3" x14ac:dyDescent="0.2">
      <c r="C515" s="99" t="s">
        <v>959</v>
      </c>
    </row>
    <row r="516" spans="3:3" x14ac:dyDescent="0.2">
      <c r="C516" s="99" t="s">
        <v>958</v>
      </c>
    </row>
    <row r="517" spans="3:3" x14ac:dyDescent="0.2">
      <c r="C517" s="99" t="s">
        <v>957</v>
      </c>
    </row>
    <row r="518" spans="3:3" x14ac:dyDescent="0.2">
      <c r="C518" s="99" t="s">
        <v>956</v>
      </c>
    </row>
    <row r="519" spans="3:3" x14ac:dyDescent="0.2">
      <c r="C519" s="99" t="s">
        <v>955</v>
      </c>
    </row>
    <row r="520" spans="3:3" x14ac:dyDescent="0.2">
      <c r="C520" s="99" t="s">
        <v>954</v>
      </c>
    </row>
    <row r="521" spans="3:3" x14ac:dyDescent="0.2">
      <c r="C521" s="99" t="s">
        <v>953</v>
      </c>
    </row>
    <row r="522" spans="3:3" x14ac:dyDescent="0.2">
      <c r="C522" s="99" t="s">
        <v>1524</v>
      </c>
    </row>
    <row r="523" spans="3:3" x14ac:dyDescent="0.2">
      <c r="C523" s="99" t="s">
        <v>952</v>
      </c>
    </row>
    <row r="524" spans="3:3" x14ac:dyDescent="0.2">
      <c r="C524" s="99" t="s">
        <v>951</v>
      </c>
    </row>
    <row r="525" spans="3:3" x14ac:dyDescent="0.2">
      <c r="C525" s="99" t="s">
        <v>950</v>
      </c>
    </row>
    <row r="526" spans="3:3" x14ac:dyDescent="0.2">
      <c r="C526" s="99" t="s">
        <v>949</v>
      </c>
    </row>
    <row r="527" spans="3:3" x14ac:dyDescent="0.2">
      <c r="C527" s="99" t="s">
        <v>1525</v>
      </c>
    </row>
    <row r="528" spans="3:3" x14ac:dyDescent="0.2">
      <c r="C528" s="99" t="s">
        <v>948</v>
      </c>
    </row>
    <row r="529" spans="3:3" x14ac:dyDescent="0.2">
      <c r="C529" s="99" t="s">
        <v>1526</v>
      </c>
    </row>
    <row r="530" spans="3:3" x14ac:dyDescent="0.2">
      <c r="C530" s="99" t="s">
        <v>947</v>
      </c>
    </row>
    <row r="531" spans="3:3" x14ac:dyDescent="0.2">
      <c r="C531" s="99" t="s">
        <v>946</v>
      </c>
    </row>
    <row r="532" spans="3:3" x14ac:dyDescent="0.2">
      <c r="C532" s="99" t="s">
        <v>945</v>
      </c>
    </row>
    <row r="533" spans="3:3" x14ac:dyDescent="0.2">
      <c r="C533" s="99" t="s">
        <v>1527</v>
      </c>
    </row>
    <row r="534" spans="3:3" x14ac:dyDescent="0.2">
      <c r="C534" s="99" t="s">
        <v>944</v>
      </c>
    </row>
    <row r="535" spans="3:3" x14ac:dyDescent="0.2">
      <c r="C535" s="99" t="s">
        <v>943</v>
      </c>
    </row>
    <row r="536" spans="3:3" x14ac:dyDescent="0.2">
      <c r="C536" s="99" t="s">
        <v>942</v>
      </c>
    </row>
    <row r="537" spans="3:3" x14ac:dyDescent="0.2">
      <c r="C537" s="99" t="s">
        <v>1528</v>
      </c>
    </row>
    <row r="538" spans="3:3" x14ac:dyDescent="0.2">
      <c r="C538" s="99" t="s">
        <v>941</v>
      </c>
    </row>
    <row r="539" spans="3:3" x14ac:dyDescent="0.2">
      <c r="C539" s="99" t="s">
        <v>940</v>
      </c>
    </row>
    <row r="540" spans="3:3" x14ac:dyDescent="0.2">
      <c r="C540" s="99" t="s">
        <v>939</v>
      </c>
    </row>
    <row r="541" spans="3:3" x14ac:dyDescent="0.2">
      <c r="C541" s="99" t="s">
        <v>938</v>
      </c>
    </row>
    <row r="542" spans="3:3" x14ac:dyDescent="0.2">
      <c r="C542" s="99" t="s">
        <v>937</v>
      </c>
    </row>
    <row r="543" spans="3:3" x14ac:dyDescent="0.2">
      <c r="C543" s="99" t="s">
        <v>936</v>
      </c>
    </row>
    <row r="544" spans="3:3" x14ac:dyDescent="0.2">
      <c r="C544" s="99" t="s">
        <v>935</v>
      </c>
    </row>
    <row r="545" spans="3:3" x14ac:dyDescent="0.2">
      <c r="C545" s="99" t="s">
        <v>934</v>
      </c>
    </row>
    <row r="546" spans="3:3" x14ac:dyDescent="0.2">
      <c r="C546" s="99" t="s">
        <v>933</v>
      </c>
    </row>
    <row r="547" spans="3:3" x14ac:dyDescent="0.2">
      <c r="C547" s="99" t="s">
        <v>932</v>
      </c>
    </row>
    <row r="548" spans="3:3" x14ac:dyDescent="0.2">
      <c r="C548" s="99" t="s">
        <v>931</v>
      </c>
    </row>
    <row r="549" spans="3:3" x14ac:dyDescent="0.2">
      <c r="C549" s="99" t="s">
        <v>930</v>
      </c>
    </row>
    <row r="550" spans="3:3" x14ac:dyDescent="0.2">
      <c r="C550" s="99" t="s">
        <v>929</v>
      </c>
    </row>
    <row r="551" spans="3:3" x14ac:dyDescent="0.2">
      <c r="C551" s="99" t="s">
        <v>928</v>
      </c>
    </row>
    <row r="552" spans="3:3" x14ac:dyDescent="0.2">
      <c r="C552" s="99" t="s">
        <v>927</v>
      </c>
    </row>
    <row r="553" spans="3:3" x14ac:dyDescent="0.2">
      <c r="C553" s="99" t="s">
        <v>926</v>
      </c>
    </row>
    <row r="554" spans="3:3" x14ac:dyDescent="0.2">
      <c r="C554" s="99" t="s">
        <v>1529</v>
      </c>
    </row>
    <row r="555" spans="3:3" x14ac:dyDescent="0.2">
      <c r="C555" s="99" t="s">
        <v>925</v>
      </c>
    </row>
    <row r="556" spans="3:3" x14ac:dyDescent="0.2">
      <c r="C556" s="99" t="s">
        <v>924</v>
      </c>
    </row>
    <row r="557" spans="3:3" x14ac:dyDescent="0.2">
      <c r="C557" s="99" t="s">
        <v>923</v>
      </c>
    </row>
    <row r="558" spans="3:3" x14ac:dyDescent="0.2">
      <c r="C558" s="99" t="s">
        <v>922</v>
      </c>
    </row>
    <row r="559" spans="3:3" x14ac:dyDescent="0.2">
      <c r="C559" s="99" t="s">
        <v>921</v>
      </c>
    </row>
    <row r="560" spans="3:3" x14ac:dyDescent="0.2">
      <c r="C560" s="99" t="s">
        <v>1530</v>
      </c>
    </row>
    <row r="561" spans="3:3" x14ac:dyDescent="0.2">
      <c r="C561" s="99" t="s">
        <v>920</v>
      </c>
    </row>
    <row r="562" spans="3:3" x14ac:dyDescent="0.2">
      <c r="C562" s="99" t="s">
        <v>1531</v>
      </c>
    </row>
    <row r="563" spans="3:3" x14ac:dyDescent="0.2">
      <c r="C563" s="99" t="s">
        <v>919</v>
      </c>
    </row>
    <row r="564" spans="3:3" x14ac:dyDescent="0.2">
      <c r="C564" s="99" t="s">
        <v>918</v>
      </c>
    </row>
    <row r="565" spans="3:3" x14ac:dyDescent="0.2">
      <c r="C565" s="99" t="s">
        <v>917</v>
      </c>
    </row>
    <row r="566" spans="3:3" x14ac:dyDescent="0.2">
      <c r="C566" s="99" t="s">
        <v>916</v>
      </c>
    </row>
    <row r="567" spans="3:3" x14ac:dyDescent="0.2">
      <c r="C567" s="99" t="s">
        <v>915</v>
      </c>
    </row>
    <row r="568" spans="3:3" x14ac:dyDescent="0.2">
      <c r="C568" s="99" t="s">
        <v>914</v>
      </c>
    </row>
    <row r="569" spans="3:3" x14ac:dyDescent="0.2">
      <c r="C569" s="99" t="s">
        <v>913</v>
      </c>
    </row>
    <row r="570" spans="3:3" x14ac:dyDescent="0.2">
      <c r="C570" s="99" t="s">
        <v>912</v>
      </c>
    </row>
    <row r="571" spans="3:3" x14ac:dyDescent="0.2">
      <c r="C571" s="99" t="s">
        <v>911</v>
      </c>
    </row>
    <row r="572" spans="3:3" x14ac:dyDescent="0.2">
      <c r="C572" s="99" t="s">
        <v>910</v>
      </c>
    </row>
    <row r="573" spans="3:3" x14ac:dyDescent="0.2">
      <c r="C573" s="99" t="s">
        <v>909</v>
      </c>
    </row>
    <row r="574" spans="3:3" x14ac:dyDescent="0.2">
      <c r="C574" s="99" t="s">
        <v>908</v>
      </c>
    </row>
    <row r="575" spans="3:3" x14ac:dyDescent="0.2">
      <c r="C575" s="99" t="s">
        <v>1532</v>
      </c>
    </row>
    <row r="576" spans="3:3" x14ac:dyDescent="0.2">
      <c r="C576" s="99" t="s">
        <v>907</v>
      </c>
    </row>
    <row r="577" spans="3:3" x14ac:dyDescent="0.2">
      <c r="C577" s="99" t="s">
        <v>1533</v>
      </c>
    </row>
    <row r="578" spans="3:3" x14ac:dyDescent="0.2">
      <c r="C578" s="99" t="s">
        <v>906</v>
      </c>
    </row>
    <row r="579" spans="3:3" x14ac:dyDescent="0.2">
      <c r="C579" s="99" t="s">
        <v>905</v>
      </c>
    </row>
    <row r="580" spans="3:3" x14ac:dyDescent="0.2">
      <c r="C580" s="99" t="s">
        <v>904</v>
      </c>
    </row>
    <row r="581" spans="3:3" x14ac:dyDescent="0.2">
      <c r="C581" s="99" t="s">
        <v>903</v>
      </c>
    </row>
    <row r="582" spans="3:3" x14ac:dyDescent="0.2">
      <c r="C582" s="99" t="s">
        <v>902</v>
      </c>
    </row>
    <row r="583" spans="3:3" x14ac:dyDescent="0.2">
      <c r="C583" s="99" t="s">
        <v>1534</v>
      </c>
    </row>
    <row r="584" spans="3:3" x14ac:dyDescent="0.2">
      <c r="C584" s="99" t="s">
        <v>901</v>
      </c>
    </row>
    <row r="585" spans="3:3" x14ac:dyDescent="0.2">
      <c r="C585" s="99" t="s">
        <v>900</v>
      </c>
    </row>
    <row r="586" spans="3:3" x14ac:dyDescent="0.2">
      <c r="C586" s="99" t="s">
        <v>899</v>
      </c>
    </row>
    <row r="587" spans="3:3" x14ac:dyDescent="0.2">
      <c r="C587" s="99" t="s">
        <v>898</v>
      </c>
    </row>
    <row r="588" spans="3:3" x14ac:dyDescent="0.2">
      <c r="C588" s="99" t="s">
        <v>897</v>
      </c>
    </row>
    <row r="589" spans="3:3" x14ac:dyDescent="0.2">
      <c r="C589" s="99" t="s">
        <v>896</v>
      </c>
    </row>
    <row r="590" spans="3:3" x14ac:dyDescent="0.2">
      <c r="C590" s="99" t="s">
        <v>895</v>
      </c>
    </row>
    <row r="591" spans="3:3" x14ac:dyDescent="0.2">
      <c r="C591" s="99" t="s">
        <v>894</v>
      </c>
    </row>
    <row r="592" spans="3:3" x14ac:dyDescent="0.2">
      <c r="C592" s="99" t="s">
        <v>893</v>
      </c>
    </row>
    <row r="593" spans="3:3" x14ac:dyDescent="0.2">
      <c r="C593" s="99" t="s">
        <v>892</v>
      </c>
    </row>
    <row r="594" spans="3:3" x14ac:dyDescent="0.2">
      <c r="C594" s="99" t="s">
        <v>891</v>
      </c>
    </row>
    <row r="595" spans="3:3" x14ac:dyDescent="0.2">
      <c r="C595" s="99" t="s">
        <v>890</v>
      </c>
    </row>
    <row r="596" spans="3:3" x14ac:dyDescent="0.2">
      <c r="C596" s="99" t="s">
        <v>1535</v>
      </c>
    </row>
    <row r="597" spans="3:3" x14ac:dyDescent="0.2">
      <c r="C597" s="99" t="s">
        <v>889</v>
      </c>
    </row>
    <row r="598" spans="3:3" x14ac:dyDescent="0.2">
      <c r="C598" s="99" t="s">
        <v>888</v>
      </c>
    </row>
    <row r="599" spans="3:3" x14ac:dyDescent="0.2">
      <c r="C599" s="99" t="s">
        <v>1536</v>
      </c>
    </row>
    <row r="600" spans="3:3" x14ac:dyDescent="0.2">
      <c r="C600" s="99" t="s">
        <v>887</v>
      </c>
    </row>
    <row r="601" spans="3:3" x14ac:dyDescent="0.2">
      <c r="C601" s="99" t="s">
        <v>1537</v>
      </c>
    </row>
    <row r="602" spans="3:3" x14ac:dyDescent="0.2">
      <c r="C602" s="99" t="s">
        <v>886</v>
      </c>
    </row>
    <row r="603" spans="3:3" x14ac:dyDescent="0.2">
      <c r="C603" s="99" t="s">
        <v>1538</v>
      </c>
    </row>
    <row r="604" spans="3:3" x14ac:dyDescent="0.2">
      <c r="C604" s="99" t="s">
        <v>1539</v>
      </c>
    </row>
    <row r="605" spans="3:3" x14ac:dyDescent="0.2">
      <c r="C605" s="99" t="s">
        <v>885</v>
      </c>
    </row>
    <row r="606" spans="3:3" x14ac:dyDescent="0.2">
      <c r="C606" s="99" t="s">
        <v>884</v>
      </c>
    </row>
    <row r="607" spans="3:3" x14ac:dyDescent="0.2">
      <c r="C607" s="99" t="s">
        <v>1540</v>
      </c>
    </row>
    <row r="608" spans="3:3" x14ac:dyDescent="0.2">
      <c r="C608" s="99" t="s">
        <v>1541</v>
      </c>
    </row>
    <row r="609" spans="3:3" x14ac:dyDescent="0.2">
      <c r="C609" s="99" t="s">
        <v>1542</v>
      </c>
    </row>
    <row r="610" spans="3:3" x14ac:dyDescent="0.2">
      <c r="C610" s="99" t="s">
        <v>883</v>
      </c>
    </row>
    <row r="611" spans="3:3" x14ac:dyDescent="0.2">
      <c r="C611" s="99" t="s">
        <v>882</v>
      </c>
    </row>
    <row r="612" spans="3:3" x14ac:dyDescent="0.2">
      <c r="C612" s="99" t="s">
        <v>881</v>
      </c>
    </row>
    <row r="613" spans="3:3" x14ac:dyDescent="0.2">
      <c r="C613" s="99" t="s">
        <v>880</v>
      </c>
    </row>
    <row r="614" spans="3:3" x14ac:dyDescent="0.2">
      <c r="C614" s="99" t="s">
        <v>1543</v>
      </c>
    </row>
    <row r="615" spans="3:3" x14ac:dyDescent="0.2">
      <c r="C615" s="99" t="s">
        <v>879</v>
      </c>
    </row>
    <row r="616" spans="3:3" x14ac:dyDescent="0.2">
      <c r="C616" s="99" t="s">
        <v>878</v>
      </c>
    </row>
    <row r="617" spans="3:3" x14ac:dyDescent="0.2">
      <c r="C617" s="99" t="s">
        <v>877</v>
      </c>
    </row>
    <row r="618" spans="3:3" x14ac:dyDescent="0.2">
      <c r="C618" s="99" t="s">
        <v>876</v>
      </c>
    </row>
    <row r="619" spans="3:3" x14ac:dyDescent="0.2">
      <c r="C619" s="99" t="s">
        <v>1544</v>
      </c>
    </row>
    <row r="620" spans="3:3" x14ac:dyDescent="0.2">
      <c r="C620" s="99" t="s">
        <v>875</v>
      </c>
    </row>
    <row r="621" spans="3:3" x14ac:dyDescent="0.2">
      <c r="C621" s="99" t="s">
        <v>1545</v>
      </c>
    </row>
    <row r="622" spans="3:3" x14ac:dyDescent="0.2">
      <c r="C622" s="99" t="s">
        <v>874</v>
      </c>
    </row>
    <row r="623" spans="3:3" x14ac:dyDescent="0.2">
      <c r="C623" s="99" t="s">
        <v>873</v>
      </c>
    </row>
    <row r="624" spans="3:3" x14ac:dyDescent="0.2">
      <c r="C624" s="99" t="s">
        <v>872</v>
      </c>
    </row>
    <row r="625" spans="3:3" x14ac:dyDescent="0.2">
      <c r="C625" s="99" t="s">
        <v>1546</v>
      </c>
    </row>
    <row r="626" spans="3:3" x14ac:dyDescent="0.2">
      <c r="C626" s="99" t="s">
        <v>871</v>
      </c>
    </row>
    <row r="627" spans="3:3" x14ac:dyDescent="0.2">
      <c r="C627" s="99" t="s">
        <v>1547</v>
      </c>
    </row>
    <row r="628" spans="3:3" x14ac:dyDescent="0.2">
      <c r="C628" s="99" t="s">
        <v>870</v>
      </c>
    </row>
    <row r="629" spans="3:3" x14ac:dyDescent="0.2">
      <c r="C629" s="99" t="s">
        <v>869</v>
      </c>
    </row>
    <row r="630" spans="3:3" x14ac:dyDescent="0.2">
      <c r="C630" s="99" t="s">
        <v>868</v>
      </c>
    </row>
    <row r="631" spans="3:3" x14ac:dyDescent="0.2">
      <c r="C631" s="99" t="s">
        <v>1548</v>
      </c>
    </row>
    <row r="632" spans="3:3" x14ac:dyDescent="0.2">
      <c r="C632" s="99" t="s">
        <v>867</v>
      </c>
    </row>
    <row r="633" spans="3:3" x14ac:dyDescent="0.2">
      <c r="C633" s="99" t="s">
        <v>1549</v>
      </c>
    </row>
    <row r="634" spans="3:3" x14ac:dyDescent="0.2">
      <c r="C634" s="99" t="s">
        <v>866</v>
      </c>
    </row>
    <row r="635" spans="3:3" x14ac:dyDescent="0.2">
      <c r="C635" s="99" t="s">
        <v>865</v>
      </c>
    </row>
    <row r="636" spans="3:3" x14ac:dyDescent="0.2">
      <c r="C636" s="99" t="s">
        <v>864</v>
      </c>
    </row>
    <row r="637" spans="3:3" x14ac:dyDescent="0.2">
      <c r="C637" s="99" t="s">
        <v>1550</v>
      </c>
    </row>
    <row r="638" spans="3:3" x14ac:dyDescent="0.2">
      <c r="C638" s="99" t="s">
        <v>863</v>
      </c>
    </row>
    <row r="639" spans="3:3" x14ac:dyDescent="0.2">
      <c r="C639" s="99" t="s">
        <v>862</v>
      </c>
    </row>
    <row r="640" spans="3:3" x14ac:dyDescent="0.2">
      <c r="C640" s="99" t="s">
        <v>1551</v>
      </c>
    </row>
    <row r="641" spans="3:3" x14ac:dyDescent="0.2">
      <c r="C641" s="99" t="s">
        <v>1552</v>
      </c>
    </row>
    <row r="642" spans="3:3" x14ac:dyDescent="0.2">
      <c r="C642" s="99" t="s">
        <v>1553</v>
      </c>
    </row>
    <row r="643" spans="3:3" x14ac:dyDescent="0.2">
      <c r="C643" s="99" t="s">
        <v>861</v>
      </c>
    </row>
    <row r="644" spans="3:3" x14ac:dyDescent="0.2">
      <c r="C644" s="99" t="s">
        <v>1554</v>
      </c>
    </row>
    <row r="645" spans="3:3" x14ac:dyDescent="0.2">
      <c r="C645" s="99" t="s">
        <v>860</v>
      </c>
    </row>
    <row r="646" spans="3:3" x14ac:dyDescent="0.2">
      <c r="C646" s="99" t="s">
        <v>859</v>
      </c>
    </row>
    <row r="647" spans="3:3" x14ac:dyDescent="0.2">
      <c r="C647" s="99" t="s">
        <v>858</v>
      </c>
    </row>
    <row r="648" spans="3:3" x14ac:dyDescent="0.2">
      <c r="C648" s="99" t="s">
        <v>857</v>
      </c>
    </row>
    <row r="649" spans="3:3" x14ac:dyDescent="0.2">
      <c r="C649" s="99" t="s">
        <v>856</v>
      </c>
    </row>
    <row r="650" spans="3:3" x14ac:dyDescent="0.2">
      <c r="C650" s="99" t="s">
        <v>855</v>
      </c>
    </row>
    <row r="651" spans="3:3" x14ac:dyDescent="0.2">
      <c r="C651" s="99" t="s">
        <v>1555</v>
      </c>
    </row>
    <row r="652" spans="3:3" x14ac:dyDescent="0.2">
      <c r="C652" s="99" t="s">
        <v>854</v>
      </c>
    </row>
    <row r="653" spans="3:3" x14ac:dyDescent="0.2">
      <c r="C653" s="99" t="s">
        <v>853</v>
      </c>
    </row>
    <row r="654" spans="3:3" x14ac:dyDescent="0.2">
      <c r="C654" s="99" t="s">
        <v>1556</v>
      </c>
    </row>
    <row r="655" spans="3:3" x14ac:dyDescent="0.2">
      <c r="C655" s="99" t="s">
        <v>852</v>
      </c>
    </row>
    <row r="656" spans="3:3" x14ac:dyDescent="0.2">
      <c r="C656" s="99" t="s">
        <v>851</v>
      </c>
    </row>
    <row r="657" spans="3:3" x14ac:dyDescent="0.2">
      <c r="C657" s="99" t="s">
        <v>850</v>
      </c>
    </row>
    <row r="658" spans="3:3" x14ac:dyDescent="0.2">
      <c r="C658" s="99" t="s">
        <v>1557</v>
      </c>
    </row>
    <row r="659" spans="3:3" x14ac:dyDescent="0.2">
      <c r="C659" s="99" t="s">
        <v>849</v>
      </c>
    </row>
    <row r="660" spans="3:3" x14ac:dyDescent="0.2">
      <c r="C660" s="99" t="s">
        <v>848</v>
      </c>
    </row>
    <row r="661" spans="3:3" x14ac:dyDescent="0.2">
      <c r="C661" s="99" t="s">
        <v>847</v>
      </c>
    </row>
    <row r="662" spans="3:3" x14ac:dyDescent="0.2">
      <c r="C662" s="99" t="s">
        <v>846</v>
      </c>
    </row>
    <row r="663" spans="3:3" x14ac:dyDescent="0.2">
      <c r="C663" s="99" t="s">
        <v>845</v>
      </c>
    </row>
    <row r="664" spans="3:3" x14ac:dyDescent="0.2">
      <c r="C664" s="99" t="s">
        <v>844</v>
      </c>
    </row>
    <row r="665" spans="3:3" x14ac:dyDescent="0.2">
      <c r="C665" s="99" t="s">
        <v>843</v>
      </c>
    </row>
    <row r="666" spans="3:3" x14ac:dyDescent="0.2">
      <c r="C666" s="99" t="s">
        <v>842</v>
      </c>
    </row>
    <row r="667" spans="3:3" x14ac:dyDescent="0.2">
      <c r="C667" s="99" t="s">
        <v>841</v>
      </c>
    </row>
    <row r="668" spans="3:3" x14ac:dyDescent="0.2">
      <c r="C668" s="99" t="s">
        <v>840</v>
      </c>
    </row>
    <row r="669" spans="3:3" x14ac:dyDescent="0.2">
      <c r="C669" s="99" t="s">
        <v>1558</v>
      </c>
    </row>
    <row r="670" spans="3:3" x14ac:dyDescent="0.2">
      <c r="C670" s="99" t="s">
        <v>839</v>
      </c>
    </row>
    <row r="671" spans="3:3" x14ac:dyDescent="0.2">
      <c r="C671" s="99" t="s">
        <v>838</v>
      </c>
    </row>
    <row r="672" spans="3:3" x14ac:dyDescent="0.2">
      <c r="C672" s="99" t="s">
        <v>1559</v>
      </c>
    </row>
    <row r="673" spans="3:3" x14ac:dyDescent="0.2">
      <c r="C673" s="99" t="s">
        <v>837</v>
      </c>
    </row>
    <row r="674" spans="3:3" x14ac:dyDescent="0.2">
      <c r="C674" s="99" t="s">
        <v>1560</v>
      </c>
    </row>
    <row r="675" spans="3:3" x14ac:dyDescent="0.2">
      <c r="C675" s="99" t="s">
        <v>1561</v>
      </c>
    </row>
    <row r="676" spans="3:3" x14ac:dyDescent="0.2">
      <c r="C676" s="99" t="s">
        <v>836</v>
      </c>
    </row>
    <row r="677" spans="3:3" x14ac:dyDescent="0.2">
      <c r="C677" s="99" t="s">
        <v>835</v>
      </c>
    </row>
    <row r="678" spans="3:3" x14ac:dyDescent="0.2">
      <c r="C678" s="99" t="s">
        <v>834</v>
      </c>
    </row>
    <row r="679" spans="3:3" x14ac:dyDescent="0.2">
      <c r="C679" s="99" t="s">
        <v>833</v>
      </c>
    </row>
    <row r="680" spans="3:3" x14ac:dyDescent="0.2">
      <c r="C680" s="99" t="s">
        <v>832</v>
      </c>
    </row>
    <row r="681" spans="3:3" x14ac:dyDescent="0.2">
      <c r="C681" s="99" t="s">
        <v>831</v>
      </c>
    </row>
    <row r="682" spans="3:3" x14ac:dyDescent="0.2">
      <c r="C682" s="99" t="s">
        <v>830</v>
      </c>
    </row>
    <row r="683" spans="3:3" x14ac:dyDescent="0.2">
      <c r="C683" s="99" t="s">
        <v>829</v>
      </c>
    </row>
    <row r="684" spans="3:3" x14ac:dyDescent="0.2">
      <c r="C684" s="99" t="s">
        <v>828</v>
      </c>
    </row>
    <row r="685" spans="3:3" x14ac:dyDescent="0.2">
      <c r="C685" s="99" t="s">
        <v>827</v>
      </c>
    </row>
    <row r="686" spans="3:3" x14ac:dyDescent="0.2">
      <c r="C686" s="99" t="s">
        <v>826</v>
      </c>
    </row>
    <row r="687" spans="3:3" x14ac:dyDescent="0.2">
      <c r="C687" s="99" t="s">
        <v>825</v>
      </c>
    </row>
    <row r="688" spans="3:3" x14ac:dyDescent="0.2">
      <c r="C688" s="99" t="s">
        <v>824</v>
      </c>
    </row>
    <row r="689" spans="3:3" x14ac:dyDescent="0.2">
      <c r="C689" s="99" t="s">
        <v>1562</v>
      </c>
    </row>
    <row r="690" spans="3:3" x14ac:dyDescent="0.2">
      <c r="C690" s="99" t="s">
        <v>823</v>
      </c>
    </row>
    <row r="691" spans="3:3" x14ac:dyDescent="0.2">
      <c r="C691" s="99" t="s">
        <v>822</v>
      </c>
    </row>
    <row r="692" spans="3:3" x14ac:dyDescent="0.2">
      <c r="C692" s="99" t="s">
        <v>821</v>
      </c>
    </row>
    <row r="693" spans="3:3" x14ac:dyDescent="0.2">
      <c r="C693" s="99" t="s">
        <v>820</v>
      </c>
    </row>
    <row r="694" spans="3:3" x14ac:dyDescent="0.2">
      <c r="C694" s="99" t="s">
        <v>819</v>
      </c>
    </row>
    <row r="695" spans="3:3" x14ac:dyDescent="0.2">
      <c r="C695" s="99" t="s">
        <v>818</v>
      </c>
    </row>
    <row r="696" spans="3:3" x14ac:dyDescent="0.2">
      <c r="C696" s="99" t="s">
        <v>817</v>
      </c>
    </row>
    <row r="697" spans="3:3" x14ac:dyDescent="0.2">
      <c r="C697" s="99" t="s">
        <v>816</v>
      </c>
    </row>
    <row r="698" spans="3:3" x14ac:dyDescent="0.2">
      <c r="C698" s="99" t="s">
        <v>1563</v>
      </c>
    </row>
    <row r="699" spans="3:3" x14ac:dyDescent="0.2">
      <c r="C699" s="99" t="s">
        <v>815</v>
      </c>
    </row>
    <row r="700" spans="3:3" x14ac:dyDescent="0.2">
      <c r="C700" s="99" t="s">
        <v>814</v>
      </c>
    </row>
    <row r="701" spans="3:3" x14ac:dyDescent="0.2">
      <c r="C701" s="99" t="s">
        <v>813</v>
      </c>
    </row>
    <row r="702" spans="3:3" x14ac:dyDescent="0.2">
      <c r="C702" s="99" t="s">
        <v>812</v>
      </c>
    </row>
    <row r="703" spans="3:3" x14ac:dyDescent="0.2">
      <c r="C703" s="99" t="s">
        <v>17</v>
      </c>
    </row>
    <row r="704" spans="3:3" x14ac:dyDescent="0.2">
      <c r="C704" s="99" t="s">
        <v>811</v>
      </c>
    </row>
    <row r="705" spans="3:3" x14ac:dyDescent="0.2">
      <c r="C705" s="99" t="s">
        <v>810</v>
      </c>
    </row>
    <row r="706" spans="3:3" x14ac:dyDescent="0.2">
      <c r="C706" s="99" t="s">
        <v>1564</v>
      </c>
    </row>
    <row r="707" spans="3:3" x14ac:dyDescent="0.2">
      <c r="C707" s="99" t="s">
        <v>809</v>
      </c>
    </row>
    <row r="708" spans="3:3" x14ac:dyDescent="0.2">
      <c r="C708" s="99" t="s">
        <v>1565</v>
      </c>
    </row>
    <row r="709" spans="3:3" x14ac:dyDescent="0.2">
      <c r="C709" s="99" t="s">
        <v>808</v>
      </c>
    </row>
    <row r="710" spans="3:3" x14ac:dyDescent="0.2">
      <c r="C710" s="99" t="s">
        <v>807</v>
      </c>
    </row>
    <row r="711" spans="3:3" x14ac:dyDescent="0.2">
      <c r="C711" s="99" t="s">
        <v>806</v>
      </c>
    </row>
    <row r="712" spans="3:3" x14ac:dyDescent="0.2">
      <c r="C712" s="99" t="s">
        <v>805</v>
      </c>
    </row>
    <row r="713" spans="3:3" x14ac:dyDescent="0.2">
      <c r="C713" s="99" t="s">
        <v>804</v>
      </c>
    </row>
    <row r="714" spans="3:3" x14ac:dyDescent="0.2">
      <c r="C714" s="99" t="s">
        <v>803</v>
      </c>
    </row>
    <row r="715" spans="3:3" x14ac:dyDescent="0.2">
      <c r="C715" s="99" t="s">
        <v>802</v>
      </c>
    </row>
    <row r="716" spans="3:3" x14ac:dyDescent="0.2">
      <c r="C716" s="99" t="s">
        <v>801</v>
      </c>
    </row>
    <row r="717" spans="3:3" x14ac:dyDescent="0.2">
      <c r="C717" s="99" t="s">
        <v>800</v>
      </c>
    </row>
    <row r="718" spans="3:3" x14ac:dyDescent="0.2">
      <c r="C718" s="99" t="s">
        <v>799</v>
      </c>
    </row>
    <row r="719" spans="3:3" x14ac:dyDescent="0.2">
      <c r="C719" s="99" t="s">
        <v>798</v>
      </c>
    </row>
    <row r="720" spans="3:3" x14ac:dyDescent="0.2">
      <c r="C720" s="99" t="s">
        <v>797</v>
      </c>
    </row>
    <row r="721" spans="3:3" x14ac:dyDescent="0.2">
      <c r="C721" s="99" t="s">
        <v>796</v>
      </c>
    </row>
    <row r="722" spans="3:3" x14ac:dyDescent="0.2">
      <c r="C722" s="99" t="s">
        <v>795</v>
      </c>
    </row>
    <row r="723" spans="3:3" x14ac:dyDescent="0.2">
      <c r="C723" s="99" t="s">
        <v>794</v>
      </c>
    </row>
    <row r="724" spans="3:3" x14ac:dyDescent="0.2">
      <c r="C724" s="99" t="s">
        <v>1566</v>
      </c>
    </row>
    <row r="725" spans="3:3" x14ac:dyDescent="0.2">
      <c r="C725" s="99" t="s">
        <v>1567</v>
      </c>
    </row>
    <row r="726" spans="3:3" x14ac:dyDescent="0.2">
      <c r="C726" s="99" t="s">
        <v>793</v>
      </c>
    </row>
    <row r="727" spans="3:3" x14ac:dyDescent="0.2">
      <c r="C727" s="99" t="s">
        <v>1568</v>
      </c>
    </row>
    <row r="728" spans="3:3" x14ac:dyDescent="0.2">
      <c r="C728" s="99" t="s">
        <v>792</v>
      </c>
    </row>
    <row r="729" spans="3:3" x14ac:dyDescent="0.2">
      <c r="C729" s="99" t="s">
        <v>1569</v>
      </c>
    </row>
    <row r="730" spans="3:3" x14ac:dyDescent="0.2">
      <c r="C730" s="99" t="s">
        <v>791</v>
      </c>
    </row>
    <row r="731" spans="3:3" x14ac:dyDescent="0.2">
      <c r="C731" s="99" t="s">
        <v>23</v>
      </c>
    </row>
    <row r="732" spans="3:3" x14ac:dyDescent="0.2">
      <c r="C732" s="99" t="s">
        <v>790</v>
      </c>
    </row>
    <row r="733" spans="3:3" x14ac:dyDescent="0.2">
      <c r="C733" s="99" t="s">
        <v>789</v>
      </c>
    </row>
    <row r="734" spans="3:3" x14ac:dyDescent="0.2">
      <c r="C734" s="99" t="s">
        <v>788</v>
      </c>
    </row>
    <row r="735" spans="3:3" x14ac:dyDescent="0.2">
      <c r="C735" s="99" t="s">
        <v>787</v>
      </c>
    </row>
    <row r="736" spans="3:3" x14ac:dyDescent="0.2">
      <c r="C736" s="99" t="s">
        <v>786</v>
      </c>
    </row>
    <row r="737" spans="3:3" x14ac:dyDescent="0.2">
      <c r="C737" s="99" t="s">
        <v>1570</v>
      </c>
    </row>
    <row r="738" spans="3:3" x14ac:dyDescent="0.2">
      <c r="C738" s="99" t="s">
        <v>785</v>
      </c>
    </row>
    <row r="739" spans="3:3" x14ac:dyDescent="0.2">
      <c r="C739" s="99" t="s">
        <v>784</v>
      </c>
    </row>
    <row r="740" spans="3:3" x14ac:dyDescent="0.2">
      <c r="C740" s="99" t="s">
        <v>783</v>
      </c>
    </row>
    <row r="741" spans="3:3" x14ac:dyDescent="0.2">
      <c r="C741" s="99" t="s">
        <v>782</v>
      </c>
    </row>
    <row r="742" spans="3:3" x14ac:dyDescent="0.2">
      <c r="C742" s="99" t="s">
        <v>781</v>
      </c>
    </row>
    <row r="743" spans="3:3" x14ac:dyDescent="0.2">
      <c r="C743" s="99" t="s">
        <v>780</v>
      </c>
    </row>
    <row r="744" spans="3:3" x14ac:dyDescent="0.2">
      <c r="C744" s="99" t="s">
        <v>779</v>
      </c>
    </row>
    <row r="745" spans="3:3" x14ac:dyDescent="0.2">
      <c r="C745" s="99" t="s">
        <v>778</v>
      </c>
    </row>
    <row r="746" spans="3:3" x14ac:dyDescent="0.2">
      <c r="C746" s="99" t="s">
        <v>777</v>
      </c>
    </row>
    <row r="747" spans="3:3" x14ac:dyDescent="0.2">
      <c r="C747" s="99" t="s">
        <v>776</v>
      </c>
    </row>
    <row r="748" spans="3:3" x14ac:dyDescent="0.2">
      <c r="C748" s="99" t="s">
        <v>775</v>
      </c>
    </row>
    <row r="749" spans="3:3" x14ac:dyDescent="0.2">
      <c r="C749" s="99" t="s">
        <v>774</v>
      </c>
    </row>
    <row r="750" spans="3:3" x14ac:dyDescent="0.2">
      <c r="C750" s="99" t="s">
        <v>1571</v>
      </c>
    </row>
    <row r="751" spans="3:3" x14ac:dyDescent="0.2">
      <c r="C751" s="99" t="s">
        <v>773</v>
      </c>
    </row>
    <row r="752" spans="3:3" x14ac:dyDescent="0.2">
      <c r="C752" s="99" t="s">
        <v>1572</v>
      </c>
    </row>
    <row r="753" spans="3:3" x14ac:dyDescent="0.2">
      <c r="C753" s="99" t="s">
        <v>772</v>
      </c>
    </row>
    <row r="754" spans="3:3" x14ac:dyDescent="0.2">
      <c r="C754" s="99" t="s">
        <v>771</v>
      </c>
    </row>
    <row r="755" spans="3:3" x14ac:dyDescent="0.2">
      <c r="C755" s="99" t="s">
        <v>770</v>
      </c>
    </row>
    <row r="756" spans="3:3" x14ac:dyDescent="0.2">
      <c r="C756" s="99" t="s">
        <v>769</v>
      </c>
    </row>
    <row r="757" spans="3:3" x14ac:dyDescent="0.2">
      <c r="C757" s="99" t="s">
        <v>1573</v>
      </c>
    </row>
    <row r="758" spans="3:3" x14ac:dyDescent="0.2">
      <c r="C758" s="99" t="s">
        <v>768</v>
      </c>
    </row>
    <row r="759" spans="3:3" x14ac:dyDescent="0.2">
      <c r="C759" s="99" t="s">
        <v>767</v>
      </c>
    </row>
    <row r="760" spans="3:3" x14ac:dyDescent="0.2">
      <c r="C760" s="99" t="s">
        <v>766</v>
      </c>
    </row>
    <row r="761" spans="3:3" x14ac:dyDescent="0.2">
      <c r="C761" s="99" t="s">
        <v>765</v>
      </c>
    </row>
    <row r="762" spans="3:3" x14ac:dyDescent="0.2">
      <c r="C762" s="99" t="s">
        <v>764</v>
      </c>
    </row>
    <row r="763" spans="3:3" x14ac:dyDescent="0.2">
      <c r="C763" s="99" t="s">
        <v>763</v>
      </c>
    </row>
    <row r="764" spans="3:3" x14ac:dyDescent="0.2">
      <c r="C764" s="99" t="s">
        <v>762</v>
      </c>
    </row>
    <row r="765" spans="3:3" x14ac:dyDescent="0.2">
      <c r="C765" s="99" t="s">
        <v>1574</v>
      </c>
    </row>
    <row r="766" spans="3:3" x14ac:dyDescent="0.2">
      <c r="C766" s="99" t="s">
        <v>761</v>
      </c>
    </row>
    <row r="767" spans="3:3" x14ac:dyDescent="0.2">
      <c r="C767" s="99" t="s">
        <v>1575</v>
      </c>
    </row>
    <row r="768" spans="3:3" x14ac:dyDescent="0.2">
      <c r="C768" s="99" t="s">
        <v>760</v>
      </c>
    </row>
    <row r="769" spans="3:3" x14ac:dyDescent="0.2">
      <c r="C769" s="99" t="s">
        <v>759</v>
      </c>
    </row>
    <row r="770" spans="3:3" x14ac:dyDescent="0.2">
      <c r="C770" s="99" t="s">
        <v>758</v>
      </c>
    </row>
    <row r="771" spans="3:3" x14ac:dyDescent="0.2">
      <c r="C771" s="99" t="s">
        <v>757</v>
      </c>
    </row>
    <row r="772" spans="3:3" x14ac:dyDescent="0.2">
      <c r="C772" s="99" t="s">
        <v>756</v>
      </c>
    </row>
    <row r="773" spans="3:3" x14ac:dyDescent="0.2">
      <c r="C773" s="99" t="s">
        <v>755</v>
      </c>
    </row>
    <row r="774" spans="3:3" x14ac:dyDescent="0.2">
      <c r="C774" s="99" t="s">
        <v>754</v>
      </c>
    </row>
    <row r="775" spans="3:3" x14ac:dyDescent="0.2">
      <c r="C775" s="99" t="s">
        <v>753</v>
      </c>
    </row>
    <row r="776" spans="3:3" x14ac:dyDescent="0.2">
      <c r="C776" s="99" t="s">
        <v>752</v>
      </c>
    </row>
    <row r="777" spans="3:3" x14ac:dyDescent="0.2">
      <c r="C777" s="99" t="s">
        <v>1576</v>
      </c>
    </row>
    <row r="778" spans="3:3" x14ac:dyDescent="0.2">
      <c r="C778" s="99" t="s">
        <v>1577</v>
      </c>
    </row>
    <row r="779" spans="3:3" x14ac:dyDescent="0.2">
      <c r="C779" s="99" t="s">
        <v>751</v>
      </c>
    </row>
    <row r="780" spans="3:3" x14ac:dyDescent="0.2">
      <c r="C780" s="99" t="s">
        <v>750</v>
      </c>
    </row>
    <row r="781" spans="3:3" x14ac:dyDescent="0.2">
      <c r="C781" s="99" t="s">
        <v>749</v>
      </c>
    </row>
    <row r="782" spans="3:3" x14ac:dyDescent="0.2">
      <c r="C782" s="99" t="s">
        <v>1578</v>
      </c>
    </row>
    <row r="783" spans="3:3" x14ac:dyDescent="0.2">
      <c r="C783" s="99" t="s">
        <v>748</v>
      </c>
    </row>
    <row r="784" spans="3:3" x14ac:dyDescent="0.2">
      <c r="C784" s="99" t="s">
        <v>747</v>
      </c>
    </row>
    <row r="785" spans="3:3" x14ac:dyDescent="0.2">
      <c r="C785" s="99" t="s">
        <v>746</v>
      </c>
    </row>
    <row r="786" spans="3:3" x14ac:dyDescent="0.2">
      <c r="C786" s="99" t="s">
        <v>1579</v>
      </c>
    </row>
    <row r="787" spans="3:3" x14ac:dyDescent="0.2">
      <c r="C787" s="99" t="s">
        <v>1580</v>
      </c>
    </row>
    <row r="788" spans="3:3" x14ac:dyDescent="0.2">
      <c r="C788" s="99" t="s">
        <v>745</v>
      </c>
    </row>
    <row r="789" spans="3:3" x14ac:dyDescent="0.2">
      <c r="C789" s="99" t="s">
        <v>1581</v>
      </c>
    </row>
    <row r="790" spans="3:3" x14ac:dyDescent="0.2">
      <c r="C790" s="99" t="s">
        <v>744</v>
      </c>
    </row>
    <row r="791" spans="3:3" x14ac:dyDescent="0.2">
      <c r="C791" s="99" t="s">
        <v>743</v>
      </c>
    </row>
    <row r="792" spans="3:3" x14ac:dyDescent="0.2">
      <c r="C792" s="99" t="s">
        <v>742</v>
      </c>
    </row>
    <row r="793" spans="3:3" x14ac:dyDescent="0.2">
      <c r="C793" s="99" t="s">
        <v>741</v>
      </c>
    </row>
    <row r="794" spans="3:3" x14ac:dyDescent="0.2">
      <c r="C794" s="99" t="s">
        <v>740</v>
      </c>
    </row>
    <row r="795" spans="3:3" x14ac:dyDescent="0.2">
      <c r="C795" s="99" t="s">
        <v>739</v>
      </c>
    </row>
    <row r="796" spans="3:3" x14ac:dyDescent="0.2">
      <c r="C796" s="99" t="s">
        <v>738</v>
      </c>
    </row>
    <row r="797" spans="3:3" x14ac:dyDescent="0.2">
      <c r="C797" s="99" t="s">
        <v>1582</v>
      </c>
    </row>
    <row r="798" spans="3:3" x14ac:dyDescent="0.2">
      <c r="C798" s="99" t="s">
        <v>737</v>
      </c>
    </row>
    <row r="799" spans="3:3" x14ac:dyDescent="0.2">
      <c r="C799" s="99" t="s">
        <v>736</v>
      </c>
    </row>
    <row r="800" spans="3:3" x14ac:dyDescent="0.2">
      <c r="C800" s="99" t="s">
        <v>735</v>
      </c>
    </row>
    <row r="801" spans="3:3" x14ac:dyDescent="0.2">
      <c r="C801" s="99" t="s">
        <v>734</v>
      </c>
    </row>
    <row r="802" spans="3:3" x14ac:dyDescent="0.2">
      <c r="C802" s="99" t="s">
        <v>733</v>
      </c>
    </row>
    <row r="803" spans="3:3" x14ac:dyDescent="0.2">
      <c r="C803" s="99" t="s">
        <v>1583</v>
      </c>
    </row>
    <row r="804" spans="3:3" x14ac:dyDescent="0.2">
      <c r="C804" s="99" t="s">
        <v>732</v>
      </c>
    </row>
    <row r="805" spans="3:3" x14ac:dyDescent="0.2">
      <c r="C805" s="99" t="s">
        <v>731</v>
      </c>
    </row>
    <row r="806" spans="3:3" x14ac:dyDescent="0.2">
      <c r="C806" s="99" t="s">
        <v>730</v>
      </c>
    </row>
    <row r="807" spans="3:3" x14ac:dyDescent="0.2">
      <c r="C807" s="99" t="s">
        <v>729</v>
      </c>
    </row>
    <row r="808" spans="3:3" x14ac:dyDescent="0.2">
      <c r="C808" s="99" t="s">
        <v>728</v>
      </c>
    </row>
    <row r="809" spans="3:3" x14ac:dyDescent="0.2">
      <c r="C809" s="99" t="s">
        <v>727</v>
      </c>
    </row>
    <row r="810" spans="3:3" x14ac:dyDescent="0.2">
      <c r="C810" s="99" t="s">
        <v>726</v>
      </c>
    </row>
    <row r="811" spans="3:3" x14ac:dyDescent="0.2">
      <c r="C811" s="99" t="s">
        <v>725</v>
      </c>
    </row>
    <row r="812" spans="3:3" x14ac:dyDescent="0.2">
      <c r="C812" s="99" t="s">
        <v>724</v>
      </c>
    </row>
    <row r="813" spans="3:3" x14ac:dyDescent="0.2">
      <c r="C813" s="99" t="s">
        <v>723</v>
      </c>
    </row>
    <row r="814" spans="3:3" x14ac:dyDescent="0.2">
      <c r="C814" s="99" t="s">
        <v>722</v>
      </c>
    </row>
    <row r="815" spans="3:3" x14ac:dyDescent="0.2">
      <c r="C815" s="99" t="s">
        <v>721</v>
      </c>
    </row>
    <row r="816" spans="3:3" x14ac:dyDescent="0.2">
      <c r="C816" s="99" t="s">
        <v>720</v>
      </c>
    </row>
    <row r="817" spans="3:3" x14ac:dyDescent="0.2">
      <c r="C817" s="99" t="s">
        <v>1584</v>
      </c>
    </row>
    <row r="818" spans="3:3" x14ac:dyDescent="0.2">
      <c r="C818" s="99" t="s">
        <v>719</v>
      </c>
    </row>
    <row r="819" spans="3:3" x14ac:dyDescent="0.2">
      <c r="C819" s="99" t="s">
        <v>718</v>
      </c>
    </row>
    <row r="820" spans="3:3" x14ac:dyDescent="0.2">
      <c r="C820" s="99" t="s">
        <v>717</v>
      </c>
    </row>
    <row r="821" spans="3:3" x14ac:dyDescent="0.2">
      <c r="C821" s="99" t="s">
        <v>716</v>
      </c>
    </row>
    <row r="822" spans="3:3" x14ac:dyDescent="0.2">
      <c r="C822" s="99" t="s">
        <v>715</v>
      </c>
    </row>
    <row r="823" spans="3:3" x14ac:dyDescent="0.2">
      <c r="C823" s="99" t="s">
        <v>714</v>
      </c>
    </row>
    <row r="824" spans="3:3" x14ac:dyDescent="0.2">
      <c r="C824" s="99" t="s">
        <v>713</v>
      </c>
    </row>
    <row r="825" spans="3:3" x14ac:dyDescent="0.2">
      <c r="C825" s="99" t="s">
        <v>712</v>
      </c>
    </row>
    <row r="826" spans="3:3" x14ac:dyDescent="0.2">
      <c r="C826" s="99" t="s">
        <v>711</v>
      </c>
    </row>
    <row r="827" spans="3:3" x14ac:dyDescent="0.2">
      <c r="C827" s="99" t="s">
        <v>710</v>
      </c>
    </row>
    <row r="828" spans="3:3" x14ac:dyDescent="0.2">
      <c r="C828" s="99" t="s">
        <v>709</v>
      </c>
    </row>
    <row r="829" spans="3:3" x14ac:dyDescent="0.2">
      <c r="C829" s="99" t="s">
        <v>708</v>
      </c>
    </row>
    <row r="830" spans="3:3" x14ac:dyDescent="0.2">
      <c r="C830" s="99" t="s">
        <v>707</v>
      </c>
    </row>
    <row r="831" spans="3:3" x14ac:dyDescent="0.2">
      <c r="C831" s="99" t="s">
        <v>706</v>
      </c>
    </row>
    <row r="832" spans="3:3" x14ac:dyDescent="0.2">
      <c r="C832" s="99" t="s">
        <v>1585</v>
      </c>
    </row>
    <row r="833" spans="3:3" x14ac:dyDescent="0.2">
      <c r="C833" s="99" t="s">
        <v>705</v>
      </c>
    </row>
    <row r="834" spans="3:3" x14ac:dyDescent="0.2">
      <c r="C834" s="99" t="s">
        <v>704</v>
      </c>
    </row>
    <row r="835" spans="3:3" x14ac:dyDescent="0.2">
      <c r="C835" s="99" t="s">
        <v>703</v>
      </c>
    </row>
    <row r="836" spans="3:3" x14ac:dyDescent="0.2">
      <c r="C836" s="99" t="s">
        <v>1586</v>
      </c>
    </row>
    <row r="837" spans="3:3" x14ac:dyDescent="0.2">
      <c r="C837" s="99" t="s">
        <v>1587</v>
      </c>
    </row>
    <row r="838" spans="3:3" x14ac:dyDescent="0.2">
      <c r="C838" s="99" t="s">
        <v>702</v>
      </c>
    </row>
    <row r="839" spans="3:3" x14ac:dyDescent="0.2">
      <c r="C839" s="99" t="s">
        <v>701</v>
      </c>
    </row>
    <row r="840" spans="3:3" x14ac:dyDescent="0.2">
      <c r="C840" s="99" t="s">
        <v>700</v>
      </c>
    </row>
    <row r="841" spans="3:3" x14ac:dyDescent="0.2">
      <c r="C841" s="99" t="s">
        <v>699</v>
      </c>
    </row>
    <row r="842" spans="3:3" x14ac:dyDescent="0.2">
      <c r="C842" s="99" t="s">
        <v>698</v>
      </c>
    </row>
    <row r="843" spans="3:3" x14ac:dyDescent="0.2">
      <c r="C843" s="99" t="s">
        <v>697</v>
      </c>
    </row>
    <row r="844" spans="3:3" x14ac:dyDescent="0.2">
      <c r="C844" s="99" t="s">
        <v>696</v>
      </c>
    </row>
    <row r="845" spans="3:3" x14ac:dyDescent="0.2">
      <c r="C845" s="99" t="s">
        <v>695</v>
      </c>
    </row>
    <row r="846" spans="3:3" x14ac:dyDescent="0.2">
      <c r="C846" s="99" t="s">
        <v>1588</v>
      </c>
    </row>
    <row r="847" spans="3:3" x14ac:dyDescent="0.2">
      <c r="C847" s="99" t="s">
        <v>694</v>
      </c>
    </row>
    <row r="848" spans="3:3" x14ac:dyDescent="0.2">
      <c r="C848" s="99" t="s">
        <v>1589</v>
      </c>
    </row>
    <row r="849" spans="3:3" x14ac:dyDescent="0.2">
      <c r="C849" s="99" t="s">
        <v>1590</v>
      </c>
    </row>
    <row r="850" spans="3:3" x14ac:dyDescent="0.2">
      <c r="C850" s="99" t="s">
        <v>693</v>
      </c>
    </row>
    <row r="851" spans="3:3" x14ac:dyDescent="0.2">
      <c r="C851" s="99" t="s">
        <v>692</v>
      </c>
    </row>
    <row r="852" spans="3:3" x14ac:dyDescent="0.2">
      <c r="C852" s="99" t="s">
        <v>691</v>
      </c>
    </row>
    <row r="853" spans="3:3" x14ac:dyDescent="0.2">
      <c r="C853" s="99" t="s">
        <v>690</v>
      </c>
    </row>
    <row r="854" spans="3:3" x14ac:dyDescent="0.2">
      <c r="C854" s="99" t="s">
        <v>689</v>
      </c>
    </row>
    <row r="855" spans="3:3" x14ac:dyDescent="0.2">
      <c r="C855" s="99" t="s">
        <v>688</v>
      </c>
    </row>
    <row r="856" spans="3:3" x14ac:dyDescent="0.2">
      <c r="C856" s="99" t="s">
        <v>1591</v>
      </c>
    </row>
    <row r="857" spans="3:3" x14ac:dyDescent="0.2">
      <c r="C857" s="99" t="s">
        <v>687</v>
      </c>
    </row>
    <row r="858" spans="3:3" x14ac:dyDescent="0.2">
      <c r="C858" s="99" t="s">
        <v>686</v>
      </c>
    </row>
    <row r="859" spans="3:3" x14ac:dyDescent="0.2">
      <c r="C859" s="99" t="s">
        <v>1592</v>
      </c>
    </row>
    <row r="860" spans="3:3" x14ac:dyDescent="0.2">
      <c r="C860" s="99" t="s">
        <v>685</v>
      </c>
    </row>
    <row r="861" spans="3:3" x14ac:dyDescent="0.2">
      <c r="C861" s="99" t="s">
        <v>1593</v>
      </c>
    </row>
    <row r="862" spans="3:3" x14ac:dyDescent="0.2">
      <c r="C862" s="99" t="s">
        <v>684</v>
      </c>
    </row>
    <row r="863" spans="3:3" x14ac:dyDescent="0.2">
      <c r="C863" s="99" t="s">
        <v>683</v>
      </c>
    </row>
    <row r="864" spans="3:3" x14ac:dyDescent="0.2">
      <c r="C864" s="99" t="s">
        <v>1594</v>
      </c>
    </row>
    <row r="865" spans="3:3" x14ac:dyDescent="0.2">
      <c r="C865" s="99" t="s">
        <v>682</v>
      </c>
    </row>
    <row r="866" spans="3:3" x14ac:dyDescent="0.2">
      <c r="C866" s="99" t="s">
        <v>681</v>
      </c>
    </row>
    <row r="867" spans="3:3" x14ac:dyDescent="0.2">
      <c r="C867" s="99" t="s">
        <v>680</v>
      </c>
    </row>
    <row r="868" spans="3:3" x14ac:dyDescent="0.2">
      <c r="C868" s="99" t="s">
        <v>679</v>
      </c>
    </row>
    <row r="869" spans="3:3" x14ac:dyDescent="0.2">
      <c r="C869" s="99" t="s">
        <v>678</v>
      </c>
    </row>
    <row r="870" spans="3:3" x14ac:dyDescent="0.2">
      <c r="C870" s="99" t="s">
        <v>677</v>
      </c>
    </row>
    <row r="871" spans="3:3" x14ac:dyDescent="0.2">
      <c r="C871" s="99" t="s">
        <v>676</v>
      </c>
    </row>
    <row r="872" spans="3:3" x14ac:dyDescent="0.2">
      <c r="C872" s="99" t="s">
        <v>675</v>
      </c>
    </row>
    <row r="873" spans="3:3" x14ac:dyDescent="0.2">
      <c r="C873" s="99" t="s">
        <v>674</v>
      </c>
    </row>
    <row r="874" spans="3:3" x14ac:dyDescent="0.2">
      <c r="C874" s="99" t="s">
        <v>673</v>
      </c>
    </row>
    <row r="875" spans="3:3" x14ac:dyDescent="0.2">
      <c r="C875" s="99" t="s">
        <v>672</v>
      </c>
    </row>
    <row r="876" spans="3:3" x14ac:dyDescent="0.2">
      <c r="C876" s="99" t="s">
        <v>671</v>
      </c>
    </row>
    <row r="877" spans="3:3" x14ac:dyDescent="0.2">
      <c r="C877" s="99" t="s">
        <v>670</v>
      </c>
    </row>
    <row r="878" spans="3:3" x14ac:dyDescent="0.2">
      <c r="C878" s="99" t="s">
        <v>1595</v>
      </c>
    </row>
    <row r="879" spans="3:3" x14ac:dyDescent="0.2">
      <c r="C879" s="99" t="s">
        <v>1596</v>
      </c>
    </row>
    <row r="880" spans="3:3" x14ac:dyDescent="0.2">
      <c r="C880" s="99" t="s">
        <v>669</v>
      </c>
    </row>
    <row r="881" spans="3:3" x14ac:dyDescent="0.2">
      <c r="C881" s="99" t="s">
        <v>668</v>
      </c>
    </row>
    <row r="882" spans="3:3" x14ac:dyDescent="0.2">
      <c r="C882" s="99" t="s">
        <v>667</v>
      </c>
    </row>
    <row r="883" spans="3:3" x14ac:dyDescent="0.2">
      <c r="C883" s="99" t="s">
        <v>1597</v>
      </c>
    </row>
    <row r="884" spans="3:3" x14ac:dyDescent="0.2">
      <c r="C884" s="99" t="s">
        <v>666</v>
      </c>
    </row>
    <row r="885" spans="3:3" x14ac:dyDescent="0.2">
      <c r="C885" s="99" t="s">
        <v>665</v>
      </c>
    </row>
    <row r="886" spans="3:3" x14ac:dyDescent="0.2">
      <c r="C886" s="99" t="s">
        <v>664</v>
      </c>
    </row>
    <row r="887" spans="3:3" x14ac:dyDescent="0.2">
      <c r="C887" s="99" t="s">
        <v>663</v>
      </c>
    </row>
    <row r="888" spans="3:3" x14ac:dyDescent="0.2">
      <c r="C888" s="99" t="s">
        <v>662</v>
      </c>
    </row>
    <row r="889" spans="3:3" x14ac:dyDescent="0.2">
      <c r="C889" s="99" t="s">
        <v>661</v>
      </c>
    </row>
    <row r="890" spans="3:3" x14ac:dyDescent="0.2">
      <c r="C890" s="99" t="s">
        <v>660</v>
      </c>
    </row>
    <row r="891" spans="3:3" x14ac:dyDescent="0.2">
      <c r="C891" s="99" t="s">
        <v>659</v>
      </c>
    </row>
    <row r="892" spans="3:3" x14ac:dyDescent="0.2">
      <c r="C892" s="99" t="s">
        <v>658</v>
      </c>
    </row>
    <row r="893" spans="3:3" x14ac:dyDescent="0.2">
      <c r="C893" s="99" t="s">
        <v>1598</v>
      </c>
    </row>
    <row r="894" spans="3:3" x14ac:dyDescent="0.2">
      <c r="C894" s="99" t="s">
        <v>657</v>
      </c>
    </row>
    <row r="895" spans="3:3" x14ac:dyDescent="0.2">
      <c r="C895" s="99" t="s">
        <v>656</v>
      </c>
    </row>
    <row r="896" spans="3:3" x14ac:dyDescent="0.2">
      <c r="C896" s="99" t="s">
        <v>655</v>
      </c>
    </row>
    <row r="897" spans="3:3" x14ac:dyDescent="0.2">
      <c r="C897" s="99" t="s">
        <v>654</v>
      </c>
    </row>
    <row r="898" spans="3:3" x14ac:dyDescent="0.2">
      <c r="C898" s="99" t="s">
        <v>653</v>
      </c>
    </row>
    <row r="899" spans="3:3" x14ac:dyDescent="0.2">
      <c r="C899" s="99" t="s">
        <v>652</v>
      </c>
    </row>
    <row r="900" spans="3:3" x14ac:dyDescent="0.2">
      <c r="C900" s="99" t="s">
        <v>651</v>
      </c>
    </row>
    <row r="901" spans="3:3" x14ac:dyDescent="0.2">
      <c r="C901" s="99" t="s">
        <v>650</v>
      </c>
    </row>
    <row r="902" spans="3:3" x14ac:dyDescent="0.2">
      <c r="C902" s="99" t="s">
        <v>649</v>
      </c>
    </row>
    <row r="903" spans="3:3" x14ac:dyDescent="0.2">
      <c r="C903" s="99" t="s">
        <v>648</v>
      </c>
    </row>
    <row r="904" spans="3:3" x14ac:dyDescent="0.2">
      <c r="C904" s="99" t="s">
        <v>647</v>
      </c>
    </row>
    <row r="905" spans="3:3" x14ac:dyDescent="0.2">
      <c r="C905" s="99" t="s">
        <v>1599</v>
      </c>
    </row>
    <row r="906" spans="3:3" x14ac:dyDescent="0.2">
      <c r="C906" s="99" t="s">
        <v>646</v>
      </c>
    </row>
    <row r="907" spans="3:3" x14ac:dyDescent="0.2">
      <c r="C907" s="99" t="s">
        <v>645</v>
      </c>
    </row>
    <row r="908" spans="3:3" x14ac:dyDescent="0.2">
      <c r="C908" s="99" t="s">
        <v>1600</v>
      </c>
    </row>
    <row r="909" spans="3:3" x14ac:dyDescent="0.2">
      <c r="C909" s="99" t="s">
        <v>1601</v>
      </c>
    </row>
    <row r="910" spans="3:3" x14ac:dyDescent="0.2">
      <c r="C910" s="99" t="s">
        <v>644</v>
      </c>
    </row>
    <row r="911" spans="3:3" x14ac:dyDescent="0.2">
      <c r="C911" s="99" t="s">
        <v>1602</v>
      </c>
    </row>
    <row r="912" spans="3:3" x14ac:dyDescent="0.2">
      <c r="C912" s="99" t="s">
        <v>643</v>
      </c>
    </row>
    <row r="913" spans="3:3" x14ac:dyDescent="0.2">
      <c r="C913" s="99" t="s">
        <v>1603</v>
      </c>
    </row>
    <row r="914" spans="3:3" x14ac:dyDescent="0.2">
      <c r="C914" s="99" t="s">
        <v>642</v>
      </c>
    </row>
    <row r="915" spans="3:3" x14ac:dyDescent="0.2">
      <c r="C915" s="99" t="s">
        <v>641</v>
      </c>
    </row>
    <row r="916" spans="3:3" x14ac:dyDescent="0.2">
      <c r="C916" s="99" t="s">
        <v>640</v>
      </c>
    </row>
    <row r="917" spans="3:3" x14ac:dyDescent="0.2">
      <c r="C917" s="99" t="s">
        <v>639</v>
      </c>
    </row>
    <row r="918" spans="3:3" x14ac:dyDescent="0.2">
      <c r="C918" s="99" t="s">
        <v>1604</v>
      </c>
    </row>
    <row r="919" spans="3:3" x14ac:dyDescent="0.2">
      <c r="C919" s="99" t="s">
        <v>638</v>
      </c>
    </row>
    <row r="920" spans="3:3" x14ac:dyDescent="0.2">
      <c r="C920" s="99" t="s">
        <v>637</v>
      </c>
    </row>
    <row r="921" spans="3:3" x14ac:dyDescent="0.2">
      <c r="C921" s="99" t="s">
        <v>636</v>
      </c>
    </row>
    <row r="922" spans="3:3" x14ac:dyDescent="0.2">
      <c r="C922" s="99" t="s">
        <v>635</v>
      </c>
    </row>
    <row r="923" spans="3:3" x14ac:dyDescent="0.2">
      <c r="C923" s="99" t="s">
        <v>634</v>
      </c>
    </row>
    <row r="924" spans="3:3" x14ac:dyDescent="0.2">
      <c r="C924" s="99" t="s">
        <v>633</v>
      </c>
    </row>
    <row r="925" spans="3:3" x14ac:dyDescent="0.2">
      <c r="C925" s="99" t="s">
        <v>632</v>
      </c>
    </row>
    <row r="926" spans="3:3" x14ac:dyDescent="0.2">
      <c r="C926" s="99" t="s">
        <v>631</v>
      </c>
    </row>
    <row r="927" spans="3:3" x14ac:dyDescent="0.2">
      <c r="C927" s="99" t="s">
        <v>1605</v>
      </c>
    </row>
    <row r="928" spans="3:3" x14ac:dyDescent="0.2">
      <c r="C928" s="99" t="s">
        <v>630</v>
      </c>
    </row>
    <row r="929" spans="3:3" x14ac:dyDescent="0.2">
      <c r="C929" s="99" t="s">
        <v>629</v>
      </c>
    </row>
    <row r="930" spans="3:3" x14ac:dyDescent="0.2">
      <c r="C930" s="99" t="s">
        <v>628</v>
      </c>
    </row>
    <row r="931" spans="3:3" x14ac:dyDescent="0.2">
      <c r="C931" s="99" t="s">
        <v>627</v>
      </c>
    </row>
    <row r="932" spans="3:3" x14ac:dyDescent="0.2">
      <c r="C932" s="99" t="s">
        <v>626</v>
      </c>
    </row>
    <row r="933" spans="3:3" x14ac:dyDescent="0.2">
      <c r="C933" s="99" t="s">
        <v>625</v>
      </c>
    </row>
    <row r="934" spans="3:3" x14ac:dyDescent="0.2">
      <c r="C934" s="99" t="s">
        <v>1606</v>
      </c>
    </row>
    <row r="935" spans="3:3" x14ac:dyDescent="0.2">
      <c r="C935" s="99" t="s">
        <v>624</v>
      </c>
    </row>
    <row r="936" spans="3:3" x14ac:dyDescent="0.2">
      <c r="C936" s="99" t="s">
        <v>623</v>
      </c>
    </row>
    <row r="937" spans="3:3" x14ac:dyDescent="0.2">
      <c r="C937" s="99" t="s">
        <v>622</v>
      </c>
    </row>
    <row r="938" spans="3:3" x14ac:dyDescent="0.2">
      <c r="C938" s="99" t="s">
        <v>621</v>
      </c>
    </row>
    <row r="939" spans="3:3" x14ac:dyDescent="0.2">
      <c r="C939" s="99" t="s">
        <v>620</v>
      </c>
    </row>
    <row r="940" spans="3:3" x14ac:dyDescent="0.2">
      <c r="C940" s="99" t="s">
        <v>619</v>
      </c>
    </row>
    <row r="941" spans="3:3" x14ac:dyDescent="0.2">
      <c r="C941" s="99" t="s">
        <v>618</v>
      </c>
    </row>
    <row r="942" spans="3:3" x14ac:dyDescent="0.2">
      <c r="C942" s="99" t="s">
        <v>1607</v>
      </c>
    </row>
    <row r="943" spans="3:3" x14ac:dyDescent="0.2">
      <c r="C943" s="99" t="s">
        <v>617</v>
      </c>
    </row>
    <row r="944" spans="3:3" x14ac:dyDescent="0.2">
      <c r="C944" s="99" t="s">
        <v>616</v>
      </c>
    </row>
    <row r="945" spans="3:3" x14ac:dyDescent="0.2">
      <c r="C945" s="99" t="s">
        <v>615</v>
      </c>
    </row>
    <row r="946" spans="3:3" x14ac:dyDescent="0.2">
      <c r="C946" s="99" t="s">
        <v>614</v>
      </c>
    </row>
    <row r="947" spans="3:3" x14ac:dyDescent="0.2">
      <c r="C947" s="99" t="s">
        <v>1608</v>
      </c>
    </row>
    <row r="948" spans="3:3" x14ac:dyDescent="0.2">
      <c r="C948" s="99" t="s">
        <v>613</v>
      </c>
    </row>
    <row r="949" spans="3:3" x14ac:dyDescent="0.2">
      <c r="C949" s="99" t="s">
        <v>612</v>
      </c>
    </row>
    <row r="950" spans="3:3" x14ac:dyDescent="0.2">
      <c r="C950" s="99" t="s">
        <v>1609</v>
      </c>
    </row>
    <row r="951" spans="3:3" x14ac:dyDescent="0.2">
      <c r="C951" s="99" t="s">
        <v>611</v>
      </c>
    </row>
    <row r="952" spans="3:3" x14ac:dyDescent="0.2">
      <c r="C952" s="99" t="s">
        <v>610</v>
      </c>
    </row>
    <row r="953" spans="3:3" x14ac:dyDescent="0.2">
      <c r="C953" s="99" t="s">
        <v>609</v>
      </c>
    </row>
    <row r="954" spans="3:3" x14ac:dyDescent="0.2">
      <c r="C954" s="99" t="s">
        <v>608</v>
      </c>
    </row>
    <row r="955" spans="3:3" x14ac:dyDescent="0.2">
      <c r="C955" s="99" t="s">
        <v>1610</v>
      </c>
    </row>
    <row r="956" spans="3:3" x14ac:dyDescent="0.2">
      <c r="C956" s="99" t="s">
        <v>1611</v>
      </c>
    </row>
    <row r="957" spans="3:3" x14ac:dyDescent="0.2">
      <c r="C957" s="99" t="s">
        <v>607</v>
      </c>
    </row>
    <row r="958" spans="3:3" x14ac:dyDescent="0.2">
      <c r="C958" s="99" t="s">
        <v>606</v>
      </c>
    </row>
    <row r="959" spans="3:3" x14ac:dyDescent="0.2">
      <c r="C959" s="99" t="s">
        <v>605</v>
      </c>
    </row>
    <row r="960" spans="3:3" x14ac:dyDescent="0.2">
      <c r="C960" s="99" t="s">
        <v>604</v>
      </c>
    </row>
    <row r="961" spans="3:3" x14ac:dyDescent="0.2">
      <c r="C961" s="99" t="s">
        <v>603</v>
      </c>
    </row>
    <row r="962" spans="3:3" x14ac:dyDescent="0.2">
      <c r="C962" s="99" t="s">
        <v>602</v>
      </c>
    </row>
    <row r="963" spans="3:3" x14ac:dyDescent="0.2">
      <c r="C963" s="99" t="s">
        <v>601</v>
      </c>
    </row>
    <row r="964" spans="3:3" x14ac:dyDescent="0.2">
      <c r="C964" s="99" t="s">
        <v>600</v>
      </c>
    </row>
    <row r="965" spans="3:3" x14ac:dyDescent="0.2">
      <c r="C965" s="99" t="s">
        <v>599</v>
      </c>
    </row>
    <row r="966" spans="3:3" x14ac:dyDescent="0.2">
      <c r="C966" s="99" t="s">
        <v>1612</v>
      </c>
    </row>
    <row r="967" spans="3:3" x14ac:dyDescent="0.2">
      <c r="C967" s="99" t="s">
        <v>598</v>
      </c>
    </row>
    <row r="968" spans="3:3" x14ac:dyDescent="0.2">
      <c r="C968" s="99" t="s">
        <v>597</v>
      </c>
    </row>
    <row r="969" spans="3:3" x14ac:dyDescent="0.2">
      <c r="C969" s="99" t="s">
        <v>596</v>
      </c>
    </row>
    <row r="970" spans="3:3" x14ac:dyDescent="0.2">
      <c r="C970" s="99" t="s">
        <v>595</v>
      </c>
    </row>
    <row r="971" spans="3:3" x14ac:dyDescent="0.2">
      <c r="C971" s="99" t="s">
        <v>1613</v>
      </c>
    </row>
    <row r="972" spans="3:3" x14ac:dyDescent="0.2">
      <c r="C972" s="99" t="s">
        <v>594</v>
      </c>
    </row>
    <row r="973" spans="3:3" x14ac:dyDescent="0.2">
      <c r="C973" s="99" t="s">
        <v>1614</v>
      </c>
    </row>
    <row r="974" spans="3:3" x14ac:dyDescent="0.2">
      <c r="C974" s="99" t="s">
        <v>1615</v>
      </c>
    </row>
    <row r="975" spans="3:3" x14ac:dyDescent="0.2">
      <c r="C975" s="99" t="s">
        <v>593</v>
      </c>
    </row>
    <row r="976" spans="3:3" x14ac:dyDescent="0.2">
      <c r="C976" s="99" t="s">
        <v>592</v>
      </c>
    </row>
    <row r="977" spans="3:3" x14ac:dyDescent="0.2">
      <c r="C977" s="99" t="s">
        <v>591</v>
      </c>
    </row>
    <row r="978" spans="3:3" x14ac:dyDescent="0.2">
      <c r="C978" s="99" t="s">
        <v>590</v>
      </c>
    </row>
    <row r="979" spans="3:3" x14ac:dyDescent="0.2">
      <c r="C979" s="99" t="s">
        <v>589</v>
      </c>
    </row>
    <row r="980" spans="3:3" x14ac:dyDescent="0.2">
      <c r="C980" s="99" t="s">
        <v>588</v>
      </c>
    </row>
    <row r="981" spans="3:3" x14ac:dyDescent="0.2">
      <c r="C981" s="99" t="s">
        <v>587</v>
      </c>
    </row>
    <row r="982" spans="3:3" x14ac:dyDescent="0.2">
      <c r="C982" s="99" t="s">
        <v>586</v>
      </c>
    </row>
    <row r="983" spans="3:3" x14ac:dyDescent="0.2">
      <c r="C983" s="99" t="s">
        <v>1616</v>
      </c>
    </row>
    <row r="984" spans="3:3" x14ac:dyDescent="0.2">
      <c r="C984" s="99" t="s">
        <v>585</v>
      </c>
    </row>
    <row r="985" spans="3:3" x14ac:dyDescent="0.2">
      <c r="C985" s="99" t="s">
        <v>584</v>
      </c>
    </row>
    <row r="986" spans="3:3" x14ac:dyDescent="0.2">
      <c r="C986" s="99" t="s">
        <v>583</v>
      </c>
    </row>
    <row r="987" spans="3:3" x14ac:dyDescent="0.2">
      <c r="C987" s="99" t="s">
        <v>582</v>
      </c>
    </row>
    <row r="988" spans="3:3" x14ac:dyDescent="0.2">
      <c r="C988" s="99" t="s">
        <v>581</v>
      </c>
    </row>
    <row r="989" spans="3:3" x14ac:dyDescent="0.2">
      <c r="C989" s="99" t="s">
        <v>580</v>
      </c>
    </row>
    <row r="990" spans="3:3" x14ac:dyDescent="0.2">
      <c r="C990" s="99" t="s">
        <v>579</v>
      </c>
    </row>
    <row r="991" spans="3:3" x14ac:dyDescent="0.2">
      <c r="C991" s="99" t="s">
        <v>578</v>
      </c>
    </row>
    <row r="992" spans="3:3" x14ac:dyDescent="0.2">
      <c r="C992" s="99" t="s">
        <v>577</v>
      </c>
    </row>
    <row r="993" spans="3:3" x14ac:dyDescent="0.2">
      <c r="C993" s="99" t="s">
        <v>1617</v>
      </c>
    </row>
    <row r="994" spans="3:3" x14ac:dyDescent="0.2">
      <c r="C994" s="99" t="s">
        <v>576</v>
      </c>
    </row>
    <row r="995" spans="3:3" x14ac:dyDescent="0.2">
      <c r="C995" s="99" t="s">
        <v>575</v>
      </c>
    </row>
    <row r="996" spans="3:3" x14ac:dyDescent="0.2">
      <c r="C996" s="99" t="s">
        <v>574</v>
      </c>
    </row>
    <row r="997" spans="3:3" x14ac:dyDescent="0.2">
      <c r="C997" s="99" t="s">
        <v>572</v>
      </c>
    </row>
    <row r="998" spans="3:3" x14ac:dyDescent="0.2">
      <c r="C998" s="99" t="s">
        <v>571</v>
      </c>
    </row>
    <row r="999" spans="3:3" x14ac:dyDescent="0.2">
      <c r="C999" s="99" t="s">
        <v>1618</v>
      </c>
    </row>
    <row r="1000" spans="3:3" x14ac:dyDescent="0.2">
      <c r="C1000" s="99" t="s">
        <v>1619</v>
      </c>
    </row>
    <row r="1001" spans="3:3" x14ac:dyDescent="0.2">
      <c r="C1001" s="99" t="s">
        <v>570</v>
      </c>
    </row>
    <row r="1002" spans="3:3" x14ac:dyDescent="0.2">
      <c r="C1002" s="99" t="s">
        <v>569</v>
      </c>
    </row>
    <row r="1003" spans="3:3" x14ac:dyDescent="0.2">
      <c r="C1003" s="99" t="s">
        <v>568</v>
      </c>
    </row>
    <row r="1004" spans="3:3" x14ac:dyDescent="0.2">
      <c r="C1004" s="99" t="s">
        <v>567</v>
      </c>
    </row>
    <row r="1005" spans="3:3" x14ac:dyDescent="0.2">
      <c r="C1005" s="99" t="s">
        <v>1620</v>
      </c>
    </row>
    <row r="1006" spans="3:3" x14ac:dyDescent="0.2">
      <c r="C1006" s="99" t="s">
        <v>566</v>
      </c>
    </row>
    <row r="1007" spans="3:3" x14ac:dyDescent="0.2">
      <c r="C1007" s="99" t="s">
        <v>565</v>
      </c>
    </row>
    <row r="1008" spans="3:3" x14ac:dyDescent="0.2">
      <c r="C1008" s="99" t="s">
        <v>564</v>
      </c>
    </row>
    <row r="1009" spans="3:3" x14ac:dyDescent="0.2">
      <c r="C1009" s="99" t="s">
        <v>1621</v>
      </c>
    </row>
    <row r="1010" spans="3:3" x14ac:dyDescent="0.2">
      <c r="C1010" s="99" t="s">
        <v>1622</v>
      </c>
    </row>
    <row r="1011" spans="3:3" x14ac:dyDescent="0.2">
      <c r="C1011" s="99" t="s">
        <v>563</v>
      </c>
    </row>
    <row r="1012" spans="3:3" x14ac:dyDescent="0.2">
      <c r="C1012" s="99" t="s">
        <v>1623</v>
      </c>
    </row>
    <row r="1013" spans="3:3" x14ac:dyDescent="0.2">
      <c r="C1013" s="99" t="s">
        <v>562</v>
      </c>
    </row>
    <row r="1014" spans="3:3" x14ac:dyDescent="0.2">
      <c r="C1014" s="99" t="s">
        <v>561</v>
      </c>
    </row>
    <row r="1015" spans="3:3" x14ac:dyDescent="0.2">
      <c r="C1015" s="99" t="s">
        <v>560</v>
      </c>
    </row>
    <row r="1016" spans="3:3" x14ac:dyDescent="0.2">
      <c r="C1016" s="99" t="s">
        <v>1624</v>
      </c>
    </row>
    <row r="1017" spans="3:3" x14ac:dyDescent="0.2">
      <c r="C1017" s="99" t="s">
        <v>559</v>
      </c>
    </row>
    <row r="1018" spans="3:3" x14ac:dyDescent="0.2">
      <c r="C1018" s="99" t="s">
        <v>558</v>
      </c>
    </row>
    <row r="1019" spans="3:3" x14ac:dyDescent="0.2">
      <c r="C1019" s="99" t="s">
        <v>557</v>
      </c>
    </row>
    <row r="1020" spans="3:3" x14ac:dyDescent="0.2">
      <c r="C1020" s="99" t="s">
        <v>1625</v>
      </c>
    </row>
    <row r="1021" spans="3:3" x14ac:dyDescent="0.2">
      <c r="C1021" s="99" t="s">
        <v>1626</v>
      </c>
    </row>
    <row r="1022" spans="3:3" x14ac:dyDescent="0.2">
      <c r="C1022" s="99" t="s">
        <v>556</v>
      </c>
    </row>
    <row r="1023" spans="3:3" x14ac:dyDescent="0.2">
      <c r="C1023" s="99" t="s">
        <v>555</v>
      </c>
    </row>
    <row r="1024" spans="3:3" x14ac:dyDescent="0.2">
      <c r="C1024" s="99" t="s">
        <v>554</v>
      </c>
    </row>
    <row r="1025" spans="3:3" x14ac:dyDescent="0.2">
      <c r="C1025" s="99" t="s">
        <v>553</v>
      </c>
    </row>
    <row r="1026" spans="3:3" x14ac:dyDescent="0.2">
      <c r="C1026" s="99" t="s">
        <v>552</v>
      </c>
    </row>
    <row r="1027" spans="3:3" x14ac:dyDescent="0.2">
      <c r="C1027" s="99" t="s">
        <v>551</v>
      </c>
    </row>
    <row r="1028" spans="3:3" x14ac:dyDescent="0.2">
      <c r="C1028" s="99" t="s">
        <v>1627</v>
      </c>
    </row>
    <row r="1029" spans="3:3" x14ac:dyDescent="0.2">
      <c r="C1029" s="99" t="s">
        <v>550</v>
      </c>
    </row>
    <row r="1030" spans="3:3" x14ac:dyDescent="0.2">
      <c r="C1030" s="99" t="s">
        <v>549</v>
      </c>
    </row>
    <row r="1031" spans="3:3" x14ac:dyDescent="0.2">
      <c r="C1031" s="99" t="s">
        <v>1628</v>
      </c>
    </row>
    <row r="1032" spans="3:3" x14ac:dyDescent="0.2">
      <c r="C1032" s="99" t="s">
        <v>1629</v>
      </c>
    </row>
    <row r="1033" spans="3:3" x14ac:dyDescent="0.2">
      <c r="C1033" s="99" t="s">
        <v>548</v>
      </c>
    </row>
    <row r="1034" spans="3:3" x14ac:dyDescent="0.2">
      <c r="C1034" s="99" t="s">
        <v>1630</v>
      </c>
    </row>
    <row r="1035" spans="3:3" x14ac:dyDescent="0.2">
      <c r="C1035" s="99" t="s">
        <v>547</v>
      </c>
    </row>
    <row r="1036" spans="3:3" x14ac:dyDescent="0.2">
      <c r="C1036" s="99" t="s">
        <v>546</v>
      </c>
    </row>
    <row r="1037" spans="3:3" x14ac:dyDescent="0.2">
      <c r="C1037" s="99" t="s">
        <v>545</v>
      </c>
    </row>
    <row r="1038" spans="3:3" x14ac:dyDescent="0.2">
      <c r="C1038" s="99" t="s">
        <v>544</v>
      </c>
    </row>
    <row r="1039" spans="3:3" x14ac:dyDescent="0.2">
      <c r="C1039" s="99" t="s">
        <v>543</v>
      </c>
    </row>
    <row r="1040" spans="3:3" x14ac:dyDescent="0.2">
      <c r="C1040" s="99" t="s">
        <v>1631</v>
      </c>
    </row>
    <row r="1041" spans="3:3" x14ac:dyDescent="0.2">
      <c r="C1041" s="99" t="s">
        <v>542</v>
      </c>
    </row>
    <row r="1042" spans="3:3" x14ac:dyDescent="0.2">
      <c r="C1042" s="99" t="s">
        <v>1632</v>
      </c>
    </row>
    <row r="1043" spans="3:3" x14ac:dyDescent="0.2">
      <c r="C1043" s="99" t="s">
        <v>541</v>
      </c>
    </row>
    <row r="1044" spans="3:3" x14ac:dyDescent="0.2">
      <c r="C1044" s="99" t="s">
        <v>540</v>
      </c>
    </row>
    <row r="1045" spans="3:3" x14ac:dyDescent="0.2">
      <c r="C1045" s="99" t="s">
        <v>539</v>
      </c>
    </row>
    <row r="1046" spans="3:3" x14ac:dyDescent="0.2">
      <c r="C1046" s="99" t="s">
        <v>538</v>
      </c>
    </row>
    <row r="1047" spans="3:3" x14ac:dyDescent="0.2">
      <c r="C1047" s="99" t="s">
        <v>537</v>
      </c>
    </row>
    <row r="1048" spans="3:3" x14ac:dyDescent="0.2">
      <c r="C1048" s="99" t="s">
        <v>1633</v>
      </c>
    </row>
    <row r="1049" spans="3:3" x14ac:dyDescent="0.2">
      <c r="C1049" s="99" t="s">
        <v>536</v>
      </c>
    </row>
    <row r="1050" spans="3:3" x14ac:dyDescent="0.2">
      <c r="C1050" s="99" t="s">
        <v>535</v>
      </c>
    </row>
    <row r="1051" spans="3:3" x14ac:dyDescent="0.2">
      <c r="C1051" s="99" t="s">
        <v>534</v>
      </c>
    </row>
    <row r="1052" spans="3:3" x14ac:dyDescent="0.2">
      <c r="C1052" s="99" t="s">
        <v>533</v>
      </c>
    </row>
    <row r="1053" spans="3:3" x14ac:dyDescent="0.2">
      <c r="C1053" s="99" t="s">
        <v>532</v>
      </c>
    </row>
    <row r="1054" spans="3:3" x14ac:dyDescent="0.2">
      <c r="C1054" s="99" t="s">
        <v>30</v>
      </c>
    </row>
    <row r="1055" spans="3:3" x14ac:dyDescent="0.2">
      <c r="C1055" s="99" t="s">
        <v>531</v>
      </c>
    </row>
    <row r="1056" spans="3:3" x14ac:dyDescent="0.2">
      <c r="C1056" s="99" t="s">
        <v>530</v>
      </c>
    </row>
    <row r="1057" spans="3:3" x14ac:dyDescent="0.2">
      <c r="C1057" s="99" t="s">
        <v>529</v>
      </c>
    </row>
    <row r="1058" spans="3:3" x14ac:dyDescent="0.2">
      <c r="C1058" s="99" t="s">
        <v>528</v>
      </c>
    </row>
    <row r="1059" spans="3:3" x14ac:dyDescent="0.2">
      <c r="C1059" s="99" t="s">
        <v>527</v>
      </c>
    </row>
    <row r="1060" spans="3:3" x14ac:dyDescent="0.2">
      <c r="C1060" s="99" t="s">
        <v>1634</v>
      </c>
    </row>
    <row r="1061" spans="3:3" x14ac:dyDescent="0.2">
      <c r="C1061" s="99" t="s">
        <v>526</v>
      </c>
    </row>
    <row r="1062" spans="3:3" x14ac:dyDescent="0.2">
      <c r="C1062" s="99" t="s">
        <v>525</v>
      </c>
    </row>
    <row r="1063" spans="3:3" x14ac:dyDescent="0.2">
      <c r="C1063" s="99" t="s">
        <v>524</v>
      </c>
    </row>
    <row r="1064" spans="3:3" x14ac:dyDescent="0.2">
      <c r="C1064" s="99" t="s">
        <v>523</v>
      </c>
    </row>
    <row r="1065" spans="3:3" x14ac:dyDescent="0.2">
      <c r="C1065" s="99" t="s">
        <v>522</v>
      </c>
    </row>
    <row r="1066" spans="3:3" x14ac:dyDescent="0.2">
      <c r="C1066" s="99" t="s">
        <v>521</v>
      </c>
    </row>
    <row r="1067" spans="3:3" x14ac:dyDescent="0.2">
      <c r="C1067" s="99" t="s">
        <v>520</v>
      </c>
    </row>
    <row r="1068" spans="3:3" x14ac:dyDescent="0.2">
      <c r="C1068" s="99" t="s">
        <v>519</v>
      </c>
    </row>
    <row r="1069" spans="3:3" x14ac:dyDescent="0.2">
      <c r="C1069" s="99" t="s">
        <v>518</v>
      </c>
    </row>
    <row r="1070" spans="3:3" x14ac:dyDescent="0.2">
      <c r="C1070" s="99" t="s">
        <v>517</v>
      </c>
    </row>
    <row r="1071" spans="3:3" x14ac:dyDescent="0.2">
      <c r="C1071" s="99" t="s">
        <v>1635</v>
      </c>
    </row>
    <row r="1072" spans="3:3" x14ac:dyDescent="0.2">
      <c r="C1072" s="99" t="s">
        <v>516</v>
      </c>
    </row>
    <row r="1073" spans="3:3" x14ac:dyDescent="0.2">
      <c r="C1073" s="99" t="s">
        <v>515</v>
      </c>
    </row>
    <row r="1074" spans="3:3" x14ac:dyDescent="0.2">
      <c r="C1074" s="99" t="s">
        <v>514</v>
      </c>
    </row>
    <row r="1075" spans="3:3" x14ac:dyDescent="0.2">
      <c r="C1075" s="99" t="s">
        <v>513</v>
      </c>
    </row>
    <row r="1076" spans="3:3" x14ac:dyDescent="0.2">
      <c r="C1076" s="99" t="s">
        <v>512</v>
      </c>
    </row>
    <row r="1077" spans="3:3" x14ac:dyDescent="0.2">
      <c r="C1077" s="99" t="s">
        <v>511</v>
      </c>
    </row>
    <row r="1078" spans="3:3" x14ac:dyDescent="0.2">
      <c r="C1078" s="99" t="s">
        <v>1636</v>
      </c>
    </row>
    <row r="1079" spans="3:3" x14ac:dyDescent="0.2">
      <c r="C1079" s="99" t="s">
        <v>1637</v>
      </c>
    </row>
    <row r="1080" spans="3:3" x14ac:dyDescent="0.2">
      <c r="C1080" s="99" t="s">
        <v>510</v>
      </c>
    </row>
    <row r="1081" spans="3:3" x14ac:dyDescent="0.2">
      <c r="C1081" s="99" t="s">
        <v>1638</v>
      </c>
    </row>
    <row r="1082" spans="3:3" x14ac:dyDescent="0.2">
      <c r="C1082" s="99" t="s">
        <v>509</v>
      </c>
    </row>
    <row r="1083" spans="3:3" x14ac:dyDescent="0.2">
      <c r="C1083" s="99" t="s">
        <v>508</v>
      </c>
    </row>
    <row r="1084" spans="3:3" x14ac:dyDescent="0.2">
      <c r="C1084" s="99" t="s">
        <v>507</v>
      </c>
    </row>
    <row r="1085" spans="3:3" x14ac:dyDescent="0.2">
      <c r="C1085" s="99" t="s">
        <v>1639</v>
      </c>
    </row>
    <row r="1086" spans="3:3" x14ac:dyDescent="0.2">
      <c r="C1086" s="99" t="s">
        <v>506</v>
      </c>
    </row>
    <row r="1087" spans="3:3" x14ac:dyDescent="0.2">
      <c r="C1087" s="99" t="s">
        <v>505</v>
      </c>
    </row>
    <row r="1088" spans="3:3" x14ac:dyDescent="0.2">
      <c r="C1088" s="99" t="s">
        <v>504</v>
      </c>
    </row>
    <row r="1089" spans="3:3" x14ac:dyDescent="0.2">
      <c r="C1089" s="99" t="s">
        <v>503</v>
      </c>
    </row>
    <row r="1090" spans="3:3" x14ac:dyDescent="0.2">
      <c r="C1090" s="99" t="s">
        <v>502</v>
      </c>
    </row>
    <row r="1091" spans="3:3" x14ac:dyDescent="0.2">
      <c r="C1091" s="99" t="s">
        <v>501</v>
      </c>
    </row>
    <row r="1092" spans="3:3" x14ac:dyDescent="0.2">
      <c r="C1092" s="99" t="s">
        <v>500</v>
      </c>
    </row>
    <row r="1093" spans="3:3" x14ac:dyDescent="0.2">
      <c r="C1093" s="99" t="s">
        <v>499</v>
      </c>
    </row>
    <row r="1094" spans="3:3" x14ac:dyDescent="0.2">
      <c r="C1094" s="99" t="s">
        <v>498</v>
      </c>
    </row>
    <row r="1095" spans="3:3" x14ac:dyDescent="0.2">
      <c r="C1095" s="99" t="s">
        <v>1640</v>
      </c>
    </row>
    <row r="1096" spans="3:3" x14ac:dyDescent="0.2">
      <c r="C1096" s="99" t="s">
        <v>497</v>
      </c>
    </row>
    <row r="1097" spans="3:3" x14ac:dyDescent="0.2">
      <c r="C1097" s="99" t="s">
        <v>496</v>
      </c>
    </row>
    <row r="1098" spans="3:3" x14ac:dyDescent="0.2">
      <c r="C1098" s="99" t="s">
        <v>495</v>
      </c>
    </row>
    <row r="1099" spans="3:3" x14ac:dyDescent="0.2">
      <c r="C1099" s="99" t="s">
        <v>1641</v>
      </c>
    </row>
    <row r="1100" spans="3:3" x14ac:dyDescent="0.2">
      <c r="C1100" s="99" t="s">
        <v>1642</v>
      </c>
    </row>
    <row r="1101" spans="3:3" x14ac:dyDescent="0.2">
      <c r="C1101" s="99" t="s">
        <v>494</v>
      </c>
    </row>
    <row r="1102" spans="3:3" x14ac:dyDescent="0.2">
      <c r="C1102" s="99" t="s">
        <v>493</v>
      </c>
    </row>
    <row r="1103" spans="3:3" x14ac:dyDescent="0.2">
      <c r="C1103" s="99" t="s">
        <v>492</v>
      </c>
    </row>
    <row r="1104" spans="3:3" x14ac:dyDescent="0.2">
      <c r="C1104" s="99" t="s">
        <v>491</v>
      </c>
    </row>
    <row r="1105" spans="3:3" x14ac:dyDescent="0.2">
      <c r="C1105" s="99" t="s">
        <v>490</v>
      </c>
    </row>
    <row r="1106" spans="3:3" x14ac:dyDescent="0.2">
      <c r="C1106" s="99" t="s">
        <v>489</v>
      </c>
    </row>
    <row r="1107" spans="3:3" x14ac:dyDescent="0.2">
      <c r="C1107" s="99" t="s">
        <v>1643</v>
      </c>
    </row>
    <row r="1108" spans="3:3" x14ac:dyDescent="0.2">
      <c r="C1108" s="99" t="s">
        <v>1644</v>
      </c>
    </row>
    <row r="1109" spans="3:3" x14ac:dyDescent="0.2">
      <c r="C1109" s="99" t="s">
        <v>488</v>
      </c>
    </row>
    <row r="1110" spans="3:3" x14ac:dyDescent="0.2">
      <c r="C1110" s="99" t="s">
        <v>487</v>
      </c>
    </row>
    <row r="1111" spans="3:3" x14ac:dyDescent="0.2">
      <c r="C1111" s="99" t="s">
        <v>486</v>
      </c>
    </row>
    <row r="1112" spans="3:3" x14ac:dyDescent="0.2">
      <c r="C1112" s="99" t="s">
        <v>1645</v>
      </c>
    </row>
    <row r="1113" spans="3:3" x14ac:dyDescent="0.2">
      <c r="C1113" s="99" t="s">
        <v>485</v>
      </c>
    </row>
    <row r="1114" spans="3:3" x14ac:dyDescent="0.2">
      <c r="C1114" s="99" t="s">
        <v>484</v>
      </c>
    </row>
    <row r="1115" spans="3:3" x14ac:dyDescent="0.2">
      <c r="C1115" s="99" t="s">
        <v>483</v>
      </c>
    </row>
    <row r="1116" spans="3:3" x14ac:dyDescent="0.2">
      <c r="C1116" s="99" t="s">
        <v>482</v>
      </c>
    </row>
    <row r="1117" spans="3:3" x14ac:dyDescent="0.2">
      <c r="C1117" s="99" t="s">
        <v>1646</v>
      </c>
    </row>
    <row r="1118" spans="3:3" x14ac:dyDescent="0.2">
      <c r="C1118" s="99" t="s">
        <v>1647</v>
      </c>
    </row>
    <row r="1119" spans="3:3" x14ac:dyDescent="0.2">
      <c r="C1119" s="99" t="s">
        <v>481</v>
      </c>
    </row>
    <row r="1120" spans="3:3" x14ac:dyDescent="0.2">
      <c r="C1120" s="99" t="s">
        <v>480</v>
      </c>
    </row>
    <row r="1121" spans="3:3" x14ac:dyDescent="0.2">
      <c r="C1121" s="99" t="s">
        <v>479</v>
      </c>
    </row>
    <row r="1122" spans="3:3" x14ac:dyDescent="0.2">
      <c r="C1122" s="99" t="s">
        <v>478</v>
      </c>
    </row>
    <row r="1123" spans="3:3" x14ac:dyDescent="0.2">
      <c r="C1123" s="99" t="s">
        <v>477</v>
      </c>
    </row>
    <row r="1124" spans="3:3" x14ac:dyDescent="0.2">
      <c r="C1124" s="99" t="s">
        <v>476</v>
      </c>
    </row>
    <row r="1125" spans="3:3" x14ac:dyDescent="0.2">
      <c r="C1125" s="99" t="s">
        <v>475</v>
      </c>
    </row>
    <row r="1126" spans="3:3" x14ac:dyDescent="0.2">
      <c r="C1126" s="99" t="s">
        <v>474</v>
      </c>
    </row>
    <row r="1127" spans="3:3" x14ac:dyDescent="0.2">
      <c r="C1127" s="99" t="s">
        <v>1648</v>
      </c>
    </row>
    <row r="1128" spans="3:3" x14ac:dyDescent="0.2">
      <c r="C1128" s="99" t="s">
        <v>1649</v>
      </c>
    </row>
    <row r="1129" spans="3:3" x14ac:dyDescent="0.2">
      <c r="C1129" s="99" t="s">
        <v>473</v>
      </c>
    </row>
    <row r="1130" spans="3:3" x14ac:dyDescent="0.2">
      <c r="C1130" s="99" t="s">
        <v>472</v>
      </c>
    </row>
    <row r="1131" spans="3:3" x14ac:dyDescent="0.2">
      <c r="C1131" s="99" t="s">
        <v>471</v>
      </c>
    </row>
    <row r="1132" spans="3:3" x14ac:dyDescent="0.2">
      <c r="C1132" s="99" t="s">
        <v>470</v>
      </c>
    </row>
    <row r="1133" spans="3:3" x14ac:dyDescent="0.2">
      <c r="C1133" s="99" t="s">
        <v>469</v>
      </c>
    </row>
    <row r="1134" spans="3:3" x14ac:dyDescent="0.2">
      <c r="C1134" s="99" t="s">
        <v>1650</v>
      </c>
    </row>
    <row r="1135" spans="3:3" x14ac:dyDescent="0.2">
      <c r="C1135" s="99" t="s">
        <v>468</v>
      </c>
    </row>
    <row r="1136" spans="3:3" x14ac:dyDescent="0.2">
      <c r="C1136" s="99" t="s">
        <v>467</v>
      </c>
    </row>
    <row r="1137" spans="3:3" x14ac:dyDescent="0.2">
      <c r="C1137" s="99" t="s">
        <v>466</v>
      </c>
    </row>
    <row r="1138" spans="3:3" x14ac:dyDescent="0.2">
      <c r="C1138" s="99" t="s">
        <v>1651</v>
      </c>
    </row>
    <row r="1139" spans="3:3" x14ac:dyDescent="0.2">
      <c r="C1139" s="99" t="s">
        <v>465</v>
      </c>
    </row>
    <row r="1140" spans="3:3" x14ac:dyDescent="0.2">
      <c r="C1140" s="99" t="s">
        <v>464</v>
      </c>
    </row>
    <row r="1141" spans="3:3" x14ac:dyDescent="0.2">
      <c r="C1141" s="99" t="s">
        <v>463</v>
      </c>
    </row>
    <row r="1142" spans="3:3" x14ac:dyDescent="0.2">
      <c r="C1142" s="99" t="s">
        <v>462</v>
      </c>
    </row>
    <row r="1143" spans="3:3" x14ac:dyDescent="0.2">
      <c r="C1143" s="99" t="s">
        <v>461</v>
      </c>
    </row>
    <row r="1144" spans="3:3" x14ac:dyDescent="0.2">
      <c r="C1144" s="99" t="s">
        <v>460</v>
      </c>
    </row>
    <row r="1145" spans="3:3" x14ac:dyDescent="0.2">
      <c r="C1145" s="99" t="s">
        <v>459</v>
      </c>
    </row>
    <row r="1146" spans="3:3" x14ac:dyDescent="0.2">
      <c r="C1146" s="99" t="s">
        <v>458</v>
      </c>
    </row>
    <row r="1147" spans="3:3" x14ac:dyDescent="0.2">
      <c r="C1147" s="99" t="s">
        <v>457</v>
      </c>
    </row>
    <row r="1148" spans="3:3" x14ac:dyDescent="0.2">
      <c r="C1148" s="99" t="s">
        <v>1652</v>
      </c>
    </row>
    <row r="1149" spans="3:3" x14ac:dyDescent="0.2">
      <c r="C1149" s="99" t="s">
        <v>456</v>
      </c>
    </row>
    <row r="1150" spans="3:3" x14ac:dyDescent="0.2">
      <c r="C1150" s="99" t="s">
        <v>455</v>
      </c>
    </row>
    <row r="1151" spans="3:3" x14ac:dyDescent="0.2">
      <c r="C1151" s="99" t="s">
        <v>454</v>
      </c>
    </row>
    <row r="1152" spans="3:3" x14ac:dyDescent="0.2">
      <c r="C1152" s="99" t="s">
        <v>453</v>
      </c>
    </row>
    <row r="1153" spans="3:3" x14ac:dyDescent="0.2">
      <c r="C1153" s="99" t="s">
        <v>452</v>
      </c>
    </row>
    <row r="1154" spans="3:3" x14ac:dyDescent="0.2">
      <c r="C1154" s="99" t="s">
        <v>451</v>
      </c>
    </row>
    <row r="1155" spans="3:3" x14ac:dyDescent="0.2">
      <c r="C1155" s="99" t="s">
        <v>450</v>
      </c>
    </row>
    <row r="1156" spans="3:3" x14ac:dyDescent="0.2">
      <c r="C1156" s="99" t="s">
        <v>449</v>
      </c>
    </row>
    <row r="1157" spans="3:3" x14ac:dyDescent="0.2">
      <c r="C1157" s="99" t="s">
        <v>448</v>
      </c>
    </row>
    <row r="1158" spans="3:3" x14ac:dyDescent="0.2">
      <c r="C1158" s="99" t="s">
        <v>447</v>
      </c>
    </row>
    <row r="1159" spans="3:3" x14ac:dyDescent="0.2">
      <c r="C1159" s="99" t="s">
        <v>446</v>
      </c>
    </row>
    <row r="1160" spans="3:3" x14ac:dyDescent="0.2">
      <c r="C1160" s="99" t="s">
        <v>445</v>
      </c>
    </row>
    <row r="1161" spans="3:3" x14ac:dyDescent="0.2">
      <c r="C1161" s="99" t="s">
        <v>444</v>
      </c>
    </row>
    <row r="1162" spans="3:3" x14ac:dyDescent="0.2">
      <c r="C1162" s="99" t="s">
        <v>443</v>
      </c>
    </row>
    <row r="1163" spans="3:3" x14ac:dyDescent="0.2">
      <c r="C1163" s="99" t="s">
        <v>442</v>
      </c>
    </row>
    <row r="1164" spans="3:3" x14ac:dyDescent="0.2">
      <c r="C1164" s="99" t="s">
        <v>441</v>
      </c>
    </row>
    <row r="1165" spans="3:3" x14ac:dyDescent="0.2">
      <c r="C1165" s="99" t="s">
        <v>440</v>
      </c>
    </row>
    <row r="1166" spans="3:3" x14ac:dyDescent="0.2">
      <c r="C1166" s="99" t="s">
        <v>439</v>
      </c>
    </row>
    <row r="1167" spans="3:3" x14ac:dyDescent="0.2">
      <c r="C1167" s="99" t="s">
        <v>1653</v>
      </c>
    </row>
    <row r="1168" spans="3:3" x14ac:dyDescent="0.2">
      <c r="C1168" s="99" t="s">
        <v>438</v>
      </c>
    </row>
    <row r="1169" spans="3:3" x14ac:dyDescent="0.2">
      <c r="C1169" s="99" t="s">
        <v>437</v>
      </c>
    </row>
    <row r="1170" spans="3:3" x14ac:dyDescent="0.2">
      <c r="C1170" s="99" t="s">
        <v>436</v>
      </c>
    </row>
    <row r="1171" spans="3:3" x14ac:dyDescent="0.2">
      <c r="C1171" s="99" t="s">
        <v>435</v>
      </c>
    </row>
    <row r="1172" spans="3:3" x14ac:dyDescent="0.2">
      <c r="C1172" s="99" t="s">
        <v>434</v>
      </c>
    </row>
    <row r="1173" spans="3:3" x14ac:dyDescent="0.2">
      <c r="C1173" s="99" t="s">
        <v>433</v>
      </c>
    </row>
    <row r="1174" spans="3:3" x14ac:dyDescent="0.2">
      <c r="C1174" s="99" t="s">
        <v>432</v>
      </c>
    </row>
    <row r="1175" spans="3:3" x14ac:dyDescent="0.2">
      <c r="C1175" s="99" t="s">
        <v>431</v>
      </c>
    </row>
    <row r="1176" spans="3:3" x14ac:dyDescent="0.2">
      <c r="C1176" s="99" t="s">
        <v>430</v>
      </c>
    </row>
    <row r="1177" spans="3:3" x14ac:dyDescent="0.2">
      <c r="C1177" s="99" t="s">
        <v>429</v>
      </c>
    </row>
    <row r="1178" spans="3:3" x14ac:dyDescent="0.2">
      <c r="C1178" s="99" t="s">
        <v>428</v>
      </c>
    </row>
    <row r="1179" spans="3:3" x14ac:dyDescent="0.2">
      <c r="C1179" s="99" t="s">
        <v>427</v>
      </c>
    </row>
    <row r="1180" spans="3:3" x14ac:dyDescent="0.2">
      <c r="C1180" s="99" t="s">
        <v>426</v>
      </c>
    </row>
    <row r="1181" spans="3:3" x14ac:dyDescent="0.2">
      <c r="C1181" s="99" t="s">
        <v>425</v>
      </c>
    </row>
    <row r="1182" spans="3:3" x14ac:dyDescent="0.2">
      <c r="C1182" s="99" t="s">
        <v>424</v>
      </c>
    </row>
    <row r="1183" spans="3:3" x14ac:dyDescent="0.2">
      <c r="C1183" s="99" t="s">
        <v>423</v>
      </c>
    </row>
    <row r="1184" spans="3:3" x14ac:dyDescent="0.2">
      <c r="C1184" s="99" t="s">
        <v>1654</v>
      </c>
    </row>
    <row r="1185" spans="3:3" x14ac:dyDescent="0.2">
      <c r="C1185" s="99" t="s">
        <v>422</v>
      </c>
    </row>
    <row r="1186" spans="3:3" x14ac:dyDescent="0.2">
      <c r="C1186" s="99" t="s">
        <v>1655</v>
      </c>
    </row>
    <row r="1187" spans="3:3" x14ac:dyDescent="0.2">
      <c r="C1187" s="99" t="s">
        <v>1656</v>
      </c>
    </row>
    <row r="1188" spans="3:3" x14ac:dyDescent="0.2">
      <c r="C1188" s="99" t="s">
        <v>421</v>
      </c>
    </row>
    <row r="1189" spans="3:3" x14ac:dyDescent="0.2">
      <c r="C1189" s="99" t="s">
        <v>1657</v>
      </c>
    </row>
    <row r="1190" spans="3:3" x14ac:dyDescent="0.2">
      <c r="C1190" s="99" t="s">
        <v>420</v>
      </c>
    </row>
    <row r="1191" spans="3:3" x14ac:dyDescent="0.2">
      <c r="C1191" s="99" t="s">
        <v>1658</v>
      </c>
    </row>
    <row r="1192" spans="3:3" x14ac:dyDescent="0.2">
      <c r="C1192" s="99" t="s">
        <v>1659</v>
      </c>
    </row>
    <row r="1193" spans="3:3" x14ac:dyDescent="0.2">
      <c r="C1193" s="99" t="s">
        <v>419</v>
      </c>
    </row>
    <row r="1194" spans="3:3" x14ac:dyDescent="0.2">
      <c r="C1194" s="99" t="s">
        <v>418</v>
      </c>
    </row>
    <row r="1195" spans="3:3" x14ac:dyDescent="0.2">
      <c r="C1195" s="99" t="s">
        <v>417</v>
      </c>
    </row>
    <row r="1196" spans="3:3" x14ac:dyDescent="0.2">
      <c r="C1196" s="99" t="s">
        <v>416</v>
      </c>
    </row>
    <row r="1197" spans="3:3" x14ac:dyDescent="0.2">
      <c r="C1197" s="99" t="s">
        <v>415</v>
      </c>
    </row>
    <row r="1198" spans="3:3" x14ac:dyDescent="0.2">
      <c r="C1198" s="99" t="s">
        <v>414</v>
      </c>
    </row>
    <row r="1199" spans="3:3" x14ac:dyDescent="0.2">
      <c r="C1199" s="99" t="s">
        <v>413</v>
      </c>
    </row>
    <row r="1200" spans="3:3" x14ac:dyDescent="0.2">
      <c r="C1200" s="99" t="s">
        <v>1660</v>
      </c>
    </row>
    <row r="1201" spans="3:3" x14ac:dyDescent="0.2">
      <c r="C1201" s="99" t="s">
        <v>1661</v>
      </c>
    </row>
    <row r="1202" spans="3:3" x14ac:dyDescent="0.2">
      <c r="C1202" s="99" t="s">
        <v>1662</v>
      </c>
    </row>
    <row r="1203" spans="3:3" x14ac:dyDescent="0.2">
      <c r="C1203" s="99" t="s">
        <v>412</v>
      </c>
    </row>
    <row r="1204" spans="3:3" x14ac:dyDescent="0.2">
      <c r="C1204" s="99" t="s">
        <v>411</v>
      </c>
    </row>
    <row r="1205" spans="3:3" x14ac:dyDescent="0.2">
      <c r="C1205" s="99" t="s">
        <v>410</v>
      </c>
    </row>
    <row r="1206" spans="3:3" x14ac:dyDescent="0.2">
      <c r="C1206" s="99" t="s">
        <v>409</v>
      </c>
    </row>
    <row r="1207" spans="3:3" x14ac:dyDescent="0.2">
      <c r="C1207" s="99" t="s">
        <v>408</v>
      </c>
    </row>
    <row r="1208" spans="3:3" x14ac:dyDescent="0.2">
      <c r="C1208" s="99" t="s">
        <v>407</v>
      </c>
    </row>
    <row r="1209" spans="3:3" x14ac:dyDescent="0.2">
      <c r="C1209" s="99" t="s">
        <v>406</v>
      </c>
    </row>
    <row r="1210" spans="3:3" x14ac:dyDescent="0.2">
      <c r="C1210" s="99" t="s">
        <v>405</v>
      </c>
    </row>
    <row r="1211" spans="3:3" x14ac:dyDescent="0.2">
      <c r="C1211" s="99" t="s">
        <v>404</v>
      </c>
    </row>
    <row r="1212" spans="3:3" x14ac:dyDescent="0.2">
      <c r="C1212" s="99" t="s">
        <v>403</v>
      </c>
    </row>
    <row r="1213" spans="3:3" x14ac:dyDescent="0.2">
      <c r="C1213" s="99" t="s">
        <v>402</v>
      </c>
    </row>
    <row r="1214" spans="3:3" x14ac:dyDescent="0.2">
      <c r="C1214" s="99" t="s">
        <v>401</v>
      </c>
    </row>
    <row r="1215" spans="3:3" x14ac:dyDescent="0.2">
      <c r="C1215" s="99" t="s">
        <v>400</v>
      </c>
    </row>
    <row r="1216" spans="3:3" x14ac:dyDescent="0.2">
      <c r="C1216" s="99" t="s">
        <v>399</v>
      </c>
    </row>
    <row r="1217" spans="3:3" x14ac:dyDescent="0.2">
      <c r="C1217" s="99" t="s">
        <v>398</v>
      </c>
    </row>
    <row r="1218" spans="3:3" x14ac:dyDescent="0.2">
      <c r="C1218" s="99" t="s">
        <v>397</v>
      </c>
    </row>
    <row r="1219" spans="3:3" x14ac:dyDescent="0.2">
      <c r="C1219" s="99" t="s">
        <v>396</v>
      </c>
    </row>
    <row r="1220" spans="3:3" x14ac:dyDescent="0.2">
      <c r="C1220" s="99" t="s">
        <v>395</v>
      </c>
    </row>
    <row r="1221" spans="3:3" x14ac:dyDescent="0.2">
      <c r="C1221" s="99" t="s">
        <v>394</v>
      </c>
    </row>
    <row r="1222" spans="3:3" x14ac:dyDescent="0.2">
      <c r="C1222" s="99" t="s">
        <v>393</v>
      </c>
    </row>
    <row r="1223" spans="3:3" x14ac:dyDescent="0.2">
      <c r="C1223" s="99" t="s">
        <v>392</v>
      </c>
    </row>
    <row r="1224" spans="3:3" x14ac:dyDescent="0.2">
      <c r="C1224" s="99" t="s">
        <v>1663</v>
      </c>
    </row>
    <row r="1225" spans="3:3" x14ac:dyDescent="0.2">
      <c r="C1225" s="99" t="s">
        <v>391</v>
      </c>
    </row>
    <row r="1226" spans="3:3" x14ac:dyDescent="0.2">
      <c r="C1226" s="99" t="s">
        <v>390</v>
      </c>
    </row>
    <row r="1227" spans="3:3" x14ac:dyDescent="0.2">
      <c r="C1227" s="99" t="s">
        <v>1664</v>
      </c>
    </row>
    <row r="1228" spans="3:3" x14ac:dyDescent="0.2">
      <c r="C1228" s="99" t="s">
        <v>1665</v>
      </c>
    </row>
    <row r="1229" spans="3:3" x14ac:dyDescent="0.2">
      <c r="C1229" s="99" t="s">
        <v>389</v>
      </c>
    </row>
    <row r="1230" spans="3:3" x14ac:dyDescent="0.2">
      <c r="C1230" s="99" t="s">
        <v>1666</v>
      </c>
    </row>
    <row r="1231" spans="3:3" x14ac:dyDescent="0.2">
      <c r="C1231" s="99" t="s">
        <v>1667</v>
      </c>
    </row>
    <row r="1232" spans="3:3" x14ac:dyDescent="0.2">
      <c r="C1232" s="99" t="s">
        <v>1668</v>
      </c>
    </row>
    <row r="1233" spans="3:3" x14ac:dyDescent="0.2">
      <c r="C1233" s="99" t="s">
        <v>1669</v>
      </c>
    </row>
    <row r="1234" spans="3:3" x14ac:dyDescent="0.2">
      <c r="C1234" s="99" t="s">
        <v>388</v>
      </c>
    </row>
    <row r="1235" spans="3:3" x14ac:dyDescent="0.2">
      <c r="C1235" s="99" t="s">
        <v>387</v>
      </c>
    </row>
    <row r="1236" spans="3:3" x14ac:dyDescent="0.2">
      <c r="C1236" s="99" t="s">
        <v>386</v>
      </c>
    </row>
    <row r="1237" spans="3:3" x14ac:dyDescent="0.2">
      <c r="C1237" s="99" t="s">
        <v>385</v>
      </c>
    </row>
    <row r="1238" spans="3:3" x14ac:dyDescent="0.2">
      <c r="C1238" s="99" t="s">
        <v>384</v>
      </c>
    </row>
    <row r="1239" spans="3:3" x14ac:dyDescent="0.2">
      <c r="C1239" s="99" t="s">
        <v>383</v>
      </c>
    </row>
    <row r="1240" spans="3:3" x14ac:dyDescent="0.2">
      <c r="C1240" s="99" t="s">
        <v>1670</v>
      </c>
    </row>
    <row r="1241" spans="3:3" x14ac:dyDescent="0.2">
      <c r="C1241" s="99" t="s">
        <v>382</v>
      </c>
    </row>
    <row r="1242" spans="3:3" x14ac:dyDescent="0.2">
      <c r="C1242" s="99" t="s">
        <v>381</v>
      </c>
    </row>
    <row r="1243" spans="3:3" x14ac:dyDescent="0.2">
      <c r="C1243" s="99" t="s">
        <v>380</v>
      </c>
    </row>
    <row r="1244" spans="3:3" x14ac:dyDescent="0.2">
      <c r="C1244" s="99" t="s">
        <v>79</v>
      </c>
    </row>
    <row r="1245" spans="3:3" x14ac:dyDescent="0.2">
      <c r="C1245" s="99" t="s">
        <v>379</v>
      </c>
    </row>
    <row r="1246" spans="3:3" x14ac:dyDescent="0.2">
      <c r="C1246" s="99" t="s">
        <v>378</v>
      </c>
    </row>
    <row r="1247" spans="3:3" x14ac:dyDescent="0.2">
      <c r="C1247" s="99" t="s">
        <v>377</v>
      </c>
    </row>
    <row r="1248" spans="3:3" x14ac:dyDescent="0.2">
      <c r="C1248" s="99" t="s">
        <v>376</v>
      </c>
    </row>
    <row r="1249" spans="3:3" x14ac:dyDescent="0.2">
      <c r="C1249" s="99" t="s">
        <v>375</v>
      </c>
    </row>
    <row r="1250" spans="3:3" x14ac:dyDescent="0.2">
      <c r="C1250" s="99" t="s">
        <v>374</v>
      </c>
    </row>
    <row r="1251" spans="3:3" x14ac:dyDescent="0.2">
      <c r="C1251" s="99" t="s">
        <v>1671</v>
      </c>
    </row>
    <row r="1252" spans="3:3" x14ac:dyDescent="0.2">
      <c r="C1252" s="99" t="s">
        <v>373</v>
      </c>
    </row>
    <row r="1253" spans="3:3" x14ac:dyDescent="0.2">
      <c r="C1253" s="99" t="s">
        <v>372</v>
      </c>
    </row>
    <row r="1254" spans="3:3" x14ac:dyDescent="0.2">
      <c r="C1254" s="99" t="s">
        <v>371</v>
      </c>
    </row>
    <row r="1255" spans="3:3" x14ac:dyDescent="0.2">
      <c r="C1255" s="99" t="s">
        <v>370</v>
      </c>
    </row>
    <row r="1256" spans="3:3" x14ac:dyDescent="0.2">
      <c r="C1256" s="99" t="s">
        <v>369</v>
      </c>
    </row>
    <row r="1257" spans="3:3" x14ac:dyDescent="0.2">
      <c r="C1257" s="99" t="s">
        <v>1672</v>
      </c>
    </row>
    <row r="1258" spans="3:3" x14ac:dyDescent="0.2">
      <c r="C1258" s="99" t="s">
        <v>368</v>
      </c>
    </row>
    <row r="1259" spans="3:3" x14ac:dyDescent="0.2">
      <c r="C1259" s="99" t="s">
        <v>367</v>
      </c>
    </row>
    <row r="1260" spans="3:3" x14ac:dyDescent="0.2">
      <c r="C1260" s="99" t="s">
        <v>366</v>
      </c>
    </row>
    <row r="1261" spans="3:3" x14ac:dyDescent="0.2">
      <c r="C1261" s="99" t="s">
        <v>365</v>
      </c>
    </row>
    <row r="1262" spans="3:3" x14ac:dyDescent="0.2">
      <c r="C1262" s="99" t="s">
        <v>364</v>
      </c>
    </row>
    <row r="1263" spans="3:3" x14ac:dyDescent="0.2">
      <c r="C1263" s="99" t="s">
        <v>363</v>
      </c>
    </row>
    <row r="1264" spans="3:3" x14ac:dyDescent="0.2">
      <c r="C1264" s="99" t="s">
        <v>362</v>
      </c>
    </row>
    <row r="1265" spans="3:3" x14ac:dyDescent="0.2">
      <c r="C1265" s="99" t="s">
        <v>361</v>
      </c>
    </row>
    <row r="1266" spans="3:3" x14ac:dyDescent="0.2">
      <c r="C1266" s="99" t="s">
        <v>360</v>
      </c>
    </row>
    <row r="1267" spans="3:3" x14ac:dyDescent="0.2">
      <c r="C1267" s="99" t="s">
        <v>358</v>
      </c>
    </row>
    <row r="1268" spans="3:3" x14ac:dyDescent="0.2">
      <c r="C1268" s="99" t="s">
        <v>357</v>
      </c>
    </row>
    <row r="1269" spans="3:3" x14ac:dyDescent="0.2">
      <c r="C1269" s="99" t="s">
        <v>356</v>
      </c>
    </row>
    <row r="1270" spans="3:3" x14ac:dyDescent="0.2">
      <c r="C1270" s="99" t="s">
        <v>355</v>
      </c>
    </row>
    <row r="1271" spans="3:3" x14ac:dyDescent="0.2">
      <c r="C1271" s="99" t="s">
        <v>1673</v>
      </c>
    </row>
    <row r="1272" spans="3:3" x14ac:dyDescent="0.2">
      <c r="C1272" s="99" t="s">
        <v>354</v>
      </c>
    </row>
    <row r="1273" spans="3:3" x14ac:dyDescent="0.2">
      <c r="C1273" s="99" t="s">
        <v>353</v>
      </c>
    </row>
    <row r="1274" spans="3:3" x14ac:dyDescent="0.2">
      <c r="C1274" s="99" t="s">
        <v>352</v>
      </c>
    </row>
    <row r="1275" spans="3:3" x14ac:dyDescent="0.2">
      <c r="C1275" s="99" t="s">
        <v>351</v>
      </c>
    </row>
    <row r="1276" spans="3:3" x14ac:dyDescent="0.2">
      <c r="C1276" s="99" t="s">
        <v>350</v>
      </c>
    </row>
    <row r="1277" spans="3:3" x14ac:dyDescent="0.2">
      <c r="C1277" s="99" t="s">
        <v>349</v>
      </c>
    </row>
    <row r="1278" spans="3:3" x14ac:dyDescent="0.2">
      <c r="C1278" s="99" t="s">
        <v>348</v>
      </c>
    </row>
    <row r="1279" spans="3:3" x14ac:dyDescent="0.2">
      <c r="C1279" s="99" t="s">
        <v>347</v>
      </c>
    </row>
    <row r="1280" spans="3:3" x14ac:dyDescent="0.2">
      <c r="C1280" s="99" t="s">
        <v>346</v>
      </c>
    </row>
    <row r="1281" spans="3:3" x14ac:dyDescent="0.2">
      <c r="C1281" s="99" t="s">
        <v>345</v>
      </c>
    </row>
    <row r="1282" spans="3:3" x14ac:dyDescent="0.2">
      <c r="C1282" s="99" t="s">
        <v>1674</v>
      </c>
    </row>
    <row r="1283" spans="3:3" x14ac:dyDescent="0.2">
      <c r="C1283" s="99" t="s">
        <v>344</v>
      </c>
    </row>
    <row r="1284" spans="3:3" x14ac:dyDescent="0.2">
      <c r="C1284" s="99" t="s">
        <v>343</v>
      </c>
    </row>
    <row r="1285" spans="3:3" x14ac:dyDescent="0.2">
      <c r="C1285" s="99" t="s">
        <v>342</v>
      </c>
    </row>
    <row r="1286" spans="3:3" x14ac:dyDescent="0.2">
      <c r="C1286" s="99" t="s">
        <v>341</v>
      </c>
    </row>
    <row r="1287" spans="3:3" x14ac:dyDescent="0.2">
      <c r="C1287" s="99" t="s">
        <v>340</v>
      </c>
    </row>
    <row r="1288" spans="3:3" x14ac:dyDescent="0.2">
      <c r="C1288" s="99" t="s">
        <v>1675</v>
      </c>
    </row>
    <row r="1289" spans="3:3" x14ac:dyDescent="0.2">
      <c r="C1289" s="99" t="s">
        <v>339</v>
      </c>
    </row>
    <row r="1290" spans="3:3" x14ac:dyDescent="0.2">
      <c r="C1290" s="99" t="s">
        <v>338</v>
      </c>
    </row>
    <row r="1291" spans="3:3" x14ac:dyDescent="0.2">
      <c r="C1291" s="99" t="s">
        <v>337</v>
      </c>
    </row>
    <row r="1292" spans="3:3" x14ac:dyDescent="0.2">
      <c r="C1292" s="99" t="s">
        <v>336</v>
      </c>
    </row>
    <row r="1293" spans="3:3" x14ac:dyDescent="0.2">
      <c r="C1293" s="99" t="s">
        <v>335</v>
      </c>
    </row>
    <row r="1294" spans="3:3" x14ac:dyDescent="0.2">
      <c r="C1294" s="99" t="s">
        <v>334</v>
      </c>
    </row>
    <row r="1295" spans="3:3" x14ac:dyDescent="0.2">
      <c r="C1295" s="99" t="s">
        <v>333</v>
      </c>
    </row>
    <row r="1296" spans="3:3" x14ac:dyDescent="0.2">
      <c r="C1296" s="99" t="s">
        <v>332</v>
      </c>
    </row>
    <row r="1297" spans="3:3" x14ac:dyDescent="0.2">
      <c r="C1297" s="99" t="s">
        <v>331</v>
      </c>
    </row>
    <row r="1298" spans="3:3" x14ac:dyDescent="0.2">
      <c r="C1298" s="99" t="s">
        <v>330</v>
      </c>
    </row>
    <row r="1299" spans="3:3" x14ac:dyDescent="0.2">
      <c r="C1299" s="99" t="s">
        <v>329</v>
      </c>
    </row>
    <row r="1300" spans="3:3" x14ac:dyDescent="0.2">
      <c r="C1300" s="99" t="s">
        <v>328</v>
      </c>
    </row>
    <row r="1301" spans="3:3" x14ac:dyDescent="0.2">
      <c r="C1301" s="99" t="s">
        <v>327</v>
      </c>
    </row>
    <row r="1302" spans="3:3" x14ac:dyDescent="0.2">
      <c r="C1302" s="99" t="s">
        <v>326</v>
      </c>
    </row>
    <row r="1303" spans="3:3" x14ac:dyDescent="0.2">
      <c r="C1303" s="99" t="s">
        <v>325</v>
      </c>
    </row>
    <row r="1304" spans="3:3" x14ac:dyDescent="0.2">
      <c r="C1304" s="99" t="s">
        <v>324</v>
      </c>
    </row>
    <row r="1305" spans="3:3" x14ac:dyDescent="0.2">
      <c r="C1305" s="99" t="s">
        <v>323</v>
      </c>
    </row>
    <row r="1306" spans="3:3" x14ac:dyDescent="0.2">
      <c r="C1306" s="99" t="s">
        <v>322</v>
      </c>
    </row>
    <row r="1307" spans="3:3" x14ac:dyDescent="0.2">
      <c r="C1307" s="99" t="s">
        <v>321</v>
      </c>
    </row>
    <row r="1308" spans="3:3" x14ac:dyDescent="0.2">
      <c r="C1308" s="99" t="s">
        <v>320</v>
      </c>
    </row>
    <row r="1309" spans="3:3" x14ac:dyDescent="0.2">
      <c r="C1309" s="99" t="s">
        <v>319</v>
      </c>
    </row>
    <row r="1310" spans="3:3" x14ac:dyDescent="0.2">
      <c r="C1310" s="99" t="s">
        <v>318</v>
      </c>
    </row>
    <row r="1311" spans="3:3" x14ac:dyDescent="0.2">
      <c r="C1311" s="99" t="s">
        <v>317</v>
      </c>
    </row>
    <row r="1312" spans="3:3" x14ac:dyDescent="0.2">
      <c r="C1312" s="99" t="s">
        <v>316</v>
      </c>
    </row>
    <row r="1313" spans="3:3" x14ac:dyDescent="0.2">
      <c r="C1313" s="99" t="s">
        <v>1676</v>
      </c>
    </row>
    <row r="1314" spans="3:3" x14ac:dyDescent="0.2">
      <c r="C1314" s="99" t="s">
        <v>315</v>
      </c>
    </row>
    <row r="1315" spans="3:3" x14ac:dyDescent="0.2">
      <c r="C1315" s="99" t="s">
        <v>314</v>
      </c>
    </row>
    <row r="1316" spans="3:3" x14ac:dyDescent="0.2">
      <c r="C1316" s="99" t="s">
        <v>313</v>
      </c>
    </row>
    <row r="1317" spans="3:3" x14ac:dyDescent="0.2">
      <c r="C1317" s="99" t="s">
        <v>312</v>
      </c>
    </row>
    <row r="1318" spans="3:3" x14ac:dyDescent="0.2">
      <c r="C1318" s="99" t="s">
        <v>311</v>
      </c>
    </row>
    <row r="1319" spans="3:3" x14ac:dyDescent="0.2">
      <c r="C1319" s="99" t="s">
        <v>310</v>
      </c>
    </row>
    <row r="1320" spans="3:3" x14ac:dyDescent="0.2">
      <c r="C1320" s="99" t="s">
        <v>309</v>
      </c>
    </row>
    <row r="1321" spans="3:3" x14ac:dyDescent="0.2">
      <c r="C1321" s="99" t="s">
        <v>308</v>
      </c>
    </row>
    <row r="1322" spans="3:3" x14ac:dyDescent="0.2">
      <c r="C1322" s="99" t="s">
        <v>307</v>
      </c>
    </row>
    <row r="1323" spans="3:3" x14ac:dyDescent="0.2">
      <c r="C1323" s="99" t="s">
        <v>306</v>
      </c>
    </row>
    <row r="1324" spans="3:3" x14ac:dyDescent="0.2">
      <c r="C1324" s="99" t="s">
        <v>305</v>
      </c>
    </row>
    <row r="1325" spans="3:3" x14ac:dyDescent="0.2">
      <c r="C1325" s="99" t="s">
        <v>304</v>
      </c>
    </row>
    <row r="1326" spans="3:3" x14ac:dyDescent="0.2">
      <c r="C1326" s="99" t="s">
        <v>303</v>
      </c>
    </row>
    <row r="1327" spans="3:3" x14ac:dyDescent="0.2">
      <c r="C1327" s="99" t="s">
        <v>302</v>
      </c>
    </row>
    <row r="1328" spans="3:3" x14ac:dyDescent="0.2">
      <c r="C1328" s="99" t="s">
        <v>301</v>
      </c>
    </row>
    <row r="1329" spans="3:3" x14ac:dyDescent="0.2">
      <c r="C1329" s="99" t="s">
        <v>1677</v>
      </c>
    </row>
    <row r="1330" spans="3:3" x14ac:dyDescent="0.2">
      <c r="C1330" s="99" t="s">
        <v>300</v>
      </c>
    </row>
    <row r="1331" spans="3:3" x14ac:dyDescent="0.2">
      <c r="C1331" s="99" t="s">
        <v>299</v>
      </c>
    </row>
    <row r="1332" spans="3:3" x14ac:dyDescent="0.2">
      <c r="C1332" s="99" t="s">
        <v>298</v>
      </c>
    </row>
    <row r="1333" spans="3:3" x14ac:dyDescent="0.2">
      <c r="C1333" s="99" t="s">
        <v>297</v>
      </c>
    </row>
    <row r="1334" spans="3:3" x14ac:dyDescent="0.2">
      <c r="C1334" s="99" t="s">
        <v>1678</v>
      </c>
    </row>
    <row r="1335" spans="3:3" x14ac:dyDescent="0.2">
      <c r="C1335" s="99" t="s">
        <v>1679</v>
      </c>
    </row>
    <row r="1336" spans="3:3" x14ac:dyDescent="0.2">
      <c r="C1336" s="99" t="s">
        <v>1680</v>
      </c>
    </row>
    <row r="1337" spans="3:3" x14ac:dyDescent="0.2">
      <c r="C1337" s="99" t="s">
        <v>1681</v>
      </c>
    </row>
    <row r="1338" spans="3:3" x14ac:dyDescent="0.2">
      <c r="C1338" s="99" t="s">
        <v>296</v>
      </c>
    </row>
    <row r="1339" spans="3:3" x14ac:dyDescent="0.2">
      <c r="C1339" s="99" t="s">
        <v>295</v>
      </c>
    </row>
    <row r="1340" spans="3:3" x14ac:dyDescent="0.2">
      <c r="C1340" s="99" t="s">
        <v>294</v>
      </c>
    </row>
    <row r="1341" spans="3:3" x14ac:dyDescent="0.2">
      <c r="C1341" s="99" t="s">
        <v>293</v>
      </c>
    </row>
    <row r="1342" spans="3:3" x14ac:dyDescent="0.2">
      <c r="C1342" s="99" t="s">
        <v>1682</v>
      </c>
    </row>
    <row r="1343" spans="3:3" x14ac:dyDescent="0.2">
      <c r="C1343" s="99" t="s">
        <v>292</v>
      </c>
    </row>
    <row r="1344" spans="3:3" x14ac:dyDescent="0.2">
      <c r="C1344" s="99" t="s">
        <v>291</v>
      </c>
    </row>
    <row r="1345" spans="3:3" x14ac:dyDescent="0.2">
      <c r="C1345" s="99" t="s">
        <v>290</v>
      </c>
    </row>
    <row r="1346" spans="3:3" x14ac:dyDescent="0.2">
      <c r="C1346" s="99" t="s">
        <v>289</v>
      </c>
    </row>
    <row r="1347" spans="3:3" x14ac:dyDescent="0.2">
      <c r="C1347" s="99" t="s">
        <v>1683</v>
      </c>
    </row>
    <row r="1348" spans="3:3" x14ac:dyDescent="0.2">
      <c r="C1348" s="99" t="s">
        <v>288</v>
      </c>
    </row>
    <row r="1349" spans="3:3" x14ac:dyDescent="0.2">
      <c r="C1349" s="99" t="s">
        <v>287</v>
      </c>
    </row>
    <row r="1350" spans="3:3" x14ac:dyDescent="0.2">
      <c r="C1350" s="99" t="s">
        <v>286</v>
      </c>
    </row>
    <row r="1351" spans="3:3" x14ac:dyDescent="0.2">
      <c r="C1351" s="99" t="s">
        <v>285</v>
      </c>
    </row>
    <row r="1352" spans="3:3" x14ac:dyDescent="0.2">
      <c r="C1352" s="99" t="s">
        <v>284</v>
      </c>
    </row>
    <row r="1353" spans="3:3" x14ac:dyDescent="0.2">
      <c r="C1353" s="99" t="s">
        <v>283</v>
      </c>
    </row>
    <row r="1354" spans="3:3" x14ac:dyDescent="0.2">
      <c r="C1354" s="99" t="s">
        <v>1684</v>
      </c>
    </row>
    <row r="1355" spans="3:3" x14ac:dyDescent="0.2">
      <c r="C1355" s="99" t="s">
        <v>282</v>
      </c>
    </row>
    <row r="1356" spans="3:3" x14ac:dyDescent="0.2">
      <c r="C1356" s="99" t="s">
        <v>281</v>
      </c>
    </row>
    <row r="1357" spans="3:3" x14ac:dyDescent="0.2">
      <c r="C1357" s="99" t="s">
        <v>280</v>
      </c>
    </row>
    <row r="1358" spans="3:3" x14ac:dyDescent="0.2">
      <c r="C1358" s="99" t="s">
        <v>279</v>
      </c>
    </row>
    <row r="1359" spans="3:3" x14ac:dyDescent="0.2">
      <c r="C1359" s="99" t="s">
        <v>278</v>
      </c>
    </row>
    <row r="1360" spans="3:3" x14ac:dyDescent="0.2">
      <c r="C1360" s="99" t="s">
        <v>1685</v>
      </c>
    </row>
    <row r="1361" spans="3:3" x14ac:dyDescent="0.2">
      <c r="C1361" s="99" t="s">
        <v>277</v>
      </c>
    </row>
    <row r="1362" spans="3:3" x14ac:dyDescent="0.2">
      <c r="C1362" s="99" t="s">
        <v>276</v>
      </c>
    </row>
    <row r="1363" spans="3:3" x14ac:dyDescent="0.2">
      <c r="C1363" s="99" t="s">
        <v>275</v>
      </c>
    </row>
    <row r="1364" spans="3:3" x14ac:dyDescent="0.2">
      <c r="C1364" s="99" t="s">
        <v>274</v>
      </c>
    </row>
    <row r="1365" spans="3:3" x14ac:dyDescent="0.2">
      <c r="C1365" s="99" t="s">
        <v>1686</v>
      </c>
    </row>
    <row r="1366" spans="3:3" x14ac:dyDescent="0.2">
      <c r="C1366" s="99" t="s">
        <v>273</v>
      </c>
    </row>
    <row r="1367" spans="3:3" x14ac:dyDescent="0.2">
      <c r="C1367" s="99" t="s">
        <v>1687</v>
      </c>
    </row>
    <row r="1368" spans="3:3" x14ac:dyDescent="0.2">
      <c r="C1368" s="99" t="s">
        <v>272</v>
      </c>
    </row>
    <row r="1369" spans="3:3" x14ac:dyDescent="0.2">
      <c r="C1369" s="99" t="s">
        <v>1688</v>
      </c>
    </row>
    <row r="1370" spans="3:3" x14ac:dyDescent="0.2">
      <c r="C1370" s="99" t="s">
        <v>1689</v>
      </c>
    </row>
    <row r="1371" spans="3:3" x14ac:dyDescent="0.2">
      <c r="C1371" s="99" t="s">
        <v>271</v>
      </c>
    </row>
    <row r="1372" spans="3:3" x14ac:dyDescent="0.2">
      <c r="C1372" s="99" t="s">
        <v>270</v>
      </c>
    </row>
    <row r="1373" spans="3:3" x14ac:dyDescent="0.2">
      <c r="C1373" s="99" t="s">
        <v>1690</v>
      </c>
    </row>
    <row r="1374" spans="3:3" x14ac:dyDescent="0.2">
      <c r="C1374" s="99" t="s">
        <v>269</v>
      </c>
    </row>
    <row r="1375" spans="3:3" x14ac:dyDescent="0.2">
      <c r="C1375" s="99" t="s">
        <v>268</v>
      </c>
    </row>
    <row r="1376" spans="3:3" x14ac:dyDescent="0.2">
      <c r="C1376" s="99" t="s">
        <v>267</v>
      </c>
    </row>
    <row r="1377" spans="3:3" x14ac:dyDescent="0.2">
      <c r="C1377" s="99" t="s">
        <v>266</v>
      </c>
    </row>
    <row r="1378" spans="3:3" x14ac:dyDescent="0.2">
      <c r="C1378" s="99" t="s">
        <v>265</v>
      </c>
    </row>
    <row r="1379" spans="3:3" x14ac:dyDescent="0.2">
      <c r="C1379" s="99" t="s">
        <v>264</v>
      </c>
    </row>
    <row r="1380" spans="3:3" x14ac:dyDescent="0.2">
      <c r="C1380" s="99" t="s">
        <v>263</v>
      </c>
    </row>
    <row r="1381" spans="3:3" x14ac:dyDescent="0.2">
      <c r="C1381" s="99" t="s">
        <v>1691</v>
      </c>
    </row>
    <row r="1382" spans="3:3" x14ac:dyDescent="0.2">
      <c r="C1382" s="99" t="s">
        <v>262</v>
      </c>
    </row>
    <row r="1383" spans="3:3" x14ac:dyDescent="0.2">
      <c r="C1383" s="99" t="s">
        <v>1692</v>
      </c>
    </row>
    <row r="1384" spans="3:3" x14ac:dyDescent="0.2">
      <c r="C1384" s="99" t="s">
        <v>1693</v>
      </c>
    </row>
    <row r="1385" spans="3:3" x14ac:dyDescent="0.2">
      <c r="C1385" s="99" t="s">
        <v>1694</v>
      </c>
    </row>
    <row r="1386" spans="3:3" x14ac:dyDescent="0.2">
      <c r="C1386" s="99" t="s">
        <v>1695</v>
      </c>
    </row>
    <row r="1387" spans="3:3" x14ac:dyDescent="0.2">
      <c r="C1387" s="99" t="s">
        <v>1696</v>
      </c>
    </row>
    <row r="1388" spans="3:3" x14ac:dyDescent="0.2">
      <c r="C1388" s="99" t="s">
        <v>1697</v>
      </c>
    </row>
    <row r="1389" spans="3:3" x14ac:dyDescent="0.2">
      <c r="C1389" s="99" t="s">
        <v>1698</v>
      </c>
    </row>
    <row r="1390" spans="3:3" x14ac:dyDescent="0.2">
      <c r="C1390" s="99" t="s">
        <v>1699</v>
      </c>
    </row>
    <row r="1391" spans="3:3" x14ac:dyDescent="0.2">
      <c r="C1391" s="99" t="s">
        <v>1700</v>
      </c>
    </row>
    <row r="1392" spans="3:3" x14ac:dyDescent="0.2">
      <c r="C1392" s="99" t="s">
        <v>261</v>
      </c>
    </row>
    <row r="1393" spans="3:3" x14ac:dyDescent="0.2">
      <c r="C1393" s="99" t="s">
        <v>260</v>
      </c>
    </row>
    <row r="1394" spans="3:3" x14ac:dyDescent="0.2">
      <c r="C1394" s="99" t="s">
        <v>259</v>
      </c>
    </row>
    <row r="1395" spans="3:3" x14ac:dyDescent="0.2">
      <c r="C1395" s="99" t="s">
        <v>258</v>
      </c>
    </row>
    <row r="1396" spans="3:3" x14ac:dyDescent="0.2">
      <c r="C1396" s="99" t="s">
        <v>257</v>
      </c>
    </row>
    <row r="1397" spans="3:3" x14ac:dyDescent="0.2">
      <c r="C1397" s="99" t="s">
        <v>256</v>
      </c>
    </row>
    <row r="1398" spans="3:3" x14ac:dyDescent="0.2">
      <c r="C1398" s="99" t="s">
        <v>255</v>
      </c>
    </row>
    <row r="1399" spans="3:3" x14ac:dyDescent="0.2">
      <c r="C1399" s="99" t="s">
        <v>254</v>
      </c>
    </row>
    <row r="1400" spans="3:3" x14ac:dyDescent="0.2">
      <c r="C1400" s="99" t="s">
        <v>253</v>
      </c>
    </row>
    <row r="1401" spans="3:3" x14ac:dyDescent="0.2">
      <c r="C1401" s="99" t="s">
        <v>252</v>
      </c>
    </row>
    <row r="1402" spans="3:3" x14ac:dyDescent="0.2">
      <c r="C1402" s="99" t="s">
        <v>251</v>
      </c>
    </row>
    <row r="1403" spans="3:3" x14ac:dyDescent="0.2">
      <c r="C1403" s="99" t="s">
        <v>250</v>
      </c>
    </row>
    <row r="1404" spans="3:3" x14ac:dyDescent="0.2">
      <c r="C1404" s="99" t="s">
        <v>249</v>
      </c>
    </row>
    <row r="1405" spans="3:3" x14ac:dyDescent="0.2">
      <c r="C1405" s="99" t="s">
        <v>248</v>
      </c>
    </row>
    <row r="1406" spans="3:3" x14ac:dyDescent="0.2">
      <c r="C1406" s="99" t="s">
        <v>247</v>
      </c>
    </row>
    <row r="1407" spans="3:3" x14ac:dyDescent="0.2">
      <c r="C1407" s="99" t="s">
        <v>246</v>
      </c>
    </row>
    <row r="1408" spans="3:3" x14ac:dyDescent="0.2">
      <c r="C1408" s="99" t="s">
        <v>245</v>
      </c>
    </row>
    <row r="1409" spans="3:3" x14ac:dyDescent="0.2">
      <c r="C1409" s="99" t="s">
        <v>244</v>
      </c>
    </row>
    <row r="1410" spans="3:3" x14ac:dyDescent="0.2">
      <c r="C1410" s="99" t="s">
        <v>243</v>
      </c>
    </row>
    <row r="1411" spans="3:3" x14ac:dyDescent="0.2">
      <c r="C1411" s="99" t="s">
        <v>242</v>
      </c>
    </row>
    <row r="1412" spans="3:3" x14ac:dyDescent="0.2">
      <c r="C1412" s="99" t="s">
        <v>241</v>
      </c>
    </row>
    <row r="1413" spans="3:3" x14ac:dyDescent="0.2">
      <c r="C1413" s="99" t="s">
        <v>240</v>
      </c>
    </row>
    <row r="1414" spans="3:3" x14ac:dyDescent="0.2">
      <c r="C1414" s="99" t="s">
        <v>239</v>
      </c>
    </row>
    <row r="1415" spans="3:3" x14ac:dyDescent="0.2">
      <c r="C1415" s="99" t="s">
        <v>238</v>
      </c>
    </row>
    <row r="1416" spans="3:3" x14ac:dyDescent="0.2">
      <c r="C1416" s="99" t="s">
        <v>237</v>
      </c>
    </row>
    <row r="1417" spans="3:3" x14ac:dyDescent="0.2">
      <c r="C1417" s="99" t="s">
        <v>236</v>
      </c>
    </row>
    <row r="1418" spans="3:3" x14ac:dyDescent="0.2">
      <c r="C1418" s="99" t="s">
        <v>235</v>
      </c>
    </row>
    <row r="1419" spans="3:3" x14ac:dyDescent="0.2">
      <c r="C1419" s="99" t="s">
        <v>234</v>
      </c>
    </row>
    <row r="1420" spans="3:3" x14ac:dyDescent="0.2">
      <c r="C1420" s="99" t="s">
        <v>233</v>
      </c>
    </row>
    <row r="1421" spans="3:3" x14ac:dyDescent="0.2">
      <c r="C1421" s="99" t="s">
        <v>232</v>
      </c>
    </row>
    <row r="1422" spans="3:3" x14ac:dyDescent="0.2">
      <c r="C1422" s="99" t="s">
        <v>231</v>
      </c>
    </row>
    <row r="1423" spans="3:3" x14ac:dyDescent="0.2">
      <c r="C1423" s="99" t="s">
        <v>230</v>
      </c>
    </row>
    <row r="1424" spans="3:3" x14ac:dyDescent="0.2">
      <c r="C1424" s="99" t="s">
        <v>229</v>
      </c>
    </row>
    <row r="1425" spans="3:3" x14ac:dyDescent="0.2">
      <c r="C1425" s="99" t="s">
        <v>228</v>
      </c>
    </row>
    <row r="1426" spans="3:3" x14ac:dyDescent="0.2">
      <c r="C1426" s="99" t="s">
        <v>227</v>
      </c>
    </row>
    <row r="1427" spans="3:3" x14ac:dyDescent="0.2">
      <c r="C1427" s="99" t="s">
        <v>226</v>
      </c>
    </row>
    <row r="1428" spans="3:3" x14ac:dyDescent="0.2">
      <c r="C1428" s="99" t="s">
        <v>225</v>
      </c>
    </row>
    <row r="1429" spans="3:3" x14ac:dyDescent="0.2">
      <c r="C1429" s="99" t="s">
        <v>224</v>
      </c>
    </row>
    <row r="1430" spans="3:3" x14ac:dyDescent="0.2">
      <c r="C1430" s="99" t="s">
        <v>223</v>
      </c>
    </row>
    <row r="1431" spans="3:3" x14ac:dyDescent="0.2">
      <c r="C1431" s="99" t="s">
        <v>222</v>
      </c>
    </row>
    <row r="1432" spans="3:3" x14ac:dyDescent="0.2">
      <c r="C1432" s="99" t="s">
        <v>221</v>
      </c>
    </row>
    <row r="1433" spans="3:3" x14ac:dyDescent="0.2">
      <c r="C1433" s="99" t="s">
        <v>220</v>
      </c>
    </row>
    <row r="1434" spans="3:3" x14ac:dyDescent="0.2">
      <c r="C1434" s="99" t="s">
        <v>219</v>
      </c>
    </row>
    <row r="1435" spans="3:3" x14ac:dyDescent="0.2">
      <c r="C1435" s="99" t="s">
        <v>218</v>
      </c>
    </row>
    <row r="1436" spans="3:3" x14ac:dyDescent="0.2">
      <c r="C1436" s="99" t="s">
        <v>217</v>
      </c>
    </row>
    <row r="1437" spans="3:3" x14ac:dyDescent="0.2">
      <c r="C1437" s="99" t="s">
        <v>216</v>
      </c>
    </row>
    <row r="1438" spans="3:3" x14ac:dyDescent="0.2">
      <c r="C1438" s="99" t="s">
        <v>215</v>
      </c>
    </row>
    <row r="1439" spans="3:3" x14ac:dyDescent="0.2">
      <c r="C1439" s="99" t="s">
        <v>214</v>
      </c>
    </row>
    <row r="1440" spans="3:3" x14ac:dyDescent="0.2">
      <c r="C1440" s="99" t="s">
        <v>213</v>
      </c>
    </row>
    <row r="1441" spans="3:3" x14ac:dyDescent="0.2">
      <c r="C1441" s="99" t="s">
        <v>212</v>
      </c>
    </row>
    <row r="1442" spans="3:3" x14ac:dyDescent="0.2">
      <c r="C1442" s="99" t="s">
        <v>211</v>
      </c>
    </row>
    <row r="1443" spans="3:3" x14ac:dyDescent="0.2">
      <c r="C1443" s="99" t="s">
        <v>210</v>
      </c>
    </row>
    <row r="1444" spans="3:3" x14ac:dyDescent="0.2">
      <c r="C1444" s="99" t="s">
        <v>209</v>
      </c>
    </row>
    <row r="1445" spans="3:3" x14ac:dyDescent="0.2">
      <c r="C1445" s="99" t="s">
        <v>208</v>
      </c>
    </row>
    <row r="1446" spans="3:3" x14ac:dyDescent="0.2">
      <c r="C1446" s="99" t="s">
        <v>207</v>
      </c>
    </row>
    <row r="1447" spans="3:3" x14ac:dyDescent="0.2">
      <c r="C1447" s="99" t="s">
        <v>206</v>
      </c>
    </row>
    <row r="1448" spans="3:3" x14ac:dyDescent="0.2">
      <c r="C1448" s="99" t="s">
        <v>205</v>
      </c>
    </row>
    <row r="1449" spans="3:3" x14ac:dyDescent="0.2">
      <c r="C1449" s="99" t="s">
        <v>204</v>
      </c>
    </row>
    <row r="1450" spans="3:3" x14ac:dyDescent="0.2">
      <c r="C1450" s="99" t="s">
        <v>203</v>
      </c>
    </row>
    <row r="1451" spans="3:3" x14ac:dyDescent="0.2">
      <c r="C1451" s="99" t="s">
        <v>202</v>
      </c>
    </row>
    <row r="1452" spans="3:3" x14ac:dyDescent="0.2">
      <c r="C1452" s="99" t="s">
        <v>201</v>
      </c>
    </row>
    <row r="1453" spans="3:3" x14ac:dyDescent="0.2">
      <c r="C1453" s="99" t="s">
        <v>200</v>
      </c>
    </row>
    <row r="1454" spans="3:3" x14ac:dyDescent="0.2">
      <c r="C1454" s="99" t="s">
        <v>1701</v>
      </c>
    </row>
    <row r="1455" spans="3:3" x14ac:dyDescent="0.2">
      <c r="C1455" s="99" t="s">
        <v>199</v>
      </c>
    </row>
    <row r="1456" spans="3:3" x14ac:dyDescent="0.2">
      <c r="C1456" s="99" t="s">
        <v>198</v>
      </c>
    </row>
    <row r="1457" spans="3:3" x14ac:dyDescent="0.2">
      <c r="C1457" s="99" t="s">
        <v>197</v>
      </c>
    </row>
    <row r="1458" spans="3:3" x14ac:dyDescent="0.2">
      <c r="C1458" s="99" t="s">
        <v>196</v>
      </c>
    </row>
    <row r="1459" spans="3:3" x14ac:dyDescent="0.2">
      <c r="C1459" s="99" t="s">
        <v>195</v>
      </c>
    </row>
    <row r="1460" spans="3:3" x14ac:dyDescent="0.2">
      <c r="C1460" s="99" t="s">
        <v>194</v>
      </c>
    </row>
    <row r="1461" spans="3:3" x14ac:dyDescent="0.2">
      <c r="C1461" s="99" t="s">
        <v>1702</v>
      </c>
    </row>
    <row r="1462" spans="3:3" x14ac:dyDescent="0.2">
      <c r="C1462" s="99" t="s">
        <v>193</v>
      </c>
    </row>
    <row r="1463" spans="3:3" x14ac:dyDescent="0.2">
      <c r="C1463" s="99" t="s">
        <v>1703</v>
      </c>
    </row>
    <row r="1464" spans="3:3" x14ac:dyDescent="0.2">
      <c r="C1464" s="99" t="s">
        <v>192</v>
      </c>
    </row>
    <row r="1465" spans="3:3" x14ac:dyDescent="0.2">
      <c r="C1465" s="99" t="s">
        <v>191</v>
      </c>
    </row>
    <row r="1466" spans="3:3" x14ac:dyDescent="0.2">
      <c r="C1466" s="99" t="s">
        <v>190</v>
      </c>
    </row>
    <row r="1467" spans="3:3" x14ac:dyDescent="0.2">
      <c r="C1467" s="99" t="s">
        <v>189</v>
      </c>
    </row>
    <row r="1468" spans="3:3" x14ac:dyDescent="0.2">
      <c r="C1468" s="99" t="s">
        <v>188</v>
      </c>
    </row>
    <row r="1469" spans="3:3" x14ac:dyDescent="0.2">
      <c r="C1469" s="99" t="s">
        <v>187</v>
      </c>
    </row>
    <row r="1470" spans="3:3" x14ac:dyDescent="0.2">
      <c r="C1470" s="99" t="s">
        <v>186</v>
      </c>
    </row>
    <row r="1471" spans="3:3" x14ac:dyDescent="0.2">
      <c r="C1471" s="99" t="s">
        <v>185</v>
      </c>
    </row>
    <row r="1472" spans="3:3" x14ac:dyDescent="0.2">
      <c r="C1472" s="99" t="s">
        <v>184</v>
      </c>
    </row>
    <row r="1473" spans="3:3" x14ac:dyDescent="0.2">
      <c r="C1473" s="99" t="s">
        <v>183</v>
      </c>
    </row>
    <row r="1474" spans="3:3" x14ac:dyDescent="0.2">
      <c r="C1474" s="99" t="s">
        <v>182</v>
      </c>
    </row>
    <row r="1475" spans="3:3" x14ac:dyDescent="0.2">
      <c r="C1475" s="99" t="s">
        <v>181</v>
      </c>
    </row>
    <row r="1476" spans="3:3" x14ac:dyDescent="0.2">
      <c r="C1476" s="99" t="s">
        <v>180</v>
      </c>
    </row>
    <row r="1477" spans="3:3" x14ac:dyDescent="0.2">
      <c r="C1477" s="99" t="s">
        <v>179</v>
      </c>
    </row>
    <row r="1478" spans="3:3" x14ac:dyDescent="0.2">
      <c r="C1478" s="99" t="s">
        <v>178</v>
      </c>
    </row>
    <row r="1479" spans="3:3" x14ac:dyDescent="0.2">
      <c r="C1479" s="99" t="s">
        <v>177</v>
      </c>
    </row>
    <row r="1480" spans="3:3" x14ac:dyDescent="0.2">
      <c r="C1480" s="99" t="s">
        <v>176</v>
      </c>
    </row>
    <row r="1481" spans="3:3" x14ac:dyDescent="0.2">
      <c r="C1481" s="99" t="s">
        <v>175</v>
      </c>
    </row>
    <row r="1482" spans="3:3" x14ac:dyDescent="0.2">
      <c r="C1482" s="99" t="s">
        <v>1704</v>
      </c>
    </row>
    <row r="1483" spans="3:3" x14ac:dyDescent="0.2">
      <c r="C1483" s="99" t="s">
        <v>174</v>
      </c>
    </row>
    <row r="1484" spans="3:3" x14ac:dyDescent="0.2">
      <c r="C1484" s="99" t="s">
        <v>1705</v>
      </c>
    </row>
    <row r="1485" spans="3:3" x14ac:dyDescent="0.2">
      <c r="C1485" s="99" t="s">
        <v>173</v>
      </c>
    </row>
    <row r="1486" spans="3:3" x14ac:dyDescent="0.2">
      <c r="C1486" s="99" t="s">
        <v>172</v>
      </c>
    </row>
    <row r="1487" spans="3:3" x14ac:dyDescent="0.2">
      <c r="C1487" s="99" t="s">
        <v>171</v>
      </c>
    </row>
    <row r="1488" spans="3:3" x14ac:dyDescent="0.2">
      <c r="C1488" s="99" t="s">
        <v>170</v>
      </c>
    </row>
    <row r="1489" spans="3:3" x14ac:dyDescent="0.2">
      <c r="C1489" s="99" t="s">
        <v>169</v>
      </c>
    </row>
    <row r="1490" spans="3:3" x14ac:dyDescent="0.2">
      <c r="C1490" s="99" t="s">
        <v>168</v>
      </c>
    </row>
    <row r="1491" spans="3:3" x14ac:dyDescent="0.2">
      <c r="C1491" s="99" t="s">
        <v>167</v>
      </c>
    </row>
    <row r="1492" spans="3:3" x14ac:dyDescent="0.2">
      <c r="C1492" s="99" t="s">
        <v>166</v>
      </c>
    </row>
    <row r="1493" spans="3:3" x14ac:dyDescent="0.2">
      <c r="C1493" s="99" t="s">
        <v>165</v>
      </c>
    </row>
    <row r="1494" spans="3:3" x14ac:dyDescent="0.2">
      <c r="C1494" s="99" t="s">
        <v>164</v>
      </c>
    </row>
    <row r="1495" spans="3:3" x14ac:dyDescent="0.2">
      <c r="C1495" s="99" t="s">
        <v>163</v>
      </c>
    </row>
    <row r="1496" spans="3:3" x14ac:dyDescent="0.2">
      <c r="C1496" s="99" t="s">
        <v>162</v>
      </c>
    </row>
    <row r="1497" spans="3:3" x14ac:dyDescent="0.2">
      <c r="C1497" s="99" t="s">
        <v>1706</v>
      </c>
    </row>
    <row r="1498" spans="3:3" x14ac:dyDescent="0.2">
      <c r="C1498" s="99" t="s">
        <v>161</v>
      </c>
    </row>
    <row r="1499" spans="3:3" x14ac:dyDescent="0.2">
      <c r="C1499" s="99" t="s">
        <v>160</v>
      </c>
    </row>
    <row r="1500" spans="3:3" x14ac:dyDescent="0.2">
      <c r="C1500" s="99" t="s">
        <v>159</v>
      </c>
    </row>
    <row r="1501" spans="3:3" x14ac:dyDescent="0.2">
      <c r="C1501" s="99" t="s">
        <v>158</v>
      </c>
    </row>
    <row r="1502" spans="3:3" x14ac:dyDescent="0.2">
      <c r="C1502" s="99" t="s">
        <v>157</v>
      </c>
    </row>
    <row r="1503" spans="3:3" x14ac:dyDescent="0.2">
      <c r="C1503" s="99" t="s">
        <v>156</v>
      </c>
    </row>
    <row r="1504" spans="3:3" x14ac:dyDescent="0.2">
      <c r="C1504" s="99" t="s">
        <v>155</v>
      </c>
    </row>
    <row r="1505" spans="3:3" x14ac:dyDescent="0.2">
      <c r="C1505" s="99" t="s">
        <v>154</v>
      </c>
    </row>
    <row r="1506" spans="3:3" x14ac:dyDescent="0.2">
      <c r="C1506" s="99" t="s">
        <v>153</v>
      </c>
    </row>
    <row r="1507" spans="3:3" x14ac:dyDescent="0.2">
      <c r="C1507" s="99" t="s">
        <v>152</v>
      </c>
    </row>
    <row r="1508" spans="3:3" x14ac:dyDescent="0.2">
      <c r="C1508" s="99" t="s">
        <v>151</v>
      </c>
    </row>
    <row r="1509" spans="3:3" x14ac:dyDescent="0.2">
      <c r="C1509" s="99" t="s">
        <v>150</v>
      </c>
    </row>
    <row r="1510" spans="3:3" x14ac:dyDescent="0.2">
      <c r="C1510" s="99" t="s">
        <v>149</v>
      </c>
    </row>
    <row r="1511" spans="3:3" x14ac:dyDescent="0.2">
      <c r="C1511" s="99" t="s">
        <v>148</v>
      </c>
    </row>
    <row r="1512" spans="3:3" x14ac:dyDescent="0.2">
      <c r="C1512" s="99" t="s">
        <v>147</v>
      </c>
    </row>
    <row r="1513" spans="3:3" x14ac:dyDescent="0.2">
      <c r="C1513" s="99" t="s">
        <v>146</v>
      </c>
    </row>
    <row r="1514" spans="3:3" x14ac:dyDescent="0.2">
      <c r="C1514" s="99" t="s">
        <v>145</v>
      </c>
    </row>
    <row r="1515" spans="3:3" x14ac:dyDescent="0.2">
      <c r="C1515" s="99" t="s">
        <v>144</v>
      </c>
    </row>
    <row r="1516" spans="3:3" x14ac:dyDescent="0.2">
      <c r="C1516" s="99" t="s">
        <v>1707</v>
      </c>
    </row>
    <row r="1517" spans="3:3" x14ac:dyDescent="0.2">
      <c r="C1517" s="99" t="s">
        <v>1708</v>
      </c>
    </row>
    <row r="1518" spans="3:3" x14ac:dyDescent="0.2">
      <c r="C1518" s="99" t="s">
        <v>1709</v>
      </c>
    </row>
    <row r="1519" spans="3:3" x14ac:dyDescent="0.2">
      <c r="C1519" s="99" t="s">
        <v>143</v>
      </c>
    </row>
    <row r="1520" spans="3:3" x14ac:dyDescent="0.2">
      <c r="C1520" s="99" t="s">
        <v>1710</v>
      </c>
    </row>
    <row r="1521" spans="3:3" x14ac:dyDescent="0.2">
      <c r="C1521" s="99" t="s">
        <v>142</v>
      </c>
    </row>
    <row r="1522" spans="3:3" x14ac:dyDescent="0.2">
      <c r="C1522" s="99" t="s">
        <v>141</v>
      </c>
    </row>
    <row r="1523" spans="3:3" x14ac:dyDescent="0.2">
      <c r="C1523" s="99" t="s">
        <v>140</v>
      </c>
    </row>
    <row r="1524" spans="3:3" x14ac:dyDescent="0.2">
      <c r="C1524" s="99" t="s">
        <v>139</v>
      </c>
    </row>
    <row r="1525" spans="3:3" x14ac:dyDescent="0.2">
      <c r="C1525" s="99" t="s">
        <v>138</v>
      </c>
    </row>
    <row r="1526" spans="3:3" x14ac:dyDescent="0.2">
      <c r="C1526" s="99" t="s">
        <v>137</v>
      </c>
    </row>
    <row r="1527" spans="3:3" x14ac:dyDescent="0.2">
      <c r="C1527" s="99" t="s">
        <v>136</v>
      </c>
    </row>
    <row r="1528" spans="3:3" x14ac:dyDescent="0.2">
      <c r="C1528" s="99" t="s">
        <v>135</v>
      </c>
    </row>
    <row r="1529" spans="3:3" x14ac:dyDescent="0.2">
      <c r="C1529" s="99" t="s">
        <v>134</v>
      </c>
    </row>
    <row r="1530" spans="3:3" x14ac:dyDescent="0.2">
      <c r="C1530" s="99" t="s">
        <v>133</v>
      </c>
    </row>
    <row r="1531" spans="3:3" x14ac:dyDescent="0.2">
      <c r="C1531" s="99" t="s">
        <v>132</v>
      </c>
    </row>
    <row r="1532" spans="3:3" x14ac:dyDescent="0.2">
      <c r="C1532" s="99" t="s">
        <v>131</v>
      </c>
    </row>
    <row r="1533" spans="3:3" x14ac:dyDescent="0.2">
      <c r="C1533" s="99" t="s">
        <v>130</v>
      </c>
    </row>
    <row r="1534" spans="3:3" x14ac:dyDescent="0.2">
      <c r="C1534" s="99" t="s">
        <v>129</v>
      </c>
    </row>
    <row r="1535" spans="3:3" x14ac:dyDescent="0.2">
      <c r="C1535" s="99" t="s">
        <v>128</v>
      </c>
    </row>
    <row r="1536" spans="3:3" x14ac:dyDescent="0.2">
      <c r="C1536" s="99" t="s">
        <v>127</v>
      </c>
    </row>
    <row r="1537" spans="3:3" x14ac:dyDescent="0.2">
      <c r="C1537" s="99" t="s">
        <v>126</v>
      </c>
    </row>
    <row r="1538" spans="3:3" x14ac:dyDescent="0.2">
      <c r="C1538" s="99" t="s">
        <v>1711</v>
      </c>
    </row>
    <row r="1539" spans="3:3" x14ac:dyDescent="0.2">
      <c r="C1539" s="99" t="s">
        <v>125</v>
      </c>
    </row>
    <row r="1540" spans="3:3" x14ac:dyDescent="0.2">
      <c r="C1540" s="99" t="s">
        <v>124</v>
      </c>
    </row>
    <row r="1541" spans="3:3" x14ac:dyDescent="0.2">
      <c r="C1541" s="99" t="s">
        <v>123</v>
      </c>
    </row>
    <row r="1542" spans="3:3" x14ac:dyDescent="0.2">
      <c r="C1542" s="99" t="s">
        <v>122</v>
      </c>
    </row>
    <row r="1543" spans="3:3" x14ac:dyDescent="0.2">
      <c r="C1543" s="99" t="s">
        <v>121</v>
      </c>
    </row>
    <row r="1544" spans="3:3" x14ac:dyDescent="0.2">
      <c r="C1544" s="99" t="s">
        <v>120</v>
      </c>
    </row>
    <row r="1545" spans="3:3" x14ac:dyDescent="0.2">
      <c r="C1545" s="99" t="s">
        <v>119</v>
      </c>
    </row>
    <row r="1546" spans="3:3" x14ac:dyDescent="0.2">
      <c r="C1546" s="99" t="s">
        <v>1712</v>
      </c>
    </row>
    <row r="1547" spans="3:3" x14ac:dyDescent="0.2">
      <c r="C1547" s="99" t="s">
        <v>118</v>
      </c>
    </row>
    <row r="1548" spans="3:3" x14ac:dyDescent="0.2">
      <c r="C1548" s="99" t="s">
        <v>117</v>
      </c>
    </row>
    <row r="1549" spans="3:3" x14ac:dyDescent="0.2">
      <c r="C1549" s="99" t="s">
        <v>116</v>
      </c>
    </row>
    <row r="1550" spans="3:3" x14ac:dyDescent="0.2">
      <c r="C1550" s="99" t="s">
        <v>115</v>
      </c>
    </row>
    <row r="1551" spans="3:3" x14ac:dyDescent="0.2">
      <c r="C1551" s="99" t="s">
        <v>114</v>
      </c>
    </row>
    <row r="1552" spans="3:3" x14ac:dyDescent="0.2">
      <c r="C1552" s="99" t="s">
        <v>113</v>
      </c>
    </row>
    <row r="1553" spans="3:3" x14ac:dyDescent="0.2">
      <c r="C1553" s="99" t="s">
        <v>112</v>
      </c>
    </row>
    <row r="1554" spans="3:3" x14ac:dyDescent="0.2">
      <c r="C1554" s="99" t="s">
        <v>111</v>
      </c>
    </row>
    <row r="1555" spans="3:3" x14ac:dyDescent="0.2">
      <c r="C1555" s="99" t="s">
        <v>110</v>
      </c>
    </row>
    <row r="1556" spans="3:3" x14ac:dyDescent="0.2">
      <c r="C1556" s="99" t="s">
        <v>109</v>
      </c>
    </row>
    <row r="1557" spans="3:3" x14ac:dyDescent="0.2">
      <c r="C1557" s="99" t="s">
        <v>108</v>
      </c>
    </row>
    <row r="1558" spans="3:3" x14ac:dyDescent="0.2">
      <c r="C1558" s="99" t="s">
        <v>107</v>
      </c>
    </row>
    <row r="1559" spans="3:3" x14ac:dyDescent="0.2">
      <c r="C1559" s="99" t="s">
        <v>106</v>
      </c>
    </row>
    <row r="1560" spans="3:3" x14ac:dyDescent="0.2">
      <c r="C1560" s="99" t="s">
        <v>105</v>
      </c>
    </row>
    <row r="1561" spans="3:3" x14ac:dyDescent="0.2">
      <c r="C1561" s="99" t="s">
        <v>104</v>
      </c>
    </row>
    <row r="1562" spans="3:3" x14ac:dyDescent="0.2">
      <c r="C1562" s="99" t="s">
        <v>103</v>
      </c>
    </row>
    <row r="1563" spans="3:3" x14ac:dyDescent="0.2">
      <c r="C1563" s="99" t="s">
        <v>102</v>
      </c>
    </row>
    <row r="1564" spans="3:3" x14ac:dyDescent="0.2">
      <c r="C1564" s="99" t="s">
        <v>101</v>
      </c>
    </row>
    <row r="1565" spans="3:3" x14ac:dyDescent="0.2">
      <c r="C1565" s="99" t="s">
        <v>100</v>
      </c>
    </row>
    <row r="1566" spans="3:3" x14ac:dyDescent="0.2">
      <c r="C1566" s="99" t="s">
        <v>99</v>
      </c>
    </row>
    <row r="1567" spans="3:3" x14ac:dyDescent="0.2">
      <c r="C1567" s="99" t="s">
        <v>98</v>
      </c>
    </row>
    <row r="1568" spans="3:3" x14ac:dyDescent="0.2">
      <c r="C1568" s="99" t="s">
        <v>97</v>
      </c>
    </row>
    <row r="1569" spans="3:3" x14ac:dyDescent="0.2">
      <c r="C1569" s="99" t="s">
        <v>96</v>
      </c>
    </row>
    <row r="1570" spans="3:3" x14ac:dyDescent="0.2">
      <c r="C1570" s="99" t="s">
        <v>95</v>
      </c>
    </row>
    <row r="1571" spans="3:3" x14ac:dyDescent="0.2">
      <c r="C1571" s="99" t="s">
        <v>94</v>
      </c>
    </row>
    <row r="1572" spans="3:3" x14ac:dyDescent="0.2">
      <c r="C1572" s="99" t="s">
        <v>93</v>
      </c>
    </row>
    <row r="1573" spans="3:3" x14ac:dyDescent="0.2">
      <c r="C1573" s="99" t="s">
        <v>92</v>
      </c>
    </row>
    <row r="1574" spans="3:3" x14ac:dyDescent="0.2">
      <c r="C1574" s="99" t="s">
        <v>91</v>
      </c>
    </row>
    <row r="1575" spans="3:3" x14ac:dyDescent="0.2">
      <c r="C1575" s="99" t="s">
        <v>90</v>
      </c>
    </row>
    <row r="1576" spans="3:3" x14ac:dyDescent="0.2">
      <c r="C1576" s="99" t="s">
        <v>89</v>
      </c>
    </row>
    <row r="1577" spans="3:3" x14ac:dyDescent="0.2">
      <c r="C1577" s="99" t="s">
        <v>88</v>
      </c>
    </row>
    <row r="1578" spans="3:3" x14ac:dyDescent="0.2">
      <c r="C1578" s="99" t="s">
        <v>87</v>
      </c>
    </row>
    <row r="1579" spans="3:3" x14ac:dyDescent="0.2">
      <c r="C1579" s="99" t="s">
        <v>86</v>
      </c>
    </row>
    <row r="1580" spans="3:3" x14ac:dyDescent="0.2">
      <c r="C1580" s="99" t="s">
        <v>85</v>
      </c>
    </row>
  </sheetData>
  <sheetProtection selectLockedCells="1" selectUnlockedCells="1"/>
  <customSheetViews>
    <customSheetView guid="{6CF4B469-C0ED-4FA2-B078-D69372B2254E}" state="hidden">
      <selection activeCell="E1" sqref="E1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R501"/>
  <sheetViews>
    <sheetView zoomScaleNormal="100" workbookViewId="0">
      <pane ySplit="1" topLeftCell="A2" activePane="bottomLeft" state="frozen"/>
      <selection activeCell="N2" sqref="N2"/>
      <selection pane="bottomLeft" activeCell="J15" sqref="J15"/>
    </sheetView>
  </sheetViews>
  <sheetFormatPr defaultRowHeight="12.75" x14ac:dyDescent="0.2"/>
  <cols>
    <col min="2" max="2" width="8" style="11" customWidth="1"/>
    <col min="3" max="3" width="52.28515625" style="2" customWidth="1"/>
    <col min="4" max="4" width="63" style="2" customWidth="1"/>
    <col min="5" max="5" width="6.42578125" style="11" customWidth="1"/>
    <col min="6" max="6" width="6.85546875" style="11" customWidth="1"/>
    <col min="7" max="7" width="5.5703125" style="11" customWidth="1"/>
    <col min="8" max="9" width="5.42578125" style="11" customWidth="1"/>
    <col min="10" max="10" width="11.42578125" style="12" customWidth="1"/>
    <col min="11" max="11" width="6.5703125" style="11" bestFit="1" customWidth="1"/>
    <col min="12" max="12" width="7.85546875" style="13" customWidth="1"/>
    <col min="13" max="13" width="6.7109375" style="14" bestFit="1" customWidth="1"/>
    <col min="14" max="15" width="12.140625" style="15" customWidth="1"/>
    <col min="16" max="16" width="6.85546875" style="11" customWidth="1"/>
    <col min="17" max="17" width="11.5703125" style="11" customWidth="1"/>
    <col min="18" max="18" width="12.140625" style="15" customWidth="1"/>
  </cols>
  <sheetData>
    <row r="1" spans="1:18" s="16" customFormat="1" ht="15" x14ac:dyDescent="0.2">
      <c r="A1" s="80" t="s">
        <v>1308</v>
      </c>
      <c r="B1" s="34" t="s">
        <v>0</v>
      </c>
      <c r="C1" s="35" t="s">
        <v>1</v>
      </c>
      <c r="D1" s="36" t="s">
        <v>2</v>
      </c>
      <c r="E1" s="35" t="s">
        <v>3</v>
      </c>
      <c r="F1" s="35" t="s">
        <v>4</v>
      </c>
      <c r="G1" s="35" t="s">
        <v>1718</v>
      </c>
      <c r="H1" s="35" t="s">
        <v>6</v>
      </c>
      <c r="I1" s="35" t="s">
        <v>7</v>
      </c>
      <c r="J1" s="37" t="s">
        <v>16</v>
      </c>
      <c r="K1" s="35" t="s">
        <v>8</v>
      </c>
      <c r="L1" s="38" t="s">
        <v>9</v>
      </c>
      <c r="M1" s="39" t="s">
        <v>1307</v>
      </c>
      <c r="N1" s="40" t="s">
        <v>17</v>
      </c>
      <c r="O1" s="40" t="s">
        <v>18</v>
      </c>
      <c r="P1" s="41" t="s">
        <v>19</v>
      </c>
      <c r="Q1" s="41" t="s">
        <v>14</v>
      </c>
      <c r="R1" s="42" t="s">
        <v>20</v>
      </c>
    </row>
    <row r="2" spans="1:18" ht="30" customHeight="1" x14ac:dyDescent="0.2">
      <c r="A2" s="81" t="str">
        <f>IF(LEN('VZP - KONTROLA'!S6)=0,"",'ÚHRADOVÝ KATALOG VZP - ZP'!A6)</f>
        <v/>
      </c>
      <c r="B2" s="82" t="str">
        <f>IF(LEN('ÚHRADOVÝ KATALOG VZP - ZP'!B6)&gt;0,'ÚHRADOVÝ KATALOG VZP - ZP'!B6,"")</f>
        <v/>
      </c>
      <c r="C2" s="102" t="str">
        <f>IF(LEN('ÚHRADOVÝ KATALOG VZP - ZP'!C6)&gt;0,UPPER('ÚHRADOVÝ KATALOG VZP - ZP'!C6),"")</f>
        <v/>
      </c>
      <c r="D2" s="43" t="str">
        <f>IF(LEN('ÚHRADOVÝ KATALOG VZP - ZP'!D6)&gt;0,UPPER('ÚHRADOVÝ KATALOG VZP - ZP'!D6),"")</f>
        <v/>
      </c>
      <c r="E2" s="44" t="str">
        <f>IF(LEN('ÚHRADOVÝ KATALOG VZP - ZP'!E6)&gt;0,'ÚHRADOVÝ KATALOG VZP - ZP'!E6,"")</f>
        <v/>
      </c>
      <c r="F2" s="44" t="str">
        <f>IF(LEN('ÚHRADOVÝ KATALOG VZP - ZP'!F6)&gt;0,UPPER('ÚHRADOVÝ KATALOG VZP - ZP'!F6),"")</f>
        <v/>
      </c>
      <c r="G2" s="44" t="str">
        <f>IF(LEN('ÚHRADOVÝ KATALOG VZP - ZP'!G6)&gt;0,UPPER('ÚHRADOVÝ KATALOG VZP - ZP'!G6),"")</f>
        <v/>
      </c>
      <c r="H2" s="44" t="str">
        <f>IF(LEN('ÚHRADOVÝ KATALOG VZP - ZP'!H6)&gt;0,UPPER('ÚHRADOVÝ KATALOG VZP - ZP'!H6),"")</f>
        <v/>
      </c>
      <c r="I2" s="44" t="str">
        <f>IF(LEN('ÚHRADOVÝ KATALOG VZP - ZP'!I6)&gt;0,UPPER('ÚHRADOVÝ KATALOG VZP - ZP'!I6),"")</f>
        <v/>
      </c>
      <c r="J2" s="45" t="str">
        <f>IF(LEN('ÚHRADOVÝ KATALOG VZP - ZP'!J6)&gt;0,'ÚHRADOVÝ KATALOG VZP - ZP'!J6,"")</f>
        <v/>
      </c>
      <c r="K2" s="44" t="str">
        <f>IF(LEN('ÚHRADOVÝ KATALOG VZP - ZP'!K6)&gt;0,UPPER('ÚHRADOVÝ KATALOG VZP - ZP'!K6),"")</f>
        <v/>
      </c>
      <c r="L2" s="46" t="str">
        <f>IF(LEN('ÚHRADOVÝ KATALOG VZP - ZP'!L6)&gt;0,'ÚHRADOVÝ KATALOG VZP - ZP'!L6,"")</f>
        <v/>
      </c>
      <c r="M2" s="47" t="str">
        <f>IF(LEN('ÚHRADOVÝ KATALOG VZP - ZP'!M6)&gt;0,'ÚHRADOVÝ KATALOG VZP - ZP'!M6,"")</f>
        <v/>
      </c>
      <c r="N2" s="48" t="str">
        <f>IF(LEN('ÚHRADOVÝ KATALOG VZP - ZP'!$N6)&gt;0,'ÚHRADOVÝ KATALOG VZP - ZP'!$N6,"")</f>
        <v/>
      </c>
      <c r="O2" s="48" t="str">
        <f>IF(LEN('ÚHRADOVÝ KATALOG VZP - ZP'!$N6)&gt;0,'ÚHRADOVÝ KATALOG VZP - ZP'!$N6,"")</f>
        <v/>
      </c>
      <c r="P2" s="49"/>
      <c r="Q2" s="50" t="str">
        <f>IF(LEN('ÚHRADOVÝ KATALOG VZP - ZP'!Q6)&gt;0,'ÚHRADOVÝ KATALOG VZP - ZP'!Q6,"")</f>
        <v/>
      </c>
      <c r="R2" s="51" t="str">
        <f>IF(LEN('ÚHRADOVÝ KATALOG VZP - ZP'!O6)&gt;0,'ÚHRADOVÝ KATALOG VZP - ZP'!O6,"")</f>
        <v/>
      </c>
    </row>
    <row r="3" spans="1:18" ht="30" customHeight="1" x14ac:dyDescent="0.2">
      <c r="A3" s="81" t="str">
        <f>IF(LEN('VZP - KONTROLA'!S7)=0,"",'ÚHRADOVÝ KATALOG VZP - ZP'!A7)</f>
        <v/>
      </c>
      <c r="B3" s="82" t="str">
        <f>IF(LEN('ÚHRADOVÝ KATALOG VZP - ZP'!B7)&gt;0,'ÚHRADOVÝ KATALOG VZP - ZP'!B7,"")</f>
        <v/>
      </c>
      <c r="C3" s="102" t="str">
        <f>IF(LEN('ÚHRADOVÝ KATALOG VZP - ZP'!C7)&gt;0,UPPER('ÚHRADOVÝ KATALOG VZP - ZP'!C7),"")</f>
        <v/>
      </c>
      <c r="D3" s="52" t="str">
        <f>IF(LEN('ÚHRADOVÝ KATALOG VZP - ZP'!D7)&gt;0,UPPER('ÚHRADOVÝ KATALOG VZP - ZP'!D7),"")</f>
        <v/>
      </c>
      <c r="E3" s="53" t="str">
        <f>IF(LEN('ÚHRADOVÝ KATALOG VZP - ZP'!E7)&gt;0,'ÚHRADOVÝ KATALOG VZP - ZP'!E7,"")</f>
        <v/>
      </c>
      <c r="F3" s="53" t="str">
        <f>IF(LEN('ÚHRADOVÝ KATALOG VZP - ZP'!F7)&gt;0,UPPER('ÚHRADOVÝ KATALOG VZP - ZP'!F7),"")</f>
        <v/>
      </c>
      <c r="G3" s="53" t="str">
        <f>IF(LEN('ÚHRADOVÝ KATALOG VZP - ZP'!G7)&gt;0,UPPER('ÚHRADOVÝ KATALOG VZP - ZP'!G7),"")</f>
        <v/>
      </c>
      <c r="H3" s="53" t="str">
        <f>IF(LEN('ÚHRADOVÝ KATALOG VZP - ZP'!H7)&gt;0,UPPER('ÚHRADOVÝ KATALOG VZP - ZP'!H7),"")</f>
        <v/>
      </c>
      <c r="I3" s="53" t="str">
        <f>IF(LEN('ÚHRADOVÝ KATALOG VZP - ZP'!I7)&gt;0,UPPER('ÚHRADOVÝ KATALOG VZP - ZP'!I7),"")</f>
        <v/>
      </c>
      <c r="J3" s="54" t="str">
        <f>IF(LEN('ÚHRADOVÝ KATALOG VZP - ZP'!J7)&gt;0,'ÚHRADOVÝ KATALOG VZP - ZP'!J7,"")</f>
        <v/>
      </c>
      <c r="K3" s="53" t="str">
        <f>IF(LEN('ÚHRADOVÝ KATALOG VZP - ZP'!K7)&gt;0,UPPER('ÚHRADOVÝ KATALOG VZP - ZP'!K7),"")</f>
        <v/>
      </c>
      <c r="L3" s="55" t="str">
        <f>IF(LEN('ÚHRADOVÝ KATALOG VZP - ZP'!L7)&gt;0,'ÚHRADOVÝ KATALOG VZP - ZP'!L7,"")</f>
        <v/>
      </c>
      <c r="M3" s="56" t="str">
        <f>IF(LEN('ÚHRADOVÝ KATALOG VZP - ZP'!M7)&gt;0,'ÚHRADOVÝ KATALOG VZP - ZP'!M7,"")</f>
        <v/>
      </c>
      <c r="N3" s="48" t="str">
        <f>IF(LEN('ÚHRADOVÝ KATALOG VZP - ZP'!$N7)&gt;0,'ÚHRADOVÝ KATALOG VZP - ZP'!$N7,"")</f>
        <v/>
      </c>
      <c r="O3" s="48" t="str">
        <f>IF(LEN('ÚHRADOVÝ KATALOG VZP - ZP'!$N7)&gt;0,'ÚHRADOVÝ KATALOG VZP - ZP'!$N7,"")</f>
        <v/>
      </c>
      <c r="P3" s="57"/>
      <c r="Q3" s="58" t="str">
        <f>IF(LEN('ÚHRADOVÝ KATALOG VZP - ZP'!Q7)&gt;0,'ÚHRADOVÝ KATALOG VZP - ZP'!Q7,"")</f>
        <v/>
      </c>
      <c r="R3" s="59" t="str">
        <f>IF(LEN('ÚHRADOVÝ KATALOG VZP - ZP'!O7)&gt;0,'ÚHRADOVÝ KATALOG VZP - ZP'!O7,"")</f>
        <v/>
      </c>
    </row>
    <row r="4" spans="1:18" ht="30" customHeight="1" x14ac:dyDescent="0.2">
      <c r="A4" s="81" t="str">
        <f>IF(LEN('VZP - KONTROLA'!S8)=0,"",'ÚHRADOVÝ KATALOG VZP - ZP'!A8)</f>
        <v/>
      </c>
      <c r="B4" s="82" t="str">
        <f>IF(LEN('ÚHRADOVÝ KATALOG VZP - ZP'!B8)&gt;0,'ÚHRADOVÝ KATALOG VZP - ZP'!B8,"")</f>
        <v/>
      </c>
      <c r="C4" s="102" t="str">
        <f>IF(LEN('ÚHRADOVÝ KATALOG VZP - ZP'!C8)&gt;0,UPPER('ÚHRADOVÝ KATALOG VZP - ZP'!C8),"")</f>
        <v/>
      </c>
      <c r="D4" s="52" t="str">
        <f>IF(LEN('ÚHRADOVÝ KATALOG VZP - ZP'!D8)&gt;0,UPPER('ÚHRADOVÝ KATALOG VZP - ZP'!D8),"")</f>
        <v/>
      </c>
      <c r="E4" s="53" t="str">
        <f>IF(LEN('ÚHRADOVÝ KATALOG VZP - ZP'!E8)&gt;0,'ÚHRADOVÝ KATALOG VZP - ZP'!E8,"")</f>
        <v/>
      </c>
      <c r="F4" s="53" t="str">
        <f>IF(LEN('ÚHRADOVÝ KATALOG VZP - ZP'!F8)&gt;0,UPPER('ÚHRADOVÝ KATALOG VZP - ZP'!F8),"")</f>
        <v/>
      </c>
      <c r="G4" s="53" t="str">
        <f>IF(LEN('ÚHRADOVÝ KATALOG VZP - ZP'!G8)&gt;0,UPPER('ÚHRADOVÝ KATALOG VZP - ZP'!G8),"")</f>
        <v/>
      </c>
      <c r="H4" s="53" t="str">
        <f>IF(LEN('ÚHRADOVÝ KATALOG VZP - ZP'!H8)&gt;0,UPPER('ÚHRADOVÝ KATALOG VZP - ZP'!H8),"")</f>
        <v/>
      </c>
      <c r="I4" s="53" t="str">
        <f>IF(LEN('ÚHRADOVÝ KATALOG VZP - ZP'!I8)&gt;0,UPPER('ÚHRADOVÝ KATALOG VZP - ZP'!I8),"")</f>
        <v/>
      </c>
      <c r="J4" s="54" t="str">
        <f>IF(LEN('ÚHRADOVÝ KATALOG VZP - ZP'!J8)&gt;0,'ÚHRADOVÝ KATALOG VZP - ZP'!J8,"")</f>
        <v/>
      </c>
      <c r="K4" s="53" t="str">
        <f>IF(LEN('ÚHRADOVÝ KATALOG VZP - ZP'!K8)&gt;0,UPPER('ÚHRADOVÝ KATALOG VZP - ZP'!K8),"")</f>
        <v/>
      </c>
      <c r="L4" s="55" t="str">
        <f>IF(LEN('ÚHRADOVÝ KATALOG VZP - ZP'!L8)&gt;0,'ÚHRADOVÝ KATALOG VZP - ZP'!L8,"")</f>
        <v/>
      </c>
      <c r="M4" s="56" t="str">
        <f>IF(LEN('ÚHRADOVÝ KATALOG VZP - ZP'!M8)&gt;0,'ÚHRADOVÝ KATALOG VZP - ZP'!M8,"")</f>
        <v/>
      </c>
      <c r="N4" s="48" t="str">
        <f>IF(LEN('ÚHRADOVÝ KATALOG VZP - ZP'!$N8)&gt;0,'ÚHRADOVÝ KATALOG VZP - ZP'!$N8,"")</f>
        <v/>
      </c>
      <c r="O4" s="48" t="str">
        <f>IF(LEN('ÚHRADOVÝ KATALOG VZP - ZP'!$N8)&gt;0,'ÚHRADOVÝ KATALOG VZP - ZP'!$N8,"")</f>
        <v/>
      </c>
      <c r="P4" s="57"/>
      <c r="Q4" s="58" t="str">
        <f>IF(LEN('ÚHRADOVÝ KATALOG VZP - ZP'!Q8)&gt;0,'ÚHRADOVÝ KATALOG VZP - ZP'!Q8,"")</f>
        <v/>
      </c>
      <c r="R4" s="59" t="str">
        <f>IF(LEN('ÚHRADOVÝ KATALOG VZP - ZP'!O8)&gt;0,'ÚHRADOVÝ KATALOG VZP - ZP'!O8,"")</f>
        <v/>
      </c>
    </row>
    <row r="5" spans="1:18" ht="30" customHeight="1" x14ac:dyDescent="0.2">
      <c r="A5" s="81" t="str">
        <f>IF(LEN('VZP - KONTROLA'!S9)=0,"",'ÚHRADOVÝ KATALOG VZP - ZP'!A9)</f>
        <v/>
      </c>
      <c r="B5" s="82" t="str">
        <f>IF(LEN('ÚHRADOVÝ KATALOG VZP - ZP'!B9)&gt;0,'ÚHRADOVÝ KATALOG VZP - ZP'!B9,"")</f>
        <v/>
      </c>
      <c r="C5" s="102" t="str">
        <f>IF(LEN('ÚHRADOVÝ KATALOG VZP - ZP'!C9)&gt;0,UPPER('ÚHRADOVÝ KATALOG VZP - ZP'!C9),"")</f>
        <v/>
      </c>
      <c r="D5" s="52" t="str">
        <f>IF(LEN('ÚHRADOVÝ KATALOG VZP - ZP'!D9)&gt;0,UPPER('ÚHRADOVÝ KATALOG VZP - ZP'!D9),"")</f>
        <v/>
      </c>
      <c r="E5" s="53" t="str">
        <f>IF(LEN('ÚHRADOVÝ KATALOG VZP - ZP'!E9)&gt;0,'ÚHRADOVÝ KATALOG VZP - ZP'!E9,"")</f>
        <v/>
      </c>
      <c r="F5" s="53" t="str">
        <f>IF(LEN('ÚHRADOVÝ KATALOG VZP - ZP'!F9)&gt;0,UPPER('ÚHRADOVÝ KATALOG VZP - ZP'!F9),"")</f>
        <v/>
      </c>
      <c r="G5" s="53" t="str">
        <f>IF(LEN('ÚHRADOVÝ KATALOG VZP - ZP'!G9)&gt;0,UPPER('ÚHRADOVÝ KATALOG VZP - ZP'!G9),"")</f>
        <v/>
      </c>
      <c r="H5" s="53" t="str">
        <f>IF(LEN('ÚHRADOVÝ KATALOG VZP - ZP'!H9)&gt;0,UPPER('ÚHRADOVÝ KATALOG VZP - ZP'!H9),"")</f>
        <v/>
      </c>
      <c r="I5" s="53" t="str">
        <f>IF(LEN('ÚHRADOVÝ KATALOG VZP - ZP'!I9)&gt;0,UPPER('ÚHRADOVÝ KATALOG VZP - ZP'!I9),"")</f>
        <v/>
      </c>
      <c r="J5" s="54" t="str">
        <f>IF(LEN('ÚHRADOVÝ KATALOG VZP - ZP'!J9)&gt;0,'ÚHRADOVÝ KATALOG VZP - ZP'!J9,"")</f>
        <v/>
      </c>
      <c r="K5" s="53" t="str">
        <f>IF(LEN('ÚHRADOVÝ KATALOG VZP - ZP'!K9)&gt;0,UPPER('ÚHRADOVÝ KATALOG VZP - ZP'!K9),"")</f>
        <v/>
      </c>
      <c r="L5" s="55" t="str">
        <f>IF(LEN('ÚHRADOVÝ KATALOG VZP - ZP'!L9)&gt;0,'ÚHRADOVÝ KATALOG VZP - ZP'!L9,"")</f>
        <v/>
      </c>
      <c r="M5" s="56" t="str">
        <f>IF(LEN('ÚHRADOVÝ KATALOG VZP - ZP'!M9)&gt;0,'ÚHRADOVÝ KATALOG VZP - ZP'!M9,"")</f>
        <v/>
      </c>
      <c r="N5" s="48" t="str">
        <f>IF(LEN('ÚHRADOVÝ KATALOG VZP - ZP'!$N9)&gt;0,'ÚHRADOVÝ KATALOG VZP - ZP'!$N9,"")</f>
        <v/>
      </c>
      <c r="O5" s="48" t="str">
        <f>IF(LEN('ÚHRADOVÝ KATALOG VZP - ZP'!$N9)&gt;0,'ÚHRADOVÝ KATALOG VZP - ZP'!$N9,"")</f>
        <v/>
      </c>
      <c r="P5" s="57"/>
      <c r="Q5" s="58" t="str">
        <f>IF(LEN('ÚHRADOVÝ KATALOG VZP - ZP'!Q9)&gt;0,'ÚHRADOVÝ KATALOG VZP - ZP'!Q9,"")</f>
        <v/>
      </c>
      <c r="R5" s="59" t="str">
        <f>IF(LEN('ÚHRADOVÝ KATALOG VZP - ZP'!O9)&gt;0,'ÚHRADOVÝ KATALOG VZP - ZP'!O9,"")</f>
        <v/>
      </c>
    </row>
    <row r="6" spans="1:18" ht="30" customHeight="1" x14ac:dyDescent="0.2">
      <c r="A6" s="81" t="str">
        <f>IF(LEN('VZP - KONTROLA'!S10)=0,"",'ÚHRADOVÝ KATALOG VZP - ZP'!A10)</f>
        <v/>
      </c>
      <c r="B6" s="82" t="str">
        <f>IF(LEN('ÚHRADOVÝ KATALOG VZP - ZP'!B10)&gt;0,'ÚHRADOVÝ KATALOG VZP - ZP'!B10,"")</f>
        <v/>
      </c>
      <c r="C6" s="102" t="str">
        <f>IF(LEN('ÚHRADOVÝ KATALOG VZP - ZP'!C10)&gt;0,UPPER('ÚHRADOVÝ KATALOG VZP - ZP'!C10),"")</f>
        <v/>
      </c>
      <c r="D6" s="52" t="str">
        <f>IF(LEN('ÚHRADOVÝ KATALOG VZP - ZP'!D10)&gt;0,UPPER('ÚHRADOVÝ KATALOG VZP - ZP'!D10),"")</f>
        <v/>
      </c>
      <c r="E6" s="53" t="str">
        <f>IF(LEN('ÚHRADOVÝ KATALOG VZP - ZP'!E10)&gt;0,'ÚHRADOVÝ KATALOG VZP - ZP'!E10,"")</f>
        <v/>
      </c>
      <c r="F6" s="53" t="str">
        <f>IF(LEN('ÚHRADOVÝ KATALOG VZP - ZP'!F10)&gt;0,UPPER('ÚHRADOVÝ KATALOG VZP - ZP'!F10),"")</f>
        <v/>
      </c>
      <c r="G6" s="53" t="str">
        <f>IF(LEN('ÚHRADOVÝ KATALOG VZP - ZP'!G10)&gt;0,UPPER('ÚHRADOVÝ KATALOG VZP - ZP'!G10),"")</f>
        <v/>
      </c>
      <c r="H6" s="53" t="str">
        <f>IF(LEN('ÚHRADOVÝ KATALOG VZP - ZP'!H10)&gt;0,UPPER('ÚHRADOVÝ KATALOG VZP - ZP'!H10),"")</f>
        <v/>
      </c>
      <c r="I6" s="53" t="str">
        <f>IF(LEN('ÚHRADOVÝ KATALOG VZP - ZP'!I10)&gt;0,UPPER('ÚHRADOVÝ KATALOG VZP - ZP'!I10),"")</f>
        <v/>
      </c>
      <c r="J6" s="54" t="str">
        <f>IF(LEN('ÚHRADOVÝ KATALOG VZP - ZP'!J10)&gt;0,'ÚHRADOVÝ KATALOG VZP - ZP'!J10,"")</f>
        <v/>
      </c>
      <c r="K6" s="53" t="str">
        <f>IF(LEN('ÚHRADOVÝ KATALOG VZP - ZP'!K10)&gt;0,UPPER('ÚHRADOVÝ KATALOG VZP - ZP'!K10),"")</f>
        <v/>
      </c>
      <c r="L6" s="55" t="str">
        <f>IF(LEN('ÚHRADOVÝ KATALOG VZP - ZP'!L10)&gt;0,'ÚHRADOVÝ KATALOG VZP - ZP'!L10,"")</f>
        <v/>
      </c>
      <c r="M6" s="56" t="str">
        <f>IF(LEN('ÚHRADOVÝ KATALOG VZP - ZP'!M10)&gt;0,'ÚHRADOVÝ KATALOG VZP - ZP'!M10,"")</f>
        <v/>
      </c>
      <c r="N6" s="48" t="str">
        <f>IF(LEN('ÚHRADOVÝ KATALOG VZP - ZP'!$N10)&gt;0,'ÚHRADOVÝ KATALOG VZP - ZP'!$N10,"")</f>
        <v/>
      </c>
      <c r="O6" s="48" t="str">
        <f>IF(LEN('ÚHRADOVÝ KATALOG VZP - ZP'!$N10)&gt;0,'ÚHRADOVÝ KATALOG VZP - ZP'!$N10,"")</f>
        <v/>
      </c>
      <c r="P6" s="57"/>
      <c r="Q6" s="58" t="str">
        <f>IF(LEN('ÚHRADOVÝ KATALOG VZP - ZP'!Q10)&gt;0,'ÚHRADOVÝ KATALOG VZP - ZP'!Q10,"")</f>
        <v/>
      </c>
      <c r="R6" s="59" t="str">
        <f>IF(LEN('ÚHRADOVÝ KATALOG VZP - ZP'!O10)&gt;0,'ÚHRADOVÝ KATALOG VZP - ZP'!O10,"")</f>
        <v/>
      </c>
    </row>
    <row r="7" spans="1:18" ht="30" customHeight="1" x14ac:dyDescent="0.2">
      <c r="A7" s="81" t="str">
        <f>IF(LEN('VZP - KONTROLA'!S11)=0,"",'ÚHRADOVÝ KATALOG VZP - ZP'!A11)</f>
        <v/>
      </c>
      <c r="B7" s="82" t="str">
        <f>IF(LEN('ÚHRADOVÝ KATALOG VZP - ZP'!B11)&gt;0,'ÚHRADOVÝ KATALOG VZP - ZP'!B11,"")</f>
        <v/>
      </c>
      <c r="C7" s="102" t="str">
        <f>IF(LEN('ÚHRADOVÝ KATALOG VZP - ZP'!C11)&gt;0,UPPER('ÚHRADOVÝ KATALOG VZP - ZP'!C11),"")</f>
        <v/>
      </c>
      <c r="D7" s="52" t="str">
        <f>IF(LEN('ÚHRADOVÝ KATALOG VZP - ZP'!D11)&gt;0,UPPER('ÚHRADOVÝ KATALOG VZP - ZP'!D11),"")</f>
        <v/>
      </c>
      <c r="E7" s="53" t="str">
        <f>IF(LEN('ÚHRADOVÝ KATALOG VZP - ZP'!E11)&gt;0,'ÚHRADOVÝ KATALOG VZP - ZP'!E11,"")</f>
        <v/>
      </c>
      <c r="F7" s="53" t="str">
        <f>IF(LEN('ÚHRADOVÝ KATALOG VZP - ZP'!F11)&gt;0,UPPER('ÚHRADOVÝ KATALOG VZP - ZP'!F11),"")</f>
        <v/>
      </c>
      <c r="G7" s="53" t="str">
        <f>IF(LEN('ÚHRADOVÝ KATALOG VZP - ZP'!G11)&gt;0,UPPER('ÚHRADOVÝ KATALOG VZP - ZP'!G11),"")</f>
        <v/>
      </c>
      <c r="H7" s="53" t="str">
        <f>IF(LEN('ÚHRADOVÝ KATALOG VZP - ZP'!H11)&gt;0,UPPER('ÚHRADOVÝ KATALOG VZP - ZP'!H11),"")</f>
        <v/>
      </c>
      <c r="I7" s="53" t="str">
        <f>IF(LEN('ÚHRADOVÝ KATALOG VZP - ZP'!I11)&gt;0,UPPER('ÚHRADOVÝ KATALOG VZP - ZP'!I11),"")</f>
        <v/>
      </c>
      <c r="J7" s="54" t="str">
        <f>IF(LEN('ÚHRADOVÝ KATALOG VZP - ZP'!J11)&gt;0,'ÚHRADOVÝ KATALOG VZP - ZP'!J11,"")</f>
        <v/>
      </c>
      <c r="K7" s="53" t="str">
        <f>IF(LEN('ÚHRADOVÝ KATALOG VZP - ZP'!K11)&gt;0,UPPER('ÚHRADOVÝ KATALOG VZP - ZP'!K11),"")</f>
        <v/>
      </c>
      <c r="L7" s="55" t="str">
        <f>IF(LEN('ÚHRADOVÝ KATALOG VZP - ZP'!L11)&gt;0,'ÚHRADOVÝ KATALOG VZP - ZP'!L11,"")</f>
        <v/>
      </c>
      <c r="M7" s="56" t="str">
        <f>IF(LEN('ÚHRADOVÝ KATALOG VZP - ZP'!M11)&gt;0,'ÚHRADOVÝ KATALOG VZP - ZP'!M11,"")</f>
        <v/>
      </c>
      <c r="N7" s="48" t="str">
        <f>IF(LEN('ÚHRADOVÝ KATALOG VZP - ZP'!$N11)&gt;0,'ÚHRADOVÝ KATALOG VZP - ZP'!$N11,"")</f>
        <v/>
      </c>
      <c r="O7" s="48" t="str">
        <f>IF(LEN('ÚHRADOVÝ KATALOG VZP - ZP'!$N11)&gt;0,'ÚHRADOVÝ KATALOG VZP - ZP'!$N11,"")</f>
        <v/>
      </c>
      <c r="P7" s="57"/>
      <c r="Q7" s="58" t="str">
        <f>IF(LEN('ÚHRADOVÝ KATALOG VZP - ZP'!Q11)&gt;0,'ÚHRADOVÝ KATALOG VZP - ZP'!Q11,"")</f>
        <v/>
      </c>
      <c r="R7" s="59" t="str">
        <f>IF(LEN('ÚHRADOVÝ KATALOG VZP - ZP'!O11)&gt;0,'ÚHRADOVÝ KATALOG VZP - ZP'!O11,"")</f>
        <v/>
      </c>
    </row>
    <row r="8" spans="1:18" ht="30" customHeight="1" x14ac:dyDescent="0.2">
      <c r="A8" s="81" t="str">
        <f>IF(LEN('VZP - KONTROLA'!S12)=0,"",'ÚHRADOVÝ KATALOG VZP - ZP'!A12)</f>
        <v/>
      </c>
      <c r="B8" s="82" t="str">
        <f>IF(LEN('ÚHRADOVÝ KATALOG VZP - ZP'!B12)&gt;0,'ÚHRADOVÝ KATALOG VZP - ZP'!B12,"")</f>
        <v/>
      </c>
      <c r="C8" s="102" t="str">
        <f>IF(LEN('ÚHRADOVÝ KATALOG VZP - ZP'!C12)&gt;0,UPPER('ÚHRADOVÝ KATALOG VZP - ZP'!C12),"")</f>
        <v/>
      </c>
      <c r="D8" s="52" t="str">
        <f>IF(LEN('ÚHRADOVÝ KATALOG VZP - ZP'!D12)&gt;0,UPPER('ÚHRADOVÝ KATALOG VZP - ZP'!D12),"")</f>
        <v/>
      </c>
      <c r="E8" s="53" t="str">
        <f>IF(LEN('ÚHRADOVÝ KATALOG VZP - ZP'!E12)&gt;0,'ÚHRADOVÝ KATALOG VZP - ZP'!E12,"")</f>
        <v/>
      </c>
      <c r="F8" s="53" t="str">
        <f>IF(LEN('ÚHRADOVÝ KATALOG VZP - ZP'!F12)&gt;0,UPPER('ÚHRADOVÝ KATALOG VZP - ZP'!F12),"")</f>
        <v/>
      </c>
      <c r="G8" s="53" t="str">
        <f>IF(LEN('ÚHRADOVÝ KATALOG VZP - ZP'!G12)&gt;0,UPPER('ÚHRADOVÝ KATALOG VZP - ZP'!G12),"")</f>
        <v/>
      </c>
      <c r="H8" s="53" t="str">
        <f>IF(LEN('ÚHRADOVÝ KATALOG VZP - ZP'!H12)&gt;0,UPPER('ÚHRADOVÝ KATALOG VZP - ZP'!H12),"")</f>
        <v/>
      </c>
      <c r="I8" s="53" t="str">
        <f>IF(LEN('ÚHRADOVÝ KATALOG VZP - ZP'!I12)&gt;0,UPPER('ÚHRADOVÝ KATALOG VZP - ZP'!I12),"")</f>
        <v/>
      </c>
      <c r="J8" s="54" t="str">
        <f>IF(LEN('ÚHRADOVÝ KATALOG VZP - ZP'!J12)&gt;0,'ÚHRADOVÝ KATALOG VZP - ZP'!J12,"")</f>
        <v/>
      </c>
      <c r="K8" s="53" t="str">
        <f>IF(LEN('ÚHRADOVÝ KATALOG VZP - ZP'!K12)&gt;0,UPPER('ÚHRADOVÝ KATALOG VZP - ZP'!K12),"")</f>
        <v/>
      </c>
      <c r="L8" s="55" t="str">
        <f>IF(LEN('ÚHRADOVÝ KATALOG VZP - ZP'!L12)&gt;0,'ÚHRADOVÝ KATALOG VZP - ZP'!L12,"")</f>
        <v/>
      </c>
      <c r="M8" s="56" t="str">
        <f>IF(LEN('ÚHRADOVÝ KATALOG VZP - ZP'!M12)&gt;0,'ÚHRADOVÝ KATALOG VZP - ZP'!M12,"")</f>
        <v/>
      </c>
      <c r="N8" s="48" t="str">
        <f>IF(LEN('ÚHRADOVÝ KATALOG VZP - ZP'!$N12)&gt;0,'ÚHRADOVÝ KATALOG VZP - ZP'!$N12,"")</f>
        <v/>
      </c>
      <c r="O8" s="48" t="str">
        <f>IF(LEN('ÚHRADOVÝ KATALOG VZP - ZP'!$N12)&gt;0,'ÚHRADOVÝ KATALOG VZP - ZP'!$N12,"")</f>
        <v/>
      </c>
      <c r="P8" s="57"/>
      <c r="Q8" s="58" t="str">
        <f>IF(LEN('ÚHRADOVÝ KATALOG VZP - ZP'!Q12)&gt;0,'ÚHRADOVÝ KATALOG VZP - ZP'!Q12,"")</f>
        <v/>
      </c>
      <c r="R8" s="59" t="str">
        <f>IF(LEN('ÚHRADOVÝ KATALOG VZP - ZP'!O12)&gt;0,'ÚHRADOVÝ KATALOG VZP - ZP'!O12,"")</f>
        <v/>
      </c>
    </row>
    <row r="9" spans="1:18" ht="30" customHeight="1" x14ac:dyDescent="0.2">
      <c r="A9" s="81" t="str">
        <f>IF(LEN('VZP - KONTROLA'!S13)=0,"",'ÚHRADOVÝ KATALOG VZP - ZP'!A13)</f>
        <v/>
      </c>
      <c r="B9" s="82" t="str">
        <f>IF(LEN('ÚHRADOVÝ KATALOG VZP - ZP'!B13)&gt;0,'ÚHRADOVÝ KATALOG VZP - ZP'!B13,"")</f>
        <v/>
      </c>
      <c r="C9" s="102" t="str">
        <f>IF(LEN('ÚHRADOVÝ KATALOG VZP - ZP'!C13)&gt;0,UPPER('ÚHRADOVÝ KATALOG VZP - ZP'!C13),"")</f>
        <v/>
      </c>
      <c r="D9" s="52" t="str">
        <f>IF(LEN('ÚHRADOVÝ KATALOG VZP - ZP'!D13)&gt;0,UPPER('ÚHRADOVÝ KATALOG VZP - ZP'!D13),"")</f>
        <v/>
      </c>
      <c r="E9" s="53" t="str">
        <f>IF(LEN('ÚHRADOVÝ KATALOG VZP - ZP'!E13)&gt;0,'ÚHRADOVÝ KATALOG VZP - ZP'!E13,"")</f>
        <v/>
      </c>
      <c r="F9" s="53" t="str">
        <f>IF(LEN('ÚHRADOVÝ KATALOG VZP - ZP'!F13)&gt;0,UPPER('ÚHRADOVÝ KATALOG VZP - ZP'!F13),"")</f>
        <v/>
      </c>
      <c r="G9" s="53" t="str">
        <f>IF(LEN('ÚHRADOVÝ KATALOG VZP - ZP'!G13)&gt;0,UPPER('ÚHRADOVÝ KATALOG VZP - ZP'!G13),"")</f>
        <v/>
      </c>
      <c r="H9" s="53" t="str">
        <f>IF(LEN('ÚHRADOVÝ KATALOG VZP - ZP'!H13)&gt;0,UPPER('ÚHRADOVÝ KATALOG VZP - ZP'!H13),"")</f>
        <v/>
      </c>
      <c r="I9" s="53" t="str">
        <f>IF(LEN('ÚHRADOVÝ KATALOG VZP - ZP'!I13)&gt;0,UPPER('ÚHRADOVÝ KATALOG VZP - ZP'!I13),"")</f>
        <v/>
      </c>
      <c r="J9" s="54" t="str">
        <f>IF(LEN('ÚHRADOVÝ KATALOG VZP - ZP'!J13)&gt;0,'ÚHRADOVÝ KATALOG VZP - ZP'!J13,"")</f>
        <v/>
      </c>
      <c r="K9" s="53" t="str">
        <f>IF(LEN('ÚHRADOVÝ KATALOG VZP - ZP'!K13)&gt;0,UPPER('ÚHRADOVÝ KATALOG VZP - ZP'!K13),"")</f>
        <v/>
      </c>
      <c r="L9" s="55" t="str">
        <f>IF(LEN('ÚHRADOVÝ KATALOG VZP - ZP'!L13)&gt;0,'ÚHRADOVÝ KATALOG VZP - ZP'!L13,"")</f>
        <v/>
      </c>
      <c r="M9" s="56" t="str">
        <f>IF(LEN('ÚHRADOVÝ KATALOG VZP - ZP'!M13)&gt;0,'ÚHRADOVÝ KATALOG VZP - ZP'!M13,"")</f>
        <v/>
      </c>
      <c r="N9" s="48" t="str">
        <f>IF(LEN('ÚHRADOVÝ KATALOG VZP - ZP'!$N13)&gt;0,'ÚHRADOVÝ KATALOG VZP - ZP'!$N13,"")</f>
        <v/>
      </c>
      <c r="O9" s="48" t="str">
        <f>IF(LEN('ÚHRADOVÝ KATALOG VZP - ZP'!$N13)&gt;0,'ÚHRADOVÝ KATALOG VZP - ZP'!$N13,"")</f>
        <v/>
      </c>
      <c r="P9" s="57"/>
      <c r="Q9" s="58" t="str">
        <f>IF(LEN('ÚHRADOVÝ KATALOG VZP - ZP'!Q13)&gt;0,'ÚHRADOVÝ KATALOG VZP - ZP'!Q13,"")</f>
        <v/>
      </c>
      <c r="R9" s="59" t="str">
        <f>IF(LEN('ÚHRADOVÝ KATALOG VZP - ZP'!O13)&gt;0,'ÚHRADOVÝ KATALOG VZP - ZP'!O13,"")</f>
        <v/>
      </c>
    </row>
    <row r="10" spans="1:18" ht="30" customHeight="1" x14ac:dyDescent="0.2">
      <c r="A10" s="81" t="str">
        <f>IF(LEN('VZP - KONTROLA'!S14)=0,"",'ÚHRADOVÝ KATALOG VZP - ZP'!A14)</f>
        <v/>
      </c>
      <c r="B10" s="82" t="str">
        <f>IF(LEN('ÚHRADOVÝ KATALOG VZP - ZP'!B14)&gt;0,'ÚHRADOVÝ KATALOG VZP - ZP'!B14,"")</f>
        <v/>
      </c>
      <c r="C10" s="102" t="str">
        <f>IF(LEN('ÚHRADOVÝ KATALOG VZP - ZP'!C14)&gt;0,UPPER('ÚHRADOVÝ KATALOG VZP - ZP'!C14),"")</f>
        <v/>
      </c>
      <c r="D10" s="52" t="str">
        <f>IF(LEN('ÚHRADOVÝ KATALOG VZP - ZP'!D14)&gt;0,UPPER('ÚHRADOVÝ KATALOG VZP - ZP'!D14),"")</f>
        <v/>
      </c>
      <c r="E10" s="53" t="str">
        <f>IF(LEN('ÚHRADOVÝ KATALOG VZP - ZP'!E14)&gt;0,'ÚHRADOVÝ KATALOG VZP - ZP'!E14,"")</f>
        <v/>
      </c>
      <c r="F10" s="53" t="str">
        <f>IF(LEN('ÚHRADOVÝ KATALOG VZP - ZP'!F14)&gt;0,UPPER('ÚHRADOVÝ KATALOG VZP - ZP'!F14),"")</f>
        <v/>
      </c>
      <c r="G10" s="53" t="str">
        <f>IF(LEN('ÚHRADOVÝ KATALOG VZP - ZP'!G14)&gt;0,UPPER('ÚHRADOVÝ KATALOG VZP - ZP'!G14),"")</f>
        <v/>
      </c>
      <c r="H10" s="53" t="str">
        <f>IF(LEN('ÚHRADOVÝ KATALOG VZP - ZP'!H14)&gt;0,UPPER('ÚHRADOVÝ KATALOG VZP - ZP'!H14),"")</f>
        <v/>
      </c>
      <c r="I10" s="53" t="str">
        <f>IF(LEN('ÚHRADOVÝ KATALOG VZP - ZP'!I14)&gt;0,UPPER('ÚHRADOVÝ KATALOG VZP - ZP'!I14),"")</f>
        <v/>
      </c>
      <c r="J10" s="54" t="str">
        <f>IF(LEN('ÚHRADOVÝ KATALOG VZP - ZP'!J14)&gt;0,'ÚHRADOVÝ KATALOG VZP - ZP'!J14,"")</f>
        <v/>
      </c>
      <c r="K10" s="53" t="str">
        <f>IF(LEN('ÚHRADOVÝ KATALOG VZP - ZP'!K14)&gt;0,UPPER('ÚHRADOVÝ KATALOG VZP - ZP'!K14),"")</f>
        <v/>
      </c>
      <c r="L10" s="55" t="str">
        <f>IF(LEN('ÚHRADOVÝ KATALOG VZP - ZP'!L14)&gt;0,'ÚHRADOVÝ KATALOG VZP - ZP'!L14,"")</f>
        <v/>
      </c>
      <c r="M10" s="56" t="str">
        <f>IF(LEN('ÚHRADOVÝ KATALOG VZP - ZP'!M14)&gt;0,'ÚHRADOVÝ KATALOG VZP - ZP'!M14,"")</f>
        <v/>
      </c>
      <c r="N10" s="48" t="str">
        <f>IF(LEN('ÚHRADOVÝ KATALOG VZP - ZP'!$N14)&gt;0,'ÚHRADOVÝ KATALOG VZP - ZP'!$N14,"")</f>
        <v/>
      </c>
      <c r="O10" s="48" t="str">
        <f>IF(LEN('ÚHRADOVÝ KATALOG VZP - ZP'!$N14)&gt;0,'ÚHRADOVÝ KATALOG VZP - ZP'!$N14,"")</f>
        <v/>
      </c>
      <c r="P10" s="57"/>
      <c r="Q10" s="58" t="str">
        <f>IF(LEN('ÚHRADOVÝ KATALOG VZP - ZP'!Q14)&gt;0,'ÚHRADOVÝ KATALOG VZP - ZP'!Q14,"")</f>
        <v/>
      </c>
      <c r="R10" s="59" t="str">
        <f>IF(LEN('ÚHRADOVÝ KATALOG VZP - ZP'!O14)&gt;0,'ÚHRADOVÝ KATALOG VZP - ZP'!O14,"")</f>
        <v/>
      </c>
    </row>
    <row r="11" spans="1:18" ht="30" customHeight="1" x14ac:dyDescent="0.2">
      <c r="A11" s="81" t="str">
        <f>IF(LEN('VZP - KONTROLA'!S15)=0,"",'ÚHRADOVÝ KATALOG VZP - ZP'!A15)</f>
        <v/>
      </c>
      <c r="B11" s="82" t="str">
        <f>IF(LEN('ÚHRADOVÝ KATALOG VZP - ZP'!B15)&gt;0,'ÚHRADOVÝ KATALOG VZP - ZP'!B15,"")</f>
        <v/>
      </c>
      <c r="C11" s="102" t="str">
        <f>IF(LEN('ÚHRADOVÝ KATALOG VZP - ZP'!C15)&gt;0,UPPER('ÚHRADOVÝ KATALOG VZP - ZP'!C15),"")</f>
        <v/>
      </c>
      <c r="D11" s="52" t="str">
        <f>IF(LEN('ÚHRADOVÝ KATALOG VZP - ZP'!D15)&gt;0,UPPER('ÚHRADOVÝ KATALOG VZP - ZP'!D15),"")</f>
        <v/>
      </c>
      <c r="E11" s="53" t="str">
        <f>IF(LEN('ÚHRADOVÝ KATALOG VZP - ZP'!E15)&gt;0,'ÚHRADOVÝ KATALOG VZP - ZP'!E15,"")</f>
        <v/>
      </c>
      <c r="F11" s="53" t="str">
        <f>IF(LEN('ÚHRADOVÝ KATALOG VZP - ZP'!F15)&gt;0,UPPER('ÚHRADOVÝ KATALOG VZP - ZP'!F15),"")</f>
        <v/>
      </c>
      <c r="G11" s="53" t="str">
        <f>IF(LEN('ÚHRADOVÝ KATALOG VZP - ZP'!G15)&gt;0,UPPER('ÚHRADOVÝ KATALOG VZP - ZP'!G15),"")</f>
        <v/>
      </c>
      <c r="H11" s="53" t="str">
        <f>IF(LEN('ÚHRADOVÝ KATALOG VZP - ZP'!H15)&gt;0,UPPER('ÚHRADOVÝ KATALOG VZP - ZP'!H15),"")</f>
        <v/>
      </c>
      <c r="I11" s="53" t="str">
        <f>IF(LEN('ÚHRADOVÝ KATALOG VZP - ZP'!I15)&gt;0,UPPER('ÚHRADOVÝ KATALOG VZP - ZP'!I15),"")</f>
        <v/>
      </c>
      <c r="J11" s="54" t="str">
        <f>IF(LEN('ÚHRADOVÝ KATALOG VZP - ZP'!J15)&gt;0,'ÚHRADOVÝ KATALOG VZP - ZP'!J15,"")</f>
        <v/>
      </c>
      <c r="K11" s="53" t="str">
        <f>IF(LEN('ÚHRADOVÝ KATALOG VZP - ZP'!K15)&gt;0,UPPER('ÚHRADOVÝ KATALOG VZP - ZP'!K15),"")</f>
        <v/>
      </c>
      <c r="L11" s="55" t="str">
        <f>IF(LEN('ÚHRADOVÝ KATALOG VZP - ZP'!L15)&gt;0,'ÚHRADOVÝ KATALOG VZP - ZP'!L15,"")</f>
        <v/>
      </c>
      <c r="M11" s="56" t="str">
        <f>IF(LEN('ÚHRADOVÝ KATALOG VZP - ZP'!M15)&gt;0,'ÚHRADOVÝ KATALOG VZP - ZP'!M15,"")</f>
        <v/>
      </c>
      <c r="N11" s="48" t="str">
        <f>IF(LEN('ÚHRADOVÝ KATALOG VZP - ZP'!$N15)&gt;0,'ÚHRADOVÝ KATALOG VZP - ZP'!$N15,"")</f>
        <v/>
      </c>
      <c r="O11" s="48" t="str">
        <f>IF(LEN('ÚHRADOVÝ KATALOG VZP - ZP'!$N15)&gt;0,'ÚHRADOVÝ KATALOG VZP - ZP'!$N15,"")</f>
        <v/>
      </c>
      <c r="P11" s="57"/>
      <c r="Q11" s="58" t="str">
        <f>IF(LEN('ÚHRADOVÝ KATALOG VZP - ZP'!Q15)&gt;0,'ÚHRADOVÝ KATALOG VZP - ZP'!Q15,"")</f>
        <v/>
      </c>
      <c r="R11" s="59" t="str">
        <f>IF(LEN('ÚHRADOVÝ KATALOG VZP - ZP'!O15)&gt;0,'ÚHRADOVÝ KATALOG VZP - ZP'!O15,"")</f>
        <v/>
      </c>
    </row>
    <row r="12" spans="1:18" ht="30" customHeight="1" x14ac:dyDescent="0.2">
      <c r="A12" s="81" t="str">
        <f>IF(LEN('VZP - KONTROLA'!S16)=0,"",'ÚHRADOVÝ KATALOG VZP - ZP'!A16)</f>
        <v/>
      </c>
      <c r="B12" s="82" t="str">
        <f>IF(LEN('ÚHRADOVÝ KATALOG VZP - ZP'!B16)&gt;0,'ÚHRADOVÝ KATALOG VZP - ZP'!B16,"")</f>
        <v/>
      </c>
      <c r="C12" s="102" t="str">
        <f>IF(LEN('ÚHRADOVÝ KATALOG VZP - ZP'!C16)&gt;0,UPPER('ÚHRADOVÝ KATALOG VZP - ZP'!C16),"")</f>
        <v/>
      </c>
      <c r="D12" s="52" t="str">
        <f>IF(LEN('ÚHRADOVÝ KATALOG VZP - ZP'!D16)&gt;0,UPPER('ÚHRADOVÝ KATALOG VZP - ZP'!D16),"")</f>
        <v/>
      </c>
      <c r="E12" s="53" t="str">
        <f>IF(LEN('ÚHRADOVÝ KATALOG VZP - ZP'!E16)&gt;0,'ÚHRADOVÝ KATALOG VZP - ZP'!E16,"")</f>
        <v/>
      </c>
      <c r="F12" s="53" t="str">
        <f>IF(LEN('ÚHRADOVÝ KATALOG VZP - ZP'!F16)&gt;0,UPPER('ÚHRADOVÝ KATALOG VZP - ZP'!F16),"")</f>
        <v/>
      </c>
      <c r="G12" s="53" t="str">
        <f>IF(LEN('ÚHRADOVÝ KATALOG VZP - ZP'!G16)&gt;0,UPPER('ÚHRADOVÝ KATALOG VZP - ZP'!G16),"")</f>
        <v/>
      </c>
      <c r="H12" s="53" t="str">
        <f>IF(LEN('ÚHRADOVÝ KATALOG VZP - ZP'!H16)&gt;0,UPPER('ÚHRADOVÝ KATALOG VZP - ZP'!H16),"")</f>
        <v/>
      </c>
      <c r="I12" s="53" t="str">
        <f>IF(LEN('ÚHRADOVÝ KATALOG VZP - ZP'!I16)&gt;0,UPPER('ÚHRADOVÝ KATALOG VZP - ZP'!I16),"")</f>
        <v/>
      </c>
      <c r="J12" s="54" t="str">
        <f>IF(LEN('ÚHRADOVÝ KATALOG VZP - ZP'!J16)&gt;0,'ÚHRADOVÝ KATALOG VZP - ZP'!J16,"")</f>
        <v/>
      </c>
      <c r="K12" s="53" t="str">
        <f>IF(LEN('ÚHRADOVÝ KATALOG VZP - ZP'!K16)&gt;0,UPPER('ÚHRADOVÝ KATALOG VZP - ZP'!K16),"")</f>
        <v/>
      </c>
      <c r="L12" s="55" t="str">
        <f>IF(LEN('ÚHRADOVÝ KATALOG VZP - ZP'!L16)&gt;0,'ÚHRADOVÝ KATALOG VZP - ZP'!L16,"")</f>
        <v/>
      </c>
      <c r="M12" s="56" t="str">
        <f>IF(LEN('ÚHRADOVÝ KATALOG VZP - ZP'!M16)&gt;0,'ÚHRADOVÝ KATALOG VZP - ZP'!M16,"")</f>
        <v/>
      </c>
      <c r="N12" s="48" t="str">
        <f>IF(LEN('ÚHRADOVÝ KATALOG VZP - ZP'!$N16)&gt;0,'ÚHRADOVÝ KATALOG VZP - ZP'!$N16,"")</f>
        <v/>
      </c>
      <c r="O12" s="48" t="str">
        <f>IF(LEN('ÚHRADOVÝ KATALOG VZP - ZP'!$N16)&gt;0,'ÚHRADOVÝ KATALOG VZP - ZP'!$N16,"")</f>
        <v/>
      </c>
      <c r="P12" s="57"/>
      <c r="Q12" s="58" t="str">
        <f>IF(LEN('ÚHRADOVÝ KATALOG VZP - ZP'!Q16)&gt;0,'ÚHRADOVÝ KATALOG VZP - ZP'!Q16,"")</f>
        <v/>
      </c>
      <c r="R12" s="59" t="str">
        <f>IF(LEN('ÚHRADOVÝ KATALOG VZP - ZP'!O16)&gt;0,'ÚHRADOVÝ KATALOG VZP - ZP'!O16,"")</f>
        <v/>
      </c>
    </row>
    <row r="13" spans="1:18" ht="30" customHeight="1" x14ac:dyDescent="0.2">
      <c r="A13" s="81" t="str">
        <f>IF(LEN('VZP - KONTROLA'!S17)=0,"",'ÚHRADOVÝ KATALOG VZP - ZP'!A17)</f>
        <v/>
      </c>
      <c r="B13" s="82" t="str">
        <f>IF(LEN('ÚHRADOVÝ KATALOG VZP - ZP'!B17)&gt;0,'ÚHRADOVÝ KATALOG VZP - ZP'!B17,"")</f>
        <v/>
      </c>
      <c r="C13" s="102" t="str">
        <f>IF(LEN('ÚHRADOVÝ KATALOG VZP - ZP'!C17)&gt;0,UPPER('ÚHRADOVÝ KATALOG VZP - ZP'!C17),"")</f>
        <v/>
      </c>
      <c r="D13" s="52" t="str">
        <f>IF(LEN('ÚHRADOVÝ KATALOG VZP - ZP'!D17)&gt;0,UPPER('ÚHRADOVÝ KATALOG VZP - ZP'!D17),"")</f>
        <v/>
      </c>
      <c r="E13" s="53" t="str">
        <f>IF(LEN('ÚHRADOVÝ KATALOG VZP - ZP'!E17)&gt;0,'ÚHRADOVÝ KATALOG VZP - ZP'!E17,"")</f>
        <v/>
      </c>
      <c r="F13" s="53" t="str">
        <f>IF(LEN('ÚHRADOVÝ KATALOG VZP - ZP'!F17)&gt;0,UPPER('ÚHRADOVÝ KATALOG VZP - ZP'!F17),"")</f>
        <v/>
      </c>
      <c r="G13" s="53" t="str">
        <f>IF(LEN('ÚHRADOVÝ KATALOG VZP - ZP'!G17)&gt;0,UPPER('ÚHRADOVÝ KATALOG VZP - ZP'!G17),"")</f>
        <v/>
      </c>
      <c r="H13" s="53" t="str">
        <f>IF(LEN('ÚHRADOVÝ KATALOG VZP - ZP'!H17)&gt;0,UPPER('ÚHRADOVÝ KATALOG VZP - ZP'!H17),"")</f>
        <v/>
      </c>
      <c r="I13" s="53" t="str">
        <f>IF(LEN('ÚHRADOVÝ KATALOG VZP - ZP'!I17)&gt;0,UPPER('ÚHRADOVÝ KATALOG VZP - ZP'!I17),"")</f>
        <v/>
      </c>
      <c r="J13" s="54" t="str">
        <f>IF(LEN('ÚHRADOVÝ KATALOG VZP - ZP'!J17)&gt;0,'ÚHRADOVÝ KATALOG VZP - ZP'!J17,"")</f>
        <v/>
      </c>
      <c r="K13" s="53" t="str">
        <f>IF(LEN('ÚHRADOVÝ KATALOG VZP - ZP'!K17)&gt;0,UPPER('ÚHRADOVÝ KATALOG VZP - ZP'!K17),"")</f>
        <v/>
      </c>
      <c r="L13" s="55" t="str">
        <f>IF(LEN('ÚHRADOVÝ KATALOG VZP - ZP'!L17)&gt;0,'ÚHRADOVÝ KATALOG VZP - ZP'!L17,"")</f>
        <v/>
      </c>
      <c r="M13" s="56" t="str">
        <f>IF(LEN('ÚHRADOVÝ KATALOG VZP - ZP'!M17)&gt;0,'ÚHRADOVÝ KATALOG VZP - ZP'!M17,"")</f>
        <v/>
      </c>
      <c r="N13" s="48" t="str">
        <f>IF(LEN('ÚHRADOVÝ KATALOG VZP - ZP'!$N17)&gt;0,'ÚHRADOVÝ KATALOG VZP - ZP'!$N17,"")</f>
        <v/>
      </c>
      <c r="O13" s="48" t="str">
        <f>IF(LEN('ÚHRADOVÝ KATALOG VZP - ZP'!$N17)&gt;0,'ÚHRADOVÝ KATALOG VZP - ZP'!$N17,"")</f>
        <v/>
      </c>
      <c r="P13" s="57"/>
      <c r="Q13" s="58" t="str">
        <f>IF(LEN('ÚHRADOVÝ KATALOG VZP - ZP'!Q17)&gt;0,'ÚHRADOVÝ KATALOG VZP - ZP'!Q17,"")</f>
        <v/>
      </c>
      <c r="R13" s="59" t="str">
        <f>IF(LEN('ÚHRADOVÝ KATALOG VZP - ZP'!O17)&gt;0,'ÚHRADOVÝ KATALOG VZP - ZP'!O17,"")</f>
        <v/>
      </c>
    </row>
    <row r="14" spans="1:18" ht="30" customHeight="1" x14ac:dyDescent="0.2">
      <c r="A14" s="81" t="str">
        <f>IF(LEN('VZP - KONTROLA'!S18)=0,"",'ÚHRADOVÝ KATALOG VZP - ZP'!A18)</f>
        <v/>
      </c>
      <c r="B14" s="82" t="str">
        <f>IF(LEN('ÚHRADOVÝ KATALOG VZP - ZP'!B18)&gt;0,'ÚHRADOVÝ KATALOG VZP - ZP'!B18,"")</f>
        <v/>
      </c>
      <c r="C14" s="102" t="str">
        <f>IF(LEN('ÚHRADOVÝ KATALOG VZP - ZP'!C18)&gt;0,UPPER('ÚHRADOVÝ KATALOG VZP - ZP'!C18),"")</f>
        <v/>
      </c>
      <c r="D14" s="52" t="str">
        <f>IF(LEN('ÚHRADOVÝ KATALOG VZP - ZP'!D18)&gt;0,UPPER('ÚHRADOVÝ KATALOG VZP - ZP'!D18),"")</f>
        <v/>
      </c>
      <c r="E14" s="53" t="str">
        <f>IF(LEN('ÚHRADOVÝ KATALOG VZP - ZP'!E18)&gt;0,'ÚHRADOVÝ KATALOG VZP - ZP'!E18,"")</f>
        <v/>
      </c>
      <c r="F14" s="53" t="str">
        <f>IF(LEN('ÚHRADOVÝ KATALOG VZP - ZP'!F18)&gt;0,UPPER('ÚHRADOVÝ KATALOG VZP - ZP'!F18),"")</f>
        <v/>
      </c>
      <c r="G14" s="53" t="str">
        <f>IF(LEN('ÚHRADOVÝ KATALOG VZP - ZP'!G18)&gt;0,UPPER('ÚHRADOVÝ KATALOG VZP - ZP'!G18),"")</f>
        <v/>
      </c>
      <c r="H14" s="53" t="str">
        <f>IF(LEN('ÚHRADOVÝ KATALOG VZP - ZP'!H18)&gt;0,UPPER('ÚHRADOVÝ KATALOG VZP - ZP'!H18),"")</f>
        <v/>
      </c>
      <c r="I14" s="53" t="str">
        <f>IF(LEN('ÚHRADOVÝ KATALOG VZP - ZP'!I18)&gt;0,UPPER('ÚHRADOVÝ KATALOG VZP - ZP'!I18),"")</f>
        <v/>
      </c>
      <c r="J14" s="54" t="str">
        <f>IF(LEN('ÚHRADOVÝ KATALOG VZP - ZP'!J18)&gt;0,'ÚHRADOVÝ KATALOG VZP - ZP'!J18,"")</f>
        <v/>
      </c>
      <c r="K14" s="53" t="str">
        <f>IF(LEN('ÚHRADOVÝ KATALOG VZP - ZP'!K18)&gt;0,UPPER('ÚHRADOVÝ KATALOG VZP - ZP'!K18),"")</f>
        <v/>
      </c>
      <c r="L14" s="55" t="str">
        <f>IF(LEN('ÚHRADOVÝ KATALOG VZP - ZP'!L18)&gt;0,'ÚHRADOVÝ KATALOG VZP - ZP'!L18,"")</f>
        <v/>
      </c>
      <c r="M14" s="56" t="str">
        <f>IF(LEN('ÚHRADOVÝ KATALOG VZP - ZP'!M18)&gt;0,'ÚHRADOVÝ KATALOG VZP - ZP'!M18,"")</f>
        <v/>
      </c>
      <c r="N14" s="48" t="str">
        <f>IF(LEN('ÚHRADOVÝ KATALOG VZP - ZP'!$N18)&gt;0,'ÚHRADOVÝ KATALOG VZP - ZP'!$N18,"")</f>
        <v/>
      </c>
      <c r="O14" s="48" t="str">
        <f>IF(LEN('ÚHRADOVÝ KATALOG VZP - ZP'!$N18)&gt;0,'ÚHRADOVÝ KATALOG VZP - ZP'!$N18,"")</f>
        <v/>
      </c>
      <c r="P14" s="57"/>
      <c r="Q14" s="58" t="str">
        <f>IF(LEN('ÚHRADOVÝ KATALOG VZP - ZP'!Q18)&gt;0,'ÚHRADOVÝ KATALOG VZP - ZP'!Q18,"")</f>
        <v/>
      </c>
      <c r="R14" s="59" t="str">
        <f>IF(LEN('ÚHRADOVÝ KATALOG VZP - ZP'!O18)&gt;0,'ÚHRADOVÝ KATALOG VZP - ZP'!O18,"")</f>
        <v/>
      </c>
    </row>
    <row r="15" spans="1:18" ht="30" customHeight="1" x14ac:dyDescent="0.2">
      <c r="A15" s="81" t="str">
        <f>IF(LEN('VZP - KONTROLA'!S19)=0,"",'ÚHRADOVÝ KATALOG VZP - ZP'!A19)</f>
        <v/>
      </c>
      <c r="B15" s="82" t="str">
        <f>IF(LEN('ÚHRADOVÝ KATALOG VZP - ZP'!B19)&gt;0,'ÚHRADOVÝ KATALOG VZP - ZP'!B19,"")</f>
        <v/>
      </c>
      <c r="C15" s="102" t="str">
        <f>IF(LEN('ÚHRADOVÝ KATALOG VZP - ZP'!C19)&gt;0,UPPER('ÚHRADOVÝ KATALOG VZP - ZP'!C19),"")</f>
        <v/>
      </c>
      <c r="D15" s="52" t="str">
        <f>IF(LEN('ÚHRADOVÝ KATALOG VZP - ZP'!D19)&gt;0,UPPER('ÚHRADOVÝ KATALOG VZP - ZP'!D19),"")</f>
        <v/>
      </c>
      <c r="E15" s="53" t="str">
        <f>IF(LEN('ÚHRADOVÝ KATALOG VZP - ZP'!E19)&gt;0,'ÚHRADOVÝ KATALOG VZP - ZP'!E19,"")</f>
        <v/>
      </c>
      <c r="F15" s="53" t="str">
        <f>IF(LEN('ÚHRADOVÝ KATALOG VZP - ZP'!F19)&gt;0,UPPER('ÚHRADOVÝ KATALOG VZP - ZP'!F19),"")</f>
        <v/>
      </c>
      <c r="G15" s="53" t="str">
        <f>IF(LEN('ÚHRADOVÝ KATALOG VZP - ZP'!G19)&gt;0,UPPER('ÚHRADOVÝ KATALOG VZP - ZP'!G19),"")</f>
        <v/>
      </c>
      <c r="H15" s="53" t="str">
        <f>IF(LEN('ÚHRADOVÝ KATALOG VZP - ZP'!H19)&gt;0,UPPER('ÚHRADOVÝ KATALOG VZP - ZP'!H19),"")</f>
        <v/>
      </c>
      <c r="I15" s="53" t="str">
        <f>IF(LEN('ÚHRADOVÝ KATALOG VZP - ZP'!I19)&gt;0,UPPER('ÚHRADOVÝ KATALOG VZP - ZP'!I19),"")</f>
        <v/>
      </c>
      <c r="J15" s="54" t="str">
        <f>IF(LEN('ÚHRADOVÝ KATALOG VZP - ZP'!J19)&gt;0,'ÚHRADOVÝ KATALOG VZP - ZP'!J19,"")</f>
        <v/>
      </c>
      <c r="K15" s="53" t="str">
        <f>IF(LEN('ÚHRADOVÝ KATALOG VZP - ZP'!K19)&gt;0,UPPER('ÚHRADOVÝ KATALOG VZP - ZP'!K19),"")</f>
        <v/>
      </c>
      <c r="L15" s="55" t="str">
        <f>IF(LEN('ÚHRADOVÝ KATALOG VZP - ZP'!L19)&gt;0,'ÚHRADOVÝ KATALOG VZP - ZP'!L19,"")</f>
        <v/>
      </c>
      <c r="M15" s="56" t="str">
        <f>IF(LEN('ÚHRADOVÝ KATALOG VZP - ZP'!M19)&gt;0,'ÚHRADOVÝ KATALOG VZP - ZP'!M19,"")</f>
        <v/>
      </c>
      <c r="N15" s="48" t="str">
        <f>IF(LEN('ÚHRADOVÝ KATALOG VZP - ZP'!$N19)&gt;0,'ÚHRADOVÝ KATALOG VZP - ZP'!$N19,"")</f>
        <v/>
      </c>
      <c r="O15" s="48" t="str">
        <f>IF(LEN('ÚHRADOVÝ KATALOG VZP - ZP'!$N19)&gt;0,'ÚHRADOVÝ KATALOG VZP - ZP'!$N19,"")</f>
        <v/>
      </c>
      <c r="P15" s="57"/>
      <c r="Q15" s="58" t="str">
        <f>IF(LEN('ÚHRADOVÝ KATALOG VZP - ZP'!Q19)&gt;0,'ÚHRADOVÝ KATALOG VZP - ZP'!Q19,"")</f>
        <v/>
      </c>
      <c r="R15" s="59" t="str">
        <f>IF(LEN('ÚHRADOVÝ KATALOG VZP - ZP'!O19)&gt;0,'ÚHRADOVÝ KATALOG VZP - ZP'!O19,"")</f>
        <v/>
      </c>
    </row>
    <row r="16" spans="1:18" ht="30" customHeight="1" x14ac:dyDescent="0.2">
      <c r="A16" s="81" t="str">
        <f>IF(LEN('VZP - KONTROLA'!S20)=0,"",'ÚHRADOVÝ KATALOG VZP - ZP'!A20)</f>
        <v/>
      </c>
      <c r="B16" s="82" t="str">
        <f>IF(LEN('ÚHRADOVÝ KATALOG VZP - ZP'!B20)&gt;0,'ÚHRADOVÝ KATALOG VZP - ZP'!B20,"")</f>
        <v/>
      </c>
      <c r="C16" s="102" t="str">
        <f>IF(LEN('ÚHRADOVÝ KATALOG VZP - ZP'!C20)&gt;0,UPPER('ÚHRADOVÝ KATALOG VZP - ZP'!C20),"")</f>
        <v/>
      </c>
      <c r="D16" s="52" t="str">
        <f>IF(LEN('ÚHRADOVÝ KATALOG VZP - ZP'!D20)&gt;0,UPPER('ÚHRADOVÝ KATALOG VZP - ZP'!D20),"")</f>
        <v/>
      </c>
      <c r="E16" s="53" t="str">
        <f>IF(LEN('ÚHRADOVÝ KATALOG VZP - ZP'!E20)&gt;0,'ÚHRADOVÝ KATALOG VZP - ZP'!E20,"")</f>
        <v/>
      </c>
      <c r="F16" s="53" t="str">
        <f>IF(LEN('ÚHRADOVÝ KATALOG VZP - ZP'!F20)&gt;0,UPPER('ÚHRADOVÝ KATALOG VZP - ZP'!F20),"")</f>
        <v/>
      </c>
      <c r="G16" s="53" t="str">
        <f>IF(LEN('ÚHRADOVÝ KATALOG VZP - ZP'!G20)&gt;0,UPPER('ÚHRADOVÝ KATALOG VZP - ZP'!G20),"")</f>
        <v/>
      </c>
      <c r="H16" s="53" t="str">
        <f>IF(LEN('ÚHRADOVÝ KATALOG VZP - ZP'!H20)&gt;0,UPPER('ÚHRADOVÝ KATALOG VZP - ZP'!H20),"")</f>
        <v/>
      </c>
      <c r="I16" s="53" t="str">
        <f>IF(LEN('ÚHRADOVÝ KATALOG VZP - ZP'!I20)&gt;0,UPPER('ÚHRADOVÝ KATALOG VZP - ZP'!I20),"")</f>
        <v/>
      </c>
      <c r="J16" s="54" t="str">
        <f>IF(LEN('ÚHRADOVÝ KATALOG VZP - ZP'!J20)&gt;0,'ÚHRADOVÝ KATALOG VZP - ZP'!J20,"")</f>
        <v/>
      </c>
      <c r="K16" s="53" t="str">
        <f>IF(LEN('ÚHRADOVÝ KATALOG VZP - ZP'!K20)&gt;0,UPPER('ÚHRADOVÝ KATALOG VZP - ZP'!K20),"")</f>
        <v/>
      </c>
      <c r="L16" s="55" t="str">
        <f>IF(LEN('ÚHRADOVÝ KATALOG VZP - ZP'!L20)&gt;0,'ÚHRADOVÝ KATALOG VZP - ZP'!L20,"")</f>
        <v/>
      </c>
      <c r="M16" s="56" t="str">
        <f>IF(LEN('ÚHRADOVÝ KATALOG VZP - ZP'!M20)&gt;0,'ÚHRADOVÝ KATALOG VZP - ZP'!M20,"")</f>
        <v/>
      </c>
      <c r="N16" s="48" t="str">
        <f>IF(LEN('ÚHRADOVÝ KATALOG VZP - ZP'!$N20)&gt;0,'ÚHRADOVÝ KATALOG VZP - ZP'!$N20,"")</f>
        <v/>
      </c>
      <c r="O16" s="48" t="str">
        <f>IF(LEN('ÚHRADOVÝ KATALOG VZP - ZP'!$N20)&gt;0,'ÚHRADOVÝ KATALOG VZP - ZP'!$N20,"")</f>
        <v/>
      </c>
      <c r="P16" s="57"/>
      <c r="Q16" s="58" t="str">
        <f>IF(LEN('ÚHRADOVÝ KATALOG VZP - ZP'!Q20)&gt;0,'ÚHRADOVÝ KATALOG VZP - ZP'!Q20,"")</f>
        <v/>
      </c>
      <c r="R16" s="59" t="str">
        <f>IF(LEN('ÚHRADOVÝ KATALOG VZP - ZP'!O20)&gt;0,'ÚHRADOVÝ KATALOG VZP - ZP'!O20,"")</f>
        <v/>
      </c>
    </row>
    <row r="17" spans="1:18" ht="30" customHeight="1" x14ac:dyDescent="0.2">
      <c r="A17" s="81" t="str">
        <f>IF(LEN('VZP - KONTROLA'!S21)=0,"",'ÚHRADOVÝ KATALOG VZP - ZP'!A21)</f>
        <v/>
      </c>
      <c r="B17" s="82" t="str">
        <f>IF(LEN('ÚHRADOVÝ KATALOG VZP - ZP'!B21)&gt;0,'ÚHRADOVÝ KATALOG VZP - ZP'!B21,"")</f>
        <v/>
      </c>
      <c r="C17" s="102" t="str">
        <f>IF(LEN('ÚHRADOVÝ KATALOG VZP - ZP'!C21)&gt;0,UPPER('ÚHRADOVÝ KATALOG VZP - ZP'!C21),"")</f>
        <v/>
      </c>
      <c r="D17" s="52" t="str">
        <f>IF(LEN('ÚHRADOVÝ KATALOG VZP - ZP'!D21)&gt;0,UPPER('ÚHRADOVÝ KATALOG VZP - ZP'!D21),"")</f>
        <v/>
      </c>
      <c r="E17" s="53" t="str">
        <f>IF(LEN('ÚHRADOVÝ KATALOG VZP - ZP'!E21)&gt;0,'ÚHRADOVÝ KATALOG VZP - ZP'!E21,"")</f>
        <v/>
      </c>
      <c r="F17" s="53" t="str">
        <f>IF(LEN('ÚHRADOVÝ KATALOG VZP - ZP'!F21)&gt;0,UPPER('ÚHRADOVÝ KATALOG VZP - ZP'!F21),"")</f>
        <v/>
      </c>
      <c r="G17" s="53" t="str">
        <f>IF(LEN('ÚHRADOVÝ KATALOG VZP - ZP'!G21)&gt;0,UPPER('ÚHRADOVÝ KATALOG VZP - ZP'!G21),"")</f>
        <v/>
      </c>
      <c r="H17" s="53" t="str">
        <f>IF(LEN('ÚHRADOVÝ KATALOG VZP - ZP'!H21)&gt;0,UPPER('ÚHRADOVÝ KATALOG VZP - ZP'!H21),"")</f>
        <v/>
      </c>
      <c r="I17" s="53" t="str">
        <f>IF(LEN('ÚHRADOVÝ KATALOG VZP - ZP'!I21)&gt;0,UPPER('ÚHRADOVÝ KATALOG VZP - ZP'!I21),"")</f>
        <v/>
      </c>
      <c r="J17" s="54" t="str">
        <f>IF(LEN('ÚHRADOVÝ KATALOG VZP - ZP'!J21)&gt;0,'ÚHRADOVÝ KATALOG VZP - ZP'!J21,"")</f>
        <v/>
      </c>
      <c r="K17" s="53" t="str">
        <f>IF(LEN('ÚHRADOVÝ KATALOG VZP - ZP'!K21)&gt;0,UPPER('ÚHRADOVÝ KATALOG VZP - ZP'!K21),"")</f>
        <v/>
      </c>
      <c r="L17" s="55" t="str">
        <f>IF(LEN('ÚHRADOVÝ KATALOG VZP - ZP'!L21)&gt;0,'ÚHRADOVÝ KATALOG VZP - ZP'!L21,"")</f>
        <v/>
      </c>
      <c r="M17" s="56" t="str">
        <f>IF(LEN('ÚHRADOVÝ KATALOG VZP - ZP'!M21)&gt;0,'ÚHRADOVÝ KATALOG VZP - ZP'!M21,"")</f>
        <v/>
      </c>
      <c r="N17" s="48" t="str">
        <f>IF(LEN('ÚHRADOVÝ KATALOG VZP - ZP'!$N21)&gt;0,'ÚHRADOVÝ KATALOG VZP - ZP'!$N21,"")</f>
        <v/>
      </c>
      <c r="O17" s="48" t="str">
        <f>IF(LEN('ÚHRADOVÝ KATALOG VZP - ZP'!$N21)&gt;0,'ÚHRADOVÝ KATALOG VZP - ZP'!$N21,"")</f>
        <v/>
      </c>
      <c r="P17" s="57"/>
      <c r="Q17" s="58" t="str">
        <f>IF(LEN('ÚHRADOVÝ KATALOG VZP - ZP'!Q21)&gt;0,'ÚHRADOVÝ KATALOG VZP - ZP'!Q21,"")</f>
        <v/>
      </c>
      <c r="R17" s="59" t="str">
        <f>IF(LEN('ÚHRADOVÝ KATALOG VZP - ZP'!O21)&gt;0,'ÚHRADOVÝ KATALOG VZP - ZP'!O21,"")</f>
        <v/>
      </c>
    </row>
    <row r="18" spans="1:18" ht="30" customHeight="1" x14ac:dyDescent="0.2">
      <c r="A18" s="81" t="str">
        <f>IF(LEN('VZP - KONTROLA'!S22)=0,"",'ÚHRADOVÝ KATALOG VZP - ZP'!A22)</f>
        <v/>
      </c>
      <c r="B18" s="82" t="str">
        <f>IF(LEN('ÚHRADOVÝ KATALOG VZP - ZP'!B22)&gt;0,'ÚHRADOVÝ KATALOG VZP - ZP'!B22,"")</f>
        <v/>
      </c>
      <c r="C18" s="102" t="str">
        <f>IF(LEN('ÚHRADOVÝ KATALOG VZP - ZP'!C22)&gt;0,UPPER('ÚHRADOVÝ KATALOG VZP - ZP'!C22),"")</f>
        <v/>
      </c>
      <c r="D18" s="52" t="str">
        <f>IF(LEN('ÚHRADOVÝ KATALOG VZP - ZP'!D22)&gt;0,UPPER('ÚHRADOVÝ KATALOG VZP - ZP'!D22),"")</f>
        <v/>
      </c>
      <c r="E18" s="53" t="str">
        <f>IF(LEN('ÚHRADOVÝ KATALOG VZP - ZP'!E22)&gt;0,'ÚHRADOVÝ KATALOG VZP - ZP'!E22,"")</f>
        <v/>
      </c>
      <c r="F18" s="53" t="str">
        <f>IF(LEN('ÚHRADOVÝ KATALOG VZP - ZP'!F22)&gt;0,UPPER('ÚHRADOVÝ KATALOG VZP - ZP'!F22),"")</f>
        <v/>
      </c>
      <c r="G18" s="53" t="str">
        <f>IF(LEN('ÚHRADOVÝ KATALOG VZP - ZP'!G22)&gt;0,UPPER('ÚHRADOVÝ KATALOG VZP - ZP'!G22),"")</f>
        <v/>
      </c>
      <c r="H18" s="53" t="str">
        <f>IF(LEN('ÚHRADOVÝ KATALOG VZP - ZP'!H22)&gt;0,UPPER('ÚHRADOVÝ KATALOG VZP - ZP'!H22),"")</f>
        <v/>
      </c>
      <c r="I18" s="53" t="str">
        <f>IF(LEN('ÚHRADOVÝ KATALOG VZP - ZP'!I22)&gt;0,UPPER('ÚHRADOVÝ KATALOG VZP - ZP'!I22),"")</f>
        <v/>
      </c>
      <c r="J18" s="54" t="str">
        <f>IF(LEN('ÚHRADOVÝ KATALOG VZP - ZP'!J22)&gt;0,'ÚHRADOVÝ KATALOG VZP - ZP'!J22,"")</f>
        <v/>
      </c>
      <c r="K18" s="53" t="str">
        <f>IF(LEN('ÚHRADOVÝ KATALOG VZP - ZP'!K22)&gt;0,UPPER('ÚHRADOVÝ KATALOG VZP - ZP'!K22),"")</f>
        <v/>
      </c>
      <c r="L18" s="55" t="str">
        <f>IF(LEN('ÚHRADOVÝ KATALOG VZP - ZP'!L22)&gt;0,'ÚHRADOVÝ KATALOG VZP - ZP'!L22,"")</f>
        <v/>
      </c>
      <c r="M18" s="56" t="str">
        <f>IF(LEN('ÚHRADOVÝ KATALOG VZP - ZP'!M22)&gt;0,'ÚHRADOVÝ KATALOG VZP - ZP'!M22,"")</f>
        <v/>
      </c>
      <c r="N18" s="48" t="str">
        <f>IF(LEN('ÚHRADOVÝ KATALOG VZP - ZP'!$N22)&gt;0,'ÚHRADOVÝ KATALOG VZP - ZP'!$N22,"")</f>
        <v/>
      </c>
      <c r="O18" s="48" t="str">
        <f>IF(LEN('ÚHRADOVÝ KATALOG VZP - ZP'!$N22)&gt;0,'ÚHRADOVÝ KATALOG VZP - ZP'!$N22,"")</f>
        <v/>
      </c>
      <c r="P18" s="57"/>
      <c r="Q18" s="58" t="str">
        <f>IF(LEN('ÚHRADOVÝ KATALOG VZP - ZP'!Q22)&gt;0,'ÚHRADOVÝ KATALOG VZP - ZP'!Q22,"")</f>
        <v/>
      </c>
      <c r="R18" s="59" t="str">
        <f>IF(LEN('ÚHRADOVÝ KATALOG VZP - ZP'!O22)&gt;0,'ÚHRADOVÝ KATALOG VZP - ZP'!O22,"")</f>
        <v/>
      </c>
    </row>
    <row r="19" spans="1:18" ht="30" customHeight="1" x14ac:dyDescent="0.2">
      <c r="A19" s="81" t="str">
        <f>IF(LEN('VZP - KONTROLA'!S23)=0,"",'ÚHRADOVÝ KATALOG VZP - ZP'!A23)</f>
        <v/>
      </c>
      <c r="B19" s="82" t="str">
        <f>IF(LEN('ÚHRADOVÝ KATALOG VZP - ZP'!B23)&gt;0,'ÚHRADOVÝ KATALOG VZP - ZP'!B23,"")</f>
        <v/>
      </c>
      <c r="C19" s="102" t="str">
        <f>IF(LEN('ÚHRADOVÝ KATALOG VZP - ZP'!C23)&gt;0,UPPER('ÚHRADOVÝ KATALOG VZP - ZP'!C23),"")</f>
        <v/>
      </c>
      <c r="D19" s="52" t="str">
        <f>IF(LEN('ÚHRADOVÝ KATALOG VZP - ZP'!D23)&gt;0,UPPER('ÚHRADOVÝ KATALOG VZP - ZP'!D23),"")</f>
        <v/>
      </c>
      <c r="E19" s="53" t="str">
        <f>IF(LEN('ÚHRADOVÝ KATALOG VZP - ZP'!E23)&gt;0,'ÚHRADOVÝ KATALOG VZP - ZP'!E23,"")</f>
        <v/>
      </c>
      <c r="F19" s="53" t="str">
        <f>IF(LEN('ÚHRADOVÝ KATALOG VZP - ZP'!F23)&gt;0,UPPER('ÚHRADOVÝ KATALOG VZP - ZP'!F23),"")</f>
        <v/>
      </c>
      <c r="G19" s="53" t="str">
        <f>IF(LEN('ÚHRADOVÝ KATALOG VZP - ZP'!G23)&gt;0,UPPER('ÚHRADOVÝ KATALOG VZP - ZP'!G23),"")</f>
        <v/>
      </c>
      <c r="H19" s="53" t="str">
        <f>IF(LEN('ÚHRADOVÝ KATALOG VZP - ZP'!H23)&gt;0,UPPER('ÚHRADOVÝ KATALOG VZP - ZP'!H23),"")</f>
        <v/>
      </c>
      <c r="I19" s="53" t="str">
        <f>IF(LEN('ÚHRADOVÝ KATALOG VZP - ZP'!I23)&gt;0,UPPER('ÚHRADOVÝ KATALOG VZP - ZP'!I23),"")</f>
        <v/>
      </c>
      <c r="J19" s="54" t="str">
        <f>IF(LEN('ÚHRADOVÝ KATALOG VZP - ZP'!J23)&gt;0,'ÚHRADOVÝ KATALOG VZP - ZP'!J23,"")</f>
        <v/>
      </c>
      <c r="K19" s="53" t="str">
        <f>IF(LEN('ÚHRADOVÝ KATALOG VZP - ZP'!K23)&gt;0,UPPER('ÚHRADOVÝ KATALOG VZP - ZP'!K23),"")</f>
        <v/>
      </c>
      <c r="L19" s="55" t="str">
        <f>IF(LEN('ÚHRADOVÝ KATALOG VZP - ZP'!L23)&gt;0,'ÚHRADOVÝ KATALOG VZP - ZP'!L23,"")</f>
        <v/>
      </c>
      <c r="M19" s="56" t="str">
        <f>IF(LEN('ÚHRADOVÝ KATALOG VZP - ZP'!M23)&gt;0,'ÚHRADOVÝ KATALOG VZP - ZP'!M23,"")</f>
        <v/>
      </c>
      <c r="N19" s="48" t="str">
        <f>IF(LEN('ÚHRADOVÝ KATALOG VZP - ZP'!$N23)&gt;0,'ÚHRADOVÝ KATALOG VZP - ZP'!$N23,"")</f>
        <v/>
      </c>
      <c r="O19" s="48" t="str">
        <f>IF(LEN('ÚHRADOVÝ KATALOG VZP - ZP'!$N23)&gt;0,'ÚHRADOVÝ KATALOG VZP - ZP'!$N23,"")</f>
        <v/>
      </c>
      <c r="P19" s="57"/>
      <c r="Q19" s="58" t="str">
        <f>IF(LEN('ÚHRADOVÝ KATALOG VZP - ZP'!Q23)&gt;0,'ÚHRADOVÝ KATALOG VZP - ZP'!Q23,"")</f>
        <v/>
      </c>
      <c r="R19" s="59" t="str">
        <f>IF(LEN('ÚHRADOVÝ KATALOG VZP - ZP'!O23)&gt;0,'ÚHRADOVÝ KATALOG VZP - ZP'!O23,"")</f>
        <v/>
      </c>
    </row>
    <row r="20" spans="1:18" ht="30" customHeight="1" x14ac:dyDescent="0.2">
      <c r="A20" s="81" t="str">
        <f>IF(LEN('VZP - KONTROLA'!S24)=0,"",'ÚHRADOVÝ KATALOG VZP - ZP'!A24)</f>
        <v/>
      </c>
      <c r="B20" s="82" t="str">
        <f>IF(LEN('ÚHRADOVÝ KATALOG VZP - ZP'!B24)&gt;0,'ÚHRADOVÝ KATALOG VZP - ZP'!B24,"")</f>
        <v/>
      </c>
      <c r="C20" s="102" t="str">
        <f>IF(LEN('ÚHRADOVÝ KATALOG VZP - ZP'!C24)&gt;0,UPPER('ÚHRADOVÝ KATALOG VZP - ZP'!C24),"")</f>
        <v/>
      </c>
      <c r="D20" s="52" t="str">
        <f>IF(LEN('ÚHRADOVÝ KATALOG VZP - ZP'!D24)&gt;0,UPPER('ÚHRADOVÝ KATALOG VZP - ZP'!D24),"")</f>
        <v/>
      </c>
      <c r="E20" s="53" t="str">
        <f>IF(LEN('ÚHRADOVÝ KATALOG VZP - ZP'!E24)&gt;0,'ÚHRADOVÝ KATALOG VZP - ZP'!E24,"")</f>
        <v/>
      </c>
      <c r="F20" s="53" t="str">
        <f>IF(LEN('ÚHRADOVÝ KATALOG VZP - ZP'!F24)&gt;0,UPPER('ÚHRADOVÝ KATALOG VZP - ZP'!F24),"")</f>
        <v/>
      </c>
      <c r="G20" s="53" t="str">
        <f>IF(LEN('ÚHRADOVÝ KATALOG VZP - ZP'!G24)&gt;0,UPPER('ÚHRADOVÝ KATALOG VZP - ZP'!G24),"")</f>
        <v/>
      </c>
      <c r="H20" s="53" t="str">
        <f>IF(LEN('ÚHRADOVÝ KATALOG VZP - ZP'!H24)&gt;0,UPPER('ÚHRADOVÝ KATALOG VZP - ZP'!H24),"")</f>
        <v/>
      </c>
      <c r="I20" s="53" t="str">
        <f>IF(LEN('ÚHRADOVÝ KATALOG VZP - ZP'!I24)&gt;0,UPPER('ÚHRADOVÝ KATALOG VZP - ZP'!I24),"")</f>
        <v/>
      </c>
      <c r="J20" s="54" t="str">
        <f>IF(LEN('ÚHRADOVÝ KATALOG VZP - ZP'!J24)&gt;0,'ÚHRADOVÝ KATALOG VZP - ZP'!J24,"")</f>
        <v/>
      </c>
      <c r="K20" s="53" t="str">
        <f>IF(LEN('ÚHRADOVÝ KATALOG VZP - ZP'!K24)&gt;0,UPPER('ÚHRADOVÝ KATALOG VZP - ZP'!K24),"")</f>
        <v/>
      </c>
      <c r="L20" s="55" t="str">
        <f>IF(LEN('ÚHRADOVÝ KATALOG VZP - ZP'!L24)&gt;0,'ÚHRADOVÝ KATALOG VZP - ZP'!L24,"")</f>
        <v/>
      </c>
      <c r="M20" s="56" t="str">
        <f>IF(LEN('ÚHRADOVÝ KATALOG VZP - ZP'!M24)&gt;0,'ÚHRADOVÝ KATALOG VZP - ZP'!M24,"")</f>
        <v/>
      </c>
      <c r="N20" s="48" t="str">
        <f>IF(LEN('ÚHRADOVÝ KATALOG VZP - ZP'!$N24)&gt;0,'ÚHRADOVÝ KATALOG VZP - ZP'!$N24,"")</f>
        <v/>
      </c>
      <c r="O20" s="48" t="str">
        <f>IF(LEN('ÚHRADOVÝ KATALOG VZP - ZP'!$N24)&gt;0,'ÚHRADOVÝ KATALOG VZP - ZP'!$N24,"")</f>
        <v/>
      </c>
      <c r="P20" s="57"/>
      <c r="Q20" s="58" t="str">
        <f>IF(LEN('ÚHRADOVÝ KATALOG VZP - ZP'!Q24)&gt;0,'ÚHRADOVÝ KATALOG VZP - ZP'!Q24,"")</f>
        <v/>
      </c>
      <c r="R20" s="59" t="str">
        <f>IF(LEN('ÚHRADOVÝ KATALOG VZP - ZP'!O24)&gt;0,'ÚHRADOVÝ KATALOG VZP - ZP'!O24,"")</f>
        <v/>
      </c>
    </row>
    <row r="21" spans="1:18" ht="30" customHeight="1" x14ac:dyDescent="0.2">
      <c r="A21" s="81" t="str">
        <f>IF(LEN('VZP - KONTROLA'!S25)=0,"",'ÚHRADOVÝ KATALOG VZP - ZP'!A25)</f>
        <v/>
      </c>
      <c r="B21" s="82" t="str">
        <f>IF(LEN('ÚHRADOVÝ KATALOG VZP - ZP'!B25)&gt;0,'ÚHRADOVÝ KATALOG VZP - ZP'!B25,"")</f>
        <v/>
      </c>
      <c r="C21" s="102" t="str">
        <f>IF(LEN('ÚHRADOVÝ KATALOG VZP - ZP'!C25)&gt;0,UPPER('ÚHRADOVÝ KATALOG VZP - ZP'!C25),"")</f>
        <v/>
      </c>
      <c r="D21" s="52" t="str">
        <f>IF(LEN('ÚHRADOVÝ KATALOG VZP - ZP'!D25)&gt;0,UPPER('ÚHRADOVÝ KATALOG VZP - ZP'!D25),"")</f>
        <v/>
      </c>
      <c r="E21" s="53" t="str">
        <f>IF(LEN('ÚHRADOVÝ KATALOG VZP - ZP'!E25)&gt;0,'ÚHRADOVÝ KATALOG VZP - ZP'!E25,"")</f>
        <v/>
      </c>
      <c r="F21" s="53" t="str">
        <f>IF(LEN('ÚHRADOVÝ KATALOG VZP - ZP'!F25)&gt;0,UPPER('ÚHRADOVÝ KATALOG VZP - ZP'!F25),"")</f>
        <v/>
      </c>
      <c r="G21" s="53" t="str">
        <f>IF(LEN('ÚHRADOVÝ KATALOG VZP - ZP'!G25)&gt;0,UPPER('ÚHRADOVÝ KATALOG VZP - ZP'!G25),"")</f>
        <v/>
      </c>
      <c r="H21" s="53" t="str">
        <f>IF(LEN('ÚHRADOVÝ KATALOG VZP - ZP'!H25)&gt;0,UPPER('ÚHRADOVÝ KATALOG VZP - ZP'!H25),"")</f>
        <v/>
      </c>
      <c r="I21" s="53" t="str">
        <f>IF(LEN('ÚHRADOVÝ KATALOG VZP - ZP'!I25)&gt;0,UPPER('ÚHRADOVÝ KATALOG VZP - ZP'!I25),"")</f>
        <v/>
      </c>
      <c r="J21" s="54" t="str">
        <f>IF(LEN('ÚHRADOVÝ KATALOG VZP - ZP'!J25)&gt;0,'ÚHRADOVÝ KATALOG VZP - ZP'!J25,"")</f>
        <v/>
      </c>
      <c r="K21" s="53" t="str">
        <f>IF(LEN('ÚHRADOVÝ KATALOG VZP - ZP'!K25)&gt;0,UPPER('ÚHRADOVÝ KATALOG VZP - ZP'!K25),"")</f>
        <v/>
      </c>
      <c r="L21" s="55" t="str">
        <f>IF(LEN('ÚHRADOVÝ KATALOG VZP - ZP'!L25)&gt;0,'ÚHRADOVÝ KATALOG VZP - ZP'!L25,"")</f>
        <v/>
      </c>
      <c r="M21" s="56" t="str">
        <f>IF(LEN('ÚHRADOVÝ KATALOG VZP - ZP'!M25)&gt;0,'ÚHRADOVÝ KATALOG VZP - ZP'!M25,"")</f>
        <v/>
      </c>
      <c r="N21" s="48" t="str">
        <f>IF(LEN('ÚHRADOVÝ KATALOG VZP - ZP'!$N25)&gt;0,'ÚHRADOVÝ KATALOG VZP - ZP'!$N25,"")</f>
        <v/>
      </c>
      <c r="O21" s="48" t="str">
        <f>IF(LEN('ÚHRADOVÝ KATALOG VZP - ZP'!$N25)&gt;0,'ÚHRADOVÝ KATALOG VZP - ZP'!$N25,"")</f>
        <v/>
      </c>
      <c r="P21" s="57"/>
      <c r="Q21" s="58" t="str">
        <f>IF(LEN('ÚHRADOVÝ KATALOG VZP - ZP'!Q25)&gt;0,'ÚHRADOVÝ KATALOG VZP - ZP'!Q25,"")</f>
        <v/>
      </c>
      <c r="R21" s="59" t="str">
        <f>IF(LEN('ÚHRADOVÝ KATALOG VZP - ZP'!O25)&gt;0,'ÚHRADOVÝ KATALOG VZP - ZP'!O25,"")</f>
        <v/>
      </c>
    </row>
    <row r="22" spans="1:18" ht="30" customHeight="1" x14ac:dyDescent="0.2">
      <c r="A22" s="81" t="str">
        <f>IF(LEN('VZP - KONTROLA'!S26)=0,"",'ÚHRADOVÝ KATALOG VZP - ZP'!A26)</f>
        <v/>
      </c>
      <c r="B22" s="82" t="str">
        <f>IF(LEN('ÚHRADOVÝ KATALOG VZP - ZP'!B26)&gt;0,'ÚHRADOVÝ KATALOG VZP - ZP'!B26,"")</f>
        <v/>
      </c>
      <c r="C22" s="102" t="str">
        <f>IF(LEN('ÚHRADOVÝ KATALOG VZP - ZP'!C26)&gt;0,UPPER('ÚHRADOVÝ KATALOG VZP - ZP'!C26),"")</f>
        <v/>
      </c>
      <c r="D22" s="52" t="str">
        <f>IF(LEN('ÚHRADOVÝ KATALOG VZP - ZP'!D26)&gt;0,UPPER('ÚHRADOVÝ KATALOG VZP - ZP'!D26),"")</f>
        <v/>
      </c>
      <c r="E22" s="53" t="str">
        <f>IF(LEN('ÚHRADOVÝ KATALOG VZP - ZP'!E26)&gt;0,'ÚHRADOVÝ KATALOG VZP - ZP'!E26,"")</f>
        <v/>
      </c>
      <c r="F22" s="53" t="str">
        <f>IF(LEN('ÚHRADOVÝ KATALOG VZP - ZP'!F26)&gt;0,UPPER('ÚHRADOVÝ KATALOG VZP - ZP'!F26),"")</f>
        <v/>
      </c>
      <c r="G22" s="53" t="str">
        <f>IF(LEN('ÚHRADOVÝ KATALOG VZP - ZP'!G26)&gt;0,UPPER('ÚHRADOVÝ KATALOG VZP - ZP'!G26),"")</f>
        <v/>
      </c>
      <c r="H22" s="53" t="str">
        <f>IF(LEN('ÚHRADOVÝ KATALOG VZP - ZP'!H26)&gt;0,UPPER('ÚHRADOVÝ KATALOG VZP - ZP'!H26),"")</f>
        <v/>
      </c>
      <c r="I22" s="53" t="str">
        <f>IF(LEN('ÚHRADOVÝ KATALOG VZP - ZP'!I26)&gt;0,UPPER('ÚHRADOVÝ KATALOG VZP - ZP'!I26),"")</f>
        <v/>
      </c>
      <c r="J22" s="54" t="str">
        <f>IF(LEN('ÚHRADOVÝ KATALOG VZP - ZP'!J26)&gt;0,'ÚHRADOVÝ KATALOG VZP - ZP'!J26,"")</f>
        <v/>
      </c>
      <c r="K22" s="53" t="str">
        <f>IF(LEN('ÚHRADOVÝ KATALOG VZP - ZP'!K26)&gt;0,UPPER('ÚHRADOVÝ KATALOG VZP - ZP'!K26),"")</f>
        <v/>
      </c>
      <c r="L22" s="55" t="str">
        <f>IF(LEN('ÚHRADOVÝ KATALOG VZP - ZP'!L26)&gt;0,'ÚHRADOVÝ KATALOG VZP - ZP'!L26,"")</f>
        <v/>
      </c>
      <c r="M22" s="56" t="str">
        <f>IF(LEN('ÚHRADOVÝ KATALOG VZP - ZP'!M26)&gt;0,'ÚHRADOVÝ KATALOG VZP - ZP'!M26,"")</f>
        <v/>
      </c>
      <c r="N22" s="48" t="str">
        <f>IF(LEN('ÚHRADOVÝ KATALOG VZP - ZP'!$N26)&gt;0,'ÚHRADOVÝ KATALOG VZP - ZP'!$N26,"")</f>
        <v/>
      </c>
      <c r="O22" s="48" t="str">
        <f>IF(LEN('ÚHRADOVÝ KATALOG VZP - ZP'!$N26)&gt;0,'ÚHRADOVÝ KATALOG VZP - ZP'!$N26,"")</f>
        <v/>
      </c>
      <c r="P22" s="57"/>
      <c r="Q22" s="58" t="str">
        <f>IF(LEN('ÚHRADOVÝ KATALOG VZP - ZP'!Q26)&gt;0,'ÚHRADOVÝ KATALOG VZP - ZP'!Q26,"")</f>
        <v/>
      </c>
      <c r="R22" s="59" t="str">
        <f>IF(LEN('ÚHRADOVÝ KATALOG VZP - ZP'!O26)&gt;0,'ÚHRADOVÝ KATALOG VZP - ZP'!O26,"")</f>
        <v/>
      </c>
    </row>
    <row r="23" spans="1:18" ht="30" customHeight="1" x14ac:dyDescent="0.2">
      <c r="A23" s="81" t="str">
        <f>IF(LEN('VZP - KONTROLA'!S27)=0,"",'ÚHRADOVÝ KATALOG VZP - ZP'!A27)</f>
        <v/>
      </c>
      <c r="B23" s="82" t="str">
        <f>IF(LEN('ÚHRADOVÝ KATALOG VZP - ZP'!B27)&gt;0,'ÚHRADOVÝ KATALOG VZP - ZP'!B27,"")</f>
        <v/>
      </c>
      <c r="C23" s="102" t="str">
        <f>IF(LEN('ÚHRADOVÝ KATALOG VZP - ZP'!C27)&gt;0,UPPER('ÚHRADOVÝ KATALOG VZP - ZP'!C27),"")</f>
        <v/>
      </c>
      <c r="D23" s="52" t="str">
        <f>IF(LEN('ÚHRADOVÝ KATALOG VZP - ZP'!D27)&gt;0,UPPER('ÚHRADOVÝ KATALOG VZP - ZP'!D27),"")</f>
        <v/>
      </c>
      <c r="E23" s="53" t="str">
        <f>IF(LEN('ÚHRADOVÝ KATALOG VZP - ZP'!E27)&gt;0,'ÚHRADOVÝ KATALOG VZP - ZP'!E27,"")</f>
        <v/>
      </c>
      <c r="F23" s="53" t="str">
        <f>IF(LEN('ÚHRADOVÝ KATALOG VZP - ZP'!F27)&gt;0,UPPER('ÚHRADOVÝ KATALOG VZP - ZP'!F27),"")</f>
        <v/>
      </c>
      <c r="G23" s="53" t="str">
        <f>IF(LEN('ÚHRADOVÝ KATALOG VZP - ZP'!G27)&gt;0,UPPER('ÚHRADOVÝ KATALOG VZP - ZP'!G27),"")</f>
        <v/>
      </c>
      <c r="H23" s="53" t="str">
        <f>IF(LEN('ÚHRADOVÝ KATALOG VZP - ZP'!H27)&gt;0,UPPER('ÚHRADOVÝ KATALOG VZP - ZP'!H27),"")</f>
        <v/>
      </c>
      <c r="I23" s="53" t="str">
        <f>IF(LEN('ÚHRADOVÝ KATALOG VZP - ZP'!I27)&gt;0,UPPER('ÚHRADOVÝ KATALOG VZP - ZP'!I27),"")</f>
        <v/>
      </c>
      <c r="J23" s="54" t="str">
        <f>IF(LEN('ÚHRADOVÝ KATALOG VZP - ZP'!J27)&gt;0,'ÚHRADOVÝ KATALOG VZP - ZP'!J27,"")</f>
        <v/>
      </c>
      <c r="K23" s="53" t="str">
        <f>IF(LEN('ÚHRADOVÝ KATALOG VZP - ZP'!K27)&gt;0,UPPER('ÚHRADOVÝ KATALOG VZP - ZP'!K27),"")</f>
        <v/>
      </c>
      <c r="L23" s="55" t="str">
        <f>IF(LEN('ÚHRADOVÝ KATALOG VZP - ZP'!L27)&gt;0,'ÚHRADOVÝ KATALOG VZP - ZP'!L27,"")</f>
        <v/>
      </c>
      <c r="M23" s="56" t="str">
        <f>IF(LEN('ÚHRADOVÝ KATALOG VZP - ZP'!M27)&gt;0,'ÚHRADOVÝ KATALOG VZP - ZP'!M27,"")</f>
        <v/>
      </c>
      <c r="N23" s="48" t="str">
        <f>IF(LEN('ÚHRADOVÝ KATALOG VZP - ZP'!$N27)&gt;0,'ÚHRADOVÝ KATALOG VZP - ZP'!$N27,"")</f>
        <v/>
      </c>
      <c r="O23" s="48" t="str">
        <f>IF(LEN('ÚHRADOVÝ KATALOG VZP - ZP'!$N27)&gt;0,'ÚHRADOVÝ KATALOG VZP - ZP'!$N27,"")</f>
        <v/>
      </c>
      <c r="P23" s="57"/>
      <c r="Q23" s="58" t="str">
        <f>IF(LEN('ÚHRADOVÝ KATALOG VZP - ZP'!Q27)&gt;0,'ÚHRADOVÝ KATALOG VZP - ZP'!Q27,"")</f>
        <v/>
      </c>
      <c r="R23" s="59" t="str">
        <f>IF(LEN('ÚHRADOVÝ KATALOG VZP - ZP'!O27)&gt;0,'ÚHRADOVÝ KATALOG VZP - ZP'!O27,"")</f>
        <v/>
      </c>
    </row>
    <row r="24" spans="1:18" ht="30" customHeight="1" x14ac:dyDescent="0.2">
      <c r="A24" s="81" t="str">
        <f>IF(LEN('VZP - KONTROLA'!S28)=0,"",'ÚHRADOVÝ KATALOG VZP - ZP'!A28)</f>
        <v/>
      </c>
      <c r="B24" s="82" t="str">
        <f>IF(LEN('ÚHRADOVÝ KATALOG VZP - ZP'!B28)&gt;0,'ÚHRADOVÝ KATALOG VZP - ZP'!B28,"")</f>
        <v/>
      </c>
      <c r="C24" s="102" t="str">
        <f>IF(LEN('ÚHRADOVÝ KATALOG VZP - ZP'!C28)&gt;0,UPPER('ÚHRADOVÝ KATALOG VZP - ZP'!C28),"")</f>
        <v/>
      </c>
      <c r="D24" s="52" t="str">
        <f>IF(LEN('ÚHRADOVÝ KATALOG VZP - ZP'!D28)&gt;0,UPPER('ÚHRADOVÝ KATALOG VZP - ZP'!D28),"")</f>
        <v/>
      </c>
      <c r="E24" s="53" t="str">
        <f>IF(LEN('ÚHRADOVÝ KATALOG VZP - ZP'!E28)&gt;0,'ÚHRADOVÝ KATALOG VZP - ZP'!E28,"")</f>
        <v/>
      </c>
      <c r="F24" s="53" t="str">
        <f>IF(LEN('ÚHRADOVÝ KATALOG VZP - ZP'!F28)&gt;0,UPPER('ÚHRADOVÝ KATALOG VZP - ZP'!F28),"")</f>
        <v/>
      </c>
      <c r="G24" s="53" t="str">
        <f>IF(LEN('ÚHRADOVÝ KATALOG VZP - ZP'!G28)&gt;0,UPPER('ÚHRADOVÝ KATALOG VZP - ZP'!G28),"")</f>
        <v/>
      </c>
      <c r="H24" s="53" t="str">
        <f>IF(LEN('ÚHRADOVÝ KATALOG VZP - ZP'!H28)&gt;0,UPPER('ÚHRADOVÝ KATALOG VZP - ZP'!H28),"")</f>
        <v/>
      </c>
      <c r="I24" s="53" t="str">
        <f>IF(LEN('ÚHRADOVÝ KATALOG VZP - ZP'!I28)&gt;0,UPPER('ÚHRADOVÝ KATALOG VZP - ZP'!I28),"")</f>
        <v/>
      </c>
      <c r="J24" s="54" t="str">
        <f>IF(LEN('ÚHRADOVÝ KATALOG VZP - ZP'!J28)&gt;0,'ÚHRADOVÝ KATALOG VZP - ZP'!J28,"")</f>
        <v/>
      </c>
      <c r="K24" s="53" t="str">
        <f>IF(LEN('ÚHRADOVÝ KATALOG VZP - ZP'!K28)&gt;0,UPPER('ÚHRADOVÝ KATALOG VZP - ZP'!K28),"")</f>
        <v/>
      </c>
      <c r="L24" s="55" t="str">
        <f>IF(LEN('ÚHRADOVÝ KATALOG VZP - ZP'!L28)&gt;0,'ÚHRADOVÝ KATALOG VZP - ZP'!L28,"")</f>
        <v/>
      </c>
      <c r="M24" s="56" t="str">
        <f>IF(LEN('ÚHRADOVÝ KATALOG VZP - ZP'!M28)&gt;0,'ÚHRADOVÝ KATALOG VZP - ZP'!M28,"")</f>
        <v/>
      </c>
      <c r="N24" s="48" t="str">
        <f>IF(LEN('ÚHRADOVÝ KATALOG VZP - ZP'!$N28)&gt;0,'ÚHRADOVÝ KATALOG VZP - ZP'!$N28,"")</f>
        <v/>
      </c>
      <c r="O24" s="48" t="str">
        <f>IF(LEN('ÚHRADOVÝ KATALOG VZP - ZP'!$N28)&gt;0,'ÚHRADOVÝ KATALOG VZP - ZP'!$N28,"")</f>
        <v/>
      </c>
      <c r="P24" s="57"/>
      <c r="Q24" s="58" t="str">
        <f>IF(LEN('ÚHRADOVÝ KATALOG VZP - ZP'!Q28)&gt;0,'ÚHRADOVÝ KATALOG VZP - ZP'!Q28,"")</f>
        <v/>
      </c>
      <c r="R24" s="59" t="str">
        <f>IF(LEN('ÚHRADOVÝ KATALOG VZP - ZP'!O28)&gt;0,'ÚHRADOVÝ KATALOG VZP - ZP'!O28,"")</f>
        <v/>
      </c>
    </row>
    <row r="25" spans="1:18" ht="30" customHeight="1" x14ac:dyDescent="0.2">
      <c r="A25" s="81" t="str">
        <f>IF(LEN('VZP - KONTROLA'!S29)=0,"",'ÚHRADOVÝ KATALOG VZP - ZP'!A29)</f>
        <v/>
      </c>
      <c r="B25" s="82" t="str">
        <f>IF(LEN('ÚHRADOVÝ KATALOG VZP - ZP'!B29)&gt;0,'ÚHRADOVÝ KATALOG VZP - ZP'!B29,"")</f>
        <v/>
      </c>
      <c r="C25" s="102" t="str">
        <f>IF(LEN('ÚHRADOVÝ KATALOG VZP - ZP'!C29)&gt;0,UPPER('ÚHRADOVÝ KATALOG VZP - ZP'!C29),"")</f>
        <v/>
      </c>
      <c r="D25" s="52" t="str">
        <f>IF(LEN('ÚHRADOVÝ KATALOG VZP - ZP'!D29)&gt;0,UPPER('ÚHRADOVÝ KATALOG VZP - ZP'!D29),"")</f>
        <v/>
      </c>
      <c r="E25" s="53" t="str">
        <f>IF(LEN('ÚHRADOVÝ KATALOG VZP - ZP'!E29)&gt;0,'ÚHRADOVÝ KATALOG VZP - ZP'!E29,"")</f>
        <v/>
      </c>
      <c r="F25" s="53" t="str">
        <f>IF(LEN('ÚHRADOVÝ KATALOG VZP - ZP'!F29)&gt;0,UPPER('ÚHRADOVÝ KATALOG VZP - ZP'!F29),"")</f>
        <v/>
      </c>
      <c r="G25" s="53" t="str">
        <f>IF(LEN('ÚHRADOVÝ KATALOG VZP - ZP'!G29)&gt;0,UPPER('ÚHRADOVÝ KATALOG VZP - ZP'!G29),"")</f>
        <v/>
      </c>
      <c r="H25" s="53" t="str">
        <f>IF(LEN('ÚHRADOVÝ KATALOG VZP - ZP'!H29)&gt;0,UPPER('ÚHRADOVÝ KATALOG VZP - ZP'!H29),"")</f>
        <v/>
      </c>
      <c r="I25" s="53" t="str">
        <f>IF(LEN('ÚHRADOVÝ KATALOG VZP - ZP'!I29)&gt;0,UPPER('ÚHRADOVÝ KATALOG VZP - ZP'!I29),"")</f>
        <v/>
      </c>
      <c r="J25" s="54" t="str">
        <f>IF(LEN('ÚHRADOVÝ KATALOG VZP - ZP'!J29)&gt;0,'ÚHRADOVÝ KATALOG VZP - ZP'!J29,"")</f>
        <v/>
      </c>
      <c r="K25" s="53" t="str">
        <f>IF(LEN('ÚHRADOVÝ KATALOG VZP - ZP'!K29)&gt;0,UPPER('ÚHRADOVÝ KATALOG VZP - ZP'!K29),"")</f>
        <v/>
      </c>
      <c r="L25" s="55" t="str">
        <f>IF(LEN('ÚHRADOVÝ KATALOG VZP - ZP'!L29)&gt;0,'ÚHRADOVÝ KATALOG VZP - ZP'!L29,"")</f>
        <v/>
      </c>
      <c r="M25" s="56" t="str">
        <f>IF(LEN('ÚHRADOVÝ KATALOG VZP - ZP'!M29)&gt;0,'ÚHRADOVÝ KATALOG VZP - ZP'!M29,"")</f>
        <v/>
      </c>
      <c r="N25" s="48" t="str">
        <f>IF(LEN('ÚHRADOVÝ KATALOG VZP - ZP'!$N29)&gt;0,'ÚHRADOVÝ KATALOG VZP - ZP'!$N29,"")</f>
        <v/>
      </c>
      <c r="O25" s="48" t="str">
        <f>IF(LEN('ÚHRADOVÝ KATALOG VZP - ZP'!$N29)&gt;0,'ÚHRADOVÝ KATALOG VZP - ZP'!$N29,"")</f>
        <v/>
      </c>
      <c r="P25" s="57"/>
      <c r="Q25" s="58" t="str">
        <f>IF(LEN('ÚHRADOVÝ KATALOG VZP - ZP'!Q29)&gt;0,'ÚHRADOVÝ KATALOG VZP - ZP'!Q29,"")</f>
        <v/>
      </c>
      <c r="R25" s="59" t="str">
        <f>IF(LEN('ÚHRADOVÝ KATALOG VZP - ZP'!O29)&gt;0,'ÚHRADOVÝ KATALOG VZP - ZP'!O29,"")</f>
        <v/>
      </c>
    </row>
    <row r="26" spans="1:18" ht="30" customHeight="1" x14ac:dyDescent="0.2">
      <c r="A26" s="81" t="str">
        <f>IF(LEN('VZP - KONTROLA'!S30)=0,"",'ÚHRADOVÝ KATALOG VZP - ZP'!A30)</f>
        <v/>
      </c>
      <c r="B26" s="82" t="str">
        <f>IF(LEN('ÚHRADOVÝ KATALOG VZP - ZP'!B30)&gt;0,'ÚHRADOVÝ KATALOG VZP - ZP'!B30,"")</f>
        <v/>
      </c>
      <c r="C26" s="102" t="str">
        <f>IF(LEN('ÚHRADOVÝ KATALOG VZP - ZP'!C30)&gt;0,UPPER('ÚHRADOVÝ KATALOG VZP - ZP'!C30),"")</f>
        <v/>
      </c>
      <c r="D26" s="52" t="str">
        <f>IF(LEN('ÚHRADOVÝ KATALOG VZP - ZP'!D30)&gt;0,UPPER('ÚHRADOVÝ KATALOG VZP - ZP'!D30),"")</f>
        <v/>
      </c>
      <c r="E26" s="53" t="str">
        <f>IF(LEN('ÚHRADOVÝ KATALOG VZP - ZP'!E30)&gt;0,'ÚHRADOVÝ KATALOG VZP - ZP'!E30,"")</f>
        <v/>
      </c>
      <c r="F26" s="53" t="str">
        <f>IF(LEN('ÚHRADOVÝ KATALOG VZP - ZP'!F30)&gt;0,UPPER('ÚHRADOVÝ KATALOG VZP - ZP'!F30),"")</f>
        <v/>
      </c>
      <c r="G26" s="53" t="str">
        <f>IF(LEN('ÚHRADOVÝ KATALOG VZP - ZP'!G30)&gt;0,UPPER('ÚHRADOVÝ KATALOG VZP - ZP'!G30),"")</f>
        <v/>
      </c>
      <c r="H26" s="53" t="str">
        <f>IF(LEN('ÚHRADOVÝ KATALOG VZP - ZP'!H30)&gt;0,UPPER('ÚHRADOVÝ KATALOG VZP - ZP'!H30),"")</f>
        <v/>
      </c>
      <c r="I26" s="53" t="str">
        <f>IF(LEN('ÚHRADOVÝ KATALOG VZP - ZP'!I30)&gt;0,UPPER('ÚHRADOVÝ KATALOG VZP - ZP'!I30),"")</f>
        <v/>
      </c>
      <c r="J26" s="54" t="str">
        <f>IF(LEN('ÚHRADOVÝ KATALOG VZP - ZP'!J30)&gt;0,'ÚHRADOVÝ KATALOG VZP - ZP'!J30,"")</f>
        <v/>
      </c>
      <c r="K26" s="53" t="str">
        <f>IF(LEN('ÚHRADOVÝ KATALOG VZP - ZP'!K30)&gt;0,UPPER('ÚHRADOVÝ KATALOG VZP - ZP'!K30),"")</f>
        <v/>
      </c>
      <c r="L26" s="55" t="str">
        <f>IF(LEN('ÚHRADOVÝ KATALOG VZP - ZP'!L30)&gt;0,'ÚHRADOVÝ KATALOG VZP - ZP'!L30,"")</f>
        <v/>
      </c>
      <c r="M26" s="56" t="str">
        <f>IF(LEN('ÚHRADOVÝ KATALOG VZP - ZP'!M30)&gt;0,'ÚHRADOVÝ KATALOG VZP - ZP'!M30,"")</f>
        <v/>
      </c>
      <c r="N26" s="48" t="str">
        <f>IF(LEN('ÚHRADOVÝ KATALOG VZP - ZP'!$N30)&gt;0,'ÚHRADOVÝ KATALOG VZP - ZP'!$N30,"")</f>
        <v/>
      </c>
      <c r="O26" s="48" t="str">
        <f>IF(LEN('ÚHRADOVÝ KATALOG VZP - ZP'!$N30)&gt;0,'ÚHRADOVÝ KATALOG VZP - ZP'!$N30,"")</f>
        <v/>
      </c>
      <c r="P26" s="57"/>
      <c r="Q26" s="58" t="str">
        <f>IF(LEN('ÚHRADOVÝ KATALOG VZP - ZP'!Q30)&gt;0,'ÚHRADOVÝ KATALOG VZP - ZP'!Q30,"")</f>
        <v/>
      </c>
      <c r="R26" s="59" t="str">
        <f>IF(LEN('ÚHRADOVÝ KATALOG VZP - ZP'!O30)&gt;0,'ÚHRADOVÝ KATALOG VZP - ZP'!O30,"")</f>
        <v/>
      </c>
    </row>
    <row r="27" spans="1:18" ht="30" customHeight="1" x14ac:dyDescent="0.2">
      <c r="A27" s="81" t="str">
        <f>IF(LEN('VZP - KONTROLA'!S31)=0,"",'ÚHRADOVÝ KATALOG VZP - ZP'!A31)</f>
        <v/>
      </c>
      <c r="B27" s="82" t="str">
        <f>IF(LEN('ÚHRADOVÝ KATALOG VZP - ZP'!B31)&gt;0,'ÚHRADOVÝ KATALOG VZP - ZP'!B31,"")</f>
        <v/>
      </c>
      <c r="C27" s="102" t="str">
        <f>IF(LEN('ÚHRADOVÝ KATALOG VZP - ZP'!C31)&gt;0,UPPER('ÚHRADOVÝ KATALOG VZP - ZP'!C31),"")</f>
        <v/>
      </c>
      <c r="D27" s="52" t="str">
        <f>IF(LEN('ÚHRADOVÝ KATALOG VZP - ZP'!D31)&gt;0,UPPER('ÚHRADOVÝ KATALOG VZP - ZP'!D31),"")</f>
        <v/>
      </c>
      <c r="E27" s="53" t="str">
        <f>IF(LEN('ÚHRADOVÝ KATALOG VZP - ZP'!E31)&gt;0,'ÚHRADOVÝ KATALOG VZP - ZP'!E31,"")</f>
        <v/>
      </c>
      <c r="F27" s="53" t="str">
        <f>IF(LEN('ÚHRADOVÝ KATALOG VZP - ZP'!F31)&gt;0,UPPER('ÚHRADOVÝ KATALOG VZP - ZP'!F31),"")</f>
        <v/>
      </c>
      <c r="G27" s="53" t="str">
        <f>IF(LEN('ÚHRADOVÝ KATALOG VZP - ZP'!G31)&gt;0,UPPER('ÚHRADOVÝ KATALOG VZP - ZP'!G31),"")</f>
        <v/>
      </c>
      <c r="H27" s="53" t="str">
        <f>IF(LEN('ÚHRADOVÝ KATALOG VZP - ZP'!H31)&gt;0,UPPER('ÚHRADOVÝ KATALOG VZP - ZP'!H31),"")</f>
        <v/>
      </c>
      <c r="I27" s="53" t="str">
        <f>IF(LEN('ÚHRADOVÝ KATALOG VZP - ZP'!I31)&gt;0,UPPER('ÚHRADOVÝ KATALOG VZP - ZP'!I31),"")</f>
        <v/>
      </c>
      <c r="J27" s="54" t="str">
        <f>IF(LEN('ÚHRADOVÝ KATALOG VZP - ZP'!J31)&gt;0,'ÚHRADOVÝ KATALOG VZP - ZP'!J31,"")</f>
        <v/>
      </c>
      <c r="K27" s="53" t="str">
        <f>IF(LEN('ÚHRADOVÝ KATALOG VZP - ZP'!K31)&gt;0,UPPER('ÚHRADOVÝ KATALOG VZP - ZP'!K31),"")</f>
        <v/>
      </c>
      <c r="L27" s="55" t="str">
        <f>IF(LEN('ÚHRADOVÝ KATALOG VZP - ZP'!L31)&gt;0,'ÚHRADOVÝ KATALOG VZP - ZP'!L31,"")</f>
        <v/>
      </c>
      <c r="M27" s="56" t="str">
        <f>IF(LEN('ÚHRADOVÝ KATALOG VZP - ZP'!M31)&gt;0,'ÚHRADOVÝ KATALOG VZP - ZP'!M31,"")</f>
        <v/>
      </c>
      <c r="N27" s="48" t="str">
        <f>IF(LEN('ÚHRADOVÝ KATALOG VZP - ZP'!$N31)&gt;0,'ÚHRADOVÝ KATALOG VZP - ZP'!$N31,"")</f>
        <v/>
      </c>
      <c r="O27" s="48" t="str">
        <f>IF(LEN('ÚHRADOVÝ KATALOG VZP - ZP'!$N31)&gt;0,'ÚHRADOVÝ KATALOG VZP - ZP'!$N31,"")</f>
        <v/>
      </c>
      <c r="P27" s="57"/>
      <c r="Q27" s="58" t="str">
        <f>IF(LEN('ÚHRADOVÝ KATALOG VZP - ZP'!Q31)&gt;0,'ÚHRADOVÝ KATALOG VZP - ZP'!Q31,"")</f>
        <v/>
      </c>
      <c r="R27" s="59" t="str">
        <f>IF(LEN('ÚHRADOVÝ KATALOG VZP - ZP'!O31)&gt;0,'ÚHRADOVÝ KATALOG VZP - ZP'!O31,"")</f>
        <v/>
      </c>
    </row>
    <row r="28" spans="1:18" ht="30" customHeight="1" x14ac:dyDescent="0.2">
      <c r="A28" s="81" t="str">
        <f>IF(LEN('VZP - KONTROLA'!S32)=0,"",'ÚHRADOVÝ KATALOG VZP - ZP'!A32)</f>
        <v/>
      </c>
      <c r="B28" s="82" t="str">
        <f>IF(LEN('ÚHRADOVÝ KATALOG VZP - ZP'!B32)&gt;0,'ÚHRADOVÝ KATALOG VZP - ZP'!B32,"")</f>
        <v/>
      </c>
      <c r="C28" s="102" t="str">
        <f>IF(LEN('ÚHRADOVÝ KATALOG VZP - ZP'!C32)&gt;0,UPPER('ÚHRADOVÝ KATALOG VZP - ZP'!C32),"")</f>
        <v/>
      </c>
      <c r="D28" s="52" t="str">
        <f>IF(LEN('ÚHRADOVÝ KATALOG VZP - ZP'!D32)&gt;0,UPPER('ÚHRADOVÝ KATALOG VZP - ZP'!D32),"")</f>
        <v/>
      </c>
      <c r="E28" s="53" t="str">
        <f>IF(LEN('ÚHRADOVÝ KATALOG VZP - ZP'!E32)&gt;0,'ÚHRADOVÝ KATALOG VZP - ZP'!E32,"")</f>
        <v/>
      </c>
      <c r="F28" s="53" t="str">
        <f>IF(LEN('ÚHRADOVÝ KATALOG VZP - ZP'!F32)&gt;0,UPPER('ÚHRADOVÝ KATALOG VZP - ZP'!F32),"")</f>
        <v/>
      </c>
      <c r="G28" s="53" t="str">
        <f>IF(LEN('ÚHRADOVÝ KATALOG VZP - ZP'!G32)&gt;0,UPPER('ÚHRADOVÝ KATALOG VZP - ZP'!G32),"")</f>
        <v/>
      </c>
      <c r="H28" s="53" t="str">
        <f>IF(LEN('ÚHRADOVÝ KATALOG VZP - ZP'!H32)&gt;0,UPPER('ÚHRADOVÝ KATALOG VZP - ZP'!H32),"")</f>
        <v/>
      </c>
      <c r="I28" s="53" t="str">
        <f>IF(LEN('ÚHRADOVÝ KATALOG VZP - ZP'!I32)&gt;0,UPPER('ÚHRADOVÝ KATALOG VZP - ZP'!I32),"")</f>
        <v/>
      </c>
      <c r="J28" s="54" t="str">
        <f>IF(LEN('ÚHRADOVÝ KATALOG VZP - ZP'!J32)&gt;0,'ÚHRADOVÝ KATALOG VZP - ZP'!J32,"")</f>
        <v/>
      </c>
      <c r="K28" s="53" t="str">
        <f>IF(LEN('ÚHRADOVÝ KATALOG VZP - ZP'!K32)&gt;0,UPPER('ÚHRADOVÝ KATALOG VZP - ZP'!K32),"")</f>
        <v/>
      </c>
      <c r="L28" s="55" t="str">
        <f>IF(LEN('ÚHRADOVÝ KATALOG VZP - ZP'!L32)&gt;0,'ÚHRADOVÝ KATALOG VZP - ZP'!L32,"")</f>
        <v/>
      </c>
      <c r="M28" s="56" t="str">
        <f>IF(LEN('ÚHRADOVÝ KATALOG VZP - ZP'!M32)&gt;0,'ÚHRADOVÝ KATALOG VZP - ZP'!M32,"")</f>
        <v/>
      </c>
      <c r="N28" s="48" t="str">
        <f>IF(LEN('ÚHRADOVÝ KATALOG VZP - ZP'!$N32)&gt;0,'ÚHRADOVÝ KATALOG VZP - ZP'!$N32,"")</f>
        <v/>
      </c>
      <c r="O28" s="48" t="str">
        <f>IF(LEN('ÚHRADOVÝ KATALOG VZP - ZP'!$N32)&gt;0,'ÚHRADOVÝ KATALOG VZP - ZP'!$N32,"")</f>
        <v/>
      </c>
      <c r="P28" s="57"/>
      <c r="Q28" s="58" t="str">
        <f>IF(LEN('ÚHRADOVÝ KATALOG VZP - ZP'!Q32)&gt;0,'ÚHRADOVÝ KATALOG VZP - ZP'!Q32,"")</f>
        <v/>
      </c>
      <c r="R28" s="59" t="str">
        <f>IF(LEN('ÚHRADOVÝ KATALOG VZP - ZP'!O32)&gt;0,'ÚHRADOVÝ KATALOG VZP - ZP'!O32,"")</f>
        <v/>
      </c>
    </row>
    <row r="29" spans="1:18" ht="30" customHeight="1" x14ac:dyDescent="0.2">
      <c r="A29" s="81" t="str">
        <f>IF(LEN('VZP - KONTROLA'!S33)=0,"",'ÚHRADOVÝ KATALOG VZP - ZP'!A33)</f>
        <v/>
      </c>
      <c r="B29" s="82" t="str">
        <f>IF(LEN('ÚHRADOVÝ KATALOG VZP - ZP'!B33)&gt;0,'ÚHRADOVÝ KATALOG VZP - ZP'!B33,"")</f>
        <v/>
      </c>
      <c r="C29" s="102" t="str">
        <f>IF(LEN('ÚHRADOVÝ KATALOG VZP - ZP'!C33)&gt;0,UPPER('ÚHRADOVÝ KATALOG VZP - ZP'!C33),"")</f>
        <v/>
      </c>
      <c r="D29" s="52" t="str">
        <f>IF(LEN('ÚHRADOVÝ KATALOG VZP - ZP'!D33)&gt;0,UPPER('ÚHRADOVÝ KATALOG VZP - ZP'!D33),"")</f>
        <v/>
      </c>
      <c r="E29" s="53" t="str">
        <f>IF(LEN('ÚHRADOVÝ KATALOG VZP - ZP'!E33)&gt;0,'ÚHRADOVÝ KATALOG VZP - ZP'!E33,"")</f>
        <v/>
      </c>
      <c r="F29" s="53" t="str">
        <f>IF(LEN('ÚHRADOVÝ KATALOG VZP - ZP'!F33)&gt;0,UPPER('ÚHRADOVÝ KATALOG VZP - ZP'!F33),"")</f>
        <v/>
      </c>
      <c r="G29" s="53" t="str">
        <f>IF(LEN('ÚHRADOVÝ KATALOG VZP - ZP'!G33)&gt;0,UPPER('ÚHRADOVÝ KATALOG VZP - ZP'!G33),"")</f>
        <v/>
      </c>
      <c r="H29" s="53" t="str">
        <f>IF(LEN('ÚHRADOVÝ KATALOG VZP - ZP'!H33)&gt;0,UPPER('ÚHRADOVÝ KATALOG VZP - ZP'!H33),"")</f>
        <v/>
      </c>
      <c r="I29" s="53" t="str">
        <f>IF(LEN('ÚHRADOVÝ KATALOG VZP - ZP'!I33)&gt;0,UPPER('ÚHRADOVÝ KATALOG VZP - ZP'!I33),"")</f>
        <v/>
      </c>
      <c r="J29" s="54" t="str">
        <f>IF(LEN('ÚHRADOVÝ KATALOG VZP - ZP'!J33)&gt;0,'ÚHRADOVÝ KATALOG VZP - ZP'!J33,"")</f>
        <v/>
      </c>
      <c r="K29" s="53" t="str">
        <f>IF(LEN('ÚHRADOVÝ KATALOG VZP - ZP'!K33)&gt;0,UPPER('ÚHRADOVÝ KATALOG VZP - ZP'!K33),"")</f>
        <v/>
      </c>
      <c r="L29" s="55" t="str">
        <f>IF(LEN('ÚHRADOVÝ KATALOG VZP - ZP'!L33)&gt;0,'ÚHRADOVÝ KATALOG VZP - ZP'!L33,"")</f>
        <v/>
      </c>
      <c r="M29" s="56" t="str">
        <f>IF(LEN('ÚHRADOVÝ KATALOG VZP - ZP'!M33)&gt;0,'ÚHRADOVÝ KATALOG VZP - ZP'!M33,"")</f>
        <v/>
      </c>
      <c r="N29" s="48" t="str">
        <f>IF(LEN('ÚHRADOVÝ KATALOG VZP - ZP'!$N33)&gt;0,'ÚHRADOVÝ KATALOG VZP - ZP'!$N33,"")</f>
        <v/>
      </c>
      <c r="O29" s="48" t="str">
        <f>IF(LEN('ÚHRADOVÝ KATALOG VZP - ZP'!$N33)&gt;0,'ÚHRADOVÝ KATALOG VZP - ZP'!$N33,"")</f>
        <v/>
      </c>
      <c r="P29" s="57"/>
      <c r="Q29" s="58" t="str">
        <f>IF(LEN('ÚHRADOVÝ KATALOG VZP - ZP'!Q33)&gt;0,'ÚHRADOVÝ KATALOG VZP - ZP'!Q33,"")</f>
        <v/>
      </c>
      <c r="R29" s="59" t="str">
        <f>IF(LEN('ÚHRADOVÝ KATALOG VZP - ZP'!O33)&gt;0,'ÚHRADOVÝ KATALOG VZP - ZP'!O33,"")</f>
        <v/>
      </c>
    </row>
    <row r="30" spans="1:18" ht="30" customHeight="1" x14ac:dyDescent="0.2">
      <c r="A30" s="81" t="str">
        <f>IF(LEN('VZP - KONTROLA'!S34)=0,"",'ÚHRADOVÝ KATALOG VZP - ZP'!A34)</f>
        <v/>
      </c>
      <c r="B30" s="82" t="str">
        <f>IF(LEN('ÚHRADOVÝ KATALOG VZP - ZP'!B34)&gt;0,'ÚHRADOVÝ KATALOG VZP - ZP'!B34,"")</f>
        <v/>
      </c>
      <c r="C30" s="102" t="str">
        <f>IF(LEN('ÚHRADOVÝ KATALOG VZP - ZP'!C34)&gt;0,UPPER('ÚHRADOVÝ KATALOG VZP - ZP'!C34),"")</f>
        <v/>
      </c>
      <c r="D30" s="52" t="str">
        <f>IF(LEN('ÚHRADOVÝ KATALOG VZP - ZP'!D34)&gt;0,UPPER('ÚHRADOVÝ KATALOG VZP - ZP'!D34),"")</f>
        <v/>
      </c>
      <c r="E30" s="53" t="str">
        <f>IF(LEN('ÚHRADOVÝ KATALOG VZP - ZP'!E34)&gt;0,'ÚHRADOVÝ KATALOG VZP - ZP'!E34,"")</f>
        <v/>
      </c>
      <c r="F30" s="53" t="str">
        <f>IF(LEN('ÚHRADOVÝ KATALOG VZP - ZP'!F34)&gt;0,UPPER('ÚHRADOVÝ KATALOG VZP - ZP'!F34),"")</f>
        <v/>
      </c>
      <c r="G30" s="53" t="str">
        <f>IF(LEN('ÚHRADOVÝ KATALOG VZP - ZP'!G34)&gt;0,UPPER('ÚHRADOVÝ KATALOG VZP - ZP'!G34),"")</f>
        <v/>
      </c>
      <c r="H30" s="53" t="str">
        <f>IF(LEN('ÚHRADOVÝ KATALOG VZP - ZP'!H34)&gt;0,UPPER('ÚHRADOVÝ KATALOG VZP - ZP'!H34),"")</f>
        <v/>
      </c>
      <c r="I30" s="53" t="str">
        <f>IF(LEN('ÚHRADOVÝ KATALOG VZP - ZP'!I34)&gt;0,UPPER('ÚHRADOVÝ KATALOG VZP - ZP'!I34),"")</f>
        <v/>
      </c>
      <c r="J30" s="54" t="str">
        <f>IF(LEN('ÚHRADOVÝ KATALOG VZP - ZP'!J34)&gt;0,'ÚHRADOVÝ KATALOG VZP - ZP'!J34,"")</f>
        <v/>
      </c>
      <c r="K30" s="53" t="str">
        <f>IF(LEN('ÚHRADOVÝ KATALOG VZP - ZP'!K34)&gt;0,UPPER('ÚHRADOVÝ KATALOG VZP - ZP'!K34),"")</f>
        <v/>
      </c>
      <c r="L30" s="55" t="str">
        <f>IF(LEN('ÚHRADOVÝ KATALOG VZP - ZP'!L34)&gt;0,'ÚHRADOVÝ KATALOG VZP - ZP'!L34,"")</f>
        <v/>
      </c>
      <c r="M30" s="56" t="str">
        <f>IF(LEN('ÚHRADOVÝ KATALOG VZP - ZP'!M34)&gt;0,'ÚHRADOVÝ KATALOG VZP - ZP'!M34,"")</f>
        <v/>
      </c>
      <c r="N30" s="48" t="str">
        <f>IF(LEN('ÚHRADOVÝ KATALOG VZP - ZP'!$N34)&gt;0,'ÚHRADOVÝ KATALOG VZP - ZP'!$N34,"")</f>
        <v/>
      </c>
      <c r="O30" s="48" t="str">
        <f>IF(LEN('ÚHRADOVÝ KATALOG VZP - ZP'!$N34)&gt;0,'ÚHRADOVÝ KATALOG VZP - ZP'!$N34,"")</f>
        <v/>
      </c>
      <c r="P30" s="57"/>
      <c r="Q30" s="58" t="str">
        <f>IF(LEN('ÚHRADOVÝ KATALOG VZP - ZP'!Q34)&gt;0,'ÚHRADOVÝ KATALOG VZP - ZP'!Q34,"")</f>
        <v/>
      </c>
      <c r="R30" s="59" t="str">
        <f>IF(LEN('ÚHRADOVÝ KATALOG VZP - ZP'!O34)&gt;0,'ÚHRADOVÝ KATALOG VZP - ZP'!O34,"")</f>
        <v/>
      </c>
    </row>
    <row r="31" spans="1:18" ht="30" customHeight="1" x14ac:dyDescent="0.2">
      <c r="A31" s="81" t="str">
        <f>IF(LEN('VZP - KONTROLA'!S35)=0,"",'ÚHRADOVÝ KATALOG VZP - ZP'!A35)</f>
        <v/>
      </c>
      <c r="B31" s="82" t="str">
        <f>IF(LEN('ÚHRADOVÝ KATALOG VZP - ZP'!B35)&gt;0,'ÚHRADOVÝ KATALOG VZP - ZP'!B35,"")</f>
        <v/>
      </c>
      <c r="C31" s="102" t="str">
        <f>IF(LEN('ÚHRADOVÝ KATALOG VZP - ZP'!C35)&gt;0,UPPER('ÚHRADOVÝ KATALOG VZP - ZP'!C35),"")</f>
        <v/>
      </c>
      <c r="D31" s="52" t="str">
        <f>IF(LEN('ÚHRADOVÝ KATALOG VZP - ZP'!D35)&gt;0,UPPER('ÚHRADOVÝ KATALOG VZP - ZP'!D35),"")</f>
        <v/>
      </c>
      <c r="E31" s="53" t="str">
        <f>IF(LEN('ÚHRADOVÝ KATALOG VZP - ZP'!E35)&gt;0,'ÚHRADOVÝ KATALOG VZP - ZP'!E35,"")</f>
        <v/>
      </c>
      <c r="F31" s="53" t="str">
        <f>IF(LEN('ÚHRADOVÝ KATALOG VZP - ZP'!F35)&gt;0,UPPER('ÚHRADOVÝ KATALOG VZP - ZP'!F35),"")</f>
        <v/>
      </c>
      <c r="G31" s="53" t="str">
        <f>IF(LEN('ÚHRADOVÝ KATALOG VZP - ZP'!G35)&gt;0,UPPER('ÚHRADOVÝ KATALOG VZP - ZP'!G35),"")</f>
        <v/>
      </c>
      <c r="H31" s="53" t="str">
        <f>IF(LEN('ÚHRADOVÝ KATALOG VZP - ZP'!H35)&gt;0,UPPER('ÚHRADOVÝ KATALOG VZP - ZP'!H35),"")</f>
        <v/>
      </c>
      <c r="I31" s="53" t="str">
        <f>IF(LEN('ÚHRADOVÝ KATALOG VZP - ZP'!I35)&gt;0,UPPER('ÚHRADOVÝ KATALOG VZP - ZP'!I35),"")</f>
        <v/>
      </c>
      <c r="J31" s="54" t="str">
        <f>IF(LEN('ÚHRADOVÝ KATALOG VZP - ZP'!J35)&gt;0,'ÚHRADOVÝ KATALOG VZP - ZP'!J35,"")</f>
        <v/>
      </c>
      <c r="K31" s="53" t="str">
        <f>IF(LEN('ÚHRADOVÝ KATALOG VZP - ZP'!K35)&gt;0,UPPER('ÚHRADOVÝ KATALOG VZP - ZP'!K35),"")</f>
        <v/>
      </c>
      <c r="L31" s="55" t="str">
        <f>IF(LEN('ÚHRADOVÝ KATALOG VZP - ZP'!L35)&gt;0,'ÚHRADOVÝ KATALOG VZP - ZP'!L35,"")</f>
        <v/>
      </c>
      <c r="M31" s="56" t="str">
        <f>IF(LEN('ÚHRADOVÝ KATALOG VZP - ZP'!M35)&gt;0,'ÚHRADOVÝ KATALOG VZP - ZP'!M35,"")</f>
        <v/>
      </c>
      <c r="N31" s="48" t="str">
        <f>IF(LEN('ÚHRADOVÝ KATALOG VZP - ZP'!$N35)&gt;0,'ÚHRADOVÝ KATALOG VZP - ZP'!$N35,"")</f>
        <v/>
      </c>
      <c r="O31" s="48" t="str">
        <f>IF(LEN('ÚHRADOVÝ KATALOG VZP - ZP'!$N35)&gt;0,'ÚHRADOVÝ KATALOG VZP - ZP'!$N35,"")</f>
        <v/>
      </c>
      <c r="P31" s="57"/>
      <c r="Q31" s="58" t="str">
        <f>IF(LEN('ÚHRADOVÝ KATALOG VZP - ZP'!Q35)&gt;0,'ÚHRADOVÝ KATALOG VZP - ZP'!Q35,"")</f>
        <v/>
      </c>
      <c r="R31" s="59" t="str">
        <f>IF(LEN('ÚHRADOVÝ KATALOG VZP - ZP'!O35)&gt;0,'ÚHRADOVÝ KATALOG VZP - ZP'!O35,"")</f>
        <v/>
      </c>
    </row>
    <row r="32" spans="1:18" ht="30" customHeight="1" x14ac:dyDescent="0.2">
      <c r="A32" s="81" t="str">
        <f>IF(LEN('VZP - KONTROLA'!S36)=0,"",'ÚHRADOVÝ KATALOG VZP - ZP'!A36)</f>
        <v/>
      </c>
      <c r="B32" s="82" t="str">
        <f>IF(LEN('ÚHRADOVÝ KATALOG VZP - ZP'!B36)&gt;0,'ÚHRADOVÝ KATALOG VZP - ZP'!B36,"")</f>
        <v/>
      </c>
      <c r="C32" s="102" t="str">
        <f>IF(LEN('ÚHRADOVÝ KATALOG VZP - ZP'!C36)&gt;0,UPPER('ÚHRADOVÝ KATALOG VZP - ZP'!C36),"")</f>
        <v/>
      </c>
      <c r="D32" s="52" t="str">
        <f>IF(LEN('ÚHRADOVÝ KATALOG VZP - ZP'!D36)&gt;0,UPPER('ÚHRADOVÝ KATALOG VZP - ZP'!D36),"")</f>
        <v/>
      </c>
      <c r="E32" s="53" t="str">
        <f>IF(LEN('ÚHRADOVÝ KATALOG VZP - ZP'!E36)&gt;0,'ÚHRADOVÝ KATALOG VZP - ZP'!E36,"")</f>
        <v/>
      </c>
      <c r="F32" s="53" t="str">
        <f>IF(LEN('ÚHRADOVÝ KATALOG VZP - ZP'!F36)&gt;0,UPPER('ÚHRADOVÝ KATALOG VZP - ZP'!F36),"")</f>
        <v/>
      </c>
      <c r="G32" s="53" t="str">
        <f>IF(LEN('ÚHRADOVÝ KATALOG VZP - ZP'!G36)&gt;0,UPPER('ÚHRADOVÝ KATALOG VZP - ZP'!G36),"")</f>
        <v/>
      </c>
      <c r="H32" s="53" t="str">
        <f>IF(LEN('ÚHRADOVÝ KATALOG VZP - ZP'!H36)&gt;0,UPPER('ÚHRADOVÝ KATALOG VZP - ZP'!H36),"")</f>
        <v/>
      </c>
      <c r="I32" s="53" t="str">
        <f>IF(LEN('ÚHRADOVÝ KATALOG VZP - ZP'!I36)&gt;0,UPPER('ÚHRADOVÝ KATALOG VZP - ZP'!I36),"")</f>
        <v/>
      </c>
      <c r="J32" s="54" t="str">
        <f>IF(LEN('ÚHRADOVÝ KATALOG VZP - ZP'!J36)&gt;0,'ÚHRADOVÝ KATALOG VZP - ZP'!J36,"")</f>
        <v/>
      </c>
      <c r="K32" s="53" t="str">
        <f>IF(LEN('ÚHRADOVÝ KATALOG VZP - ZP'!K36)&gt;0,UPPER('ÚHRADOVÝ KATALOG VZP - ZP'!K36),"")</f>
        <v/>
      </c>
      <c r="L32" s="55" t="str">
        <f>IF(LEN('ÚHRADOVÝ KATALOG VZP - ZP'!L36)&gt;0,'ÚHRADOVÝ KATALOG VZP - ZP'!L36,"")</f>
        <v/>
      </c>
      <c r="M32" s="56" t="str">
        <f>IF(LEN('ÚHRADOVÝ KATALOG VZP - ZP'!M36)&gt;0,'ÚHRADOVÝ KATALOG VZP - ZP'!M36,"")</f>
        <v/>
      </c>
      <c r="N32" s="48" t="str">
        <f>IF(LEN('ÚHRADOVÝ KATALOG VZP - ZP'!$N36)&gt;0,'ÚHRADOVÝ KATALOG VZP - ZP'!$N36,"")</f>
        <v/>
      </c>
      <c r="O32" s="48" t="str">
        <f>IF(LEN('ÚHRADOVÝ KATALOG VZP - ZP'!$N36)&gt;0,'ÚHRADOVÝ KATALOG VZP - ZP'!$N36,"")</f>
        <v/>
      </c>
      <c r="P32" s="57"/>
      <c r="Q32" s="58" t="str">
        <f>IF(LEN('ÚHRADOVÝ KATALOG VZP - ZP'!Q36)&gt;0,'ÚHRADOVÝ KATALOG VZP - ZP'!Q36,"")</f>
        <v/>
      </c>
      <c r="R32" s="59" t="str">
        <f>IF(LEN('ÚHRADOVÝ KATALOG VZP - ZP'!O36)&gt;0,'ÚHRADOVÝ KATALOG VZP - ZP'!O36,"")</f>
        <v/>
      </c>
    </row>
    <row r="33" spans="1:18" ht="30" customHeight="1" x14ac:dyDescent="0.2">
      <c r="A33" s="81" t="str">
        <f>IF(LEN('VZP - KONTROLA'!S37)=0,"",'ÚHRADOVÝ KATALOG VZP - ZP'!A37)</f>
        <v/>
      </c>
      <c r="B33" s="82" t="str">
        <f>IF(LEN('ÚHRADOVÝ KATALOG VZP - ZP'!B37)&gt;0,'ÚHRADOVÝ KATALOG VZP - ZP'!B37,"")</f>
        <v/>
      </c>
      <c r="C33" s="102" t="str">
        <f>IF(LEN('ÚHRADOVÝ KATALOG VZP - ZP'!C37)&gt;0,UPPER('ÚHRADOVÝ KATALOG VZP - ZP'!C37),"")</f>
        <v/>
      </c>
      <c r="D33" s="52" t="str">
        <f>IF(LEN('ÚHRADOVÝ KATALOG VZP - ZP'!D37)&gt;0,UPPER('ÚHRADOVÝ KATALOG VZP - ZP'!D37),"")</f>
        <v/>
      </c>
      <c r="E33" s="53" t="str">
        <f>IF(LEN('ÚHRADOVÝ KATALOG VZP - ZP'!E37)&gt;0,'ÚHRADOVÝ KATALOG VZP - ZP'!E37,"")</f>
        <v/>
      </c>
      <c r="F33" s="53" t="str">
        <f>IF(LEN('ÚHRADOVÝ KATALOG VZP - ZP'!F37)&gt;0,UPPER('ÚHRADOVÝ KATALOG VZP - ZP'!F37),"")</f>
        <v/>
      </c>
      <c r="G33" s="53" t="str">
        <f>IF(LEN('ÚHRADOVÝ KATALOG VZP - ZP'!G37)&gt;0,UPPER('ÚHRADOVÝ KATALOG VZP - ZP'!G37),"")</f>
        <v/>
      </c>
      <c r="H33" s="53" t="str">
        <f>IF(LEN('ÚHRADOVÝ KATALOG VZP - ZP'!H37)&gt;0,UPPER('ÚHRADOVÝ KATALOG VZP - ZP'!H37),"")</f>
        <v/>
      </c>
      <c r="I33" s="53" t="str">
        <f>IF(LEN('ÚHRADOVÝ KATALOG VZP - ZP'!I37)&gt;0,UPPER('ÚHRADOVÝ KATALOG VZP - ZP'!I37),"")</f>
        <v/>
      </c>
      <c r="J33" s="54" t="str">
        <f>IF(LEN('ÚHRADOVÝ KATALOG VZP - ZP'!J37)&gt;0,'ÚHRADOVÝ KATALOG VZP - ZP'!J37,"")</f>
        <v/>
      </c>
      <c r="K33" s="53" t="str">
        <f>IF(LEN('ÚHRADOVÝ KATALOG VZP - ZP'!K37)&gt;0,UPPER('ÚHRADOVÝ KATALOG VZP - ZP'!K37),"")</f>
        <v/>
      </c>
      <c r="L33" s="55" t="str">
        <f>IF(LEN('ÚHRADOVÝ KATALOG VZP - ZP'!L37)&gt;0,'ÚHRADOVÝ KATALOG VZP - ZP'!L37,"")</f>
        <v/>
      </c>
      <c r="M33" s="56" t="str">
        <f>IF(LEN('ÚHRADOVÝ KATALOG VZP - ZP'!M37)&gt;0,'ÚHRADOVÝ KATALOG VZP - ZP'!M37,"")</f>
        <v/>
      </c>
      <c r="N33" s="48" t="str">
        <f>IF(LEN('ÚHRADOVÝ KATALOG VZP - ZP'!$N37)&gt;0,'ÚHRADOVÝ KATALOG VZP - ZP'!$N37,"")</f>
        <v/>
      </c>
      <c r="O33" s="48" t="str">
        <f>IF(LEN('ÚHRADOVÝ KATALOG VZP - ZP'!$N37)&gt;0,'ÚHRADOVÝ KATALOG VZP - ZP'!$N37,"")</f>
        <v/>
      </c>
      <c r="P33" s="57"/>
      <c r="Q33" s="58" t="str">
        <f>IF(LEN('ÚHRADOVÝ KATALOG VZP - ZP'!Q37)&gt;0,'ÚHRADOVÝ KATALOG VZP - ZP'!Q37,"")</f>
        <v/>
      </c>
      <c r="R33" s="59" t="str">
        <f>IF(LEN('ÚHRADOVÝ KATALOG VZP - ZP'!O37)&gt;0,'ÚHRADOVÝ KATALOG VZP - ZP'!O37,"")</f>
        <v/>
      </c>
    </row>
    <row r="34" spans="1:18" ht="30" customHeight="1" x14ac:dyDescent="0.2">
      <c r="A34" s="81" t="str">
        <f>IF(LEN('VZP - KONTROLA'!S38)=0,"",'ÚHRADOVÝ KATALOG VZP - ZP'!A38)</f>
        <v/>
      </c>
      <c r="B34" s="82" t="str">
        <f>IF(LEN('ÚHRADOVÝ KATALOG VZP - ZP'!B38)&gt;0,'ÚHRADOVÝ KATALOG VZP - ZP'!B38,"")</f>
        <v/>
      </c>
      <c r="C34" s="102" t="str">
        <f>IF(LEN('ÚHRADOVÝ KATALOG VZP - ZP'!C38)&gt;0,UPPER('ÚHRADOVÝ KATALOG VZP - ZP'!C38),"")</f>
        <v/>
      </c>
      <c r="D34" s="52" t="str">
        <f>IF(LEN('ÚHRADOVÝ KATALOG VZP - ZP'!D38)&gt;0,UPPER('ÚHRADOVÝ KATALOG VZP - ZP'!D38),"")</f>
        <v/>
      </c>
      <c r="E34" s="53" t="str">
        <f>IF(LEN('ÚHRADOVÝ KATALOG VZP - ZP'!E38)&gt;0,'ÚHRADOVÝ KATALOG VZP - ZP'!E38,"")</f>
        <v/>
      </c>
      <c r="F34" s="53" t="str">
        <f>IF(LEN('ÚHRADOVÝ KATALOG VZP - ZP'!F38)&gt;0,UPPER('ÚHRADOVÝ KATALOG VZP - ZP'!F38),"")</f>
        <v/>
      </c>
      <c r="G34" s="53" t="str">
        <f>IF(LEN('ÚHRADOVÝ KATALOG VZP - ZP'!G38)&gt;0,UPPER('ÚHRADOVÝ KATALOG VZP - ZP'!G38),"")</f>
        <v/>
      </c>
      <c r="H34" s="53" t="str">
        <f>IF(LEN('ÚHRADOVÝ KATALOG VZP - ZP'!H38)&gt;0,UPPER('ÚHRADOVÝ KATALOG VZP - ZP'!H38),"")</f>
        <v/>
      </c>
      <c r="I34" s="53" t="str">
        <f>IF(LEN('ÚHRADOVÝ KATALOG VZP - ZP'!I38)&gt;0,UPPER('ÚHRADOVÝ KATALOG VZP - ZP'!I38),"")</f>
        <v/>
      </c>
      <c r="J34" s="54" t="str">
        <f>IF(LEN('ÚHRADOVÝ KATALOG VZP - ZP'!J38)&gt;0,'ÚHRADOVÝ KATALOG VZP - ZP'!J38,"")</f>
        <v/>
      </c>
      <c r="K34" s="53" t="str">
        <f>IF(LEN('ÚHRADOVÝ KATALOG VZP - ZP'!K38)&gt;0,UPPER('ÚHRADOVÝ KATALOG VZP - ZP'!K38),"")</f>
        <v/>
      </c>
      <c r="L34" s="55" t="str">
        <f>IF(LEN('ÚHRADOVÝ KATALOG VZP - ZP'!L38)&gt;0,'ÚHRADOVÝ KATALOG VZP - ZP'!L38,"")</f>
        <v/>
      </c>
      <c r="M34" s="56" t="str">
        <f>IF(LEN('ÚHRADOVÝ KATALOG VZP - ZP'!M38)&gt;0,'ÚHRADOVÝ KATALOG VZP - ZP'!M38,"")</f>
        <v/>
      </c>
      <c r="N34" s="48" t="str">
        <f>IF(LEN('ÚHRADOVÝ KATALOG VZP - ZP'!$N38)&gt;0,'ÚHRADOVÝ KATALOG VZP - ZP'!$N38,"")</f>
        <v/>
      </c>
      <c r="O34" s="48" t="str">
        <f>IF(LEN('ÚHRADOVÝ KATALOG VZP - ZP'!$N38)&gt;0,'ÚHRADOVÝ KATALOG VZP - ZP'!$N38,"")</f>
        <v/>
      </c>
      <c r="P34" s="57"/>
      <c r="Q34" s="58" t="str">
        <f>IF(LEN('ÚHRADOVÝ KATALOG VZP - ZP'!Q38)&gt;0,'ÚHRADOVÝ KATALOG VZP - ZP'!Q38,"")</f>
        <v/>
      </c>
      <c r="R34" s="59" t="str">
        <f>IF(LEN('ÚHRADOVÝ KATALOG VZP - ZP'!O38)&gt;0,'ÚHRADOVÝ KATALOG VZP - ZP'!O38,"")</f>
        <v/>
      </c>
    </row>
    <row r="35" spans="1:18" ht="30" customHeight="1" x14ac:dyDescent="0.2">
      <c r="A35" s="81" t="str">
        <f>IF(LEN('VZP - KONTROLA'!S39)=0,"",'ÚHRADOVÝ KATALOG VZP - ZP'!A39)</f>
        <v/>
      </c>
      <c r="B35" s="82" t="str">
        <f>IF(LEN('ÚHRADOVÝ KATALOG VZP - ZP'!B39)&gt;0,'ÚHRADOVÝ KATALOG VZP - ZP'!B39,"")</f>
        <v/>
      </c>
      <c r="C35" s="102" t="str">
        <f>IF(LEN('ÚHRADOVÝ KATALOG VZP - ZP'!C39)&gt;0,UPPER('ÚHRADOVÝ KATALOG VZP - ZP'!C39),"")</f>
        <v/>
      </c>
      <c r="D35" s="52" t="str">
        <f>IF(LEN('ÚHRADOVÝ KATALOG VZP - ZP'!D39)&gt;0,UPPER('ÚHRADOVÝ KATALOG VZP - ZP'!D39),"")</f>
        <v/>
      </c>
      <c r="E35" s="53" t="str">
        <f>IF(LEN('ÚHRADOVÝ KATALOG VZP - ZP'!E39)&gt;0,'ÚHRADOVÝ KATALOG VZP - ZP'!E39,"")</f>
        <v/>
      </c>
      <c r="F35" s="53" t="str">
        <f>IF(LEN('ÚHRADOVÝ KATALOG VZP - ZP'!F39)&gt;0,UPPER('ÚHRADOVÝ KATALOG VZP - ZP'!F39),"")</f>
        <v/>
      </c>
      <c r="G35" s="53" t="str">
        <f>IF(LEN('ÚHRADOVÝ KATALOG VZP - ZP'!G39)&gt;0,UPPER('ÚHRADOVÝ KATALOG VZP - ZP'!G39),"")</f>
        <v/>
      </c>
      <c r="H35" s="53" t="str">
        <f>IF(LEN('ÚHRADOVÝ KATALOG VZP - ZP'!H39)&gt;0,UPPER('ÚHRADOVÝ KATALOG VZP - ZP'!H39),"")</f>
        <v/>
      </c>
      <c r="I35" s="53" t="str">
        <f>IF(LEN('ÚHRADOVÝ KATALOG VZP - ZP'!I39)&gt;0,UPPER('ÚHRADOVÝ KATALOG VZP - ZP'!I39),"")</f>
        <v/>
      </c>
      <c r="J35" s="54" t="str">
        <f>IF(LEN('ÚHRADOVÝ KATALOG VZP - ZP'!J39)&gt;0,'ÚHRADOVÝ KATALOG VZP - ZP'!J39,"")</f>
        <v/>
      </c>
      <c r="K35" s="53" t="str">
        <f>IF(LEN('ÚHRADOVÝ KATALOG VZP - ZP'!K39)&gt;0,UPPER('ÚHRADOVÝ KATALOG VZP - ZP'!K39),"")</f>
        <v/>
      </c>
      <c r="L35" s="55" t="str">
        <f>IF(LEN('ÚHRADOVÝ KATALOG VZP - ZP'!L39)&gt;0,'ÚHRADOVÝ KATALOG VZP - ZP'!L39,"")</f>
        <v/>
      </c>
      <c r="M35" s="56" t="str">
        <f>IF(LEN('ÚHRADOVÝ KATALOG VZP - ZP'!M39)&gt;0,'ÚHRADOVÝ KATALOG VZP - ZP'!M39,"")</f>
        <v/>
      </c>
      <c r="N35" s="48" t="str">
        <f>IF(LEN('ÚHRADOVÝ KATALOG VZP - ZP'!$N39)&gt;0,'ÚHRADOVÝ KATALOG VZP - ZP'!$N39,"")</f>
        <v/>
      </c>
      <c r="O35" s="48" t="str">
        <f>IF(LEN('ÚHRADOVÝ KATALOG VZP - ZP'!$N39)&gt;0,'ÚHRADOVÝ KATALOG VZP - ZP'!$N39,"")</f>
        <v/>
      </c>
      <c r="P35" s="57"/>
      <c r="Q35" s="58" t="str">
        <f>IF(LEN('ÚHRADOVÝ KATALOG VZP - ZP'!Q39)&gt;0,'ÚHRADOVÝ KATALOG VZP - ZP'!Q39,"")</f>
        <v/>
      </c>
      <c r="R35" s="59" t="str">
        <f>IF(LEN('ÚHRADOVÝ KATALOG VZP - ZP'!O39)&gt;0,'ÚHRADOVÝ KATALOG VZP - ZP'!O39,"")</f>
        <v/>
      </c>
    </row>
    <row r="36" spans="1:18" ht="30" customHeight="1" x14ac:dyDescent="0.2">
      <c r="A36" s="81" t="str">
        <f>IF(LEN('VZP - KONTROLA'!S40)=0,"",'ÚHRADOVÝ KATALOG VZP - ZP'!A40)</f>
        <v/>
      </c>
      <c r="B36" s="82" t="str">
        <f>IF(LEN('ÚHRADOVÝ KATALOG VZP - ZP'!B40)&gt;0,'ÚHRADOVÝ KATALOG VZP - ZP'!B40,"")</f>
        <v/>
      </c>
      <c r="C36" s="102" t="str">
        <f>IF(LEN('ÚHRADOVÝ KATALOG VZP - ZP'!C40)&gt;0,UPPER('ÚHRADOVÝ KATALOG VZP - ZP'!C40),"")</f>
        <v/>
      </c>
      <c r="D36" s="52" t="str">
        <f>IF(LEN('ÚHRADOVÝ KATALOG VZP - ZP'!D40)&gt;0,UPPER('ÚHRADOVÝ KATALOG VZP - ZP'!D40),"")</f>
        <v/>
      </c>
      <c r="E36" s="53" t="str">
        <f>IF(LEN('ÚHRADOVÝ KATALOG VZP - ZP'!E40)&gt;0,'ÚHRADOVÝ KATALOG VZP - ZP'!E40,"")</f>
        <v/>
      </c>
      <c r="F36" s="53" t="str">
        <f>IF(LEN('ÚHRADOVÝ KATALOG VZP - ZP'!F40)&gt;0,UPPER('ÚHRADOVÝ KATALOG VZP - ZP'!F40),"")</f>
        <v/>
      </c>
      <c r="G36" s="53" t="str">
        <f>IF(LEN('ÚHRADOVÝ KATALOG VZP - ZP'!G40)&gt;0,UPPER('ÚHRADOVÝ KATALOG VZP - ZP'!G40),"")</f>
        <v/>
      </c>
      <c r="H36" s="53" t="str">
        <f>IF(LEN('ÚHRADOVÝ KATALOG VZP - ZP'!H40)&gt;0,UPPER('ÚHRADOVÝ KATALOG VZP - ZP'!H40),"")</f>
        <v/>
      </c>
      <c r="I36" s="53" t="str">
        <f>IF(LEN('ÚHRADOVÝ KATALOG VZP - ZP'!I40)&gt;0,UPPER('ÚHRADOVÝ KATALOG VZP - ZP'!I40),"")</f>
        <v/>
      </c>
      <c r="J36" s="54" t="str">
        <f>IF(LEN('ÚHRADOVÝ KATALOG VZP - ZP'!J40)&gt;0,'ÚHRADOVÝ KATALOG VZP - ZP'!J40,"")</f>
        <v/>
      </c>
      <c r="K36" s="53" t="str">
        <f>IF(LEN('ÚHRADOVÝ KATALOG VZP - ZP'!K40)&gt;0,UPPER('ÚHRADOVÝ KATALOG VZP - ZP'!K40),"")</f>
        <v/>
      </c>
      <c r="L36" s="55" t="str">
        <f>IF(LEN('ÚHRADOVÝ KATALOG VZP - ZP'!L40)&gt;0,'ÚHRADOVÝ KATALOG VZP - ZP'!L40,"")</f>
        <v/>
      </c>
      <c r="M36" s="56" t="str">
        <f>IF(LEN('ÚHRADOVÝ KATALOG VZP - ZP'!M40)&gt;0,'ÚHRADOVÝ KATALOG VZP - ZP'!M40,"")</f>
        <v/>
      </c>
      <c r="N36" s="48" t="str">
        <f>IF(LEN('ÚHRADOVÝ KATALOG VZP - ZP'!$N40)&gt;0,'ÚHRADOVÝ KATALOG VZP - ZP'!$N40,"")</f>
        <v/>
      </c>
      <c r="O36" s="48" t="str">
        <f>IF(LEN('ÚHRADOVÝ KATALOG VZP - ZP'!$N40)&gt;0,'ÚHRADOVÝ KATALOG VZP - ZP'!$N40,"")</f>
        <v/>
      </c>
      <c r="P36" s="57"/>
      <c r="Q36" s="58" t="str">
        <f>IF(LEN('ÚHRADOVÝ KATALOG VZP - ZP'!Q40)&gt;0,'ÚHRADOVÝ KATALOG VZP - ZP'!Q40,"")</f>
        <v/>
      </c>
      <c r="R36" s="59" t="str">
        <f>IF(LEN('ÚHRADOVÝ KATALOG VZP - ZP'!O40)&gt;0,'ÚHRADOVÝ KATALOG VZP - ZP'!O40,"")</f>
        <v/>
      </c>
    </row>
    <row r="37" spans="1:18" ht="30" customHeight="1" x14ac:dyDescent="0.2">
      <c r="A37" s="81" t="str">
        <f>IF(LEN('VZP - KONTROLA'!S41)=0,"",'ÚHRADOVÝ KATALOG VZP - ZP'!A41)</f>
        <v/>
      </c>
      <c r="B37" s="82" t="str">
        <f>IF(LEN('ÚHRADOVÝ KATALOG VZP - ZP'!B41)&gt;0,'ÚHRADOVÝ KATALOG VZP - ZP'!B41,"")</f>
        <v/>
      </c>
      <c r="C37" s="102" t="str">
        <f>IF(LEN('ÚHRADOVÝ KATALOG VZP - ZP'!C41)&gt;0,UPPER('ÚHRADOVÝ KATALOG VZP - ZP'!C41),"")</f>
        <v/>
      </c>
      <c r="D37" s="52" t="str">
        <f>IF(LEN('ÚHRADOVÝ KATALOG VZP - ZP'!D41)&gt;0,UPPER('ÚHRADOVÝ KATALOG VZP - ZP'!D41),"")</f>
        <v/>
      </c>
      <c r="E37" s="53" t="str">
        <f>IF(LEN('ÚHRADOVÝ KATALOG VZP - ZP'!E41)&gt;0,'ÚHRADOVÝ KATALOG VZP - ZP'!E41,"")</f>
        <v/>
      </c>
      <c r="F37" s="53" t="str">
        <f>IF(LEN('ÚHRADOVÝ KATALOG VZP - ZP'!F41)&gt;0,UPPER('ÚHRADOVÝ KATALOG VZP - ZP'!F41),"")</f>
        <v/>
      </c>
      <c r="G37" s="53" t="str">
        <f>IF(LEN('ÚHRADOVÝ KATALOG VZP - ZP'!G41)&gt;0,UPPER('ÚHRADOVÝ KATALOG VZP - ZP'!G41),"")</f>
        <v/>
      </c>
      <c r="H37" s="53" t="str">
        <f>IF(LEN('ÚHRADOVÝ KATALOG VZP - ZP'!H41)&gt;0,UPPER('ÚHRADOVÝ KATALOG VZP - ZP'!H41),"")</f>
        <v/>
      </c>
      <c r="I37" s="53" t="str">
        <f>IF(LEN('ÚHRADOVÝ KATALOG VZP - ZP'!I41)&gt;0,UPPER('ÚHRADOVÝ KATALOG VZP - ZP'!I41),"")</f>
        <v/>
      </c>
      <c r="J37" s="54" t="str">
        <f>IF(LEN('ÚHRADOVÝ KATALOG VZP - ZP'!J41)&gt;0,'ÚHRADOVÝ KATALOG VZP - ZP'!J41,"")</f>
        <v/>
      </c>
      <c r="K37" s="53" t="str">
        <f>IF(LEN('ÚHRADOVÝ KATALOG VZP - ZP'!K41)&gt;0,UPPER('ÚHRADOVÝ KATALOG VZP - ZP'!K41),"")</f>
        <v/>
      </c>
      <c r="L37" s="55" t="str">
        <f>IF(LEN('ÚHRADOVÝ KATALOG VZP - ZP'!L41)&gt;0,'ÚHRADOVÝ KATALOG VZP - ZP'!L41,"")</f>
        <v/>
      </c>
      <c r="M37" s="56" t="str">
        <f>IF(LEN('ÚHRADOVÝ KATALOG VZP - ZP'!M41)&gt;0,'ÚHRADOVÝ KATALOG VZP - ZP'!M41,"")</f>
        <v/>
      </c>
      <c r="N37" s="48" t="str">
        <f>IF(LEN('ÚHRADOVÝ KATALOG VZP - ZP'!$N41)&gt;0,'ÚHRADOVÝ KATALOG VZP - ZP'!$N41,"")</f>
        <v/>
      </c>
      <c r="O37" s="48" t="str">
        <f>IF(LEN('ÚHRADOVÝ KATALOG VZP - ZP'!$N41)&gt;0,'ÚHRADOVÝ KATALOG VZP - ZP'!$N41,"")</f>
        <v/>
      </c>
      <c r="P37" s="57"/>
      <c r="Q37" s="58" t="str">
        <f>IF(LEN('ÚHRADOVÝ KATALOG VZP - ZP'!Q41)&gt;0,'ÚHRADOVÝ KATALOG VZP - ZP'!Q41,"")</f>
        <v/>
      </c>
      <c r="R37" s="59" t="str">
        <f>IF(LEN('ÚHRADOVÝ KATALOG VZP - ZP'!O41)&gt;0,'ÚHRADOVÝ KATALOG VZP - ZP'!O41,"")</f>
        <v/>
      </c>
    </row>
    <row r="38" spans="1:18" ht="30" customHeight="1" x14ac:dyDescent="0.2">
      <c r="A38" s="81" t="str">
        <f>IF(LEN('VZP - KONTROLA'!S42)=0,"",'ÚHRADOVÝ KATALOG VZP - ZP'!A42)</f>
        <v/>
      </c>
      <c r="B38" s="82" t="str">
        <f>IF(LEN('ÚHRADOVÝ KATALOG VZP - ZP'!B42)&gt;0,'ÚHRADOVÝ KATALOG VZP - ZP'!B42,"")</f>
        <v/>
      </c>
      <c r="C38" s="102" t="str">
        <f>IF(LEN('ÚHRADOVÝ KATALOG VZP - ZP'!C42)&gt;0,UPPER('ÚHRADOVÝ KATALOG VZP - ZP'!C42),"")</f>
        <v/>
      </c>
      <c r="D38" s="52" t="str">
        <f>IF(LEN('ÚHRADOVÝ KATALOG VZP - ZP'!D42)&gt;0,UPPER('ÚHRADOVÝ KATALOG VZP - ZP'!D42),"")</f>
        <v/>
      </c>
      <c r="E38" s="53" t="str">
        <f>IF(LEN('ÚHRADOVÝ KATALOG VZP - ZP'!E42)&gt;0,'ÚHRADOVÝ KATALOG VZP - ZP'!E42,"")</f>
        <v/>
      </c>
      <c r="F38" s="53" t="str">
        <f>IF(LEN('ÚHRADOVÝ KATALOG VZP - ZP'!F42)&gt;0,UPPER('ÚHRADOVÝ KATALOG VZP - ZP'!F42),"")</f>
        <v/>
      </c>
      <c r="G38" s="53" t="str">
        <f>IF(LEN('ÚHRADOVÝ KATALOG VZP - ZP'!G42)&gt;0,UPPER('ÚHRADOVÝ KATALOG VZP - ZP'!G42),"")</f>
        <v/>
      </c>
      <c r="H38" s="53" t="str">
        <f>IF(LEN('ÚHRADOVÝ KATALOG VZP - ZP'!H42)&gt;0,UPPER('ÚHRADOVÝ KATALOG VZP - ZP'!H42),"")</f>
        <v/>
      </c>
      <c r="I38" s="53" t="str">
        <f>IF(LEN('ÚHRADOVÝ KATALOG VZP - ZP'!I42)&gt;0,UPPER('ÚHRADOVÝ KATALOG VZP - ZP'!I42),"")</f>
        <v/>
      </c>
      <c r="J38" s="54" t="str">
        <f>IF(LEN('ÚHRADOVÝ KATALOG VZP - ZP'!J42)&gt;0,'ÚHRADOVÝ KATALOG VZP - ZP'!J42,"")</f>
        <v/>
      </c>
      <c r="K38" s="53" t="str">
        <f>IF(LEN('ÚHRADOVÝ KATALOG VZP - ZP'!K42)&gt;0,UPPER('ÚHRADOVÝ KATALOG VZP - ZP'!K42),"")</f>
        <v/>
      </c>
      <c r="L38" s="55" t="str">
        <f>IF(LEN('ÚHRADOVÝ KATALOG VZP - ZP'!L42)&gt;0,'ÚHRADOVÝ KATALOG VZP - ZP'!L42,"")</f>
        <v/>
      </c>
      <c r="M38" s="56" t="str">
        <f>IF(LEN('ÚHRADOVÝ KATALOG VZP - ZP'!M42)&gt;0,'ÚHRADOVÝ KATALOG VZP - ZP'!M42,"")</f>
        <v/>
      </c>
      <c r="N38" s="48" t="str">
        <f>IF(LEN('ÚHRADOVÝ KATALOG VZP - ZP'!$N42)&gt;0,'ÚHRADOVÝ KATALOG VZP - ZP'!$N42,"")</f>
        <v/>
      </c>
      <c r="O38" s="48" t="str">
        <f>IF(LEN('ÚHRADOVÝ KATALOG VZP - ZP'!$N42)&gt;0,'ÚHRADOVÝ KATALOG VZP - ZP'!$N42,"")</f>
        <v/>
      </c>
      <c r="P38" s="57"/>
      <c r="Q38" s="58" t="str">
        <f>IF(LEN('ÚHRADOVÝ KATALOG VZP - ZP'!Q42)&gt;0,'ÚHRADOVÝ KATALOG VZP - ZP'!Q42,"")</f>
        <v/>
      </c>
      <c r="R38" s="59" t="str">
        <f>IF(LEN('ÚHRADOVÝ KATALOG VZP - ZP'!O42)&gt;0,'ÚHRADOVÝ KATALOG VZP - ZP'!O42,"")</f>
        <v/>
      </c>
    </row>
    <row r="39" spans="1:18" ht="30" customHeight="1" x14ac:dyDescent="0.2">
      <c r="A39" s="81" t="str">
        <f>IF(LEN('VZP - KONTROLA'!S43)=0,"",'ÚHRADOVÝ KATALOG VZP - ZP'!A43)</f>
        <v/>
      </c>
      <c r="B39" s="82" t="str">
        <f>IF(LEN('ÚHRADOVÝ KATALOG VZP - ZP'!B43)&gt;0,'ÚHRADOVÝ KATALOG VZP - ZP'!B43,"")</f>
        <v/>
      </c>
      <c r="C39" s="102" t="str">
        <f>IF(LEN('ÚHRADOVÝ KATALOG VZP - ZP'!C43)&gt;0,UPPER('ÚHRADOVÝ KATALOG VZP - ZP'!C43),"")</f>
        <v/>
      </c>
      <c r="D39" s="52" t="str">
        <f>IF(LEN('ÚHRADOVÝ KATALOG VZP - ZP'!D43)&gt;0,UPPER('ÚHRADOVÝ KATALOG VZP - ZP'!D43),"")</f>
        <v/>
      </c>
      <c r="E39" s="53" t="str">
        <f>IF(LEN('ÚHRADOVÝ KATALOG VZP - ZP'!E43)&gt;0,'ÚHRADOVÝ KATALOG VZP - ZP'!E43,"")</f>
        <v/>
      </c>
      <c r="F39" s="53" t="str">
        <f>IF(LEN('ÚHRADOVÝ KATALOG VZP - ZP'!F43)&gt;0,UPPER('ÚHRADOVÝ KATALOG VZP - ZP'!F43),"")</f>
        <v/>
      </c>
      <c r="G39" s="53" t="str">
        <f>IF(LEN('ÚHRADOVÝ KATALOG VZP - ZP'!G43)&gt;0,UPPER('ÚHRADOVÝ KATALOG VZP - ZP'!G43),"")</f>
        <v/>
      </c>
      <c r="H39" s="53" t="str">
        <f>IF(LEN('ÚHRADOVÝ KATALOG VZP - ZP'!H43)&gt;0,UPPER('ÚHRADOVÝ KATALOG VZP - ZP'!H43),"")</f>
        <v/>
      </c>
      <c r="I39" s="53" t="str">
        <f>IF(LEN('ÚHRADOVÝ KATALOG VZP - ZP'!I43)&gt;0,UPPER('ÚHRADOVÝ KATALOG VZP - ZP'!I43),"")</f>
        <v/>
      </c>
      <c r="J39" s="54" t="str">
        <f>IF(LEN('ÚHRADOVÝ KATALOG VZP - ZP'!J43)&gt;0,'ÚHRADOVÝ KATALOG VZP - ZP'!J43,"")</f>
        <v/>
      </c>
      <c r="K39" s="53" t="str">
        <f>IF(LEN('ÚHRADOVÝ KATALOG VZP - ZP'!K43)&gt;0,UPPER('ÚHRADOVÝ KATALOG VZP - ZP'!K43),"")</f>
        <v/>
      </c>
      <c r="L39" s="55" t="str">
        <f>IF(LEN('ÚHRADOVÝ KATALOG VZP - ZP'!L43)&gt;0,'ÚHRADOVÝ KATALOG VZP - ZP'!L43,"")</f>
        <v/>
      </c>
      <c r="M39" s="56" t="str">
        <f>IF(LEN('ÚHRADOVÝ KATALOG VZP - ZP'!M43)&gt;0,'ÚHRADOVÝ KATALOG VZP - ZP'!M43,"")</f>
        <v/>
      </c>
      <c r="N39" s="48" t="str">
        <f>IF(LEN('ÚHRADOVÝ KATALOG VZP - ZP'!$N43)&gt;0,'ÚHRADOVÝ KATALOG VZP - ZP'!$N43,"")</f>
        <v/>
      </c>
      <c r="O39" s="48" t="str">
        <f>IF(LEN('ÚHRADOVÝ KATALOG VZP - ZP'!$N43)&gt;0,'ÚHRADOVÝ KATALOG VZP - ZP'!$N43,"")</f>
        <v/>
      </c>
      <c r="P39" s="57"/>
      <c r="Q39" s="58" t="str">
        <f>IF(LEN('ÚHRADOVÝ KATALOG VZP - ZP'!Q43)&gt;0,'ÚHRADOVÝ KATALOG VZP - ZP'!Q43,"")</f>
        <v/>
      </c>
      <c r="R39" s="59" t="str">
        <f>IF(LEN('ÚHRADOVÝ KATALOG VZP - ZP'!O43)&gt;0,'ÚHRADOVÝ KATALOG VZP - ZP'!O43,"")</f>
        <v/>
      </c>
    </row>
    <row r="40" spans="1:18" ht="30" customHeight="1" x14ac:dyDescent="0.2">
      <c r="A40" s="81" t="str">
        <f>IF(LEN('VZP - KONTROLA'!S44)=0,"",'ÚHRADOVÝ KATALOG VZP - ZP'!A44)</f>
        <v/>
      </c>
      <c r="B40" s="82" t="str">
        <f>IF(LEN('ÚHRADOVÝ KATALOG VZP - ZP'!B44)&gt;0,'ÚHRADOVÝ KATALOG VZP - ZP'!B44,"")</f>
        <v/>
      </c>
      <c r="C40" s="102" t="str">
        <f>IF(LEN('ÚHRADOVÝ KATALOG VZP - ZP'!C44)&gt;0,UPPER('ÚHRADOVÝ KATALOG VZP - ZP'!C44),"")</f>
        <v/>
      </c>
      <c r="D40" s="52" t="str">
        <f>IF(LEN('ÚHRADOVÝ KATALOG VZP - ZP'!D44)&gt;0,UPPER('ÚHRADOVÝ KATALOG VZP - ZP'!D44),"")</f>
        <v/>
      </c>
      <c r="E40" s="53" t="str">
        <f>IF(LEN('ÚHRADOVÝ KATALOG VZP - ZP'!E44)&gt;0,'ÚHRADOVÝ KATALOG VZP - ZP'!E44,"")</f>
        <v/>
      </c>
      <c r="F40" s="53" t="str">
        <f>IF(LEN('ÚHRADOVÝ KATALOG VZP - ZP'!F44)&gt;0,UPPER('ÚHRADOVÝ KATALOG VZP - ZP'!F44),"")</f>
        <v/>
      </c>
      <c r="G40" s="53" t="str">
        <f>IF(LEN('ÚHRADOVÝ KATALOG VZP - ZP'!G44)&gt;0,UPPER('ÚHRADOVÝ KATALOG VZP - ZP'!G44),"")</f>
        <v/>
      </c>
      <c r="H40" s="53" t="str">
        <f>IF(LEN('ÚHRADOVÝ KATALOG VZP - ZP'!H44)&gt;0,UPPER('ÚHRADOVÝ KATALOG VZP - ZP'!H44),"")</f>
        <v/>
      </c>
      <c r="I40" s="53" t="str">
        <f>IF(LEN('ÚHRADOVÝ KATALOG VZP - ZP'!I44)&gt;0,UPPER('ÚHRADOVÝ KATALOG VZP - ZP'!I44),"")</f>
        <v/>
      </c>
      <c r="J40" s="54" t="str">
        <f>IF(LEN('ÚHRADOVÝ KATALOG VZP - ZP'!J44)&gt;0,'ÚHRADOVÝ KATALOG VZP - ZP'!J44,"")</f>
        <v/>
      </c>
      <c r="K40" s="53" t="str">
        <f>IF(LEN('ÚHRADOVÝ KATALOG VZP - ZP'!K44)&gt;0,UPPER('ÚHRADOVÝ KATALOG VZP - ZP'!K44),"")</f>
        <v/>
      </c>
      <c r="L40" s="55" t="str">
        <f>IF(LEN('ÚHRADOVÝ KATALOG VZP - ZP'!L44)&gt;0,'ÚHRADOVÝ KATALOG VZP - ZP'!L44,"")</f>
        <v/>
      </c>
      <c r="M40" s="56" t="str">
        <f>IF(LEN('ÚHRADOVÝ KATALOG VZP - ZP'!M44)&gt;0,'ÚHRADOVÝ KATALOG VZP - ZP'!M44,"")</f>
        <v/>
      </c>
      <c r="N40" s="48" t="str">
        <f>IF(LEN('ÚHRADOVÝ KATALOG VZP - ZP'!$N44)&gt;0,'ÚHRADOVÝ KATALOG VZP - ZP'!$N44,"")</f>
        <v/>
      </c>
      <c r="O40" s="48" t="str">
        <f>IF(LEN('ÚHRADOVÝ KATALOG VZP - ZP'!$N44)&gt;0,'ÚHRADOVÝ KATALOG VZP - ZP'!$N44,"")</f>
        <v/>
      </c>
      <c r="P40" s="57"/>
      <c r="Q40" s="58" t="str">
        <f>IF(LEN('ÚHRADOVÝ KATALOG VZP - ZP'!Q44)&gt;0,'ÚHRADOVÝ KATALOG VZP - ZP'!Q44,"")</f>
        <v/>
      </c>
      <c r="R40" s="59" t="str">
        <f>IF(LEN('ÚHRADOVÝ KATALOG VZP - ZP'!O44)&gt;0,'ÚHRADOVÝ KATALOG VZP - ZP'!O44,"")</f>
        <v/>
      </c>
    </row>
    <row r="41" spans="1:18" ht="30" customHeight="1" x14ac:dyDescent="0.2">
      <c r="A41" s="81" t="str">
        <f>IF(LEN('VZP - KONTROLA'!S45)=0,"",'ÚHRADOVÝ KATALOG VZP - ZP'!A45)</f>
        <v/>
      </c>
      <c r="B41" s="82" t="str">
        <f>IF(LEN('ÚHRADOVÝ KATALOG VZP - ZP'!B45)&gt;0,'ÚHRADOVÝ KATALOG VZP - ZP'!B45,"")</f>
        <v/>
      </c>
      <c r="C41" s="102" t="str">
        <f>IF(LEN('ÚHRADOVÝ KATALOG VZP - ZP'!C45)&gt;0,UPPER('ÚHRADOVÝ KATALOG VZP - ZP'!C45),"")</f>
        <v/>
      </c>
      <c r="D41" s="52" t="str">
        <f>IF(LEN('ÚHRADOVÝ KATALOG VZP - ZP'!D45)&gt;0,UPPER('ÚHRADOVÝ KATALOG VZP - ZP'!D45),"")</f>
        <v/>
      </c>
      <c r="E41" s="53" t="str">
        <f>IF(LEN('ÚHRADOVÝ KATALOG VZP - ZP'!E45)&gt;0,'ÚHRADOVÝ KATALOG VZP - ZP'!E45,"")</f>
        <v/>
      </c>
      <c r="F41" s="53" t="str">
        <f>IF(LEN('ÚHRADOVÝ KATALOG VZP - ZP'!F45)&gt;0,UPPER('ÚHRADOVÝ KATALOG VZP - ZP'!F45),"")</f>
        <v/>
      </c>
      <c r="G41" s="53" t="str">
        <f>IF(LEN('ÚHRADOVÝ KATALOG VZP - ZP'!G45)&gt;0,UPPER('ÚHRADOVÝ KATALOG VZP - ZP'!G45),"")</f>
        <v/>
      </c>
      <c r="H41" s="53" t="str">
        <f>IF(LEN('ÚHRADOVÝ KATALOG VZP - ZP'!H45)&gt;0,UPPER('ÚHRADOVÝ KATALOG VZP - ZP'!H45),"")</f>
        <v/>
      </c>
      <c r="I41" s="53" t="str">
        <f>IF(LEN('ÚHRADOVÝ KATALOG VZP - ZP'!I45)&gt;0,UPPER('ÚHRADOVÝ KATALOG VZP - ZP'!I45),"")</f>
        <v/>
      </c>
      <c r="J41" s="54" t="str">
        <f>IF(LEN('ÚHRADOVÝ KATALOG VZP - ZP'!J45)&gt;0,'ÚHRADOVÝ KATALOG VZP - ZP'!J45,"")</f>
        <v/>
      </c>
      <c r="K41" s="53" t="str">
        <f>IF(LEN('ÚHRADOVÝ KATALOG VZP - ZP'!K45)&gt;0,UPPER('ÚHRADOVÝ KATALOG VZP - ZP'!K45),"")</f>
        <v/>
      </c>
      <c r="L41" s="55" t="str">
        <f>IF(LEN('ÚHRADOVÝ KATALOG VZP - ZP'!L45)&gt;0,'ÚHRADOVÝ KATALOG VZP - ZP'!L45,"")</f>
        <v/>
      </c>
      <c r="M41" s="56" t="str">
        <f>IF(LEN('ÚHRADOVÝ KATALOG VZP - ZP'!M45)&gt;0,'ÚHRADOVÝ KATALOG VZP - ZP'!M45,"")</f>
        <v/>
      </c>
      <c r="N41" s="48" t="str">
        <f>IF(LEN('ÚHRADOVÝ KATALOG VZP - ZP'!$N45)&gt;0,'ÚHRADOVÝ KATALOG VZP - ZP'!$N45,"")</f>
        <v/>
      </c>
      <c r="O41" s="48" t="str">
        <f>IF(LEN('ÚHRADOVÝ KATALOG VZP - ZP'!$N45)&gt;0,'ÚHRADOVÝ KATALOG VZP - ZP'!$N45,"")</f>
        <v/>
      </c>
      <c r="P41" s="57"/>
      <c r="Q41" s="58" t="str">
        <f>IF(LEN('ÚHRADOVÝ KATALOG VZP - ZP'!Q45)&gt;0,'ÚHRADOVÝ KATALOG VZP - ZP'!Q45,"")</f>
        <v/>
      </c>
      <c r="R41" s="59" t="str">
        <f>IF(LEN('ÚHRADOVÝ KATALOG VZP - ZP'!O45)&gt;0,'ÚHRADOVÝ KATALOG VZP - ZP'!O45,"")</f>
        <v/>
      </c>
    </row>
    <row r="42" spans="1:18" ht="30" customHeight="1" x14ac:dyDescent="0.2">
      <c r="A42" s="81" t="str">
        <f>IF(LEN('VZP - KONTROLA'!S46)=0,"",'ÚHRADOVÝ KATALOG VZP - ZP'!A46)</f>
        <v/>
      </c>
      <c r="B42" s="82" t="str">
        <f>IF(LEN('ÚHRADOVÝ KATALOG VZP - ZP'!B46)&gt;0,'ÚHRADOVÝ KATALOG VZP - ZP'!B46,"")</f>
        <v/>
      </c>
      <c r="C42" s="102" t="str">
        <f>IF(LEN('ÚHRADOVÝ KATALOG VZP - ZP'!C46)&gt;0,UPPER('ÚHRADOVÝ KATALOG VZP - ZP'!C46),"")</f>
        <v/>
      </c>
      <c r="D42" s="52" t="str">
        <f>IF(LEN('ÚHRADOVÝ KATALOG VZP - ZP'!D46)&gt;0,UPPER('ÚHRADOVÝ KATALOG VZP - ZP'!D46),"")</f>
        <v/>
      </c>
      <c r="E42" s="53" t="str">
        <f>IF(LEN('ÚHRADOVÝ KATALOG VZP - ZP'!E46)&gt;0,'ÚHRADOVÝ KATALOG VZP - ZP'!E46,"")</f>
        <v/>
      </c>
      <c r="F42" s="53" t="str">
        <f>IF(LEN('ÚHRADOVÝ KATALOG VZP - ZP'!F46)&gt;0,UPPER('ÚHRADOVÝ KATALOG VZP - ZP'!F46),"")</f>
        <v/>
      </c>
      <c r="G42" s="53" t="str">
        <f>IF(LEN('ÚHRADOVÝ KATALOG VZP - ZP'!G46)&gt;0,UPPER('ÚHRADOVÝ KATALOG VZP - ZP'!G46),"")</f>
        <v/>
      </c>
      <c r="H42" s="53" t="str">
        <f>IF(LEN('ÚHRADOVÝ KATALOG VZP - ZP'!H46)&gt;0,UPPER('ÚHRADOVÝ KATALOG VZP - ZP'!H46),"")</f>
        <v/>
      </c>
      <c r="I42" s="53" t="str">
        <f>IF(LEN('ÚHRADOVÝ KATALOG VZP - ZP'!I46)&gt;0,UPPER('ÚHRADOVÝ KATALOG VZP - ZP'!I46),"")</f>
        <v/>
      </c>
      <c r="J42" s="54" t="str">
        <f>IF(LEN('ÚHRADOVÝ KATALOG VZP - ZP'!J46)&gt;0,'ÚHRADOVÝ KATALOG VZP - ZP'!J46,"")</f>
        <v/>
      </c>
      <c r="K42" s="53" t="str">
        <f>IF(LEN('ÚHRADOVÝ KATALOG VZP - ZP'!K46)&gt;0,UPPER('ÚHRADOVÝ KATALOG VZP - ZP'!K46),"")</f>
        <v/>
      </c>
      <c r="L42" s="55" t="str">
        <f>IF(LEN('ÚHRADOVÝ KATALOG VZP - ZP'!L46)&gt;0,'ÚHRADOVÝ KATALOG VZP - ZP'!L46,"")</f>
        <v/>
      </c>
      <c r="M42" s="56" t="str">
        <f>IF(LEN('ÚHRADOVÝ KATALOG VZP - ZP'!M46)&gt;0,'ÚHRADOVÝ KATALOG VZP - ZP'!M46,"")</f>
        <v/>
      </c>
      <c r="N42" s="48" t="str">
        <f>IF(LEN('ÚHRADOVÝ KATALOG VZP - ZP'!$N46)&gt;0,'ÚHRADOVÝ KATALOG VZP - ZP'!$N46,"")</f>
        <v/>
      </c>
      <c r="O42" s="48" t="str">
        <f>IF(LEN('ÚHRADOVÝ KATALOG VZP - ZP'!$N46)&gt;0,'ÚHRADOVÝ KATALOG VZP - ZP'!$N46,"")</f>
        <v/>
      </c>
      <c r="P42" s="57"/>
      <c r="Q42" s="58" t="str">
        <f>IF(LEN('ÚHRADOVÝ KATALOG VZP - ZP'!Q46)&gt;0,'ÚHRADOVÝ KATALOG VZP - ZP'!Q46,"")</f>
        <v/>
      </c>
      <c r="R42" s="59" t="str">
        <f>IF(LEN('ÚHRADOVÝ KATALOG VZP - ZP'!O46)&gt;0,'ÚHRADOVÝ KATALOG VZP - ZP'!O46,"")</f>
        <v/>
      </c>
    </row>
    <row r="43" spans="1:18" ht="30" customHeight="1" x14ac:dyDescent="0.2">
      <c r="A43" s="81" t="str">
        <f>IF(LEN('VZP - KONTROLA'!S47)=0,"",'ÚHRADOVÝ KATALOG VZP - ZP'!A47)</f>
        <v/>
      </c>
      <c r="B43" s="82" t="str">
        <f>IF(LEN('ÚHRADOVÝ KATALOG VZP - ZP'!B47)&gt;0,'ÚHRADOVÝ KATALOG VZP - ZP'!B47,"")</f>
        <v/>
      </c>
      <c r="C43" s="102" t="str">
        <f>IF(LEN('ÚHRADOVÝ KATALOG VZP - ZP'!C47)&gt;0,UPPER('ÚHRADOVÝ KATALOG VZP - ZP'!C47),"")</f>
        <v/>
      </c>
      <c r="D43" s="52" t="str">
        <f>IF(LEN('ÚHRADOVÝ KATALOG VZP - ZP'!D47)&gt;0,UPPER('ÚHRADOVÝ KATALOG VZP - ZP'!D47),"")</f>
        <v/>
      </c>
      <c r="E43" s="53" t="str">
        <f>IF(LEN('ÚHRADOVÝ KATALOG VZP - ZP'!E47)&gt;0,'ÚHRADOVÝ KATALOG VZP - ZP'!E47,"")</f>
        <v/>
      </c>
      <c r="F43" s="53" t="str">
        <f>IF(LEN('ÚHRADOVÝ KATALOG VZP - ZP'!F47)&gt;0,UPPER('ÚHRADOVÝ KATALOG VZP - ZP'!F47),"")</f>
        <v/>
      </c>
      <c r="G43" s="53" t="str">
        <f>IF(LEN('ÚHRADOVÝ KATALOG VZP - ZP'!G47)&gt;0,UPPER('ÚHRADOVÝ KATALOG VZP - ZP'!G47),"")</f>
        <v/>
      </c>
      <c r="H43" s="53" t="str">
        <f>IF(LEN('ÚHRADOVÝ KATALOG VZP - ZP'!H47)&gt;0,UPPER('ÚHRADOVÝ KATALOG VZP - ZP'!H47),"")</f>
        <v/>
      </c>
      <c r="I43" s="53" t="str">
        <f>IF(LEN('ÚHRADOVÝ KATALOG VZP - ZP'!I47)&gt;0,UPPER('ÚHRADOVÝ KATALOG VZP - ZP'!I47),"")</f>
        <v/>
      </c>
      <c r="J43" s="54" t="str">
        <f>IF(LEN('ÚHRADOVÝ KATALOG VZP - ZP'!J47)&gt;0,'ÚHRADOVÝ KATALOG VZP - ZP'!J47,"")</f>
        <v/>
      </c>
      <c r="K43" s="53" t="str">
        <f>IF(LEN('ÚHRADOVÝ KATALOG VZP - ZP'!K47)&gt;0,UPPER('ÚHRADOVÝ KATALOG VZP - ZP'!K47),"")</f>
        <v/>
      </c>
      <c r="L43" s="55" t="str">
        <f>IF(LEN('ÚHRADOVÝ KATALOG VZP - ZP'!L47)&gt;0,'ÚHRADOVÝ KATALOG VZP - ZP'!L47,"")</f>
        <v/>
      </c>
      <c r="M43" s="56" t="str">
        <f>IF(LEN('ÚHRADOVÝ KATALOG VZP - ZP'!M47)&gt;0,'ÚHRADOVÝ KATALOG VZP - ZP'!M47,"")</f>
        <v/>
      </c>
      <c r="N43" s="48" t="str">
        <f>IF(LEN('ÚHRADOVÝ KATALOG VZP - ZP'!$N47)&gt;0,'ÚHRADOVÝ KATALOG VZP - ZP'!$N47,"")</f>
        <v/>
      </c>
      <c r="O43" s="48" t="str">
        <f>IF(LEN('ÚHRADOVÝ KATALOG VZP - ZP'!$N47)&gt;0,'ÚHRADOVÝ KATALOG VZP - ZP'!$N47,"")</f>
        <v/>
      </c>
      <c r="P43" s="57"/>
      <c r="Q43" s="58" t="str">
        <f>IF(LEN('ÚHRADOVÝ KATALOG VZP - ZP'!Q47)&gt;0,'ÚHRADOVÝ KATALOG VZP - ZP'!Q47,"")</f>
        <v/>
      </c>
      <c r="R43" s="59" t="str">
        <f>IF(LEN('ÚHRADOVÝ KATALOG VZP - ZP'!O47)&gt;0,'ÚHRADOVÝ KATALOG VZP - ZP'!O47,"")</f>
        <v/>
      </c>
    </row>
    <row r="44" spans="1:18" ht="30" customHeight="1" x14ac:dyDescent="0.2">
      <c r="A44" s="81" t="str">
        <f>IF(LEN('VZP - KONTROLA'!S48)=0,"",'ÚHRADOVÝ KATALOG VZP - ZP'!A48)</f>
        <v/>
      </c>
      <c r="B44" s="82" t="str">
        <f>IF(LEN('ÚHRADOVÝ KATALOG VZP - ZP'!B48)&gt;0,'ÚHRADOVÝ KATALOG VZP - ZP'!B48,"")</f>
        <v/>
      </c>
      <c r="C44" s="102" t="str">
        <f>IF(LEN('ÚHRADOVÝ KATALOG VZP - ZP'!C48)&gt;0,UPPER('ÚHRADOVÝ KATALOG VZP - ZP'!C48),"")</f>
        <v/>
      </c>
      <c r="D44" s="52" t="str">
        <f>IF(LEN('ÚHRADOVÝ KATALOG VZP - ZP'!D48)&gt;0,UPPER('ÚHRADOVÝ KATALOG VZP - ZP'!D48),"")</f>
        <v/>
      </c>
      <c r="E44" s="53" t="str">
        <f>IF(LEN('ÚHRADOVÝ KATALOG VZP - ZP'!E48)&gt;0,'ÚHRADOVÝ KATALOG VZP - ZP'!E48,"")</f>
        <v/>
      </c>
      <c r="F44" s="53" t="str">
        <f>IF(LEN('ÚHRADOVÝ KATALOG VZP - ZP'!F48)&gt;0,UPPER('ÚHRADOVÝ KATALOG VZP - ZP'!F48),"")</f>
        <v/>
      </c>
      <c r="G44" s="53" t="str">
        <f>IF(LEN('ÚHRADOVÝ KATALOG VZP - ZP'!G48)&gt;0,UPPER('ÚHRADOVÝ KATALOG VZP - ZP'!G48),"")</f>
        <v/>
      </c>
      <c r="H44" s="53" t="str">
        <f>IF(LEN('ÚHRADOVÝ KATALOG VZP - ZP'!H48)&gt;0,UPPER('ÚHRADOVÝ KATALOG VZP - ZP'!H48),"")</f>
        <v/>
      </c>
      <c r="I44" s="53" t="str">
        <f>IF(LEN('ÚHRADOVÝ KATALOG VZP - ZP'!I48)&gt;0,UPPER('ÚHRADOVÝ KATALOG VZP - ZP'!I48),"")</f>
        <v/>
      </c>
      <c r="J44" s="54" t="str">
        <f>IF(LEN('ÚHRADOVÝ KATALOG VZP - ZP'!J48)&gt;0,'ÚHRADOVÝ KATALOG VZP - ZP'!J48,"")</f>
        <v/>
      </c>
      <c r="K44" s="53" t="str">
        <f>IF(LEN('ÚHRADOVÝ KATALOG VZP - ZP'!K48)&gt;0,UPPER('ÚHRADOVÝ KATALOG VZP - ZP'!K48),"")</f>
        <v/>
      </c>
      <c r="L44" s="55" t="str">
        <f>IF(LEN('ÚHRADOVÝ KATALOG VZP - ZP'!L48)&gt;0,'ÚHRADOVÝ KATALOG VZP - ZP'!L48,"")</f>
        <v/>
      </c>
      <c r="M44" s="56" t="str">
        <f>IF(LEN('ÚHRADOVÝ KATALOG VZP - ZP'!M48)&gt;0,'ÚHRADOVÝ KATALOG VZP - ZP'!M48,"")</f>
        <v/>
      </c>
      <c r="N44" s="48" t="str">
        <f>IF(LEN('ÚHRADOVÝ KATALOG VZP - ZP'!$N48)&gt;0,'ÚHRADOVÝ KATALOG VZP - ZP'!$N48,"")</f>
        <v/>
      </c>
      <c r="O44" s="48" t="str">
        <f>IF(LEN('ÚHRADOVÝ KATALOG VZP - ZP'!$N48)&gt;0,'ÚHRADOVÝ KATALOG VZP - ZP'!$N48,"")</f>
        <v/>
      </c>
      <c r="P44" s="57"/>
      <c r="Q44" s="58" t="str">
        <f>IF(LEN('ÚHRADOVÝ KATALOG VZP - ZP'!Q48)&gt;0,'ÚHRADOVÝ KATALOG VZP - ZP'!Q48,"")</f>
        <v/>
      </c>
      <c r="R44" s="59" t="str">
        <f>IF(LEN('ÚHRADOVÝ KATALOG VZP - ZP'!O48)&gt;0,'ÚHRADOVÝ KATALOG VZP - ZP'!O48,"")</f>
        <v/>
      </c>
    </row>
    <row r="45" spans="1:18" ht="30" customHeight="1" x14ac:dyDescent="0.2">
      <c r="A45" s="81" t="str">
        <f>IF(LEN('VZP - KONTROLA'!S49)=0,"",'ÚHRADOVÝ KATALOG VZP - ZP'!A49)</f>
        <v/>
      </c>
      <c r="B45" s="82" t="str">
        <f>IF(LEN('ÚHRADOVÝ KATALOG VZP - ZP'!B49)&gt;0,'ÚHRADOVÝ KATALOG VZP - ZP'!B49,"")</f>
        <v/>
      </c>
      <c r="C45" s="102" t="str">
        <f>IF(LEN('ÚHRADOVÝ KATALOG VZP - ZP'!C49)&gt;0,UPPER('ÚHRADOVÝ KATALOG VZP - ZP'!C49),"")</f>
        <v/>
      </c>
      <c r="D45" s="52" t="str">
        <f>IF(LEN('ÚHRADOVÝ KATALOG VZP - ZP'!D49)&gt;0,UPPER('ÚHRADOVÝ KATALOG VZP - ZP'!D49),"")</f>
        <v/>
      </c>
      <c r="E45" s="53" t="str">
        <f>IF(LEN('ÚHRADOVÝ KATALOG VZP - ZP'!E49)&gt;0,'ÚHRADOVÝ KATALOG VZP - ZP'!E49,"")</f>
        <v/>
      </c>
      <c r="F45" s="53" t="str">
        <f>IF(LEN('ÚHRADOVÝ KATALOG VZP - ZP'!F49)&gt;0,UPPER('ÚHRADOVÝ KATALOG VZP - ZP'!F49),"")</f>
        <v/>
      </c>
      <c r="G45" s="53" t="str">
        <f>IF(LEN('ÚHRADOVÝ KATALOG VZP - ZP'!G49)&gt;0,UPPER('ÚHRADOVÝ KATALOG VZP - ZP'!G49),"")</f>
        <v/>
      </c>
      <c r="H45" s="53" t="str">
        <f>IF(LEN('ÚHRADOVÝ KATALOG VZP - ZP'!H49)&gt;0,UPPER('ÚHRADOVÝ KATALOG VZP - ZP'!H49),"")</f>
        <v/>
      </c>
      <c r="I45" s="53" t="str">
        <f>IF(LEN('ÚHRADOVÝ KATALOG VZP - ZP'!I49)&gt;0,UPPER('ÚHRADOVÝ KATALOG VZP - ZP'!I49),"")</f>
        <v/>
      </c>
      <c r="J45" s="54" t="str">
        <f>IF(LEN('ÚHRADOVÝ KATALOG VZP - ZP'!J49)&gt;0,'ÚHRADOVÝ KATALOG VZP - ZP'!J49,"")</f>
        <v/>
      </c>
      <c r="K45" s="53" t="str">
        <f>IF(LEN('ÚHRADOVÝ KATALOG VZP - ZP'!K49)&gt;0,UPPER('ÚHRADOVÝ KATALOG VZP - ZP'!K49),"")</f>
        <v/>
      </c>
      <c r="L45" s="55" t="str">
        <f>IF(LEN('ÚHRADOVÝ KATALOG VZP - ZP'!L49)&gt;0,'ÚHRADOVÝ KATALOG VZP - ZP'!L49,"")</f>
        <v/>
      </c>
      <c r="M45" s="56" t="str">
        <f>IF(LEN('ÚHRADOVÝ KATALOG VZP - ZP'!M49)&gt;0,'ÚHRADOVÝ KATALOG VZP - ZP'!M49,"")</f>
        <v/>
      </c>
      <c r="N45" s="48" t="str">
        <f>IF(LEN('ÚHRADOVÝ KATALOG VZP - ZP'!$N49)&gt;0,'ÚHRADOVÝ KATALOG VZP - ZP'!$N49,"")</f>
        <v/>
      </c>
      <c r="O45" s="48" t="str">
        <f>IF(LEN('ÚHRADOVÝ KATALOG VZP - ZP'!$N49)&gt;0,'ÚHRADOVÝ KATALOG VZP - ZP'!$N49,"")</f>
        <v/>
      </c>
      <c r="P45" s="57"/>
      <c r="Q45" s="58" t="str">
        <f>IF(LEN('ÚHRADOVÝ KATALOG VZP - ZP'!Q49)&gt;0,'ÚHRADOVÝ KATALOG VZP - ZP'!Q49,"")</f>
        <v/>
      </c>
      <c r="R45" s="59" t="str">
        <f>IF(LEN('ÚHRADOVÝ KATALOG VZP - ZP'!O49)&gt;0,'ÚHRADOVÝ KATALOG VZP - ZP'!O49,"")</f>
        <v/>
      </c>
    </row>
    <row r="46" spans="1:18" ht="30" customHeight="1" x14ac:dyDescent="0.2">
      <c r="A46" s="81" t="str">
        <f>IF(LEN('VZP - KONTROLA'!S50)=0,"",'ÚHRADOVÝ KATALOG VZP - ZP'!A50)</f>
        <v/>
      </c>
      <c r="B46" s="82" t="str">
        <f>IF(LEN('ÚHRADOVÝ KATALOG VZP - ZP'!B50)&gt;0,'ÚHRADOVÝ KATALOG VZP - ZP'!B50,"")</f>
        <v/>
      </c>
      <c r="C46" s="102" t="str">
        <f>IF(LEN('ÚHRADOVÝ KATALOG VZP - ZP'!C50)&gt;0,UPPER('ÚHRADOVÝ KATALOG VZP - ZP'!C50),"")</f>
        <v/>
      </c>
      <c r="D46" s="52" t="str">
        <f>IF(LEN('ÚHRADOVÝ KATALOG VZP - ZP'!D50)&gt;0,UPPER('ÚHRADOVÝ KATALOG VZP - ZP'!D50),"")</f>
        <v/>
      </c>
      <c r="E46" s="53" t="str">
        <f>IF(LEN('ÚHRADOVÝ KATALOG VZP - ZP'!E50)&gt;0,'ÚHRADOVÝ KATALOG VZP - ZP'!E50,"")</f>
        <v/>
      </c>
      <c r="F46" s="53" t="str">
        <f>IF(LEN('ÚHRADOVÝ KATALOG VZP - ZP'!F50)&gt;0,UPPER('ÚHRADOVÝ KATALOG VZP - ZP'!F50),"")</f>
        <v/>
      </c>
      <c r="G46" s="53" t="str">
        <f>IF(LEN('ÚHRADOVÝ KATALOG VZP - ZP'!G50)&gt;0,UPPER('ÚHRADOVÝ KATALOG VZP - ZP'!G50),"")</f>
        <v/>
      </c>
      <c r="H46" s="53" t="str">
        <f>IF(LEN('ÚHRADOVÝ KATALOG VZP - ZP'!H50)&gt;0,UPPER('ÚHRADOVÝ KATALOG VZP - ZP'!H50),"")</f>
        <v/>
      </c>
      <c r="I46" s="53" t="str">
        <f>IF(LEN('ÚHRADOVÝ KATALOG VZP - ZP'!I50)&gt;0,UPPER('ÚHRADOVÝ KATALOG VZP - ZP'!I50),"")</f>
        <v/>
      </c>
      <c r="J46" s="54" t="str">
        <f>IF(LEN('ÚHRADOVÝ KATALOG VZP - ZP'!J50)&gt;0,'ÚHRADOVÝ KATALOG VZP - ZP'!J50,"")</f>
        <v/>
      </c>
      <c r="K46" s="53" t="str">
        <f>IF(LEN('ÚHRADOVÝ KATALOG VZP - ZP'!K50)&gt;0,UPPER('ÚHRADOVÝ KATALOG VZP - ZP'!K50),"")</f>
        <v/>
      </c>
      <c r="L46" s="55" t="str">
        <f>IF(LEN('ÚHRADOVÝ KATALOG VZP - ZP'!L50)&gt;0,'ÚHRADOVÝ KATALOG VZP - ZP'!L50,"")</f>
        <v/>
      </c>
      <c r="M46" s="56" t="str">
        <f>IF(LEN('ÚHRADOVÝ KATALOG VZP - ZP'!M50)&gt;0,'ÚHRADOVÝ KATALOG VZP - ZP'!M50,"")</f>
        <v/>
      </c>
      <c r="N46" s="48" t="str">
        <f>IF(LEN('ÚHRADOVÝ KATALOG VZP - ZP'!$N50)&gt;0,'ÚHRADOVÝ KATALOG VZP - ZP'!$N50,"")</f>
        <v/>
      </c>
      <c r="O46" s="48" t="str">
        <f>IF(LEN('ÚHRADOVÝ KATALOG VZP - ZP'!$N50)&gt;0,'ÚHRADOVÝ KATALOG VZP - ZP'!$N50,"")</f>
        <v/>
      </c>
      <c r="P46" s="57"/>
      <c r="Q46" s="58" t="str">
        <f>IF(LEN('ÚHRADOVÝ KATALOG VZP - ZP'!Q50)&gt;0,'ÚHRADOVÝ KATALOG VZP - ZP'!Q50,"")</f>
        <v/>
      </c>
      <c r="R46" s="59" t="str">
        <f>IF(LEN('ÚHRADOVÝ KATALOG VZP - ZP'!O50)&gt;0,'ÚHRADOVÝ KATALOG VZP - ZP'!O50,"")</f>
        <v/>
      </c>
    </row>
    <row r="47" spans="1:18" ht="30" customHeight="1" x14ac:dyDescent="0.2">
      <c r="A47" s="81" t="str">
        <f>IF(LEN('VZP - KONTROLA'!S51)=0,"",'ÚHRADOVÝ KATALOG VZP - ZP'!A51)</f>
        <v/>
      </c>
      <c r="B47" s="82" t="str">
        <f>IF(LEN('ÚHRADOVÝ KATALOG VZP - ZP'!B51)&gt;0,'ÚHRADOVÝ KATALOG VZP - ZP'!B51,"")</f>
        <v/>
      </c>
      <c r="C47" s="102" t="str">
        <f>IF(LEN('ÚHRADOVÝ KATALOG VZP - ZP'!C51)&gt;0,UPPER('ÚHRADOVÝ KATALOG VZP - ZP'!C51),"")</f>
        <v/>
      </c>
      <c r="D47" s="52" t="str">
        <f>IF(LEN('ÚHRADOVÝ KATALOG VZP - ZP'!D51)&gt;0,UPPER('ÚHRADOVÝ KATALOG VZP - ZP'!D51),"")</f>
        <v/>
      </c>
      <c r="E47" s="53" t="str">
        <f>IF(LEN('ÚHRADOVÝ KATALOG VZP - ZP'!E51)&gt;0,'ÚHRADOVÝ KATALOG VZP - ZP'!E51,"")</f>
        <v/>
      </c>
      <c r="F47" s="53" t="str">
        <f>IF(LEN('ÚHRADOVÝ KATALOG VZP - ZP'!F51)&gt;0,UPPER('ÚHRADOVÝ KATALOG VZP - ZP'!F51),"")</f>
        <v/>
      </c>
      <c r="G47" s="53" t="str">
        <f>IF(LEN('ÚHRADOVÝ KATALOG VZP - ZP'!G51)&gt;0,UPPER('ÚHRADOVÝ KATALOG VZP - ZP'!G51),"")</f>
        <v/>
      </c>
      <c r="H47" s="53" t="str">
        <f>IF(LEN('ÚHRADOVÝ KATALOG VZP - ZP'!H51)&gt;0,UPPER('ÚHRADOVÝ KATALOG VZP - ZP'!H51),"")</f>
        <v/>
      </c>
      <c r="I47" s="53" t="str">
        <f>IF(LEN('ÚHRADOVÝ KATALOG VZP - ZP'!I51)&gt;0,UPPER('ÚHRADOVÝ KATALOG VZP - ZP'!I51),"")</f>
        <v/>
      </c>
      <c r="J47" s="54" t="str">
        <f>IF(LEN('ÚHRADOVÝ KATALOG VZP - ZP'!J51)&gt;0,'ÚHRADOVÝ KATALOG VZP - ZP'!J51,"")</f>
        <v/>
      </c>
      <c r="K47" s="53" t="str">
        <f>IF(LEN('ÚHRADOVÝ KATALOG VZP - ZP'!K51)&gt;0,UPPER('ÚHRADOVÝ KATALOG VZP - ZP'!K51),"")</f>
        <v/>
      </c>
      <c r="L47" s="55" t="str">
        <f>IF(LEN('ÚHRADOVÝ KATALOG VZP - ZP'!L51)&gt;0,'ÚHRADOVÝ KATALOG VZP - ZP'!L51,"")</f>
        <v/>
      </c>
      <c r="M47" s="56" t="str">
        <f>IF(LEN('ÚHRADOVÝ KATALOG VZP - ZP'!M51)&gt;0,'ÚHRADOVÝ KATALOG VZP - ZP'!M51,"")</f>
        <v/>
      </c>
      <c r="N47" s="48" t="str">
        <f>IF(LEN('ÚHRADOVÝ KATALOG VZP - ZP'!$N51)&gt;0,'ÚHRADOVÝ KATALOG VZP - ZP'!$N51,"")</f>
        <v/>
      </c>
      <c r="O47" s="48" t="str">
        <f>IF(LEN('ÚHRADOVÝ KATALOG VZP - ZP'!$N51)&gt;0,'ÚHRADOVÝ KATALOG VZP - ZP'!$N51,"")</f>
        <v/>
      </c>
      <c r="P47" s="57"/>
      <c r="Q47" s="58" t="str">
        <f>IF(LEN('ÚHRADOVÝ KATALOG VZP - ZP'!Q51)&gt;0,'ÚHRADOVÝ KATALOG VZP - ZP'!Q51,"")</f>
        <v/>
      </c>
      <c r="R47" s="59" t="str">
        <f>IF(LEN('ÚHRADOVÝ KATALOG VZP - ZP'!O51)&gt;0,'ÚHRADOVÝ KATALOG VZP - ZP'!O51,"")</f>
        <v/>
      </c>
    </row>
    <row r="48" spans="1:18" ht="30" customHeight="1" x14ac:dyDescent="0.2">
      <c r="A48" s="81" t="str">
        <f>IF(LEN('VZP - KONTROLA'!S52)=0,"",'ÚHRADOVÝ KATALOG VZP - ZP'!A52)</f>
        <v/>
      </c>
      <c r="B48" s="82" t="str">
        <f>IF(LEN('ÚHRADOVÝ KATALOG VZP - ZP'!B52)&gt;0,'ÚHRADOVÝ KATALOG VZP - ZP'!B52,"")</f>
        <v/>
      </c>
      <c r="C48" s="102" t="str">
        <f>IF(LEN('ÚHRADOVÝ KATALOG VZP - ZP'!C52)&gt;0,UPPER('ÚHRADOVÝ KATALOG VZP - ZP'!C52),"")</f>
        <v/>
      </c>
      <c r="D48" s="52" t="str">
        <f>IF(LEN('ÚHRADOVÝ KATALOG VZP - ZP'!D52)&gt;0,UPPER('ÚHRADOVÝ KATALOG VZP - ZP'!D52),"")</f>
        <v/>
      </c>
      <c r="E48" s="53" t="str">
        <f>IF(LEN('ÚHRADOVÝ KATALOG VZP - ZP'!E52)&gt;0,'ÚHRADOVÝ KATALOG VZP - ZP'!E52,"")</f>
        <v/>
      </c>
      <c r="F48" s="53" t="str">
        <f>IF(LEN('ÚHRADOVÝ KATALOG VZP - ZP'!F52)&gt;0,UPPER('ÚHRADOVÝ KATALOG VZP - ZP'!F52),"")</f>
        <v/>
      </c>
      <c r="G48" s="53" t="str">
        <f>IF(LEN('ÚHRADOVÝ KATALOG VZP - ZP'!G52)&gt;0,UPPER('ÚHRADOVÝ KATALOG VZP - ZP'!G52),"")</f>
        <v/>
      </c>
      <c r="H48" s="53" t="str">
        <f>IF(LEN('ÚHRADOVÝ KATALOG VZP - ZP'!H52)&gt;0,UPPER('ÚHRADOVÝ KATALOG VZP - ZP'!H52),"")</f>
        <v/>
      </c>
      <c r="I48" s="53" t="str">
        <f>IF(LEN('ÚHRADOVÝ KATALOG VZP - ZP'!I52)&gt;0,UPPER('ÚHRADOVÝ KATALOG VZP - ZP'!I52),"")</f>
        <v/>
      </c>
      <c r="J48" s="54" t="str">
        <f>IF(LEN('ÚHRADOVÝ KATALOG VZP - ZP'!J52)&gt;0,'ÚHRADOVÝ KATALOG VZP - ZP'!J52,"")</f>
        <v/>
      </c>
      <c r="K48" s="53" t="str">
        <f>IF(LEN('ÚHRADOVÝ KATALOG VZP - ZP'!K52)&gt;0,UPPER('ÚHRADOVÝ KATALOG VZP - ZP'!K52),"")</f>
        <v/>
      </c>
      <c r="L48" s="55" t="str">
        <f>IF(LEN('ÚHRADOVÝ KATALOG VZP - ZP'!L52)&gt;0,'ÚHRADOVÝ KATALOG VZP - ZP'!L52,"")</f>
        <v/>
      </c>
      <c r="M48" s="56" t="str">
        <f>IF(LEN('ÚHRADOVÝ KATALOG VZP - ZP'!M52)&gt;0,'ÚHRADOVÝ KATALOG VZP - ZP'!M52,"")</f>
        <v/>
      </c>
      <c r="N48" s="48" t="str">
        <f>IF(LEN('ÚHRADOVÝ KATALOG VZP - ZP'!$N52)&gt;0,'ÚHRADOVÝ KATALOG VZP - ZP'!$N52,"")</f>
        <v/>
      </c>
      <c r="O48" s="48" t="str">
        <f>IF(LEN('ÚHRADOVÝ KATALOG VZP - ZP'!$N52)&gt;0,'ÚHRADOVÝ KATALOG VZP - ZP'!$N52,"")</f>
        <v/>
      </c>
      <c r="P48" s="57"/>
      <c r="Q48" s="58" t="str">
        <f>IF(LEN('ÚHRADOVÝ KATALOG VZP - ZP'!Q52)&gt;0,'ÚHRADOVÝ KATALOG VZP - ZP'!Q52,"")</f>
        <v/>
      </c>
      <c r="R48" s="59" t="str">
        <f>IF(LEN('ÚHRADOVÝ KATALOG VZP - ZP'!O52)&gt;0,'ÚHRADOVÝ KATALOG VZP - ZP'!O52,"")</f>
        <v/>
      </c>
    </row>
    <row r="49" spans="1:18" ht="30" customHeight="1" x14ac:dyDescent="0.2">
      <c r="A49" s="81" t="str">
        <f>IF(LEN('VZP - KONTROLA'!S53)=0,"",'ÚHRADOVÝ KATALOG VZP - ZP'!A53)</f>
        <v/>
      </c>
      <c r="B49" s="82" t="str">
        <f>IF(LEN('ÚHRADOVÝ KATALOG VZP - ZP'!B53)&gt;0,'ÚHRADOVÝ KATALOG VZP - ZP'!B53,"")</f>
        <v/>
      </c>
      <c r="C49" s="102" t="str">
        <f>IF(LEN('ÚHRADOVÝ KATALOG VZP - ZP'!C53)&gt;0,UPPER('ÚHRADOVÝ KATALOG VZP - ZP'!C53),"")</f>
        <v/>
      </c>
      <c r="D49" s="52" t="str">
        <f>IF(LEN('ÚHRADOVÝ KATALOG VZP - ZP'!D53)&gt;0,UPPER('ÚHRADOVÝ KATALOG VZP - ZP'!D53),"")</f>
        <v/>
      </c>
      <c r="E49" s="53" t="str">
        <f>IF(LEN('ÚHRADOVÝ KATALOG VZP - ZP'!E53)&gt;0,'ÚHRADOVÝ KATALOG VZP - ZP'!E53,"")</f>
        <v/>
      </c>
      <c r="F49" s="53" t="str">
        <f>IF(LEN('ÚHRADOVÝ KATALOG VZP - ZP'!F53)&gt;0,UPPER('ÚHRADOVÝ KATALOG VZP - ZP'!F53),"")</f>
        <v/>
      </c>
      <c r="G49" s="53" t="str">
        <f>IF(LEN('ÚHRADOVÝ KATALOG VZP - ZP'!G53)&gt;0,UPPER('ÚHRADOVÝ KATALOG VZP - ZP'!G53),"")</f>
        <v/>
      </c>
      <c r="H49" s="53" t="str">
        <f>IF(LEN('ÚHRADOVÝ KATALOG VZP - ZP'!H53)&gt;0,UPPER('ÚHRADOVÝ KATALOG VZP - ZP'!H53),"")</f>
        <v/>
      </c>
      <c r="I49" s="53" t="str">
        <f>IF(LEN('ÚHRADOVÝ KATALOG VZP - ZP'!I53)&gt;0,UPPER('ÚHRADOVÝ KATALOG VZP - ZP'!I53),"")</f>
        <v/>
      </c>
      <c r="J49" s="54" t="str">
        <f>IF(LEN('ÚHRADOVÝ KATALOG VZP - ZP'!J53)&gt;0,'ÚHRADOVÝ KATALOG VZP - ZP'!J53,"")</f>
        <v/>
      </c>
      <c r="K49" s="53" t="str">
        <f>IF(LEN('ÚHRADOVÝ KATALOG VZP - ZP'!K53)&gt;0,UPPER('ÚHRADOVÝ KATALOG VZP - ZP'!K53),"")</f>
        <v/>
      </c>
      <c r="L49" s="55" t="str">
        <f>IF(LEN('ÚHRADOVÝ KATALOG VZP - ZP'!L53)&gt;0,'ÚHRADOVÝ KATALOG VZP - ZP'!L53,"")</f>
        <v/>
      </c>
      <c r="M49" s="56" t="str">
        <f>IF(LEN('ÚHRADOVÝ KATALOG VZP - ZP'!M53)&gt;0,'ÚHRADOVÝ KATALOG VZP - ZP'!M53,"")</f>
        <v/>
      </c>
      <c r="N49" s="48" t="str">
        <f>IF(LEN('ÚHRADOVÝ KATALOG VZP - ZP'!$N53)&gt;0,'ÚHRADOVÝ KATALOG VZP - ZP'!$N53,"")</f>
        <v/>
      </c>
      <c r="O49" s="48" t="str">
        <f>IF(LEN('ÚHRADOVÝ KATALOG VZP - ZP'!$N53)&gt;0,'ÚHRADOVÝ KATALOG VZP - ZP'!$N53,"")</f>
        <v/>
      </c>
      <c r="P49" s="57"/>
      <c r="Q49" s="58" t="str">
        <f>IF(LEN('ÚHRADOVÝ KATALOG VZP - ZP'!Q53)&gt;0,'ÚHRADOVÝ KATALOG VZP - ZP'!Q53,"")</f>
        <v/>
      </c>
      <c r="R49" s="59" t="str">
        <f>IF(LEN('ÚHRADOVÝ KATALOG VZP - ZP'!O53)&gt;0,'ÚHRADOVÝ KATALOG VZP - ZP'!O53,"")</f>
        <v/>
      </c>
    </row>
    <row r="50" spans="1:18" ht="30" customHeight="1" x14ac:dyDescent="0.2">
      <c r="A50" s="81" t="str">
        <f>IF(LEN('VZP - KONTROLA'!S54)=0,"",'ÚHRADOVÝ KATALOG VZP - ZP'!A54)</f>
        <v/>
      </c>
      <c r="B50" s="82" t="str">
        <f>IF(LEN('ÚHRADOVÝ KATALOG VZP - ZP'!B54)&gt;0,'ÚHRADOVÝ KATALOG VZP - ZP'!B54,"")</f>
        <v/>
      </c>
      <c r="C50" s="102" t="str">
        <f>IF(LEN('ÚHRADOVÝ KATALOG VZP - ZP'!C54)&gt;0,UPPER('ÚHRADOVÝ KATALOG VZP - ZP'!C54),"")</f>
        <v/>
      </c>
      <c r="D50" s="52" t="str">
        <f>IF(LEN('ÚHRADOVÝ KATALOG VZP - ZP'!D54)&gt;0,UPPER('ÚHRADOVÝ KATALOG VZP - ZP'!D54),"")</f>
        <v/>
      </c>
      <c r="E50" s="53" t="str">
        <f>IF(LEN('ÚHRADOVÝ KATALOG VZP - ZP'!E54)&gt;0,'ÚHRADOVÝ KATALOG VZP - ZP'!E54,"")</f>
        <v/>
      </c>
      <c r="F50" s="53" t="str">
        <f>IF(LEN('ÚHRADOVÝ KATALOG VZP - ZP'!F54)&gt;0,UPPER('ÚHRADOVÝ KATALOG VZP - ZP'!F54),"")</f>
        <v/>
      </c>
      <c r="G50" s="53" t="str">
        <f>IF(LEN('ÚHRADOVÝ KATALOG VZP - ZP'!G54)&gt;0,UPPER('ÚHRADOVÝ KATALOG VZP - ZP'!G54),"")</f>
        <v/>
      </c>
      <c r="H50" s="53" t="str">
        <f>IF(LEN('ÚHRADOVÝ KATALOG VZP - ZP'!H54)&gt;0,UPPER('ÚHRADOVÝ KATALOG VZP - ZP'!H54),"")</f>
        <v/>
      </c>
      <c r="I50" s="53" t="str">
        <f>IF(LEN('ÚHRADOVÝ KATALOG VZP - ZP'!I54)&gt;0,UPPER('ÚHRADOVÝ KATALOG VZP - ZP'!I54),"")</f>
        <v/>
      </c>
      <c r="J50" s="54" t="str">
        <f>IF(LEN('ÚHRADOVÝ KATALOG VZP - ZP'!J54)&gt;0,'ÚHRADOVÝ KATALOG VZP - ZP'!J54,"")</f>
        <v/>
      </c>
      <c r="K50" s="53" t="str">
        <f>IF(LEN('ÚHRADOVÝ KATALOG VZP - ZP'!K54)&gt;0,UPPER('ÚHRADOVÝ KATALOG VZP - ZP'!K54),"")</f>
        <v/>
      </c>
      <c r="L50" s="55" t="str">
        <f>IF(LEN('ÚHRADOVÝ KATALOG VZP - ZP'!L54)&gt;0,'ÚHRADOVÝ KATALOG VZP - ZP'!L54,"")</f>
        <v/>
      </c>
      <c r="M50" s="56" t="str">
        <f>IF(LEN('ÚHRADOVÝ KATALOG VZP - ZP'!M54)&gt;0,'ÚHRADOVÝ KATALOG VZP - ZP'!M54,"")</f>
        <v/>
      </c>
      <c r="N50" s="48" t="str">
        <f>IF(LEN('ÚHRADOVÝ KATALOG VZP - ZP'!$N54)&gt;0,'ÚHRADOVÝ KATALOG VZP - ZP'!$N54,"")</f>
        <v/>
      </c>
      <c r="O50" s="48" t="str">
        <f>IF(LEN('ÚHRADOVÝ KATALOG VZP - ZP'!$N54)&gt;0,'ÚHRADOVÝ KATALOG VZP - ZP'!$N54,"")</f>
        <v/>
      </c>
      <c r="P50" s="57"/>
      <c r="Q50" s="58" t="str">
        <f>IF(LEN('ÚHRADOVÝ KATALOG VZP - ZP'!Q54)&gt;0,'ÚHRADOVÝ KATALOG VZP - ZP'!Q54,"")</f>
        <v/>
      </c>
      <c r="R50" s="59" t="str">
        <f>IF(LEN('ÚHRADOVÝ KATALOG VZP - ZP'!O54)&gt;0,'ÚHRADOVÝ KATALOG VZP - ZP'!O54,"")</f>
        <v/>
      </c>
    </row>
    <row r="51" spans="1:18" ht="30" customHeight="1" x14ac:dyDescent="0.2">
      <c r="A51" s="81" t="str">
        <f>IF(LEN('VZP - KONTROLA'!S55)=0,"",'ÚHRADOVÝ KATALOG VZP - ZP'!A55)</f>
        <v/>
      </c>
      <c r="B51" s="82" t="str">
        <f>IF(LEN('ÚHRADOVÝ KATALOG VZP - ZP'!B55)&gt;0,'ÚHRADOVÝ KATALOG VZP - ZP'!B55,"")</f>
        <v/>
      </c>
      <c r="C51" s="102" t="str">
        <f>IF(LEN('ÚHRADOVÝ KATALOG VZP - ZP'!C55)&gt;0,UPPER('ÚHRADOVÝ KATALOG VZP - ZP'!C55),"")</f>
        <v/>
      </c>
      <c r="D51" s="60" t="str">
        <f>IF(LEN('ÚHRADOVÝ KATALOG VZP - ZP'!D55)&gt;0,UPPER('ÚHRADOVÝ KATALOG VZP - ZP'!D55),"")</f>
        <v/>
      </c>
      <c r="E51" s="61" t="str">
        <f>IF(LEN('ÚHRADOVÝ KATALOG VZP - ZP'!E55)&gt;0,'ÚHRADOVÝ KATALOG VZP - ZP'!E55,"")</f>
        <v/>
      </c>
      <c r="F51" s="61" t="str">
        <f>IF(LEN('ÚHRADOVÝ KATALOG VZP - ZP'!F55)&gt;0,UPPER('ÚHRADOVÝ KATALOG VZP - ZP'!F55),"")</f>
        <v/>
      </c>
      <c r="G51" s="61" t="str">
        <f>IF(LEN('ÚHRADOVÝ KATALOG VZP - ZP'!G55)&gt;0,UPPER('ÚHRADOVÝ KATALOG VZP - ZP'!G55),"")</f>
        <v/>
      </c>
      <c r="H51" s="61" t="str">
        <f>IF(LEN('ÚHRADOVÝ KATALOG VZP - ZP'!H55)&gt;0,UPPER('ÚHRADOVÝ KATALOG VZP - ZP'!H55),"")</f>
        <v/>
      </c>
      <c r="I51" s="61" t="str">
        <f>IF(LEN('ÚHRADOVÝ KATALOG VZP - ZP'!I55)&gt;0,UPPER('ÚHRADOVÝ KATALOG VZP - ZP'!I55),"")</f>
        <v/>
      </c>
      <c r="J51" s="62" t="str">
        <f>IF(LEN('ÚHRADOVÝ KATALOG VZP - ZP'!J55)&gt;0,'ÚHRADOVÝ KATALOG VZP - ZP'!J55,"")</f>
        <v/>
      </c>
      <c r="K51" s="61" t="str">
        <f>IF(LEN('ÚHRADOVÝ KATALOG VZP - ZP'!K55)&gt;0,UPPER('ÚHRADOVÝ KATALOG VZP - ZP'!K55),"")</f>
        <v/>
      </c>
      <c r="L51" s="63" t="str">
        <f>IF(LEN('ÚHRADOVÝ KATALOG VZP - ZP'!L55)&gt;0,'ÚHRADOVÝ KATALOG VZP - ZP'!L55,"")</f>
        <v/>
      </c>
      <c r="M51" s="64" t="str">
        <f>IF(LEN('ÚHRADOVÝ KATALOG VZP - ZP'!M55)&gt;0,'ÚHRADOVÝ KATALOG VZP - ZP'!M55,"")</f>
        <v/>
      </c>
      <c r="N51" s="48" t="str">
        <f>IF(LEN('ÚHRADOVÝ KATALOG VZP - ZP'!$N55)&gt;0,'ÚHRADOVÝ KATALOG VZP - ZP'!$N55,"")</f>
        <v/>
      </c>
      <c r="O51" s="48" t="str">
        <f>IF(LEN('ÚHRADOVÝ KATALOG VZP - ZP'!$N55)&gt;0,'ÚHRADOVÝ KATALOG VZP - ZP'!$N55,"")</f>
        <v/>
      </c>
      <c r="P51" s="65"/>
      <c r="Q51" s="66" t="str">
        <f>IF(LEN('ÚHRADOVÝ KATALOG VZP - ZP'!Q55)&gt;0,'ÚHRADOVÝ KATALOG VZP - ZP'!Q55,"")</f>
        <v/>
      </c>
      <c r="R51" s="67" t="str">
        <f>IF(LEN('ÚHRADOVÝ KATALOG VZP - ZP'!O55)&gt;0,'ÚHRADOVÝ KATALOG VZP - ZP'!O55,"")</f>
        <v/>
      </c>
    </row>
    <row r="52" spans="1:18" ht="30" customHeight="1" x14ac:dyDescent="0.2">
      <c r="A52" s="81" t="str">
        <f>IF(LEN('VZP - KONTROLA'!S56)=0,"",'ÚHRADOVÝ KATALOG VZP - ZP'!A56)</f>
        <v/>
      </c>
      <c r="B52" s="82" t="str">
        <f>IF(LEN('ÚHRADOVÝ KATALOG VZP - ZP'!B56)&gt;0,'ÚHRADOVÝ KATALOG VZP - ZP'!B56,"")</f>
        <v/>
      </c>
      <c r="C52" s="102" t="str">
        <f>IF(LEN('ÚHRADOVÝ KATALOG VZP - ZP'!C56)&gt;0,UPPER('ÚHRADOVÝ KATALOG VZP - ZP'!C56),"")</f>
        <v/>
      </c>
      <c r="D52" s="60" t="str">
        <f>IF(LEN('ÚHRADOVÝ KATALOG VZP - ZP'!D56)&gt;0,UPPER('ÚHRADOVÝ KATALOG VZP - ZP'!D56),"")</f>
        <v/>
      </c>
      <c r="E52" s="61" t="str">
        <f>IF(LEN('ÚHRADOVÝ KATALOG VZP - ZP'!E56)&gt;0,'ÚHRADOVÝ KATALOG VZP - ZP'!E56,"")</f>
        <v/>
      </c>
      <c r="F52" s="61" t="str">
        <f>IF(LEN('ÚHRADOVÝ KATALOG VZP - ZP'!F56)&gt;0,UPPER('ÚHRADOVÝ KATALOG VZP - ZP'!F56),"")</f>
        <v/>
      </c>
      <c r="G52" s="61" t="str">
        <f>IF(LEN('ÚHRADOVÝ KATALOG VZP - ZP'!G56)&gt;0,UPPER('ÚHRADOVÝ KATALOG VZP - ZP'!G56),"")</f>
        <v/>
      </c>
      <c r="H52" s="61" t="str">
        <f>IF(LEN('ÚHRADOVÝ KATALOG VZP - ZP'!H56)&gt;0,UPPER('ÚHRADOVÝ KATALOG VZP - ZP'!H56),"")</f>
        <v/>
      </c>
      <c r="I52" s="61" t="str">
        <f>IF(LEN('ÚHRADOVÝ KATALOG VZP - ZP'!I56)&gt;0,UPPER('ÚHRADOVÝ KATALOG VZP - ZP'!I56),"")</f>
        <v/>
      </c>
      <c r="J52" s="62" t="str">
        <f>IF(LEN('ÚHRADOVÝ KATALOG VZP - ZP'!J56)&gt;0,'ÚHRADOVÝ KATALOG VZP - ZP'!J56,"")</f>
        <v/>
      </c>
      <c r="K52" s="61" t="str">
        <f>IF(LEN('ÚHRADOVÝ KATALOG VZP - ZP'!K56)&gt;0,UPPER('ÚHRADOVÝ KATALOG VZP - ZP'!K56),"")</f>
        <v/>
      </c>
      <c r="L52" s="63" t="str">
        <f>IF(LEN('ÚHRADOVÝ KATALOG VZP - ZP'!L56)&gt;0,'ÚHRADOVÝ KATALOG VZP - ZP'!L56,"")</f>
        <v/>
      </c>
      <c r="M52" s="64" t="str">
        <f>IF(LEN('ÚHRADOVÝ KATALOG VZP - ZP'!M56)&gt;0,'ÚHRADOVÝ KATALOG VZP - ZP'!M56,"")</f>
        <v/>
      </c>
      <c r="N52" s="48" t="str">
        <f>IF(LEN('ÚHRADOVÝ KATALOG VZP - ZP'!$N56)&gt;0,'ÚHRADOVÝ KATALOG VZP - ZP'!$N56,"")</f>
        <v/>
      </c>
      <c r="O52" s="48" t="str">
        <f>IF(LEN('ÚHRADOVÝ KATALOG VZP - ZP'!$N56)&gt;0,'ÚHRADOVÝ KATALOG VZP - ZP'!$N56,"")</f>
        <v/>
      </c>
      <c r="P52" s="65"/>
      <c r="Q52" s="66" t="str">
        <f>IF(LEN('ÚHRADOVÝ KATALOG VZP - ZP'!Q56)&gt;0,'ÚHRADOVÝ KATALOG VZP - ZP'!Q56,"")</f>
        <v/>
      </c>
      <c r="R52" s="67" t="str">
        <f>IF(LEN('ÚHRADOVÝ KATALOG VZP - ZP'!O56)&gt;0,'ÚHRADOVÝ KATALOG VZP - ZP'!O56,"")</f>
        <v/>
      </c>
    </row>
    <row r="53" spans="1:18" ht="30" customHeight="1" x14ac:dyDescent="0.2">
      <c r="A53" s="81" t="str">
        <f>IF(LEN('VZP - KONTROLA'!S57)=0,"",'ÚHRADOVÝ KATALOG VZP - ZP'!A57)</f>
        <v/>
      </c>
      <c r="B53" s="82" t="str">
        <f>IF(LEN('ÚHRADOVÝ KATALOG VZP - ZP'!B57)&gt;0,'ÚHRADOVÝ KATALOG VZP - ZP'!B57,"")</f>
        <v/>
      </c>
      <c r="C53" s="102" t="str">
        <f>IF(LEN('ÚHRADOVÝ KATALOG VZP - ZP'!C57)&gt;0,UPPER('ÚHRADOVÝ KATALOG VZP - ZP'!C57),"")</f>
        <v/>
      </c>
      <c r="D53" s="60" t="str">
        <f>IF(LEN('ÚHRADOVÝ KATALOG VZP - ZP'!D57)&gt;0,UPPER('ÚHRADOVÝ KATALOG VZP - ZP'!D57),"")</f>
        <v/>
      </c>
      <c r="E53" s="61" t="str">
        <f>IF(LEN('ÚHRADOVÝ KATALOG VZP - ZP'!E57)&gt;0,'ÚHRADOVÝ KATALOG VZP - ZP'!E57,"")</f>
        <v/>
      </c>
      <c r="F53" s="61" t="str">
        <f>IF(LEN('ÚHRADOVÝ KATALOG VZP - ZP'!F57)&gt;0,UPPER('ÚHRADOVÝ KATALOG VZP - ZP'!F57),"")</f>
        <v/>
      </c>
      <c r="G53" s="61" t="str">
        <f>IF(LEN('ÚHRADOVÝ KATALOG VZP - ZP'!G57)&gt;0,UPPER('ÚHRADOVÝ KATALOG VZP - ZP'!G57),"")</f>
        <v/>
      </c>
      <c r="H53" s="61" t="str">
        <f>IF(LEN('ÚHRADOVÝ KATALOG VZP - ZP'!H57)&gt;0,UPPER('ÚHRADOVÝ KATALOG VZP - ZP'!H57),"")</f>
        <v/>
      </c>
      <c r="I53" s="61" t="str">
        <f>IF(LEN('ÚHRADOVÝ KATALOG VZP - ZP'!I57)&gt;0,UPPER('ÚHRADOVÝ KATALOG VZP - ZP'!I57),"")</f>
        <v/>
      </c>
      <c r="J53" s="62" t="str">
        <f>IF(LEN('ÚHRADOVÝ KATALOG VZP - ZP'!J57)&gt;0,'ÚHRADOVÝ KATALOG VZP - ZP'!J57,"")</f>
        <v/>
      </c>
      <c r="K53" s="61" t="str">
        <f>IF(LEN('ÚHRADOVÝ KATALOG VZP - ZP'!K57)&gt;0,UPPER('ÚHRADOVÝ KATALOG VZP - ZP'!K57),"")</f>
        <v/>
      </c>
      <c r="L53" s="63" t="str">
        <f>IF(LEN('ÚHRADOVÝ KATALOG VZP - ZP'!L57)&gt;0,'ÚHRADOVÝ KATALOG VZP - ZP'!L57,"")</f>
        <v/>
      </c>
      <c r="M53" s="64" t="str">
        <f>IF(LEN('ÚHRADOVÝ KATALOG VZP - ZP'!M57)&gt;0,'ÚHRADOVÝ KATALOG VZP - ZP'!M57,"")</f>
        <v/>
      </c>
      <c r="N53" s="48" t="str">
        <f>IF(LEN('ÚHRADOVÝ KATALOG VZP - ZP'!$N57)&gt;0,'ÚHRADOVÝ KATALOG VZP - ZP'!$N57,"")</f>
        <v/>
      </c>
      <c r="O53" s="48" t="str">
        <f>IF(LEN('ÚHRADOVÝ KATALOG VZP - ZP'!$N57)&gt;0,'ÚHRADOVÝ KATALOG VZP - ZP'!$N57,"")</f>
        <v/>
      </c>
      <c r="P53" s="65"/>
      <c r="Q53" s="66" t="str">
        <f>IF(LEN('ÚHRADOVÝ KATALOG VZP - ZP'!Q57)&gt;0,'ÚHRADOVÝ KATALOG VZP - ZP'!Q57,"")</f>
        <v/>
      </c>
      <c r="R53" s="67" t="str">
        <f>IF(LEN('ÚHRADOVÝ KATALOG VZP - ZP'!O57)&gt;0,'ÚHRADOVÝ KATALOG VZP - ZP'!O57,"")</f>
        <v/>
      </c>
    </row>
    <row r="54" spans="1:18" ht="30" customHeight="1" x14ac:dyDescent="0.2">
      <c r="A54" s="81" t="str">
        <f>IF(LEN('VZP - KONTROLA'!S58)=0,"",'ÚHRADOVÝ KATALOG VZP - ZP'!A58)</f>
        <v/>
      </c>
      <c r="B54" s="82" t="str">
        <f>IF(LEN('ÚHRADOVÝ KATALOG VZP - ZP'!B58)&gt;0,'ÚHRADOVÝ KATALOG VZP - ZP'!B58,"")</f>
        <v/>
      </c>
      <c r="C54" s="102" t="str">
        <f>IF(LEN('ÚHRADOVÝ KATALOG VZP - ZP'!C58)&gt;0,UPPER('ÚHRADOVÝ KATALOG VZP - ZP'!C58),"")</f>
        <v/>
      </c>
      <c r="D54" s="60" t="str">
        <f>IF(LEN('ÚHRADOVÝ KATALOG VZP - ZP'!D58)&gt;0,UPPER('ÚHRADOVÝ KATALOG VZP - ZP'!D58),"")</f>
        <v/>
      </c>
      <c r="E54" s="61" t="str">
        <f>IF(LEN('ÚHRADOVÝ KATALOG VZP - ZP'!E58)&gt;0,'ÚHRADOVÝ KATALOG VZP - ZP'!E58,"")</f>
        <v/>
      </c>
      <c r="F54" s="61" t="str">
        <f>IF(LEN('ÚHRADOVÝ KATALOG VZP - ZP'!F58)&gt;0,UPPER('ÚHRADOVÝ KATALOG VZP - ZP'!F58),"")</f>
        <v/>
      </c>
      <c r="G54" s="61" t="str">
        <f>IF(LEN('ÚHRADOVÝ KATALOG VZP - ZP'!G58)&gt;0,UPPER('ÚHRADOVÝ KATALOG VZP - ZP'!G58),"")</f>
        <v/>
      </c>
      <c r="H54" s="61" t="str">
        <f>IF(LEN('ÚHRADOVÝ KATALOG VZP - ZP'!H58)&gt;0,UPPER('ÚHRADOVÝ KATALOG VZP - ZP'!H58),"")</f>
        <v/>
      </c>
      <c r="I54" s="61" t="str">
        <f>IF(LEN('ÚHRADOVÝ KATALOG VZP - ZP'!I58)&gt;0,UPPER('ÚHRADOVÝ KATALOG VZP - ZP'!I58),"")</f>
        <v/>
      </c>
      <c r="J54" s="62" t="str">
        <f>IF(LEN('ÚHRADOVÝ KATALOG VZP - ZP'!J58)&gt;0,'ÚHRADOVÝ KATALOG VZP - ZP'!J58,"")</f>
        <v/>
      </c>
      <c r="K54" s="61" t="str">
        <f>IF(LEN('ÚHRADOVÝ KATALOG VZP - ZP'!K58)&gt;0,UPPER('ÚHRADOVÝ KATALOG VZP - ZP'!K58),"")</f>
        <v/>
      </c>
      <c r="L54" s="63" t="str">
        <f>IF(LEN('ÚHRADOVÝ KATALOG VZP - ZP'!L58)&gt;0,'ÚHRADOVÝ KATALOG VZP - ZP'!L58,"")</f>
        <v/>
      </c>
      <c r="M54" s="64" t="str">
        <f>IF(LEN('ÚHRADOVÝ KATALOG VZP - ZP'!M58)&gt;0,'ÚHRADOVÝ KATALOG VZP - ZP'!M58,"")</f>
        <v/>
      </c>
      <c r="N54" s="48" t="str">
        <f>IF(LEN('ÚHRADOVÝ KATALOG VZP - ZP'!$N58)&gt;0,'ÚHRADOVÝ KATALOG VZP - ZP'!$N58,"")</f>
        <v/>
      </c>
      <c r="O54" s="48" t="str">
        <f>IF(LEN('ÚHRADOVÝ KATALOG VZP - ZP'!$N58)&gt;0,'ÚHRADOVÝ KATALOG VZP - ZP'!$N58,"")</f>
        <v/>
      </c>
      <c r="P54" s="65"/>
      <c r="Q54" s="66" t="str">
        <f>IF(LEN('ÚHRADOVÝ KATALOG VZP - ZP'!Q58)&gt;0,'ÚHRADOVÝ KATALOG VZP - ZP'!Q58,"")</f>
        <v/>
      </c>
      <c r="R54" s="67" t="str">
        <f>IF(LEN('ÚHRADOVÝ KATALOG VZP - ZP'!O58)&gt;0,'ÚHRADOVÝ KATALOG VZP - ZP'!O58,"")</f>
        <v/>
      </c>
    </row>
    <row r="55" spans="1:18" ht="30" customHeight="1" x14ac:dyDescent="0.2">
      <c r="A55" s="81" t="str">
        <f>IF(LEN('VZP - KONTROLA'!S59)=0,"",'ÚHRADOVÝ KATALOG VZP - ZP'!A59)</f>
        <v/>
      </c>
      <c r="B55" s="82" t="str">
        <f>IF(LEN('ÚHRADOVÝ KATALOG VZP - ZP'!B59)&gt;0,'ÚHRADOVÝ KATALOG VZP - ZP'!B59,"")</f>
        <v/>
      </c>
      <c r="C55" s="102" t="str">
        <f>IF(LEN('ÚHRADOVÝ KATALOG VZP - ZP'!C59)&gt;0,UPPER('ÚHRADOVÝ KATALOG VZP - ZP'!C59),"")</f>
        <v/>
      </c>
      <c r="D55" s="60" t="str">
        <f>IF(LEN('ÚHRADOVÝ KATALOG VZP - ZP'!D59)&gt;0,UPPER('ÚHRADOVÝ KATALOG VZP - ZP'!D59),"")</f>
        <v/>
      </c>
      <c r="E55" s="61" t="str">
        <f>IF(LEN('ÚHRADOVÝ KATALOG VZP - ZP'!E59)&gt;0,'ÚHRADOVÝ KATALOG VZP - ZP'!E59,"")</f>
        <v/>
      </c>
      <c r="F55" s="61" t="str">
        <f>IF(LEN('ÚHRADOVÝ KATALOG VZP - ZP'!F59)&gt;0,UPPER('ÚHRADOVÝ KATALOG VZP - ZP'!F59),"")</f>
        <v/>
      </c>
      <c r="G55" s="61" t="str">
        <f>IF(LEN('ÚHRADOVÝ KATALOG VZP - ZP'!G59)&gt;0,UPPER('ÚHRADOVÝ KATALOG VZP - ZP'!G59),"")</f>
        <v/>
      </c>
      <c r="H55" s="61" t="str">
        <f>IF(LEN('ÚHRADOVÝ KATALOG VZP - ZP'!H59)&gt;0,UPPER('ÚHRADOVÝ KATALOG VZP - ZP'!H59),"")</f>
        <v/>
      </c>
      <c r="I55" s="61" t="str">
        <f>IF(LEN('ÚHRADOVÝ KATALOG VZP - ZP'!I59)&gt;0,UPPER('ÚHRADOVÝ KATALOG VZP - ZP'!I59),"")</f>
        <v/>
      </c>
      <c r="J55" s="62" t="str">
        <f>IF(LEN('ÚHRADOVÝ KATALOG VZP - ZP'!J59)&gt;0,'ÚHRADOVÝ KATALOG VZP - ZP'!J59,"")</f>
        <v/>
      </c>
      <c r="K55" s="61" t="str">
        <f>IF(LEN('ÚHRADOVÝ KATALOG VZP - ZP'!K59)&gt;0,UPPER('ÚHRADOVÝ KATALOG VZP - ZP'!K59),"")</f>
        <v/>
      </c>
      <c r="L55" s="63" t="str">
        <f>IF(LEN('ÚHRADOVÝ KATALOG VZP - ZP'!L59)&gt;0,'ÚHRADOVÝ KATALOG VZP - ZP'!L59,"")</f>
        <v/>
      </c>
      <c r="M55" s="64" t="str">
        <f>IF(LEN('ÚHRADOVÝ KATALOG VZP - ZP'!M59)&gt;0,'ÚHRADOVÝ KATALOG VZP - ZP'!M59,"")</f>
        <v/>
      </c>
      <c r="N55" s="48" t="str">
        <f>IF(LEN('ÚHRADOVÝ KATALOG VZP - ZP'!$N59)&gt;0,'ÚHRADOVÝ KATALOG VZP - ZP'!$N59,"")</f>
        <v/>
      </c>
      <c r="O55" s="48" t="str">
        <f>IF(LEN('ÚHRADOVÝ KATALOG VZP - ZP'!$N59)&gt;0,'ÚHRADOVÝ KATALOG VZP - ZP'!$N59,"")</f>
        <v/>
      </c>
      <c r="P55" s="65"/>
      <c r="Q55" s="66" t="str">
        <f>IF(LEN('ÚHRADOVÝ KATALOG VZP - ZP'!Q59)&gt;0,'ÚHRADOVÝ KATALOG VZP - ZP'!Q59,"")</f>
        <v/>
      </c>
      <c r="R55" s="67" t="str">
        <f>IF(LEN('ÚHRADOVÝ KATALOG VZP - ZP'!O59)&gt;0,'ÚHRADOVÝ KATALOG VZP - ZP'!O59,"")</f>
        <v/>
      </c>
    </row>
    <row r="56" spans="1:18" ht="30" customHeight="1" x14ac:dyDescent="0.2">
      <c r="A56" s="81" t="str">
        <f>IF(LEN('VZP - KONTROLA'!S60)=0,"",'ÚHRADOVÝ KATALOG VZP - ZP'!A60)</f>
        <v/>
      </c>
      <c r="B56" s="82" t="str">
        <f>IF(LEN('ÚHRADOVÝ KATALOG VZP - ZP'!B60)&gt;0,'ÚHRADOVÝ KATALOG VZP - ZP'!B60,"")</f>
        <v/>
      </c>
      <c r="C56" s="102" t="str">
        <f>IF(LEN('ÚHRADOVÝ KATALOG VZP - ZP'!C60)&gt;0,UPPER('ÚHRADOVÝ KATALOG VZP - ZP'!C60),"")</f>
        <v/>
      </c>
      <c r="D56" s="60" t="str">
        <f>IF(LEN('ÚHRADOVÝ KATALOG VZP - ZP'!D60)&gt;0,UPPER('ÚHRADOVÝ KATALOG VZP - ZP'!D60),"")</f>
        <v/>
      </c>
      <c r="E56" s="61" t="str">
        <f>IF(LEN('ÚHRADOVÝ KATALOG VZP - ZP'!E60)&gt;0,'ÚHRADOVÝ KATALOG VZP - ZP'!E60,"")</f>
        <v/>
      </c>
      <c r="F56" s="61" t="str">
        <f>IF(LEN('ÚHRADOVÝ KATALOG VZP - ZP'!F60)&gt;0,UPPER('ÚHRADOVÝ KATALOG VZP - ZP'!F60),"")</f>
        <v/>
      </c>
      <c r="G56" s="61" t="str">
        <f>IF(LEN('ÚHRADOVÝ KATALOG VZP - ZP'!G60)&gt;0,UPPER('ÚHRADOVÝ KATALOG VZP - ZP'!G60),"")</f>
        <v/>
      </c>
      <c r="H56" s="61" t="str">
        <f>IF(LEN('ÚHRADOVÝ KATALOG VZP - ZP'!H60)&gt;0,UPPER('ÚHRADOVÝ KATALOG VZP - ZP'!H60),"")</f>
        <v/>
      </c>
      <c r="I56" s="61" t="str">
        <f>IF(LEN('ÚHRADOVÝ KATALOG VZP - ZP'!I60)&gt;0,UPPER('ÚHRADOVÝ KATALOG VZP - ZP'!I60),"")</f>
        <v/>
      </c>
      <c r="J56" s="62" t="str">
        <f>IF(LEN('ÚHRADOVÝ KATALOG VZP - ZP'!J60)&gt;0,'ÚHRADOVÝ KATALOG VZP - ZP'!J60,"")</f>
        <v/>
      </c>
      <c r="K56" s="61" t="str">
        <f>IF(LEN('ÚHRADOVÝ KATALOG VZP - ZP'!K60)&gt;0,UPPER('ÚHRADOVÝ KATALOG VZP - ZP'!K60),"")</f>
        <v/>
      </c>
      <c r="L56" s="63" t="str">
        <f>IF(LEN('ÚHRADOVÝ KATALOG VZP - ZP'!L60)&gt;0,'ÚHRADOVÝ KATALOG VZP - ZP'!L60,"")</f>
        <v/>
      </c>
      <c r="M56" s="64" t="str">
        <f>IF(LEN('ÚHRADOVÝ KATALOG VZP - ZP'!M60)&gt;0,'ÚHRADOVÝ KATALOG VZP - ZP'!M60,"")</f>
        <v/>
      </c>
      <c r="N56" s="48" t="str">
        <f>IF(LEN('ÚHRADOVÝ KATALOG VZP - ZP'!$N60)&gt;0,'ÚHRADOVÝ KATALOG VZP - ZP'!$N60,"")</f>
        <v/>
      </c>
      <c r="O56" s="48" t="str">
        <f>IF(LEN('ÚHRADOVÝ KATALOG VZP - ZP'!$N60)&gt;0,'ÚHRADOVÝ KATALOG VZP - ZP'!$N60,"")</f>
        <v/>
      </c>
      <c r="P56" s="65"/>
      <c r="Q56" s="66" t="str">
        <f>IF(LEN('ÚHRADOVÝ KATALOG VZP - ZP'!Q60)&gt;0,'ÚHRADOVÝ KATALOG VZP - ZP'!Q60,"")</f>
        <v/>
      </c>
      <c r="R56" s="67" t="str">
        <f>IF(LEN('ÚHRADOVÝ KATALOG VZP - ZP'!O60)&gt;0,'ÚHRADOVÝ KATALOG VZP - ZP'!O60,"")</f>
        <v/>
      </c>
    </row>
    <row r="57" spans="1:18" ht="30" customHeight="1" x14ac:dyDescent="0.2">
      <c r="A57" s="81" t="str">
        <f>IF(LEN('VZP - KONTROLA'!S61)=0,"",'ÚHRADOVÝ KATALOG VZP - ZP'!A61)</f>
        <v/>
      </c>
      <c r="B57" s="82" t="str">
        <f>IF(LEN('ÚHRADOVÝ KATALOG VZP - ZP'!B61)&gt;0,'ÚHRADOVÝ KATALOG VZP - ZP'!B61,"")</f>
        <v/>
      </c>
      <c r="C57" s="102" t="str">
        <f>IF(LEN('ÚHRADOVÝ KATALOG VZP - ZP'!C61)&gt;0,UPPER('ÚHRADOVÝ KATALOG VZP - ZP'!C61),"")</f>
        <v/>
      </c>
      <c r="D57" s="60" t="str">
        <f>IF(LEN('ÚHRADOVÝ KATALOG VZP - ZP'!D61)&gt;0,UPPER('ÚHRADOVÝ KATALOG VZP - ZP'!D61),"")</f>
        <v/>
      </c>
      <c r="E57" s="61" t="str">
        <f>IF(LEN('ÚHRADOVÝ KATALOG VZP - ZP'!E61)&gt;0,'ÚHRADOVÝ KATALOG VZP - ZP'!E61,"")</f>
        <v/>
      </c>
      <c r="F57" s="61" t="str">
        <f>IF(LEN('ÚHRADOVÝ KATALOG VZP - ZP'!F61)&gt;0,UPPER('ÚHRADOVÝ KATALOG VZP - ZP'!F61),"")</f>
        <v/>
      </c>
      <c r="G57" s="61" t="str">
        <f>IF(LEN('ÚHRADOVÝ KATALOG VZP - ZP'!G61)&gt;0,UPPER('ÚHRADOVÝ KATALOG VZP - ZP'!G61),"")</f>
        <v/>
      </c>
      <c r="H57" s="61" t="str">
        <f>IF(LEN('ÚHRADOVÝ KATALOG VZP - ZP'!H61)&gt;0,UPPER('ÚHRADOVÝ KATALOG VZP - ZP'!H61),"")</f>
        <v/>
      </c>
      <c r="I57" s="61" t="str">
        <f>IF(LEN('ÚHRADOVÝ KATALOG VZP - ZP'!I61)&gt;0,UPPER('ÚHRADOVÝ KATALOG VZP - ZP'!I61),"")</f>
        <v/>
      </c>
      <c r="J57" s="62" t="str">
        <f>IF(LEN('ÚHRADOVÝ KATALOG VZP - ZP'!J61)&gt;0,'ÚHRADOVÝ KATALOG VZP - ZP'!J61,"")</f>
        <v/>
      </c>
      <c r="K57" s="61" t="str">
        <f>IF(LEN('ÚHRADOVÝ KATALOG VZP - ZP'!K61)&gt;0,UPPER('ÚHRADOVÝ KATALOG VZP - ZP'!K61),"")</f>
        <v/>
      </c>
      <c r="L57" s="63" t="str">
        <f>IF(LEN('ÚHRADOVÝ KATALOG VZP - ZP'!L61)&gt;0,'ÚHRADOVÝ KATALOG VZP - ZP'!L61,"")</f>
        <v/>
      </c>
      <c r="M57" s="64" t="str">
        <f>IF(LEN('ÚHRADOVÝ KATALOG VZP - ZP'!M61)&gt;0,'ÚHRADOVÝ KATALOG VZP - ZP'!M61,"")</f>
        <v/>
      </c>
      <c r="N57" s="48" t="str">
        <f>IF(LEN('ÚHRADOVÝ KATALOG VZP - ZP'!$N61)&gt;0,'ÚHRADOVÝ KATALOG VZP - ZP'!$N61,"")</f>
        <v/>
      </c>
      <c r="O57" s="48" t="str">
        <f>IF(LEN('ÚHRADOVÝ KATALOG VZP - ZP'!$N61)&gt;0,'ÚHRADOVÝ KATALOG VZP - ZP'!$N61,"")</f>
        <v/>
      </c>
      <c r="P57" s="65"/>
      <c r="Q57" s="66" t="str">
        <f>IF(LEN('ÚHRADOVÝ KATALOG VZP - ZP'!Q61)&gt;0,'ÚHRADOVÝ KATALOG VZP - ZP'!Q61,"")</f>
        <v/>
      </c>
      <c r="R57" s="67" t="str">
        <f>IF(LEN('ÚHRADOVÝ KATALOG VZP - ZP'!O61)&gt;0,'ÚHRADOVÝ KATALOG VZP - ZP'!O61,"")</f>
        <v/>
      </c>
    </row>
    <row r="58" spans="1:18" ht="30" customHeight="1" x14ac:dyDescent="0.2">
      <c r="A58" s="81" t="str">
        <f>IF(LEN('VZP - KONTROLA'!S62)=0,"",'ÚHRADOVÝ KATALOG VZP - ZP'!A62)</f>
        <v/>
      </c>
      <c r="B58" s="82" t="str">
        <f>IF(LEN('ÚHRADOVÝ KATALOG VZP - ZP'!B62)&gt;0,'ÚHRADOVÝ KATALOG VZP - ZP'!B62,"")</f>
        <v/>
      </c>
      <c r="C58" s="102" t="str">
        <f>IF(LEN('ÚHRADOVÝ KATALOG VZP - ZP'!C62)&gt;0,UPPER('ÚHRADOVÝ KATALOG VZP - ZP'!C62),"")</f>
        <v/>
      </c>
      <c r="D58" s="60" t="str">
        <f>IF(LEN('ÚHRADOVÝ KATALOG VZP - ZP'!D62)&gt;0,UPPER('ÚHRADOVÝ KATALOG VZP - ZP'!D62),"")</f>
        <v/>
      </c>
      <c r="E58" s="61" t="str">
        <f>IF(LEN('ÚHRADOVÝ KATALOG VZP - ZP'!E62)&gt;0,'ÚHRADOVÝ KATALOG VZP - ZP'!E62,"")</f>
        <v/>
      </c>
      <c r="F58" s="61" t="str">
        <f>IF(LEN('ÚHRADOVÝ KATALOG VZP - ZP'!F62)&gt;0,UPPER('ÚHRADOVÝ KATALOG VZP - ZP'!F62),"")</f>
        <v/>
      </c>
      <c r="G58" s="61" t="str">
        <f>IF(LEN('ÚHRADOVÝ KATALOG VZP - ZP'!G62)&gt;0,UPPER('ÚHRADOVÝ KATALOG VZP - ZP'!G62),"")</f>
        <v/>
      </c>
      <c r="H58" s="61" t="str">
        <f>IF(LEN('ÚHRADOVÝ KATALOG VZP - ZP'!H62)&gt;0,UPPER('ÚHRADOVÝ KATALOG VZP - ZP'!H62),"")</f>
        <v/>
      </c>
      <c r="I58" s="61" t="str">
        <f>IF(LEN('ÚHRADOVÝ KATALOG VZP - ZP'!I62)&gt;0,UPPER('ÚHRADOVÝ KATALOG VZP - ZP'!I62),"")</f>
        <v/>
      </c>
      <c r="J58" s="62" t="str">
        <f>IF(LEN('ÚHRADOVÝ KATALOG VZP - ZP'!J62)&gt;0,'ÚHRADOVÝ KATALOG VZP - ZP'!J62,"")</f>
        <v/>
      </c>
      <c r="K58" s="61" t="str">
        <f>IF(LEN('ÚHRADOVÝ KATALOG VZP - ZP'!K62)&gt;0,UPPER('ÚHRADOVÝ KATALOG VZP - ZP'!K62),"")</f>
        <v/>
      </c>
      <c r="L58" s="63" t="str">
        <f>IF(LEN('ÚHRADOVÝ KATALOG VZP - ZP'!L62)&gt;0,'ÚHRADOVÝ KATALOG VZP - ZP'!L62,"")</f>
        <v/>
      </c>
      <c r="M58" s="64" t="str">
        <f>IF(LEN('ÚHRADOVÝ KATALOG VZP - ZP'!M62)&gt;0,'ÚHRADOVÝ KATALOG VZP - ZP'!M62,"")</f>
        <v/>
      </c>
      <c r="N58" s="48" t="str">
        <f>IF(LEN('ÚHRADOVÝ KATALOG VZP - ZP'!$N62)&gt;0,'ÚHRADOVÝ KATALOG VZP - ZP'!$N62,"")</f>
        <v/>
      </c>
      <c r="O58" s="48" t="str">
        <f>IF(LEN('ÚHRADOVÝ KATALOG VZP - ZP'!$N62)&gt;0,'ÚHRADOVÝ KATALOG VZP - ZP'!$N62,"")</f>
        <v/>
      </c>
      <c r="P58" s="65"/>
      <c r="Q58" s="66" t="str">
        <f>IF(LEN('ÚHRADOVÝ KATALOG VZP - ZP'!Q62)&gt;0,'ÚHRADOVÝ KATALOG VZP - ZP'!Q62,"")</f>
        <v/>
      </c>
      <c r="R58" s="67" t="str">
        <f>IF(LEN('ÚHRADOVÝ KATALOG VZP - ZP'!O62)&gt;0,'ÚHRADOVÝ KATALOG VZP - ZP'!O62,"")</f>
        <v/>
      </c>
    </row>
    <row r="59" spans="1:18" ht="30" customHeight="1" x14ac:dyDescent="0.2">
      <c r="A59" s="81" t="str">
        <f>IF(LEN('VZP - KONTROLA'!S63)=0,"",'ÚHRADOVÝ KATALOG VZP - ZP'!A63)</f>
        <v/>
      </c>
      <c r="B59" s="82" t="str">
        <f>IF(LEN('ÚHRADOVÝ KATALOG VZP - ZP'!B63)&gt;0,'ÚHRADOVÝ KATALOG VZP - ZP'!B63,"")</f>
        <v/>
      </c>
      <c r="C59" s="102" t="str">
        <f>IF(LEN('ÚHRADOVÝ KATALOG VZP - ZP'!C63)&gt;0,UPPER('ÚHRADOVÝ KATALOG VZP - ZP'!C63),"")</f>
        <v/>
      </c>
      <c r="D59" s="60" t="str">
        <f>IF(LEN('ÚHRADOVÝ KATALOG VZP - ZP'!D63)&gt;0,UPPER('ÚHRADOVÝ KATALOG VZP - ZP'!D63),"")</f>
        <v/>
      </c>
      <c r="E59" s="61" t="str">
        <f>IF(LEN('ÚHRADOVÝ KATALOG VZP - ZP'!E63)&gt;0,'ÚHRADOVÝ KATALOG VZP - ZP'!E63,"")</f>
        <v/>
      </c>
      <c r="F59" s="61" t="str">
        <f>IF(LEN('ÚHRADOVÝ KATALOG VZP - ZP'!F63)&gt;0,UPPER('ÚHRADOVÝ KATALOG VZP - ZP'!F63),"")</f>
        <v/>
      </c>
      <c r="G59" s="61" t="str">
        <f>IF(LEN('ÚHRADOVÝ KATALOG VZP - ZP'!G63)&gt;0,UPPER('ÚHRADOVÝ KATALOG VZP - ZP'!G63),"")</f>
        <v/>
      </c>
      <c r="H59" s="61" t="str">
        <f>IF(LEN('ÚHRADOVÝ KATALOG VZP - ZP'!H63)&gt;0,UPPER('ÚHRADOVÝ KATALOG VZP - ZP'!H63),"")</f>
        <v/>
      </c>
      <c r="I59" s="61" t="str">
        <f>IF(LEN('ÚHRADOVÝ KATALOG VZP - ZP'!I63)&gt;0,UPPER('ÚHRADOVÝ KATALOG VZP - ZP'!I63),"")</f>
        <v/>
      </c>
      <c r="J59" s="62" t="str">
        <f>IF(LEN('ÚHRADOVÝ KATALOG VZP - ZP'!J63)&gt;0,'ÚHRADOVÝ KATALOG VZP - ZP'!J63,"")</f>
        <v/>
      </c>
      <c r="K59" s="61" t="str">
        <f>IF(LEN('ÚHRADOVÝ KATALOG VZP - ZP'!K63)&gt;0,UPPER('ÚHRADOVÝ KATALOG VZP - ZP'!K63),"")</f>
        <v/>
      </c>
      <c r="L59" s="63" t="str">
        <f>IF(LEN('ÚHRADOVÝ KATALOG VZP - ZP'!L63)&gt;0,'ÚHRADOVÝ KATALOG VZP - ZP'!L63,"")</f>
        <v/>
      </c>
      <c r="M59" s="64" t="str">
        <f>IF(LEN('ÚHRADOVÝ KATALOG VZP - ZP'!M63)&gt;0,'ÚHRADOVÝ KATALOG VZP - ZP'!M63,"")</f>
        <v/>
      </c>
      <c r="N59" s="48" t="str">
        <f>IF(LEN('ÚHRADOVÝ KATALOG VZP - ZP'!$N63)&gt;0,'ÚHRADOVÝ KATALOG VZP - ZP'!$N63,"")</f>
        <v/>
      </c>
      <c r="O59" s="48" t="str">
        <f>IF(LEN('ÚHRADOVÝ KATALOG VZP - ZP'!$N63)&gt;0,'ÚHRADOVÝ KATALOG VZP - ZP'!$N63,"")</f>
        <v/>
      </c>
      <c r="P59" s="65"/>
      <c r="Q59" s="66" t="str">
        <f>IF(LEN('ÚHRADOVÝ KATALOG VZP - ZP'!Q63)&gt;0,'ÚHRADOVÝ KATALOG VZP - ZP'!Q63,"")</f>
        <v/>
      </c>
      <c r="R59" s="67" t="str">
        <f>IF(LEN('ÚHRADOVÝ KATALOG VZP - ZP'!O63)&gt;0,'ÚHRADOVÝ KATALOG VZP - ZP'!O63,"")</f>
        <v/>
      </c>
    </row>
    <row r="60" spans="1:18" ht="30" customHeight="1" x14ac:dyDescent="0.2">
      <c r="A60" s="81" t="str">
        <f>IF(LEN('VZP - KONTROLA'!S64)=0,"",'ÚHRADOVÝ KATALOG VZP - ZP'!A64)</f>
        <v/>
      </c>
      <c r="B60" s="82" t="str">
        <f>IF(LEN('ÚHRADOVÝ KATALOG VZP - ZP'!B64)&gt;0,'ÚHRADOVÝ KATALOG VZP - ZP'!B64,"")</f>
        <v/>
      </c>
      <c r="C60" s="102" t="str">
        <f>IF(LEN('ÚHRADOVÝ KATALOG VZP - ZP'!C64)&gt;0,UPPER('ÚHRADOVÝ KATALOG VZP - ZP'!C64),"")</f>
        <v/>
      </c>
      <c r="D60" s="60" t="str">
        <f>IF(LEN('ÚHRADOVÝ KATALOG VZP - ZP'!D64)&gt;0,UPPER('ÚHRADOVÝ KATALOG VZP - ZP'!D64),"")</f>
        <v/>
      </c>
      <c r="E60" s="61" t="str">
        <f>IF(LEN('ÚHRADOVÝ KATALOG VZP - ZP'!E64)&gt;0,'ÚHRADOVÝ KATALOG VZP - ZP'!E64,"")</f>
        <v/>
      </c>
      <c r="F60" s="61" t="str">
        <f>IF(LEN('ÚHRADOVÝ KATALOG VZP - ZP'!F64)&gt;0,UPPER('ÚHRADOVÝ KATALOG VZP - ZP'!F64),"")</f>
        <v/>
      </c>
      <c r="G60" s="61" t="str">
        <f>IF(LEN('ÚHRADOVÝ KATALOG VZP - ZP'!G64)&gt;0,UPPER('ÚHRADOVÝ KATALOG VZP - ZP'!G64),"")</f>
        <v/>
      </c>
      <c r="H60" s="61" t="str">
        <f>IF(LEN('ÚHRADOVÝ KATALOG VZP - ZP'!H64)&gt;0,UPPER('ÚHRADOVÝ KATALOG VZP - ZP'!H64),"")</f>
        <v/>
      </c>
      <c r="I60" s="61" t="str">
        <f>IF(LEN('ÚHRADOVÝ KATALOG VZP - ZP'!I64)&gt;0,UPPER('ÚHRADOVÝ KATALOG VZP - ZP'!I64),"")</f>
        <v/>
      </c>
      <c r="J60" s="62" t="str">
        <f>IF(LEN('ÚHRADOVÝ KATALOG VZP - ZP'!J64)&gt;0,'ÚHRADOVÝ KATALOG VZP - ZP'!J64,"")</f>
        <v/>
      </c>
      <c r="K60" s="61" t="str">
        <f>IF(LEN('ÚHRADOVÝ KATALOG VZP - ZP'!K64)&gt;0,UPPER('ÚHRADOVÝ KATALOG VZP - ZP'!K64),"")</f>
        <v/>
      </c>
      <c r="L60" s="63" t="str">
        <f>IF(LEN('ÚHRADOVÝ KATALOG VZP - ZP'!L64)&gt;0,'ÚHRADOVÝ KATALOG VZP - ZP'!L64,"")</f>
        <v/>
      </c>
      <c r="M60" s="64" t="str">
        <f>IF(LEN('ÚHRADOVÝ KATALOG VZP - ZP'!M64)&gt;0,'ÚHRADOVÝ KATALOG VZP - ZP'!M64,"")</f>
        <v/>
      </c>
      <c r="N60" s="48" t="str">
        <f>IF(LEN('ÚHRADOVÝ KATALOG VZP - ZP'!$N64)&gt;0,'ÚHRADOVÝ KATALOG VZP - ZP'!$N64,"")</f>
        <v/>
      </c>
      <c r="O60" s="48" t="str">
        <f>IF(LEN('ÚHRADOVÝ KATALOG VZP - ZP'!$N64)&gt;0,'ÚHRADOVÝ KATALOG VZP - ZP'!$N64,"")</f>
        <v/>
      </c>
      <c r="P60" s="65"/>
      <c r="Q60" s="66" t="str">
        <f>IF(LEN('ÚHRADOVÝ KATALOG VZP - ZP'!Q64)&gt;0,'ÚHRADOVÝ KATALOG VZP - ZP'!Q64,"")</f>
        <v/>
      </c>
      <c r="R60" s="67" t="str">
        <f>IF(LEN('ÚHRADOVÝ KATALOG VZP - ZP'!O64)&gt;0,'ÚHRADOVÝ KATALOG VZP - ZP'!O64,"")</f>
        <v/>
      </c>
    </row>
    <row r="61" spans="1:18" ht="30" customHeight="1" x14ac:dyDescent="0.2">
      <c r="A61" s="81" t="str">
        <f>IF(LEN('VZP - KONTROLA'!S65)=0,"",'ÚHRADOVÝ KATALOG VZP - ZP'!A65)</f>
        <v/>
      </c>
      <c r="B61" s="82" t="str">
        <f>IF(LEN('ÚHRADOVÝ KATALOG VZP - ZP'!B65)&gt;0,'ÚHRADOVÝ KATALOG VZP - ZP'!B65,"")</f>
        <v/>
      </c>
      <c r="C61" s="102" t="str">
        <f>IF(LEN('ÚHRADOVÝ KATALOG VZP - ZP'!C65)&gt;0,UPPER('ÚHRADOVÝ KATALOG VZP - ZP'!C65),"")</f>
        <v/>
      </c>
      <c r="D61" s="60" t="str">
        <f>IF(LEN('ÚHRADOVÝ KATALOG VZP - ZP'!D65)&gt;0,UPPER('ÚHRADOVÝ KATALOG VZP - ZP'!D65),"")</f>
        <v/>
      </c>
      <c r="E61" s="61" t="str">
        <f>IF(LEN('ÚHRADOVÝ KATALOG VZP - ZP'!E65)&gt;0,'ÚHRADOVÝ KATALOG VZP - ZP'!E65,"")</f>
        <v/>
      </c>
      <c r="F61" s="61" t="str">
        <f>IF(LEN('ÚHRADOVÝ KATALOG VZP - ZP'!F65)&gt;0,UPPER('ÚHRADOVÝ KATALOG VZP - ZP'!F65),"")</f>
        <v/>
      </c>
      <c r="G61" s="61" t="str">
        <f>IF(LEN('ÚHRADOVÝ KATALOG VZP - ZP'!G65)&gt;0,UPPER('ÚHRADOVÝ KATALOG VZP - ZP'!G65),"")</f>
        <v/>
      </c>
      <c r="H61" s="61" t="str">
        <f>IF(LEN('ÚHRADOVÝ KATALOG VZP - ZP'!H65)&gt;0,UPPER('ÚHRADOVÝ KATALOG VZP - ZP'!H65),"")</f>
        <v/>
      </c>
      <c r="I61" s="61" t="str">
        <f>IF(LEN('ÚHRADOVÝ KATALOG VZP - ZP'!I65)&gt;0,UPPER('ÚHRADOVÝ KATALOG VZP - ZP'!I65),"")</f>
        <v/>
      </c>
      <c r="J61" s="62" t="str">
        <f>IF(LEN('ÚHRADOVÝ KATALOG VZP - ZP'!J65)&gt;0,'ÚHRADOVÝ KATALOG VZP - ZP'!J65,"")</f>
        <v/>
      </c>
      <c r="K61" s="61" t="str">
        <f>IF(LEN('ÚHRADOVÝ KATALOG VZP - ZP'!K65)&gt;0,UPPER('ÚHRADOVÝ KATALOG VZP - ZP'!K65),"")</f>
        <v/>
      </c>
      <c r="L61" s="63" t="str">
        <f>IF(LEN('ÚHRADOVÝ KATALOG VZP - ZP'!L65)&gt;0,'ÚHRADOVÝ KATALOG VZP - ZP'!L65,"")</f>
        <v/>
      </c>
      <c r="M61" s="64" t="str">
        <f>IF(LEN('ÚHRADOVÝ KATALOG VZP - ZP'!M65)&gt;0,'ÚHRADOVÝ KATALOG VZP - ZP'!M65,"")</f>
        <v/>
      </c>
      <c r="N61" s="48" t="str">
        <f>IF(LEN('ÚHRADOVÝ KATALOG VZP - ZP'!$N65)&gt;0,'ÚHRADOVÝ KATALOG VZP - ZP'!$N65,"")</f>
        <v/>
      </c>
      <c r="O61" s="48" t="str">
        <f>IF(LEN('ÚHRADOVÝ KATALOG VZP - ZP'!$N65)&gt;0,'ÚHRADOVÝ KATALOG VZP - ZP'!$N65,"")</f>
        <v/>
      </c>
      <c r="P61" s="65"/>
      <c r="Q61" s="66" t="str">
        <f>IF(LEN('ÚHRADOVÝ KATALOG VZP - ZP'!Q65)&gt;0,'ÚHRADOVÝ KATALOG VZP - ZP'!Q65,"")</f>
        <v/>
      </c>
      <c r="R61" s="67" t="str">
        <f>IF(LEN('ÚHRADOVÝ KATALOG VZP - ZP'!O65)&gt;0,'ÚHRADOVÝ KATALOG VZP - ZP'!O65,"")</f>
        <v/>
      </c>
    </row>
    <row r="62" spans="1:18" ht="30" customHeight="1" x14ac:dyDescent="0.2">
      <c r="A62" s="81" t="str">
        <f>IF(LEN('VZP - KONTROLA'!S66)=0,"",'ÚHRADOVÝ KATALOG VZP - ZP'!A66)</f>
        <v/>
      </c>
      <c r="B62" s="82" t="str">
        <f>IF(LEN('ÚHRADOVÝ KATALOG VZP - ZP'!B66)&gt;0,'ÚHRADOVÝ KATALOG VZP - ZP'!B66,"")</f>
        <v/>
      </c>
      <c r="C62" s="102" t="str">
        <f>IF(LEN('ÚHRADOVÝ KATALOG VZP - ZP'!C66)&gt;0,UPPER('ÚHRADOVÝ KATALOG VZP - ZP'!C66),"")</f>
        <v/>
      </c>
      <c r="D62" s="60" t="str">
        <f>IF(LEN('ÚHRADOVÝ KATALOG VZP - ZP'!D66)&gt;0,UPPER('ÚHRADOVÝ KATALOG VZP - ZP'!D66),"")</f>
        <v/>
      </c>
      <c r="E62" s="61" t="str">
        <f>IF(LEN('ÚHRADOVÝ KATALOG VZP - ZP'!E66)&gt;0,'ÚHRADOVÝ KATALOG VZP - ZP'!E66,"")</f>
        <v/>
      </c>
      <c r="F62" s="61" t="str">
        <f>IF(LEN('ÚHRADOVÝ KATALOG VZP - ZP'!F66)&gt;0,UPPER('ÚHRADOVÝ KATALOG VZP - ZP'!F66),"")</f>
        <v/>
      </c>
      <c r="G62" s="61" t="str">
        <f>IF(LEN('ÚHRADOVÝ KATALOG VZP - ZP'!G66)&gt;0,UPPER('ÚHRADOVÝ KATALOG VZP - ZP'!G66),"")</f>
        <v/>
      </c>
      <c r="H62" s="61" t="str">
        <f>IF(LEN('ÚHRADOVÝ KATALOG VZP - ZP'!H66)&gt;0,UPPER('ÚHRADOVÝ KATALOG VZP - ZP'!H66),"")</f>
        <v/>
      </c>
      <c r="I62" s="61" t="str">
        <f>IF(LEN('ÚHRADOVÝ KATALOG VZP - ZP'!I66)&gt;0,UPPER('ÚHRADOVÝ KATALOG VZP - ZP'!I66),"")</f>
        <v/>
      </c>
      <c r="J62" s="62" t="str">
        <f>IF(LEN('ÚHRADOVÝ KATALOG VZP - ZP'!J66)&gt;0,'ÚHRADOVÝ KATALOG VZP - ZP'!J66,"")</f>
        <v/>
      </c>
      <c r="K62" s="61" t="str">
        <f>IF(LEN('ÚHRADOVÝ KATALOG VZP - ZP'!K66)&gt;0,UPPER('ÚHRADOVÝ KATALOG VZP - ZP'!K66),"")</f>
        <v/>
      </c>
      <c r="L62" s="63" t="str">
        <f>IF(LEN('ÚHRADOVÝ KATALOG VZP - ZP'!L66)&gt;0,'ÚHRADOVÝ KATALOG VZP - ZP'!L66,"")</f>
        <v/>
      </c>
      <c r="M62" s="64" t="str">
        <f>IF(LEN('ÚHRADOVÝ KATALOG VZP - ZP'!M66)&gt;0,'ÚHRADOVÝ KATALOG VZP - ZP'!M66,"")</f>
        <v/>
      </c>
      <c r="N62" s="48" t="str">
        <f>IF(LEN('ÚHRADOVÝ KATALOG VZP - ZP'!$N66)&gt;0,'ÚHRADOVÝ KATALOG VZP - ZP'!$N66,"")</f>
        <v/>
      </c>
      <c r="O62" s="48" t="str">
        <f>IF(LEN('ÚHRADOVÝ KATALOG VZP - ZP'!$N66)&gt;0,'ÚHRADOVÝ KATALOG VZP - ZP'!$N66,"")</f>
        <v/>
      </c>
      <c r="P62" s="65"/>
      <c r="Q62" s="66" t="str">
        <f>IF(LEN('ÚHRADOVÝ KATALOG VZP - ZP'!Q66)&gt;0,'ÚHRADOVÝ KATALOG VZP - ZP'!Q66,"")</f>
        <v/>
      </c>
      <c r="R62" s="67" t="str">
        <f>IF(LEN('ÚHRADOVÝ KATALOG VZP - ZP'!O66)&gt;0,'ÚHRADOVÝ KATALOG VZP - ZP'!O66,"")</f>
        <v/>
      </c>
    </row>
    <row r="63" spans="1:18" ht="30" customHeight="1" x14ac:dyDescent="0.2">
      <c r="A63" s="81" t="str">
        <f>IF(LEN('VZP - KONTROLA'!S67)=0,"",'ÚHRADOVÝ KATALOG VZP - ZP'!A67)</f>
        <v/>
      </c>
      <c r="B63" s="82" t="str">
        <f>IF(LEN('ÚHRADOVÝ KATALOG VZP - ZP'!B67)&gt;0,'ÚHRADOVÝ KATALOG VZP - ZP'!B67,"")</f>
        <v/>
      </c>
      <c r="C63" s="102" t="str">
        <f>IF(LEN('ÚHRADOVÝ KATALOG VZP - ZP'!C67)&gt;0,UPPER('ÚHRADOVÝ KATALOG VZP - ZP'!C67),"")</f>
        <v/>
      </c>
      <c r="D63" s="60" t="str">
        <f>IF(LEN('ÚHRADOVÝ KATALOG VZP - ZP'!D67)&gt;0,UPPER('ÚHRADOVÝ KATALOG VZP - ZP'!D67),"")</f>
        <v/>
      </c>
      <c r="E63" s="61" t="str">
        <f>IF(LEN('ÚHRADOVÝ KATALOG VZP - ZP'!E67)&gt;0,'ÚHRADOVÝ KATALOG VZP - ZP'!E67,"")</f>
        <v/>
      </c>
      <c r="F63" s="61" t="str">
        <f>IF(LEN('ÚHRADOVÝ KATALOG VZP - ZP'!F67)&gt;0,UPPER('ÚHRADOVÝ KATALOG VZP - ZP'!F67),"")</f>
        <v/>
      </c>
      <c r="G63" s="61" t="str">
        <f>IF(LEN('ÚHRADOVÝ KATALOG VZP - ZP'!G67)&gt;0,UPPER('ÚHRADOVÝ KATALOG VZP - ZP'!G67),"")</f>
        <v/>
      </c>
      <c r="H63" s="61" t="str">
        <f>IF(LEN('ÚHRADOVÝ KATALOG VZP - ZP'!H67)&gt;0,UPPER('ÚHRADOVÝ KATALOG VZP - ZP'!H67),"")</f>
        <v/>
      </c>
      <c r="I63" s="61" t="str">
        <f>IF(LEN('ÚHRADOVÝ KATALOG VZP - ZP'!I67)&gt;0,UPPER('ÚHRADOVÝ KATALOG VZP - ZP'!I67),"")</f>
        <v/>
      </c>
      <c r="J63" s="62" t="str">
        <f>IF(LEN('ÚHRADOVÝ KATALOG VZP - ZP'!J67)&gt;0,'ÚHRADOVÝ KATALOG VZP - ZP'!J67,"")</f>
        <v/>
      </c>
      <c r="K63" s="61" t="str">
        <f>IF(LEN('ÚHRADOVÝ KATALOG VZP - ZP'!K67)&gt;0,UPPER('ÚHRADOVÝ KATALOG VZP - ZP'!K67),"")</f>
        <v/>
      </c>
      <c r="L63" s="63" t="str">
        <f>IF(LEN('ÚHRADOVÝ KATALOG VZP - ZP'!L67)&gt;0,'ÚHRADOVÝ KATALOG VZP - ZP'!L67,"")</f>
        <v/>
      </c>
      <c r="M63" s="64" t="str">
        <f>IF(LEN('ÚHRADOVÝ KATALOG VZP - ZP'!M67)&gt;0,'ÚHRADOVÝ KATALOG VZP - ZP'!M67,"")</f>
        <v/>
      </c>
      <c r="N63" s="48" t="str">
        <f>IF(LEN('ÚHRADOVÝ KATALOG VZP - ZP'!$N67)&gt;0,'ÚHRADOVÝ KATALOG VZP - ZP'!$N67,"")</f>
        <v/>
      </c>
      <c r="O63" s="48" t="str">
        <f>IF(LEN('ÚHRADOVÝ KATALOG VZP - ZP'!$N67)&gt;0,'ÚHRADOVÝ KATALOG VZP - ZP'!$N67,"")</f>
        <v/>
      </c>
      <c r="P63" s="65"/>
      <c r="Q63" s="66" t="str">
        <f>IF(LEN('ÚHRADOVÝ KATALOG VZP - ZP'!Q67)&gt;0,'ÚHRADOVÝ KATALOG VZP - ZP'!Q67,"")</f>
        <v/>
      </c>
      <c r="R63" s="67" t="str">
        <f>IF(LEN('ÚHRADOVÝ KATALOG VZP - ZP'!O67)&gt;0,'ÚHRADOVÝ KATALOG VZP - ZP'!O67,"")</f>
        <v/>
      </c>
    </row>
    <row r="64" spans="1:18" ht="30" customHeight="1" x14ac:dyDescent="0.2">
      <c r="A64" s="81" t="str">
        <f>IF(LEN('VZP - KONTROLA'!S68)=0,"",'ÚHRADOVÝ KATALOG VZP - ZP'!A68)</f>
        <v/>
      </c>
      <c r="B64" s="82" t="str">
        <f>IF(LEN('ÚHRADOVÝ KATALOG VZP - ZP'!B68)&gt;0,'ÚHRADOVÝ KATALOG VZP - ZP'!B68,"")</f>
        <v/>
      </c>
      <c r="C64" s="102" t="str">
        <f>IF(LEN('ÚHRADOVÝ KATALOG VZP - ZP'!C68)&gt;0,UPPER('ÚHRADOVÝ KATALOG VZP - ZP'!C68),"")</f>
        <v/>
      </c>
      <c r="D64" s="60" t="str">
        <f>IF(LEN('ÚHRADOVÝ KATALOG VZP - ZP'!D68)&gt;0,UPPER('ÚHRADOVÝ KATALOG VZP - ZP'!D68),"")</f>
        <v/>
      </c>
      <c r="E64" s="61" t="str">
        <f>IF(LEN('ÚHRADOVÝ KATALOG VZP - ZP'!E68)&gt;0,'ÚHRADOVÝ KATALOG VZP - ZP'!E68,"")</f>
        <v/>
      </c>
      <c r="F64" s="61" t="str">
        <f>IF(LEN('ÚHRADOVÝ KATALOG VZP - ZP'!F68)&gt;0,UPPER('ÚHRADOVÝ KATALOG VZP - ZP'!F68),"")</f>
        <v/>
      </c>
      <c r="G64" s="61" t="str">
        <f>IF(LEN('ÚHRADOVÝ KATALOG VZP - ZP'!G68)&gt;0,UPPER('ÚHRADOVÝ KATALOG VZP - ZP'!G68),"")</f>
        <v/>
      </c>
      <c r="H64" s="61" t="str">
        <f>IF(LEN('ÚHRADOVÝ KATALOG VZP - ZP'!H68)&gt;0,UPPER('ÚHRADOVÝ KATALOG VZP - ZP'!H68),"")</f>
        <v/>
      </c>
      <c r="I64" s="61" t="str">
        <f>IF(LEN('ÚHRADOVÝ KATALOG VZP - ZP'!I68)&gt;0,UPPER('ÚHRADOVÝ KATALOG VZP - ZP'!I68),"")</f>
        <v/>
      </c>
      <c r="J64" s="62" t="str">
        <f>IF(LEN('ÚHRADOVÝ KATALOG VZP - ZP'!J68)&gt;0,'ÚHRADOVÝ KATALOG VZP - ZP'!J68,"")</f>
        <v/>
      </c>
      <c r="K64" s="61" t="str">
        <f>IF(LEN('ÚHRADOVÝ KATALOG VZP - ZP'!K68)&gt;0,UPPER('ÚHRADOVÝ KATALOG VZP - ZP'!K68),"")</f>
        <v/>
      </c>
      <c r="L64" s="63" t="str">
        <f>IF(LEN('ÚHRADOVÝ KATALOG VZP - ZP'!L68)&gt;0,'ÚHRADOVÝ KATALOG VZP - ZP'!L68,"")</f>
        <v/>
      </c>
      <c r="M64" s="64" t="str">
        <f>IF(LEN('ÚHRADOVÝ KATALOG VZP - ZP'!M68)&gt;0,'ÚHRADOVÝ KATALOG VZP - ZP'!M68,"")</f>
        <v/>
      </c>
      <c r="N64" s="48" t="str">
        <f>IF(LEN('ÚHRADOVÝ KATALOG VZP - ZP'!$N68)&gt;0,'ÚHRADOVÝ KATALOG VZP - ZP'!$N68,"")</f>
        <v/>
      </c>
      <c r="O64" s="48" t="str">
        <f>IF(LEN('ÚHRADOVÝ KATALOG VZP - ZP'!$N68)&gt;0,'ÚHRADOVÝ KATALOG VZP - ZP'!$N68,"")</f>
        <v/>
      </c>
      <c r="P64" s="65"/>
      <c r="Q64" s="66" t="str">
        <f>IF(LEN('ÚHRADOVÝ KATALOG VZP - ZP'!Q68)&gt;0,'ÚHRADOVÝ KATALOG VZP - ZP'!Q68,"")</f>
        <v/>
      </c>
      <c r="R64" s="67" t="str">
        <f>IF(LEN('ÚHRADOVÝ KATALOG VZP - ZP'!O68)&gt;0,'ÚHRADOVÝ KATALOG VZP - ZP'!O68,"")</f>
        <v/>
      </c>
    </row>
    <row r="65" spans="1:18" ht="30" customHeight="1" x14ac:dyDescent="0.2">
      <c r="A65" s="81" t="str">
        <f>IF(LEN('VZP - KONTROLA'!S69)=0,"",'ÚHRADOVÝ KATALOG VZP - ZP'!A69)</f>
        <v/>
      </c>
      <c r="B65" s="82" t="str">
        <f>IF(LEN('ÚHRADOVÝ KATALOG VZP - ZP'!B69)&gt;0,'ÚHRADOVÝ KATALOG VZP - ZP'!B69,"")</f>
        <v/>
      </c>
      <c r="C65" s="102" t="str">
        <f>IF(LEN('ÚHRADOVÝ KATALOG VZP - ZP'!C69)&gt;0,UPPER('ÚHRADOVÝ KATALOG VZP - ZP'!C69),"")</f>
        <v/>
      </c>
      <c r="D65" s="60" t="str">
        <f>IF(LEN('ÚHRADOVÝ KATALOG VZP - ZP'!D69)&gt;0,UPPER('ÚHRADOVÝ KATALOG VZP - ZP'!D69),"")</f>
        <v/>
      </c>
      <c r="E65" s="61" t="str">
        <f>IF(LEN('ÚHRADOVÝ KATALOG VZP - ZP'!E69)&gt;0,'ÚHRADOVÝ KATALOG VZP - ZP'!E69,"")</f>
        <v/>
      </c>
      <c r="F65" s="61" t="str">
        <f>IF(LEN('ÚHRADOVÝ KATALOG VZP - ZP'!F69)&gt;0,UPPER('ÚHRADOVÝ KATALOG VZP - ZP'!F69),"")</f>
        <v/>
      </c>
      <c r="G65" s="61" t="str">
        <f>IF(LEN('ÚHRADOVÝ KATALOG VZP - ZP'!G69)&gt;0,UPPER('ÚHRADOVÝ KATALOG VZP - ZP'!G69),"")</f>
        <v/>
      </c>
      <c r="H65" s="61" t="str">
        <f>IF(LEN('ÚHRADOVÝ KATALOG VZP - ZP'!H69)&gt;0,UPPER('ÚHRADOVÝ KATALOG VZP - ZP'!H69),"")</f>
        <v/>
      </c>
      <c r="I65" s="61" t="str">
        <f>IF(LEN('ÚHRADOVÝ KATALOG VZP - ZP'!I69)&gt;0,UPPER('ÚHRADOVÝ KATALOG VZP - ZP'!I69),"")</f>
        <v/>
      </c>
      <c r="J65" s="62" t="str">
        <f>IF(LEN('ÚHRADOVÝ KATALOG VZP - ZP'!J69)&gt;0,'ÚHRADOVÝ KATALOG VZP - ZP'!J69,"")</f>
        <v/>
      </c>
      <c r="K65" s="61" t="str">
        <f>IF(LEN('ÚHRADOVÝ KATALOG VZP - ZP'!K69)&gt;0,UPPER('ÚHRADOVÝ KATALOG VZP - ZP'!K69),"")</f>
        <v/>
      </c>
      <c r="L65" s="63" t="str">
        <f>IF(LEN('ÚHRADOVÝ KATALOG VZP - ZP'!L69)&gt;0,'ÚHRADOVÝ KATALOG VZP - ZP'!L69,"")</f>
        <v/>
      </c>
      <c r="M65" s="64" t="str">
        <f>IF(LEN('ÚHRADOVÝ KATALOG VZP - ZP'!M69)&gt;0,'ÚHRADOVÝ KATALOG VZP - ZP'!M69,"")</f>
        <v/>
      </c>
      <c r="N65" s="48" t="str">
        <f>IF(LEN('ÚHRADOVÝ KATALOG VZP - ZP'!$N69)&gt;0,'ÚHRADOVÝ KATALOG VZP - ZP'!$N69,"")</f>
        <v/>
      </c>
      <c r="O65" s="48" t="str">
        <f>IF(LEN('ÚHRADOVÝ KATALOG VZP - ZP'!$N69)&gt;0,'ÚHRADOVÝ KATALOG VZP - ZP'!$N69,"")</f>
        <v/>
      </c>
      <c r="P65" s="65"/>
      <c r="Q65" s="66" t="str">
        <f>IF(LEN('ÚHRADOVÝ KATALOG VZP - ZP'!Q69)&gt;0,'ÚHRADOVÝ KATALOG VZP - ZP'!Q69,"")</f>
        <v/>
      </c>
      <c r="R65" s="67" t="str">
        <f>IF(LEN('ÚHRADOVÝ KATALOG VZP - ZP'!O69)&gt;0,'ÚHRADOVÝ KATALOG VZP - ZP'!O69,"")</f>
        <v/>
      </c>
    </row>
    <row r="66" spans="1:18" ht="30" customHeight="1" x14ac:dyDescent="0.2">
      <c r="A66" s="81" t="str">
        <f>IF(LEN('VZP - KONTROLA'!S70)=0,"",'ÚHRADOVÝ KATALOG VZP - ZP'!A70)</f>
        <v/>
      </c>
      <c r="B66" s="82" t="str">
        <f>IF(LEN('ÚHRADOVÝ KATALOG VZP - ZP'!B70)&gt;0,'ÚHRADOVÝ KATALOG VZP - ZP'!B70,"")</f>
        <v/>
      </c>
      <c r="C66" s="102" t="str">
        <f>IF(LEN('ÚHRADOVÝ KATALOG VZP - ZP'!C70)&gt;0,UPPER('ÚHRADOVÝ KATALOG VZP - ZP'!C70),"")</f>
        <v/>
      </c>
      <c r="D66" s="60" t="str">
        <f>IF(LEN('ÚHRADOVÝ KATALOG VZP - ZP'!D70)&gt;0,UPPER('ÚHRADOVÝ KATALOG VZP - ZP'!D70),"")</f>
        <v/>
      </c>
      <c r="E66" s="61" t="str">
        <f>IF(LEN('ÚHRADOVÝ KATALOG VZP - ZP'!E70)&gt;0,'ÚHRADOVÝ KATALOG VZP - ZP'!E70,"")</f>
        <v/>
      </c>
      <c r="F66" s="61" t="str">
        <f>IF(LEN('ÚHRADOVÝ KATALOG VZP - ZP'!F70)&gt;0,UPPER('ÚHRADOVÝ KATALOG VZP - ZP'!F70),"")</f>
        <v/>
      </c>
      <c r="G66" s="61" t="str">
        <f>IF(LEN('ÚHRADOVÝ KATALOG VZP - ZP'!G70)&gt;0,UPPER('ÚHRADOVÝ KATALOG VZP - ZP'!G70),"")</f>
        <v/>
      </c>
      <c r="H66" s="61" t="str">
        <f>IF(LEN('ÚHRADOVÝ KATALOG VZP - ZP'!H70)&gt;0,UPPER('ÚHRADOVÝ KATALOG VZP - ZP'!H70),"")</f>
        <v/>
      </c>
      <c r="I66" s="61" t="str">
        <f>IF(LEN('ÚHRADOVÝ KATALOG VZP - ZP'!I70)&gt;0,UPPER('ÚHRADOVÝ KATALOG VZP - ZP'!I70),"")</f>
        <v/>
      </c>
      <c r="J66" s="62" t="str">
        <f>IF(LEN('ÚHRADOVÝ KATALOG VZP - ZP'!J70)&gt;0,'ÚHRADOVÝ KATALOG VZP - ZP'!J70,"")</f>
        <v/>
      </c>
      <c r="K66" s="61" t="str">
        <f>IF(LEN('ÚHRADOVÝ KATALOG VZP - ZP'!K70)&gt;0,UPPER('ÚHRADOVÝ KATALOG VZP - ZP'!K70),"")</f>
        <v/>
      </c>
      <c r="L66" s="63" t="str">
        <f>IF(LEN('ÚHRADOVÝ KATALOG VZP - ZP'!L70)&gt;0,'ÚHRADOVÝ KATALOG VZP - ZP'!L70,"")</f>
        <v/>
      </c>
      <c r="M66" s="64" t="str">
        <f>IF(LEN('ÚHRADOVÝ KATALOG VZP - ZP'!M70)&gt;0,'ÚHRADOVÝ KATALOG VZP - ZP'!M70,"")</f>
        <v/>
      </c>
      <c r="N66" s="48" t="str">
        <f>IF(LEN('ÚHRADOVÝ KATALOG VZP - ZP'!$N70)&gt;0,'ÚHRADOVÝ KATALOG VZP - ZP'!$N70,"")</f>
        <v/>
      </c>
      <c r="O66" s="48" t="str">
        <f>IF(LEN('ÚHRADOVÝ KATALOG VZP - ZP'!$N70)&gt;0,'ÚHRADOVÝ KATALOG VZP - ZP'!$N70,"")</f>
        <v/>
      </c>
      <c r="P66" s="65"/>
      <c r="Q66" s="66" t="str">
        <f>IF(LEN('ÚHRADOVÝ KATALOG VZP - ZP'!Q70)&gt;0,'ÚHRADOVÝ KATALOG VZP - ZP'!Q70,"")</f>
        <v/>
      </c>
      <c r="R66" s="67" t="str">
        <f>IF(LEN('ÚHRADOVÝ KATALOG VZP - ZP'!O70)&gt;0,'ÚHRADOVÝ KATALOG VZP - ZP'!O70,"")</f>
        <v/>
      </c>
    </row>
    <row r="67" spans="1:18" ht="30" customHeight="1" x14ac:dyDescent="0.2">
      <c r="A67" s="81" t="str">
        <f>IF(LEN('VZP - KONTROLA'!S71)=0,"",'ÚHRADOVÝ KATALOG VZP - ZP'!A71)</f>
        <v/>
      </c>
      <c r="B67" s="82" t="str">
        <f>IF(LEN('ÚHRADOVÝ KATALOG VZP - ZP'!B71)&gt;0,'ÚHRADOVÝ KATALOG VZP - ZP'!B71,"")</f>
        <v/>
      </c>
      <c r="C67" s="102" t="str">
        <f>IF(LEN('ÚHRADOVÝ KATALOG VZP - ZP'!C71)&gt;0,UPPER('ÚHRADOVÝ KATALOG VZP - ZP'!C71),"")</f>
        <v/>
      </c>
      <c r="D67" s="60" t="str">
        <f>IF(LEN('ÚHRADOVÝ KATALOG VZP - ZP'!D71)&gt;0,UPPER('ÚHRADOVÝ KATALOG VZP - ZP'!D71),"")</f>
        <v/>
      </c>
      <c r="E67" s="61" t="str">
        <f>IF(LEN('ÚHRADOVÝ KATALOG VZP - ZP'!E71)&gt;0,'ÚHRADOVÝ KATALOG VZP - ZP'!E71,"")</f>
        <v/>
      </c>
      <c r="F67" s="61" t="str">
        <f>IF(LEN('ÚHRADOVÝ KATALOG VZP - ZP'!F71)&gt;0,UPPER('ÚHRADOVÝ KATALOG VZP - ZP'!F71),"")</f>
        <v/>
      </c>
      <c r="G67" s="61" t="str">
        <f>IF(LEN('ÚHRADOVÝ KATALOG VZP - ZP'!G71)&gt;0,UPPER('ÚHRADOVÝ KATALOG VZP - ZP'!G71),"")</f>
        <v/>
      </c>
      <c r="H67" s="61" t="str">
        <f>IF(LEN('ÚHRADOVÝ KATALOG VZP - ZP'!H71)&gt;0,UPPER('ÚHRADOVÝ KATALOG VZP - ZP'!H71),"")</f>
        <v/>
      </c>
      <c r="I67" s="61" t="str">
        <f>IF(LEN('ÚHRADOVÝ KATALOG VZP - ZP'!I71)&gt;0,UPPER('ÚHRADOVÝ KATALOG VZP - ZP'!I71),"")</f>
        <v/>
      </c>
      <c r="J67" s="62" t="str">
        <f>IF(LEN('ÚHRADOVÝ KATALOG VZP - ZP'!J71)&gt;0,'ÚHRADOVÝ KATALOG VZP - ZP'!J71,"")</f>
        <v/>
      </c>
      <c r="K67" s="61" t="str">
        <f>IF(LEN('ÚHRADOVÝ KATALOG VZP - ZP'!K71)&gt;0,UPPER('ÚHRADOVÝ KATALOG VZP - ZP'!K71),"")</f>
        <v/>
      </c>
      <c r="L67" s="63" t="str">
        <f>IF(LEN('ÚHRADOVÝ KATALOG VZP - ZP'!L71)&gt;0,'ÚHRADOVÝ KATALOG VZP - ZP'!L71,"")</f>
        <v/>
      </c>
      <c r="M67" s="64" t="str">
        <f>IF(LEN('ÚHRADOVÝ KATALOG VZP - ZP'!M71)&gt;0,'ÚHRADOVÝ KATALOG VZP - ZP'!M71,"")</f>
        <v/>
      </c>
      <c r="N67" s="48" t="str">
        <f>IF(LEN('ÚHRADOVÝ KATALOG VZP - ZP'!$N71)&gt;0,'ÚHRADOVÝ KATALOG VZP - ZP'!$N71,"")</f>
        <v/>
      </c>
      <c r="O67" s="48" t="str">
        <f>IF(LEN('ÚHRADOVÝ KATALOG VZP - ZP'!$N71)&gt;0,'ÚHRADOVÝ KATALOG VZP - ZP'!$N71,"")</f>
        <v/>
      </c>
      <c r="P67" s="65"/>
      <c r="Q67" s="66" t="str">
        <f>IF(LEN('ÚHRADOVÝ KATALOG VZP - ZP'!Q71)&gt;0,'ÚHRADOVÝ KATALOG VZP - ZP'!Q71,"")</f>
        <v/>
      </c>
      <c r="R67" s="67" t="str">
        <f>IF(LEN('ÚHRADOVÝ KATALOG VZP - ZP'!O71)&gt;0,'ÚHRADOVÝ KATALOG VZP - ZP'!O71,"")</f>
        <v/>
      </c>
    </row>
    <row r="68" spans="1:18" ht="30" customHeight="1" x14ac:dyDescent="0.2">
      <c r="A68" s="81" t="str">
        <f>IF(LEN('VZP - KONTROLA'!S72)=0,"",'ÚHRADOVÝ KATALOG VZP - ZP'!A72)</f>
        <v/>
      </c>
      <c r="B68" s="82" t="str">
        <f>IF(LEN('ÚHRADOVÝ KATALOG VZP - ZP'!B72)&gt;0,'ÚHRADOVÝ KATALOG VZP - ZP'!B72,"")</f>
        <v/>
      </c>
      <c r="C68" s="102" t="str">
        <f>IF(LEN('ÚHRADOVÝ KATALOG VZP - ZP'!C72)&gt;0,UPPER('ÚHRADOVÝ KATALOG VZP - ZP'!C72),"")</f>
        <v/>
      </c>
      <c r="D68" s="60" t="str">
        <f>IF(LEN('ÚHRADOVÝ KATALOG VZP - ZP'!D72)&gt;0,UPPER('ÚHRADOVÝ KATALOG VZP - ZP'!D72),"")</f>
        <v/>
      </c>
      <c r="E68" s="61" t="str">
        <f>IF(LEN('ÚHRADOVÝ KATALOG VZP - ZP'!E72)&gt;0,'ÚHRADOVÝ KATALOG VZP - ZP'!E72,"")</f>
        <v/>
      </c>
      <c r="F68" s="61" t="str">
        <f>IF(LEN('ÚHRADOVÝ KATALOG VZP - ZP'!F72)&gt;0,UPPER('ÚHRADOVÝ KATALOG VZP - ZP'!F72),"")</f>
        <v/>
      </c>
      <c r="G68" s="61" t="str">
        <f>IF(LEN('ÚHRADOVÝ KATALOG VZP - ZP'!G72)&gt;0,UPPER('ÚHRADOVÝ KATALOG VZP - ZP'!G72),"")</f>
        <v/>
      </c>
      <c r="H68" s="61" t="str">
        <f>IF(LEN('ÚHRADOVÝ KATALOG VZP - ZP'!H72)&gt;0,UPPER('ÚHRADOVÝ KATALOG VZP - ZP'!H72),"")</f>
        <v/>
      </c>
      <c r="I68" s="61" t="str">
        <f>IF(LEN('ÚHRADOVÝ KATALOG VZP - ZP'!I72)&gt;0,UPPER('ÚHRADOVÝ KATALOG VZP - ZP'!I72),"")</f>
        <v/>
      </c>
      <c r="J68" s="62" t="str">
        <f>IF(LEN('ÚHRADOVÝ KATALOG VZP - ZP'!J72)&gt;0,'ÚHRADOVÝ KATALOG VZP - ZP'!J72,"")</f>
        <v/>
      </c>
      <c r="K68" s="61" t="str">
        <f>IF(LEN('ÚHRADOVÝ KATALOG VZP - ZP'!K72)&gt;0,UPPER('ÚHRADOVÝ KATALOG VZP - ZP'!K72),"")</f>
        <v/>
      </c>
      <c r="L68" s="63" t="str">
        <f>IF(LEN('ÚHRADOVÝ KATALOG VZP - ZP'!L72)&gt;0,'ÚHRADOVÝ KATALOG VZP - ZP'!L72,"")</f>
        <v/>
      </c>
      <c r="M68" s="64" t="str">
        <f>IF(LEN('ÚHRADOVÝ KATALOG VZP - ZP'!M72)&gt;0,'ÚHRADOVÝ KATALOG VZP - ZP'!M72,"")</f>
        <v/>
      </c>
      <c r="N68" s="48" t="str">
        <f>IF(LEN('ÚHRADOVÝ KATALOG VZP - ZP'!$N72)&gt;0,'ÚHRADOVÝ KATALOG VZP - ZP'!$N72,"")</f>
        <v/>
      </c>
      <c r="O68" s="48" t="str">
        <f>IF(LEN('ÚHRADOVÝ KATALOG VZP - ZP'!$N72)&gt;0,'ÚHRADOVÝ KATALOG VZP - ZP'!$N72,"")</f>
        <v/>
      </c>
      <c r="P68" s="65"/>
      <c r="Q68" s="66" t="str">
        <f>IF(LEN('ÚHRADOVÝ KATALOG VZP - ZP'!Q72)&gt;0,'ÚHRADOVÝ KATALOG VZP - ZP'!Q72,"")</f>
        <v/>
      </c>
      <c r="R68" s="67" t="str">
        <f>IF(LEN('ÚHRADOVÝ KATALOG VZP - ZP'!O72)&gt;0,'ÚHRADOVÝ KATALOG VZP - ZP'!O72,"")</f>
        <v/>
      </c>
    </row>
    <row r="69" spans="1:18" ht="30" customHeight="1" x14ac:dyDescent="0.2">
      <c r="A69" s="81" t="str">
        <f>IF(LEN('VZP - KONTROLA'!S73)=0,"",'ÚHRADOVÝ KATALOG VZP - ZP'!A73)</f>
        <v/>
      </c>
      <c r="B69" s="82" t="str">
        <f>IF(LEN('ÚHRADOVÝ KATALOG VZP - ZP'!B73)&gt;0,'ÚHRADOVÝ KATALOG VZP - ZP'!B73,"")</f>
        <v/>
      </c>
      <c r="C69" s="102" t="str">
        <f>IF(LEN('ÚHRADOVÝ KATALOG VZP - ZP'!C73)&gt;0,UPPER('ÚHRADOVÝ KATALOG VZP - ZP'!C73),"")</f>
        <v/>
      </c>
      <c r="D69" s="60" t="str">
        <f>IF(LEN('ÚHRADOVÝ KATALOG VZP - ZP'!D73)&gt;0,UPPER('ÚHRADOVÝ KATALOG VZP - ZP'!D73),"")</f>
        <v/>
      </c>
      <c r="E69" s="61" t="str">
        <f>IF(LEN('ÚHRADOVÝ KATALOG VZP - ZP'!E73)&gt;0,'ÚHRADOVÝ KATALOG VZP - ZP'!E73,"")</f>
        <v/>
      </c>
      <c r="F69" s="61" t="str">
        <f>IF(LEN('ÚHRADOVÝ KATALOG VZP - ZP'!F73)&gt;0,UPPER('ÚHRADOVÝ KATALOG VZP - ZP'!F73),"")</f>
        <v/>
      </c>
      <c r="G69" s="61" t="str">
        <f>IF(LEN('ÚHRADOVÝ KATALOG VZP - ZP'!G73)&gt;0,UPPER('ÚHRADOVÝ KATALOG VZP - ZP'!G73),"")</f>
        <v/>
      </c>
      <c r="H69" s="61" t="str">
        <f>IF(LEN('ÚHRADOVÝ KATALOG VZP - ZP'!H73)&gt;0,UPPER('ÚHRADOVÝ KATALOG VZP - ZP'!H73),"")</f>
        <v/>
      </c>
      <c r="I69" s="61" t="str">
        <f>IF(LEN('ÚHRADOVÝ KATALOG VZP - ZP'!I73)&gt;0,UPPER('ÚHRADOVÝ KATALOG VZP - ZP'!I73),"")</f>
        <v/>
      </c>
      <c r="J69" s="62" t="str">
        <f>IF(LEN('ÚHRADOVÝ KATALOG VZP - ZP'!J73)&gt;0,'ÚHRADOVÝ KATALOG VZP - ZP'!J73,"")</f>
        <v/>
      </c>
      <c r="K69" s="61" t="str">
        <f>IF(LEN('ÚHRADOVÝ KATALOG VZP - ZP'!K73)&gt;0,UPPER('ÚHRADOVÝ KATALOG VZP - ZP'!K73),"")</f>
        <v/>
      </c>
      <c r="L69" s="63" t="str">
        <f>IF(LEN('ÚHRADOVÝ KATALOG VZP - ZP'!L73)&gt;0,'ÚHRADOVÝ KATALOG VZP - ZP'!L73,"")</f>
        <v/>
      </c>
      <c r="M69" s="64" t="str">
        <f>IF(LEN('ÚHRADOVÝ KATALOG VZP - ZP'!M73)&gt;0,'ÚHRADOVÝ KATALOG VZP - ZP'!M73,"")</f>
        <v/>
      </c>
      <c r="N69" s="48" t="str">
        <f>IF(LEN('ÚHRADOVÝ KATALOG VZP - ZP'!$N73)&gt;0,'ÚHRADOVÝ KATALOG VZP - ZP'!$N73,"")</f>
        <v/>
      </c>
      <c r="O69" s="48" t="str">
        <f>IF(LEN('ÚHRADOVÝ KATALOG VZP - ZP'!$N73)&gt;0,'ÚHRADOVÝ KATALOG VZP - ZP'!$N73,"")</f>
        <v/>
      </c>
      <c r="P69" s="65"/>
      <c r="Q69" s="66" t="str">
        <f>IF(LEN('ÚHRADOVÝ KATALOG VZP - ZP'!Q73)&gt;0,'ÚHRADOVÝ KATALOG VZP - ZP'!Q73,"")</f>
        <v/>
      </c>
      <c r="R69" s="67" t="str">
        <f>IF(LEN('ÚHRADOVÝ KATALOG VZP - ZP'!O73)&gt;0,'ÚHRADOVÝ KATALOG VZP - ZP'!O73,"")</f>
        <v/>
      </c>
    </row>
    <row r="70" spans="1:18" ht="30" customHeight="1" x14ac:dyDescent="0.2">
      <c r="A70" s="81" t="str">
        <f>IF(LEN('VZP - KONTROLA'!S74)=0,"",'ÚHRADOVÝ KATALOG VZP - ZP'!A74)</f>
        <v/>
      </c>
      <c r="B70" s="82" t="str">
        <f>IF(LEN('ÚHRADOVÝ KATALOG VZP - ZP'!B74)&gt;0,'ÚHRADOVÝ KATALOG VZP - ZP'!B74,"")</f>
        <v/>
      </c>
      <c r="C70" s="102" t="str">
        <f>IF(LEN('ÚHRADOVÝ KATALOG VZP - ZP'!C74)&gt;0,UPPER('ÚHRADOVÝ KATALOG VZP - ZP'!C74),"")</f>
        <v/>
      </c>
      <c r="D70" s="60" t="str">
        <f>IF(LEN('ÚHRADOVÝ KATALOG VZP - ZP'!D74)&gt;0,UPPER('ÚHRADOVÝ KATALOG VZP - ZP'!D74),"")</f>
        <v/>
      </c>
      <c r="E70" s="61" t="str">
        <f>IF(LEN('ÚHRADOVÝ KATALOG VZP - ZP'!E74)&gt;0,'ÚHRADOVÝ KATALOG VZP - ZP'!E74,"")</f>
        <v/>
      </c>
      <c r="F70" s="61" t="str">
        <f>IF(LEN('ÚHRADOVÝ KATALOG VZP - ZP'!F74)&gt;0,UPPER('ÚHRADOVÝ KATALOG VZP - ZP'!F74),"")</f>
        <v/>
      </c>
      <c r="G70" s="61" t="str">
        <f>IF(LEN('ÚHRADOVÝ KATALOG VZP - ZP'!G74)&gt;0,UPPER('ÚHRADOVÝ KATALOG VZP - ZP'!G74),"")</f>
        <v/>
      </c>
      <c r="H70" s="61" t="str">
        <f>IF(LEN('ÚHRADOVÝ KATALOG VZP - ZP'!H74)&gt;0,UPPER('ÚHRADOVÝ KATALOG VZP - ZP'!H74),"")</f>
        <v/>
      </c>
      <c r="I70" s="61" t="str">
        <f>IF(LEN('ÚHRADOVÝ KATALOG VZP - ZP'!I74)&gt;0,UPPER('ÚHRADOVÝ KATALOG VZP - ZP'!I74),"")</f>
        <v/>
      </c>
      <c r="J70" s="62" t="str">
        <f>IF(LEN('ÚHRADOVÝ KATALOG VZP - ZP'!J74)&gt;0,'ÚHRADOVÝ KATALOG VZP - ZP'!J74,"")</f>
        <v/>
      </c>
      <c r="K70" s="61" t="str">
        <f>IF(LEN('ÚHRADOVÝ KATALOG VZP - ZP'!K74)&gt;0,UPPER('ÚHRADOVÝ KATALOG VZP - ZP'!K74),"")</f>
        <v/>
      </c>
      <c r="L70" s="63" t="str">
        <f>IF(LEN('ÚHRADOVÝ KATALOG VZP - ZP'!L74)&gt;0,'ÚHRADOVÝ KATALOG VZP - ZP'!L74,"")</f>
        <v/>
      </c>
      <c r="M70" s="64" t="str">
        <f>IF(LEN('ÚHRADOVÝ KATALOG VZP - ZP'!M74)&gt;0,'ÚHRADOVÝ KATALOG VZP - ZP'!M74,"")</f>
        <v/>
      </c>
      <c r="N70" s="48" t="str">
        <f>IF(LEN('ÚHRADOVÝ KATALOG VZP - ZP'!$N74)&gt;0,'ÚHRADOVÝ KATALOG VZP - ZP'!$N74,"")</f>
        <v/>
      </c>
      <c r="O70" s="48" t="str">
        <f>IF(LEN('ÚHRADOVÝ KATALOG VZP - ZP'!$N74)&gt;0,'ÚHRADOVÝ KATALOG VZP - ZP'!$N74,"")</f>
        <v/>
      </c>
      <c r="P70" s="65"/>
      <c r="Q70" s="66" t="str">
        <f>IF(LEN('ÚHRADOVÝ KATALOG VZP - ZP'!Q74)&gt;0,'ÚHRADOVÝ KATALOG VZP - ZP'!Q74,"")</f>
        <v/>
      </c>
      <c r="R70" s="67" t="str">
        <f>IF(LEN('ÚHRADOVÝ KATALOG VZP - ZP'!O74)&gt;0,'ÚHRADOVÝ KATALOG VZP - ZP'!O74,"")</f>
        <v/>
      </c>
    </row>
    <row r="71" spans="1:18" ht="30" customHeight="1" x14ac:dyDescent="0.2">
      <c r="A71" s="81" t="str">
        <f>IF(LEN('VZP - KONTROLA'!S75)=0,"",'ÚHRADOVÝ KATALOG VZP - ZP'!A75)</f>
        <v/>
      </c>
      <c r="B71" s="82" t="str">
        <f>IF(LEN('ÚHRADOVÝ KATALOG VZP - ZP'!B75)&gt;0,'ÚHRADOVÝ KATALOG VZP - ZP'!B75,"")</f>
        <v/>
      </c>
      <c r="C71" s="102" t="str">
        <f>IF(LEN('ÚHRADOVÝ KATALOG VZP - ZP'!C75)&gt;0,UPPER('ÚHRADOVÝ KATALOG VZP - ZP'!C75),"")</f>
        <v/>
      </c>
      <c r="D71" s="60" t="str">
        <f>IF(LEN('ÚHRADOVÝ KATALOG VZP - ZP'!D75)&gt;0,UPPER('ÚHRADOVÝ KATALOG VZP - ZP'!D75),"")</f>
        <v/>
      </c>
      <c r="E71" s="61" t="str">
        <f>IF(LEN('ÚHRADOVÝ KATALOG VZP - ZP'!E75)&gt;0,'ÚHRADOVÝ KATALOG VZP - ZP'!E75,"")</f>
        <v/>
      </c>
      <c r="F71" s="61" t="str">
        <f>IF(LEN('ÚHRADOVÝ KATALOG VZP - ZP'!F75)&gt;0,UPPER('ÚHRADOVÝ KATALOG VZP - ZP'!F75),"")</f>
        <v/>
      </c>
      <c r="G71" s="61" t="str">
        <f>IF(LEN('ÚHRADOVÝ KATALOG VZP - ZP'!G75)&gt;0,UPPER('ÚHRADOVÝ KATALOG VZP - ZP'!G75),"")</f>
        <v/>
      </c>
      <c r="H71" s="61" t="str">
        <f>IF(LEN('ÚHRADOVÝ KATALOG VZP - ZP'!H75)&gt;0,UPPER('ÚHRADOVÝ KATALOG VZP - ZP'!H75),"")</f>
        <v/>
      </c>
      <c r="I71" s="61" t="str">
        <f>IF(LEN('ÚHRADOVÝ KATALOG VZP - ZP'!I75)&gt;0,UPPER('ÚHRADOVÝ KATALOG VZP - ZP'!I75),"")</f>
        <v/>
      </c>
      <c r="J71" s="62" t="str">
        <f>IF(LEN('ÚHRADOVÝ KATALOG VZP - ZP'!J75)&gt;0,'ÚHRADOVÝ KATALOG VZP - ZP'!J75,"")</f>
        <v/>
      </c>
      <c r="K71" s="61" t="str">
        <f>IF(LEN('ÚHRADOVÝ KATALOG VZP - ZP'!K75)&gt;0,UPPER('ÚHRADOVÝ KATALOG VZP - ZP'!K75),"")</f>
        <v/>
      </c>
      <c r="L71" s="63" t="str">
        <f>IF(LEN('ÚHRADOVÝ KATALOG VZP - ZP'!L75)&gt;0,'ÚHRADOVÝ KATALOG VZP - ZP'!L75,"")</f>
        <v/>
      </c>
      <c r="M71" s="64" t="str">
        <f>IF(LEN('ÚHRADOVÝ KATALOG VZP - ZP'!M75)&gt;0,'ÚHRADOVÝ KATALOG VZP - ZP'!M75,"")</f>
        <v/>
      </c>
      <c r="N71" s="48" t="str">
        <f>IF(LEN('ÚHRADOVÝ KATALOG VZP - ZP'!$N75)&gt;0,'ÚHRADOVÝ KATALOG VZP - ZP'!$N75,"")</f>
        <v/>
      </c>
      <c r="O71" s="48" t="str">
        <f>IF(LEN('ÚHRADOVÝ KATALOG VZP - ZP'!$N75)&gt;0,'ÚHRADOVÝ KATALOG VZP - ZP'!$N75,"")</f>
        <v/>
      </c>
      <c r="P71" s="65"/>
      <c r="Q71" s="66" t="str">
        <f>IF(LEN('ÚHRADOVÝ KATALOG VZP - ZP'!Q75)&gt;0,'ÚHRADOVÝ KATALOG VZP - ZP'!Q75,"")</f>
        <v/>
      </c>
      <c r="R71" s="67" t="str">
        <f>IF(LEN('ÚHRADOVÝ KATALOG VZP - ZP'!O75)&gt;0,'ÚHRADOVÝ KATALOG VZP - ZP'!O75,"")</f>
        <v/>
      </c>
    </row>
    <row r="72" spans="1:18" ht="30" customHeight="1" x14ac:dyDescent="0.2">
      <c r="A72" s="81" t="str">
        <f>IF(LEN('VZP - KONTROLA'!S76)=0,"",'ÚHRADOVÝ KATALOG VZP - ZP'!A76)</f>
        <v/>
      </c>
      <c r="B72" s="82" t="str">
        <f>IF(LEN('ÚHRADOVÝ KATALOG VZP - ZP'!B76)&gt;0,'ÚHRADOVÝ KATALOG VZP - ZP'!B76,"")</f>
        <v/>
      </c>
      <c r="C72" s="102" t="str">
        <f>IF(LEN('ÚHRADOVÝ KATALOG VZP - ZP'!C76)&gt;0,UPPER('ÚHRADOVÝ KATALOG VZP - ZP'!C76),"")</f>
        <v/>
      </c>
      <c r="D72" s="60" t="str">
        <f>IF(LEN('ÚHRADOVÝ KATALOG VZP - ZP'!D76)&gt;0,UPPER('ÚHRADOVÝ KATALOG VZP - ZP'!D76),"")</f>
        <v/>
      </c>
      <c r="E72" s="61" t="str">
        <f>IF(LEN('ÚHRADOVÝ KATALOG VZP - ZP'!E76)&gt;0,'ÚHRADOVÝ KATALOG VZP - ZP'!E76,"")</f>
        <v/>
      </c>
      <c r="F72" s="61" t="str">
        <f>IF(LEN('ÚHRADOVÝ KATALOG VZP - ZP'!F76)&gt;0,UPPER('ÚHRADOVÝ KATALOG VZP - ZP'!F76),"")</f>
        <v/>
      </c>
      <c r="G72" s="61" t="str">
        <f>IF(LEN('ÚHRADOVÝ KATALOG VZP - ZP'!G76)&gt;0,UPPER('ÚHRADOVÝ KATALOG VZP - ZP'!G76),"")</f>
        <v/>
      </c>
      <c r="H72" s="61" t="str">
        <f>IF(LEN('ÚHRADOVÝ KATALOG VZP - ZP'!H76)&gt;0,UPPER('ÚHRADOVÝ KATALOG VZP - ZP'!H76),"")</f>
        <v/>
      </c>
      <c r="I72" s="61" t="str">
        <f>IF(LEN('ÚHRADOVÝ KATALOG VZP - ZP'!I76)&gt;0,UPPER('ÚHRADOVÝ KATALOG VZP - ZP'!I76),"")</f>
        <v/>
      </c>
      <c r="J72" s="62" t="str">
        <f>IF(LEN('ÚHRADOVÝ KATALOG VZP - ZP'!J76)&gt;0,'ÚHRADOVÝ KATALOG VZP - ZP'!J76,"")</f>
        <v/>
      </c>
      <c r="K72" s="61" t="str">
        <f>IF(LEN('ÚHRADOVÝ KATALOG VZP - ZP'!K76)&gt;0,UPPER('ÚHRADOVÝ KATALOG VZP - ZP'!K76),"")</f>
        <v/>
      </c>
      <c r="L72" s="63" t="str">
        <f>IF(LEN('ÚHRADOVÝ KATALOG VZP - ZP'!L76)&gt;0,'ÚHRADOVÝ KATALOG VZP - ZP'!L76,"")</f>
        <v/>
      </c>
      <c r="M72" s="64" t="str">
        <f>IF(LEN('ÚHRADOVÝ KATALOG VZP - ZP'!M76)&gt;0,'ÚHRADOVÝ KATALOG VZP - ZP'!M76,"")</f>
        <v/>
      </c>
      <c r="N72" s="48" t="str">
        <f>IF(LEN('ÚHRADOVÝ KATALOG VZP - ZP'!$N76)&gt;0,'ÚHRADOVÝ KATALOG VZP - ZP'!$N76,"")</f>
        <v/>
      </c>
      <c r="O72" s="48" t="str">
        <f>IF(LEN('ÚHRADOVÝ KATALOG VZP - ZP'!$N76)&gt;0,'ÚHRADOVÝ KATALOG VZP - ZP'!$N76,"")</f>
        <v/>
      </c>
      <c r="P72" s="65"/>
      <c r="Q72" s="66" t="str">
        <f>IF(LEN('ÚHRADOVÝ KATALOG VZP - ZP'!Q76)&gt;0,'ÚHRADOVÝ KATALOG VZP - ZP'!Q76,"")</f>
        <v/>
      </c>
      <c r="R72" s="67" t="str">
        <f>IF(LEN('ÚHRADOVÝ KATALOG VZP - ZP'!O76)&gt;0,'ÚHRADOVÝ KATALOG VZP - ZP'!O76,"")</f>
        <v/>
      </c>
    </row>
    <row r="73" spans="1:18" ht="30" customHeight="1" x14ac:dyDescent="0.2">
      <c r="A73" s="81" t="str">
        <f>IF(LEN('VZP - KONTROLA'!S77)=0,"",'ÚHRADOVÝ KATALOG VZP - ZP'!A77)</f>
        <v/>
      </c>
      <c r="B73" s="82" t="str">
        <f>IF(LEN('ÚHRADOVÝ KATALOG VZP - ZP'!B77)&gt;0,'ÚHRADOVÝ KATALOG VZP - ZP'!B77,"")</f>
        <v/>
      </c>
      <c r="C73" s="102" t="str">
        <f>IF(LEN('ÚHRADOVÝ KATALOG VZP - ZP'!C77)&gt;0,UPPER('ÚHRADOVÝ KATALOG VZP - ZP'!C77),"")</f>
        <v/>
      </c>
      <c r="D73" s="60" t="str">
        <f>IF(LEN('ÚHRADOVÝ KATALOG VZP - ZP'!D77)&gt;0,UPPER('ÚHRADOVÝ KATALOG VZP - ZP'!D77),"")</f>
        <v/>
      </c>
      <c r="E73" s="61" t="str">
        <f>IF(LEN('ÚHRADOVÝ KATALOG VZP - ZP'!E77)&gt;0,'ÚHRADOVÝ KATALOG VZP - ZP'!E77,"")</f>
        <v/>
      </c>
      <c r="F73" s="61" t="str">
        <f>IF(LEN('ÚHRADOVÝ KATALOG VZP - ZP'!F77)&gt;0,UPPER('ÚHRADOVÝ KATALOG VZP - ZP'!F77),"")</f>
        <v/>
      </c>
      <c r="G73" s="61" t="str">
        <f>IF(LEN('ÚHRADOVÝ KATALOG VZP - ZP'!G77)&gt;0,UPPER('ÚHRADOVÝ KATALOG VZP - ZP'!G77),"")</f>
        <v/>
      </c>
      <c r="H73" s="61" t="str">
        <f>IF(LEN('ÚHRADOVÝ KATALOG VZP - ZP'!H77)&gt;0,UPPER('ÚHRADOVÝ KATALOG VZP - ZP'!H77),"")</f>
        <v/>
      </c>
      <c r="I73" s="61" t="str">
        <f>IF(LEN('ÚHRADOVÝ KATALOG VZP - ZP'!I77)&gt;0,UPPER('ÚHRADOVÝ KATALOG VZP - ZP'!I77),"")</f>
        <v/>
      </c>
      <c r="J73" s="62" t="str">
        <f>IF(LEN('ÚHRADOVÝ KATALOG VZP - ZP'!J77)&gt;0,'ÚHRADOVÝ KATALOG VZP - ZP'!J77,"")</f>
        <v/>
      </c>
      <c r="K73" s="61" t="str">
        <f>IF(LEN('ÚHRADOVÝ KATALOG VZP - ZP'!K77)&gt;0,UPPER('ÚHRADOVÝ KATALOG VZP - ZP'!K77),"")</f>
        <v/>
      </c>
      <c r="L73" s="63" t="str">
        <f>IF(LEN('ÚHRADOVÝ KATALOG VZP - ZP'!L77)&gt;0,'ÚHRADOVÝ KATALOG VZP - ZP'!L77,"")</f>
        <v/>
      </c>
      <c r="M73" s="64" t="str">
        <f>IF(LEN('ÚHRADOVÝ KATALOG VZP - ZP'!M77)&gt;0,'ÚHRADOVÝ KATALOG VZP - ZP'!M77,"")</f>
        <v/>
      </c>
      <c r="N73" s="48" t="str">
        <f>IF(LEN('ÚHRADOVÝ KATALOG VZP - ZP'!$N77)&gt;0,'ÚHRADOVÝ KATALOG VZP - ZP'!$N77,"")</f>
        <v/>
      </c>
      <c r="O73" s="48" t="str">
        <f>IF(LEN('ÚHRADOVÝ KATALOG VZP - ZP'!$N77)&gt;0,'ÚHRADOVÝ KATALOG VZP - ZP'!$N77,"")</f>
        <v/>
      </c>
      <c r="P73" s="65"/>
      <c r="Q73" s="66" t="str">
        <f>IF(LEN('ÚHRADOVÝ KATALOG VZP - ZP'!Q77)&gt;0,'ÚHRADOVÝ KATALOG VZP - ZP'!Q77,"")</f>
        <v/>
      </c>
      <c r="R73" s="67" t="str">
        <f>IF(LEN('ÚHRADOVÝ KATALOG VZP - ZP'!O77)&gt;0,'ÚHRADOVÝ KATALOG VZP - ZP'!O77,"")</f>
        <v/>
      </c>
    </row>
    <row r="74" spans="1:18" ht="30" customHeight="1" x14ac:dyDescent="0.2">
      <c r="A74" s="81" t="str">
        <f>IF(LEN('VZP - KONTROLA'!S78)=0,"",'ÚHRADOVÝ KATALOG VZP - ZP'!A78)</f>
        <v/>
      </c>
      <c r="B74" s="82" t="str">
        <f>IF(LEN('ÚHRADOVÝ KATALOG VZP - ZP'!B78)&gt;0,'ÚHRADOVÝ KATALOG VZP - ZP'!B78,"")</f>
        <v/>
      </c>
      <c r="C74" s="102" t="str">
        <f>IF(LEN('ÚHRADOVÝ KATALOG VZP - ZP'!C78)&gt;0,UPPER('ÚHRADOVÝ KATALOG VZP - ZP'!C78),"")</f>
        <v/>
      </c>
      <c r="D74" s="60" t="str">
        <f>IF(LEN('ÚHRADOVÝ KATALOG VZP - ZP'!D78)&gt;0,UPPER('ÚHRADOVÝ KATALOG VZP - ZP'!D78),"")</f>
        <v/>
      </c>
      <c r="E74" s="61" t="str">
        <f>IF(LEN('ÚHRADOVÝ KATALOG VZP - ZP'!E78)&gt;0,'ÚHRADOVÝ KATALOG VZP - ZP'!E78,"")</f>
        <v/>
      </c>
      <c r="F74" s="61" t="str">
        <f>IF(LEN('ÚHRADOVÝ KATALOG VZP - ZP'!F78)&gt;0,UPPER('ÚHRADOVÝ KATALOG VZP - ZP'!F78),"")</f>
        <v/>
      </c>
      <c r="G74" s="61" t="str">
        <f>IF(LEN('ÚHRADOVÝ KATALOG VZP - ZP'!G78)&gt;0,UPPER('ÚHRADOVÝ KATALOG VZP - ZP'!G78),"")</f>
        <v/>
      </c>
      <c r="H74" s="61" t="str">
        <f>IF(LEN('ÚHRADOVÝ KATALOG VZP - ZP'!H78)&gt;0,UPPER('ÚHRADOVÝ KATALOG VZP - ZP'!H78),"")</f>
        <v/>
      </c>
      <c r="I74" s="61" t="str">
        <f>IF(LEN('ÚHRADOVÝ KATALOG VZP - ZP'!I78)&gt;0,UPPER('ÚHRADOVÝ KATALOG VZP - ZP'!I78),"")</f>
        <v/>
      </c>
      <c r="J74" s="62" t="str">
        <f>IF(LEN('ÚHRADOVÝ KATALOG VZP - ZP'!J78)&gt;0,'ÚHRADOVÝ KATALOG VZP - ZP'!J78,"")</f>
        <v/>
      </c>
      <c r="K74" s="61" t="str">
        <f>IF(LEN('ÚHRADOVÝ KATALOG VZP - ZP'!K78)&gt;0,UPPER('ÚHRADOVÝ KATALOG VZP - ZP'!K78),"")</f>
        <v/>
      </c>
      <c r="L74" s="63" t="str">
        <f>IF(LEN('ÚHRADOVÝ KATALOG VZP - ZP'!L78)&gt;0,'ÚHRADOVÝ KATALOG VZP - ZP'!L78,"")</f>
        <v/>
      </c>
      <c r="M74" s="64" t="str">
        <f>IF(LEN('ÚHRADOVÝ KATALOG VZP - ZP'!M78)&gt;0,'ÚHRADOVÝ KATALOG VZP - ZP'!M78,"")</f>
        <v/>
      </c>
      <c r="N74" s="48" t="str">
        <f>IF(LEN('ÚHRADOVÝ KATALOG VZP - ZP'!$N78)&gt;0,'ÚHRADOVÝ KATALOG VZP - ZP'!$N78,"")</f>
        <v/>
      </c>
      <c r="O74" s="48" t="str">
        <f>IF(LEN('ÚHRADOVÝ KATALOG VZP - ZP'!$N78)&gt;0,'ÚHRADOVÝ KATALOG VZP - ZP'!$N78,"")</f>
        <v/>
      </c>
      <c r="P74" s="65"/>
      <c r="Q74" s="66" t="str">
        <f>IF(LEN('ÚHRADOVÝ KATALOG VZP - ZP'!Q78)&gt;0,'ÚHRADOVÝ KATALOG VZP - ZP'!Q78,"")</f>
        <v/>
      </c>
      <c r="R74" s="67" t="str">
        <f>IF(LEN('ÚHRADOVÝ KATALOG VZP - ZP'!O78)&gt;0,'ÚHRADOVÝ KATALOG VZP - ZP'!O78,"")</f>
        <v/>
      </c>
    </row>
    <row r="75" spans="1:18" ht="30" customHeight="1" x14ac:dyDescent="0.2">
      <c r="A75" s="81" t="str">
        <f>IF(LEN('VZP - KONTROLA'!S79)=0,"",'ÚHRADOVÝ KATALOG VZP - ZP'!A79)</f>
        <v/>
      </c>
      <c r="B75" s="82" t="str">
        <f>IF(LEN('ÚHRADOVÝ KATALOG VZP - ZP'!B79)&gt;0,'ÚHRADOVÝ KATALOG VZP - ZP'!B79,"")</f>
        <v/>
      </c>
      <c r="C75" s="102" t="str">
        <f>IF(LEN('ÚHRADOVÝ KATALOG VZP - ZP'!C79)&gt;0,UPPER('ÚHRADOVÝ KATALOG VZP - ZP'!C79),"")</f>
        <v/>
      </c>
      <c r="D75" s="60" t="str">
        <f>IF(LEN('ÚHRADOVÝ KATALOG VZP - ZP'!D79)&gt;0,UPPER('ÚHRADOVÝ KATALOG VZP - ZP'!D79),"")</f>
        <v/>
      </c>
      <c r="E75" s="61" t="str">
        <f>IF(LEN('ÚHRADOVÝ KATALOG VZP - ZP'!E79)&gt;0,'ÚHRADOVÝ KATALOG VZP - ZP'!E79,"")</f>
        <v/>
      </c>
      <c r="F75" s="61" t="str">
        <f>IF(LEN('ÚHRADOVÝ KATALOG VZP - ZP'!F79)&gt;0,UPPER('ÚHRADOVÝ KATALOG VZP - ZP'!F79),"")</f>
        <v/>
      </c>
      <c r="G75" s="61" t="str">
        <f>IF(LEN('ÚHRADOVÝ KATALOG VZP - ZP'!G79)&gt;0,UPPER('ÚHRADOVÝ KATALOG VZP - ZP'!G79),"")</f>
        <v/>
      </c>
      <c r="H75" s="61" t="str">
        <f>IF(LEN('ÚHRADOVÝ KATALOG VZP - ZP'!H79)&gt;0,UPPER('ÚHRADOVÝ KATALOG VZP - ZP'!H79),"")</f>
        <v/>
      </c>
      <c r="I75" s="61" t="str">
        <f>IF(LEN('ÚHRADOVÝ KATALOG VZP - ZP'!I79)&gt;0,UPPER('ÚHRADOVÝ KATALOG VZP - ZP'!I79),"")</f>
        <v/>
      </c>
      <c r="J75" s="62" t="str">
        <f>IF(LEN('ÚHRADOVÝ KATALOG VZP - ZP'!J79)&gt;0,'ÚHRADOVÝ KATALOG VZP - ZP'!J79,"")</f>
        <v/>
      </c>
      <c r="K75" s="61" t="str">
        <f>IF(LEN('ÚHRADOVÝ KATALOG VZP - ZP'!K79)&gt;0,UPPER('ÚHRADOVÝ KATALOG VZP - ZP'!K79),"")</f>
        <v/>
      </c>
      <c r="L75" s="63" t="str">
        <f>IF(LEN('ÚHRADOVÝ KATALOG VZP - ZP'!L79)&gt;0,'ÚHRADOVÝ KATALOG VZP - ZP'!L79,"")</f>
        <v/>
      </c>
      <c r="M75" s="64" t="str">
        <f>IF(LEN('ÚHRADOVÝ KATALOG VZP - ZP'!M79)&gt;0,'ÚHRADOVÝ KATALOG VZP - ZP'!M79,"")</f>
        <v/>
      </c>
      <c r="N75" s="48" t="str">
        <f>IF(LEN('ÚHRADOVÝ KATALOG VZP - ZP'!$N79)&gt;0,'ÚHRADOVÝ KATALOG VZP - ZP'!$N79,"")</f>
        <v/>
      </c>
      <c r="O75" s="48" t="str">
        <f>IF(LEN('ÚHRADOVÝ KATALOG VZP - ZP'!$N79)&gt;0,'ÚHRADOVÝ KATALOG VZP - ZP'!$N79,"")</f>
        <v/>
      </c>
      <c r="P75" s="65"/>
      <c r="Q75" s="66" t="str">
        <f>IF(LEN('ÚHRADOVÝ KATALOG VZP - ZP'!Q79)&gt;0,'ÚHRADOVÝ KATALOG VZP - ZP'!Q79,"")</f>
        <v/>
      </c>
      <c r="R75" s="67" t="str">
        <f>IF(LEN('ÚHRADOVÝ KATALOG VZP - ZP'!O79)&gt;0,'ÚHRADOVÝ KATALOG VZP - ZP'!O79,"")</f>
        <v/>
      </c>
    </row>
    <row r="76" spans="1:18" ht="30" customHeight="1" x14ac:dyDescent="0.2">
      <c r="A76" s="81" t="str">
        <f>IF(LEN('VZP - KONTROLA'!S80)=0,"",'ÚHRADOVÝ KATALOG VZP - ZP'!A80)</f>
        <v/>
      </c>
      <c r="B76" s="82" t="str">
        <f>IF(LEN('ÚHRADOVÝ KATALOG VZP - ZP'!B80)&gt;0,'ÚHRADOVÝ KATALOG VZP - ZP'!B80,"")</f>
        <v/>
      </c>
      <c r="C76" s="102" t="str">
        <f>IF(LEN('ÚHRADOVÝ KATALOG VZP - ZP'!C80)&gt;0,UPPER('ÚHRADOVÝ KATALOG VZP - ZP'!C80),"")</f>
        <v/>
      </c>
      <c r="D76" s="60" t="str">
        <f>IF(LEN('ÚHRADOVÝ KATALOG VZP - ZP'!D80)&gt;0,UPPER('ÚHRADOVÝ KATALOG VZP - ZP'!D80),"")</f>
        <v/>
      </c>
      <c r="E76" s="61" t="str">
        <f>IF(LEN('ÚHRADOVÝ KATALOG VZP - ZP'!E80)&gt;0,'ÚHRADOVÝ KATALOG VZP - ZP'!E80,"")</f>
        <v/>
      </c>
      <c r="F76" s="61" t="str">
        <f>IF(LEN('ÚHRADOVÝ KATALOG VZP - ZP'!F80)&gt;0,UPPER('ÚHRADOVÝ KATALOG VZP - ZP'!F80),"")</f>
        <v/>
      </c>
      <c r="G76" s="61" t="str">
        <f>IF(LEN('ÚHRADOVÝ KATALOG VZP - ZP'!G80)&gt;0,UPPER('ÚHRADOVÝ KATALOG VZP - ZP'!G80),"")</f>
        <v/>
      </c>
      <c r="H76" s="61" t="str">
        <f>IF(LEN('ÚHRADOVÝ KATALOG VZP - ZP'!H80)&gt;0,UPPER('ÚHRADOVÝ KATALOG VZP - ZP'!H80),"")</f>
        <v/>
      </c>
      <c r="I76" s="61" t="str">
        <f>IF(LEN('ÚHRADOVÝ KATALOG VZP - ZP'!I80)&gt;0,UPPER('ÚHRADOVÝ KATALOG VZP - ZP'!I80),"")</f>
        <v/>
      </c>
      <c r="J76" s="62" t="str">
        <f>IF(LEN('ÚHRADOVÝ KATALOG VZP - ZP'!J80)&gt;0,'ÚHRADOVÝ KATALOG VZP - ZP'!J80,"")</f>
        <v/>
      </c>
      <c r="K76" s="61" t="str">
        <f>IF(LEN('ÚHRADOVÝ KATALOG VZP - ZP'!K80)&gt;0,UPPER('ÚHRADOVÝ KATALOG VZP - ZP'!K80),"")</f>
        <v/>
      </c>
      <c r="L76" s="63" t="str">
        <f>IF(LEN('ÚHRADOVÝ KATALOG VZP - ZP'!L80)&gt;0,'ÚHRADOVÝ KATALOG VZP - ZP'!L80,"")</f>
        <v/>
      </c>
      <c r="M76" s="64" t="str">
        <f>IF(LEN('ÚHRADOVÝ KATALOG VZP - ZP'!M80)&gt;0,'ÚHRADOVÝ KATALOG VZP - ZP'!M80,"")</f>
        <v/>
      </c>
      <c r="N76" s="48" t="str">
        <f>IF(LEN('ÚHRADOVÝ KATALOG VZP - ZP'!$N80)&gt;0,'ÚHRADOVÝ KATALOG VZP - ZP'!$N80,"")</f>
        <v/>
      </c>
      <c r="O76" s="48" t="str">
        <f>IF(LEN('ÚHRADOVÝ KATALOG VZP - ZP'!$N80)&gt;0,'ÚHRADOVÝ KATALOG VZP - ZP'!$N80,"")</f>
        <v/>
      </c>
      <c r="P76" s="65"/>
      <c r="Q76" s="66" t="str">
        <f>IF(LEN('ÚHRADOVÝ KATALOG VZP - ZP'!Q80)&gt;0,'ÚHRADOVÝ KATALOG VZP - ZP'!Q80,"")</f>
        <v/>
      </c>
      <c r="R76" s="67" t="str">
        <f>IF(LEN('ÚHRADOVÝ KATALOG VZP - ZP'!O80)&gt;0,'ÚHRADOVÝ KATALOG VZP - ZP'!O80,"")</f>
        <v/>
      </c>
    </row>
    <row r="77" spans="1:18" ht="30" customHeight="1" x14ac:dyDescent="0.2">
      <c r="A77" s="81" t="str">
        <f>IF(LEN('VZP - KONTROLA'!S81)=0,"",'ÚHRADOVÝ KATALOG VZP - ZP'!A81)</f>
        <v/>
      </c>
      <c r="B77" s="82" t="str">
        <f>IF(LEN('ÚHRADOVÝ KATALOG VZP - ZP'!B81)&gt;0,'ÚHRADOVÝ KATALOG VZP - ZP'!B81,"")</f>
        <v/>
      </c>
      <c r="C77" s="102" t="str">
        <f>IF(LEN('ÚHRADOVÝ KATALOG VZP - ZP'!C81)&gt;0,UPPER('ÚHRADOVÝ KATALOG VZP - ZP'!C81),"")</f>
        <v/>
      </c>
      <c r="D77" s="60" t="str">
        <f>IF(LEN('ÚHRADOVÝ KATALOG VZP - ZP'!D81)&gt;0,UPPER('ÚHRADOVÝ KATALOG VZP - ZP'!D81),"")</f>
        <v/>
      </c>
      <c r="E77" s="61" t="str">
        <f>IF(LEN('ÚHRADOVÝ KATALOG VZP - ZP'!E81)&gt;0,'ÚHRADOVÝ KATALOG VZP - ZP'!E81,"")</f>
        <v/>
      </c>
      <c r="F77" s="61" t="str">
        <f>IF(LEN('ÚHRADOVÝ KATALOG VZP - ZP'!F81)&gt;0,UPPER('ÚHRADOVÝ KATALOG VZP - ZP'!F81),"")</f>
        <v/>
      </c>
      <c r="G77" s="61" t="str">
        <f>IF(LEN('ÚHRADOVÝ KATALOG VZP - ZP'!G81)&gt;0,UPPER('ÚHRADOVÝ KATALOG VZP - ZP'!G81),"")</f>
        <v/>
      </c>
      <c r="H77" s="61" t="str">
        <f>IF(LEN('ÚHRADOVÝ KATALOG VZP - ZP'!H81)&gt;0,UPPER('ÚHRADOVÝ KATALOG VZP - ZP'!H81),"")</f>
        <v/>
      </c>
      <c r="I77" s="61" t="str">
        <f>IF(LEN('ÚHRADOVÝ KATALOG VZP - ZP'!I81)&gt;0,UPPER('ÚHRADOVÝ KATALOG VZP - ZP'!I81),"")</f>
        <v/>
      </c>
      <c r="J77" s="62" t="str">
        <f>IF(LEN('ÚHRADOVÝ KATALOG VZP - ZP'!J81)&gt;0,'ÚHRADOVÝ KATALOG VZP - ZP'!J81,"")</f>
        <v/>
      </c>
      <c r="K77" s="61" t="str">
        <f>IF(LEN('ÚHRADOVÝ KATALOG VZP - ZP'!K81)&gt;0,UPPER('ÚHRADOVÝ KATALOG VZP - ZP'!K81),"")</f>
        <v/>
      </c>
      <c r="L77" s="63" t="str">
        <f>IF(LEN('ÚHRADOVÝ KATALOG VZP - ZP'!L81)&gt;0,'ÚHRADOVÝ KATALOG VZP - ZP'!L81,"")</f>
        <v/>
      </c>
      <c r="M77" s="64" t="str">
        <f>IF(LEN('ÚHRADOVÝ KATALOG VZP - ZP'!M81)&gt;0,'ÚHRADOVÝ KATALOG VZP - ZP'!M81,"")</f>
        <v/>
      </c>
      <c r="N77" s="48" t="str">
        <f>IF(LEN('ÚHRADOVÝ KATALOG VZP - ZP'!$N81)&gt;0,'ÚHRADOVÝ KATALOG VZP - ZP'!$N81,"")</f>
        <v/>
      </c>
      <c r="O77" s="48" t="str">
        <f>IF(LEN('ÚHRADOVÝ KATALOG VZP - ZP'!$N81)&gt;0,'ÚHRADOVÝ KATALOG VZP - ZP'!$N81,"")</f>
        <v/>
      </c>
      <c r="P77" s="65"/>
      <c r="Q77" s="66" t="str">
        <f>IF(LEN('ÚHRADOVÝ KATALOG VZP - ZP'!Q81)&gt;0,'ÚHRADOVÝ KATALOG VZP - ZP'!Q81,"")</f>
        <v/>
      </c>
      <c r="R77" s="67" t="str">
        <f>IF(LEN('ÚHRADOVÝ KATALOG VZP - ZP'!O81)&gt;0,'ÚHRADOVÝ KATALOG VZP - ZP'!O81,"")</f>
        <v/>
      </c>
    </row>
    <row r="78" spans="1:18" ht="30" customHeight="1" x14ac:dyDescent="0.2">
      <c r="A78" s="81" t="str">
        <f>IF(LEN('VZP - KONTROLA'!S82)=0,"",'ÚHRADOVÝ KATALOG VZP - ZP'!A82)</f>
        <v/>
      </c>
      <c r="B78" s="82" t="str">
        <f>IF(LEN('ÚHRADOVÝ KATALOG VZP - ZP'!B82)&gt;0,'ÚHRADOVÝ KATALOG VZP - ZP'!B82,"")</f>
        <v/>
      </c>
      <c r="C78" s="102" t="str">
        <f>IF(LEN('ÚHRADOVÝ KATALOG VZP - ZP'!C82)&gt;0,UPPER('ÚHRADOVÝ KATALOG VZP - ZP'!C82),"")</f>
        <v/>
      </c>
      <c r="D78" s="60" t="str">
        <f>IF(LEN('ÚHRADOVÝ KATALOG VZP - ZP'!D82)&gt;0,UPPER('ÚHRADOVÝ KATALOG VZP - ZP'!D82),"")</f>
        <v/>
      </c>
      <c r="E78" s="61" t="str">
        <f>IF(LEN('ÚHRADOVÝ KATALOG VZP - ZP'!E82)&gt;0,'ÚHRADOVÝ KATALOG VZP - ZP'!E82,"")</f>
        <v/>
      </c>
      <c r="F78" s="61" t="str">
        <f>IF(LEN('ÚHRADOVÝ KATALOG VZP - ZP'!F82)&gt;0,UPPER('ÚHRADOVÝ KATALOG VZP - ZP'!F82),"")</f>
        <v/>
      </c>
      <c r="G78" s="61" t="str">
        <f>IF(LEN('ÚHRADOVÝ KATALOG VZP - ZP'!G82)&gt;0,UPPER('ÚHRADOVÝ KATALOG VZP - ZP'!G82),"")</f>
        <v/>
      </c>
      <c r="H78" s="61" t="str">
        <f>IF(LEN('ÚHRADOVÝ KATALOG VZP - ZP'!H82)&gt;0,UPPER('ÚHRADOVÝ KATALOG VZP - ZP'!H82),"")</f>
        <v/>
      </c>
      <c r="I78" s="61" t="str">
        <f>IF(LEN('ÚHRADOVÝ KATALOG VZP - ZP'!I82)&gt;0,UPPER('ÚHRADOVÝ KATALOG VZP - ZP'!I82),"")</f>
        <v/>
      </c>
      <c r="J78" s="62" t="str">
        <f>IF(LEN('ÚHRADOVÝ KATALOG VZP - ZP'!J82)&gt;0,'ÚHRADOVÝ KATALOG VZP - ZP'!J82,"")</f>
        <v/>
      </c>
      <c r="K78" s="61" t="str">
        <f>IF(LEN('ÚHRADOVÝ KATALOG VZP - ZP'!K82)&gt;0,UPPER('ÚHRADOVÝ KATALOG VZP - ZP'!K82),"")</f>
        <v/>
      </c>
      <c r="L78" s="63" t="str">
        <f>IF(LEN('ÚHRADOVÝ KATALOG VZP - ZP'!L82)&gt;0,'ÚHRADOVÝ KATALOG VZP - ZP'!L82,"")</f>
        <v/>
      </c>
      <c r="M78" s="64" t="str">
        <f>IF(LEN('ÚHRADOVÝ KATALOG VZP - ZP'!M82)&gt;0,'ÚHRADOVÝ KATALOG VZP - ZP'!M82,"")</f>
        <v/>
      </c>
      <c r="N78" s="48" t="str">
        <f>IF(LEN('ÚHRADOVÝ KATALOG VZP - ZP'!$N82)&gt;0,'ÚHRADOVÝ KATALOG VZP - ZP'!$N82,"")</f>
        <v/>
      </c>
      <c r="O78" s="48" t="str">
        <f>IF(LEN('ÚHRADOVÝ KATALOG VZP - ZP'!$N82)&gt;0,'ÚHRADOVÝ KATALOG VZP - ZP'!$N82,"")</f>
        <v/>
      </c>
      <c r="P78" s="65"/>
      <c r="Q78" s="66" t="str">
        <f>IF(LEN('ÚHRADOVÝ KATALOG VZP - ZP'!Q82)&gt;0,'ÚHRADOVÝ KATALOG VZP - ZP'!Q82,"")</f>
        <v/>
      </c>
      <c r="R78" s="67" t="str">
        <f>IF(LEN('ÚHRADOVÝ KATALOG VZP - ZP'!O82)&gt;0,'ÚHRADOVÝ KATALOG VZP - ZP'!O82,"")</f>
        <v/>
      </c>
    </row>
    <row r="79" spans="1:18" ht="30" customHeight="1" x14ac:dyDescent="0.2">
      <c r="A79" s="81" t="str">
        <f>IF(LEN('VZP - KONTROLA'!S83)=0,"",'ÚHRADOVÝ KATALOG VZP - ZP'!A83)</f>
        <v/>
      </c>
      <c r="B79" s="82" t="str">
        <f>IF(LEN('ÚHRADOVÝ KATALOG VZP - ZP'!B83)&gt;0,'ÚHRADOVÝ KATALOG VZP - ZP'!B83,"")</f>
        <v/>
      </c>
      <c r="C79" s="102" t="str">
        <f>IF(LEN('ÚHRADOVÝ KATALOG VZP - ZP'!C83)&gt;0,UPPER('ÚHRADOVÝ KATALOG VZP - ZP'!C83),"")</f>
        <v/>
      </c>
      <c r="D79" s="60" t="str">
        <f>IF(LEN('ÚHRADOVÝ KATALOG VZP - ZP'!D83)&gt;0,UPPER('ÚHRADOVÝ KATALOG VZP - ZP'!D83),"")</f>
        <v/>
      </c>
      <c r="E79" s="61" t="str">
        <f>IF(LEN('ÚHRADOVÝ KATALOG VZP - ZP'!E83)&gt;0,'ÚHRADOVÝ KATALOG VZP - ZP'!E83,"")</f>
        <v/>
      </c>
      <c r="F79" s="61" t="str">
        <f>IF(LEN('ÚHRADOVÝ KATALOG VZP - ZP'!F83)&gt;0,UPPER('ÚHRADOVÝ KATALOG VZP - ZP'!F83),"")</f>
        <v/>
      </c>
      <c r="G79" s="61" t="str">
        <f>IF(LEN('ÚHRADOVÝ KATALOG VZP - ZP'!G83)&gt;0,UPPER('ÚHRADOVÝ KATALOG VZP - ZP'!G83),"")</f>
        <v/>
      </c>
      <c r="H79" s="61" t="str">
        <f>IF(LEN('ÚHRADOVÝ KATALOG VZP - ZP'!H83)&gt;0,UPPER('ÚHRADOVÝ KATALOG VZP - ZP'!H83),"")</f>
        <v/>
      </c>
      <c r="I79" s="61" t="str">
        <f>IF(LEN('ÚHRADOVÝ KATALOG VZP - ZP'!I83)&gt;0,UPPER('ÚHRADOVÝ KATALOG VZP - ZP'!I83),"")</f>
        <v/>
      </c>
      <c r="J79" s="62" t="str">
        <f>IF(LEN('ÚHRADOVÝ KATALOG VZP - ZP'!J83)&gt;0,'ÚHRADOVÝ KATALOG VZP - ZP'!J83,"")</f>
        <v/>
      </c>
      <c r="K79" s="61" t="str">
        <f>IF(LEN('ÚHRADOVÝ KATALOG VZP - ZP'!K83)&gt;0,UPPER('ÚHRADOVÝ KATALOG VZP - ZP'!K83),"")</f>
        <v/>
      </c>
      <c r="L79" s="63" t="str">
        <f>IF(LEN('ÚHRADOVÝ KATALOG VZP - ZP'!L83)&gt;0,'ÚHRADOVÝ KATALOG VZP - ZP'!L83,"")</f>
        <v/>
      </c>
      <c r="M79" s="64" t="str">
        <f>IF(LEN('ÚHRADOVÝ KATALOG VZP - ZP'!M83)&gt;0,'ÚHRADOVÝ KATALOG VZP - ZP'!M83,"")</f>
        <v/>
      </c>
      <c r="N79" s="48" t="str">
        <f>IF(LEN('ÚHRADOVÝ KATALOG VZP - ZP'!$N83)&gt;0,'ÚHRADOVÝ KATALOG VZP - ZP'!$N83,"")</f>
        <v/>
      </c>
      <c r="O79" s="48" t="str">
        <f>IF(LEN('ÚHRADOVÝ KATALOG VZP - ZP'!$N83)&gt;0,'ÚHRADOVÝ KATALOG VZP - ZP'!$N83,"")</f>
        <v/>
      </c>
      <c r="P79" s="65"/>
      <c r="Q79" s="66" t="str">
        <f>IF(LEN('ÚHRADOVÝ KATALOG VZP - ZP'!Q83)&gt;0,'ÚHRADOVÝ KATALOG VZP - ZP'!Q83,"")</f>
        <v/>
      </c>
      <c r="R79" s="67" t="str">
        <f>IF(LEN('ÚHRADOVÝ KATALOG VZP - ZP'!O83)&gt;0,'ÚHRADOVÝ KATALOG VZP - ZP'!O83,"")</f>
        <v/>
      </c>
    </row>
    <row r="80" spans="1:18" ht="30" customHeight="1" x14ac:dyDescent="0.2">
      <c r="A80" s="81" t="str">
        <f>IF(LEN('VZP - KONTROLA'!S84)=0,"",'ÚHRADOVÝ KATALOG VZP - ZP'!A84)</f>
        <v/>
      </c>
      <c r="B80" s="82" t="str">
        <f>IF(LEN('ÚHRADOVÝ KATALOG VZP - ZP'!B84)&gt;0,'ÚHRADOVÝ KATALOG VZP - ZP'!B84,"")</f>
        <v/>
      </c>
      <c r="C80" s="102" t="str">
        <f>IF(LEN('ÚHRADOVÝ KATALOG VZP - ZP'!C84)&gt;0,UPPER('ÚHRADOVÝ KATALOG VZP - ZP'!C84),"")</f>
        <v/>
      </c>
      <c r="D80" s="60" t="str">
        <f>IF(LEN('ÚHRADOVÝ KATALOG VZP - ZP'!D84)&gt;0,UPPER('ÚHRADOVÝ KATALOG VZP - ZP'!D84),"")</f>
        <v/>
      </c>
      <c r="E80" s="61" t="str">
        <f>IF(LEN('ÚHRADOVÝ KATALOG VZP - ZP'!E84)&gt;0,'ÚHRADOVÝ KATALOG VZP - ZP'!E84,"")</f>
        <v/>
      </c>
      <c r="F80" s="61" t="str">
        <f>IF(LEN('ÚHRADOVÝ KATALOG VZP - ZP'!F84)&gt;0,UPPER('ÚHRADOVÝ KATALOG VZP - ZP'!F84),"")</f>
        <v/>
      </c>
      <c r="G80" s="61" t="str">
        <f>IF(LEN('ÚHRADOVÝ KATALOG VZP - ZP'!G84)&gt;0,UPPER('ÚHRADOVÝ KATALOG VZP - ZP'!G84),"")</f>
        <v/>
      </c>
      <c r="H80" s="61" t="str">
        <f>IF(LEN('ÚHRADOVÝ KATALOG VZP - ZP'!H84)&gt;0,UPPER('ÚHRADOVÝ KATALOG VZP - ZP'!H84),"")</f>
        <v/>
      </c>
      <c r="I80" s="61" t="str">
        <f>IF(LEN('ÚHRADOVÝ KATALOG VZP - ZP'!I84)&gt;0,UPPER('ÚHRADOVÝ KATALOG VZP - ZP'!I84),"")</f>
        <v/>
      </c>
      <c r="J80" s="62" t="str">
        <f>IF(LEN('ÚHRADOVÝ KATALOG VZP - ZP'!J84)&gt;0,'ÚHRADOVÝ KATALOG VZP - ZP'!J84,"")</f>
        <v/>
      </c>
      <c r="K80" s="61" t="str">
        <f>IF(LEN('ÚHRADOVÝ KATALOG VZP - ZP'!K84)&gt;0,UPPER('ÚHRADOVÝ KATALOG VZP - ZP'!K84),"")</f>
        <v/>
      </c>
      <c r="L80" s="63" t="str">
        <f>IF(LEN('ÚHRADOVÝ KATALOG VZP - ZP'!L84)&gt;0,'ÚHRADOVÝ KATALOG VZP - ZP'!L84,"")</f>
        <v/>
      </c>
      <c r="M80" s="64" t="str">
        <f>IF(LEN('ÚHRADOVÝ KATALOG VZP - ZP'!M84)&gt;0,'ÚHRADOVÝ KATALOG VZP - ZP'!M84,"")</f>
        <v/>
      </c>
      <c r="N80" s="48" t="str">
        <f>IF(LEN('ÚHRADOVÝ KATALOG VZP - ZP'!$N84)&gt;0,'ÚHRADOVÝ KATALOG VZP - ZP'!$N84,"")</f>
        <v/>
      </c>
      <c r="O80" s="48" t="str">
        <f>IF(LEN('ÚHRADOVÝ KATALOG VZP - ZP'!$N84)&gt;0,'ÚHRADOVÝ KATALOG VZP - ZP'!$N84,"")</f>
        <v/>
      </c>
      <c r="P80" s="65"/>
      <c r="Q80" s="66" t="str">
        <f>IF(LEN('ÚHRADOVÝ KATALOG VZP - ZP'!Q84)&gt;0,'ÚHRADOVÝ KATALOG VZP - ZP'!Q84,"")</f>
        <v/>
      </c>
      <c r="R80" s="67" t="str">
        <f>IF(LEN('ÚHRADOVÝ KATALOG VZP - ZP'!O84)&gt;0,'ÚHRADOVÝ KATALOG VZP - ZP'!O84,"")</f>
        <v/>
      </c>
    </row>
    <row r="81" spans="1:18" ht="30" customHeight="1" x14ac:dyDescent="0.2">
      <c r="A81" s="81" t="str">
        <f>IF(LEN('VZP - KONTROLA'!S85)=0,"",'ÚHRADOVÝ KATALOG VZP - ZP'!A85)</f>
        <v/>
      </c>
      <c r="B81" s="82" t="str">
        <f>IF(LEN('ÚHRADOVÝ KATALOG VZP - ZP'!B85)&gt;0,'ÚHRADOVÝ KATALOG VZP - ZP'!B85,"")</f>
        <v/>
      </c>
      <c r="C81" s="102" t="str">
        <f>IF(LEN('ÚHRADOVÝ KATALOG VZP - ZP'!C85)&gt;0,UPPER('ÚHRADOVÝ KATALOG VZP - ZP'!C85),"")</f>
        <v/>
      </c>
      <c r="D81" s="60" t="str">
        <f>IF(LEN('ÚHRADOVÝ KATALOG VZP - ZP'!D85)&gt;0,UPPER('ÚHRADOVÝ KATALOG VZP - ZP'!D85),"")</f>
        <v/>
      </c>
      <c r="E81" s="61" t="str">
        <f>IF(LEN('ÚHRADOVÝ KATALOG VZP - ZP'!E85)&gt;0,'ÚHRADOVÝ KATALOG VZP - ZP'!E85,"")</f>
        <v/>
      </c>
      <c r="F81" s="61" t="str">
        <f>IF(LEN('ÚHRADOVÝ KATALOG VZP - ZP'!F85)&gt;0,UPPER('ÚHRADOVÝ KATALOG VZP - ZP'!F85),"")</f>
        <v/>
      </c>
      <c r="G81" s="61" t="str">
        <f>IF(LEN('ÚHRADOVÝ KATALOG VZP - ZP'!G85)&gt;0,UPPER('ÚHRADOVÝ KATALOG VZP - ZP'!G85),"")</f>
        <v/>
      </c>
      <c r="H81" s="61" t="str">
        <f>IF(LEN('ÚHRADOVÝ KATALOG VZP - ZP'!H85)&gt;0,UPPER('ÚHRADOVÝ KATALOG VZP - ZP'!H85),"")</f>
        <v/>
      </c>
      <c r="I81" s="61" t="str">
        <f>IF(LEN('ÚHRADOVÝ KATALOG VZP - ZP'!I85)&gt;0,UPPER('ÚHRADOVÝ KATALOG VZP - ZP'!I85),"")</f>
        <v/>
      </c>
      <c r="J81" s="62" t="str">
        <f>IF(LEN('ÚHRADOVÝ KATALOG VZP - ZP'!J85)&gt;0,'ÚHRADOVÝ KATALOG VZP - ZP'!J85,"")</f>
        <v/>
      </c>
      <c r="K81" s="61" t="str">
        <f>IF(LEN('ÚHRADOVÝ KATALOG VZP - ZP'!K85)&gt;0,UPPER('ÚHRADOVÝ KATALOG VZP - ZP'!K85),"")</f>
        <v/>
      </c>
      <c r="L81" s="63" t="str">
        <f>IF(LEN('ÚHRADOVÝ KATALOG VZP - ZP'!L85)&gt;0,'ÚHRADOVÝ KATALOG VZP - ZP'!L85,"")</f>
        <v/>
      </c>
      <c r="M81" s="64" t="str">
        <f>IF(LEN('ÚHRADOVÝ KATALOG VZP - ZP'!M85)&gt;0,'ÚHRADOVÝ KATALOG VZP - ZP'!M85,"")</f>
        <v/>
      </c>
      <c r="N81" s="48" t="str">
        <f>IF(LEN('ÚHRADOVÝ KATALOG VZP - ZP'!$N85)&gt;0,'ÚHRADOVÝ KATALOG VZP - ZP'!$N85,"")</f>
        <v/>
      </c>
      <c r="O81" s="48" t="str">
        <f>IF(LEN('ÚHRADOVÝ KATALOG VZP - ZP'!$N85)&gt;0,'ÚHRADOVÝ KATALOG VZP - ZP'!$N85,"")</f>
        <v/>
      </c>
      <c r="P81" s="65"/>
      <c r="Q81" s="66" t="str">
        <f>IF(LEN('ÚHRADOVÝ KATALOG VZP - ZP'!Q85)&gt;0,'ÚHRADOVÝ KATALOG VZP - ZP'!Q85,"")</f>
        <v/>
      </c>
      <c r="R81" s="67" t="str">
        <f>IF(LEN('ÚHRADOVÝ KATALOG VZP - ZP'!O85)&gt;0,'ÚHRADOVÝ KATALOG VZP - ZP'!O85,"")</f>
        <v/>
      </c>
    </row>
    <row r="82" spans="1:18" ht="30" customHeight="1" x14ac:dyDescent="0.2">
      <c r="A82" s="81" t="str">
        <f>IF(LEN('VZP - KONTROLA'!S86)=0,"",'ÚHRADOVÝ KATALOG VZP - ZP'!A86)</f>
        <v/>
      </c>
      <c r="B82" s="82" t="str">
        <f>IF(LEN('ÚHRADOVÝ KATALOG VZP - ZP'!B86)&gt;0,'ÚHRADOVÝ KATALOG VZP - ZP'!B86,"")</f>
        <v/>
      </c>
      <c r="C82" s="102" t="str">
        <f>IF(LEN('ÚHRADOVÝ KATALOG VZP - ZP'!C86)&gt;0,UPPER('ÚHRADOVÝ KATALOG VZP - ZP'!C86),"")</f>
        <v/>
      </c>
      <c r="D82" s="60" t="str">
        <f>IF(LEN('ÚHRADOVÝ KATALOG VZP - ZP'!D86)&gt;0,UPPER('ÚHRADOVÝ KATALOG VZP - ZP'!D86),"")</f>
        <v/>
      </c>
      <c r="E82" s="61" t="str">
        <f>IF(LEN('ÚHRADOVÝ KATALOG VZP - ZP'!E86)&gt;0,'ÚHRADOVÝ KATALOG VZP - ZP'!E86,"")</f>
        <v/>
      </c>
      <c r="F82" s="61" t="str">
        <f>IF(LEN('ÚHRADOVÝ KATALOG VZP - ZP'!F86)&gt;0,UPPER('ÚHRADOVÝ KATALOG VZP - ZP'!F86),"")</f>
        <v/>
      </c>
      <c r="G82" s="61" t="str">
        <f>IF(LEN('ÚHRADOVÝ KATALOG VZP - ZP'!G86)&gt;0,UPPER('ÚHRADOVÝ KATALOG VZP - ZP'!G86),"")</f>
        <v/>
      </c>
      <c r="H82" s="61" t="str">
        <f>IF(LEN('ÚHRADOVÝ KATALOG VZP - ZP'!H86)&gt;0,UPPER('ÚHRADOVÝ KATALOG VZP - ZP'!H86),"")</f>
        <v/>
      </c>
      <c r="I82" s="61" t="str">
        <f>IF(LEN('ÚHRADOVÝ KATALOG VZP - ZP'!I86)&gt;0,UPPER('ÚHRADOVÝ KATALOG VZP - ZP'!I86),"")</f>
        <v/>
      </c>
      <c r="J82" s="62" t="str">
        <f>IF(LEN('ÚHRADOVÝ KATALOG VZP - ZP'!J86)&gt;0,'ÚHRADOVÝ KATALOG VZP - ZP'!J86,"")</f>
        <v/>
      </c>
      <c r="K82" s="61" t="str">
        <f>IF(LEN('ÚHRADOVÝ KATALOG VZP - ZP'!K86)&gt;0,UPPER('ÚHRADOVÝ KATALOG VZP - ZP'!K86),"")</f>
        <v/>
      </c>
      <c r="L82" s="63" t="str">
        <f>IF(LEN('ÚHRADOVÝ KATALOG VZP - ZP'!L86)&gt;0,'ÚHRADOVÝ KATALOG VZP - ZP'!L86,"")</f>
        <v/>
      </c>
      <c r="M82" s="64" t="str">
        <f>IF(LEN('ÚHRADOVÝ KATALOG VZP - ZP'!M86)&gt;0,'ÚHRADOVÝ KATALOG VZP - ZP'!M86,"")</f>
        <v/>
      </c>
      <c r="N82" s="48" t="str">
        <f>IF(LEN('ÚHRADOVÝ KATALOG VZP - ZP'!$N86)&gt;0,'ÚHRADOVÝ KATALOG VZP - ZP'!$N86,"")</f>
        <v/>
      </c>
      <c r="O82" s="48" t="str">
        <f>IF(LEN('ÚHRADOVÝ KATALOG VZP - ZP'!$N86)&gt;0,'ÚHRADOVÝ KATALOG VZP - ZP'!$N86,"")</f>
        <v/>
      </c>
      <c r="P82" s="65"/>
      <c r="Q82" s="66" t="str">
        <f>IF(LEN('ÚHRADOVÝ KATALOG VZP - ZP'!Q86)&gt;0,'ÚHRADOVÝ KATALOG VZP - ZP'!Q86,"")</f>
        <v/>
      </c>
      <c r="R82" s="67" t="str">
        <f>IF(LEN('ÚHRADOVÝ KATALOG VZP - ZP'!O86)&gt;0,'ÚHRADOVÝ KATALOG VZP - ZP'!O86,"")</f>
        <v/>
      </c>
    </row>
    <row r="83" spans="1:18" ht="30" customHeight="1" x14ac:dyDescent="0.2">
      <c r="A83" s="81" t="str">
        <f>IF(LEN('VZP - KONTROLA'!S87)=0,"",'ÚHRADOVÝ KATALOG VZP - ZP'!A87)</f>
        <v/>
      </c>
      <c r="B83" s="82" t="str">
        <f>IF(LEN('ÚHRADOVÝ KATALOG VZP - ZP'!B87)&gt;0,'ÚHRADOVÝ KATALOG VZP - ZP'!B87,"")</f>
        <v/>
      </c>
      <c r="C83" s="102" t="str">
        <f>IF(LEN('ÚHRADOVÝ KATALOG VZP - ZP'!C87)&gt;0,UPPER('ÚHRADOVÝ KATALOG VZP - ZP'!C87),"")</f>
        <v/>
      </c>
      <c r="D83" s="60" t="str">
        <f>IF(LEN('ÚHRADOVÝ KATALOG VZP - ZP'!D87)&gt;0,UPPER('ÚHRADOVÝ KATALOG VZP - ZP'!D87),"")</f>
        <v/>
      </c>
      <c r="E83" s="61" t="str">
        <f>IF(LEN('ÚHRADOVÝ KATALOG VZP - ZP'!E87)&gt;0,'ÚHRADOVÝ KATALOG VZP - ZP'!E87,"")</f>
        <v/>
      </c>
      <c r="F83" s="61" t="str">
        <f>IF(LEN('ÚHRADOVÝ KATALOG VZP - ZP'!F87)&gt;0,UPPER('ÚHRADOVÝ KATALOG VZP - ZP'!F87),"")</f>
        <v/>
      </c>
      <c r="G83" s="61" t="str">
        <f>IF(LEN('ÚHRADOVÝ KATALOG VZP - ZP'!G87)&gt;0,UPPER('ÚHRADOVÝ KATALOG VZP - ZP'!G87),"")</f>
        <v/>
      </c>
      <c r="H83" s="61" t="str">
        <f>IF(LEN('ÚHRADOVÝ KATALOG VZP - ZP'!H87)&gt;0,UPPER('ÚHRADOVÝ KATALOG VZP - ZP'!H87),"")</f>
        <v/>
      </c>
      <c r="I83" s="61" t="str">
        <f>IF(LEN('ÚHRADOVÝ KATALOG VZP - ZP'!I87)&gt;0,UPPER('ÚHRADOVÝ KATALOG VZP - ZP'!I87),"")</f>
        <v/>
      </c>
      <c r="J83" s="62" t="str">
        <f>IF(LEN('ÚHRADOVÝ KATALOG VZP - ZP'!J87)&gt;0,'ÚHRADOVÝ KATALOG VZP - ZP'!J87,"")</f>
        <v/>
      </c>
      <c r="K83" s="61" t="str">
        <f>IF(LEN('ÚHRADOVÝ KATALOG VZP - ZP'!K87)&gt;0,UPPER('ÚHRADOVÝ KATALOG VZP - ZP'!K87),"")</f>
        <v/>
      </c>
      <c r="L83" s="63" t="str">
        <f>IF(LEN('ÚHRADOVÝ KATALOG VZP - ZP'!L87)&gt;0,'ÚHRADOVÝ KATALOG VZP - ZP'!L87,"")</f>
        <v/>
      </c>
      <c r="M83" s="64" t="str">
        <f>IF(LEN('ÚHRADOVÝ KATALOG VZP - ZP'!M87)&gt;0,'ÚHRADOVÝ KATALOG VZP - ZP'!M87,"")</f>
        <v/>
      </c>
      <c r="N83" s="48" t="str">
        <f>IF(LEN('ÚHRADOVÝ KATALOG VZP - ZP'!$N87)&gt;0,'ÚHRADOVÝ KATALOG VZP - ZP'!$N87,"")</f>
        <v/>
      </c>
      <c r="O83" s="48" t="str">
        <f>IF(LEN('ÚHRADOVÝ KATALOG VZP - ZP'!$N87)&gt;0,'ÚHRADOVÝ KATALOG VZP - ZP'!$N87,"")</f>
        <v/>
      </c>
      <c r="P83" s="65"/>
      <c r="Q83" s="66" t="str">
        <f>IF(LEN('ÚHRADOVÝ KATALOG VZP - ZP'!Q87)&gt;0,'ÚHRADOVÝ KATALOG VZP - ZP'!Q87,"")</f>
        <v/>
      </c>
      <c r="R83" s="67" t="str">
        <f>IF(LEN('ÚHRADOVÝ KATALOG VZP - ZP'!O87)&gt;0,'ÚHRADOVÝ KATALOG VZP - ZP'!O87,"")</f>
        <v/>
      </c>
    </row>
    <row r="84" spans="1:18" ht="30" customHeight="1" x14ac:dyDescent="0.2">
      <c r="A84" s="81" t="str">
        <f>IF(LEN('VZP - KONTROLA'!S88)=0,"",'ÚHRADOVÝ KATALOG VZP - ZP'!A88)</f>
        <v/>
      </c>
      <c r="B84" s="82" t="str">
        <f>IF(LEN('ÚHRADOVÝ KATALOG VZP - ZP'!B88)&gt;0,'ÚHRADOVÝ KATALOG VZP - ZP'!B88,"")</f>
        <v/>
      </c>
      <c r="C84" s="102" t="str">
        <f>IF(LEN('ÚHRADOVÝ KATALOG VZP - ZP'!C88)&gt;0,UPPER('ÚHRADOVÝ KATALOG VZP - ZP'!C88),"")</f>
        <v/>
      </c>
      <c r="D84" s="60" t="str">
        <f>IF(LEN('ÚHRADOVÝ KATALOG VZP - ZP'!D88)&gt;0,UPPER('ÚHRADOVÝ KATALOG VZP - ZP'!D88),"")</f>
        <v/>
      </c>
      <c r="E84" s="61" t="str">
        <f>IF(LEN('ÚHRADOVÝ KATALOG VZP - ZP'!E88)&gt;0,'ÚHRADOVÝ KATALOG VZP - ZP'!E88,"")</f>
        <v/>
      </c>
      <c r="F84" s="61" t="str">
        <f>IF(LEN('ÚHRADOVÝ KATALOG VZP - ZP'!F88)&gt;0,UPPER('ÚHRADOVÝ KATALOG VZP - ZP'!F88),"")</f>
        <v/>
      </c>
      <c r="G84" s="61" t="str">
        <f>IF(LEN('ÚHRADOVÝ KATALOG VZP - ZP'!G88)&gt;0,UPPER('ÚHRADOVÝ KATALOG VZP - ZP'!G88),"")</f>
        <v/>
      </c>
      <c r="H84" s="61" t="str">
        <f>IF(LEN('ÚHRADOVÝ KATALOG VZP - ZP'!H88)&gt;0,UPPER('ÚHRADOVÝ KATALOG VZP - ZP'!H88),"")</f>
        <v/>
      </c>
      <c r="I84" s="61" t="str">
        <f>IF(LEN('ÚHRADOVÝ KATALOG VZP - ZP'!I88)&gt;0,UPPER('ÚHRADOVÝ KATALOG VZP - ZP'!I88),"")</f>
        <v/>
      </c>
      <c r="J84" s="62" t="str">
        <f>IF(LEN('ÚHRADOVÝ KATALOG VZP - ZP'!J88)&gt;0,'ÚHRADOVÝ KATALOG VZP - ZP'!J88,"")</f>
        <v/>
      </c>
      <c r="K84" s="61" t="str">
        <f>IF(LEN('ÚHRADOVÝ KATALOG VZP - ZP'!K88)&gt;0,UPPER('ÚHRADOVÝ KATALOG VZP - ZP'!K88),"")</f>
        <v/>
      </c>
      <c r="L84" s="63" t="str">
        <f>IF(LEN('ÚHRADOVÝ KATALOG VZP - ZP'!L88)&gt;0,'ÚHRADOVÝ KATALOG VZP - ZP'!L88,"")</f>
        <v/>
      </c>
      <c r="M84" s="64" t="str">
        <f>IF(LEN('ÚHRADOVÝ KATALOG VZP - ZP'!M88)&gt;0,'ÚHRADOVÝ KATALOG VZP - ZP'!M88,"")</f>
        <v/>
      </c>
      <c r="N84" s="48" t="str">
        <f>IF(LEN('ÚHRADOVÝ KATALOG VZP - ZP'!$N88)&gt;0,'ÚHRADOVÝ KATALOG VZP - ZP'!$N88,"")</f>
        <v/>
      </c>
      <c r="O84" s="48" t="str">
        <f>IF(LEN('ÚHRADOVÝ KATALOG VZP - ZP'!$N88)&gt;0,'ÚHRADOVÝ KATALOG VZP - ZP'!$N88,"")</f>
        <v/>
      </c>
      <c r="P84" s="65"/>
      <c r="Q84" s="66" t="str">
        <f>IF(LEN('ÚHRADOVÝ KATALOG VZP - ZP'!Q88)&gt;0,'ÚHRADOVÝ KATALOG VZP - ZP'!Q88,"")</f>
        <v/>
      </c>
      <c r="R84" s="67" t="str">
        <f>IF(LEN('ÚHRADOVÝ KATALOG VZP - ZP'!O88)&gt;0,'ÚHRADOVÝ KATALOG VZP - ZP'!O88,"")</f>
        <v/>
      </c>
    </row>
    <row r="85" spans="1:18" ht="30" customHeight="1" x14ac:dyDescent="0.2">
      <c r="A85" s="81" t="str">
        <f>IF(LEN('VZP - KONTROLA'!S89)=0,"",'ÚHRADOVÝ KATALOG VZP - ZP'!A89)</f>
        <v/>
      </c>
      <c r="B85" s="82" t="str">
        <f>IF(LEN('ÚHRADOVÝ KATALOG VZP - ZP'!B89)&gt;0,'ÚHRADOVÝ KATALOG VZP - ZP'!B89,"")</f>
        <v/>
      </c>
      <c r="C85" s="102" t="str">
        <f>IF(LEN('ÚHRADOVÝ KATALOG VZP - ZP'!C89)&gt;0,UPPER('ÚHRADOVÝ KATALOG VZP - ZP'!C89),"")</f>
        <v/>
      </c>
      <c r="D85" s="60" t="str">
        <f>IF(LEN('ÚHRADOVÝ KATALOG VZP - ZP'!D89)&gt;0,UPPER('ÚHRADOVÝ KATALOG VZP - ZP'!D89),"")</f>
        <v/>
      </c>
      <c r="E85" s="61" t="str">
        <f>IF(LEN('ÚHRADOVÝ KATALOG VZP - ZP'!E89)&gt;0,'ÚHRADOVÝ KATALOG VZP - ZP'!E89,"")</f>
        <v/>
      </c>
      <c r="F85" s="61" t="str">
        <f>IF(LEN('ÚHRADOVÝ KATALOG VZP - ZP'!F89)&gt;0,UPPER('ÚHRADOVÝ KATALOG VZP - ZP'!F89),"")</f>
        <v/>
      </c>
      <c r="G85" s="61" t="str">
        <f>IF(LEN('ÚHRADOVÝ KATALOG VZP - ZP'!G89)&gt;0,UPPER('ÚHRADOVÝ KATALOG VZP - ZP'!G89),"")</f>
        <v/>
      </c>
      <c r="H85" s="61" t="str">
        <f>IF(LEN('ÚHRADOVÝ KATALOG VZP - ZP'!H89)&gt;0,UPPER('ÚHRADOVÝ KATALOG VZP - ZP'!H89),"")</f>
        <v/>
      </c>
      <c r="I85" s="61" t="str">
        <f>IF(LEN('ÚHRADOVÝ KATALOG VZP - ZP'!I89)&gt;0,UPPER('ÚHRADOVÝ KATALOG VZP - ZP'!I89),"")</f>
        <v/>
      </c>
      <c r="J85" s="62" t="str">
        <f>IF(LEN('ÚHRADOVÝ KATALOG VZP - ZP'!J89)&gt;0,'ÚHRADOVÝ KATALOG VZP - ZP'!J89,"")</f>
        <v/>
      </c>
      <c r="K85" s="61" t="str">
        <f>IF(LEN('ÚHRADOVÝ KATALOG VZP - ZP'!K89)&gt;0,UPPER('ÚHRADOVÝ KATALOG VZP - ZP'!K89),"")</f>
        <v/>
      </c>
      <c r="L85" s="63" t="str">
        <f>IF(LEN('ÚHRADOVÝ KATALOG VZP - ZP'!L89)&gt;0,'ÚHRADOVÝ KATALOG VZP - ZP'!L89,"")</f>
        <v/>
      </c>
      <c r="M85" s="64" t="str">
        <f>IF(LEN('ÚHRADOVÝ KATALOG VZP - ZP'!M89)&gt;0,'ÚHRADOVÝ KATALOG VZP - ZP'!M89,"")</f>
        <v/>
      </c>
      <c r="N85" s="48" t="str">
        <f>IF(LEN('ÚHRADOVÝ KATALOG VZP - ZP'!$N89)&gt;0,'ÚHRADOVÝ KATALOG VZP - ZP'!$N89,"")</f>
        <v/>
      </c>
      <c r="O85" s="48" t="str">
        <f>IF(LEN('ÚHRADOVÝ KATALOG VZP - ZP'!$N89)&gt;0,'ÚHRADOVÝ KATALOG VZP - ZP'!$N89,"")</f>
        <v/>
      </c>
      <c r="P85" s="65"/>
      <c r="Q85" s="66" t="str">
        <f>IF(LEN('ÚHRADOVÝ KATALOG VZP - ZP'!Q89)&gt;0,'ÚHRADOVÝ KATALOG VZP - ZP'!Q89,"")</f>
        <v/>
      </c>
      <c r="R85" s="67" t="str">
        <f>IF(LEN('ÚHRADOVÝ KATALOG VZP - ZP'!O89)&gt;0,'ÚHRADOVÝ KATALOG VZP - ZP'!O89,"")</f>
        <v/>
      </c>
    </row>
    <row r="86" spans="1:18" ht="30" customHeight="1" x14ac:dyDescent="0.2">
      <c r="A86" s="81" t="str">
        <f>IF(LEN('VZP - KONTROLA'!S90)=0,"",'ÚHRADOVÝ KATALOG VZP - ZP'!A90)</f>
        <v/>
      </c>
      <c r="B86" s="82" t="str">
        <f>IF(LEN('ÚHRADOVÝ KATALOG VZP - ZP'!B90)&gt;0,'ÚHRADOVÝ KATALOG VZP - ZP'!B90,"")</f>
        <v/>
      </c>
      <c r="C86" s="102" t="str">
        <f>IF(LEN('ÚHRADOVÝ KATALOG VZP - ZP'!C90)&gt;0,UPPER('ÚHRADOVÝ KATALOG VZP - ZP'!C90),"")</f>
        <v/>
      </c>
      <c r="D86" s="60" t="str">
        <f>IF(LEN('ÚHRADOVÝ KATALOG VZP - ZP'!D90)&gt;0,UPPER('ÚHRADOVÝ KATALOG VZP - ZP'!D90),"")</f>
        <v/>
      </c>
      <c r="E86" s="61" t="str">
        <f>IF(LEN('ÚHRADOVÝ KATALOG VZP - ZP'!E90)&gt;0,'ÚHRADOVÝ KATALOG VZP - ZP'!E90,"")</f>
        <v/>
      </c>
      <c r="F86" s="61" t="str">
        <f>IF(LEN('ÚHRADOVÝ KATALOG VZP - ZP'!F90)&gt;0,UPPER('ÚHRADOVÝ KATALOG VZP - ZP'!F90),"")</f>
        <v/>
      </c>
      <c r="G86" s="61" t="str">
        <f>IF(LEN('ÚHRADOVÝ KATALOG VZP - ZP'!G90)&gt;0,UPPER('ÚHRADOVÝ KATALOG VZP - ZP'!G90),"")</f>
        <v/>
      </c>
      <c r="H86" s="61" t="str">
        <f>IF(LEN('ÚHRADOVÝ KATALOG VZP - ZP'!H90)&gt;0,UPPER('ÚHRADOVÝ KATALOG VZP - ZP'!H90),"")</f>
        <v/>
      </c>
      <c r="I86" s="61" t="str">
        <f>IF(LEN('ÚHRADOVÝ KATALOG VZP - ZP'!I90)&gt;0,UPPER('ÚHRADOVÝ KATALOG VZP - ZP'!I90),"")</f>
        <v/>
      </c>
      <c r="J86" s="62" t="str">
        <f>IF(LEN('ÚHRADOVÝ KATALOG VZP - ZP'!J90)&gt;0,'ÚHRADOVÝ KATALOG VZP - ZP'!J90,"")</f>
        <v/>
      </c>
      <c r="K86" s="61" t="str">
        <f>IF(LEN('ÚHRADOVÝ KATALOG VZP - ZP'!K90)&gt;0,UPPER('ÚHRADOVÝ KATALOG VZP - ZP'!K90),"")</f>
        <v/>
      </c>
      <c r="L86" s="63" t="str">
        <f>IF(LEN('ÚHRADOVÝ KATALOG VZP - ZP'!L90)&gt;0,'ÚHRADOVÝ KATALOG VZP - ZP'!L90,"")</f>
        <v/>
      </c>
      <c r="M86" s="64" t="str">
        <f>IF(LEN('ÚHRADOVÝ KATALOG VZP - ZP'!M90)&gt;0,'ÚHRADOVÝ KATALOG VZP - ZP'!M90,"")</f>
        <v/>
      </c>
      <c r="N86" s="48" t="str">
        <f>IF(LEN('ÚHRADOVÝ KATALOG VZP - ZP'!$N90)&gt;0,'ÚHRADOVÝ KATALOG VZP - ZP'!$N90,"")</f>
        <v/>
      </c>
      <c r="O86" s="48" t="str">
        <f>IF(LEN('ÚHRADOVÝ KATALOG VZP - ZP'!$N90)&gt;0,'ÚHRADOVÝ KATALOG VZP - ZP'!$N90,"")</f>
        <v/>
      </c>
      <c r="P86" s="65"/>
      <c r="Q86" s="66" t="str">
        <f>IF(LEN('ÚHRADOVÝ KATALOG VZP - ZP'!Q90)&gt;0,'ÚHRADOVÝ KATALOG VZP - ZP'!Q90,"")</f>
        <v/>
      </c>
      <c r="R86" s="67" t="str">
        <f>IF(LEN('ÚHRADOVÝ KATALOG VZP - ZP'!O90)&gt;0,'ÚHRADOVÝ KATALOG VZP - ZP'!O90,"")</f>
        <v/>
      </c>
    </row>
    <row r="87" spans="1:18" ht="30" customHeight="1" x14ac:dyDescent="0.2">
      <c r="A87" s="81" t="str">
        <f>IF(LEN('VZP - KONTROLA'!S91)=0,"",'ÚHRADOVÝ KATALOG VZP - ZP'!A91)</f>
        <v/>
      </c>
      <c r="B87" s="82" t="str">
        <f>IF(LEN('ÚHRADOVÝ KATALOG VZP - ZP'!B91)&gt;0,'ÚHRADOVÝ KATALOG VZP - ZP'!B91,"")</f>
        <v/>
      </c>
      <c r="C87" s="102" t="str">
        <f>IF(LEN('ÚHRADOVÝ KATALOG VZP - ZP'!C91)&gt;0,UPPER('ÚHRADOVÝ KATALOG VZP - ZP'!C91),"")</f>
        <v/>
      </c>
      <c r="D87" s="60" t="str">
        <f>IF(LEN('ÚHRADOVÝ KATALOG VZP - ZP'!D91)&gt;0,UPPER('ÚHRADOVÝ KATALOG VZP - ZP'!D91),"")</f>
        <v/>
      </c>
      <c r="E87" s="61" t="str">
        <f>IF(LEN('ÚHRADOVÝ KATALOG VZP - ZP'!E91)&gt;0,'ÚHRADOVÝ KATALOG VZP - ZP'!E91,"")</f>
        <v/>
      </c>
      <c r="F87" s="61" t="str">
        <f>IF(LEN('ÚHRADOVÝ KATALOG VZP - ZP'!F91)&gt;0,UPPER('ÚHRADOVÝ KATALOG VZP - ZP'!F91),"")</f>
        <v/>
      </c>
      <c r="G87" s="61" t="str">
        <f>IF(LEN('ÚHRADOVÝ KATALOG VZP - ZP'!G91)&gt;0,UPPER('ÚHRADOVÝ KATALOG VZP - ZP'!G91),"")</f>
        <v/>
      </c>
      <c r="H87" s="61" t="str">
        <f>IF(LEN('ÚHRADOVÝ KATALOG VZP - ZP'!H91)&gt;0,UPPER('ÚHRADOVÝ KATALOG VZP - ZP'!H91),"")</f>
        <v/>
      </c>
      <c r="I87" s="61" t="str">
        <f>IF(LEN('ÚHRADOVÝ KATALOG VZP - ZP'!I91)&gt;0,UPPER('ÚHRADOVÝ KATALOG VZP - ZP'!I91),"")</f>
        <v/>
      </c>
      <c r="J87" s="62" t="str">
        <f>IF(LEN('ÚHRADOVÝ KATALOG VZP - ZP'!J91)&gt;0,'ÚHRADOVÝ KATALOG VZP - ZP'!J91,"")</f>
        <v/>
      </c>
      <c r="K87" s="61" t="str">
        <f>IF(LEN('ÚHRADOVÝ KATALOG VZP - ZP'!K91)&gt;0,UPPER('ÚHRADOVÝ KATALOG VZP - ZP'!K91),"")</f>
        <v/>
      </c>
      <c r="L87" s="63" t="str">
        <f>IF(LEN('ÚHRADOVÝ KATALOG VZP - ZP'!L91)&gt;0,'ÚHRADOVÝ KATALOG VZP - ZP'!L91,"")</f>
        <v/>
      </c>
      <c r="M87" s="64" t="str">
        <f>IF(LEN('ÚHRADOVÝ KATALOG VZP - ZP'!M91)&gt;0,'ÚHRADOVÝ KATALOG VZP - ZP'!M91,"")</f>
        <v/>
      </c>
      <c r="N87" s="48" t="str">
        <f>IF(LEN('ÚHRADOVÝ KATALOG VZP - ZP'!$N91)&gt;0,'ÚHRADOVÝ KATALOG VZP - ZP'!$N91,"")</f>
        <v/>
      </c>
      <c r="O87" s="48" t="str">
        <f>IF(LEN('ÚHRADOVÝ KATALOG VZP - ZP'!$N91)&gt;0,'ÚHRADOVÝ KATALOG VZP - ZP'!$N91,"")</f>
        <v/>
      </c>
      <c r="P87" s="65"/>
      <c r="Q87" s="66" t="str">
        <f>IF(LEN('ÚHRADOVÝ KATALOG VZP - ZP'!Q91)&gt;0,'ÚHRADOVÝ KATALOG VZP - ZP'!Q91,"")</f>
        <v/>
      </c>
      <c r="R87" s="67" t="str">
        <f>IF(LEN('ÚHRADOVÝ KATALOG VZP - ZP'!O91)&gt;0,'ÚHRADOVÝ KATALOG VZP - ZP'!O91,"")</f>
        <v/>
      </c>
    </row>
    <row r="88" spans="1:18" ht="30" customHeight="1" x14ac:dyDescent="0.2">
      <c r="A88" s="81" t="str">
        <f>IF(LEN('VZP - KONTROLA'!S92)=0,"",'ÚHRADOVÝ KATALOG VZP - ZP'!A92)</f>
        <v/>
      </c>
      <c r="B88" s="82" t="str">
        <f>IF(LEN('ÚHRADOVÝ KATALOG VZP - ZP'!B92)&gt;0,'ÚHRADOVÝ KATALOG VZP - ZP'!B92,"")</f>
        <v/>
      </c>
      <c r="C88" s="102" t="str">
        <f>IF(LEN('ÚHRADOVÝ KATALOG VZP - ZP'!C92)&gt;0,UPPER('ÚHRADOVÝ KATALOG VZP - ZP'!C92),"")</f>
        <v/>
      </c>
      <c r="D88" s="60" t="str">
        <f>IF(LEN('ÚHRADOVÝ KATALOG VZP - ZP'!D92)&gt;0,UPPER('ÚHRADOVÝ KATALOG VZP - ZP'!D92),"")</f>
        <v/>
      </c>
      <c r="E88" s="61" t="str">
        <f>IF(LEN('ÚHRADOVÝ KATALOG VZP - ZP'!E92)&gt;0,'ÚHRADOVÝ KATALOG VZP - ZP'!E92,"")</f>
        <v/>
      </c>
      <c r="F88" s="61" t="str">
        <f>IF(LEN('ÚHRADOVÝ KATALOG VZP - ZP'!F92)&gt;0,UPPER('ÚHRADOVÝ KATALOG VZP - ZP'!F92),"")</f>
        <v/>
      </c>
      <c r="G88" s="61" t="str">
        <f>IF(LEN('ÚHRADOVÝ KATALOG VZP - ZP'!G92)&gt;0,UPPER('ÚHRADOVÝ KATALOG VZP - ZP'!G92),"")</f>
        <v/>
      </c>
      <c r="H88" s="61" t="str">
        <f>IF(LEN('ÚHRADOVÝ KATALOG VZP - ZP'!H92)&gt;0,UPPER('ÚHRADOVÝ KATALOG VZP - ZP'!H92),"")</f>
        <v/>
      </c>
      <c r="I88" s="61" t="str">
        <f>IF(LEN('ÚHRADOVÝ KATALOG VZP - ZP'!I92)&gt;0,UPPER('ÚHRADOVÝ KATALOG VZP - ZP'!I92),"")</f>
        <v/>
      </c>
      <c r="J88" s="62" t="str">
        <f>IF(LEN('ÚHRADOVÝ KATALOG VZP - ZP'!J92)&gt;0,'ÚHRADOVÝ KATALOG VZP - ZP'!J92,"")</f>
        <v/>
      </c>
      <c r="K88" s="61" t="str">
        <f>IF(LEN('ÚHRADOVÝ KATALOG VZP - ZP'!K92)&gt;0,UPPER('ÚHRADOVÝ KATALOG VZP - ZP'!K92),"")</f>
        <v/>
      </c>
      <c r="L88" s="63" t="str">
        <f>IF(LEN('ÚHRADOVÝ KATALOG VZP - ZP'!L92)&gt;0,'ÚHRADOVÝ KATALOG VZP - ZP'!L92,"")</f>
        <v/>
      </c>
      <c r="M88" s="64" t="str">
        <f>IF(LEN('ÚHRADOVÝ KATALOG VZP - ZP'!M92)&gt;0,'ÚHRADOVÝ KATALOG VZP - ZP'!M92,"")</f>
        <v/>
      </c>
      <c r="N88" s="48" t="str">
        <f>IF(LEN('ÚHRADOVÝ KATALOG VZP - ZP'!$N92)&gt;0,'ÚHRADOVÝ KATALOG VZP - ZP'!$N92,"")</f>
        <v/>
      </c>
      <c r="O88" s="48" t="str">
        <f>IF(LEN('ÚHRADOVÝ KATALOG VZP - ZP'!$N92)&gt;0,'ÚHRADOVÝ KATALOG VZP - ZP'!$N92,"")</f>
        <v/>
      </c>
      <c r="P88" s="65"/>
      <c r="Q88" s="66" t="str">
        <f>IF(LEN('ÚHRADOVÝ KATALOG VZP - ZP'!Q92)&gt;0,'ÚHRADOVÝ KATALOG VZP - ZP'!Q92,"")</f>
        <v/>
      </c>
      <c r="R88" s="67" t="str">
        <f>IF(LEN('ÚHRADOVÝ KATALOG VZP - ZP'!O92)&gt;0,'ÚHRADOVÝ KATALOG VZP - ZP'!O92,"")</f>
        <v/>
      </c>
    </row>
    <row r="89" spans="1:18" ht="30" customHeight="1" x14ac:dyDescent="0.2">
      <c r="A89" s="81" t="str">
        <f>IF(LEN('VZP - KONTROLA'!S93)=0,"",'ÚHRADOVÝ KATALOG VZP - ZP'!A93)</f>
        <v/>
      </c>
      <c r="B89" s="82" t="str">
        <f>IF(LEN('ÚHRADOVÝ KATALOG VZP - ZP'!B93)&gt;0,'ÚHRADOVÝ KATALOG VZP - ZP'!B93,"")</f>
        <v/>
      </c>
      <c r="C89" s="102" t="str">
        <f>IF(LEN('ÚHRADOVÝ KATALOG VZP - ZP'!C93)&gt;0,UPPER('ÚHRADOVÝ KATALOG VZP - ZP'!C93),"")</f>
        <v/>
      </c>
      <c r="D89" s="60" t="str">
        <f>IF(LEN('ÚHRADOVÝ KATALOG VZP - ZP'!D93)&gt;0,UPPER('ÚHRADOVÝ KATALOG VZP - ZP'!D93),"")</f>
        <v/>
      </c>
      <c r="E89" s="61" t="str">
        <f>IF(LEN('ÚHRADOVÝ KATALOG VZP - ZP'!E93)&gt;0,'ÚHRADOVÝ KATALOG VZP - ZP'!E93,"")</f>
        <v/>
      </c>
      <c r="F89" s="61" t="str">
        <f>IF(LEN('ÚHRADOVÝ KATALOG VZP - ZP'!F93)&gt;0,UPPER('ÚHRADOVÝ KATALOG VZP - ZP'!F93),"")</f>
        <v/>
      </c>
      <c r="G89" s="61" t="str">
        <f>IF(LEN('ÚHRADOVÝ KATALOG VZP - ZP'!G93)&gt;0,UPPER('ÚHRADOVÝ KATALOG VZP - ZP'!G93),"")</f>
        <v/>
      </c>
      <c r="H89" s="61" t="str">
        <f>IF(LEN('ÚHRADOVÝ KATALOG VZP - ZP'!H93)&gt;0,UPPER('ÚHRADOVÝ KATALOG VZP - ZP'!H93),"")</f>
        <v/>
      </c>
      <c r="I89" s="61" t="str">
        <f>IF(LEN('ÚHRADOVÝ KATALOG VZP - ZP'!I93)&gt;0,UPPER('ÚHRADOVÝ KATALOG VZP - ZP'!I93),"")</f>
        <v/>
      </c>
      <c r="J89" s="62" t="str">
        <f>IF(LEN('ÚHRADOVÝ KATALOG VZP - ZP'!J93)&gt;0,'ÚHRADOVÝ KATALOG VZP - ZP'!J93,"")</f>
        <v/>
      </c>
      <c r="K89" s="61" t="str">
        <f>IF(LEN('ÚHRADOVÝ KATALOG VZP - ZP'!K93)&gt;0,UPPER('ÚHRADOVÝ KATALOG VZP - ZP'!K93),"")</f>
        <v/>
      </c>
      <c r="L89" s="63" t="str">
        <f>IF(LEN('ÚHRADOVÝ KATALOG VZP - ZP'!L93)&gt;0,'ÚHRADOVÝ KATALOG VZP - ZP'!L93,"")</f>
        <v/>
      </c>
      <c r="M89" s="64" t="str">
        <f>IF(LEN('ÚHRADOVÝ KATALOG VZP - ZP'!M93)&gt;0,'ÚHRADOVÝ KATALOG VZP - ZP'!M93,"")</f>
        <v/>
      </c>
      <c r="N89" s="48" t="str">
        <f>IF(LEN('ÚHRADOVÝ KATALOG VZP - ZP'!$N93)&gt;0,'ÚHRADOVÝ KATALOG VZP - ZP'!$N93,"")</f>
        <v/>
      </c>
      <c r="O89" s="48" t="str">
        <f>IF(LEN('ÚHRADOVÝ KATALOG VZP - ZP'!$N93)&gt;0,'ÚHRADOVÝ KATALOG VZP - ZP'!$N93,"")</f>
        <v/>
      </c>
      <c r="P89" s="65"/>
      <c r="Q89" s="66" t="str">
        <f>IF(LEN('ÚHRADOVÝ KATALOG VZP - ZP'!Q93)&gt;0,'ÚHRADOVÝ KATALOG VZP - ZP'!Q93,"")</f>
        <v/>
      </c>
      <c r="R89" s="67" t="str">
        <f>IF(LEN('ÚHRADOVÝ KATALOG VZP - ZP'!O93)&gt;0,'ÚHRADOVÝ KATALOG VZP - ZP'!O93,"")</f>
        <v/>
      </c>
    </row>
    <row r="90" spans="1:18" ht="30" customHeight="1" x14ac:dyDescent="0.2">
      <c r="A90" s="81" t="str">
        <f>IF(LEN('VZP - KONTROLA'!S94)=0,"",'ÚHRADOVÝ KATALOG VZP - ZP'!A94)</f>
        <v/>
      </c>
      <c r="B90" s="82" t="str">
        <f>IF(LEN('ÚHRADOVÝ KATALOG VZP - ZP'!B94)&gt;0,'ÚHRADOVÝ KATALOG VZP - ZP'!B94,"")</f>
        <v/>
      </c>
      <c r="C90" s="102" t="str">
        <f>IF(LEN('ÚHRADOVÝ KATALOG VZP - ZP'!C94)&gt;0,UPPER('ÚHRADOVÝ KATALOG VZP - ZP'!C94),"")</f>
        <v/>
      </c>
      <c r="D90" s="60" t="str">
        <f>IF(LEN('ÚHRADOVÝ KATALOG VZP - ZP'!D94)&gt;0,UPPER('ÚHRADOVÝ KATALOG VZP - ZP'!D94),"")</f>
        <v/>
      </c>
      <c r="E90" s="61" t="str">
        <f>IF(LEN('ÚHRADOVÝ KATALOG VZP - ZP'!E94)&gt;0,'ÚHRADOVÝ KATALOG VZP - ZP'!E94,"")</f>
        <v/>
      </c>
      <c r="F90" s="61" t="str">
        <f>IF(LEN('ÚHRADOVÝ KATALOG VZP - ZP'!F94)&gt;0,UPPER('ÚHRADOVÝ KATALOG VZP - ZP'!F94),"")</f>
        <v/>
      </c>
      <c r="G90" s="61" t="str">
        <f>IF(LEN('ÚHRADOVÝ KATALOG VZP - ZP'!G94)&gt;0,UPPER('ÚHRADOVÝ KATALOG VZP - ZP'!G94),"")</f>
        <v/>
      </c>
      <c r="H90" s="61" t="str">
        <f>IF(LEN('ÚHRADOVÝ KATALOG VZP - ZP'!H94)&gt;0,UPPER('ÚHRADOVÝ KATALOG VZP - ZP'!H94),"")</f>
        <v/>
      </c>
      <c r="I90" s="61" t="str">
        <f>IF(LEN('ÚHRADOVÝ KATALOG VZP - ZP'!I94)&gt;0,UPPER('ÚHRADOVÝ KATALOG VZP - ZP'!I94),"")</f>
        <v/>
      </c>
      <c r="J90" s="62" t="str">
        <f>IF(LEN('ÚHRADOVÝ KATALOG VZP - ZP'!J94)&gt;0,'ÚHRADOVÝ KATALOG VZP - ZP'!J94,"")</f>
        <v/>
      </c>
      <c r="K90" s="61" t="str">
        <f>IF(LEN('ÚHRADOVÝ KATALOG VZP - ZP'!K94)&gt;0,UPPER('ÚHRADOVÝ KATALOG VZP - ZP'!K94),"")</f>
        <v/>
      </c>
      <c r="L90" s="63" t="str">
        <f>IF(LEN('ÚHRADOVÝ KATALOG VZP - ZP'!L94)&gt;0,'ÚHRADOVÝ KATALOG VZP - ZP'!L94,"")</f>
        <v/>
      </c>
      <c r="M90" s="64" t="str">
        <f>IF(LEN('ÚHRADOVÝ KATALOG VZP - ZP'!M94)&gt;0,'ÚHRADOVÝ KATALOG VZP - ZP'!M94,"")</f>
        <v/>
      </c>
      <c r="N90" s="48" t="str">
        <f>IF(LEN('ÚHRADOVÝ KATALOG VZP - ZP'!$N94)&gt;0,'ÚHRADOVÝ KATALOG VZP - ZP'!$N94,"")</f>
        <v/>
      </c>
      <c r="O90" s="48" t="str">
        <f>IF(LEN('ÚHRADOVÝ KATALOG VZP - ZP'!$N94)&gt;0,'ÚHRADOVÝ KATALOG VZP - ZP'!$N94,"")</f>
        <v/>
      </c>
      <c r="P90" s="65"/>
      <c r="Q90" s="66" t="str">
        <f>IF(LEN('ÚHRADOVÝ KATALOG VZP - ZP'!Q94)&gt;0,'ÚHRADOVÝ KATALOG VZP - ZP'!Q94,"")</f>
        <v/>
      </c>
      <c r="R90" s="67" t="str">
        <f>IF(LEN('ÚHRADOVÝ KATALOG VZP - ZP'!O94)&gt;0,'ÚHRADOVÝ KATALOG VZP - ZP'!O94,"")</f>
        <v/>
      </c>
    </row>
    <row r="91" spans="1:18" ht="30" customHeight="1" x14ac:dyDescent="0.2">
      <c r="A91" s="81" t="str">
        <f>IF(LEN('VZP - KONTROLA'!S95)=0,"",'ÚHRADOVÝ KATALOG VZP - ZP'!A95)</f>
        <v/>
      </c>
      <c r="B91" s="82" t="str">
        <f>IF(LEN('ÚHRADOVÝ KATALOG VZP - ZP'!B95)&gt;0,'ÚHRADOVÝ KATALOG VZP - ZP'!B95,"")</f>
        <v/>
      </c>
      <c r="C91" s="102" t="str">
        <f>IF(LEN('ÚHRADOVÝ KATALOG VZP - ZP'!C95)&gt;0,UPPER('ÚHRADOVÝ KATALOG VZP - ZP'!C95),"")</f>
        <v/>
      </c>
      <c r="D91" s="60" t="str">
        <f>IF(LEN('ÚHRADOVÝ KATALOG VZP - ZP'!D95)&gt;0,UPPER('ÚHRADOVÝ KATALOG VZP - ZP'!D95),"")</f>
        <v/>
      </c>
      <c r="E91" s="61" t="str">
        <f>IF(LEN('ÚHRADOVÝ KATALOG VZP - ZP'!E95)&gt;0,'ÚHRADOVÝ KATALOG VZP - ZP'!E95,"")</f>
        <v/>
      </c>
      <c r="F91" s="61" t="str">
        <f>IF(LEN('ÚHRADOVÝ KATALOG VZP - ZP'!F95)&gt;0,UPPER('ÚHRADOVÝ KATALOG VZP - ZP'!F95),"")</f>
        <v/>
      </c>
      <c r="G91" s="61" t="str">
        <f>IF(LEN('ÚHRADOVÝ KATALOG VZP - ZP'!G95)&gt;0,UPPER('ÚHRADOVÝ KATALOG VZP - ZP'!G95),"")</f>
        <v/>
      </c>
      <c r="H91" s="61" t="str">
        <f>IF(LEN('ÚHRADOVÝ KATALOG VZP - ZP'!H95)&gt;0,UPPER('ÚHRADOVÝ KATALOG VZP - ZP'!H95),"")</f>
        <v/>
      </c>
      <c r="I91" s="61" t="str">
        <f>IF(LEN('ÚHRADOVÝ KATALOG VZP - ZP'!I95)&gt;0,UPPER('ÚHRADOVÝ KATALOG VZP - ZP'!I95),"")</f>
        <v/>
      </c>
      <c r="J91" s="62" t="str">
        <f>IF(LEN('ÚHRADOVÝ KATALOG VZP - ZP'!J95)&gt;0,'ÚHRADOVÝ KATALOG VZP - ZP'!J95,"")</f>
        <v/>
      </c>
      <c r="K91" s="61" t="str">
        <f>IF(LEN('ÚHRADOVÝ KATALOG VZP - ZP'!K95)&gt;0,UPPER('ÚHRADOVÝ KATALOG VZP - ZP'!K95),"")</f>
        <v/>
      </c>
      <c r="L91" s="63" t="str">
        <f>IF(LEN('ÚHRADOVÝ KATALOG VZP - ZP'!L95)&gt;0,'ÚHRADOVÝ KATALOG VZP - ZP'!L95,"")</f>
        <v/>
      </c>
      <c r="M91" s="64" t="str">
        <f>IF(LEN('ÚHRADOVÝ KATALOG VZP - ZP'!M95)&gt;0,'ÚHRADOVÝ KATALOG VZP - ZP'!M95,"")</f>
        <v/>
      </c>
      <c r="N91" s="48" t="str">
        <f>IF(LEN('ÚHRADOVÝ KATALOG VZP - ZP'!$N95)&gt;0,'ÚHRADOVÝ KATALOG VZP - ZP'!$N95,"")</f>
        <v/>
      </c>
      <c r="O91" s="48" t="str">
        <f>IF(LEN('ÚHRADOVÝ KATALOG VZP - ZP'!$N95)&gt;0,'ÚHRADOVÝ KATALOG VZP - ZP'!$N95,"")</f>
        <v/>
      </c>
      <c r="P91" s="65"/>
      <c r="Q91" s="66" t="str">
        <f>IF(LEN('ÚHRADOVÝ KATALOG VZP - ZP'!Q95)&gt;0,'ÚHRADOVÝ KATALOG VZP - ZP'!Q95,"")</f>
        <v/>
      </c>
      <c r="R91" s="67" t="str">
        <f>IF(LEN('ÚHRADOVÝ KATALOG VZP - ZP'!O95)&gt;0,'ÚHRADOVÝ KATALOG VZP - ZP'!O95,"")</f>
        <v/>
      </c>
    </row>
    <row r="92" spans="1:18" ht="30" customHeight="1" x14ac:dyDescent="0.2">
      <c r="A92" s="81" t="str">
        <f>IF(LEN('VZP - KONTROLA'!S96)=0,"",'ÚHRADOVÝ KATALOG VZP - ZP'!A96)</f>
        <v/>
      </c>
      <c r="B92" s="82" t="str">
        <f>IF(LEN('ÚHRADOVÝ KATALOG VZP - ZP'!B96)&gt;0,'ÚHRADOVÝ KATALOG VZP - ZP'!B96,"")</f>
        <v/>
      </c>
      <c r="C92" s="102" t="str">
        <f>IF(LEN('ÚHRADOVÝ KATALOG VZP - ZP'!C96)&gt;0,UPPER('ÚHRADOVÝ KATALOG VZP - ZP'!C96),"")</f>
        <v/>
      </c>
      <c r="D92" s="60" t="str">
        <f>IF(LEN('ÚHRADOVÝ KATALOG VZP - ZP'!D96)&gt;0,UPPER('ÚHRADOVÝ KATALOG VZP - ZP'!D96),"")</f>
        <v/>
      </c>
      <c r="E92" s="61" t="str">
        <f>IF(LEN('ÚHRADOVÝ KATALOG VZP - ZP'!E96)&gt;0,'ÚHRADOVÝ KATALOG VZP - ZP'!E96,"")</f>
        <v/>
      </c>
      <c r="F92" s="61" t="str">
        <f>IF(LEN('ÚHRADOVÝ KATALOG VZP - ZP'!F96)&gt;0,UPPER('ÚHRADOVÝ KATALOG VZP - ZP'!F96),"")</f>
        <v/>
      </c>
      <c r="G92" s="61" t="str">
        <f>IF(LEN('ÚHRADOVÝ KATALOG VZP - ZP'!G96)&gt;0,UPPER('ÚHRADOVÝ KATALOG VZP - ZP'!G96),"")</f>
        <v/>
      </c>
      <c r="H92" s="61" t="str">
        <f>IF(LEN('ÚHRADOVÝ KATALOG VZP - ZP'!H96)&gt;0,UPPER('ÚHRADOVÝ KATALOG VZP - ZP'!H96),"")</f>
        <v/>
      </c>
      <c r="I92" s="61" t="str">
        <f>IF(LEN('ÚHRADOVÝ KATALOG VZP - ZP'!I96)&gt;0,UPPER('ÚHRADOVÝ KATALOG VZP - ZP'!I96),"")</f>
        <v/>
      </c>
      <c r="J92" s="62" t="str">
        <f>IF(LEN('ÚHRADOVÝ KATALOG VZP - ZP'!J96)&gt;0,'ÚHRADOVÝ KATALOG VZP - ZP'!J96,"")</f>
        <v/>
      </c>
      <c r="K92" s="61" t="str">
        <f>IF(LEN('ÚHRADOVÝ KATALOG VZP - ZP'!K96)&gt;0,UPPER('ÚHRADOVÝ KATALOG VZP - ZP'!K96),"")</f>
        <v/>
      </c>
      <c r="L92" s="63" t="str">
        <f>IF(LEN('ÚHRADOVÝ KATALOG VZP - ZP'!L96)&gt;0,'ÚHRADOVÝ KATALOG VZP - ZP'!L96,"")</f>
        <v/>
      </c>
      <c r="M92" s="64" t="str">
        <f>IF(LEN('ÚHRADOVÝ KATALOG VZP - ZP'!M96)&gt;0,'ÚHRADOVÝ KATALOG VZP - ZP'!M96,"")</f>
        <v/>
      </c>
      <c r="N92" s="48" t="str">
        <f>IF(LEN('ÚHRADOVÝ KATALOG VZP - ZP'!$N96)&gt;0,'ÚHRADOVÝ KATALOG VZP - ZP'!$N96,"")</f>
        <v/>
      </c>
      <c r="O92" s="48" t="str">
        <f>IF(LEN('ÚHRADOVÝ KATALOG VZP - ZP'!$N96)&gt;0,'ÚHRADOVÝ KATALOG VZP - ZP'!$N96,"")</f>
        <v/>
      </c>
      <c r="P92" s="65"/>
      <c r="Q92" s="66" t="str">
        <f>IF(LEN('ÚHRADOVÝ KATALOG VZP - ZP'!Q96)&gt;0,'ÚHRADOVÝ KATALOG VZP - ZP'!Q96,"")</f>
        <v/>
      </c>
      <c r="R92" s="67" t="str">
        <f>IF(LEN('ÚHRADOVÝ KATALOG VZP - ZP'!O96)&gt;0,'ÚHRADOVÝ KATALOG VZP - ZP'!O96,"")</f>
        <v/>
      </c>
    </row>
    <row r="93" spans="1:18" ht="30" customHeight="1" x14ac:dyDescent="0.2">
      <c r="A93" s="81" t="str">
        <f>IF(LEN('VZP - KONTROLA'!S97)=0,"",'ÚHRADOVÝ KATALOG VZP - ZP'!A97)</f>
        <v/>
      </c>
      <c r="B93" s="82" t="str">
        <f>IF(LEN('ÚHRADOVÝ KATALOG VZP - ZP'!B97)&gt;0,'ÚHRADOVÝ KATALOG VZP - ZP'!B97,"")</f>
        <v/>
      </c>
      <c r="C93" s="102" t="str">
        <f>IF(LEN('ÚHRADOVÝ KATALOG VZP - ZP'!C97)&gt;0,UPPER('ÚHRADOVÝ KATALOG VZP - ZP'!C97),"")</f>
        <v/>
      </c>
      <c r="D93" s="60" t="str">
        <f>IF(LEN('ÚHRADOVÝ KATALOG VZP - ZP'!D97)&gt;0,UPPER('ÚHRADOVÝ KATALOG VZP - ZP'!D97),"")</f>
        <v/>
      </c>
      <c r="E93" s="61" t="str">
        <f>IF(LEN('ÚHRADOVÝ KATALOG VZP - ZP'!E97)&gt;0,'ÚHRADOVÝ KATALOG VZP - ZP'!E97,"")</f>
        <v/>
      </c>
      <c r="F93" s="61" t="str">
        <f>IF(LEN('ÚHRADOVÝ KATALOG VZP - ZP'!F97)&gt;0,UPPER('ÚHRADOVÝ KATALOG VZP - ZP'!F97),"")</f>
        <v/>
      </c>
      <c r="G93" s="61" t="str">
        <f>IF(LEN('ÚHRADOVÝ KATALOG VZP - ZP'!G97)&gt;0,UPPER('ÚHRADOVÝ KATALOG VZP - ZP'!G97),"")</f>
        <v/>
      </c>
      <c r="H93" s="61" t="str">
        <f>IF(LEN('ÚHRADOVÝ KATALOG VZP - ZP'!H97)&gt;0,UPPER('ÚHRADOVÝ KATALOG VZP - ZP'!H97),"")</f>
        <v/>
      </c>
      <c r="I93" s="61" t="str">
        <f>IF(LEN('ÚHRADOVÝ KATALOG VZP - ZP'!I97)&gt;0,UPPER('ÚHRADOVÝ KATALOG VZP - ZP'!I97),"")</f>
        <v/>
      </c>
      <c r="J93" s="62" t="str">
        <f>IF(LEN('ÚHRADOVÝ KATALOG VZP - ZP'!J97)&gt;0,'ÚHRADOVÝ KATALOG VZP - ZP'!J97,"")</f>
        <v/>
      </c>
      <c r="K93" s="61" t="str">
        <f>IF(LEN('ÚHRADOVÝ KATALOG VZP - ZP'!K97)&gt;0,UPPER('ÚHRADOVÝ KATALOG VZP - ZP'!K97),"")</f>
        <v/>
      </c>
      <c r="L93" s="63" t="str">
        <f>IF(LEN('ÚHRADOVÝ KATALOG VZP - ZP'!L97)&gt;0,'ÚHRADOVÝ KATALOG VZP - ZP'!L97,"")</f>
        <v/>
      </c>
      <c r="M93" s="64" t="str">
        <f>IF(LEN('ÚHRADOVÝ KATALOG VZP - ZP'!M97)&gt;0,'ÚHRADOVÝ KATALOG VZP - ZP'!M97,"")</f>
        <v/>
      </c>
      <c r="N93" s="48" t="str">
        <f>IF(LEN('ÚHRADOVÝ KATALOG VZP - ZP'!$N97)&gt;0,'ÚHRADOVÝ KATALOG VZP - ZP'!$N97,"")</f>
        <v/>
      </c>
      <c r="O93" s="48" t="str">
        <f>IF(LEN('ÚHRADOVÝ KATALOG VZP - ZP'!$N97)&gt;0,'ÚHRADOVÝ KATALOG VZP - ZP'!$N97,"")</f>
        <v/>
      </c>
      <c r="P93" s="65"/>
      <c r="Q93" s="66" t="str">
        <f>IF(LEN('ÚHRADOVÝ KATALOG VZP - ZP'!Q97)&gt;0,'ÚHRADOVÝ KATALOG VZP - ZP'!Q97,"")</f>
        <v/>
      </c>
      <c r="R93" s="67" t="str">
        <f>IF(LEN('ÚHRADOVÝ KATALOG VZP - ZP'!O97)&gt;0,'ÚHRADOVÝ KATALOG VZP - ZP'!O97,"")</f>
        <v/>
      </c>
    </row>
    <row r="94" spans="1:18" ht="30" customHeight="1" x14ac:dyDescent="0.2">
      <c r="A94" s="81" t="str">
        <f>IF(LEN('VZP - KONTROLA'!S98)=0,"",'ÚHRADOVÝ KATALOG VZP - ZP'!A98)</f>
        <v/>
      </c>
      <c r="B94" s="82" t="str">
        <f>IF(LEN('ÚHRADOVÝ KATALOG VZP - ZP'!B98)&gt;0,'ÚHRADOVÝ KATALOG VZP - ZP'!B98,"")</f>
        <v/>
      </c>
      <c r="C94" s="102" t="str">
        <f>IF(LEN('ÚHRADOVÝ KATALOG VZP - ZP'!C98)&gt;0,UPPER('ÚHRADOVÝ KATALOG VZP - ZP'!C98),"")</f>
        <v/>
      </c>
      <c r="D94" s="60" t="str">
        <f>IF(LEN('ÚHRADOVÝ KATALOG VZP - ZP'!D98)&gt;0,UPPER('ÚHRADOVÝ KATALOG VZP - ZP'!D98),"")</f>
        <v/>
      </c>
      <c r="E94" s="61" t="str">
        <f>IF(LEN('ÚHRADOVÝ KATALOG VZP - ZP'!E98)&gt;0,'ÚHRADOVÝ KATALOG VZP - ZP'!E98,"")</f>
        <v/>
      </c>
      <c r="F94" s="61" t="str">
        <f>IF(LEN('ÚHRADOVÝ KATALOG VZP - ZP'!F98)&gt;0,UPPER('ÚHRADOVÝ KATALOG VZP - ZP'!F98),"")</f>
        <v/>
      </c>
      <c r="G94" s="61" t="str">
        <f>IF(LEN('ÚHRADOVÝ KATALOG VZP - ZP'!G98)&gt;0,UPPER('ÚHRADOVÝ KATALOG VZP - ZP'!G98),"")</f>
        <v/>
      </c>
      <c r="H94" s="61" t="str">
        <f>IF(LEN('ÚHRADOVÝ KATALOG VZP - ZP'!H98)&gt;0,UPPER('ÚHRADOVÝ KATALOG VZP - ZP'!H98),"")</f>
        <v/>
      </c>
      <c r="I94" s="61" t="str">
        <f>IF(LEN('ÚHRADOVÝ KATALOG VZP - ZP'!I98)&gt;0,UPPER('ÚHRADOVÝ KATALOG VZP - ZP'!I98),"")</f>
        <v/>
      </c>
      <c r="J94" s="62" t="str">
        <f>IF(LEN('ÚHRADOVÝ KATALOG VZP - ZP'!J98)&gt;0,'ÚHRADOVÝ KATALOG VZP - ZP'!J98,"")</f>
        <v/>
      </c>
      <c r="K94" s="61" t="str">
        <f>IF(LEN('ÚHRADOVÝ KATALOG VZP - ZP'!K98)&gt;0,UPPER('ÚHRADOVÝ KATALOG VZP - ZP'!K98),"")</f>
        <v/>
      </c>
      <c r="L94" s="63" t="str">
        <f>IF(LEN('ÚHRADOVÝ KATALOG VZP - ZP'!L98)&gt;0,'ÚHRADOVÝ KATALOG VZP - ZP'!L98,"")</f>
        <v/>
      </c>
      <c r="M94" s="64" t="str">
        <f>IF(LEN('ÚHRADOVÝ KATALOG VZP - ZP'!M98)&gt;0,'ÚHRADOVÝ KATALOG VZP - ZP'!M98,"")</f>
        <v/>
      </c>
      <c r="N94" s="48" t="str">
        <f>IF(LEN('ÚHRADOVÝ KATALOG VZP - ZP'!$N98)&gt;0,'ÚHRADOVÝ KATALOG VZP - ZP'!$N98,"")</f>
        <v/>
      </c>
      <c r="O94" s="48" t="str">
        <f>IF(LEN('ÚHRADOVÝ KATALOG VZP - ZP'!$N98)&gt;0,'ÚHRADOVÝ KATALOG VZP - ZP'!$N98,"")</f>
        <v/>
      </c>
      <c r="P94" s="65"/>
      <c r="Q94" s="66" t="str">
        <f>IF(LEN('ÚHRADOVÝ KATALOG VZP - ZP'!Q98)&gt;0,'ÚHRADOVÝ KATALOG VZP - ZP'!Q98,"")</f>
        <v/>
      </c>
      <c r="R94" s="67" t="str">
        <f>IF(LEN('ÚHRADOVÝ KATALOG VZP - ZP'!O98)&gt;0,'ÚHRADOVÝ KATALOG VZP - ZP'!O98,"")</f>
        <v/>
      </c>
    </row>
    <row r="95" spans="1:18" ht="30" customHeight="1" x14ac:dyDescent="0.2">
      <c r="A95" s="81" t="str">
        <f>IF(LEN('VZP - KONTROLA'!S99)=0,"",'ÚHRADOVÝ KATALOG VZP - ZP'!A99)</f>
        <v/>
      </c>
      <c r="B95" s="82" t="str">
        <f>IF(LEN('ÚHRADOVÝ KATALOG VZP - ZP'!B99)&gt;0,'ÚHRADOVÝ KATALOG VZP - ZP'!B99,"")</f>
        <v/>
      </c>
      <c r="C95" s="102" t="str">
        <f>IF(LEN('ÚHRADOVÝ KATALOG VZP - ZP'!C99)&gt;0,UPPER('ÚHRADOVÝ KATALOG VZP - ZP'!C99),"")</f>
        <v/>
      </c>
      <c r="D95" s="60" t="str">
        <f>IF(LEN('ÚHRADOVÝ KATALOG VZP - ZP'!D99)&gt;0,UPPER('ÚHRADOVÝ KATALOG VZP - ZP'!D99),"")</f>
        <v/>
      </c>
      <c r="E95" s="61" t="str">
        <f>IF(LEN('ÚHRADOVÝ KATALOG VZP - ZP'!E99)&gt;0,'ÚHRADOVÝ KATALOG VZP - ZP'!E99,"")</f>
        <v/>
      </c>
      <c r="F95" s="61" t="str">
        <f>IF(LEN('ÚHRADOVÝ KATALOG VZP - ZP'!F99)&gt;0,UPPER('ÚHRADOVÝ KATALOG VZP - ZP'!F99),"")</f>
        <v/>
      </c>
      <c r="G95" s="61" t="str">
        <f>IF(LEN('ÚHRADOVÝ KATALOG VZP - ZP'!G99)&gt;0,UPPER('ÚHRADOVÝ KATALOG VZP - ZP'!G99),"")</f>
        <v/>
      </c>
      <c r="H95" s="61" t="str">
        <f>IF(LEN('ÚHRADOVÝ KATALOG VZP - ZP'!H99)&gt;0,UPPER('ÚHRADOVÝ KATALOG VZP - ZP'!H99),"")</f>
        <v/>
      </c>
      <c r="I95" s="61" t="str">
        <f>IF(LEN('ÚHRADOVÝ KATALOG VZP - ZP'!I99)&gt;0,UPPER('ÚHRADOVÝ KATALOG VZP - ZP'!I99),"")</f>
        <v/>
      </c>
      <c r="J95" s="62" t="str">
        <f>IF(LEN('ÚHRADOVÝ KATALOG VZP - ZP'!J99)&gt;0,'ÚHRADOVÝ KATALOG VZP - ZP'!J99,"")</f>
        <v/>
      </c>
      <c r="K95" s="61" t="str">
        <f>IF(LEN('ÚHRADOVÝ KATALOG VZP - ZP'!K99)&gt;0,UPPER('ÚHRADOVÝ KATALOG VZP - ZP'!K99),"")</f>
        <v/>
      </c>
      <c r="L95" s="63" t="str">
        <f>IF(LEN('ÚHRADOVÝ KATALOG VZP - ZP'!L99)&gt;0,'ÚHRADOVÝ KATALOG VZP - ZP'!L99,"")</f>
        <v/>
      </c>
      <c r="M95" s="64" t="str">
        <f>IF(LEN('ÚHRADOVÝ KATALOG VZP - ZP'!M99)&gt;0,'ÚHRADOVÝ KATALOG VZP - ZP'!M99,"")</f>
        <v/>
      </c>
      <c r="N95" s="48" t="str">
        <f>IF(LEN('ÚHRADOVÝ KATALOG VZP - ZP'!$N99)&gt;0,'ÚHRADOVÝ KATALOG VZP - ZP'!$N99,"")</f>
        <v/>
      </c>
      <c r="O95" s="48" t="str">
        <f>IF(LEN('ÚHRADOVÝ KATALOG VZP - ZP'!$N99)&gt;0,'ÚHRADOVÝ KATALOG VZP - ZP'!$N99,"")</f>
        <v/>
      </c>
      <c r="P95" s="65"/>
      <c r="Q95" s="66" t="str">
        <f>IF(LEN('ÚHRADOVÝ KATALOG VZP - ZP'!Q99)&gt;0,'ÚHRADOVÝ KATALOG VZP - ZP'!Q99,"")</f>
        <v/>
      </c>
      <c r="R95" s="67" t="str">
        <f>IF(LEN('ÚHRADOVÝ KATALOG VZP - ZP'!O99)&gt;0,'ÚHRADOVÝ KATALOG VZP - ZP'!O99,"")</f>
        <v/>
      </c>
    </row>
    <row r="96" spans="1:18" ht="30" customHeight="1" x14ac:dyDescent="0.2">
      <c r="A96" s="81" t="str">
        <f>IF(LEN('VZP - KONTROLA'!S100)=0,"",'ÚHRADOVÝ KATALOG VZP - ZP'!A100)</f>
        <v/>
      </c>
      <c r="B96" s="82" t="str">
        <f>IF(LEN('ÚHRADOVÝ KATALOG VZP - ZP'!B100)&gt;0,'ÚHRADOVÝ KATALOG VZP - ZP'!B100,"")</f>
        <v/>
      </c>
      <c r="C96" s="102" t="str">
        <f>IF(LEN('ÚHRADOVÝ KATALOG VZP - ZP'!C100)&gt;0,UPPER('ÚHRADOVÝ KATALOG VZP - ZP'!C100),"")</f>
        <v/>
      </c>
      <c r="D96" s="60" t="str">
        <f>IF(LEN('ÚHRADOVÝ KATALOG VZP - ZP'!D100)&gt;0,UPPER('ÚHRADOVÝ KATALOG VZP - ZP'!D100),"")</f>
        <v/>
      </c>
      <c r="E96" s="61" t="str">
        <f>IF(LEN('ÚHRADOVÝ KATALOG VZP - ZP'!E100)&gt;0,'ÚHRADOVÝ KATALOG VZP - ZP'!E100,"")</f>
        <v/>
      </c>
      <c r="F96" s="61" t="str">
        <f>IF(LEN('ÚHRADOVÝ KATALOG VZP - ZP'!F100)&gt;0,UPPER('ÚHRADOVÝ KATALOG VZP - ZP'!F100),"")</f>
        <v/>
      </c>
      <c r="G96" s="61" t="str">
        <f>IF(LEN('ÚHRADOVÝ KATALOG VZP - ZP'!G100)&gt;0,UPPER('ÚHRADOVÝ KATALOG VZP - ZP'!G100),"")</f>
        <v/>
      </c>
      <c r="H96" s="61" t="str">
        <f>IF(LEN('ÚHRADOVÝ KATALOG VZP - ZP'!H100)&gt;0,UPPER('ÚHRADOVÝ KATALOG VZP - ZP'!H100),"")</f>
        <v/>
      </c>
      <c r="I96" s="61" t="str">
        <f>IF(LEN('ÚHRADOVÝ KATALOG VZP - ZP'!I100)&gt;0,UPPER('ÚHRADOVÝ KATALOG VZP - ZP'!I100),"")</f>
        <v/>
      </c>
      <c r="J96" s="62" t="str">
        <f>IF(LEN('ÚHRADOVÝ KATALOG VZP - ZP'!J100)&gt;0,'ÚHRADOVÝ KATALOG VZP - ZP'!J100,"")</f>
        <v/>
      </c>
      <c r="K96" s="61" t="str">
        <f>IF(LEN('ÚHRADOVÝ KATALOG VZP - ZP'!K100)&gt;0,UPPER('ÚHRADOVÝ KATALOG VZP - ZP'!K100),"")</f>
        <v/>
      </c>
      <c r="L96" s="63" t="str">
        <f>IF(LEN('ÚHRADOVÝ KATALOG VZP - ZP'!L100)&gt;0,'ÚHRADOVÝ KATALOG VZP - ZP'!L100,"")</f>
        <v/>
      </c>
      <c r="M96" s="64" t="str">
        <f>IF(LEN('ÚHRADOVÝ KATALOG VZP - ZP'!M100)&gt;0,'ÚHRADOVÝ KATALOG VZP - ZP'!M100,"")</f>
        <v/>
      </c>
      <c r="N96" s="48" t="str">
        <f>IF(LEN('ÚHRADOVÝ KATALOG VZP - ZP'!$N100)&gt;0,'ÚHRADOVÝ KATALOG VZP - ZP'!$N100,"")</f>
        <v/>
      </c>
      <c r="O96" s="48" t="str">
        <f>IF(LEN('ÚHRADOVÝ KATALOG VZP - ZP'!$N100)&gt;0,'ÚHRADOVÝ KATALOG VZP - ZP'!$N100,"")</f>
        <v/>
      </c>
      <c r="P96" s="65"/>
      <c r="Q96" s="66" t="str">
        <f>IF(LEN('ÚHRADOVÝ KATALOG VZP - ZP'!Q100)&gt;0,'ÚHRADOVÝ KATALOG VZP - ZP'!Q100,"")</f>
        <v/>
      </c>
      <c r="R96" s="67" t="str">
        <f>IF(LEN('ÚHRADOVÝ KATALOG VZP - ZP'!O100)&gt;0,'ÚHRADOVÝ KATALOG VZP - ZP'!O100,"")</f>
        <v/>
      </c>
    </row>
    <row r="97" spans="1:18" ht="30" customHeight="1" x14ac:dyDescent="0.2">
      <c r="A97" s="81" t="str">
        <f>IF(LEN('VZP - KONTROLA'!S101)=0,"",'ÚHRADOVÝ KATALOG VZP - ZP'!A101)</f>
        <v/>
      </c>
      <c r="B97" s="82" t="str">
        <f>IF(LEN('ÚHRADOVÝ KATALOG VZP - ZP'!B101)&gt;0,'ÚHRADOVÝ KATALOG VZP - ZP'!B101,"")</f>
        <v/>
      </c>
      <c r="C97" s="102" t="str">
        <f>IF(LEN('ÚHRADOVÝ KATALOG VZP - ZP'!C101)&gt;0,UPPER('ÚHRADOVÝ KATALOG VZP - ZP'!C101),"")</f>
        <v/>
      </c>
      <c r="D97" s="60" t="str">
        <f>IF(LEN('ÚHRADOVÝ KATALOG VZP - ZP'!D101)&gt;0,UPPER('ÚHRADOVÝ KATALOG VZP - ZP'!D101),"")</f>
        <v/>
      </c>
      <c r="E97" s="61" t="str">
        <f>IF(LEN('ÚHRADOVÝ KATALOG VZP - ZP'!E101)&gt;0,'ÚHRADOVÝ KATALOG VZP - ZP'!E101,"")</f>
        <v/>
      </c>
      <c r="F97" s="61" t="str">
        <f>IF(LEN('ÚHRADOVÝ KATALOG VZP - ZP'!F101)&gt;0,UPPER('ÚHRADOVÝ KATALOG VZP - ZP'!F101),"")</f>
        <v/>
      </c>
      <c r="G97" s="61" t="str">
        <f>IF(LEN('ÚHRADOVÝ KATALOG VZP - ZP'!G101)&gt;0,UPPER('ÚHRADOVÝ KATALOG VZP - ZP'!G101),"")</f>
        <v/>
      </c>
      <c r="H97" s="61" t="str">
        <f>IF(LEN('ÚHRADOVÝ KATALOG VZP - ZP'!H101)&gt;0,UPPER('ÚHRADOVÝ KATALOG VZP - ZP'!H101),"")</f>
        <v/>
      </c>
      <c r="I97" s="61" t="str">
        <f>IF(LEN('ÚHRADOVÝ KATALOG VZP - ZP'!I101)&gt;0,UPPER('ÚHRADOVÝ KATALOG VZP - ZP'!I101),"")</f>
        <v/>
      </c>
      <c r="J97" s="62" t="str">
        <f>IF(LEN('ÚHRADOVÝ KATALOG VZP - ZP'!J101)&gt;0,'ÚHRADOVÝ KATALOG VZP - ZP'!J101,"")</f>
        <v/>
      </c>
      <c r="K97" s="61" t="str">
        <f>IF(LEN('ÚHRADOVÝ KATALOG VZP - ZP'!K101)&gt;0,UPPER('ÚHRADOVÝ KATALOG VZP - ZP'!K101),"")</f>
        <v/>
      </c>
      <c r="L97" s="63" t="str">
        <f>IF(LEN('ÚHRADOVÝ KATALOG VZP - ZP'!L101)&gt;0,'ÚHRADOVÝ KATALOG VZP - ZP'!L101,"")</f>
        <v/>
      </c>
      <c r="M97" s="64" t="str">
        <f>IF(LEN('ÚHRADOVÝ KATALOG VZP - ZP'!M101)&gt;0,'ÚHRADOVÝ KATALOG VZP - ZP'!M101,"")</f>
        <v/>
      </c>
      <c r="N97" s="48" t="str">
        <f>IF(LEN('ÚHRADOVÝ KATALOG VZP - ZP'!$N101)&gt;0,'ÚHRADOVÝ KATALOG VZP - ZP'!$N101,"")</f>
        <v/>
      </c>
      <c r="O97" s="48" t="str">
        <f>IF(LEN('ÚHRADOVÝ KATALOG VZP - ZP'!$N101)&gt;0,'ÚHRADOVÝ KATALOG VZP - ZP'!$N101,"")</f>
        <v/>
      </c>
      <c r="P97" s="65"/>
      <c r="Q97" s="66" t="str">
        <f>IF(LEN('ÚHRADOVÝ KATALOG VZP - ZP'!Q101)&gt;0,'ÚHRADOVÝ KATALOG VZP - ZP'!Q101,"")</f>
        <v/>
      </c>
      <c r="R97" s="67" t="str">
        <f>IF(LEN('ÚHRADOVÝ KATALOG VZP - ZP'!O101)&gt;0,'ÚHRADOVÝ KATALOG VZP - ZP'!O101,"")</f>
        <v/>
      </c>
    </row>
    <row r="98" spans="1:18" ht="30" customHeight="1" x14ac:dyDescent="0.2">
      <c r="A98" s="81" t="str">
        <f>IF(LEN('VZP - KONTROLA'!S102)=0,"",'ÚHRADOVÝ KATALOG VZP - ZP'!A102)</f>
        <v/>
      </c>
      <c r="B98" s="82" t="str">
        <f>IF(LEN('ÚHRADOVÝ KATALOG VZP - ZP'!B102)&gt;0,'ÚHRADOVÝ KATALOG VZP - ZP'!B102,"")</f>
        <v/>
      </c>
      <c r="C98" s="102" t="str">
        <f>IF(LEN('ÚHRADOVÝ KATALOG VZP - ZP'!C102)&gt;0,UPPER('ÚHRADOVÝ KATALOG VZP - ZP'!C102),"")</f>
        <v/>
      </c>
      <c r="D98" s="60" t="str">
        <f>IF(LEN('ÚHRADOVÝ KATALOG VZP - ZP'!D102)&gt;0,UPPER('ÚHRADOVÝ KATALOG VZP - ZP'!D102),"")</f>
        <v/>
      </c>
      <c r="E98" s="61" t="str">
        <f>IF(LEN('ÚHRADOVÝ KATALOG VZP - ZP'!E102)&gt;0,'ÚHRADOVÝ KATALOG VZP - ZP'!E102,"")</f>
        <v/>
      </c>
      <c r="F98" s="61" t="str">
        <f>IF(LEN('ÚHRADOVÝ KATALOG VZP - ZP'!F102)&gt;0,UPPER('ÚHRADOVÝ KATALOG VZP - ZP'!F102),"")</f>
        <v/>
      </c>
      <c r="G98" s="61" t="str">
        <f>IF(LEN('ÚHRADOVÝ KATALOG VZP - ZP'!G102)&gt;0,UPPER('ÚHRADOVÝ KATALOG VZP - ZP'!G102),"")</f>
        <v/>
      </c>
      <c r="H98" s="61" t="str">
        <f>IF(LEN('ÚHRADOVÝ KATALOG VZP - ZP'!H102)&gt;0,UPPER('ÚHRADOVÝ KATALOG VZP - ZP'!H102),"")</f>
        <v/>
      </c>
      <c r="I98" s="61" t="str">
        <f>IF(LEN('ÚHRADOVÝ KATALOG VZP - ZP'!I102)&gt;0,UPPER('ÚHRADOVÝ KATALOG VZP - ZP'!I102),"")</f>
        <v/>
      </c>
      <c r="J98" s="62" t="str">
        <f>IF(LEN('ÚHRADOVÝ KATALOG VZP - ZP'!J102)&gt;0,'ÚHRADOVÝ KATALOG VZP - ZP'!J102,"")</f>
        <v/>
      </c>
      <c r="K98" s="61" t="str">
        <f>IF(LEN('ÚHRADOVÝ KATALOG VZP - ZP'!K102)&gt;0,UPPER('ÚHRADOVÝ KATALOG VZP - ZP'!K102),"")</f>
        <v/>
      </c>
      <c r="L98" s="63" t="str">
        <f>IF(LEN('ÚHRADOVÝ KATALOG VZP - ZP'!L102)&gt;0,'ÚHRADOVÝ KATALOG VZP - ZP'!L102,"")</f>
        <v/>
      </c>
      <c r="M98" s="64" t="str">
        <f>IF(LEN('ÚHRADOVÝ KATALOG VZP - ZP'!M102)&gt;0,'ÚHRADOVÝ KATALOG VZP - ZP'!M102,"")</f>
        <v/>
      </c>
      <c r="N98" s="48" t="str">
        <f>IF(LEN('ÚHRADOVÝ KATALOG VZP - ZP'!$N102)&gt;0,'ÚHRADOVÝ KATALOG VZP - ZP'!$N102,"")</f>
        <v/>
      </c>
      <c r="O98" s="48" t="str">
        <f>IF(LEN('ÚHRADOVÝ KATALOG VZP - ZP'!$N102)&gt;0,'ÚHRADOVÝ KATALOG VZP - ZP'!$N102,"")</f>
        <v/>
      </c>
      <c r="P98" s="65"/>
      <c r="Q98" s="66" t="str">
        <f>IF(LEN('ÚHRADOVÝ KATALOG VZP - ZP'!Q102)&gt;0,'ÚHRADOVÝ KATALOG VZP - ZP'!Q102,"")</f>
        <v/>
      </c>
      <c r="R98" s="67" t="str">
        <f>IF(LEN('ÚHRADOVÝ KATALOG VZP - ZP'!O102)&gt;0,'ÚHRADOVÝ KATALOG VZP - ZP'!O102,"")</f>
        <v/>
      </c>
    </row>
    <row r="99" spans="1:18" ht="30" customHeight="1" x14ac:dyDescent="0.2">
      <c r="A99" s="81" t="str">
        <f>IF(LEN('VZP - KONTROLA'!S103)=0,"",'ÚHRADOVÝ KATALOG VZP - ZP'!A103)</f>
        <v/>
      </c>
      <c r="B99" s="82" t="str">
        <f>IF(LEN('ÚHRADOVÝ KATALOG VZP - ZP'!B103)&gt;0,'ÚHRADOVÝ KATALOG VZP - ZP'!B103,"")</f>
        <v/>
      </c>
      <c r="C99" s="102" t="str">
        <f>IF(LEN('ÚHRADOVÝ KATALOG VZP - ZP'!C103)&gt;0,UPPER('ÚHRADOVÝ KATALOG VZP - ZP'!C103),"")</f>
        <v/>
      </c>
      <c r="D99" s="60" t="str">
        <f>IF(LEN('ÚHRADOVÝ KATALOG VZP - ZP'!D103)&gt;0,UPPER('ÚHRADOVÝ KATALOG VZP - ZP'!D103),"")</f>
        <v/>
      </c>
      <c r="E99" s="61" t="str">
        <f>IF(LEN('ÚHRADOVÝ KATALOG VZP - ZP'!E103)&gt;0,'ÚHRADOVÝ KATALOG VZP - ZP'!E103,"")</f>
        <v/>
      </c>
      <c r="F99" s="61" t="str">
        <f>IF(LEN('ÚHRADOVÝ KATALOG VZP - ZP'!F103)&gt;0,UPPER('ÚHRADOVÝ KATALOG VZP - ZP'!F103),"")</f>
        <v/>
      </c>
      <c r="G99" s="61" t="str">
        <f>IF(LEN('ÚHRADOVÝ KATALOG VZP - ZP'!G103)&gt;0,UPPER('ÚHRADOVÝ KATALOG VZP - ZP'!G103),"")</f>
        <v/>
      </c>
      <c r="H99" s="61" t="str">
        <f>IF(LEN('ÚHRADOVÝ KATALOG VZP - ZP'!H103)&gt;0,UPPER('ÚHRADOVÝ KATALOG VZP - ZP'!H103),"")</f>
        <v/>
      </c>
      <c r="I99" s="61" t="str">
        <f>IF(LEN('ÚHRADOVÝ KATALOG VZP - ZP'!I103)&gt;0,UPPER('ÚHRADOVÝ KATALOG VZP - ZP'!I103),"")</f>
        <v/>
      </c>
      <c r="J99" s="62" t="str">
        <f>IF(LEN('ÚHRADOVÝ KATALOG VZP - ZP'!J103)&gt;0,'ÚHRADOVÝ KATALOG VZP - ZP'!J103,"")</f>
        <v/>
      </c>
      <c r="K99" s="61" t="str">
        <f>IF(LEN('ÚHRADOVÝ KATALOG VZP - ZP'!K103)&gt;0,UPPER('ÚHRADOVÝ KATALOG VZP - ZP'!K103),"")</f>
        <v/>
      </c>
      <c r="L99" s="63" t="str">
        <f>IF(LEN('ÚHRADOVÝ KATALOG VZP - ZP'!L103)&gt;0,'ÚHRADOVÝ KATALOG VZP - ZP'!L103,"")</f>
        <v/>
      </c>
      <c r="M99" s="64" t="str">
        <f>IF(LEN('ÚHRADOVÝ KATALOG VZP - ZP'!M103)&gt;0,'ÚHRADOVÝ KATALOG VZP - ZP'!M103,"")</f>
        <v/>
      </c>
      <c r="N99" s="48" t="str">
        <f>IF(LEN('ÚHRADOVÝ KATALOG VZP - ZP'!$N103)&gt;0,'ÚHRADOVÝ KATALOG VZP - ZP'!$N103,"")</f>
        <v/>
      </c>
      <c r="O99" s="48" t="str">
        <f>IF(LEN('ÚHRADOVÝ KATALOG VZP - ZP'!$N103)&gt;0,'ÚHRADOVÝ KATALOG VZP - ZP'!$N103,"")</f>
        <v/>
      </c>
      <c r="P99" s="65"/>
      <c r="Q99" s="66" t="str">
        <f>IF(LEN('ÚHRADOVÝ KATALOG VZP - ZP'!Q103)&gt;0,'ÚHRADOVÝ KATALOG VZP - ZP'!Q103,"")</f>
        <v/>
      </c>
      <c r="R99" s="67" t="str">
        <f>IF(LEN('ÚHRADOVÝ KATALOG VZP - ZP'!O103)&gt;0,'ÚHRADOVÝ KATALOG VZP - ZP'!O103,"")</f>
        <v/>
      </c>
    </row>
    <row r="100" spans="1:18" ht="30" customHeight="1" x14ac:dyDescent="0.2">
      <c r="A100" s="81" t="str">
        <f>IF(LEN('VZP - KONTROLA'!S104)=0,"",'ÚHRADOVÝ KATALOG VZP - ZP'!A104)</f>
        <v/>
      </c>
      <c r="B100" s="82" t="str">
        <f>IF(LEN('ÚHRADOVÝ KATALOG VZP - ZP'!B104)&gt;0,'ÚHRADOVÝ KATALOG VZP - ZP'!B104,"")</f>
        <v/>
      </c>
      <c r="C100" s="102" t="str">
        <f>IF(LEN('ÚHRADOVÝ KATALOG VZP - ZP'!C104)&gt;0,UPPER('ÚHRADOVÝ KATALOG VZP - ZP'!C104),"")</f>
        <v/>
      </c>
      <c r="D100" s="60" t="str">
        <f>IF(LEN('ÚHRADOVÝ KATALOG VZP - ZP'!D104)&gt;0,UPPER('ÚHRADOVÝ KATALOG VZP - ZP'!D104),"")</f>
        <v/>
      </c>
      <c r="E100" s="61" t="str">
        <f>IF(LEN('ÚHRADOVÝ KATALOG VZP - ZP'!E104)&gt;0,'ÚHRADOVÝ KATALOG VZP - ZP'!E104,"")</f>
        <v/>
      </c>
      <c r="F100" s="61" t="str">
        <f>IF(LEN('ÚHRADOVÝ KATALOG VZP - ZP'!F104)&gt;0,UPPER('ÚHRADOVÝ KATALOG VZP - ZP'!F104),"")</f>
        <v/>
      </c>
      <c r="G100" s="61" t="str">
        <f>IF(LEN('ÚHRADOVÝ KATALOG VZP - ZP'!G104)&gt;0,UPPER('ÚHRADOVÝ KATALOG VZP - ZP'!G104),"")</f>
        <v/>
      </c>
      <c r="H100" s="61" t="str">
        <f>IF(LEN('ÚHRADOVÝ KATALOG VZP - ZP'!H104)&gt;0,UPPER('ÚHRADOVÝ KATALOG VZP - ZP'!H104),"")</f>
        <v/>
      </c>
      <c r="I100" s="61" t="str">
        <f>IF(LEN('ÚHRADOVÝ KATALOG VZP - ZP'!I104)&gt;0,UPPER('ÚHRADOVÝ KATALOG VZP - ZP'!I104),"")</f>
        <v/>
      </c>
      <c r="J100" s="62" t="str">
        <f>IF(LEN('ÚHRADOVÝ KATALOG VZP - ZP'!J104)&gt;0,'ÚHRADOVÝ KATALOG VZP - ZP'!J104,"")</f>
        <v/>
      </c>
      <c r="K100" s="61" t="str">
        <f>IF(LEN('ÚHRADOVÝ KATALOG VZP - ZP'!K104)&gt;0,UPPER('ÚHRADOVÝ KATALOG VZP - ZP'!K104),"")</f>
        <v/>
      </c>
      <c r="L100" s="63" t="str">
        <f>IF(LEN('ÚHRADOVÝ KATALOG VZP - ZP'!L104)&gt;0,'ÚHRADOVÝ KATALOG VZP - ZP'!L104,"")</f>
        <v/>
      </c>
      <c r="M100" s="64" t="str">
        <f>IF(LEN('ÚHRADOVÝ KATALOG VZP - ZP'!M104)&gt;0,'ÚHRADOVÝ KATALOG VZP - ZP'!M104,"")</f>
        <v/>
      </c>
      <c r="N100" s="48" t="str">
        <f>IF(LEN('ÚHRADOVÝ KATALOG VZP - ZP'!$N104)&gt;0,'ÚHRADOVÝ KATALOG VZP - ZP'!$N104,"")</f>
        <v/>
      </c>
      <c r="O100" s="48" t="str">
        <f>IF(LEN('ÚHRADOVÝ KATALOG VZP - ZP'!$N104)&gt;0,'ÚHRADOVÝ KATALOG VZP - ZP'!$N104,"")</f>
        <v/>
      </c>
      <c r="P100" s="65"/>
      <c r="Q100" s="66" t="str">
        <f>IF(LEN('ÚHRADOVÝ KATALOG VZP - ZP'!Q104)&gt;0,'ÚHRADOVÝ KATALOG VZP - ZP'!Q104,"")</f>
        <v/>
      </c>
      <c r="R100" s="67" t="str">
        <f>IF(LEN('ÚHRADOVÝ KATALOG VZP - ZP'!O104)&gt;0,'ÚHRADOVÝ KATALOG VZP - ZP'!O104,"")</f>
        <v/>
      </c>
    </row>
    <row r="101" spans="1:18" ht="30" customHeight="1" x14ac:dyDescent="0.2">
      <c r="A101" s="81" t="str">
        <f>IF(LEN('VZP - KONTROLA'!S105)=0,"",'ÚHRADOVÝ KATALOG VZP - ZP'!A105)</f>
        <v/>
      </c>
      <c r="B101" s="82" t="str">
        <f>IF(LEN('ÚHRADOVÝ KATALOG VZP - ZP'!B105)&gt;0,'ÚHRADOVÝ KATALOG VZP - ZP'!B105,"")</f>
        <v/>
      </c>
      <c r="C101" s="102" t="str">
        <f>IF(LEN('ÚHRADOVÝ KATALOG VZP - ZP'!C105)&gt;0,UPPER('ÚHRADOVÝ KATALOG VZP - ZP'!C105),"")</f>
        <v/>
      </c>
      <c r="D101" s="60" t="str">
        <f>IF(LEN('ÚHRADOVÝ KATALOG VZP - ZP'!D105)&gt;0,UPPER('ÚHRADOVÝ KATALOG VZP - ZP'!D105),"")</f>
        <v/>
      </c>
      <c r="E101" s="61" t="str">
        <f>IF(LEN('ÚHRADOVÝ KATALOG VZP - ZP'!E105)&gt;0,'ÚHRADOVÝ KATALOG VZP - ZP'!E105,"")</f>
        <v/>
      </c>
      <c r="F101" s="61" t="str">
        <f>IF(LEN('ÚHRADOVÝ KATALOG VZP - ZP'!F105)&gt;0,UPPER('ÚHRADOVÝ KATALOG VZP - ZP'!F105),"")</f>
        <v/>
      </c>
      <c r="G101" s="61" t="str">
        <f>IF(LEN('ÚHRADOVÝ KATALOG VZP - ZP'!G105)&gt;0,UPPER('ÚHRADOVÝ KATALOG VZP - ZP'!G105),"")</f>
        <v/>
      </c>
      <c r="H101" s="61" t="str">
        <f>IF(LEN('ÚHRADOVÝ KATALOG VZP - ZP'!H105)&gt;0,UPPER('ÚHRADOVÝ KATALOG VZP - ZP'!H105),"")</f>
        <v/>
      </c>
      <c r="I101" s="61" t="str">
        <f>IF(LEN('ÚHRADOVÝ KATALOG VZP - ZP'!I105)&gt;0,UPPER('ÚHRADOVÝ KATALOG VZP - ZP'!I105),"")</f>
        <v/>
      </c>
      <c r="J101" s="62" t="str">
        <f>IF(LEN('ÚHRADOVÝ KATALOG VZP - ZP'!J105)&gt;0,'ÚHRADOVÝ KATALOG VZP - ZP'!J105,"")</f>
        <v/>
      </c>
      <c r="K101" s="61" t="str">
        <f>IF(LEN('ÚHRADOVÝ KATALOG VZP - ZP'!K105)&gt;0,UPPER('ÚHRADOVÝ KATALOG VZP - ZP'!K105),"")</f>
        <v/>
      </c>
      <c r="L101" s="63" t="str">
        <f>IF(LEN('ÚHRADOVÝ KATALOG VZP - ZP'!L105)&gt;0,'ÚHRADOVÝ KATALOG VZP - ZP'!L105,"")</f>
        <v/>
      </c>
      <c r="M101" s="64" t="str">
        <f>IF(LEN('ÚHRADOVÝ KATALOG VZP - ZP'!M105)&gt;0,'ÚHRADOVÝ KATALOG VZP - ZP'!M105,"")</f>
        <v/>
      </c>
      <c r="N101" s="48" t="str">
        <f>IF(LEN('ÚHRADOVÝ KATALOG VZP - ZP'!$N105)&gt;0,'ÚHRADOVÝ KATALOG VZP - ZP'!$N105,"")</f>
        <v/>
      </c>
      <c r="O101" s="48" t="str">
        <f>IF(LEN('ÚHRADOVÝ KATALOG VZP - ZP'!$N105)&gt;0,'ÚHRADOVÝ KATALOG VZP - ZP'!$N105,"")</f>
        <v/>
      </c>
      <c r="P101" s="65"/>
      <c r="Q101" s="66" t="str">
        <f>IF(LEN('ÚHRADOVÝ KATALOG VZP - ZP'!Q105)&gt;0,'ÚHRADOVÝ KATALOG VZP - ZP'!Q105,"")</f>
        <v/>
      </c>
      <c r="R101" s="67" t="str">
        <f>IF(LEN('ÚHRADOVÝ KATALOG VZP - ZP'!O105)&gt;0,'ÚHRADOVÝ KATALOG VZP - ZP'!O105,"")</f>
        <v/>
      </c>
    </row>
    <row r="102" spans="1:18" ht="30" customHeight="1" x14ac:dyDescent="0.2">
      <c r="A102" s="81" t="str">
        <f>IF(LEN('VZP - KONTROLA'!S106)=0,"",'ÚHRADOVÝ KATALOG VZP - ZP'!A106)</f>
        <v/>
      </c>
      <c r="B102" s="82" t="str">
        <f>IF(LEN('ÚHRADOVÝ KATALOG VZP - ZP'!B106)&gt;0,'ÚHRADOVÝ KATALOG VZP - ZP'!B106,"")</f>
        <v/>
      </c>
      <c r="C102" s="102" t="str">
        <f>IF(LEN('ÚHRADOVÝ KATALOG VZP - ZP'!C106)&gt;0,UPPER('ÚHRADOVÝ KATALOG VZP - ZP'!C106),"")</f>
        <v/>
      </c>
      <c r="D102" s="60" t="str">
        <f>IF(LEN('ÚHRADOVÝ KATALOG VZP - ZP'!D106)&gt;0,UPPER('ÚHRADOVÝ KATALOG VZP - ZP'!D106),"")</f>
        <v/>
      </c>
      <c r="E102" s="61" t="str">
        <f>IF(LEN('ÚHRADOVÝ KATALOG VZP - ZP'!E106)&gt;0,'ÚHRADOVÝ KATALOG VZP - ZP'!E106,"")</f>
        <v/>
      </c>
      <c r="F102" s="61" t="str">
        <f>IF(LEN('ÚHRADOVÝ KATALOG VZP - ZP'!F106)&gt;0,UPPER('ÚHRADOVÝ KATALOG VZP - ZP'!F106),"")</f>
        <v/>
      </c>
      <c r="G102" s="61" t="str">
        <f>IF(LEN('ÚHRADOVÝ KATALOG VZP - ZP'!G106)&gt;0,UPPER('ÚHRADOVÝ KATALOG VZP - ZP'!G106),"")</f>
        <v/>
      </c>
      <c r="H102" s="61" t="str">
        <f>IF(LEN('ÚHRADOVÝ KATALOG VZP - ZP'!H106)&gt;0,UPPER('ÚHRADOVÝ KATALOG VZP - ZP'!H106),"")</f>
        <v/>
      </c>
      <c r="I102" s="61" t="str">
        <f>IF(LEN('ÚHRADOVÝ KATALOG VZP - ZP'!I106)&gt;0,UPPER('ÚHRADOVÝ KATALOG VZP - ZP'!I106),"")</f>
        <v/>
      </c>
      <c r="J102" s="62" t="str">
        <f>IF(LEN('ÚHRADOVÝ KATALOG VZP - ZP'!J106)&gt;0,'ÚHRADOVÝ KATALOG VZP - ZP'!J106,"")</f>
        <v/>
      </c>
      <c r="K102" s="61" t="str">
        <f>IF(LEN('ÚHRADOVÝ KATALOG VZP - ZP'!K106)&gt;0,UPPER('ÚHRADOVÝ KATALOG VZP - ZP'!K106),"")</f>
        <v/>
      </c>
      <c r="L102" s="63" t="str">
        <f>IF(LEN('ÚHRADOVÝ KATALOG VZP - ZP'!L106)&gt;0,'ÚHRADOVÝ KATALOG VZP - ZP'!L106,"")</f>
        <v/>
      </c>
      <c r="M102" s="64" t="str">
        <f>IF(LEN('ÚHRADOVÝ KATALOG VZP - ZP'!M106)&gt;0,'ÚHRADOVÝ KATALOG VZP - ZP'!M106,"")</f>
        <v/>
      </c>
      <c r="N102" s="48" t="str">
        <f>IF(LEN('ÚHRADOVÝ KATALOG VZP - ZP'!$N106)&gt;0,'ÚHRADOVÝ KATALOG VZP - ZP'!$N106,"")</f>
        <v/>
      </c>
      <c r="O102" s="48" t="str">
        <f>IF(LEN('ÚHRADOVÝ KATALOG VZP - ZP'!$N106)&gt;0,'ÚHRADOVÝ KATALOG VZP - ZP'!$N106,"")</f>
        <v/>
      </c>
      <c r="P102" s="65"/>
      <c r="Q102" s="66" t="str">
        <f>IF(LEN('ÚHRADOVÝ KATALOG VZP - ZP'!Q106)&gt;0,'ÚHRADOVÝ KATALOG VZP - ZP'!Q106,"")</f>
        <v/>
      </c>
      <c r="R102" s="67" t="str">
        <f>IF(LEN('ÚHRADOVÝ KATALOG VZP - ZP'!O106)&gt;0,'ÚHRADOVÝ KATALOG VZP - ZP'!O106,"")</f>
        <v/>
      </c>
    </row>
    <row r="103" spans="1:18" ht="30" customHeight="1" x14ac:dyDescent="0.2">
      <c r="A103" s="81" t="str">
        <f>IF(LEN('VZP - KONTROLA'!S107)=0,"",'ÚHRADOVÝ KATALOG VZP - ZP'!A107)</f>
        <v/>
      </c>
      <c r="B103" s="82" t="str">
        <f>IF(LEN('ÚHRADOVÝ KATALOG VZP - ZP'!B107)&gt;0,'ÚHRADOVÝ KATALOG VZP - ZP'!B107,"")</f>
        <v/>
      </c>
      <c r="C103" s="102" t="str">
        <f>IF(LEN('ÚHRADOVÝ KATALOG VZP - ZP'!C107)&gt;0,UPPER('ÚHRADOVÝ KATALOG VZP - ZP'!C107),"")</f>
        <v/>
      </c>
      <c r="D103" s="60" t="str">
        <f>IF(LEN('ÚHRADOVÝ KATALOG VZP - ZP'!D107)&gt;0,UPPER('ÚHRADOVÝ KATALOG VZP - ZP'!D107),"")</f>
        <v/>
      </c>
      <c r="E103" s="61" t="str">
        <f>IF(LEN('ÚHRADOVÝ KATALOG VZP - ZP'!E107)&gt;0,'ÚHRADOVÝ KATALOG VZP - ZP'!E107,"")</f>
        <v/>
      </c>
      <c r="F103" s="61" t="str">
        <f>IF(LEN('ÚHRADOVÝ KATALOG VZP - ZP'!F107)&gt;0,UPPER('ÚHRADOVÝ KATALOG VZP - ZP'!F107),"")</f>
        <v/>
      </c>
      <c r="G103" s="61" t="str">
        <f>IF(LEN('ÚHRADOVÝ KATALOG VZP - ZP'!G107)&gt;0,UPPER('ÚHRADOVÝ KATALOG VZP - ZP'!G107),"")</f>
        <v/>
      </c>
      <c r="H103" s="61" t="str">
        <f>IF(LEN('ÚHRADOVÝ KATALOG VZP - ZP'!H107)&gt;0,UPPER('ÚHRADOVÝ KATALOG VZP - ZP'!H107),"")</f>
        <v/>
      </c>
      <c r="I103" s="61" t="str">
        <f>IF(LEN('ÚHRADOVÝ KATALOG VZP - ZP'!I107)&gt;0,UPPER('ÚHRADOVÝ KATALOG VZP - ZP'!I107),"")</f>
        <v/>
      </c>
      <c r="J103" s="62" t="str">
        <f>IF(LEN('ÚHRADOVÝ KATALOG VZP - ZP'!J107)&gt;0,'ÚHRADOVÝ KATALOG VZP - ZP'!J107,"")</f>
        <v/>
      </c>
      <c r="K103" s="61" t="str">
        <f>IF(LEN('ÚHRADOVÝ KATALOG VZP - ZP'!K107)&gt;0,UPPER('ÚHRADOVÝ KATALOG VZP - ZP'!K107),"")</f>
        <v/>
      </c>
      <c r="L103" s="63" t="str">
        <f>IF(LEN('ÚHRADOVÝ KATALOG VZP - ZP'!L107)&gt;0,'ÚHRADOVÝ KATALOG VZP - ZP'!L107,"")</f>
        <v/>
      </c>
      <c r="M103" s="64" t="str">
        <f>IF(LEN('ÚHRADOVÝ KATALOG VZP - ZP'!M107)&gt;0,'ÚHRADOVÝ KATALOG VZP - ZP'!M107,"")</f>
        <v/>
      </c>
      <c r="N103" s="48" t="str">
        <f>IF(LEN('ÚHRADOVÝ KATALOG VZP - ZP'!$N107)&gt;0,'ÚHRADOVÝ KATALOG VZP - ZP'!$N107,"")</f>
        <v/>
      </c>
      <c r="O103" s="48" t="str">
        <f>IF(LEN('ÚHRADOVÝ KATALOG VZP - ZP'!$N107)&gt;0,'ÚHRADOVÝ KATALOG VZP - ZP'!$N107,"")</f>
        <v/>
      </c>
      <c r="P103" s="65"/>
      <c r="Q103" s="66" t="str">
        <f>IF(LEN('ÚHRADOVÝ KATALOG VZP - ZP'!Q107)&gt;0,'ÚHRADOVÝ KATALOG VZP - ZP'!Q107,"")</f>
        <v/>
      </c>
      <c r="R103" s="67" t="str">
        <f>IF(LEN('ÚHRADOVÝ KATALOG VZP - ZP'!O107)&gt;0,'ÚHRADOVÝ KATALOG VZP - ZP'!O107,"")</f>
        <v/>
      </c>
    </row>
    <row r="104" spans="1:18" ht="30" customHeight="1" x14ac:dyDescent="0.2">
      <c r="A104" s="81" t="str">
        <f>IF(LEN('VZP - KONTROLA'!S108)=0,"",'ÚHRADOVÝ KATALOG VZP - ZP'!A108)</f>
        <v/>
      </c>
      <c r="B104" s="82" t="str">
        <f>IF(LEN('ÚHRADOVÝ KATALOG VZP - ZP'!B108)&gt;0,'ÚHRADOVÝ KATALOG VZP - ZP'!B108,"")</f>
        <v/>
      </c>
      <c r="C104" s="102" t="str">
        <f>IF(LEN('ÚHRADOVÝ KATALOG VZP - ZP'!C108)&gt;0,UPPER('ÚHRADOVÝ KATALOG VZP - ZP'!C108),"")</f>
        <v/>
      </c>
      <c r="D104" s="60" t="str">
        <f>IF(LEN('ÚHRADOVÝ KATALOG VZP - ZP'!D108)&gt;0,UPPER('ÚHRADOVÝ KATALOG VZP - ZP'!D108),"")</f>
        <v/>
      </c>
      <c r="E104" s="61" t="str">
        <f>IF(LEN('ÚHRADOVÝ KATALOG VZP - ZP'!E108)&gt;0,'ÚHRADOVÝ KATALOG VZP - ZP'!E108,"")</f>
        <v/>
      </c>
      <c r="F104" s="61" t="str">
        <f>IF(LEN('ÚHRADOVÝ KATALOG VZP - ZP'!F108)&gt;0,UPPER('ÚHRADOVÝ KATALOG VZP - ZP'!F108),"")</f>
        <v/>
      </c>
      <c r="G104" s="61" t="str">
        <f>IF(LEN('ÚHRADOVÝ KATALOG VZP - ZP'!G108)&gt;0,UPPER('ÚHRADOVÝ KATALOG VZP - ZP'!G108),"")</f>
        <v/>
      </c>
      <c r="H104" s="61" t="str">
        <f>IF(LEN('ÚHRADOVÝ KATALOG VZP - ZP'!H108)&gt;0,UPPER('ÚHRADOVÝ KATALOG VZP - ZP'!H108),"")</f>
        <v/>
      </c>
      <c r="I104" s="61" t="str">
        <f>IF(LEN('ÚHRADOVÝ KATALOG VZP - ZP'!I108)&gt;0,UPPER('ÚHRADOVÝ KATALOG VZP - ZP'!I108),"")</f>
        <v/>
      </c>
      <c r="J104" s="62" t="str">
        <f>IF(LEN('ÚHRADOVÝ KATALOG VZP - ZP'!J108)&gt;0,'ÚHRADOVÝ KATALOG VZP - ZP'!J108,"")</f>
        <v/>
      </c>
      <c r="K104" s="61" t="str">
        <f>IF(LEN('ÚHRADOVÝ KATALOG VZP - ZP'!K108)&gt;0,UPPER('ÚHRADOVÝ KATALOG VZP - ZP'!K108),"")</f>
        <v/>
      </c>
      <c r="L104" s="63" t="str">
        <f>IF(LEN('ÚHRADOVÝ KATALOG VZP - ZP'!L108)&gt;0,'ÚHRADOVÝ KATALOG VZP - ZP'!L108,"")</f>
        <v/>
      </c>
      <c r="M104" s="64" t="str">
        <f>IF(LEN('ÚHRADOVÝ KATALOG VZP - ZP'!M108)&gt;0,'ÚHRADOVÝ KATALOG VZP - ZP'!M108,"")</f>
        <v/>
      </c>
      <c r="N104" s="48" t="str">
        <f>IF(LEN('ÚHRADOVÝ KATALOG VZP - ZP'!$N108)&gt;0,'ÚHRADOVÝ KATALOG VZP - ZP'!$N108,"")</f>
        <v/>
      </c>
      <c r="O104" s="48" t="str">
        <f>IF(LEN('ÚHRADOVÝ KATALOG VZP - ZP'!$N108)&gt;0,'ÚHRADOVÝ KATALOG VZP - ZP'!$N108,"")</f>
        <v/>
      </c>
      <c r="P104" s="65"/>
      <c r="Q104" s="66" t="str">
        <f>IF(LEN('ÚHRADOVÝ KATALOG VZP - ZP'!Q108)&gt;0,'ÚHRADOVÝ KATALOG VZP - ZP'!Q108,"")</f>
        <v/>
      </c>
      <c r="R104" s="67" t="str">
        <f>IF(LEN('ÚHRADOVÝ KATALOG VZP - ZP'!O108)&gt;0,'ÚHRADOVÝ KATALOG VZP - ZP'!O108,"")</f>
        <v/>
      </c>
    </row>
    <row r="105" spans="1:18" ht="30" customHeight="1" x14ac:dyDescent="0.2">
      <c r="A105" s="81" t="str">
        <f>IF(LEN('VZP - KONTROLA'!S109)=0,"",'ÚHRADOVÝ KATALOG VZP - ZP'!A109)</f>
        <v/>
      </c>
      <c r="B105" s="82" t="str">
        <f>IF(LEN('ÚHRADOVÝ KATALOG VZP - ZP'!B109)&gt;0,'ÚHRADOVÝ KATALOG VZP - ZP'!B109,"")</f>
        <v/>
      </c>
      <c r="C105" s="102" t="str">
        <f>IF(LEN('ÚHRADOVÝ KATALOG VZP - ZP'!C109)&gt;0,UPPER('ÚHRADOVÝ KATALOG VZP - ZP'!C109),"")</f>
        <v/>
      </c>
      <c r="D105" s="60" t="str">
        <f>IF(LEN('ÚHRADOVÝ KATALOG VZP - ZP'!D109)&gt;0,UPPER('ÚHRADOVÝ KATALOG VZP - ZP'!D109),"")</f>
        <v/>
      </c>
      <c r="E105" s="61" t="str">
        <f>IF(LEN('ÚHRADOVÝ KATALOG VZP - ZP'!E109)&gt;0,'ÚHRADOVÝ KATALOG VZP - ZP'!E109,"")</f>
        <v/>
      </c>
      <c r="F105" s="61" t="str">
        <f>IF(LEN('ÚHRADOVÝ KATALOG VZP - ZP'!F109)&gt;0,UPPER('ÚHRADOVÝ KATALOG VZP - ZP'!F109),"")</f>
        <v/>
      </c>
      <c r="G105" s="61" t="str">
        <f>IF(LEN('ÚHRADOVÝ KATALOG VZP - ZP'!G109)&gt;0,UPPER('ÚHRADOVÝ KATALOG VZP - ZP'!G109),"")</f>
        <v/>
      </c>
      <c r="H105" s="61" t="str">
        <f>IF(LEN('ÚHRADOVÝ KATALOG VZP - ZP'!H109)&gt;0,UPPER('ÚHRADOVÝ KATALOG VZP - ZP'!H109),"")</f>
        <v/>
      </c>
      <c r="I105" s="61" t="str">
        <f>IF(LEN('ÚHRADOVÝ KATALOG VZP - ZP'!I109)&gt;0,UPPER('ÚHRADOVÝ KATALOG VZP - ZP'!I109),"")</f>
        <v/>
      </c>
      <c r="J105" s="62" t="str">
        <f>IF(LEN('ÚHRADOVÝ KATALOG VZP - ZP'!J109)&gt;0,'ÚHRADOVÝ KATALOG VZP - ZP'!J109,"")</f>
        <v/>
      </c>
      <c r="K105" s="61" t="str">
        <f>IF(LEN('ÚHRADOVÝ KATALOG VZP - ZP'!K109)&gt;0,UPPER('ÚHRADOVÝ KATALOG VZP - ZP'!K109),"")</f>
        <v/>
      </c>
      <c r="L105" s="63" t="str">
        <f>IF(LEN('ÚHRADOVÝ KATALOG VZP - ZP'!L109)&gt;0,'ÚHRADOVÝ KATALOG VZP - ZP'!L109,"")</f>
        <v/>
      </c>
      <c r="M105" s="64" t="str">
        <f>IF(LEN('ÚHRADOVÝ KATALOG VZP - ZP'!M109)&gt;0,'ÚHRADOVÝ KATALOG VZP - ZP'!M109,"")</f>
        <v/>
      </c>
      <c r="N105" s="48" t="str">
        <f>IF(LEN('ÚHRADOVÝ KATALOG VZP - ZP'!$N109)&gt;0,'ÚHRADOVÝ KATALOG VZP - ZP'!$N109,"")</f>
        <v/>
      </c>
      <c r="O105" s="48" t="str">
        <f>IF(LEN('ÚHRADOVÝ KATALOG VZP - ZP'!$N109)&gt;0,'ÚHRADOVÝ KATALOG VZP - ZP'!$N109,"")</f>
        <v/>
      </c>
      <c r="P105" s="65"/>
      <c r="Q105" s="66" t="str">
        <f>IF(LEN('ÚHRADOVÝ KATALOG VZP - ZP'!Q109)&gt;0,'ÚHRADOVÝ KATALOG VZP - ZP'!Q109,"")</f>
        <v/>
      </c>
      <c r="R105" s="67" t="str">
        <f>IF(LEN('ÚHRADOVÝ KATALOG VZP - ZP'!O109)&gt;0,'ÚHRADOVÝ KATALOG VZP - ZP'!O109,"")</f>
        <v/>
      </c>
    </row>
    <row r="106" spans="1:18" ht="30" customHeight="1" x14ac:dyDescent="0.2">
      <c r="A106" s="81" t="str">
        <f>IF(LEN('VZP - KONTROLA'!S110)=0,"",'ÚHRADOVÝ KATALOG VZP - ZP'!A110)</f>
        <v/>
      </c>
      <c r="B106" s="82" t="str">
        <f>IF(LEN('ÚHRADOVÝ KATALOG VZP - ZP'!B110)&gt;0,'ÚHRADOVÝ KATALOG VZP - ZP'!B110,"")</f>
        <v/>
      </c>
      <c r="C106" s="102" t="str">
        <f>IF(LEN('ÚHRADOVÝ KATALOG VZP - ZP'!C110)&gt;0,UPPER('ÚHRADOVÝ KATALOG VZP - ZP'!C110),"")</f>
        <v/>
      </c>
      <c r="D106" s="60" t="str">
        <f>IF(LEN('ÚHRADOVÝ KATALOG VZP - ZP'!D110)&gt;0,UPPER('ÚHRADOVÝ KATALOG VZP - ZP'!D110),"")</f>
        <v/>
      </c>
      <c r="E106" s="61" t="str">
        <f>IF(LEN('ÚHRADOVÝ KATALOG VZP - ZP'!E110)&gt;0,'ÚHRADOVÝ KATALOG VZP - ZP'!E110,"")</f>
        <v/>
      </c>
      <c r="F106" s="61" t="str">
        <f>IF(LEN('ÚHRADOVÝ KATALOG VZP - ZP'!F110)&gt;0,UPPER('ÚHRADOVÝ KATALOG VZP - ZP'!F110),"")</f>
        <v/>
      </c>
      <c r="G106" s="61" t="str">
        <f>IF(LEN('ÚHRADOVÝ KATALOG VZP - ZP'!G110)&gt;0,UPPER('ÚHRADOVÝ KATALOG VZP - ZP'!G110),"")</f>
        <v/>
      </c>
      <c r="H106" s="61" t="str">
        <f>IF(LEN('ÚHRADOVÝ KATALOG VZP - ZP'!H110)&gt;0,UPPER('ÚHRADOVÝ KATALOG VZP - ZP'!H110),"")</f>
        <v/>
      </c>
      <c r="I106" s="61" t="str">
        <f>IF(LEN('ÚHRADOVÝ KATALOG VZP - ZP'!I110)&gt;0,UPPER('ÚHRADOVÝ KATALOG VZP - ZP'!I110),"")</f>
        <v/>
      </c>
      <c r="J106" s="62" t="str">
        <f>IF(LEN('ÚHRADOVÝ KATALOG VZP - ZP'!J110)&gt;0,'ÚHRADOVÝ KATALOG VZP - ZP'!J110,"")</f>
        <v/>
      </c>
      <c r="K106" s="61" t="str">
        <f>IF(LEN('ÚHRADOVÝ KATALOG VZP - ZP'!K110)&gt;0,UPPER('ÚHRADOVÝ KATALOG VZP - ZP'!K110),"")</f>
        <v/>
      </c>
      <c r="L106" s="63" t="str">
        <f>IF(LEN('ÚHRADOVÝ KATALOG VZP - ZP'!L110)&gt;0,'ÚHRADOVÝ KATALOG VZP - ZP'!L110,"")</f>
        <v/>
      </c>
      <c r="M106" s="64" t="str">
        <f>IF(LEN('ÚHRADOVÝ KATALOG VZP - ZP'!M110)&gt;0,'ÚHRADOVÝ KATALOG VZP - ZP'!M110,"")</f>
        <v/>
      </c>
      <c r="N106" s="48" t="str">
        <f>IF(LEN('ÚHRADOVÝ KATALOG VZP - ZP'!$N110)&gt;0,'ÚHRADOVÝ KATALOG VZP - ZP'!$N110,"")</f>
        <v/>
      </c>
      <c r="O106" s="48" t="str">
        <f>IF(LEN('ÚHRADOVÝ KATALOG VZP - ZP'!$N110)&gt;0,'ÚHRADOVÝ KATALOG VZP - ZP'!$N110,"")</f>
        <v/>
      </c>
      <c r="P106" s="65"/>
      <c r="Q106" s="66" t="str">
        <f>IF(LEN('ÚHRADOVÝ KATALOG VZP - ZP'!Q110)&gt;0,'ÚHRADOVÝ KATALOG VZP - ZP'!Q110,"")</f>
        <v/>
      </c>
      <c r="R106" s="67" t="str">
        <f>IF(LEN('ÚHRADOVÝ KATALOG VZP - ZP'!O110)&gt;0,'ÚHRADOVÝ KATALOG VZP - ZP'!O110,"")</f>
        <v/>
      </c>
    </row>
    <row r="107" spans="1:18" ht="30" customHeight="1" x14ac:dyDescent="0.2">
      <c r="A107" s="81" t="str">
        <f>IF(LEN('VZP - KONTROLA'!S111)=0,"",'ÚHRADOVÝ KATALOG VZP - ZP'!A111)</f>
        <v/>
      </c>
      <c r="B107" s="82" t="str">
        <f>IF(LEN('ÚHRADOVÝ KATALOG VZP - ZP'!B111)&gt;0,'ÚHRADOVÝ KATALOG VZP - ZP'!B111,"")</f>
        <v/>
      </c>
      <c r="C107" s="102" t="str">
        <f>IF(LEN('ÚHRADOVÝ KATALOG VZP - ZP'!C111)&gt;0,UPPER('ÚHRADOVÝ KATALOG VZP - ZP'!C111),"")</f>
        <v/>
      </c>
      <c r="D107" s="60" t="str">
        <f>IF(LEN('ÚHRADOVÝ KATALOG VZP - ZP'!D111)&gt;0,UPPER('ÚHRADOVÝ KATALOG VZP - ZP'!D111),"")</f>
        <v/>
      </c>
      <c r="E107" s="61" t="str">
        <f>IF(LEN('ÚHRADOVÝ KATALOG VZP - ZP'!E111)&gt;0,'ÚHRADOVÝ KATALOG VZP - ZP'!E111,"")</f>
        <v/>
      </c>
      <c r="F107" s="61" t="str">
        <f>IF(LEN('ÚHRADOVÝ KATALOG VZP - ZP'!F111)&gt;0,UPPER('ÚHRADOVÝ KATALOG VZP - ZP'!F111),"")</f>
        <v/>
      </c>
      <c r="G107" s="61" t="str">
        <f>IF(LEN('ÚHRADOVÝ KATALOG VZP - ZP'!G111)&gt;0,UPPER('ÚHRADOVÝ KATALOG VZP - ZP'!G111),"")</f>
        <v/>
      </c>
      <c r="H107" s="61" t="str">
        <f>IF(LEN('ÚHRADOVÝ KATALOG VZP - ZP'!H111)&gt;0,UPPER('ÚHRADOVÝ KATALOG VZP - ZP'!H111),"")</f>
        <v/>
      </c>
      <c r="I107" s="61" t="str">
        <f>IF(LEN('ÚHRADOVÝ KATALOG VZP - ZP'!I111)&gt;0,UPPER('ÚHRADOVÝ KATALOG VZP - ZP'!I111),"")</f>
        <v/>
      </c>
      <c r="J107" s="62" t="str">
        <f>IF(LEN('ÚHRADOVÝ KATALOG VZP - ZP'!J111)&gt;0,'ÚHRADOVÝ KATALOG VZP - ZP'!J111,"")</f>
        <v/>
      </c>
      <c r="K107" s="61" t="str">
        <f>IF(LEN('ÚHRADOVÝ KATALOG VZP - ZP'!K111)&gt;0,UPPER('ÚHRADOVÝ KATALOG VZP - ZP'!K111),"")</f>
        <v/>
      </c>
      <c r="L107" s="63" t="str">
        <f>IF(LEN('ÚHRADOVÝ KATALOG VZP - ZP'!L111)&gt;0,'ÚHRADOVÝ KATALOG VZP - ZP'!L111,"")</f>
        <v/>
      </c>
      <c r="M107" s="64" t="str">
        <f>IF(LEN('ÚHRADOVÝ KATALOG VZP - ZP'!M111)&gt;0,'ÚHRADOVÝ KATALOG VZP - ZP'!M111,"")</f>
        <v/>
      </c>
      <c r="N107" s="48" t="str">
        <f>IF(LEN('ÚHRADOVÝ KATALOG VZP - ZP'!$N111)&gt;0,'ÚHRADOVÝ KATALOG VZP - ZP'!$N111,"")</f>
        <v/>
      </c>
      <c r="O107" s="48" t="str">
        <f>IF(LEN('ÚHRADOVÝ KATALOG VZP - ZP'!$N111)&gt;0,'ÚHRADOVÝ KATALOG VZP - ZP'!$N111,"")</f>
        <v/>
      </c>
      <c r="P107" s="65"/>
      <c r="Q107" s="66" t="str">
        <f>IF(LEN('ÚHRADOVÝ KATALOG VZP - ZP'!Q111)&gt;0,'ÚHRADOVÝ KATALOG VZP - ZP'!Q111,"")</f>
        <v/>
      </c>
      <c r="R107" s="67" t="str">
        <f>IF(LEN('ÚHRADOVÝ KATALOG VZP - ZP'!O111)&gt;0,'ÚHRADOVÝ KATALOG VZP - ZP'!O111,"")</f>
        <v/>
      </c>
    </row>
    <row r="108" spans="1:18" ht="30" customHeight="1" x14ac:dyDescent="0.2">
      <c r="A108" s="81" t="str">
        <f>IF(LEN('VZP - KONTROLA'!S112)=0,"",'ÚHRADOVÝ KATALOG VZP - ZP'!A112)</f>
        <v/>
      </c>
      <c r="B108" s="82" t="str">
        <f>IF(LEN('ÚHRADOVÝ KATALOG VZP - ZP'!B112)&gt;0,'ÚHRADOVÝ KATALOG VZP - ZP'!B112,"")</f>
        <v/>
      </c>
      <c r="C108" s="102" t="str">
        <f>IF(LEN('ÚHRADOVÝ KATALOG VZP - ZP'!C112)&gt;0,UPPER('ÚHRADOVÝ KATALOG VZP - ZP'!C112),"")</f>
        <v/>
      </c>
      <c r="D108" s="60" t="str">
        <f>IF(LEN('ÚHRADOVÝ KATALOG VZP - ZP'!D112)&gt;0,UPPER('ÚHRADOVÝ KATALOG VZP - ZP'!D112),"")</f>
        <v/>
      </c>
      <c r="E108" s="61" t="str">
        <f>IF(LEN('ÚHRADOVÝ KATALOG VZP - ZP'!E112)&gt;0,'ÚHRADOVÝ KATALOG VZP - ZP'!E112,"")</f>
        <v/>
      </c>
      <c r="F108" s="61" t="str">
        <f>IF(LEN('ÚHRADOVÝ KATALOG VZP - ZP'!F112)&gt;0,UPPER('ÚHRADOVÝ KATALOG VZP - ZP'!F112),"")</f>
        <v/>
      </c>
      <c r="G108" s="61" t="str">
        <f>IF(LEN('ÚHRADOVÝ KATALOG VZP - ZP'!G112)&gt;0,UPPER('ÚHRADOVÝ KATALOG VZP - ZP'!G112),"")</f>
        <v/>
      </c>
      <c r="H108" s="61" t="str">
        <f>IF(LEN('ÚHRADOVÝ KATALOG VZP - ZP'!H112)&gt;0,UPPER('ÚHRADOVÝ KATALOG VZP - ZP'!H112),"")</f>
        <v/>
      </c>
      <c r="I108" s="61" t="str">
        <f>IF(LEN('ÚHRADOVÝ KATALOG VZP - ZP'!I112)&gt;0,UPPER('ÚHRADOVÝ KATALOG VZP - ZP'!I112),"")</f>
        <v/>
      </c>
      <c r="J108" s="62" t="str">
        <f>IF(LEN('ÚHRADOVÝ KATALOG VZP - ZP'!J112)&gt;0,'ÚHRADOVÝ KATALOG VZP - ZP'!J112,"")</f>
        <v/>
      </c>
      <c r="K108" s="61" t="str">
        <f>IF(LEN('ÚHRADOVÝ KATALOG VZP - ZP'!K112)&gt;0,UPPER('ÚHRADOVÝ KATALOG VZP - ZP'!K112),"")</f>
        <v/>
      </c>
      <c r="L108" s="63" t="str">
        <f>IF(LEN('ÚHRADOVÝ KATALOG VZP - ZP'!L112)&gt;0,'ÚHRADOVÝ KATALOG VZP - ZP'!L112,"")</f>
        <v/>
      </c>
      <c r="M108" s="64" t="str">
        <f>IF(LEN('ÚHRADOVÝ KATALOG VZP - ZP'!M112)&gt;0,'ÚHRADOVÝ KATALOG VZP - ZP'!M112,"")</f>
        <v/>
      </c>
      <c r="N108" s="48" t="str">
        <f>IF(LEN('ÚHRADOVÝ KATALOG VZP - ZP'!$N112)&gt;0,'ÚHRADOVÝ KATALOG VZP - ZP'!$N112,"")</f>
        <v/>
      </c>
      <c r="O108" s="48" t="str">
        <f>IF(LEN('ÚHRADOVÝ KATALOG VZP - ZP'!$N112)&gt;0,'ÚHRADOVÝ KATALOG VZP - ZP'!$N112,"")</f>
        <v/>
      </c>
      <c r="P108" s="65"/>
      <c r="Q108" s="66" t="str">
        <f>IF(LEN('ÚHRADOVÝ KATALOG VZP - ZP'!Q112)&gt;0,'ÚHRADOVÝ KATALOG VZP - ZP'!Q112,"")</f>
        <v/>
      </c>
      <c r="R108" s="67" t="str">
        <f>IF(LEN('ÚHRADOVÝ KATALOG VZP - ZP'!O112)&gt;0,'ÚHRADOVÝ KATALOG VZP - ZP'!O112,"")</f>
        <v/>
      </c>
    </row>
    <row r="109" spans="1:18" ht="30" customHeight="1" x14ac:dyDescent="0.2">
      <c r="A109" s="81" t="str">
        <f>IF(LEN('VZP - KONTROLA'!S113)=0,"",'ÚHRADOVÝ KATALOG VZP - ZP'!A113)</f>
        <v/>
      </c>
      <c r="B109" s="82" t="str">
        <f>IF(LEN('ÚHRADOVÝ KATALOG VZP - ZP'!B113)&gt;0,'ÚHRADOVÝ KATALOG VZP - ZP'!B113,"")</f>
        <v/>
      </c>
      <c r="C109" s="102" t="str">
        <f>IF(LEN('ÚHRADOVÝ KATALOG VZP - ZP'!C113)&gt;0,UPPER('ÚHRADOVÝ KATALOG VZP - ZP'!C113),"")</f>
        <v/>
      </c>
      <c r="D109" s="60" t="str">
        <f>IF(LEN('ÚHRADOVÝ KATALOG VZP - ZP'!D113)&gt;0,UPPER('ÚHRADOVÝ KATALOG VZP - ZP'!D113),"")</f>
        <v/>
      </c>
      <c r="E109" s="61" t="str">
        <f>IF(LEN('ÚHRADOVÝ KATALOG VZP - ZP'!E113)&gt;0,'ÚHRADOVÝ KATALOG VZP - ZP'!E113,"")</f>
        <v/>
      </c>
      <c r="F109" s="61" t="str">
        <f>IF(LEN('ÚHRADOVÝ KATALOG VZP - ZP'!F113)&gt;0,UPPER('ÚHRADOVÝ KATALOG VZP - ZP'!F113),"")</f>
        <v/>
      </c>
      <c r="G109" s="61" t="str">
        <f>IF(LEN('ÚHRADOVÝ KATALOG VZP - ZP'!G113)&gt;0,UPPER('ÚHRADOVÝ KATALOG VZP - ZP'!G113),"")</f>
        <v/>
      </c>
      <c r="H109" s="61" t="str">
        <f>IF(LEN('ÚHRADOVÝ KATALOG VZP - ZP'!H113)&gt;0,UPPER('ÚHRADOVÝ KATALOG VZP - ZP'!H113),"")</f>
        <v/>
      </c>
      <c r="I109" s="61" t="str">
        <f>IF(LEN('ÚHRADOVÝ KATALOG VZP - ZP'!I113)&gt;0,UPPER('ÚHRADOVÝ KATALOG VZP - ZP'!I113),"")</f>
        <v/>
      </c>
      <c r="J109" s="62" t="str">
        <f>IF(LEN('ÚHRADOVÝ KATALOG VZP - ZP'!J113)&gt;0,'ÚHRADOVÝ KATALOG VZP - ZP'!J113,"")</f>
        <v/>
      </c>
      <c r="K109" s="61" t="str">
        <f>IF(LEN('ÚHRADOVÝ KATALOG VZP - ZP'!K113)&gt;0,UPPER('ÚHRADOVÝ KATALOG VZP - ZP'!K113),"")</f>
        <v/>
      </c>
      <c r="L109" s="63" t="str">
        <f>IF(LEN('ÚHRADOVÝ KATALOG VZP - ZP'!L113)&gt;0,'ÚHRADOVÝ KATALOG VZP - ZP'!L113,"")</f>
        <v/>
      </c>
      <c r="M109" s="64" t="str">
        <f>IF(LEN('ÚHRADOVÝ KATALOG VZP - ZP'!M113)&gt;0,'ÚHRADOVÝ KATALOG VZP - ZP'!M113,"")</f>
        <v/>
      </c>
      <c r="N109" s="48" t="str">
        <f>IF(LEN('ÚHRADOVÝ KATALOG VZP - ZP'!$N113)&gt;0,'ÚHRADOVÝ KATALOG VZP - ZP'!$N113,"")</f>
        <v/>
      </c>
      <c r="O109" s="48" t="str">
        <f>IF(LEN('ÚHRADOVÝ KATALOG VZP - ZP'!$N113)&gt;0,'ÚHRADOVÝ KATALOG VZP - ZP'!$N113,"")</f>
        <v/>
      </c>
      <c r="P109" s="65"/>
      <c r="Q109" s="66" t="str">
        <f>IF(LEN('ÚHRADOVÝ KATALOG VZP - ZP'!Q113)&gt;0,'ÚHRADOVÝ KATALOG VZP - ZP'!Q113,"")</f>
        <v/>
      </c>
      <c r="R109" s="67" t="str">
        <f>IF(LEN('ÚHRADOVÝ KATALOG VZP - ZP'!O113)&gt;0,'ÚHRADOVÝ KATALOG VZP - ZP'!O113,"")</f>
        <v/>
      </c>
    </row>
    <row r="110" spans="1:18" ht="30" customHeight="1" x14ac:dyDescent="0.2">
      <c r="A110" s="81" t="str">
        <f>IF(LEN('VZP - KONTROLA'!S114)=0,"",'ÚHRADOVÝ KATALOG VZP - ZP'!A114)</f>
        <v/>
      </c>
      <c r="B110" s="82" t="str">
        <f>IF(LEN('ÚHRADOVÝ KATALOG VZP - ZP'!B114)&gt;0,'ÚHRADOVÝ KATALOG VZP - ZP'!B114,"")</f>
        <v/>
      </c>
      <c r="C110" s="102" t="str">
        <f>IF(LEN('ÚHRADOVÝ KATALOG VZP - ZP'!C114)&gt;0,UPPER('ÚHRADOVÝ KATALOG VZP - ZP'!C114),"")</f>
        <v/>
      </c>
      <c r="D110" s="60" t="str">
        <f>IF(LEN('ÚHRADOVÝ KATALOG VZP - ZP'!D114)&gt;0,UPPER('ÚHRADOVÝ KATALOG VZP - ZP'!D114),"")</f>
        <v/>
      </c>
      <c r="E110" s="61" t="str">
        <f>IF(LEN('ÚHRADOVÝ KATALOG VZP - ZP'!E114)&gt;0,'ÚHRADOVÝ KATALOG VZP - ZP'!E114,"")</f>
        <v/>
      </c>
      <c r="F110" s="61" t="str">
        <f>IF(LEN('ÚHRADOVÝ KATALOG VZP - ZP'!F114)&gt;0,UPPER('ÚHRADOVÝ KATALOG VZP - ZP'!F114),"")</f>
        <v/>
      </c>
      <c r="G110" s="61" t="str">
        <f>IF(LEN('ÚHRADOVÝ KATALOG VZP - ZP'!G114)&gt;0,UPPER('ÚHRADOVÝ KATALOG VZP - ZP'!G114),"")</f>
        <v/>
      </c>
      <c r="H110" s="61" t="str">
        <f>IF(LEN('ÚHRADOVÝ KATALOG VZP - ZP'!H114)&gt;0,UPPER('ÚHRADOVÝ KATALOG VZP - ZP'!H114),"")</f>
        <v/>
      </c>
      <c r="I110" s="61" t="str">
        <f>IF(LEN('ÚHRADOVÝ KATALOG VZP - ZP'!I114)&gt;0,UPPER('ÚHRADOVÝ KATALOG VZP - ZP'!I114),"")</f>
        <v/>
      </c>
      <c r="J110" s="62" t="str">
        <f>IF(LEN('ÚHRADOVÝ KATALOG VZP - ZP'!J114)&gt;0,'ÚHRADOVÝ KATALOG VZP - ZP'!J114,"")</f>
        <v/>
      </c>
      <c r="K110" s="61" t="str">
        <f>IF(LEN('ÚHRADOVÝ KATALOG VZP - ZP'!K114)&gt;0,UPPER('ÚHRADOVÝ KATALOG VZP - ZP'!K114),"")</f>
        <v/>
      </c>
      <c r="L110" s="63" t="str">
        <f>IF(LEN('ÚHRADOVÝ KATALOG VZP - ZP'!L114)&gt;0,'ÚHRADOVÝ KATALOG VZP - ZP'!L114,"")</f>
        <v/>
      </c>
      <c r="M110" s="64" t="str">
        <f>IF(LEN('ÚHRADOVÝ KATALOG VZP - ZP'!M114)&gt;0,'ÚHRADOVÝ KATALOG VZP - ZP'!M114,"")</f>
        <v/>
      </c>
      <c r="N110" s="48" t="str">
        <f>IF(LEN('ÚHRADOVÝ KATALOG VZP - ZP'!$N114)&gt;0,'ÚHRADOVÝ KATALOG VZP - ZP'!$N114,"")</f>
        <v/>
      </c>
      <c r="O110" s="48" t="str">
        <f>IF(LEN('ÚHRADOVÝ KATALOG VZP - ZP'!$N114)&gt;0,'ÚHRADOVÝ KATALOG VZP - ZP'!$N114,"")</f>
        <v/>
      </c>
      <c r="P110" s="65"/>
      <c r="Q110" s="66" t="str">
        <f>IF(LEN('ÚHRADOVÝ KATALOG VZP - ZP'!Q114)&gt;0,'ÚHRADOVÝ KATALOG VZP - ZP'!Q114,"")</f>
        <v/>
      </c>
      <c r="R110" s="67" t="str">
        <f>IF(LEN('ÚHRADOVÝ KATALOG VZP - ZP'!O114)&gt;0,'ÚHRADOVÝ KATALOG VZP - ZP'!O114,"")</f>
        <v/>
      </c>
    </row>
    <row r="111" spans="1:18" ht="30" customHeight="1" x14ac:dyDescent="0.2">
      <c r="A111" s="81" t="str">
        <f>IF(LEN('VZP - KONTROLA'!S115)=0,"",'ÚHRADOVÝ KATALOG VZP - ZP'!A115)</f>
        <v/>
      </c>
      <c r="B111" s="82" t="str">
        <f>IF(LEN('ÚHRADOVÝ KATALOG VZP - ZP'!B115)&gt;0,'ÚHRADOVÝ KATALOG VZP - ZP'!B115,"")</f>
        <v/>
      </c>
      <c r="C111" s="102" t="str">
        <f>IF(LEN('ÚHRADOVÝ KATALOG VZP - ZP'!C115)&gt;0,UPPER('ÚHRADOVÝ KATALOG VZP - ZP'!C115),"")</f>
        <v/>
      </c>
      <c r="D111" s="60" t="str">
        <f>IF(LEN('ÚHRADOVÝ KATALOG VZP - ZP'!D115)&gt;0,UPPER('ÚHRADOVÝ KATALOG VZP - ZP'!D115),"")</f>
        <v/>
      </c>
      <c r="E111" s="61" t="str">
        <f>IF(LEN('ÚHRADOVÝ KATALOG VZP - ZP'!E115)&gt;0,'ÚHRADOVÝ KATALOG VZP - ZP'!E115,"")</f>
        <v/>
      </c>
      <c r="F111" s="61" t="str">
        <f>IF(LEN('ÚHRADOVÝ KATALOG VZP - ZP'!F115)&gt;0,UPPER('ÚHRADOVÝ KATALOG VZP - ZP'!F115),"")</f>
        <v/>
      </c>
      <c r="G111" s="61" t="str">
        <f>IF(LEN('ÚHRADOVÝ KATALOG VZP - ZP'!G115)&gt;0,UPPER('ÚHRADOVÝ KATALOG VZP - ZP'!G115),"")</f>
        <v/>
      </c>
      <c r="H111" s="61" t="str">
        <f>IF(LEN('ÚHRADOVÝ KATALOG VZP - ZP'!H115)&gt;0,UPPER('ÚHRADOVÝ KATALOG VZP - ZP'!H115),"")</f>
        <v/>
      </c>
      <c r="I111" s="61" t="str">
        <f>IF(LEN('ÚHRADOVÝ KATALOG VZP - ZP'!I115)&gt;0,UPPER('ÚHRADOVÝ KATALOG VZP - ZP'!I115),"")</f>
        <v/>
      </c>
      <c r="J111" s="62" t="str">
        <f>IF(LEN('ÚHRADOVÝ KATALOG VZP - ZP'!J115)&gt;0,'ÚHRADOVÝ KATALOG VZP - ZP'!J115,"")</f>
        <v/>
      </c>
      <c r="K111" s="61" t="str">
        <f>IF(LEN('ÚHRADOVÝ KATALOG VZP - ZP'!K115)&gt;0,UPPER('ÚHRADOVÝ KATALOG VZP - ZP'!K115),"")</f>
        <v/>
      </c>
      <c r="L111" s="63" t="str">
        <f>IF(LEN('ÚHRADOVÝ KATALOG VZP - ZP'!L115)&gt;0,'ÚHRADOVÝ KATALOG VZP - ZP'!L115,"")</f>
        <v/>
      </c>
      <c r="M111" s="64" t="str">
        <f>IF(LEN('ÚHRADOVÝ KATALOG VZP - ZP'!M115)&gt;0,'ÚHRADOVÝ KATALOG VZP - ZP'!M115,"")</f>
        <v/>
      </c>
      <c r="N111" s="48" t="str">
        <f>IF(LEN('ÚHRADOVÝ KATALOG VZP - ZP'!$N115)&gt;0,'ÚHRADOVÝ KATALOG VZP - ZP'!$N115,"")</f>
        <v/>
      </c>
      <c r="O111" s="48" t="str">
        <f>IF(LEN('ÚHRADOVÝ KATALOG VZP - ZP'!$N115)&gt;0,'ÚHRADOVÝ KATALOG VZP - ZP'!$N115,"")</f>
        <v/>
      </c>
      <c r="P111" s="65"/>
      <c r="Q111" s="66" t="str">
        <f>IF(LEN('ÚHRADOVÝ KATALOG VZP - ZP'!Q115)&gt;0,'ÚHRADOVÝ KATALOG VZP - ZP'!Q115,"")</f>
        <v/>
      </c>
      <c r="R111" s="67" t="str">
        <f>IF(LEN('ÚHRADOVÝ KATALOG VZP - ZP'!O115)&gt;0,'ÚHRADOVÝ KATALOG VZP - ZP'!O115,"")</f>
        <v/>
      </c>
    </row>
    <row r="112" spans="1:18" ht="30" customHeight="1" x14ac:dyDescent="0.2">
      <c r="A112" s="81" t="str">
        <f>IF(LEN('VZP - KONTROLA'!S116)=0,"",'ÚHRADOVÝ KATALOG VZP - ZP'!A116)</f>
        <v/>
      </c>
      <c r="B112" s="82" t="str">
        <f>IF(LEN('ÚHRADOVÝ KATALOG VZP - ZP'!B116)&gt;0,'ÚHRADOVÝ KATALOG VZP - ZP'!B116,"")</f>
        <v/>
      </c>
      <c r="C112" s="102" t="str">
        <f>IF(LEN('ÚHRADOVÝ KATALOG VZP - ZP'!C116)&gt;0,UPPER('ÚHRADOVÝ KATALOG VZP - ZP'!C116),"")</f>
        <v/>
      </c>
      <c r="D112" s="60" t="str">
        <f>IF(LEN('ÚHRADOVÝ KATALOG VZP - ZP'!D116)&gt;0,UPPER('ÚHRADOVÝ KATALOG VZP - ZP'!D116),"")</f>
        <v/>
      </c>
      <c r="E112" s="61" t="str">
        <f>IF(LEN('ÚHRADOVÝ KATALOG VZP - ZP'!E116)&gt;0,'ÚHRADOVÝ KATALOG VZP - ZP'!E116,"")</f>
        <v/>
      </c>
      <c r="F112" s="61" t="str">
        <f>IF(LEN('ÚHRADOVÝ KATALOG VZP - ZP'!F116)&gt;0,UPPER('ÚHRADOVÝ KATALOG VZP - ZP'!F116),"")</f>
        <v/>
      </c>
      <c r="G112" s="61" t="str">
        <f>IF(LEN('ÚHRADOVÝ KATALOG VZP - ZP'!G116)&gt;0,UPPER('ÚHRADOVÝ KATALOG VZP - ZP'!G116),"")</f>
        <v/>
      </c>
      <c r="H112" s="61" t="str">
        <f>IF(LEN('ÚHRADOVÝ KATALOG VZP - ZP'!H116)&gt;0,UPPER('ÚHRADOVÝ KATALOG VZP - ZP'!H116),"")</f>
        <v/>
      </c>
      <c r="I112" s="61" t="str">
        <f>IF(LEN('ÚHRADOVÝ KATALOG VZP - ZP'!I116)&gt;0,UPPER('ÚHRADOVÝ KATALOG VZP - ZP'!I116),"")</f>
        <v/>
      </c>
      <c r="J112" s="62" t="str">
        <f>IF(LEN('ÚHRADOVÝ KATALOG VZP - ZP'!J116)&gt;0,'ÚHRADOVÝ KATALOG VZP - ZP'!J116,"")</f>
        <v/>
      </c>
      <c r="K112" s="61" t="str">
        <f>IF(LEN('ÚHRADOVÝ KATALOG VZP - ZP'!K116)&gt;0,UPPER('ÚHRADOVÝ KATALOG VZP - ZP'!K116),"")</f>
        <v/>
      </c>
      <c r="L112" s="63" t="str">
        <f>IF(LEN('ÚHRADOVÝ KATALOG VZP - ZP'!L116)&gt;0,'ÚHRADOVÝ KATALOG VZP - ZP'!L116,"")</f>
        <v/>
      </c>
      <c r="M112" s="64" t="str">
        <f>IF(LEN('ÚHRADOVÝ KATALOG VZP - ZP'!M116)&gt;0,'ÚHRADOVÝ KATALOG VZP - ZP'!M116,"")</f>
        <v/>
      </c>
      <c r="N112" s="48" t="str">
        <f>IF(LEN('ÚHRADOVÝ KATALOG VZP - ZP'!$N116)&gt;0,'ÚHRADOVÝ KATALOG VZP - ZP'!$N116,"")</f>
        <v/>
      </c>
      <c r="O112" s="48" t="str">
        <f>IF(LEN('ÚHRADOVÝ KATALOG VZP - ZP'!$N116)&gt;0,'ÚHRADOVÝ KATALOG VZP - ZP'!$N116,"")</f>
        <v/>
      </c>
      <c r="P112" s="65"/>
      <c r="Q112" s="66" t="str">
        <f>IF(LEN('ÚHRADOVÝ KATALOG VZP - ZP'!Q116)&gt;0,'ÚHRADOVÝ KATALOG VZP - ZP'!Q116,"")</f>
        <v/>
      </c>
      <c r="R112" s="67" t="str">
        <f>IF(LEN('ÚHRADOVÝ KATALOG VZP - ZP'!O116)&gt;0,'ÚHRADOVÝ KATALOG VZP - ZP'!O116,"")</f>
        <v/>
      </c>
    </row>
    <row r="113" spans="1:18" ht="30" customHeight="1" x14ac:dyDescent="0.2">
      <c r="A113" s="81" t="str">
        <f>IF(LEN('VZP - KONTROLA'!S117)=0,"",'ÚHRADOVÝ KATALOG VZP - ZP'!A117)</f>
        <v/>
      </c>
      <c r="B113" s="82" t="str">
        <f>IF(LEN('ÚHRADOVÝ KATALOG VZP - ZP'!B117)&gt;0,'ÚHRADOVÝ KATALOG VZP - ZP'!B117,"")</f>
        <v/>
      </c>
      <c r="C113" s="102" t="str">
        <f>IF(LEN('ÚHRADOVÝ KATALOG VZP - ZP'!C117)&gt;0,UPPER('ÚHRADOVÝ KATALOG VZP - ZP'!C117),"")</f>
        <v/>
      </c>
      <c r="D113" s="60" t="str">
        <f>IF(LEN('ÚHRADOVÝ KATALOG VZP - ZP'!D117)&gt;0,UPPER('ÚHRADOVÝ KATALOG VZP - ZP'!D117),"")</f>
        <v/>
      </c>
      <c r="E113" s="61" t="str">
        <f>IF(LEN('ÚHRADOVÝ KATALOG VZP - ZP'!E117)&gt;0,'ÚHRADOVÝ KATALOG VZP - ZP'!E117,"")</f>
        <v/>
      </c>
      <c r="F113" s="61" t="str">
        <f>IF(LEN('ÚHRADOVÝ KATALOG VZP - ZP'!F117)&gt;0,UPPER('ÚHRADOVÝ KATALOG VZP - ZP'!F117),"")</f>
        <v/>
      </c>
      <c r="G113" s="61" t="str">
        <f>IF(LEN('ÚHRADOVÝ KATALOG VZP - ZP'!G117)&gt;0,UPPER('ÚHRADOVÝ KATALOG VZP - ZP'!G117),"")</f>
        <v/>
      </c>
      <c r="H113" s="61" t="str">
        <f>IF(LEN('ÚHRADOVÝ KATALOG VZP - ZP'!H117)&gt;0,UPPER('ÚHRADOVÝ KATALOG VZP - ZP'!H117),"")</f>
        <v/>
      </c>
      <c r="I113" s="61" t="str">
        <f>IF(LEN('ÚHRADOVÝ KATALOG VZP - ZP'!I117)&gt;0,UPPER('ÚHRADOVÝ KATALOG VZP - ZP'!I117),"")</f>
        <v/>
      </c>
      <c r="J113" s="62" t="str">
        <f>IF(LEN('ÚHRADOVÝ KATALOG VZP - ZP'!J117)&gt;0,'ÚHRADOVÝ KATALOG VZP - ZP'!J117,"")</f>
        <v/>
      </c>
      <c r="K113" s="61" t="str">
        <f>IF(LEN('ÚHRADOVÝ KATALOG VZP - ZP'!K117)&gt;0,UPPER('ÚHRADOVÝ KATALOG VZP - ZP'!K117),"")</f>
        <v/>
      </c>
      <c r="L113" s="63" t="str">
        <f>IF(LEN('ÚHRADOVÝ KATALOG VZP - ZP'!L117)&gt;0,'ÚHRADOVÝ KATALOG VZP - ZP'!L117,"")</f>
        <v/>
      </c>
      <c r="M113" s="64" t="str">
        <f>IF(LEN('ÚHRADOVÝ KATALOG VZP - ZP'!M117)&gt;0,'ÚHRADOVÝ KATALOG VZP - ZP'!M117,"")</f>
        <v/>
      </c>
      <c r="N113" s="48" t="str">
        <f>IF(LEN('ÚHRADOVÝ KATALOG VZP - ZP'!$N117)&gt;0,'ÚHRADOVÝ KATALOG VZP - ZP'!$N117,"")</f>
        <v/>
      </c>
      <c r="O113" s="48" t="str">
        <f>IF(LEN('ÚHRADOVÝ KATALOG VZP - ZP'!$N117)&gt;0,'ÚHRADOVÝ KATALOG VZP - ZP'!$N117,"")</f>
        <v/>
      </c>
      <c r="P113" s="65"/>
      <c r="Q113" s="66" t="str">
        <f>IF(LEN('ÚHRADOVÝ KATALOG VZP - ZP'!Q117)&gt;0,'ÚHRADOVÝ KATALOG VZP - ZP'!Q117,"")</f>
        <v/>
      </c>
      <c r="R113" s="67" t="str">
        <f>IF(LEN('ÚHRADOVÝ KATALOG VZP - ZP'!O117)&gt;0,'ÚHRADOVÝ KATALOG VZP - ZP'!O117,"")</f>
        <v/>
      </c>
    </row>
    <row r="114" spans="1:18" ht="30" customHeight="1" x14ac:dyDescent="0.2">
      <c r="A114" s="81" t="str">
        <f>IF(LEN('VZP - KONTROLA'!S118)=0,"",'ÚHRADOVÝ KATALOG VZP - ZP'!A118)</f>
        <v/>
      </c>
      <c r="B114" s="82" t="str">
        <f>IF(LEN('ÚHRADOVÝ KATALOG VZP - ZP'!B118)&gt;0,'ÚHRADOVÝ KATALOG VZP - ZP'!B118,"")</f>
        <v/>
      </c>
      <c r="C114" s="102" t="str">
        <f>IF(LEN('ÚHRADOVÝ KATALOG VZP - ZP'!C118)&gt;0,UPPER('ÚHRADOVÝ KATALOG VZP - ZP'!C118),"")</f>
        <v/>
      </c>
      <c r="D114" s="60" t="str">
        <f>IF(LEN('ÚHRADOVÝ KATALOG VZP - ZP'!D118)&gt;0,UPPER('ÚHRADOVÝ KATALOG VZP - ZP'!D118),"")</f>
        <v/>
      </c>
      <c r="E114" s="61" t="str">
        <f>IF(LEN('ÚHRADOVÝ KATALOG VZP - ZP'!E118)&gt;0,'ÚHRADOVÝ KATALOG VZP - ZP'!E118,"")</f>
        <v/>
      </c>
      <c r="F114" s="61" t="str">
        <f>IF(LEN('ÚHRADOVÝ KATALOG VZP - ZP'!F118)&gt;0,UPPER('ÚHRADOVÝ KATALOG VZP - ZP'!F118),"")</f>
        <v/>
      </c>
      <c r="G114" s="61" t="str">
        <f>IF(LEN('ÚHRADOVÝ KATALOG VZP - ZP'!G118)&gt;0,UPPER('ÚHRADOVÝ KATALOG VZP - ZP'!G118),"")</f>
        <v/>
      </c>
      <c r="H114" s="61" t="str">
        <f>IF(LEN('ÚHRADOVÝ KATALOG VZP - ZP'!H118)&gt;0,UPPER('ÚHRADOVÝ KATALOG VZP - ZP'!H118),"")</f>
        <v/>
      </c>
      <c r="I114" s="61" t="str">
        <f>IF(LEN('ÚHRADOVÝ KATALOG VZP - ZP'!I118)&gt;0,UPPER('ÚHRADOVÝ KATALOG VZP - ZP'!I118),"")</f>
        <v/>
      </c>
      <c r="J114" s="62" t="str">
        <f>IF(LEN('ÚHRADOVÝ KATALOG VZP - ZP'!J118)&gt;0,'ÚHRADOVÝ KATALOG VZP - ZP'!J118,"")</f>
        <v/>
      </c>
      <c r="K114" s="61" t="str">
        <f>IF(LEN('ÚHRADOVÝ KATALOG VZP - ZP'!K118)&gt;0,UPPER('ÚHRADOVÝ KATALOG VZP - ZP'!K118),"")</f>
        <v/>
      </c>
      <c r="L114" s="63" t="str">
        <f>IF(LEN('ÚHRADOVÝ KATALOG VZP - ZP'!L118)&gt;0,'ÚHRADOVÝ KATALOG VZP - ZP'!L118,"")</f>
        <v/>
      </c>
      <c r="M114" s="64" t="str">
        <f>IF(LEN('ÚHRADOVÝ KATALOG VZP - ZP'!M118)&gt;0,'ÚHRADOVÝ KATALOG VZP - ZP'!M118,"")</f>
        <v/>
      </c>
      <c r="N114" s="48" t="str">
        <f>IF(LEN('ÚHRADOVÝ KATALOG VZP - ZP'!$N118)&gt;0,'ÚHRADOVÝ KATALOG VZP - ZP'!$N118,"")</f>
        <v/>
      </c>
      <c r="O114" s="48" t="str">
        <f>IF(LEN('ÚHRADOVÝ KATALOG VZP - ZP'!$N118)&gt;0,'ÚHRADOVÝ KATALOG VZP - ZP'!$N118,"")</f>
        <v/>
      </c>
      <c r="P114" s="65"/>
      <c r="Q114" s="66" t="str">
        <f>IF(LEN('ÚHRADOVÝ KATALOG VZP - ZP'!Q118)&gt;0,'ÚHRADOVÝ KATALOG VZP - ZP'!Q118,"")</f>
        <v/>
      </c>
      <c r="R114" s="67" t="str">
        <f>IF(LEN('ÚHRADOVÝ KATALOG VZP - ZP'!O118)&gt;0,'ÚHRADOVÝ KATALOG VZP - ZP'!O118,"")</f>
        <v/>
      </c>
    </row>
    <row r="115" spans="1:18" ht="30" customHeight="1" x14ac:dyDescent="0.2">
      <c r="A115" s="81" t="str">
        <f>IF(LEN('VZP - KONTROLA'!S119)=0,"",'ÚHRADOVÝ KATALOG VZP - ZP'!A119)</f>
        <v/>
      </c>
      <c r="B115" s="82" t="str">
        <f>IF(LEN('ÚHRADOVÝ KATALOG VZP - ZP'!B119)&gt;0,'ÚHRADOVÝ KATALOG VZP - ZP'!B119,"")</f>
        <v/>
      </c>
      <c r="C115" s="102" t="str">
        <f>IF(LEN('ÚHRADOVÝ KATALOG VZP - ZP'!C119)&gt;0,UPPER('ÚHRADOVÝ KATALOG VZP - ZP'!C119),"")</f>
        <v/>
      </c>
      <c r="D115" s="60" t="str">
        <f>IF(LEN('ÚHRADOVÝ KATALOG VZP - ZP'!D119)&gt;0,UPPER('ÚHRADOVÝ KATALOG VZP - ZP'!D119),"")</f>
        <v/>
      </c>
      <c r="E115" s="61" t="str">
        <f>IF(LEN('ÚHRADOVÝ KATALOG VZP - ZP'!E119)&gt;0,'ÚHRADOVÝ KATALOG VZP - ZP'!E119,"")</f>
        <v/>
      </c>
      <c r="F115" s="61" t="str">
        <f>IF(LEN('ÚHRADOVÝ KATALOG VZP - ZP'!F119)&gt;0,UPPER('ÚHRADOVÝ KATALOG VZP - ZP'!F119),"")</f>
        <v/>
      </c>
      <c r="G115" s="61" t="str">
        <f>IF(LEN('ÚHRADOVÝ KATALOG VZP - ZP'!G119)&gt;0,UPPER('ÚHRADOVÝ KATALOG VZP - ZP'!G119),"")</f>
        <v/>
      </c>
      <c r="H115" s="61" t="str">
        <f>IF(LEN('ÚHRADOVÝ KATALOG VZP - ZP'!H119)&gt;0,UPPER('ÚHRADOVÝ KATALOG VZP - ZP'!H119),"")</f>
        <v/>
      </c>
      <c r="I115" s="61" t="str">
        <f>IF(LEN('ÚHRADOVÝ KATALOG VZP - ZP'!I119)&gt;0,UPPER('ÚHRADOVÝ KATALOG VZP - ZP'!I119),"")</f>
        <v/>
      </c>
      <c r="J115" s="62" t="str">
        <f>IF(LEN('ÚHRADOVÝ KATALOG VZP - ZP'!J119)&gt;0,'ÚHRADOVÝ KATALOG VZP - ZP'!J119,"")</f>
        <v/>
      </c>
      <c r="K115" s="61" t="str">
        <f>IF(LEN('ÚHRADOVÝ KATALOG VZP - ZP'!K119)&gt;0,UPPER('ÚHRADOVÝ KATALOG VZP - ZP'!K119),"")</f>
        <v/>
      </c>
      <c r="L115" s="63" t="str">
        <f>IF(LEN('ÚHRADOVÝ KATALOG VZP - ZP'!L119)&gt;0,'ÚHRADOVÝ KATALOG VZP - ZP'!L119,"")</f>
        <v/>
      </c>
      <c r="M115" s="64" t="str">
        <f>IF(LEN('ÚHRADOVÝ KATALOG VZP - ZP'!M119)&gt;0,'ÚHRADOVÝ KATALOG VZP - ZP'!M119,"")</f>
        <v/>
      </c>
      <c r="N115" s="48" t="str">
        <f>IF(LEN('ÚHRADOVÝ KATALOG VZP - ZP'!$N119)&gt;0,'ÚHRADOVÝ KATALOG VZP - ZP'!$N119,"")</f>
        <v/>
      </c>
      <c r="O115" s="48" t="str">
        <f>IF(LEN('ÚHRADOVÝ KATALOG VZP - ZP'!$N119)&gt;0,'ÚHRADOVÝ KATALOG VZP - ZP'!$N119,"")</f>
        <v/>
      </c>
      <c r="P115" s="65"/>
      <c r="Q115" s="66" t="str">
        <f>IF(LEN('ÚHRADOVÝ KATALOG VZP - ZP'!Q119)&gt;0,'ÚHRADOVÝ KATALOG VZP - ZP'!Q119,"")</f>
        <v/>
      </c>
      <c r="R115" s="67" t="str">
        <f>IF(LEN('ÚHRADOVÝ KATALOG VZP - ZP'!O119)&gt;0,'ÚHRADOVÝ KATALOG VZP - ZP'!O119,"")</f>
        <v/>
      </c>
    </row>
    <row r="116" spans="1:18" ht="30" customHeight="1" x14ac:dyDescent="0.2">
      <c r="A116" s="81" t="str">
        <f>IF(LEN('VZP - KONTROLA'!S120)=0,"",'ÚHRADOVÝ KATALOG VZP - ZP'!A120)</f>
        <v/>
      </c>
      <c r="B116" s="82" t="str">
        <f>IF(LEN('ÚHRADOVÝ KATALOG VZP - ZP'!B120)&gt;0,'ÚHRADOVÝ KATALOG VZP - ZP'!B120,"")</f>
        <v/>
      </c>
      <c r="C116" s="102" t="str">
        <f>IF(LEN('ÚHRADOVÝ KATALOG VZP - ZP'!C120)&gt;0,UPPER('ÚHRADOVÝ KATALOG VZP - ZP'!C120),"")</f>
        <v/>
      </c>
      <c r="D116" s="60" t="str">
        <f>IF(LEN('ÚHRADOVÝ KATALOG VZP - ZP'!D120)&gt;0,UPPER('ÚHRADOVÝ KATALOG VZP - ZP'!D120),"")</f>
        <v/>
      </c>
      <c r="E116" s="61" t="str">
        <f>IF(LEN('ÚHRADOVÝ KATALOG VZP - ZP'!E120)&gt;0,'ÚHRADOVÝ KATALOG VZP - ZP'!E120,"")</f>
        <v/>
      </c>
      <c r="F116" s="61" t="str">
        <f>IF(LEN('ÚHRADOVÝ KATALOG VZP - ZP'!F120)&gt;0,UPPER('ÚHRADOVÝ KATALOG VZP - ZP'!F120),"")</f>
        <v/>
      </c>
      <c r="G116" s="61" t="str">
        <f>IF(LEN('ÚHRADOVÝ KATALOG VZP - ZP'!G120)&gt;0,UPPER('ÚHRADOVÝ KATALOG VZP - ZP'!G120),"")</f>
        <v/>
      </c>
      <c r="H116" s="61" t="str">
        <f>IF(LEN('ÚHRADOVÝ KATALOG VZP - ZP'!H120)&gt;0,UPPER('ÚHRADOVÝ KATALOG VZP - ZP'!H120),"")</f>
        <v/>
      </c>
      <c r="I116" s="61" t="str">
        <f>IF(LEN('ÚHRADOVÝ KATALOG VZP - ZP'!I120)&gt;0,UPPER('ÚHRADOVÝ KATALOG VZP - ZP'!I120),"")</f>
        <v/>
      </c>
      <c r="J116" s="62" t="str">
        <f>IF(LEN('ÚHRADOVÝ KATALOG VZP - ZP'!J120)&gt;0,'ÚHRADOVÝ KATALOG VZP - ZP'!J120,"")</f>
        <v/>
      </c>
      <c r="K116" s="61" t="str">
        <f>IF(LEN('ÚHRADOVÝ KATALOG VZP - ZP'!K120)&gt;0,UPPER('ÚHRADOVÝ KATALOG VZP - ZP'!K120),"")</f>
        <v/>
      </c>
      <c r="L116" s="63" t="str">
        <f>IF(LEN('ÚHRADOVÝ KATALOG VZP - ZP'!L120)&gt;0,'ÚHRADOVÝ KATALOG VZP - ZP'!L120,"")</f>
        <v/>
      </c>
      <c r="M116" s="64" t="str">
        <f>IF(LEN('ÚHRADOVÝ KATALOG VZP - ZP'!M120)&gt;0,'ÚHRADOVÝ KATALOG VZP - ZP'!M120,"")</f>
        <v/>
      </c>
      <c r="N116" s="48" t="str">
        <f>IF(LEN('ÚHRADOVÝ KATALOG VZP - ZP'!$N120)&gt;0,'ÚHRADOVÝ KATALOG VZP - ZP'!$N120,"")</f>
        <v/>
      </c>
      <c r="O116" s="48" t="str">
        <f>IF(LEN('ÚHRADOVÝ KATALOG VZP - ZP'!$N120)&gt;0,'ÚHRADOVÝ KATALOG VZP - ZP'!$N120,"")</f>
        <v/>
      </c>
      <c r="P116" s="65"/>
      <c r="Q116" s="66" t="str">
        <f>IF(LEN('ÚHRADOVÝ KATALOG VZP - ZP'!Q120)&gt;0,'ÚHRADOVÝ KATALOG VZP - ZP'!Q120,"")</f>
        <v/>
      </c>
      <c r="R116" s="67" t="str">
        <f>IF(LEN('ÚHRADOVÝ KATALOG VZP - ZP'!O120)&gt;0,'ÚHRADOVÝ KATALOG VZP - ZP'!O120,"")</f>
        <v/>
      </c>
    </row>
    <row r="117" spans="1:18" ht="30" customHeight="1" x14ac:dyDescent="0.2">
      <c r="A117" s="81" t="str">
        <f>IF(LEN('VZP - KONTROLA'!S121)=0,"",'ÚHRADOVÝ KATALOG VZP - ZP'!A121)</f>
        <v/>
      </c>
      <c r="B117" s="82" t="str">
        <f>IF(LEN('ÚHRADOVÝ KATALOG VZP - ZP'!B121)&gt;0,'ÚHRADOVÝ KATALOG VZP - ZP'!B121,"")</f>
        <v/>
      </c>
      <c r="C117" s="102" t="str">
        <f>IF(LEN('ÚHRADOVÝ KATALOG VZP - ZP'!C121)&gt;0,UPPER('ÚHRADOVÝ KATALOG VZP - ZP'!C121),"")</f>
        <v/>
      </c>
      <c r="D117" s="60" t="str">
        <f>IF(LEN('ÚHRADOVÝ KATALOG VZP - ZP'!D121)&gt;0,UPPER('ÚHRADOVÝ KATALOG VZP - ZP'!D121),"")</f>
        <v/>
      </c>
      <c r="E117" s="61" t="str">
        <f>IF(LEN('ÚHRADOVÝ KATALOG VZP - ZP'!E121)&gt;0,'ÚHRADOVÝ KATALOG VZP - ZP'!E121,"")</f>
        <v/>
      </c>
      <c r="F117" s="61" t="str">
        <f>IF(LEN('ÚHRADOVÝ KATALOG VZP - ZP'!F121)&gt;0,UPPER('ÚHRADOVÝ KATALOG VZP - ZP'!F121),"")</f>
        <v/>
      </c>
      <c r="G117" s="61" t="str">
        <f>IF(LEN('ÚHRADOVÝ KATALOG VZP - ZP'!G121)&gt;0,UPPER('ÚHRADOVÝ KATALOG VZP - ZP'!G121),"")</f>
        <v/>
      </c>
      <c r="H117" s="61" t="str">
        <f>IF(LEN('ÚHRADOVÝ KATALOG VZP - ZP'!H121)&gt;0,UPPER('ÚHRADOVÝ KATALOG VZP - ZP'!H121),"")</f>
        <v/>
      </c>
      <c r="I117" s="61" t="str">
        <f>IF(LEN('ÚHRADOVÝ KATALOG VZP - ZP'!I121)&gt;0,UPPER('ÚHRADOVÝ KATALOG VZP - ZP'!I121),"")</f>
        <v/>
      </c>
      <c r="J117" s="62" t="str">
        <f>IF(LEN('ÚHRADOVÝ KATALOG VZP - ZP'!J121)&gt;0,'ÚHRADOVÝ KATALOG VZP - ZP'!J121,"")</f>
        <v/>
      </c>
      <c r="K117" s="61" t="str">
        <f>IF(LEN('ÚHRADOVÝ KATALOG VZP - ZP'!K121)&gt;0,UPPER('ÚHRADOVÝ KATALOG VZP - ZP'!K121),"")</f>
        <v/>
      </c>
      <c r="L117" s="63" t="str">
        <f>IF(LEN('ÚHRADOVÝ KATALOG VZP - ZP'!L121)&gt;0,'ÚHRADOVÝ KATALOG VZP - ZP'!L121,"")</f>
        <v/>
      </c>
      <c r="M117" s="64" t="str">
        <f>IF(LEN('ÚHRADOVÝ KATALOG VZP - ZP'!M121)&gt;0,'ÚHRADOVÝ KATALOG VZP - ZP'!M121,"")</f>
        <v/>
      </c>
      <c r="N117" s="48" t="str">
        <f>IF(LEN('ÚHRADOVÝ KATALOG VZP - ZP'!$N121)&gt;0,'ÚHRADOVÝ KATALOG VZP - ZP'!$N121,"")</f>
        <v/>
      </c>
      <c r="O117" s="48" t="str">
        <f>IF(LEN('ÚHRADOVÝ KATALOG VZP - ZP'!$N121)&gt;0,'ÚHRADOVÝ KATALOG VZP - ZP'!$N121,"")</f>
        <v/>
      </c>
      <c r="P117" s="65"/>
      <c r="Q117" s="66" t="str">
        <f>IF(LEN('ÚHRADOVÝ KATALOG VZP - ZP'!Q121)&gt;0,'ÚHRADOVÝ KATALOG VZP - ZP'!Q121,"")</f>
        <v/>
      </c>
      <c r="R117" s="67" t="str">
        <f>IF(LEN('ÚHRADOVÝ KATALOG VZP - ZP'!O121)&gt;0,'ÚHRADOVÝ KATALOG VZP - ZP'!O121,"")</f>
        <v/>
      </c>
    </row>
    <row r="118" spans="1:18" ht="30" customHeight="1" x14ac:dyDescent="0.2">
      <c r="A118" s="81" t="str">
        <f>IF(LEN('VZP - KONTROLA'!S122)=0,"",'ÚHRADOVÝ KATALOG VZP - ZP'!A122)</f>
        <v/>
      </c>
      <c r="B118" s="82" t="str">
        <f>IF(LEN('ÚHRADOVÝ KATALOG VZP - ZP'!B122)&gt;0,'ÚHRADOVÝ KATALOG VZP - ZP'!B122,"")</f>
        <v/>
      </c>
      <c r="C118" s="102" t="str">
        <f>IF(LEN('ÚHRADOVÝ KATALOG VZP - ZP'!C122)&gt;0,UPPER('ÚHRADOVÝ KATALOG VZP - ZP'!C122),"")</f>
        <v/>
      </c>
      <c r="D118" s="60" t="str">
        <f>IF(LEN('ÚHRADOVÝ KATALOG VZP - ZP'!D122)&gt;0,UPPER('ÚHRADOVÝ KATALOG VZP - ZP'!D122),"")</f>
        <v/>
      </c>
      <c r="E118" s="61" t="str">
        <f>IF(LEN('ÚHRADOVÝ KATALOG VZP - ZP'!E122)&gt;0,'ÚHRADOVÝ KATALOG VZP - ZP'!E122,"")</f>
        <v/>
      </c>
      <c r="F118" s="61" t="str">
        <f>IF(LEN('ÚHRADOVÝ KATALOG VZP - ZP'!F122)&gt;0,UPPER('ÚHRADOVÝ KATALOG VZP - ZP'!F122),"")</f>
        <v/>
      </c>
      <c r="G118" s="61" t="str">
        <f>IF(LEN('ÚHRADOVÝ KATALOG VZP - ZP'!G122)&gt;0,UPPER('ÚHRADOVÝ KATALOG VZP - ZP'!G122),"")</f>
        <v/>
      </c>
      <c r="H118" s="61" t="str">
        <f>IF(LEN('ÚHRADOVÝ KATALOG VZP - ZP'!H122)&gt;0,UPPER('ÚHRADOVÝ KATALOG VZP - ZP'!H122),"")</f>
        <v/>
      </c>
      <c r="I118" s="61" t="str">
        <f>IF(LEN('ÚHRADOVÝ KATALOG VZP - ZP'!I122)&gt;0,UPPER('ÚHRADOVÝ KATALOG VZP - ZP'!I122),"")</f>
        <v/>
      </c>
      <c r="J118" s="62" t="str">
        <f>IF(LEN('ÚHRADOVÝ KATALOG VZP - ZP'!J122)&gt;0,'ÚHRADOVÝ KATALOG VZP - ZP'!J122,"")</f>
        <v/>
      </c>
      <c r="K118" s="61" t="str">
        <f>IF(LEN('ÚHRADOVÝ KATALOG VZP - ZP'!K122)&gt;0,UPPER('ÚHRADOVÝ KATALOG VZP - ZP'!K122),"")</f>
        <v/>
      </c>
      <c r="L118" s="63" t="str">
        <f>IF(LEN('ÚHRADOVÝ KATALOG VZP - ZP'!L122)&gt;0,'ÚHRADOVÝ KATALOG VZP - ZP'!L122,"")</f>
        <v/>
      </c>
      <c r="M118" s="64" t="str">
        <f>IF(LEN('ÚHRADOVÝ KATALOG VZP - ZP'!M122)&gt;0,'ÚHRADOVÝ KATALOG VZP - ZP'!M122,"")</f>
        <v/>
      </c>
      <c r="N118" s="48" t="str">
        <f>IF(LEN('ÚHRADOVÝ KATALOG VZP - ZP'!$N122)&gt;0,'ÚHRADOVÝ KATALOG VZP - ZP'!$N122,"")</f>
        <v/>
      </c>
      <c r="O118" s="48" t="str">
        <f>IF(LEN('ÚHRADOVÝ KATALOG VZP - ZP'!$N122)&gt;0,'ÚHRADOVÝ KATALOG VZP - ZP'!$N122,"")</f>
        <v/>
      </c>
      <c r="P118" s="65"/>
      <c r="Q118" s="66" t="str">
        <f>IF(LEN('ÚHRADOVÝ KATALOG VZP - ZP'!Q122)&gt;0,'ÚHRADOVÝ KATALOG VZP - ZP'!Q122,"")</f>
        <v/>
      </c>
      <c r="R118" s="67" t="str">
        <f>IF(LEN('ÚHRADOVÝ KATALOG VZP - ZP'!O122)&gt;0,'ÚHRADOVÝ KATALOG VZP - ZP'!O122,"")</f>
        <v/>
      </c>
    </row>
    <row r="119" spans="1:18" ht="30" customHeight="1" x14ac:dyDescent="0.2">
      <c r="A119" s="81" t="str">
        <f>IF(LEN('VZP - KONTROLA'!S123)=0,"",'ÚHRADOVÝ KATALOG VZP - ZP'!A123)</f>
        <v/>
      </c>
      <c r="B119" s="82" t="str">
        <f>IF(LEN('ÚHRADOVÝ KATALOG VZP - ZP'!B123)&gt;0,'ÚHRADOVÝ KATALOG VZP - ZP'!B123,"")</f>
        <v/>
      </c>
      <c r="C119" s="102" t="str">
        <f>IF(LEN('ÚHRADOVÝ KATALOG VZP - ZP'!C123)&gt;0,UPPER('ÚHRADOVÝ KATALOG VZP - ZP'!C123),"")</f>
        <v/>
      </c>
      <c r="D119" s="60" t="str">
        <f>IF(LEN('ÚHRADOVÝ KATALOG VZP - ZP'!D123)&gt;0,UPPER('ÚHRADOVÝ KATALOG VZP - ZP'!D123),"")</f>
        <v/>
      </c>
      <c r="E119" s="61" t="str">
        <f>IF(LEN('ÚHRADOVÝ KATALOG VZP - ZP'!E123)&gt;0,'ÚHRADOVÝ KATALOG VZP - ZP'!E123,"")</f>
        <v/>
      </c>
      <c r="F119" s="61" t="str">
        <f>IF(LEN('ÚHRADOVÝ KATALOG VZP - ZP'!F123)&gt;0,UPPER('ÚHRADOVÝ KATALOG VZP - ZP'!F123),"")</f>
        <v/>
      </c>
      <c r="G119" s="61" t="str">
        <f>IF(LEN('ÚHRADOVÝ KATALOG VZP - ZP'!G123)&gt;0,UPPER('ÚHRADOVÝ KATALOG VZP - ZP'!G123),"")</f>
        <v/>
      </c>
      <c r="H119" s="61" t="str">
        <f>IF(LEN('ÚHRADOVÝ KATALOG VZP - ZP'!H123)&gt;0,UPPER('ÚHRADOVÝ KATALOG VZP - ZP'!H123),"")</f>
        <v/>
      </c>
      <c r="I119" s="61" t="str">
        <f>IF(LEN('ÚHRADOVÝ KATALOG VZP - ZP'!I123)&gt;0,UPPER('ÚHRADOVÝ KATALOG VZP - ZP'!I123),"")</f>
        <v/>
      </c>
      <c r="J119" s="62" t="str">
        <f>IF(LEN('ÚHRADOVÝ KATALOG VZP - ZP'!J123)&gt;0,'ÚHRADOVÝ KATALOG VZP - ZP'!J123,"")</f>
        <v/>
      </c>
      <c r="K119" s="61" t="str">
        <f>IF(LEN('ÚHRADOVÝ KATALOG VZP - ZP'!K123)&gt;0,UPPER('ÚHRADOVÝ KATALOG VZP - ZP'!K123),"")</f>
        <v/>
      </c>
      <c r="L119" s="63" t="str">
        <f>IF(LEN('ÚHRADOVÝ KATALOG VZP - ZP'!L123)&gt;0,'ÚHRADOVÝ KATALOG VZP - ZP'!L123,"")</f>
        <v/>
      </c>
      <c r="M119" s="64" t="str">
        <f>IF(LEN('ÚHRADOVÝ KATALOG VZP - ZP'!M123)&gt;0,'ÚHRADOVÝ KATALOG VZP - ZP'!M123,"")</f>
        <v/>
      </c>
      <c r="N119" s="48" t="str">
        <f>IF(LEN('ÚHRADOVÝ KATALOG VZP - ZP'!$N123)&gt;0,'ÚHRADOVÝ KATALOG VZP - ZP'!$N123,"")</f>
        <v/>
      </c>
      <c r="O119" s="48" t="str">
        <f>IF(LEN('ÚHRADOVÝ KATALOG VZP - ZP'!$N123)&gt;0,'ÚHRADOVÝ KATALOG VZP - ZP'!$N123,"")</f>
        <v/>
      </c>
      <c r="P119" s="65"/>
      <c r="Q119" s="66" t="str">
        <f>IF(LEN('ÚHRADOVÝ KATALOG VZP - ZP'!Q123)&gt;0,'ÚHRADOVÝ KATALOG VZP - ZP'!Q123,"")</f>
        <v/>
      </c>
      <c r="R119" s="67" t="str">
        <f>IF(LEN('ÚHRADOVÝ KATALOG VZP - ZP'!O123)&gt;0,'ÚHRADOVÝ KATALOG VZP - ZP'!O123,"")</f>
        <v/>
      </c>
    </row>
    <row r="120" spans="1:18" ht="30" customHeight="1" x14ac:dyDescent="0.2">
      <c r="A120" s="81" t="str">
        <f>IF(LEN('VZP - KONTROLA'!S124)=0,"",'ÚHRADOVÝ KATALOG VZP - ZP'!A124)</f>
        <v/>
      </c>
      <c r="B120" s="82" t="str">
        <f>IF(LEN('ÚHRADOVÝ KATALOG VZP - ZP'!B124)&gt;0,'ÚHRADOVÝ KATALOG VZP - ZP'!B124,"")</f>
        <v/>
      </c>
      <c r="C120" s="102" t="str">
        <f>IF(LEN('ÚHRADOVÝ KATALOG VZP - ZP'!C124)&gt;0,UPPER('ÚHRADOVÝ KATALOG VZP - ZP'!C124),"")</f>
        <v/>
      </c>
      <c r="D120" s="60" t="str">
        <f>IF(LEN('ÚHRADOVÝ KATALOG VZP - ZP'!D124)&gt;0,UPPER('ÚHRADOVÝ KATALOG VZP - ZP'!D124),"")</f>
        <v/>
      </c>
      <c r="E120" s="61" t="str">
        <f>IF(LEN('ÚHRADOVÝ KATALOG VZP - ZP'!E124)&gt;0,'ÚHRADOVÝ KATALOG VZP - ZP'!E124,"")</f>
        <v/>
      </c>
      <c r="F120" s="61" t="str">
        <f>IF(LEN('ÚHRADOVÝ KATALOG VZP - ZP'!F124)&gt;0,UPPER('ÚHRADOVÝ KATALOG VZP - ZP'!F124),"")</f>
        <v/>
      </c>
      <c r="G120" s="61" t="str">
        <f>IF(LEN('ÚHRADOVÝ KATALOG VZP - ZP'!G124)&gt;0,UPPER('ÚHRADOVÝ KATALOG VZP - ZP'!G124),"")</f>
        <v/>
      </c>
      <c r="H120" s="61" t="str">
        <f>IF(LEN('ÚHRADOVÝ KATALOG VZP - ZP'!H124)&gt;0,UPPER('ÚHRADOVÝ KATALOG VZP - ZP'!H124),"")</f>
        <v/>
      </c>
      <c r="I120" s="61" t="str">
        <f>IF(LEN('ÚHRADOVÝ KATALOG VZP - ZP'!I124)&gt;0,UPPER('ÚHRADOVÝ KATALOG VZP - ZP'!I124),"")</f>
        <v/>
      </c>
      <c r="J120" s="62" t="str">
        <f>IF(LEN('ÚHRADOVÝ KATALOG VZP - ZP'!J124)&gt;0,'ÚHRADOVÝ KATALOG VZP - ZP'!J124,"")</f>
        <v/>
      </c>
      <c r="K120" s="61" t="str">
        <f>IF(LEN('ÚHRADOVÝ KATALOG VZP - ZP'!K124)&gt;0,UPPER('ÚHRADOVÝ KATALOG VZP - ZP'!K124),"")</f>
        <v/>
      </c>
      <c r="L120" s="63" t="str">
        <f>IF(LEN('ÚHRADOVÝ KATALOG VZP - ZP'!L124)&gt;0,'ÚHRADOVÝ KATALOG VZP - ZP'!L124,"")</f>
        <v/>
      </c>
      <c r="M120" s="64" t="str">
        <f>IF(LEN('ÚHRADOVÝ KATALOG VZP - ZP'!M124)&gt;0,'ÚHRADOVÝ KATALOG VZP - ZP'!M124,"")</f>
        <v/>
      </c>
      <c r="N120" s="48" t="str">
        <f>IF(LEN('ÚHRADOVÝ KATALOG VZP - ZP'!$N124)&gt;0,'ÚHRADOVÝ KATALOG VZP - ZP'!$N124,"")</f>
        <v/>
      </c>
      <c r="O120" s="48" t="str">
        <f>IF(LEN('ÚHRADOVÝ KATALOG VZP - ZP'!$N124)&gt;0,'ÚHRADOVÝ KATALOG VZP - ZP'!$N124,"")</f>
        <v/>
      </c>
      <c r="P120" s="65"/>
      <c r="Q120" s="66" t="str">
        <f>IF(LEN('ÚHRADOVÝ KATALOG VZP - ZP'!Q124)&gt;0,'ÚHRADOVÝ KATALOG VZP - ZP'!Q124,"")</f>
        <v/>
      </c>
      <c r="R120" s="67" t="str">
        <f>IF(LEN('ÚHRADOVÝ KATALOG VZP - ZP'!O124)&gt;0,'ÚHRADOVÝ KATALOG VZP - ZP'!O124,"")</f>
        <v/>
      </c>
    </row>
    <row r="121" spans="1:18" ht="30" customHeight="1" x14ac:dyDescent="0.2">
      <c r="A121" s="81" t="str">
        <f>IF(LEN('VZP - KONTROLA'!S125)=0,"",'ÚHRADOVÝ KATALOG VZP - ZP'!A125)</f>
        <v/>
      </c>
      <c r="B121" s="82" t="str">
        <f>IF(LEN('ÚHRADOVÝ KATALOG VZP - ZP'!B125)&gt;0,'ÚHRADOVÝ KATALOG VZP - ZP'!B125,"")</f>
        <v/>
      </c>
      <c r="C121" s="102" t="str">
        <f>IF(LEN('ÚHRADOVÝ KATALOG VZP - ZP'!C125)&gt;0,UPPER('ÚHRADOVÝ KATALOG VZP - ZP'!C125),"")</f>
        <v/>
      </c>
      <c r="D121" s="60" t="str">
        <f>IF(LEN('ÚHRADOVÝ KATALOG VZP - ZP'!D125)&gt;0,UPPER('ÚHRADOVÝ KATALOG VZP - ZP'!D125),"")</f>
        <v/>
      </c>
      <c r="E121" s="61" t="str">
        <f>IF(LEN('ÚHRADOVÝ KATALOG VZP - ZP'!E125)&gt;0,'ÚHRADOVÝ KATALOG VZP - ZP'!E125,"")</f>
        <v/>
      </c>
      <c r="F121" s="61" t="str">
        <f>IF(LEN('ÚHRADOVÝ KATALOG VZP - ZP'!F125)&gt;0,UPPER('ÚHRADOVÝ KATALOG VZP - ZP'!F125),"")</f>
        <v/>
      </c>
      <c r="G121" s="61" t="str">
        <f>IF(LEN('ÚHRADOVÝ KATALOG VZP - ZP'!G125)&gt;0,UPPER('ÚHRADOVÝ KATALOG VZP - ZP'!G125),"")</f>
        <v/>
      </c>
      <c r="H121" s="61" t="str">
        <f>IF(LEN('ÚHRADOVÝ KATALOG VZP - ZP'!H125)&gt;0,UPPER('ÚHRADOVÝ KATALOG VZP - ZP'!H125),"")</f>
        <v/>
      </c>
      <c r="I121" s="61" t="str">
        <f>IF(LEN('ÚHRADOVÝ KATALOG VZP - ZP'!I125)&gt;0,UPPER('ÚHRADOVÝ KATALOG VZP - ZP'!I125),"")</f>
        <v/>
      </c>
      <c r="J121" s="62" t="str">
        <f>IF(LEN('ÚHRADOVÝ KATALOG VZP - ZP'!J125)&gt;0,'ÚHRADOVÝ KATALOG VZP - ZP'!J125,"")</f>
        <v/>
      </c>
      <c r="K121" s="61" t="str">
        <f>IF(LEN('ÚHRADOVÝ KATALOG VZP - ZP'!K125)&gt;0,UPPER('ÚHRADOVÝ KATALOG VZP - ZP'!K125),"")</f>
        <v/>
      </c>
      <c r="L121" s="63" t="str">
        <f>IF(LEN('ÚHRADOVÝ KATALOG VZP - ZP'!L125)&gt;0,'ÚHRADOVÝ KATALOG VZP - ZP'!L125,"")</f>
        <v/>
      </c>
      <c r="M121" s="64" t="str">
        <f>IF(LEN('ÚHRADOVÝ KATALOG VZP - ZP'!M125)&gt;0,'ÚHRADOVÝ KATALOG VZP - ZP'!M125,"")</f>
        <v/>
      </c>
      <c r="N121" s="48" t="str">
        <f>IF(LEN('ÚHRADOVÝ KATALOG VZP - ZP'!$N125)&gt;0,'ÚHRADOVÝ KATALOG VZP - ZP'!$N125,"")</f>
        <v/>
      </c>
      <c r="O121" s="48" t="str">
        <f>IF(LEN('ÚHRADOVÝ KATALOG VZP - ZP'!$N125)&gt;0,'ÚHRADOVÝ KATALOG VZP - ZP'!$N125,"")</f>
        <v/>
      </c>
      <c r="P121" s="65"/>
      <c r="Q121" s="66" t="str">
        <f>IF(LEN('ÚHRADOVÝ KATALOG VZP - ZP'!Q125)&gt;0,'ÚHRADOVÝ KATALOG VZP - ZP'!Q125,"")</f>
        <v/>
      </c>
      <c r="R121" s="67" t="str">
        <f>IF(LEN('ÚHRADOVÝ KATALOG VZP - ZP'!O125)&gt;0,'ÚHRADOVÝ KATALOG VZP - ZP'!O125,"")</f>
        <v/>
      </c>
    </row>
    <row r="122" spans="1:18" ht="30" customHeight="1" x14ac:dyDescent="0.2">
      <c r="A122" s="81" t="str">
        <f>IF(LEN('VZP - KONTROLA'!S126)=0,"",'ÚHRADOVÝ KATALOG VZP - ZP'!A126)</f>
        <v/>
      </c>
      <c r="B122" s="82" t="str">
        <f>IF(LEN('ÚHRADOVÝ KATALOG VZP - ZP'!B126)&gt;0,'ÚHRADOVÝ KATALOG VZP - ZP'!B126,"")</f>
        <v/>
      </c>
      <c r="C122" s="102" t="str">
        <f>IF(LEN('ÚHRADOVÝ KATALOG VZP - ZP'!C126)&gt;0,UPPER('ÚHRADOVÝ KATALOG VZP - ZP'!C126),"")</f>
        <v/>
      </c>
      <c r="D122" s="60" t="str">
        <f>IF(LEN('ÚHRADOVÝ KATALOG VZP - ZP'!D126)&gt;0,UPPER('ÚHRADOVÝ KATALOG VZP - ZP'!D126),"")</f>
        <v/>
      </c>
      <c r="E122" s="61" t="str">
        <f>IF(LEN('ÚHRADOVÝ KATALOG VZP - ZP'!E126)&gt;0,'ÚHRADOVÝ KATALOG VZP - ZP'!E126,"")</f>
        <v/>
      </c>
      <c r="F122" s="61" t="str">
        <f>IF(LEN('ÚHRADOVÝ KATALOG VZP - ZP'!F126)&gt;0,UPPER('ÚHRADOVÝ KATALOG VZP - ZP'!F126),"")</f>
        <v/>
      </c>
      <c r="G122" s="61" t="str">
        <f>IF(LEN('ÚHRADOVÝ KATALOG VZP - ZP'!G126)&gt;0,UPPER('ÚHRADOVÝ KATALOG VZP - ZP'!G126),"")</f>
        <v/>
      </c>
      <c r="H122" s="61" t="str">
        <f>IF(LEN('ÚHRADOVÝ KATALOG VZP - ZP'!H126)&gt;0,UPPER('ÚHRADOVÝ KATALOG VZP - ZP'!H126),"")</f>
        <v/>
      </c>
      <c r="I122" s="61" t="str">
        <f>IF(LEN('ÚHRADOVÝ KATALOG VZP - ZP'!I126)&gt;0,UPPER('ÚHRADOVÝ KATALOG VZP - ZP'!I126),"")</f>
        <v/>
      </c>
      <c r="J122" s="62" t="str">
        <f>IF(LEN('ÚHRADOVÝ KATALOG VZP - ZP'!J126)&gt;0,'ÚHRADOVÝ KATALOG VZP - ZP'!J126,"")</f>
        <v/>
      </c>
      <c r="K122" s="61" t="str">
        <f>IF(LEN('ÚHRADOVÝ KATALOG VZP - ZP'!K126)&gt;0,UPPER('ÚHRADOVÝ KATALOG VZP - ZP'!K126),"")</f>
        <v/>
      </c>
      <c r="L122" s="63" t="str">
        <f>IF(LEN('ÚHRADOVÝ KATALOG VZP - ZP'!L126)&gt;0,'ÚHRADOVÝ KATALOG VZP - ZP'!L126,"")</f>
        <v/>
      </c>
      <c r="M122" s="64" t="str">
        <f>IF(LEN('ÚHRADOVÝ KATALOG VZP - ZP'!M126)&gt;0,'ÚHRADOVÝ KATALOG VZP - ZP'!M126,"")</f>
        <v/>
      </c>
      <c r="N122" s="48" t="str">
        <f>IF(LEN('ÚHRADOVÝ KATALOG VZP - ZP'!$N126)&gt;0,'ÚHRADOVÝ KATALOG VZP - ZP'!$N126,"")</f>
        <v/>
      </c>
      <c r="O122" s="48" t="str">
        <f>IF(LEN('ÚHRADOVÝ KATALOG VZP - ZP'!$N126)&gt;0,'ÚHRADOVÝ KATALOG VZP - ZP'!$N126,"")</f>
        <v/>
      </c>
      <c r="P122" s="65"/>
      <c r="Q122" s="66" t="str">
        <f>IF(LEN('ÚHRADOVÝ KATALOG VZP - ZP'!Q126)&gt;0,'ÚHRADOVÝ KATALOG VZP - ZP'!Q126,"")</f>
        <v/>
      </c>
      <c r="R122" s="67" t="str">
        <f>IF(LEN('ÚHRADOVÝ KATALOG VZP - ZP'!O126)&gt;0,'ÚHRADOVÝ KATALOG VZP - ZP'!O126,"")</f>
        <v/>
      </c>
    </row>
    <row r="123" spans="1:18" ht="30" customHeight="1" x14ac:dyDescent="0.2">
      <c r="A123" s="81" t="str">
        <f>IF(LEN('VZP - KONTROLA'!S127)=0,"",'ÚHRADOVÝ KATALOG VZP - ZP'!A127)</f>
        <v/>
      </c>
      <c r="B123" s="82" t="str">
        <f>IF(LEN('ÚHRADOVÝ KATALOG VZP - ZP'!B127)&gt;0,'ÚHRADOVÝ KATALOG VZP - ZP'!B127,"")</f>
        <v/>
      </c>
      <c r="C123" s="102" t="str">
        <f>IF(LEN('ÚHRADOVÝ KATALOG VZP - ZP'!C127)&gt;0,UPPER('ÚHRADOVÝ KATALOG VZP - ZP'!C127),"")</f>
        <v/>
      </c>
      <c r="D123" s="60" t="str">
        <f>IF(LEN('ÚHRADOVÝ KATALOG VZP - ZP'!D127)&gt;0,UPPER('ÚHRADOVÝ KATALOG VZP - ZP'!D127),"")</f>
        <v/>
      </c>
      <c r="E123" s="61" t="str">
        <f>IF(LEN('ÚHRADOVÝ KATALOG VZP - ZP'!E127)&gt;0,'ÚHRADOVÝ KATALOG VZP - ZP'!E127,"")</f>
        <v/>
      </c>
      <c r="F123" s="61" t="str">
        <f>IF(LEN('ÚHRADOVÝ KATALOG VZP - ZP'!F127)&gt;0,UPPER('ÚHRADOVÝ KATALOG VZP - ZP'!F127),"")</f>
        <v/>
      </c>
      <c r="G123" s="61" t="str">
        <f>IF(LEN('ÚHRADOVÝ KATALOG VZP - ZP'!G127)&gt;0,UPPER('ÚHRADOVÝ KATALOG VZP - ZP'!G127),"")</f>
        <v/>
      </c>
      <c r="H123" s="61" t="str">
        <f>IF(LEN('ÚHRADOVÝ KATALOG VZP - ZP'!H127)&gt;0,UPPER('ÚHRADOVÝ KATALOG VZP - ZP'!H127),"")</f>
        <v/>
      </c>
      <c r="I123" s="61" t="str">
        <f>IF(LEN('ÚHRADOVÝ KATALOG VZP - ZP'!I127)&gt;0,UPPER('ÚHRADOVÝ KATALOG VZP - ZP'!I127),"")</f>
        <v/>
      </c>
      <c r="J123" s="62" t="str">
        <f>IF(LEN('ÚHRADOVÝ KATALOG VZP - ZP'!J127)&gt;0,'ÚHRADOVÝ KATALOG VZP - ZP'!J127,"")</f>
        <v/>
      </c>
      <c r="K123" s="61" t="str">
        <f>IF(LEN('ÚHRADOVÝ KATALOG VZP - ZP'!K127)&gt;0,UPPER('ÚHRADOVÝ KATALOG VZP - ZP'!K127),"")</f>
        <v/>
      </c>
      <c r="L123" s="63" t="str">
        <f>IF(LEN('ÚHRADOVÝ KATALOG VZP - ZP'!L127)&gt;0,'ÚHRADOVÝ KATALOG VZP - ZP'!L127,"")</f>
        <v/>
      </c>
      <c r="M123" s="64" t="str">
        <f>IF(LEN('ÚHRADOVÝ KATALOG VZP - ZP'!M127)&gt;0,'ÚHRADOVÝ KATALOG VZP - ZP'!M127,"")</f>
        <v/>
      </c>
      <c r="N123" s="48" t="str">
        <f>IF(LEN('ÚHRADOVÝ KATALOG VZP - ZP'!$N127)&gt;0,'ÚHRADOVÝ KATALOG VZP - ZP'!$N127,"")</f>
        <v/>
      </c>
      <c r="O123" s="48" t="str">
        <f>IF(LEN('ÚHRADOVÝ KATALOG VZP - ZP'!$N127)&gt;0,'ÚHRADOVÝ KATALOG VZP - ZP'!$N127,"")</f>
        <v/>
      </c>
      <c r="P123" s="65"/>
      <c r="Q123" s="66" t="str">
        <f>IF(LEN('ÚHRADOVÝ KATALOG VZP - ZP'!Q127)&gt;0,'ÚHRADOVÝ KATALOG VZP - ZP'!Q127,"")</f>
        <v/>
      </c>
      <c r="R123" s="67" t="str">
        <f>IF(LEN('ÚHRADOVÝ KATALOG VZP - ZP'!O127)&gt;0,'ÚHRADOVÝ KATALOG VZP - ZP'!O127,"")</f>
        <v/>
      </c>
    </row>
    <row r="124" spans="1:18" ht="30" customHeight="1" x14ac:dyDescent="0.2">
      <c r="A124" s="81" t="str">
        <f>IF(LEN('VZP - KONTROLA'!S128)=0,"",'ÚHRADOVÝ KATALOG VZP - ZP'!A128)</f>
        <v/>
      </c>
      <c r="B124" s="82" t="str">
        <f>IF(LEN('ÚHRADOVÝ KATALOG VZP - ZP'!B128)&gt;0,'ÚHRADOVÝ KATALOG VZP - ZP'!B128,"")</f>
        <v/>
      </c>
      <c r="C124" s="102" t="str">
        <f>IF(LEN('ÚHRADOVÝ KATALOG VZP - ZP'!C128)&gt;0,UPPER('ÚHRADOVÝ KATALOG VZP - ZP'!C128),"")</f>
        <v/>
      </c>
      <c r="D124" s="60" t="str">
        <f>IF(LEN('ÚHRADOVÝ KATALOG VZP - ZP'!D128)&gt;0,UPPER('ÚHRADOVÝ KATALOG VZP - ZP'!D128),"")</f>
        <v/>
      </c>
      <c r="E124" s="61" t="str">
        <f>IF(LEN('ÚHRADOVÝ KATALOG VZP - ZP'!E128)&gt;0,'ÚHRADOVÝ KATALOG VZP - ZP'!E128,"")</f>
        <v/>
      </c>
      <c r="F124" s="61" t="str">
        <f>IF(LEN('ÚHRADOVÝ KATALOG VZP - ZP'!F128)&gt;0,UPPER('ÚHRADOVÝ KATALOG VZP - ZP'!F128),"")</f>
        <v/>
      </c>
      <c r="G124" s="61" t="str">
        <f>IF(LEN('ÚHRADOVÝ KATALOG VZP - ZP'!G128)&gt;0,UPPER('ÚHRADOVÝ KATALOG VZP - ZP'!G128),"")</f>
        <v/>
      </c>
      <c r="H124" s="61" t="str">
        <f>IF(LEN('ÚHRADOVÝ KATALOG VZP - ZP'!H128)&gt;0,UPPER('ÚHRADOVÝ KATALOG VZP - ZP'!H128),"")</f>
        <v/>
      </c>
      <c r="I124" s="61" t="str">
        <f>IF(LEN('ÚHRADOVÝ KATALOG VZP - ZP'!I128)&gt;0,UPPER('ÚHRADOVÝ KATALOG VZP - ZP'!I128),"")</f>
        <v/>
      </c>
      <c r="J124" s="62" t="str">
        <f>IF(LEN('ÚHRADOVÝ KATALOG VZP - ZP'!J128)&gt;0,'ÚHRADOVÝ KATALOG VZP - ZP'!J128,"")</f>
        <v/>
      </c>
      <c r="K124" s="61" t="str">
        <f>IF(LEN('ÚHRADOVÝ KATALOG VZP - ZP'!K128)&gt;0,UPPER('ÚHRADOVÝ KATALOG VZP - ZP'!K128),"")</f>
        <v/>
      </c>
      <c r="L124" s="63" t="str">
        <f>IF(LEN('ÚHRADOVÝ KATALOG VZP - ZP'!L128)&gt;0,'ÚHRADOVÝ KATALOG VZP - ZP'!L128,"")</f>
        <v/>
      </c>
      <c r="M124" s="64" t="str">
        <f>IF(LEN('ÚHRADOVÝ KATALOG VZP - ZP'!M128)&gt;0,'ÚHRADOVÝ KATALOG VZP - ZP'!M128,"")</f>
        <v/>
      </c>
      <c r="N124" s="48" t="str">
        <f>IF(LEN('ÚHRADOVÝ KATALOG VZP - ZP'!$N128)&gt;0,'ÚHRADOVÝ KATALOG VZP - ZP'!$N128,"")</f>
        <v/>
      </c>
      <c r="O124" s="48" t="str">
        <f>IF(LEN('ÚHRADOVÝ KATALOG VZP - ZP'!$N128)&gt;0,'ÚHRADOVÝ KATALOG VZP - ZP'!$N128,"")</f>
        <v/>
      </c>
      <c r="P124" s="65"/>
      <c r="Q124" s="66" t="str">
        <f>IF(LEN('ÚHRADOVÝ KATALOG VZP - ZP'!Q128)&gt;0,'ÚHRADOVÝ KATALOG VZP - ZP'!Q128,"")</f>
        <v/>
      </c>
      <c r="R124" s="67" t="str">
        <f>IF(LEN('ÚHRADOVÝ KATALOG VZP - ZP'!O128)&gt;0,'ÚHRADOVÝ KATALOG VZP - ZP'!O128,"")</f>
        <v/>
      </c>
    </row>
    <row r="125" spans="1:18" ht="30" customHeight="1" x14ac:dyDescent="0.2">
      <c r="A125" s="81" t="str">
        <f>IF(LEN('VZP - KONTROLA'!S129)=0,"",'ÚHRADOVÝ KATALOG VZP - ZP'!A129)</f>
        <v/>
      </c>
      <c r="B125" s="82" t="str">
        <f>IF(LEN('ÚHRADOVÝ KATALOG VZP - ZP'!B129)&gt;0,'ÚHRADOVÝ KATALOG VZP - ZP'!B129,"")</f>
        <v/>
      </c>
      <c r="C125" s="102" t="str">
        <f>IF(LEN('ÚHRADOVÝ KATALOG VZP - ZP'!C129)&gt;0,UPPER('ÚHRADOVÝ KATALOG VZP - ZP'!C129),"")</f>
        <v/>
      </c>
      <c r="D125" s="60" t="str">
        <f>IF(LEN('ÚHRADOVÝ KATALOG VZP - ZP'!D129)&gt;0,UPPER('ÚHRADOVÝ KATALOG VZP - ZP'!D129),"")</f>
        <v/>
      </c>
      <c r="E125" s="61" t="str">
        <f>IF(LEN('ÚHRADOVÝ KATALOG VZP - ZP'!E129)&gt;0,'ÚHRADOVÝ KATALOG VZP - ZP'!E129,"")</f>
        <v/>
      </c>
      <c r="F125" s="61" t="str">
        <f>IF(LEN('ÚHRADOVÝ KATALOG VZP - ZP'!F129)&gt;0,UPPER('ÚHRADOVÝ KATALOG VZP - ZP'!F129),"")</f>
        <v/>
      </c>
      <c r="G125" s="61" t="str">
        <f>IF(LEN('ÚHRADOVÝ KATALOG VZP - ZP'!G129)&gt;0,UPPER('ÚHRADOVÝ KATALOG VZP - ZP'!G129),"")</f>
        <v/>
      </c>
      <c r="H125" s="61" t="str">
        <f>IF(LEN('ÚHRADOVÝ KATALOG VZP - ZP'!H129)&gt;0,UPPER('ÚHRADOVÝ KATALOG VZP - ZP'!H129),"")</f>
        <v/>
      </c>
      <c r="I125" s="61" t="str">
        <f>IF(LEN('ÚHRADOVÝ KATALOG VZP - ZP'!I129)&gt;0,UPPER('ÚHRADOVÝ KATALOG VZP - ZP'!I129),"")</f>
        <v/>
      </c>
      <c r="J125" s="62" t="str">
        <f>IF(LEN('ÚHRADOVÝ KATALOG VZP - ZP'!J129)&gt;0,'ÚHRADOVÝ KATALOG VZP - ZP'!J129,"")</f>
        <v/>
      </c>
      <c r="K125" s="61" t="str">
        <f>IF(LEN('ÚHRADOVÝ KATALOG VZP - ZP'!K129)&gt;0,UPPER('ÚHRADOVÝ KATALOG VZP - ZP'!K129),"")</f>
        <v/>
      </c>
      <c r="L125" s="63" t="str">
        <f>IF(LEN('ÚHRADOVÝ KATALOG VZP - ZP'!L129)&gt;0,'ÚHRADOVÝ KATALOG VZP - ZP'!L129,"")</f>
        <v/>
      </c>
      <c r="M125" s="64" t="str">
        <f>IF(LEN('ÚHRADOVÝ KATALOG VZP - ZP'!M129)&gt;0,'ÚHRADOVÝ KATALOG VZP - ZP'!M129,"")</f>
        <v/>
      </c>
      <c r="N125" s="48" t="str">
        <f>IF(LEN('ÚHRADOVÝ KATALOG VZP - ZP'!$N129)&gt;0,'ÚHRADOVÝ KATALOG VZP - ZP'!$N129,"")</f>
        <v/>
      </c>
      <c r="O125" s="48" t="str">
        <f>IF(LEN('ÚHRADOVÝ KATALOG VZP - ZP'!$N129)&gt;0,'ÚHRADOVÝ KATALOG VZP - ZP'!$N129,"")</f>
        <v/>
      </c>
      <c r="P125" s="65"/>
      <c r="Q125" s="66" t="str">
        <f>IF(LEN('ÚHRADOVÝ KATALOG VZP - ZP'!Q129)&gt;0,'ÚHRADOVÝ KATALOG VZP - ZP'!Q129,"")</f>
        <v/>
      </c>
      <c r="R125" s="67" t="str">
        <f>IF(LEN('ÚHRADOVÝ KATALOG VZP - ZP'!O129)&gt;0,'ÚHRADOVÝ KATALOG VZP - ZP'!O129,"")</f>
        <v/>
      </c>
    </row>
    <row r="126" spans="1:18" ht="30" customHeight="1" x14ac:dyDescent="0.2">
      <c r="A126" s="81" t="str">
        <f>IF(LEN('VZP - KONTROLA'!S130)=0,"",'ÚHRADOVÝ KATALOG VZP - ZP'!A130)</f>
        <v/>
      </c>
      <c r="B126" s="82" t="str">
        <f>IF(LEN('ÚHRADOVÝ KATALOG VZP - ZP'!B130)&gt;0,'ÚHRADOVÝ KATALOG VZP - ZP'!B130,"")</f>
        <v/>
      </c>
      <c r="C126" s="102" t="str">
        <f>IF(LEN('ÚHRADOVÝ KATALOG VZP - ZP'!C130)&gt;0,UPPER('ÚHRADOVÝ KATALOG VZP - ZP'!C130),"")</f>
        <v/>
      </c>
      <c r="D126" s="60" t="str">
        <f>IF(LEN('ÚHRADOVÝ KATALOG VZP - ZP'!D130)&gt;0,UPPER('ÚHRADOVÝ KATALOG VZP - ZP'!D130),"")</f>
        <v/>
      </c>
      <c r="E126" s="61" t="str">
        <f>IF(LEN('ÚHRADOVÝ KATALOG VZP - ZP'!E130)&gt;0,'ÚHRADOVÝ KATALOG VZP - ZP'!E130,"")</f>
        <v/>
      </c>
      <c r="F126" s="61" t="str">
        <f>IF(LEN('ÚHRADOVÝ KATALOG VZP - ZP'!F130)&gt;0,UPPER('ÚHRADOVÝ KATALOG VZP - ZP'!F130),"")</f>
        <v/>
      </c>
      <c r="G126" s="61" t="str">
        <f>IF(LEN('ÚHRADOVÝ KATALOG VZP - ZP'!G130)&gt;0,UPPER('ÚHRADOVÝ KATALOG VZP - ZP'!G130),"")</f>
        <v/>
      </c>
      <c r="H126" s="61" t="str">
        <f>IF(LEN('ÚHRADOVÝ KATALOG VZP - ZP'!H130)&gt;0,UPPER('ÚHRADOVÝ KATALOG VZP - ZP'!H130),"")</f>
        <v/>
      </c>
      <c r="I126" s="61" t="str">
        <f>IF(LEN('ÚHRADOVÝ KATALOG VZP - ZP'!I130)&gt;0,UPPER('ÚHRADOVÝ KATALOG VZP - ZP'!I130),"")</f>
        <v/>
      </c>
      <c r="J126" s="62" t="str">
        <f>IF(LEN('ÚHRADOVÝ KATALOG VZP - ZP'!J130)&gt;0,'ÚHRADOVÝ KATALOG VZP - ZP'!J130,"")</f>
        <v/>
      </c>
      <c r="K126" s="61" t="str">
        <f>IF(LEN('ÚHRADOVÝ KATALOG VZP - ZP'!K130)&gt;0,UPPER('ÚHRADOVÝ KATALOG VZP - ZP'!K130),"")</f>
        <v/>
      </c>
      <c r="L126" s="63" t="str">
        <f>IF(LEN('ÚHRADOVÝ KATALOG VZP - ZP'!L130)&gt;0,'ÚHRADOVÝ KATALOG VZP - ZP'!L130,"")</f>
        <v/>
      </c>
      <c r="M126" s="64" t="str">
        <f>IF(LEN('ÚHRADOVÝ KATALOG VZP - ZP'!M130)&gt;0,'ÚHRADOVÝ KATALOG VZP - ZP'!M130,"")</f>
        <v/>
      </c>
      <c r="N126" s="48" t="str">
        <f>IF(LEN('ÚHRADOVÝ KATALOG VZP - ZP'!$N130)&gt;0,'ÚHRADOVÝ KATALOG VZP - ZP'!$N130,"")</f>
        <v/>
      </c>
      <c r="O126" s="48" t="str">
        <f>IF(LEN('ÚHRADOVÝ KATALOG VZP - ZP'!$N130)&gt;0,'ÚHRADOVÝ KATALOG VZP - ZP'!$N130,"")</f>
        <v/>
      </c>
      <c r="P126" s="65"/>
      <c r="Q126" s="66" t="str">
        <f>IF(LEN('ÚHRADOVÝ KATALOG VZP - ZP'!Q130)&gt;0,'ÚHRADOVÝ KATALOG VZP - ZP'!Q130,"")</f>
        <v/>
      </c>
      <c r="R126" s="67" t="str">
        <f>IF(LEN('ÚHRADOVÝ KATALOG VZP - ZP'!O130)&gt;0,'ÚHRADOVÝ KATALOG VZP - ZP'!O130,"")</f>
        <v/>
      </c>
    </row>
    <row r="127" spans="1:18" ht="30" customHeight="1" x14ac:dyDescent="0.2">
      <c r="A127" s="81" t="str">
        <f>IF(LEN('VZP - KONTROLA'!S131)=0,"",'ÚHRADOVÝ KATALOG VZP - ZP'!A131)</f>
        <v/>
      </c>
      <c r="B127" s="82" t="str">
        <f>IF(LEN('ÚHRADOVÝ KATALOG VZP - ZP'!B131)&gt;0,'ÚHRADOVÝ KATALOG VZP - ZP'!B131,"")</f>
        <v/>
      </c>
      <c r="C127" s="102" t="str">
        <f>IF(LEN('ÚHRADOVÝ KATALOG VZP - ZP'!C131)&gt;0,UPPER('ÚHRADOVÝ KATALOG VZP - ZP'!C131),"")</f>
        <v/>
      </c>
      <c r="D127" s="60" t="str">
        <f>IF(LEN('ÚHRADOVÝ KATALOG VZP - ZP'!D131)&gt;0,UPPER('ÚHRADOVÝ KATALOG VZP - ZP'!D131),"")</f>
        <v/>
      </c>
      <c r="E127" s="61" t="str">
        <f>IF(LEN('ÚHRADOVÝ KATALOG VZP - ZP'!E131)&gt;0,'ÚHRADOVÝ KATALOG VZP - ZP'!E131,"")</f>
        <v/>
      </c>
      <c r="F127" s="61" t="str">
        <f>IF(LEN('ÚHRADOVÝ KATALOG VZP - ZP'!F131)&gt;0,UPPER('ÚHRADOVÝ KATALOG VZP - ZP'!F131),"")</f>
        <v/>
      </c>
      <c r="G127" s="61" t="str">
        <f>IF(LEN('ÚHRADOVÝ KATALOG VZP - ZP'!G131)&gt;0,UPPER('ÚHRADOVÝ KATALOG VZP - ZP'!G131),"")</f>
        <v/>
      </c>
      <c r="H127" s="61" t="str">
        <f>IF(LEN('ÚHRADOVÝ KATALOG VZP - ZP'!H131)&gt;0,UPPER('ÚHRADOVÝ KATALOG VZP - ZP'!H131),"")</f>
        <v/>
      </c>
      <c r="I127" s="61" t="str">
        <f>IF(LEN('ÚHRADOVÝ KATALOG VZP - ZP'!I131)&gt;0,UPPER('ÚHRADOVÝ KATALOG VZP - ZP'!I131),"")</f>
        <v/>
      </c>
      <c r="J127" s="62" t="str">
        <f>IF(LEN('ÚHRADOVÝ KATALOG VZP - ZP'!J131)&gt;0,'ÚHRADOVÝ KATALOG VZP - ZP'!J131,"")</f>
        <v/>
      </c>
      <c r="K127" s="61" t="str">
        <f>IF(LEN('ÚHRADOVÝ KATALOG VZP - ZP'!K131)&gt;0,UPPER('ÚHRADOVÝ KATALOG VZP - ZP'!K131),"")</f>
        <v/>
      </c>
      <c r="L127" s="63" t="str">
        <f>IF(LEN('ÚHRADOVÝ KATALOG VZP - ZP'!L131)&gt;0,'ÚHRADOVÝ KATALOG VZP - ZP'!L131,"")</f>
        <v/>
      </c>
      <c r="M127" s="64" t="str">
        <f>IF(LEN('ÚHRADOVÝ KATALOG VZP - ZP'!M131)&gt;0,'ÚHRADOVÝ KATALOG VZP - ZP'!M131,"")</f>
        <v/>
      </c>
      <c r="N127" s="48" t="str">
        <f>IF(LEN('ÚHRADOVÝ KATALOG VZP - ZP'!$N131)&gt;0,'ÚHRADOVÝ KATALOG VZP - ZP'!$N131,"")</f>
        <v/>
      </c>
      <c r="O127" s="48" t="str">
        <f>IF(LEN('ÚHRADOVÝ KATALOG VZP - ZP'!$N131)&gt;0,'ÚHRADOVÝ KATALOG VZP - ZP'!$N131,"")</f>
        <v/>
      </c>
      <c r="P127" s="65"/>
      <c r="Q127" s="66" t="str">
        <f>IF(LEN('ÚHRADOVÝ KATALOG VZP - ZP'!Q131)&gt;0,'ÚHRADOVÝ KATALOG VZP - ZP'!Q131,"")</f>
        <v/>
      </c>
      <c r="R127" s="67" t="str">
        <f>IF(LEN('ÚHRADOVÝ KATALOG VZP - ZP'!O131)&gt;0,'ÚHRADOVÝ KATALOG VZP - ZP'!O131,"")</f>
        <v/>
      </c>
    </row>
    <row r="128" spans="1:18" ht="30" customHeight="1" x14ac:dyDescent="0.2">
      <c r="A128" s="81" t="str">
        <f>IF(LEN('VZP - KONTROLA'!S132)=0,"",'ÚHRADOVÝ KATALOG VZP - ZP'!A132)</f>
        <v/>
      </c>
      <c r="B128" s="82" t="str">
        <f>IF(LEN('ÚHRADOVÝ KATALOG VZP - ZP'!B132)&gt;0,'ÚHRADOVÝ KATALOG VZP - ZP'!B132,"")</f>
        <v/>
      </c>
      <c r="C128" s="102" t="str">
        <f>IF(LEN('ÚHRADOVÝ KATALOG VZP - ZP'!C132)&gt;0,UPPER('ÚHRADOVÝ KATALOG VZP - ZP'!C132),"")</f>
        <v/>
      </c>
      <c r="D128" s="60" t="str">
        <f>IF(LEN('ÚHRADOVÝ KATALOG VZP - ZP'!D132)&gt;0,UPPER('ÚHRADOVÝ KATALOG VZP - ZP'!D132),"")</f>
        <v/>
      </c>
      <c r="E128" s="61" t="str">
        <f>IF(LEN('ÚHRADOVÝ KATALOG VZP - ZP'!E132)&gt;0,'ÚHRADOVÝ KATALOG VZP - ZP'!E132,"")</f>
        <v/>
      </c>
      <c r="F128" s="61" t="str">
        <f>IF(LEN('ÚHRADOVÝ KATALOG VZP - ZP'!F132)&gt;0,UPPER('ÚHRADOVÝ KATALOG VZP - ZP'!F132),"")</f>
        <v/>
      </c>
      <c r="G128" s="61" t="str">
        <f>IF(LEN('ÚHRADOVÝ KATALOG VZP - ZP'!G132)&gt;0,UPPER('ÚHRADOVÝ KATALOG VZP - ZP'!G132),"")</f>
        <v/>
      </c>
      <c r="H128" s="61" t="str">
        <f>IF(LEN('ÚHRADOVÝ KATALOG VZP - ZP'!H132)&gt;0,UPPER('ÚHRADOVÝ KATALOG VZP - ZP'!H132),"")</f>
        <v/>
      </c>
      <c r="I128" s="61" t="str">
        <f>IF(LEN('ÚHRADOVÝ KATALOG VZP - ZP'!I132)&gt;0,UPPER('ÚHRADOVÝ KATALOG VZP - ZP'!I132),"")</f>
        <v/>
      </c>
      <c r="J128" s="62" t="str">
        <f>IF(LEN('ÚHRADOVÝ KATALOG VZP - ZP'!J132)&gt;0,'ÚHRADOVÝ KATALOG VZP - ZP'!J132,"")</f>
        <v/>
      </c>
      <c r="K128" s="61" t="str">
        <f>IF(LEN('ÚHRADOVÝ KATALOG VZP - ZP'!K132)&gt;0,UPPER('ÚHRADOVÝ KATALOG VZP - ZP'!K132),"")</f>
        <v/>
      </c>
      <c r="L128" s="63" t="str">
        <f>IF(LEN('ÚHRADOVÝ KATALOG VZP - ZP'!L132)&gt;0,'ÚHRADOVÝ KATALOG VZP - ZP'!L132,"")</f>
        <v/>
      </c>
      <c r="M128" s="64" t="str">
        <f>IF(LEN('ÚHRADOVÝ KATALOG VZP - ZP'!M132)&gt;0,'ÚHRADOVÝ KATALOG VZP - ZP'!M132,"")</f>
        <v/>
      </c>
      <c r="N128" s="48" t="str">
        <f>IF(LEN('ÚHRADOVÝ KATALOG VZP - ZP'!$N132)&gt;0,'ÚHRADOVÝ KATALOG VZP - ZP'!$N132,"")</f>
        <v/>
      </c>
      <c r="O128" s="48" t="str">
        <f>IF(LEN('ÚHRADOVÝ KATALOG VZP - ZP'!$N132)&gt;0,'ÚHRADOVÝ KATALOG VZP - ZP'!$N132,"")</f>
        <v/>
      </c>
      <c r="P128" s="65"/>
      <c r="Q128" s="66" t="str">
        <f>IF(LEN('ÚHRADOVÝ KATALOG VZP - ZP'!Q132)&gt;0,'ÚHRADOVÝ KATALOG VZP - ZP'!Q132,"")</f>
        <v/>
      </c>
      <c r="R128" s="67" t="str">
        <f>IF(LEN('ÚHRADOVÝ KATALOG VZP - ZP'!O132)&gt;0,'ÚHRADOVÝ KATALOG VZP - ZP'!O132,"")</f>
        <v/>
      </c>
    </row>
    <row r="129" spans="1:18" ht="30" customHeight="1" x14ac:dyDescent="0.2">
      <c r="A129" s="81" t="str">
        <f>IF(LEN('VZP - KONTROLA'!S133)=0,"",'ÚHRADOVÝ KATALOG VZP - ZP'!A133)</f>
        <v/>
      </c>
      <c r="B129" s="82" t="str">
        <f>IF(LEN('ÚHRADOVÝ KATALOG VZP - ZP'!B133)&gt;0,'ÚHRADOVÝ KATALOG VZP - ZP'!B133,"")</f>
        <v/>
      </c>
      <c r="C129" s="102" t="str">
        <f>IF(LEN('ÚHRADOVÝ KATALOG VZP - ZP'!C133)&gt;0,UPPER('ÚHRADOVÝ KATALOG VZP - ZP'!C133),"")</f>
        <v/>
      </c>
      <c r="D129" s="60" t="str">
        <f>IF(LEN('ÚHRADOVÝ KATALOG VZP - ZP'!D133)&gt;0,UPPER('ÚHRADOVÝ KATALOG VZP - ZP'!D133),"")</f>
        <v/>
      </c>
      <c r="E129" s="61" t="str">
        <f>IF(LEN('ÚHRADOVÝ KATALOG VZP - ZP'!E133)&gt;0,'ÚHRADOVÝ KATALOG VZP - ZP'!E133,"")</f>
        <v/>
      </c>
      <c r="F129" s="61" t="str">
        <f>IF(LEN('ÚHRADOVÝ KATALOG VZP - ZP'!F133)&gt;0,UPPER('ÚHRADOVÝ KATALOG VZP - ZP'!F133),"")</f>
        <v/>
      </c>
      <c r="G129" s="61" t="str">
        <f>IF(LEN('ÚHRADOVÝ KATALOG VZP - ZP'!G133)&gt;0,UPPER('ÚHRADOVÝ KATALOG VZP - ZP'!G133),"")</f>
        <v/>
      </c>
      <c r="H129" s="61" t="str">
        <f>IF(LEN('ÚHRADOVÝ KATALOG VZP - ZP'!H133)&gt;0,UPPER('ÚHRADOVÝ KATALOG VZP - ZP'!H133),"")</f>
        <v/>
      </c>
      <c r="I129" s="61" t="str">
        <f>IF(LEN('ÚHRADOVÝ KATALOG VZP - ZP'!I133)&gt;0,UPPER('ÚHRADOVÝ KATALOG VZP - ZP'!I133),"")</f>
        <v/>
      </c>
      <c r="J129" s="62" t="str">
        <f>IF(LEN('ÚHRADOVÝ KATALOG VZP - ZP'!J133)&gt;0,'ÚHRADOVÝ KATALOG VZP - ZP'!J133,"")</f>
        <v/>
      </c>
      <c r="K129" s="61" t="str">
        <f>IF(LEN('ÚHRADOVÝ KATALOG VZP - ZP'!K133)&gt;0,UPPER('ÚHRADOVÝ KATALOG VZP - ZP'!K133),"")</f>
        <v/>
      </c>
      <c r="L129" s="63" t="str">
        <f>IF(LEN('ÚHRADOVÝ KATALOG VZP - ZP'!L133)&gt;0,'ÚHRADOVÝ KATALOG VZP - ZP'!L133,"")</f>
        <v/>
      </c>
      <c r="M129" s="64" t="str">
        <f>IF(LEN('ÚHRADOVÝ KATALOG VZP - ZP'!M133)&gt;0,'ÚHRADOVÝ KATALOG VZP - ZP'!M133,"")</f>
        <v/>
      </c>
      <c r="N129" s="48" t="str">
        <f>IF(LEN('ÚHRADOVÝ KATALOG VZP - ZP'!$N133)&gt;0,'ÚHRADOVÝ KATALOG VZP - ZP'!$N133,"")</f>
        <v/>
      </c>
      <c r="O129" s="48" t="str">
        <f>IF(LEN('ÚHRADOVÝ KATALOG VZP - ZP'!$N133)&gt;0,'ÚHRADOVÝ KATALOG VZP - ZP'!$N133,"")</f>
        <v/>
      </c>
      <c r="P129" s="65"/>
      <c r="Q129" s="66" t="str">
        <f>IF(LEN('ÚHRADOVÝ KATALOG VZP - ZP'!Q133)&gt;0,'ÚHRADOVÝ KATALOG VZP - ZP'!Q133,"")</f>
        <v/>
      </c>
      <c r="R129" s="67" t="str">
        <f>IF(LEN('ÚHRADOVÝ KATALOG VZP - ZP'!O133)&gt;0,'ÚHRADOVÝ KATALOG VZP - ZP'!O133,"")</f>
        <v/>
      </c>
    </row>
    <row r="130" spans="1:18" ht="30" customHeight="1" x14ac:dyDescent="0.2">
      <c r="A130" s="81" t="str">
        <f>IF(LEN('VZP - KONTROLA'!S134)=0,"",'ÚHRADOVÝ KATALOG VZP - ZP'!A134)</f>
        <v/>
      </c>
      <c r="B130" s="82" t="str">
        <f>IF(LEN('ÚHRADOVÝ KATALOG VZP - ZP'!B134)&gt;0,'ÚHRADOVÝ KATALOG VZP - ZP'!B134,"")</f>
        <v/>
      </c>
      <c r="C130" s="102" t="str">
        <f>IF(LEN('ÚHRADOVÝ KATALOG VZP - ZP'!C134)&gt;0,UPPER('ÚHRADOVÝ KATALOG VZP - ZP'!C134),"")</f>
        <v/>
      </c>
      <c r="D130" s="60" t="str">
        <f>IF(LEN('ÚHRADOVÝ KATALOG VZP - ZP'!D134)&gt;0,UPPER('ÚHRADOVÝ KATALOG VZP - ZP'!D134),"")</f>
        <v/>
      </c>
      <c r="E130" s="61" t="str">
        <f>IF(LEN('ÚHRADOVÝ KATALOG VZP - ZP'!E134)&gt;0,'ÚHRADOVÝ KATALOG VZP - ZP'!E134,"")</f>
        <v/>
      </c>
      <c r="F130" s="61" t="str">
        <f>IF(LEN('ÚHRADOVÝ KATALOG VZP - ZP'!F134)&gt;0,UPPER('ÚHRADOVÝ KATALOG VZP - ZP'!F134),"")</f>
        <v/>
      </c>
      <c r="G130" s="61" t="str">
        <f>IF(LEN('ÚHRADOVÝ KATALOG VZP - ZP'!G134)&gt;0,UPPER('ÚHRADOVÝ KATALOG VZP - ZP'!G134),"")</f>
        <v/>
      </c>
      <c r="H130" s="61" t="str">
        <f>IF(LEN('ÚHRADOVÝ KATALOG VZP - ZP'!H134)&gt;0,UPPER('ÚHRADOVÝ KATALOG VZP - ZP'!H134),"")</f>
        <v/>
      </c>
      <c r="I130" s="61" t="str">
        <f>IF(LEN('ÚHRADOVÝ KATALOG VZP - ZP'!I134)&gt;0,UPPER('ÚHRADOVÝ KATALOG VZP - ZP'!I134),"")</f>
        <v/>
      </c>
      <c r="J130" s="62" t="str">
        <f>IF(LEN('ÚHRADOVÝ KATALOG VZP - ZP'!J134)&gt;0,'ÚHRADOVÝ KATALOG VZP - ZP'!J134,"")</f>
        <v/>
      </c>
      <c r="K130" s="61" t="str">
        <f>IF(LEN('ÚHRADOVÝ KATALOG VZP - ZP'!K134)&gt;0,UPPER('ÚHRADOVÝ KATALOG VZP - ZP'!K134),"")</f>
        <v/>
      </c>
      <c r="L130" s="63" t="str">
        <f>IF(LEN('ÚHRADOVÝ KATALOG VZP - ZP'!L134)&gt;0,'ÚHRADOVÝ KATALOG VZP - ZP'!L134,"")</f>
        <v/>
      </c>
      <c r="M130" s="64" t="str">
        <f>IF(LEN('ÚHRADOVÝ KATALOG VZP - ZP'!M134)&gt;0,'ÚHRADOVÝ KATALOG VZP - ZP'!M134,"")</f>
        <v/>
      </c>
      <c r="N130" s="48" t="str">
        <f>IF(LEN('ÚHRADOVÝ KATALOG VZP - ZP'!$N134)&gt;0,'ÚHRADOVÝ KATALOG VZP - ZP'!$N134,"")</f>
        <v/>
      </c>
      <c r="O130" s="48" t="str">
        <f>IF(LEN('ÚHRADOVÝ KATALOG VZP - ZP'!$N134)&gt;0,'ÚHRADOVÝ KATALOG VZP - ZP'!$N134,"")</f>
        <v/>
      </c>
      <c r="P130" s="65"/>
      <c r="Q130" s="66" t="str">
        <f>IF(LEN('ÚHRADOVÝ KATALOG VZP - ZP'!Q134)&gt;0,'ÚHRADOVÝ KATALOG VZP - ZP'!Q134,"")</f>
        <v/>
      </c>
      <c r="R130" s="67" t="str">
        <f>IF(LEN('ÚHRADOVÝ KATALOG VZP - ZP'!O134)&gt;0,'ÚHRADOVÝ KATALOG VZP - ZP'!O134,"")</f>
        <v/>
      </c>
    </row>
    <row r="131" spans="1:18" ht="30" customHeight="1" x14ac:dyDescent="0.2">
      <c r="A131" s="81" t="str">
        <f>IF(LEN('VZP - KONTROLA'!S135)=0,"",'ÚHRADOVÝ KATALOG VZP - ZP'!A135)</f>
        <v/>
      </c>
      <c r="B131" s="82" t="str">
        <f>IF(LEN('ÚHRADOVÝ KATALOG VZP - ZP'!B135)&gt;0,'ÚHRADOVÝ KATALOG VZP - ZP'!B135,"")</f>
        <v/>
      </c>
      <c r="C131" s="102" t="str">
        <f>IF(LEN('ÚHRADOVÝ KATALOG VZP - ZP'!C135)&gt;0,UPPER('ÚHRADOVÝ KATALOG VZP - ZP'!C135),"")</f>
        <v/>
      </c>
      <c r="D131" s="60" t="str">
        <f>IF(LEN('ÚHRADOVÝ KATALOG VZP - ZP'!D135)&gt;0,UPPER('ÚHRADOVÝ KATALOG VZP - ZP'!D135),"")</f>
        <v/>
      </c>
      <c r="E131" s="61" t="str">
        <f>IF(LEN('ÚHRADOVÝ KATALOG VZP - ZP'!E135)&gt;0,'ÚHRADOVÝ KATALOG VZP - ZP'!E135,"")</f>
        <v/>
      </c>
      <c r="F131" s="61" t="str">
        <f>IF(LEN('ÚHRADOVÝ KATALOG VZP - ZP'!F135)&gt;0,UPPER('ÚHRADOVÝ KATALOG VZP - ZP'!F135),"")</f>
        <v/>
      </c>
      <c r="G131" s="61" t="str">
        <f>IF(LEN('ÚHRADOVÝ KATALOG VZP - ZP'!G135)&gt;0,UPPER('ÚHRADOVÝ KATALOG VZP - ZP'!G135),"")</f>
        <v/>
      </c>
      <c r="H131" s="61" t="str">
        <f>IF(LEN('ÚHRADOVÝ KATALOG VZP - ZP'!H135)&gt;0,UPPER('ÚHRADOVÝ KATALOG VZP - ZP'!H135),"")</f>
        <v/>
      </c>
      <c r="I131" s="61" t="str">
        <f>IF(LEN('ÚHRADOVÝ KATALOG VZP - ZP'!I135)&gt;0,UPPER('ÚHRADOVÝ KATALOG VZP - ZP'!I135),"")</f>
        <v/>
      </c>
      <c r="J131" s="62" t="str">
        <f>IF(LEN('ÚHRADOVÝ KATALOG VZP - ZP'!J135)&gt;0,'ÚHRADOVÝ KATALOG VZP - ZP'!J135,"")</f>
        <v/>
      </c>
      <c r="K131" s="61" t="str">
        <f>IF(LEN('ÚHRADOVÝ KATALOG VZP - ZP'!K135)&gt;0,UPPER('ÚHRADOVÝ KATALOG VZP - ZP'!K135),"")</f>
        <v/>
      </c>
      <c r="L131" s="63" t="str">
        <f>IF(LEN('ÚHRADOVÝ KATALOG VZP - ZP'!L135)&gt;0,'ÚHRADOVÝ KATALOG VZP - ZP'!L135,"")</f>
        <v/>
      </c>
      <c r="M131" s="64" t="str">
        <f>IF(LEN('ÚHRADOVÝ KATALOG VZP - ZP'!M135)&gt;0,'ÚHRADOVÝ KATALOG VZP - ZP'!M135,"")</f>
        <v/>
      </c>
      <c r="N131" s="48" t="str">
        <f>IF(LEN('ÚHRADOVÝ KATALOG VZP - ZP'!$N135)&gt;0,'ÚHRADOVÝ KATALOG VZP - ZP'!$N135,"")</f>
        <v/>
      </c>
      <c r="O131" s="48" t="str">
        <f>IF(LEN('ÚHRADOVÝ KATALOG VZP - ZP'!$N135)&gt;0,'ÚHRADOVÝ KATALOG VZP - ZP'!$N135,"")</f>
        <v/>
      </c>
      <c r="P131" s="65"/>
      <c r="Q131" s="66" t="str">
        <f>IF(LEN('ÚHRADOVÝ KATALOG VZP - ZP'!Q135)&gt;0,'ÚHRADOVÝ KATALOG VZP - ZP'!Q135,"")</f>
        <v/>
      </c>
      <c r="R131" s="67" t="str">
        <f>IF(LEN('ÚHRADOVÝ KATALOG VZP - ZP'!O135)&gt;0,'ÚHRADOVÝ KATALOG VZP - ZP'!O135,"")</f>
        <v/>
      </c>
    </row>
    <row r="132" spans="1:18" ht="30" customHeight="1" x14ac:dyDescent="0.2">
      <c r="A132" s="81" t="str">
        <f>IF(LEN('VZP - KONTROLA'!S136)=0,"",'ÚHRADOVÝ KATALOG VZP - ZP'!A136)</f>
        <v/>
      </c>
      <c r="B132" s="82" t="str">
        <f>IF(LEN('ÚHRADOVÝ KATALOG VZP - ZP'!B136)&gt;0,'ÚHRADOVÝ KATALOG VZP - ZP'!B136,"")</f>
        <v/>
      </c>
      <c r="C132" s="102" t="str">
        <f>IF(LEN('ÚHRADOVÝ KATALOG VZP - ZP'!C136)&gt;0,UPPER('ÚHRADOVÝ KATALOG VZP - ZP'!C136),"")</f>
        <v/>
      </c>
      <c r="D132" s="60" t="str">
        <f>IF(LEN('ÚHRADOVÝ KATALOG VZP - ZP'!D136)&gt;0,UPPER('ÚHRADOVÝ KATALOG VZP - ZP'!D136),"")</f>
        <v/>
      </c>
      <c r="E132" s="61" t="str">
        <f>IF(LEN('ÚHRADOVÝ KATALOG VZP - ZP'!E136)&gt;0,'ÚHRADOVÝ KATALOG VZP - ZP'!E136,"")</f>
        <v/>
      </c>
      <c r="F132" s="61" t="str">
        <f>IF(LEN('ÚHRADOVÝ KATALOG VZP - ZP'!F136)&gt;0,UPPER('ÚHRADOVÝ KATALOG VZP - ZP'!F136),"")</f>
        <v/>
      </c>
      <c r="G132" s="61" t="str">
        <f>IF(LEN('ÚHRADOVÝ KATALOG VZP - ZP'!G136)&gt;0,UPPER('ÚHRADOVÝ KATALOG VZP - ZP'!G136),"")</f>
        <v/>
      </c>
      <c r="H132" s="61" t="str">
        <f>IF(LEN('ÚHRADOVÝ KATALOG VZP - ZP'!H136)&gt;0,UPPER('ÚHRADOVÝ KATALOG VZP - ZP'!H136),"")</f>
        <v/>
      </c>
      <c r="I132" s="61" t="str">
        <f>IF(LEN('ÚHRADOVÝ KATALOG VZP - ZP'!I136)&gt;0,UPPER('ÚHRADOVÝ KATALOG VZP - ZP'!I136),"")</f>
        <v/>
      </c>
      <c r="J132" s="62" t="str">
        <f>IF(LEN('ÚHRADOVÝ KATALOG VZP - ZP'!J136)&gt;0,'ÚHRADOVÝ KATALOG VZP - ZP'!J136,"")</f>
        <v/>
      </c>
      <c r="K132" s="61" t="str">
        <f>IF(LEN('ÚHRADOVÝ KATALOG VZP - ZP'!K136)&gt;0,UPPER('ÚHRADOVÝ KATALOG VZP - ZP'!K136),"")</f>
        <v/>
      </c>
      <c r="L132" s="63" t="str">
        <f>IF(LEN('ÚHRADOVÝ KATALOG VZP - ZP'!L136)&gt;0,'ÚHRADOVÝ KATALOG VZP - ZP'!L136,"")</f>
        <v/>
      </c>
      <c r="M132" s="64" t="str">
        <f>IF(LEN('ÚHRADOVÝ KATALOG VZP - ZP'!M136)&gt;0,'ÚHRADOVÝ KATALOG VZP - ZP'!M136,"")</f>
        <v/>
      </c>
      <c r="N132" s="48" t="str">
        <f>IF(LEN('ÚHRADOVÝ KATALOG VZP - ZP'!$N136)&gt;0,'ÚHRADOVÝ KATALOG VZP - ZP'!$N136,"")</f>
        <v/>
      </c>
      <c r="O132" s="48" t="str">
        <f>IF(LEN('ÚHRADOVÝ KATALOG VZP - ZP'!$N136)&gt;0,'ÚHRADOVÝ KATALOG VZP - ZP'!$N136,"")</f>
        <v/>
      </c>
      <c r="P132" s="65"/>
      <c r="Q132" s="66" t="str">
        <f>IF(LEN('ÚHRADOVÝ KATALOG VZP - ZP'!Q136)&gt;0,'ÚHRADOVÝ KATALOG VZP - ZP'!Q136,"")</f>
        <v/>
      </c>
      <c r="R132" s="67" t="str">
        <f>IF(LEN('ÚHRADOVÝ KATALOG VZP - ZP'!O136)&gt;0,'ÚHRADOVÝ KATALOG VZP - ZP'!O136,"")</f>
        <v/>
      </c>
    </row>
    <row r="133" spans="1:18" ht="30" customHeight="1" x14ac:dyDescent="0.2">
      <c r="A133" s="81" t="str">
        <f>IF(LEN('VZP - KONTROLA'!S137)=0,"",'ÚHRADOVÝ KATALOG VZP - ZP'!A137)</f>
        <v/>
      </c>
      <c r="B133" s="82" t="str">
        <f>IF(LEN('ÚHRADOVÝ KATALOG VZP - ZP'!B137)&gt;0,'ÚHRADOVÝ KATALOG VZP - ZP'!B137,"")</f>
        <v/>
      </c>
      <c r="C133" s="102" t="str">
        <f>IF(LEN('ÚHRADOVÝ KATALOG VZP - ZP'!C137)&gt;0,UPPER('ÚHRADOVÝ KATALOG VZP - ZP'!C137),"")</f>
        <v/>
      </c>
      <c r="D133" s="60" t="str">
        <f>IF(LEN('ÚHRADOVÝ KATALOG VZP - ZP'!D137)&gt;0,UPPER('ÚHRADOVÝ KATALOG VZP - ZP'!D137),"")</f>
        <v/>
      </c>
      <c r="E133" s="61" t="str">
        <f>IF(LEN('ÚHRADOVÝ KATALOG VZP - ZP'!E137)&gt;0,'ÚHRADOVÝ KATALOG VZP - ZP'!E137,"")</f>
        <v/>
      </c>
      <c r="F133" s="61" t="str">
        <f>IF(LEN('ÚHRADOVÝ KATALOG VZP - ZP'!F137)&gt;0,UPPER('ÚHRADOVÝ KATALOG VZP - ZP'!F137),"")</f>
        <v/>
      </c>
      <c r="G133" s="61" t="str">
        <f>IF(LEN('ÚHRADOVÝ KATALOG VZP - ZP'!G137)&gt;0,UPPER('ÚHRADOVÝ KATALOG VZP - ZP'!G137),"")</f>
        <v/>
      </c>
      <c r="H133" s="61" t="str">
        <f>IF(LEN('ÚHRADOVÝ KATALOG VZP - ZP'!H137)&gt;0,UPPER('ÚHRADOVÝ KATALOG VZP - ZP'!H137),"")</f>
        <v/>
      </c>
      <c r="I133" s="61" t="str">
        <f>IF(LEN('ÚHRADOVÝ KATALOG VZP - ZP'!I137)&gt;0,UPPER('ÚHRADOVÝ KATALOG VZP - ZP'!I137),"")</f>
        <v/>
      </c>
      <c r="J133" s="62" t="str">
        <f>IF(LEN('ÚHRADOVÝ KATALOG VZP - ZP'!J137)&gt;0,'ÚHRADOVÝ KATALOG VZP - ZP'!J137,"")</f>
        <v/>
      </c>
      <c r="K133" s="61" t="str">
        <f>IF(LEN('ÚHRADOVÝ KATALOG VZP - ZP'!K137)&gt;0,UPPER('ÚHRADOVÝ KATALOG VZP - ZP'!K137),"")</f>
        <v/>
      </c>
      <c r="L133" s="63" t="str">
        <f>IF(LEN('ÚHRADOVÝ KATALOG VZP - ZP'!L137)&gt;0,'ÚHRADOVÝ KATALOG VZP - ZP'!L137,"")</f>
        <v/>
      </c>
      <c r="M133" s="64" t="str">
        <f>IF(LEN('ÚHRADOVÝ KATALOG VZP - ZP'!M137)&gt;0,'ÚHRADOVÝ KATALOG VZP - ZP'!M137,"")</f>
        <v/>
      </c>
      <c r="N133" s="48" t="str">
        <f>IF(LEN('ÚHRADOVÝ KATALOG VZP - ZP'!$N137)&gt;0,'ÚHRADOVÝ KATALOG VZP - ZP'!$N137,"")</f>
        <v/>
      </c>
      <c r="O133" s="48" t="str">
        <f>IF(LEN('ÚHRADOVÝ KATALOG VZP - ZP'!$N137)&gt;0,'ÚHRADOVÝ KATALOG VZP - ZP'!$N137,"")</f>
        <v/>
      </c>
      <c r="P133" s="65"/>
      <c r="Q133" s="66" t="str">
        <f>IF(LEN('ÚHRADOVÝ KATALOG VZP - ZP'!Q137)&gt;0,'ÚHRADOVÝ KATALOG VZP - ZP'!Q137,"")</f>
        <v/>
      </c>
      <c r="R133" s="67" t="str">
        <f>IF(LEN('ÚHRADOVÝ KATALOG VZP - ZP'!O137)&gt;0,'ÚHRADOVÝ KATALOG VZP - ZP'!O137,"")</f>
        <v/>
      </c>
    </row>
    <row r="134" spans="1:18" ht="30" customHeight="1" x14ac:dyDescent="0.2">
      <c r="A134" s="81" t="str">
        <f>IF(LEN('VZP - KONTROLA'!S138)=0,"",'ÚHRADOVÝ KATALOG VZP - ZP'!A138)</f>
        <v/>
      </c>
      <c r="B134" s="82" t="str">
        <f>IF(LEN('ÚHRADOVÝ KATALOG VZP - ZP'!B138)&gt;0,'ÚHRADOVÝ KATALOG VZP - ZP'!B138,"")</f>
        <v/>
      </c>
      <c r="C134" s="102" t="str">
        <f>IF(LEN('ÚHRADOVÝ KATALOG VZP - ZP'!C138)&gt;0,UPPER('ÚHRADOVÝ KATALOG VZP - ZP'!C138),"")</f>
        <v/>
      </c>
      <c r="D134" s="60" t="str">
        <f>IF(LEN('ÚHRADOVÝ KATALOG VZP - ZP'!D138)&gt;0,UPPER('ÚHRADOVÝ KATALOG VZP - ZP'!D138),"")</f>
        <v/>
      </c>
      <c r="E134" s="61" t="str">
        <f>IF(LEN('ÚHRADOVÝ KATALOG VZP - ZP'!E138)&gt;0,'ÚHRADOVÝ KATALOG VZP - ZP'!E138,"")</f>
        <v/>
      </c>
      <c r="F134" s="61" t="str">
        <f>IF(LEN('ÚHRADOVÝ KATALOG VZP - ZP'!F138)&gt;0,UPPER('ÚHRADOVÝ KATALOG VZP - ZP'!F138),"")</f>
        <v/>
      </c>
      <c r="G134" s="61" t="str">
        <f>IF(LEN('ÚHRADOVÝ KATALOG VZP - ZP'!G138)&gt;0,UPPER('ÚHRADOVÝ KATALOG VZP - ZP'!G138),"")</f>
        <v/>
      </c>
      <c r="H134" s="61" t="str">
        <f>IF(LEN('ÚHRADOVÝ KATALOG VZP - ZP'!H138)&gt;0,UPPER('ÚHRADOVÝ KATALOG VZP - ZP'!H138),"")</f>
        <v/>
      </c>
      <c r="I134" s="61" t="str">
        <f>IF(LEN('ÚHRADOVÝ KATALOG VZP - ZP'!I138)&gt;0,UPPER('ÚHRADOVÝ KATALOG VZP - ZP'!I138),"")</f>
        <v/>
      </c>
      <c r="J134" s="62" t="str">
        <f>IF(LEN('ÚHRADOVÝ KATALOG VZP - ZP'!J138)&gt;0,'ÚHRADOVÝ KATALOG VZP - ZP'!J138,"")</f>
        <v/>
      </c>
      <c r="K134" s="61" t="str">
        <f>IF(LEN('ÚHRADOVÝ KATALOG VZP - ZP'!K138)&gt;0,UPPER('ÚHRADOVÝ KATALOG VZP - ZP'!K138),"")</f>
        <v/>
      </c>
      <c r="L134" s="63" t="str">
        <f>IF(LEN('ÚHRADOVÝ KATALOG VZP - ZP'!L138)&gt;0,'ÚHRADOVÝ KATALOG VZP - ZP'!L138,"")</f>
        <v/>
      </c>
      <c r="M134" s="64" t="str">
        <f>IF(LEN('ÚHRADOVÝ KATALOG VZP - ZP'!M138)&gt;0,'ÚHRADOVÝ KATALOG VZP - ZP'!M138,"")</f>
        <v/>
      </c>
      <c r="N134" s="48" t="str">
        <f>IF(LEN('ÚHRADOVÝ KATALOG VZP - ZP'!$N138)&gt;0,'ÚHRADOVÝ KATALOG VZP - ZP'!$N138,"")</f>
        <v/>
      </c>
      <c r="O134" s="48" t="str">
        <f>IF(LEN('ÚHRADOVÝ KATALOG VZP - ZP'!$N138)&gt;0,'ÚHRADOVÝ KATALOG VZP - ZP'!$N138,"")</f>
        <v/>
      </c>
      <c r="P134" s="65"/>
      <c r="Q134" s="66" t="str">
        <f>IF(LEN('ÚHRADOVÝ KATALOG VZP - ZP'!Q138)&gt;0,'ÚHRADOVÝ KATALOG VZP - ZP'!Q138,"")</f>
        <v/>
      </c>
      <c r="R134" s="67" t="str">
        <f>IF(LEN('ÚHRADOVÝ KATALOG VZP - ZP'!O138)&gt;0,'ÚHRADOVÝ KATALOG VZP - ZP'!O138,"")</f>
        <v/>
      </c>
    </row>
    <row r="135" spans="1:18" ht="30" customHeight="1" x14ac:dyDescent="0.2">
      <c r="A135" s="81" t="str">
        <f>IF(LEN('VZP - KONTROLA'!S139)=0,"",'ÚHRADOVÝ KATALOG VZP - ZP'!A139)</f>
        <v/>
      </c>
      <c r="B135" s="82" t="str">
        <f>IF(LEN('ÚHRADOVÝ KATALOG VZP - ZP'!B139)&gt;0,'ÚHRADOVÝ KATALOG VZP - ZP'!B139,"")</f>
        <v/>
      </c>
      <c r="C135" s="102" t="str">
        <f>IF(LEN('ÚHRADOVÝ KATALOG VZP - ZP'!C139)&gt;0,UPPER('ÚHRADOVÝ KATALOG VZP - ZP'!C139),"")</f>
        <v/>
      </c>
      <c r="D135" s="60" t="str">
        <f>IF(LEN('ÚHRADOVÝ KATALOG VZP - ZP'!D139)&gt;0,UPPER('ÚHRADOVÝ KATALOG VZP - ZP'!D139),"")</f>
        <v/>
      </c>
      <c r="E135" s="61" t="str">
        <f>IF(LEN('ÚHRADOVÝ KATALOG VZP - ZP'!E139)&gt;0,'ÚHRADOVÝ KATALOG VZP - ZP'!E139,"")</f>
        <v/>
      </c>
      <c r="F135" s="61" t="str">
        <f>IF(LEN('ÚHRADOVÝ KATALOG VZP - ZP'!F139)&gt;0,UPPER('ÚHRADOVÝ KATALOG VZP - ZP'!F139),"")</f>
        <v/>
      </c>
      <c r="G135" s="61" t="str">
        <f>IF(LEN('ÚHRADOVÝ KATALOG VZP - ZP'!G139)&gt;0,UPPER('ÚHRADOVÝ KATALOG VZP - ZP'!G139),"")</f>
        <v/>
      </c>
      <c r="H135" s="61" t="str">
        <f>IF(LEN('ÚHRADOVÝ KATALOG VZP - ZP'!H139)&gt;0,UPPER('ÚHRADOVÝ KATALOG VZP - ZP'!H139),"")</f>
        <v/>
      </c>
      <c r="I135" s="61" t="str">
        <f>IF(LEN('ÚHRADOVÝ KATALOG VZP - ZP'!I139)&gt;0,UPPER('ÚHRADOVÝ KATALOG VZP - ZP'!I139),"")</f>
        <v/>
      </c>
      <c r="J135" s="62" t="str">
        <f>IF(LEN('ÚHRADOVÝ KATALOG VZP - ZP'!J139)&gt;0,'ÚHRADOVÝ KATALOG VZP - ZP'!J139,"")</f>
        <v/>
      </c>
      <c r="K135" s="61" t="str">
        <f>IF(LEN('ÚHRADOVÝ KATALOG VZP - ZP'!K139)&gt;0,UPPER('ÚHRADOVÝ KATALOG VZP - ZP'!K139),"")</f>
        <v/>
      </c>
      <c r="L135" s="63" t="str">
        <f>IF(LEN('ÚHRADOVÝ KATALOG VZP - ZP'!L139)&gt;0,'ÚHRADOVÝ KATALOG VZP - ZP'!L139,"")</f>
        <v/>
      </c>
      <c r="M135" s="64" t="str">
        <f>IF(LEN('ÚHRADOVÝ KATALOG VZP - ZP'!M139)&gt;0,'ÚHRADOVÝ KATALOG VZP - ZP'!M139,"")</f>
        <v/>
      </c>
      <c r="N135" s="48" t="str">
        <f>IF(LEN('ÚHRADOVÝ KATALOG VZP - ZP'!$N139)&gt;0,'ÚHRADOVÝ KATALOG VZP - ZP'!$N139,"")</f>
        <v/>
      </c>
      <c r="O135" s="48" t="str">
        <f>IF(LEN('ÚHRADOVÝ KATALOG VZP - ZP'!$N139)&gt;0,'ÚHRADOVÝ KATALOG VZP - ZP'!$N139,"")</f>
        <v/>
      </c>
      <c r="P135" s="65"/>
      <c r="Q135" s="66" t="str">
        <f>IF(LEN('ÚHRADOVÝ KATALOG VZP - ZP'!Q139)&gt;0,'ÚHRADOVÝ KATALOG VZP - ZP'!Q139,"")</f>
        <v/>
      </c>
      <c r="R135" s="67" t="str">
        <f>IF(LEN('ÚHRADOVÝ KATALOG VZP - ZP'!O139)&gt;0,'ÚHRADOVÝ KATALOG VZP - ZP'!O139,"")</f>
        <v/>
      </c>
    </row>
    <row r="136" spans="1:18" ht="30" customHeight="1" x14ac:dyDescent="0.2">
      <c r="A136" s="81" t="str">
        <f>IF(LEN('VZP - KONTROLA'!S140)=0,"",'ÚHRADOVÝ KATALOG VZP - ZP'!A140)</f>
        <v/>
      </c>
      <c r="B136" s="82" t="str">
        <f>IF(LEN('ÚHRADOVÝ KATALOG VZP - ZP'!B140)&gt;0,'ÚHRADOVÝ KATALOG VZP - ZP'!B140,"")</f>
        <v/>
      </c>
      <c r="C136" s="102" t="str">
        <f>IF(LEN('ÚHRADOVÝ KATALOG VZP - ZP'!C140)&gt;0,UPPER('ÚHRADOVÝ KATALOG VZP - ZP'!C140),"")</f>
        <v/>
      </c>
      <c r="D136" s="60" t="str">
        <f>IF(LEN('ÚHRADOVÝ KATALOG VZP - ZP'!D140)&gt;0,UPPER('ÚHRADOVÝ KATALOG VZP - ZP'!D140),"")</f>
        <v/>
      </c>
      <c r="E136" s="61" t="str">
        <f>IF(LEN('ÚHRADOVÝ KATALOG VZP - ZP'!E140)&gt;0,'ÚHRADOVÝ KATALOG VZP - ZP'!E140,"")</f>
        <v/>
      </c>
      <c r="F136" s="61" t="str">
        <f>IF(LEN('ÚHRADOVÝ KATALOG VZP - ZP'!F140)&gt;0,UPPER('ÚHRADOVÝ KATALOG VZP - ZP'!F140),"")</f>
        <v/>
      </c>
      <c r="G136" s="61" t="str">
        <f>IF(LEN('ÚHRADOVÝ KATALOG VZP - ZP'!G140)&gt;0,UPPER('ÚHRADOVÝ KATALOG VZP - ZP'!G140),"")</f>
        <v/>
      </c>
      <c r="H136" s="61" t="str">
        <f>IF(LEN('ÚHRADOVÝ KATALOG VZP - ZP'!H140)&gt;0,UPPER('ÚHRADOVÝ KATALOG VZP - ZP'!H140),"")</f>
        <v/>
      </c>
      <c r="I136" s="61" t="str">
        <f>IF(LEN('ÚHRADOVÝ KATALOG VZP - ZP'!I140)&gt;0,UPPER('ÚHRADOVÝ KATALOG VZP - ZP'!I140),"")</f>
        <v/>
      </c>
      <c r="J136" s="62" t="str">
        <f>IF(LEN('ÚHRADOVÝ KATALOG VZP - ZP'!J140)&gt;0,'ÚHRADOVÝ KATALOG VZP - ZP'!J140,"")</f>
        <v/>
      </c>
      <c r="K136" s="61" t="str">
        <f>IF(LEN('ÚHRADOVÝ KATALOG VZP - ZP'!K140)&gt;0,UPPER('ÚHRADOVÝ KATALOG VZP - ZP'!K140),"")</f>
        <v/>
      </c>
      <c r="L136" s="63" t="str">
        <f>IF(LEN('ÚHRADOVÝ KATALOG VZP - ZP'!L140)&gt;0,'ÚHRADOVÝ KATALOG VZP - ZP'!L140,"")</f>
        <v/>
      </c>
      <c r="M136" s="64" t="str">
        <f>IF(LEN('ÚHRADOVÝ KATALOG VZP - ZP'!M140)&gt;0,'ÚHRADOVÝ KATALOG VZP - ZP'!M140,"")</f>
        <v/>
      </c>
      <c r="N136" s="48" t="str">
        <f>IF(LEN('ÚHRADOVÝ KATALOG VZP - ZP'!$N140)&gt;0,'ÚHRADOVÝ KATALOG VZP - ZP'!$N140,"")</f>
        <v/>
      </c>
      <c r="O136" s="48" t="str">
        <f>IF(LEN('ÚHRADOVÝ KATALOG VZP - ZP'!$N140)&gt;0,'ÚHRADOVÝ KATALOG VZP - ZP'!$N140,"")</f>
        <v/>
      </c>
      <c r="P136" s="65"/>
      <c r="Q136" s="66" t="str">
        <f>IF(LEN('ÚHRADOVÝ KATALOG VZP - ZP'!Q140)&gt;0,'ÚHRADOVÝ KATALOG VZP - ZP'!Q140,"")</f>
        <v/>
      </c>
      <c r="R136" s="67" t="str">
        <f>IF(LEN('ÚHRADOVÝ KATALOG VZP - ZP'!O140)&gt;0,'ÚHRADOVÝ KATALOG VZP - ZP'!O140,"")</f>
        <v/>
      </c>
    </row>
    <row r="137" spans="1:18" ht="30" customHeight="1" x14ac:dyDescent="0.2">
      <c r="A137" s="81" t="str">
        <f>IF(LEN('VZP - KONTROLA'!S141)=0,"",'ÚHRADOVÝ KATALOG VZP - ZP'!A141)</f>
        <v/>
      </c>
      <c r="B137" s="82" t="str">
        <f>IF(LEN('ÚHRADOVÝ KATALOG VZP - ZP'!B141)&gt;0,'ÚHRADOVÝ KATALOG VZP - ZP'!B141,"")</f>
        <v/>
      </c>
      <c r="C137" s="102" t="str">
        <f>IF(LEN('ÚHRADOVÝ KATALOG VZP - ZP'!C141)&gt;0,UPPER('ÚHRADOVÝ KATALOG VZP - ZP'!C141),"")</f>
        <v/>
      </c>
      <c r="D137" s="60" t="str">
        <f>IF(LEN('ÚHRADOVÝ KATALOG VZP - ZP'!D141)&gt;0,UPPER('ÚHRADOVÝ KATALOG VZP - ZP'!D141),"")</f>
        <v/>
      </c>
      <c r="E137" s="61" t="str">
        <f>IF(LEN('ÚHRADOVÝ KATALOG VZP - ZP'!E141)&gt;0,'ÚHRADOVÝ KATALOG VZP - ZP'!E141,"")</f>
        <v/>
      </c>
      <c r="F137" s="61" t="str">
        <f>IF(LEN('ÚHRADOVÝ KATALOG VZP - ZP'!F141)&gt;0,UPPER('ÚHRADOVÝ KATALOG VZP - ZP'!F141),"")</f>
        <v/>
      </c>
      <c r="G137" s="61" t="str">
        <f>IF(LEN('ÚHRADOVÝ KATALOG VZP - ZP'!G141)&gt;0,UPPER('ÚHRADOVÝ KATALOG VZP - ZP'!G141),"")</f>
        <v/>
      </c>
      <c r="H137" s="61" t="str">
        <f>IF(LEN('ÚHRADOVÝ KATALOG VZP - ZP'!H141)&gt;0,UPPER('ÚHRADOVÝ KATALOG VZP - ZP'!H141),"")</f>
        <v/>
      </c>
      <c r="I137" s="61" t="str">
        <f>IF(LEN('ÚHRADOVÝ KATALOG VZP - ZP'!I141)&gt;0,UPPER('ÚHRADOVÝ KATALOG VZP - ZP'!I141),"")</f>
        <v/>
      </c>
      <c r="J137" s="62" t="str">
        <f>IF(LEN('ÚHRADOVÝ KATALOG VZP - ZP'!J141)&gt;0,'ÚHRADOVÝ KATALOG VZP - ZP'!J141,"")</f>
        <v/>
      </c>
      <c r="K137" s="61" t="str">
        <f>IF(LEN('ÚHRADOVÝ KATALOG VZP - ZP'!K141)&gt;0,UPPER('ÚHRADOVÝ KATALOG VZP - ZP'!K141),"")</f>
        <v/>
      </c>
      <c r="L137" s="63" t="str">
        <f>IF(LEN('ÚHRADOVÝ KATALOG VZP - ZP'!L141)&gt;0,'ÚHRADOVÝ KATALOG VZP - ZP'!L141,"")</f>
        <v/>
      </c>
      <c r="M137" s="64" t="str">
        <f>IF(LEN('ÚHRADOVÝ KATALOG VZP - ZP'!M141)&gt;0,'ÚHRADOVÝ KATALOG VZP - ZP'!M141,"")</f>
        <v/>
      </c>
      <c r="N137" s="48" t="str">
        <f>IF(LEN('ÚHRADOVÝ KATALOG VZP - ZP'!$N141)&gt;0,'ÚHRADOVÝ KATALOG VZP - ZP'!$N141,"")</f>
        <v/>
      </c>
      <c r="O137" s="48" t="str">
        <f>IF(LEN('ÚHRADOVÝ KATALOG VZP - ZP'!$N141)&gt;0,'ÚHRADOVÝ KATALOG VZP - ZP'!$N141,"")</f>
        <v/>
      </c>
      <c r="P137" s="65"/>
      <c r="Q137" s="66" t="str">
        <f>IF(LEN('ÚHRADOVÝ KATALOG VZP - ZP'!Q141)&gt;0,'ÚHRADOVÝ KATALOG VZP - ZP'!Q141,"")</f>
        <v/>
      </c>
      <c r="R137" s="67" t="str">
        <f>IF(LEN('ÚHRADOVÝ KATALOG VZP - ZP'!O141)&gt;0,'ÚHRADOVÝ KATALOG VZP - ZP'!O141,"")</f>
        <v/>
      </c>
    </row>
    <row r="138" spans="1:18" ht="30" customHeight="1" x14ac:dyDescent="0.2">
      <c r="A138" s="81" t="str">
        <f>IF(LEN('VZP - KONTROLA'!S142)=0,"",'ÚHRADOVÝ KATALOG VZP - ZP'!A142)</f>
        <v/>
      </c>
      <c r="B138" s="82" t="str">
        <f>IF(LEN('ÚHRADOVÝ KATALOG VZP - ZP'!B142)&gt;0,'ÚHRADOVÝ KATALOG VZP - ZP'!B142,"")</f>
        <v/>
      </c>
      <c r="C138" s="102" t="str">
        <f>IF(LEN('ÚHRADOVÝ KATALOG VZP - ZP'!C142)&gt;0,UPPER('ÚHRADOVÝ KATALOG VZP - ZP'!C142),"")</f>
        <v/>
      </c>
      <c r="D138" s="60" t="str">
        <f>IF(LEN('ÚHRADOVÝ KATALOG VZP - ZP'!D142)&gt;0,UPPER('ÚHRADOVÝ KATALOG VZP - ZP'!D142),"")</f>
        <v/>
      </c>
      <c r="E138" s="61" t="str">
        <f>IF(LEN('ÚHRADOVÝ KATALOG VZP - ZP'!E142)&gt;0,'ÚHRADOVÝ KATALOG VZP - ZP'!E142,"")</f>
        <v/>
      </c>
      <c r="F138" s="61" t="str">
        <f>IF(LEN('ÚHRADOVÝ KATALOG VZP - ZP'!F142)&gt;0,UPPER('ÚHRADOVÝ KATALOG VZP - ZP'!F142),"")</f>
        <v/>
      </c>
      <c r="G138" s="61" t="str">
        <f>IF(LEN('ÚHRADOVÝ KATALOG VZP - ZP'!G142)&gt;0,UPPER('ÚHRADOVÝ KATALOG VZP - ZP'!G142),"")</f>
        <v/>
      </c>
      <c r="H138" s="61" t="str">
        <f>IF(LEN('ÚHRADOVÝ KATALOG VZP - ZP'!H142)&gt;0,UPPER('ÚHRADOVÝ KATALOG VZP - ZP'!H142),"")</f>
        <v/>
      </c>
      <c r="I138" s="61" t="str">
        <f>IF(LEN('ÚHRADOVÝ KATALOG VZP - ZP'!I142)&gt;0,UPPER('ÚHRADOVÝ KATALOG VZP - ZP'!I142),"")</f>
        <v/>
      </c>
      <c r="J138" s="62" t="str">
        <f>IF(LEN('ÚHRADOVÝ KATALOG VZP - ZP'!J142)&gt;0,'ÚHRADOVÝ KATALOG VZP - ZP'!J142,"")</f>
        <v/>
      </c>
      <c r="K138" s="61" t="str">
        <f>IF(LEN('ÚHRADOVÝ KATALOG VZP - ZP'!K142)&gt;0,UPPER('ÚHRADOVÝ KATALOG VZP - ZP'!K142),"")</f>
        <v/>
      </c>
      <c r="L138" s="63" t="str">
        <f>IF(LEN('ÚHRADOVÝ KATALOG VZP - ZP'!L142)&gt;0,'ÚHRADOVÝ KATALOG VZP - ZP'!L142,"")</f>
        <v/>
      </c>
      <c r="M138" s="64" t="str">
        <f>IF(LEN('ÚHRADOVÝ KATALOG VZP - ZP'!M142)&gt;0,'ÚHRADOVÝ KATALOG VZP - ZP'!M142,"")</f>
        <v/>
      </c>
      <c r="N138" s="48" t="str">
        <f>IF(LEN('ÚHRADOVÝ KATALOG VZP - ZP'!$N142)&gt;0,'ÚHRADOVÝ KATALOG VZP - ZP'!$N142,"")</f>
        <v/>
      </c>
      <c r="O138" s="48" t="str">
        <f>IF(LEN('ÚHRADOVÝ KATALOG VZP - ZP'!$N142)&gt;0,'ÚHRADOVÝ KATALOG VZP - ZP'!$N142,"")</f>
        <v/>
      </c>
      <c r="P138" s="65"/>
      <c r="Q138" s="66" t="str">
        <f>IF(LEN('ÚHRADOVÝ KATALOG VZP - ZP'!Q142)&gt;0,'ÚHRADOVÝ KATALOG VZP - ZP'!Q142,"")</f>
        <v/>
      </c>
      <c r="R138" s="67" t="str">
        <f>IF(LEN('ÚHRADOVÝ KATALOG VZP - ZP'!O142)&gt;0,'ÚHRADOVÝ KATALOG VZP - ZP'!O142,"")</f>
        <v/>
      </c>
    </row>
    <row r="139" spans="1:18" ht="30" customHeight="1" x14ac:dyDescent="0.2">
      <c r="A139" s="81" t="str">
        <f>IF(LEN('VZP - KONTROLA'!S143)=0,"",'ÚHRADOVÝ KATALOG VZP - ZP'!A143)</f>
        <v/>
      </c>
      <c r="B139" s="82" t="str">
        <f>IF(LEN('ÚHRADOVÝ KATALOG VZP - ZP'!B143)&gt;0,'ÚHRADOVÝ KATALOG VZP - ZP'!B143,"")</f>
        <v/>
      </c>
      <c r="C139" s="102" t="str">
        <f>IF(LEN('ÚHRADOVÝ KATALOG VZP - ZP'!C143)&gt;0,UPPER('ÚHRADOVÝ KATALOG VZP - ZP'!C143),"")</f>
        <v/>
      </c>
      <c r="D139" s="60" t="str">
        <f>IF(LEN('ÚHRADOVÝ KATALOG VZP - ZP'!D143)&gt;0,UPPER('ÚHRADOVÝ KATALOG VZP - ZP'!D143),"")</f>
        <v/>
      </c>
      <c r="E139" s="61" t="str">
        <f>IF(LEN('ÚHRADOVÝ KATALOG VZP - ZP'!E143)&gt;0,'ÚHRADOVÝ KATALOG VZP - ZP'!E143,"")</f>
        <v/>
      </c>
      <c r="F139" s="61" t="str">
        <f>IF(LEN('ÚHRADOVÝ KATALOG VZP - ZP'!F143)&gt;0,UPPER('ÚHRADOVÝ KATALOG VZP - ZP'!F143),"")</f>
        <v/>
      </c>
      <c r="G139" s="61" t="str">
        <f>IF(LEN('ÚHRADOVÝ KATALOG VZP - ZP'!G143)&gt;0,UPPER('ÚHRADOVÝ KATALOG VZP - ZP'!G143),"")</f>
        <v/>
      </c>
      <c r="H139" s="61" t="str">
        <f>IF(LEN('ÚHRADOVÝ KATALOG VZP - ZP'!H143)&gt;0,UPPER('ÚHRADOVÝ KATALOG VZP - ZP'!H143),"")</f>
        <v/>
      </c>
      <c r="I139" s="61" t="str">
        <f>IF(LEN('ÚHRADOVÝ KATALOG VZP - ZP'!I143)&gt;0,UPPER('ÚHRADOVÝ KATALOG VZP - ZP'!I143),"")</f>
        <v/>
      </c>
      <c r="J139" s="62" t="str">
        <f>IF(LEN('ÚHRADOVÝ KATALOG VZP - ZP'!J143)&gt;0,'ÚHRADOVÝ KATALOG VZP - ZP'!J143,"")</f>
        <v/>
      </c>
      <c r="K139" s="61" t="str">
        <f>IF(LEN('ÚHRADOVÝ KATALOG VZP - ZP'!K143)&gt;0,UPPER('ÚHRADOVÝ KATALOG VZP - ZP'!K143),"")</f>
        <v/>
      </c>
      <c r="L139" s="63" t="str">
        <f>IF(LEN('ÚHRADOVÝ KATALOG VZP - ZP'!L143)&gt;0,'ÚHRADOVÝ KATALOG VZP - ZP'!L143,"")</f>
        <v/>
      </c>
      <c r="M139" s="64" t="str">
        <f>IF(LEN('ÚHRADOVÝ KATALOG VZP - ZP'!M143)&gt;0,'ÚHRADOVÝ KATALOG VZP - ZP'!M143,"")</f>
        <v/>
      </c>
      <c r="N139" s="48" t="str">
        <f>IF(LEN('ÚHRADOVÝ KATALOG VZP - ZP'!$N143)&gt;0,'ÚHRADOVÝ KATALOG VZP - ZP'!$N143,"")</f>
        <v/>
      </c>
      <c r="O139" s="48" t="str">
        <f>IF(LEN('ÚHRADOVÝ KATALOG VZP - ZP'!$N143)&gt;0,'ÚHRADOVÝ KATALOG VZP - ZP'!$N143,"")</f>
        <v/>
      </c>
      <c r="P139" s="65"/>
      <c r="Q139" s="66" t="str">
        <f>IF(LEN('ÚHRADOVÝ KATALOG VZP - ZP'!Q143)&gt;0,'ÚHRADOVÝ KATALOG VZP - ZP'!Q143,"")</f>
        <v/>
      </c>
      <c r="R139" s="67" t="str">
        <f>IF(LEN('ÚHRADOVÝ KATALOG VZP - ZP'!O143)&gt;0,'ÚHRADOVÝ KATALOG VZP - ZP'!O143,"")</f>
        <v/>
      </c>
    </row>
    <row r="140" spans="1:18" ht="30" customHeight="1" x14ac:dyDescent="0.2">
      <c r="A140" s="81" t="str">
        <f>IF(LEN('VZP - KONTROLA'!S144)=0,"",'ÚHRADOVÝ KATALOG VZP - ZP'!A144)</f>
        <v/>
      </c>
      <c r="B140" s="82" t="str">
        <f>IF(LEN('ÚHRADOVÝ KATALOG VZP - ZP'!B144)&gt;0,'ÚHRADOVÝ KATALOG VZP - ZP'!B144,"")</f>
        <v/>
      </c>
      <c r="C140" s="102" t="str">
        <f>IF(LEN('ÚHRADOVÝ KATALOG VZP - ZP'!C144)&gt;0,UPPER('ÚHRADOVÝ KATALOG VZP - ZP'!C144),"")</f>
        <v/>
      </c>
      <c r="D140" s="60" t="str">
        <f>IF(LEN('ÚHRADOVÝ KATALOG VZP - ZP'!D144)&gt;0,UPPER('ÚHRADOVÝ KATALOG VZP - ZP'!D144),"")</f>
        <v/>
      </c>
      <c r="E140" s="61" t="str">
        <f>IF(LEN('ÚHRADOVÝ KATALOG VZP - ZP'!E144)&gt;0,'ÚHRADOVÝ KATALOG VZP - ZP'!E144,"")</f>
        <v/>
      </c>
      <c r="F140" s="61" t="str">
        <f>IF(LEN('ÚHRADOVÝ KATALOG VZP - ZP'!F144)&gt;0,UPPER('ÚHRADOVÝ KATALOG VZP - ZP'!F144),"")</f>
        <v/>
      </c>
      <c r="G140" s="61" t="str">
        <f>IF(LEN('ÚHRADOVÝ KATALOG VZP - ZP'!G144)&gt;0,UPPER('ÚHRADOVÝ KATALOG VZP - ZP'!G144),"")</f>
        <v/>
      </c>
      <c r="H140" s="61" t="str">
        <f>IF(LEN('ÚHRADOVÝ KATALOG VZP - ZP'!H144)&gt;0,UPPER('ÚHRADOVÝ KATALOG VZP - ZP'!H144),"")</f>
        <v/>
      </c>
      <c r="I140" s="61" t="str">
        <f>IF(LEN('ÚHRADOVÝ KATALOG VZP - ZP'!I144)&gt;0,UPPER('ÚHRADOVÝ KATALOG VZP - ZP'!I144),"")</f>
        <v/>
      </c>
      <c r="J140" s="62" t="str">
        <f>IF(LEN('ÚHRADOVÝ KATALOG VZP - ZP'!J144)&gt;0,'ÚHRADOVÝ KATALOG VZP - ZP'!J144,"")</f>
        <v/>
      </c>
      <c r="K140" s="61" t="str">
        <f>IF(LEN('ÚHRADOVÝ KATALOG VZP - ZP'!K144)&gt;0,UPPER('ÚHRADOVÝ KATALOG VZP - ZP'!K144),"")</f>
        <v/>
      </c>
      <c r="L140" s="63" t="str">
        <f>IF(LEN('ÚHRADOVÝ KATALOG VZP - ZP'!L144)&gt;0,'ÚHRADOVÝ KATALOG VZP - ZP'!L144,"")</f>
        <v/>
      </c>
      <c r="M140" s="64" t="str">
        <f>IF(LEN('ÚHRADOVÝ KATALOG VZP - ZP'!M144)&gt;0,'ÚHRADOVÝ KATALOG VZP - ZP'!M144,"")</f>
        <v/>
      </c>
      <c r="N140" s="48" t="str">
        <f>IF(LEN('ÚHRADOVÝ KATALOG VZP - ZP'!$N144)&gt;0,'ÚHRADOVÝ KATALOG VZP - ZP'!$N144,"")</f>
        <v/>
      </c>
      <c r="O140" s="48" t="str">
        <f>IF(LEN('ÚHRADOVÝ KATALOG VZP - ZP'!$N144)&gt;0,'ÚHRADOVÝ KATALOG VZP - ZP'!$N144,"")</f>
        <v/>
      </c>
      <c r="P140" s="65"/>
      <c r="Q140" s="66" t="str">
        <f>IF(LEN('ÚHRADOVÝ KATALOG VZP - ZP'!Q144)&gt;0,'ÚHRADOVÝ KATALOG VZP - ZP'!Q144,"")</f>
        <v/>
      </c>
      <c r="R140" s="67" t="str">
        <f>IF(LEN('ÚHRADOVÝ KATALOG VZP - ZP'!O144)&gt;0,'ÚHRADOVÝ KATALOG VZP - ZP'!O144,"")</f>
        <v/>
      </c>
    </row>
    <row r="141" spans="1:18" ht="30" customHeight="1" x14ac:dyDescent="0.2">
      <c r="A141" s="81" t="str">
        <f>IF(LEN('VZP - KONTROLA'!S145)=0,"",'ÚHRADOVÝ KATALOG VZP - ZP'!A145)</f>
        <v/>
      </c>
      <c r="B141" s="82" t="str">
        <f>IF(LEN('ÚHRADOVÝ KATALOG VZP - ZP'!B145)&gt;0,'ÚHRADOVÝ KATALOG VZP - ZP'!B145,"")</f>
        <v/>
      </c>
      <c r="C141" s="102" t="str">
        <f>IF(LEN('ÚHRADOVÝ KATALOG VZP - ZP'!C145)&gt;0,UPPER('ÚHRADOVÝ KATALOG VZP - ZP'!C145),"")</f>
        <v/>
      </c>
      <c r="D141" s="60" t="str">
        <f>IF(LEN('ÚHRADOVÝ KATALOG VZP - ZP'!D145)&gt;0,UPPER('ÚHRADOVÝ KATALOG VZP - ZP'!D145),"")</f>
        <v/>
      </c>
      <c r="E141" s="61" t="str">
        <f>IF(LEN('ÚHRADOVÝ KATALOG VZP - ZP'!E145)&gt;0,'ÚHRADOVÝ KATALOG VZP - ZP'!E145,"")</f>
        <v/>
      </c>
      <c r="F141" s="61" t="str">
        <f>IF(LEN('ÚHRADOVÝ KATALOG VZP - ZP'!F145)&gt;0,UPPER('ÚHRADOVÝ KATALOG VZP - ZP'!F145),"")</f>
        <v/>
      </c>
      <c r="G141" s="61" t="str">
        <f>IF(LEN('ÚHRADOVÝ KATALOG VZP - ZP'!G145)&gt;0,UPPER('ÚHRADOVÝ KATALOG VZP - ZP'!G145),"")</f>
        <v/>
      </c>
      <c r="H141" s="61" t="str">
        <f>IF(LEN('ÚHRADOVÝ KATALOG VZP - ZP'!H145)&gt;0,UPPER('ÚHRADOVÝ KATALOG VZP - ZP'!H145),"")</f>
        <v/>
      </c>
      <c r="I141" s="61" t="str">
        <f>IF(LEN('ÚHRADOVÝ KATALOG VZP - ZP'!I145)&gt;0,UPPER('ÚHRADOVÝ KATALOG VZP - ZP'!I145),"")</f>
        <v/>
      </c>
      <c r="J141" s="62" t="str">
        <f>IF(LEN('ÚHRADOVÝ KATALOG VZP - ZP'!J145)&gt;0,'ÚHRADOVÝ KATALOG VZP - ZP'!J145,"")</f>
        <v/>
      </c>
      <c r="K141" s="61" t="str">
        <f>IF(LEN('ÚHRADOVÝ KATALOG VZP - ZP'!K145)&gt;0,UPPER('ÚHRADOVÝ KATALOG VZP - ZP'!K145),"")</f>
        <v/>
      </c>
      <c r="L141" s="63" t="str">
        <f>IF(LEN('ÚHRADOVÝ KATALOG VZP - ZP'!L145)&gt;0,'ÚHRADOVÝ KATALOG VZP - ZP'!L145,"")</f>
        <v/>
      </c>
      <c r="M141" s="64" t="str">
        <f>IF(LEN('ÚHRADOVÝ KATALOG VZP - ZP'!M145)&gt;0,'ÚHRADOVÝ KATALOG VZP - ZP'!M145,"")</f>
        <v/>
      </c>
      <c r="N141" s="48" t="str">
        <f>IF(LEN('ÚHRADOVÝ KATALOG VZP - ZP'!$N145)&gt;0,'ÚHRADOVÝ KATALOG VZP - ZP'!$N145,"")</f>
        <v/>
      </c>
      <c r="O141" s="48" t="str">
        <f>IF(LEN('ÚHRADOVÝ KATALOG VZP - ZP'!$N145)&gt;0,'ÚHRADOVÝ KATALOG VZP - ZP'!$N145,"")</f>
        <v/>
      </c>
      <c r="P141" s="65"/>
      <c r="Q141" s="66" t="str">
        <f>IF(LEN('ÚHRADOVÝ KATALOG VZP - ZP'!Q145)&gt;0,'ÚHRADOVÝ KATALOG VZP - ZP'!Q145,"")</f>
        <v/>
      </c>
      <c r="R141" s="67" t="str">
        <f>IF(LEN('ÚHRADOVÝ KATALOG VZP - ZP'!O145)&gt;0,'ÚHRADOVÝ KATALOG VZP - ZP'!O145,"")</f>
        <v/>
      </c>
    </row>
    <row r="142" spans="1:18" ht="30" customHeight="1" x14ac:dyDescent="0.2">
      <c r="A142" s="81" t="str">
        <f>IF(LEN('VZP - KONTROLA'!S146)=0,"",'ÚHRADOVÝ KATALOG VZP - ZP'!A146)</f>
        <v/>
      </c>
      <c r="B142" s="82" t="str">
        <f>IF(LEN('ÚHRADOVÝ KATALOG VZP - ZP'!B146)&gt;0,'ÚHRADOVÝ KATALOG VZP - ZP'!B146,"")</f>
        <v/>
      </c>
      <c r="C142" s="102" t="str">
        <f>IF(LEN('ÚHRADOVÝ KATALOG VZP - ZP'!C146)&gt;0,UPPER('ÚHRADOVÝ KATALOG VZP - ZP'!C146),"")</f>
        <v/>
      </c>
      <c r="D142" s="60" t="str">
        <f>IF(LEN('ÚHRADOVÝ KATALOG VZP - ZP'!D146)&gt;0,UPPER('ÚHRADOVÝ KATALOG VZP - ZP'!D146),"")</f>
        <v/>
      </c>
      <c r="E142" s="61" t="str">
        <f>IF(LEN('ÚHRADOVÝ KATALOG VZP - ZP'!E146)&gt;0,'ÚHRADOVÝ KATALOG VZP - ZP'!E146,"")</f>
        <v/>
      </c>
      <c r="F142" s="61" t="str">
        <f>IF(LEN('ÚHRADOVÝ KATALOG VZP - ZP'!F146)&gt;0,UPPER('ÚHRADOVÝ KATALOG VZP - ZP'!F146),"")</f>
        <v/>
      </c>
      <c r="G142" s="61" t="str">
        <f>IF(LEN('ÚHRADOVÝ KATALOG VZP - ZP'!G146)&gt;0,UPPER('ÚHRADOVÝ KATALOG VZP - ZP'!G146),"")</f>
        <v/>
      </c>
      <c r="H142" s="61" t="str">
        <f>IF(LEN('ÚHRADOVÝ KATALOG VZP - ZP'!H146)&gt;0,UPPER('ÚHRADOVÝ KATALOG VZP - ZP'!H146),"")</f>
        <v/>
      </c>
      <c r="I142" s="61" t="str">
        <f>IF(LEN('ÚHRADOVÝ KATALOG VZP - ZP'!I146)&gt;0,UPPER('ÚHRADOVÝ KATALOG VZP - ZP'!I146),"")</f>
        <v/>
      </c>
      <c r="J142" s="62" t="str">
        <f>IF(LEN('ÚHRADOVÝ KATALOG VZP - ZP'!J146)&gt;0,'ÚHRADOVÝ KATALOG VZP - ZP'!J146,"")</f>
        <v/>
      </c>
      <c r="K142" s="61" t="str">
        <f>IF(LEN('ÚHRADOVÝ KATALOG VZP - ZP'!K146)&gt;0,UPPER('ÚHRADOVÝ KATALOG VZP - ZP'!K146),"")</f>
        <v/>
      </c>
      <c r="L142" s="63" t="str">
        <f>IF(LEN('ÚHRADOVÝ KATALOG VZP - ZP'!L146)&gt;0,'ÚHRADOVÝ KATALOG VZP - ZP'!L146,"")</f>
        <v/>
      </c>
      <c r="M142" s="64" t="str">
        <f>IF(LEN('ÚHRADOVÝ KATALOG VZP - ZP'!M146)&gt;0,'ÚHRADOVÝ KATALOG VZP - ZP'!M146,"")</f>
        <v/>
      </c>
      <c r="N142" s="48" t="str">
        <f>IF(LEN('ÚHRADOVÝ KATALOG VZP - ZP'!$N146)&gt;0,'ÚHRADOVÝ KATALOG VZP - ZP'!$N146,"")</f>
        <v/>
      </c>
      <c r="O142" s="48" t="str">
        <f>IF(LEN('ÚHRADOVÝ KATALOG VZP - ZP'!$N146)&gt;0,'ÚHRADOVÝ KATALOG VZP - ZP'!$N146,"")</f>
        <v/>
      </c>
      <c r="P142" s="65"/>
      <c r="Q142" s="66" t="str">
        <f>IF(LEN('ÚHRADOVÝ KATALOG VZP - ZP'!Q146)&gt;0,'ÚHRADOVÝ KATALOG VZP - ZP'!Q146,"")</f>
        <v/>
      </c>
      <c r="R142" s="67" t="str">
        <f>IF(LEN('ÚHRADOVÝ KATALOG VZP - ZP'!O146)&gt;0,'ÚHRADOVÝ KATALOG VZP - ZP'!O146,"")</f>
        <v/>
      </c>
    </row>
    <row r="143" spans="1:18" ht="30" customHeight="1" x14ac:dyDescent="0.2">
      <c r="A143" s="81" t="str">
        <f>IF(LEN('VZP - KONTROLA'!S147)=0,"",'ÚHRADOVÝ KATALOG VZP - ZP'!A147)</f>
        <v/>
      </c>
      <c r="B143" s="82" t="str">
        <f>IF(LEN('ÚHRADOVÝ KATALOG VZP - ZP'!B147)&gt;0,'ÚHRADOVÝ KATALOG VZP - ZP'!B147,"")</f>
        <v/>
      </c>
      <c r="C143" s="102" t="str">
        <f>IF(LEN('ÚHRADOVÝ KATALOG VZP - ZP'!C147)&gt;0,UPPER('ÚHRADOVÝ KATALOG VZP - ZP'!C147),"")</f>
        <v/>
      </c>
      <c r="D143" s="60" t="str">
        <f>IF(LEN('ÚHRADOVÝ KATALOG VZP - ZP'!D147)&gt;0,UPPER('ÚHRADOVÝ KATALOG VZP - ZP'!D147),"")</f>
        <v/>
      </c>
      <c r="E143" s="61" t="str">
        <f>IF(LEN('ÚHRADOVÝ KATALOG VZP - ZP'!E147)&gt;0,'ÚHRADOVÝ KATALOG VZP - ZP'!E147,"")</f>
        <v/>
      </c>
      <c r="F143" s="61" t="str">
        <f>IF(LEN('ÚHRADOVÝ KATALOG VZP - ZP'!F147)&gt;0,UPPER('ÚHRADOVÝ KATALOG VZP - ZP'!F147),"")</f>
        <v/>
      </c>
      <c r="G143" s="61" t="str">
        <f>IF(LEN('ÚHRADOVÝ KATALOG VZP - ZP'!G147)&gt;0,UPPER('ÚHRADOVÝ KATALOG VZP - ZP'!G147),"")</f>
        <v/>
      </c>
      <c r="H143" s="61" t="str">
        <f>IF(LEN('ÚHRADOVÝ KATALOG VZP - ZP'!H147)&gt;0,UPPER('ÚHRADOVÝ KATALOG VZP - ZP'!H147),"")</f>
        <v/>
      </c>
      <c r="I143" s="61" t="str">
        <f>IF(LEN('ÚHRADOVÝ KATALOG VZP - ZP'!I147)&gt;0,UPPER('ÚHRADOVÝ KATALOG VZP - ZP'!I147),"")</f>
        <v/>
      </c>
      <c r="J143" s="62" t="str">
        <f>IF(LEN('ÚHRADOVÝ KATALOG VZP - ZP'!J147)&gt;0,'ÚHRADOVÝ KATALOG VZP - ZP'!J147,"")</f>
        <v/>
      </c>
      <c r="K143" s="61" t="str">
        <f>IF(LEN('ÚHRADOVÝ KATALOG VZP - ZP'!K147)&gt;0,UPPER('ÚHRADOVÝ KATALOG VZP - ZP'!K147),"")</f>
        <v/>
      </c>
      <c r="L143" s="63" t="str">
        <f>IF(LEN('ÚHRADOVÝ KATALOG VZP - ZP'!L147)&gt;0,'ÚHRADOVÝ KATALOG VZP - ZP'!L147,"")</f>
        <v/>
      </c>
      <c r="M143" s="64" t="str">
        <f>IF(LEN('ÚHRADOVÝ KATALOG VZP - ZP'!M147)&gt;0,'ÚHRADOVÝ KATALOG VZP - ZP'!M147,"")</f>
        <v/>
      </c>
      <c r="N143" s="48" t="str">
        <f>IF(LEN('ÚHRADOVÝ KATALOG VZP - ZP'!$N147)&gt;0,'ÚHRADOVÝ KATALOG VZP - ZP'!$N147,"")</f>
        <v/>
      </c>
      <c r="O143" s="48" t="str">
        <f>IF(LEN('ÚHRADOVÝ KATALOG VZP - ZP'!$N147)&gt;0,'ÚHRADOVÝ KATALOG VZP - ZP'!$N147,"")</f>
        <v/>
      </c>
      <c r="P143" s="65"/>
      <c r="Q143" s="66" t="str">
        <f>IF(LEN('ÚHRADOVÝ KATALOG VZP - ZP'!Q147)&gt;0,'ÚHRADOVÝ KATALOG VZP - ZP'!Q147,"")</f>
        <v/>
      </c>
      <c r="R143" s="67" t="str">
        <f>IF(LEN('ÚHRADOVÝ KATALOG VZP - ZP'!O147)&gt;0,'ÚHRADOVÝ KATALOG VZP - ZP'!O147,"")</f>
        <v/>
      </c>
    </row>
    <row r="144" spans="1:18" ht="30" customHeight="1" x14ac:dyDescent="0.2">
      <c r="A144" s="81" t="str">
        <f>IF(LEN('VZP - KONTROLA'!S148)=0,"",'ÚHRADOVÝ KATALOG VZP - ZP'!A148)</f>
        <v/>
      </c>
      <c r="B144" s="82" t="str">
        <f>IF(LEN('ÚHRADOVÝ KATALOG VZP - ZP'!B148)&gt;0,'ÚHRADOVÝ KATALOG VZP - ZP'!B148,"")</f>
        <v/>
      </c>
      <c r="C144" s="102" t="str">
        <f>IF(LEN('ÚHRADOVÝ KATALOG VZP - ZP'!C148)&gt;0,UPPER('ÚHRADOVÝ KATALOG VZP - ZP'!C148),"")</f>
        <v/>
      </c>
      <c r="D144" s="60" t="str">
        <f>IF(LEN('ÚHRADOVÝ KATALOG VZP - ZP'!D148)&gt;0,UPPER('ÚHRADOVÝ KATALOG VZP - ZP'!D148),"")</f>
        <v/>
      </c>
      <c r="E144" s="61" t="str">
        <f>IF(LEN('ÚHRADOVÝ KATALOG VZP - ZP'!E148)&gt;0,'ÚHRADOVÝ KATALOG VZP - ZP'!E148,"")</f>
        <v/>
      </c>
      <c r="F144" s="61" t="str">
        <f>IF(LEN('ÚHRADOVÝ KATALOG VZP - ZP'!F148)&gt;0,UPPER('ÚHRADOVÝ KATALOG VZP - ZP'!F148),"")</f>
        <v/>
      </c>
      <c r="G144" s="61" t="str">
        <f>IF(LEN('ÚHRADOVÝ KATALOG VZP - ZP'!G148)&gt;0,UPPER('ÚHRADOVÝ KATALOG VZP - ZP'!G148),"")</f>
        <v/>
      </c>
      <c r="H144" s="61" t="str">
        <f>IF(LEN('ÚHRADOVÝ KATALOG VZP - ZP'!H148)&gt;0,UPPER('ÚHRADOVÝ KATALOG VZP - ZP'!H148),"")</f>
        <v/>
      </c>
      <c r="I144" s="61" t="str">
        <f>IF(LEN('ÚHRADOVÝ KATALOG VZP - ZP'!I148)&gt;0,UPPER('ÚHRADOVÝ KATALOG VZP - ZP'!I148),"")</f>
        <v/>
      </c>
      <c r="J144" s="62" t="str">
        <f>IF(LEN('ÚHRADOVÝ KATALOG VZP - ZP'!J148)&gt;0,'ÚHRADOVÝ KATALOG VZP - ZP'!J148,"")</f>
        <v/>
      </c>
      <c r="K144" s="61" t="str">
        <f>IF(LEN('ÚHRADOVÝ KATALOG VZP - ZP'!K148)&gt;0,UPPER('ÚHRADOVÝ KATALOG VZP - ZP'!K148),"")</f>
        <v/>
      </c>
      <c r="L144" s="63" t="str">
        <f>IF(LEN('ÚHRADOVÝ KATALOG VZP - ZP'!L148)&gt;0,'ÚHRADOVÝ KATALOG VZP - ZP'!L148,"")</f>
        <v/>
      </c>
      <c r="M144" s="64" t="str">
        <f>IF(LEN('ÚHRADOVÝ KATALOG VZP - ZP'!M148)&gt;0,'ÚHRADOVÝ KATALOG VZP - ZP'!M148,"")</f>
        <v/>
      </c>
      <c r="N144" s="48" t="str">
        <f>IF(LEN('ÚHRADOVÝ KATALOG VZP - ZP'!$N148)&gt;0,'ÚHRADOVÝ KATALOG VZP - ZP'!$N148,"")</f>
        <v/>
      </c>
      <c r="O144" s="48" t="str">
        <f>IF(LEN('ÚHRADOVÝ KATALOG VZP - ZP'!$N148)&gt;0,'ÚHRADOVÝ KATALOG VZP - ZP'!$N148,"")</f>
        <v/>
      </c>
      <c r="P144" s="65"/>
      <c r="Q144" s="66" t="str">
        <f>IF(LEN('ÚHRADOVÝ KATALOG VZP - ZP'!Q148)&gt;0,'ÚHRADOVÝ KATALOG VZP - ZP'!Q148,"")</f>
        <v/>
      </c>
      <c r="R144" s="67" t="str">
        <f>IF(LEN('ÚHRADOVÝ KATALOG VZP - ZP'!O148)&gt;0,'ÚHRADOVÝ KATALOG VZP - ZP'!O148,"")</f>
        <v/>
      </c>
    </row>
    <row r="145" spans="1:18" ht="30" customHeight="1" x14ac:dyDescent="0.2">
      <c r="A145" s="81" t="str">
        <f>IF(LEN('VZP - KONTROLA'!S149)=0,"",'ÚHRADOVÝ KATALOG VZP - ZP'!A149)</f>
        <v/>
      </c>
      <c r="B145" s="82" t="str">
        <f>IF(LEN('ÚHRADOVÝ KATALOG VZP - ZP'!B149)&gt;0,'ÚHRADOVÝ KATALOG VZP - ZP'!B149,"")</f>
        <v/>
      </c>
      <c r="C145" s="102" t="str">
        <f>IF(LEN('ÚHRADOVÝ KATALOG VZP - ZP'!C149)&gt;0,UPPER('ÚHRADOVÝ KATALOG VZP - ZP'!C149),"")</f>
        <v/>
      </c>
      <c r="D145" s="60" t="str">
        <f>IF(LEN('ÚHRADOVÝ KATALOG VZP - ZP'!D149)&gt;0,UPPER('ÚHRADOVÝ KATALOG VZP - ZP'!D149),"")</f>
        <v/>
      </c>
      <c r="E145" s="61" t="str">
        <f>IF(LEN('ÚHRADOVÝ KATALOG VZP - ZP'!E149)&gt;0,'ÚHRADOVÝ KATALOG VZP - ZP'!E149,"")</f>
        <v/>
      </c>
      <c r="F145" s="61" t="str">
        <f>IF(LEN('ÚHRADOVÝ KATALOG VZP - ZP'!F149)&gt;0,UPPER('ÚHRADOVÝ KATALOG VZP - ZP'!F149),"")</f>
        <v/>
      </c>
      <c r="G145" s="61" t="str">
        <f>IF(LEN('ÚHRADOVÝ KATALOG VZP - ZP'!G149)&gt;0,UPPER('ÚHRADOVÝ KATALOG VZP - ZP'!G149),"")</f>
        <v/>
      </c>
      <c r="H145" s="61" t="str">
        <f>IF(LEN('ÚHRADOVÝ KATALOG VZP - ZP'!H149)&gt;0,UPPER('ÚHRADOVÝ KATALOG VZP - ZP'!H149),"")</f>
        <v/>
      </c>
      <c r="I145" s="61" t="str">
        <f>IF(LEN('ÚHRADOVÝ KATALOG VZP - ZP'!I149)&gt;0,UPPER('ÚHRADOVÝ KATALOG VZP - ZP'!I149),"")</f>
        <v/>
      </c>
      <c r="J145" s="62" t="str">
        <f>IF(LEN('ÚHRADOVÝ KATALOG VZP - ZP'!J149)&gt;0,'ÚHRADOVÝ KATALOG VZP - ZP'!J149,"")</f>
        <v/>
      </c>
      <c r="K145" s="61" t="str">
        <f>IF(LEN('ÚHRADOVÝ KATALOG VZP - ZP'!K149)&gt;0,UPPER('ÚHRADOVÝ KATALOG VZP - ZP'!K149),"")</f>
        <v/>
      </c>
      <c r="L145" s="63" t="str">
        <f>IF(LEN('ÚHRADOVÝ KATALOG VZP - ZP'!L149)&gt;0,'ÚHRADOVÝ KATALOG VZP - ZP'!L149,"")</f>
        <v/>
      </c>
      <c r="M145" s="64" t="str">
        <f>IF(LEN('ÚHRADOVÝ KATALOG VZP - ZP'!M149)&gt;0,'ÚHRADOVÝ KATALOG VZP - ZP'!M149,"")</f>
        <v/>
      </c>
      <c r="N145" s="48" t="str">
        <f>IF(LEN('ÚHRADOVÝ KATALOG VZP - ZP'!$N149)&gt;0,'ÚHRADOVÝ KATALOG VZP - ZP'!$N149,"")</f>
        <v/>
      </c>
      <c r="O145" s="48" t="str">
        <f>IF(LEN('ÚHRADOVÝ KATALOG VZP - ZP'!$N149)&gt;0,'ÚHRADOVÝ KATALOG VZP - ZP'!$N149,"")</f>
        <v/>
      </c>
      <c r="P145" s="65"/>
      <c r="Q145" s="66" t="str">
        <f>IF(LEN('ÚHRADOVÝ KATALOG VZP - ZP'!Q149)&gt;0,'ÚHRADOVÝ KATALOG VZP - ZP'!Q149,"")</f>
        <v/>
      </c>
      <c r="R145" s="67" t="str">
        <f>IF(LEN('ÚHRADOVÝ KATALOG VZP - ZP'!O149)&gt;0,'ÚHRADOVÝ KATALOG VZP - ZP'!O149,"")</f>
        <v/>
      </c>
    </row>
    <row r="146" spans="1:18" ht="30" customHeight="1" x14ac:dyDescent="0.2">
      <c r="A146" s="81" t="str">
        <f>IF(LEN('VZP - KONTROLA'!S150)=0,"",'ÚHRADOVÝ KATALOG VZP - ZP'!A150)</f>
        <v/>
      </c>
      <c r="B146" s="82" t="str">
        <f>IF(LEN('ÚHRADOVÝ KATALOG VZP - ZP'!B150)&gt;0,'ÚHRADOVÝ KATALOG VZP - ZP'!B150,"")</f>
        <v/>
      </c>
      <c r="C146" s="102" t="str">
        <f>IF(LEN('ÚHRADOVÝ KATALOG VZP - ZP'!C150)&gt;0,UPPER('ÚHRADOVÝ KATALOG VZP - ZP'!C150),"")</f>
        <v/>
      </c>
      <c r="D146" s="60" t="str">
        <f>IF(LEN('ÚHRADOVÝ KATALOG VZP - ZP'!D150)&gt;0,UPPER('ÚHRADOVÝ KATALOG VZP - ZP'!D150),"")</f>
        <v/>
      </c>
      <c r="E146" s="61" t="str">
        <f>IF(LEN('ÚHRADOVÝ KATALOG VZP - ZP'!E150)&gt;0,'ÚHRADOVÝ KATALOG VZP - ZP'!E150,"")</f>
        <v/>
      </c>
      <c r="F146" s="61" t="str">
        <f>IF(LEN('ÚHRADOVÝ KATALOG VZP - ZP'!F150)&gt;0,UPPER('ÚHRADOVÝ KATALOG VZP - ZP'!F150),"")</f>
        <v/>
      </c>
      <c r="G146" s="61" t="str">
        <f>IF(LEN('ÚHRADOVÝ KATALOG VZP - ZP'!G150)&gt;0,UPPER('ÚHRADOVÝ KATALOG VZP - ZP'!G150),"")</f>
        <v/>
      </c>
      <c r="H146" s="61" t="str">
        <f>IF(LEN('ÚHRADOVÝ KATALOG VZP - ZP'!H150)&gt;0,UPPER('ÚHRADOVÝ KATALOG VZP - ZP'!H150),"")</f>
        <v/>
      </c>
      <c r="I146" s="61" t="str">
        <f>IF(LEN('ÚHRADOVÝ KATALOG VZP - ZP'!I150)&gt;0,UPPER('ÚHRADOVÝ KATALOG VZP - ZP'!I150),"")</f>
        <v/>
      </c>
      <c r="J146" s="62" t="str">
        <f>IF(LEN('ÚHRADOVÝ KATALOG VZP - ZP'!J150)&gt;0,'ÚHRADOVÝ KATALOG VZP - ZP'!J150,"")</f>
        <v/>
      </c>
      <c r="K146" s="61" t="str">
        <f>IF(LEN('ÚHRADOVÝ KATALOG VZP - ZP'!K150)&gt;0,UPPER('ÚHRADOVÝ KATALOG VZP - ZP'!K150),"")</f>
        <v/>
      </c>
      <c r="L146" s="63" t="str">
        <f>IF(LEN('ÚHRADOVÝ KATALOG VZP - ZP'!L150)&gt;0,'ÚHRADOVÝ KATALOG VZP - ZP'!L150,"")</f>
        <v/>
      </c>
      <c r="M146" s="64" t="str">
        <f>IF(LEN('ÚHRADOVÝ KATALOG VZP - ZP'!M150)&gt;0,'ÚHRADOVÝ KATALOG VZP - ZP'!M150,"")</f>
        <v/>
      </c>
      <c r="N146" s="48" t="str">
        <f>IF(LEN('ÚHRADOVÝ KATALOG VZP - ZP'!$N150)&gt;0,'ÚHRADOVÝ KATALOG VZP - ZP'!$N150,"")</f>
        <v/>
      </c>
      <c r="O146" s="48" t="str">
        <f>IF(LEN('ÚHRADOVÝ KATALOG VZP - ZP'!$N150)&gt;0,'ÚHRADOVÝ KATALOG VZP - ZP'!$N150,"")</f>
        <v/>
      </c>
      <c r="P146" s="65"/>
      <c r="Q146" s="66" t="str">
        <f>IF(LEN('ÚHRADOVÝ KATALOG VZP - ZP'!Q150)&gt;0,'ÚHRADOVÝ KATALOG VZP - ZP'!Q150,"")</f>
        <v/>
      </c>
      <c r="R146" s="67" t="str">
        <f>IF(LEN('ÚHRADOVÝ KATALOG VZP - ZP'!O150)&gt;0,'ÚHRADOVÝ KATALOG VZP - ZP'!O150,"")</f>
        <v/>
      </c>
    </row>
    <row r="147" spans="1:18" ht="30" customHeight="1" x14ac:dyDescent="0.2">
      <c r="A147" s="81" t="str">
        <f>IF(LEN('VZP - KONTROLA'!S151)=0,"",'ÚHRADOVÝ KATALOG VZP - ZP'!A151)</f>
        <v/>
      </c>
      <c r="B147" s="82" t="str">
        <f>IF(LEN('ÚHRADOVÝ KATALOG VZP - ZP'!B151)&gt;0,'ÚHRADOVÝ KATALOG VZP - ZP'!B151,"")</f>
        <v/>
      </c>
      <c r="C147" s="102" t="str">
        <f>IF(LEN('ÚHRADOVÝ KATALOG VZP - ZP'!C151)&gt;0,UPPER('ÚHRADOVÝ KATALOG VZP - ZP'!C151),"")</f>
        <v/>
      </c>
      <c r="D147" s="60" t="str">
        <f>IF(LEN('ÚHRADOVÝ KATALOG VZP - ZP'!D151)&gt;0,UPPER('ÚHRADOVÝ KATALOG VZP - ZP'!D151),"")</f>
        <v/>
      </c>
      <c r="E147" s="61" t="str">
        <f>IF(LEN('ÚHRADOVÝ KATALOG VZP - ZP'!E151)&gt;0,'ÚHRADOVÝ KATALOG VZP - ZP'!E151,"")</f>
        <v/>
      </c>
      <c r="F147" s="61" t="str">
        <f>IF(LEN('ÚHRADOVÝ KATALOG VZP - ZP'!F151)&gt;0,UPPER('ÚHRADOVÝ KATALOG VZP - ZP'!F151),"")</f>
        <v/>
      </c>
      <c r="G147" s="61" t="str">
        <f>IF(LEN('ÚHRADOVÝ KATALOG VZP - ZP'!G151)&gt;0,UPPER('ÚHRADOVÝ KATALOG VZP - ZP'!G151),"")</f>
        <v/>
      </c>
      <c r="H147" s="61" t="str">
        <f>IF(LEN('ÚHRADOVÝ KATALOG VZP - ZP'!H151)&gt;0,UPPER('ÚHRADOVÝ KATALOG VZP - ZP'!H151),"")</f>
        <v/>
      </c>
      <c r="I147" s="61" t="str">
        <f>IF(LEN('ÚHRADOVÝ KATALOG VZP - ZP'!I151)&gt;0,UPPER('ÚHRADOVÝ KATALOG VZP - ZP'!I151),"")</f>
        <v/>
      </c>
      <c r="J147" s="62" t="str">
        <f>IF(LEN('ÚHRADOVÝ KATALOG VZP - ZP'!J151)&gt;0,'ÚHRADOVÝ KATALOG VZP - ZP'!J151,"")</f>
        <v/>
      </c>
      <c r="K147" s="61" t="str">
        <f>IF(LEN('ÚHRADOVÝ KATALOG VZP - ZP'!K151)&gt;0,UPPER('ÚHRADOVÝ KATALOG VZP - ZP'!K151),"")</f>
        <v/>
      </c>
      <c r="L147" s="63" t="str">
        <f>IF(LEN('ÚHRADOVÝ KATALOG VZP - ZP'!L151)&gt;0,'ÚHRADOVÝ KATALOG VZP - ZP'!L151,"")</f>
        <v/>
      </c>
      <c r="M147" s="64" t="str">
        <f>IF(LEN('ÚHRADOVÝ KATALOG VZP - ZP'!M151)&gt;0,'ÚHRADOVÝ KATALOG VZP - ZP'!M151,"")</f>
        <v/>
      </c>
      <c r="N147" s="48" t="str">
        <f>IF(LEN('ÚHRADOVÝ KATALOG VZP - ZP'!$N151)&gt;0,'ÚHRADOVÝ KATALOG VZP - ZP'!$N151,"")</f>
        <v/>
      </c>
      <c r="O147" s="48" t="str">
        <f>IF(LEN('ÚHRADOVÝ KATALOG VZP - ZP'!$N151)&gt;0,'ÚHRADOVÝ KATALOG VZP - ZP'!$N151,"")</f>
        <v/>
      </c>
      <c r="P147" s="65"/>
      <c r="Q147" s="66" t="str">
        <f>IF(LEN('ÚHRADOVÝ KATALOG VZP - ZP'!Q151)&gt;0,'ÚHRADOVÝ KATALOG VZP - ZP'!Q151,"")</f>
        <v/>
      </c>
      <c r="R147" s="67" t="str">
        <f>IF(LEN('ÚHRADOVÝ KATALOG VZP - ZP'!O151)&gt;0,'ÚHRADOVÝ KATALOG VZP - ZP'!O151,"")</f>
        <v/>
      </c>
    </row>
    <row r="148" spans="1:18" ht="30" customHeight="1" x14ac:dyDescent="0.2">
      <c r="A148" s="81" t="str">
        <f>IF(LEN('VZP - KONTROLA'!S152)=0,"",'ÚHRADOVÝ KATALOG VZP - ZP'!A152)</f>
        <v/>
      </c>
      <c r="B148" s="82" t="str">
        <f>IF(LEN('ÚHRADOVÝ KATALOG VZP - ZP'!B152)&gt;0,'ÚHRADOVÝ KATALOG VZP - ZP'!B152,"")</f>
        <v/>
      </c>
      <c r="C148" s="102" t="str">
        <f>IF(LEN('ÚHRADOVÝ KATALOG VZP - ZP'!C152)&gt;0,UPPER('ÚHRADOVÝ KATALOG VZP - ZP'!C152),"")</f>
        <v/>
      </c>
      <c r="D148" s="60" t="str">
        <f>IF(LEN('ÚHRADOVÝ KATALOG VZP - ZP'!D152)&gt;0,UPPER('ÚHRADOVÝ KATALOG VZP - ZP'!D152),"")</f>
        <v/>
      </c>
      <c r="E148" s="61" t="str">
        <f>IF(LEN('ÚHRADOVÝ KATALOG VZP - ZP'!E152)&gt;0,'ÚHRADOVÝ KATALOG VZP - ZP'!E152,"")</f>
        <v/>
      </c>
      <c r="F148" s="61" t="str">
        <f>IF(LEN('ÚHRADOVÝ KATALOG VZP - ZP'!F152)&gt;0,UPPER('ÚHRADOVÝ KATALOG VZP - ZP'!F152),"")</f>
        <v/>
      </c>
      <c r="G148" s="61" t="str">
        <f>IF(LEN('ÚHRADOVÝ KATALOG VZP - ZP'!G152)&gt;0,UPPER('ÚHRADOVÝ KATALOG VZP - ZP'!G152),"")</f>
        <v/>
      </c>
      <c r="H148" s="61" t="str">
        <f>IF(LEN('ÚHRADOVÝ KATALOG VZP - ZP'!H152)&gt;0,UPPER('ÚHRADOVÝ KATALOG VZP - ZP'!H152),"")</f>
        <v/>
      </c>
      <c r="I148" s="61" t="str">
        <f>IF(LEN('ÚHRADOVÝ KATALOG VZP - ZP'!I152)&gt;0,UPPER('ÚHRADOVÝ KATALOG VZP - ZP'!I152),"")</f>
        <v/>
      </c>
      <c r="J148" s="62" t="str">
        <f>IF(LEN('ÚHRADOVÝ KATALOG VZP - ZP'!J152)&gt;0,'ÚHRADOVÝ KATALOG VZP - ZP'!J152,"")</f>
        <v/>
      </c>
      <c r="K148" s="61" t="str">
        <f>IF(LEN('ÚHRADOVÝ KATALOG VZP - ZP'!K152)&gt;0,UPPER('ÚHRADOVÝ KATALOG VZP - ZP'!K152),"")</f>
        <v/>
      </c>
      <c r="L148" s="63" t="str">
        <f>IF(LEN('ÚHRADOVÝ KATALOG VZP - ZP'!L152)&gt;0,'ÚHRADOVÝ KATALOG VZP - ZP'!L152,"")</f>
        <v/>
      </c>
      <c r="M148" s="64" t="str">
        <f>IF(LEN('ÚHRADOVÝ KATALOG VZP - ZP'!M152)&gt;0,'ÚHRADOVÝ KATALOG VZP - ZP'!M152,"")</f>
        <v/>
      </c>
      <c r="N148" s="48" t="str">
        <f>IF(LEN('ÚHRADOVÝ KATALOG VZP - ZP'!$N152)&gt;0,'ÚHRADOVÝ KATALOG VZP - ZP'!$N152,"")</f>
        <v/>
      </c>
      <c r="O148" s="48" t="str">
        <f>IF(LEN('ÚHRADOVÝ KATALOG VZP - ZP'!$N152)&gt;0,'ÚHRADOVÝ KATALOG VZP - ZP'!$N152,"")</f>
        <v/>
      </c>
      <c r="P148" s="65"/>
      <c r="Q148" s="66" t="str">
        <f>IF(LEN('ÚHRADOVÝ KATALOG VZP - ZP'!Q152)&gt;0,'ÚHRADOVÝ KATALOG VZP - ZP'!Q152,"")</f>
        <v/>
      </c>
      <c r="R148" s="67" t="str">
        <f>IF(LEN('ÚHRADOVÝ KATALOG VZP - ZP'!O152)&gt;0,'ÚHRADOVÝ KATALOG VZP - ZP'!O152,"")</f>
        <v/>
      </c>
    </row>
    <row r="149" spans="1:18" ht="30" customHeight="1" x14ac:dyDescent="0.2">
      <c r="A149" s="81" t="str">
        <f>IF(LEN('VZP - KONTROLA'!S153)=0,"",'ÚHRADOVÝ KATALOG VZP - ZP'!A153)</f>
        <v/>
      </c>
      <c r="B149" s="82" t="str">
        <f>IF(LEN('ÚHRADOVÝ KATALOG VZP - ZP'!B153)&gt;0,'ÚHRADOVÝ KATALOG VZP - ZP'!B153,"")</f>
        <v/>
      </c>
      <c r="C149" s="102" t="str">
        <f>IF(LEN('ÚHRADOVÝ KATALOG VZP - ZP'!C153)&gt;0,UPPER('ÚHRADOVÝ KATALOG VZP - ZP'!C153),"")</f>
        <v/>
      </c>
      <c r="D149" s="60" t="str">
        <f>IF(LEN('ÚHRADOVÝ KATALOG VZP - ZP'!D153)&gt;0,UPPER('ÚHRADOVÝ KATALOG VZP - ZP'!D153),"")</f>
        <v/>
      </c>
      <c r="E149" s="61" t="str">
        <f>IF(LEN('ÚHRADOVÝ KATALOG VZP - ZP'!E153)&gt;0,'ÚHRADOVÝ KATALOG VZP - ZP'!E153,"")</f>
        <v/>
      </c>
      <c r="F149" s="61" t="str">
        <f>IF(LEN('ÚHRADOVÝ KATALOG VZP - ZP'!F153)&gt;0,UPPER('ÚHRADOVÝ KATALOG VZP - ZP'!F153),"")</f>
        <v/>
      </c>
      <c r="G149" s="61" t="str">
        <f>IF(LEN('ÚHRADOVÝ KATALOG VZP - ZP'!G153)&gt;0,UPPER('ÚHRADOVÝ KATALOG VZP - ZP'!G153),"")</f>
        <v/>
      </c>
      <c r="H149" s="61" t="str">
        <f>IF(LEN('ÚHRADOVÝ KATALOG VZP - ZP'!H153)&gt;0,UPPER('ÚHRADOVÝ KATALOG VZP - ZP'!H153),"")</f>
        <v/>
      </c>
      <c r="I149" s="61" t="str">
        <f>IF(LEN('ÚHRADOVÝ KATALOG VZP - ZP'!I153)&gt;0,UPPER('ÚHRADOVÝ KATALOG VZP - ZP'!I153),"")</f>
        <v/>
      </c>
      <c r="J149" s="62" t="str">
        <f>IF(LEN('ÚHRADOVÝ KATALOG VZP - ZP'!J153)&gt;0,'ÚHRADOVÝ KATALOG VZP - ZP'!J153,"")</f>
        <v/>
      </c>
      <c r="K149" s="61" t="str">
        <f>IF(LEN('ÚHRADOVÝ KATALOG VZP - ZP'!K153)&gt;0,UPPER('ÚHRADOVÝ KATALOG VZP - ZP'!K153),"")</f>
        <v/>
      </c>
      <c r="L149" s="63" t="str">
        <f>IF(LEN('ÚHRADOVÝ KATALOG VZP - ZP'!L153)&gt;0,'ÚHRADOVÝ KATALOG VZP - ZP'!L153,"")</f>
        <v/>
      </c>
      <c r="M149" s="64" t="str">
        <f>IF(LEN('ÚHRADOVÝ KATALOG VZP - ZP'!M153)&gt;0,'ÚHRADOVÝ KATALOG VZP - ZP'!M153,"")</f>
        <v/>
      </c>
      <c r="N149" s="48" t="str">
        <f>IF(LEN('ÚHRADOVÝ KATALOG VZP - ZP'!$N153)&gt;0,'ÚHRADOVÝ KATALOG VZP - ZP'!$N153,"")</f>
        <v/>
      </c>
      <c r="O149" s="48" t="str">
        <f>IF(LEN('ÚHRADOVÝ KATALOG VZP - ZP'!$N153)&gt;0,'ÚHRADOVÝ KATALOG VZP - ZP'!$N153,"")</f>
        <v/>
      </c>
      <c r="P149" s="65"/>
      <c r="Q149" s="66" t="str">
        <f>IF(LEN('ÚHRADOVÝ KATALOG VZP - ZP'!Q153)&gt;0,'ÚHRADOVÝ KATALOG VZP - ZP'!Q153,"")</f>
        <v/>
      </c>
      <c r="R149" s="67" t="str">
        <f>IF(LEN('ÚHRADOVÝ KATALOG VZP - ZP'!O153)&gt;0,'ÚHRADOVÝ KATALOG VZP - ZP'!O153,"")</f>
        <v/>
      </c>
    </row>
    <row r="150" spans="1:18" ht="30" customHeight="1" x14ac:dyDescent="0.2">
      <c r="A150" s="81" t="str">
        <f>IF(LEN('VZP - KONTROLA'!S154)=0,"",'ÚHRADOVÝ KATALOG VZP - ZP'!A154)</f>
        <v/>
      </c>
      <c r="B150" s="82" t="str">
        <f>IF(LEN('ÚHRADOVÝ KATALOG VZP - ZP'!B154)&gt;0,'ÚHRADOVÝ KATALOG VZP - ZP'!B154,"")</f>
        <v/>
      </c>
      <c r="C150" s="102" t="str">
        <f>IF(LEN('ÚHRADOVÝ KATALOG VZP - ZP'!C154)&gt;0,UPPER('ÚHRADOVÝ KATALOG VZP - ZP'!C154),"")</f>
        <v/>
      </c>
      <c r="D150" s="60" t="str">
        <f>IF(LEN('ÚHRADOVÝ KATALOG VZP - ZP'!D154)&gt;0,UPPER('ÚHRADOVÝ KATALOG VZP - ZP'!D154),"")</f>
        <v/>
      </c>
      <c r="E150" s="61" t="str">
        <f>IF(LEN('ÚHRADOVÝ KATALOG VZP - ZP'!E154)&gt;0,'ÚHRADOVÝ KATALOG VZP - ZP'!E154,"")</f>
        <v/>
      </c>
      <c r="F150" s="61" t="str">
        <f>IF(LEN('ÚHRADOVÝ KATALOG VZP - ZP'!F154)&gt;0,UPPER('ÚHRADOVÝ KATALOG VZP - ZP'!F154),"")</f>
        <v/>
      </c>
      <c r="G150" s="61" t="str">
        <f>IF(LEN('ÚHRADOVÝ KATALOG VZP - ZP'!G154)&gt;0,UPPER('ÚHRADOVÝ KATALOG VZP - ZP'!G154),"")</f>
        <v/>
      </c>
      <c r="H150" s="61" t="str">
        <f>IF(LEN('ÚHRADOVÝ KATALOG VZP - ZP'!H154)&gt;0,UPPER('ÚHRADOVÝ KATALOG VZP - ZP'!H154),"")</f>
        <v/>
      </c>
      <c r="I150" s="61" t="str">
        <f>IF(LEN('ÚHRADOVÝ KATALOG VZP - ZP'!I154)&gt;0,UPPER('ÚHRADOVÝ KATALOG VZP - ZP'!I154),"")</f>
        <v/>
      </c>
      <c r="J150" s="62" t="str">
        <f>IF(LEN('ÚHRADOVÝ KATALOG VZP - ZP'!J154)&gt;0,'ÚHRADOVÝ KATALOG VZP - ZP'!J154,"")</f>
        <v/>
      </c>
      <c r="K150" s="61" t="str">
        <f>IF(LEN('ÚHRADOVÝ KATALOG VZP - ZP'!K154)&gt;0,UPPER('ÚHRADOVÝ KATALOG VZP - ZP'!K154),"")</f>
        <v/>
      </c>
      <c r="L150" s="63" t="str">
        <f>IF(LEN('ÚHRADOVÝ KATALOG VZP - ZP'!L154)&gt;0,'ÚHRADOVÝ KATALOG VZP - ZP'!L154,"")</f>
        <v/>
      </c>
      <c r="M150" s="64" t="str">
        <f>IF(LEN('ÚHRADOVÝ KATALOG VZP - ZP'!M154)&gt;0,'ÚHRADOVÝ KATALOG VZP - ZP'!M154,"")</f>
        <v/>
      </c>
      <c r="N150" s="48" t="str">
        <f>IF(LEN('ÚHRADOVÝ KATALOG VZP - ZP'!$N154)&gt;0,'ÚHRADOVÝ KATALOG VZP - ZP'!$N154,"")</f>
        <v/>
      </c>
      <c r="O150" s="48" t="str">
        <f>IF(LEN('ÚHRADOVÝ KATALOG VZP - ZP'!$N154)&gt;0,'ÚHRADOVÝ KATALOG VZP - ZP'!$N154,"")</f>
        <v/>
      </c>
      <c r="P150" s="65"/>
      <c r="Q150" s="66" t="str">
        <f>IF(LEN('ÚHRADOVÝ KATALOG VZP - ZP'!Q154)&gt;0,'ÚHRADOVÝ KATALOG VZP - ZP'!Q154,"")</f>
        <v/>
      </c>
      <c r="R150" s="67" t="str">
        <f>IF(LEN('ÚHRADOVÝ KATALOG VZP - ZP'!O154)&gt;0,'ÚHRADOVÝ KATALOG VZP - ZP'!O154,"")</f>
        <v/>
      </c>
    </row>
    <row r="151" spans="1:18" ht="30" customHeight="1" x14ac:dyDescent="0.2">
      <c r="A151" s="81" t="str">
        <f>IF(LEN('VZP - KONTROLA'!S155)=0,"",'ÚHRADOVÝ KATALOG VZP - ZP'!A155)</f>
        <v/>
      </c>
      <c r="B151" s="82" t="str">
        <f>IF(LEN('ÚHRADOVÝ KATALOG VZP - ZP'!B155)&gt;0,'ÚHRADOVÝ KATALOG VZP - ZP'!B155,"")</f>
        <v/>
      </c>
      <c r="C151" s="102" t="str">
        <f>IF(LEN('ÚHRADOVÝ KATALOG VZP - ZP'!C155)&gt;0,UPPER('ÚHRADOVÝ KATALOG VZP - ZP'!C155),"")</f>
        <v/>
      </c>
      <c r="D151" s="60" t="str">
        <f>IF(LEN('ÚHRADOVÝ KATALOG VZP - ZP'!D155)&gt;0,UPPER('ÚHRADOVÝ KATALOG VZP - ZP'!D155),"")</f>
        <v/>
      </c>
      <c r="E151" s="61" t="str">
        <f>IF(LEN('ÚHRADOVÝ KATALOG VZP - ZP'!E155)&gt;0,'ÚHRADOVÝ KATALOG VZP - ZP'!E155,"")</f>
        <v/>
      </c>
      <c r="F151" s="61" t="str">
        <f>IF(LEN('ÚHRADOVÝ KATALOG VZP - ZP'!F155)&gt;0,UPPER('ÚHRADOVÝ KATALOG VZP - ZP'!F155),"")</f>
        <v/>
      </c>
      <c r="G151" s="61" t="str">
        <f>IF(LEN('ÚHRADOVÝ KATALOG VZP - ZP'!G155)&gt;0,UPPER('ÚHRADOVÝ KATALOG VZP - ZP'!G155),"")</f>
        <v/>
      </c>
      <c r="H151" s="61" t="str">
        <f>IF(LEN('ÚHRADOVÝ KATALOG VZP - ZP'!H155)&gt;0,UPPER('ÚHRADOVÝ KATALOG VZP - ZP'!H155),"")</f>
        <v/>
      </c>
      <c r="I151" s="61" t="str">
        <f>IF(LEN('ÚHRADOVÝ KATALOG VZP - ZP'!I155)&gt;0,UPPER('ÚHRADOVÝ KATALOG VZP - ZP'!I155),"")</f>
        <v/>
      </c>
      <c r="J151" s="62" t="str">
        <f>IF(LEN('ÚHRADOVÝ KATALOG VZP - ZP'!J155)&gt;0,'ÚHRADOVÝ KATALOG VZP - ZP'!J155,"")</f>
        <v/>
      </c>
      <c r="K151" s="61" t="str">
        <f>IF(LEN('ÚHRADOVÝ KATALOG VZP - ZP'!K155)&gt;0,UPPER('ÚHRADOVÝ KATALOG VZP - ZP'!K155),"")</f>
        <v/>
      </c>
      <c r="L151" s="63" t="str">
        <f>IF(LEN('ÚHRADOVÝ KATALOG VZP - ZP'!L155)&gt;0,'ÚHRADOVÝ KATALOG VZP - ZP'!L155,"")</f>
        <v/>
      </c>
      <c r="M151" s="64" t="str">
        <f>IF(LEN('ÚHRADOVÝ KATALOG VZP - ZP'!M155)&gt;0,'ÚHRADOVÝ KATALOG VZP - ZP'!M155,"")</f>
        <v/>
      </c>
      <c r="N151" s="48" t="str">
        <f>IF(LEN('ÚHRADOVÝ KATALOG VZP - ZP'!$N155)&gt;0,'ÚHRADOVÝ KATALOG VZP - ZP'!$N155,"")</f>
        <v/>
      </c>
      <c r="O151" s="48" t="str">
        <f>IF(LEN('ÚHRADOVÝ KATALOG VZP - ZP'!$N155)&gt;0,'ÚHRADOVÝ KATALOG VZP - ZP'!$N155,"")</f>
        <v/>
      </c>
      <c r="P151" s="65"/>
      <c r="Q151" s="66" t="str">
        <f>IF(LEN('ÚHRADOVÝ KATALOG VZP - ZP'!Q155)&gt;0,'ÚHRADOVÝ KATALOG VZP - ZP'!Q155,"")</f>
        <v/>
      </c>
      <c r="R151" s="67" t="str">
        <f>IF(LEN('ÚHRADOVÝ KATALOG VZP - ZP'!O155)&gt;0,'ÚHRADOVÝ KATALOG VZP - ZP'!O155,"")</f>
        <v/>
      </c>
    </row>
    <row r="152" spans="1:18" ht="30" customHeight="1" x14ac:dyDescent="0.2">
      <c r="A152" s="81" t="str">
        <f>IF(LEN('VZP - KONTROLA'!S156)=0,"",'ÚHRADOVÝ KATALOG VZP - ZP'!A156)</f>
        <v/>
      </c>
      <c r="B152" s="82" t="str">
        <f>IF(LEN('ÚHRADOVÝ KATALOG VZP - ZP'!B156)&gt;0,'ÚHRADOVÝ KATALOG VZP - ZP'!B156,"")</f>
        <v/>
      </c>
      <c r="C152" s="102" t="str">
        <f>IF(LEN('ÚHRADOVÝ KATALOG VZP - ZP'!C156)&gt;0,UPPER('ÚHRADOVÝ KATALOG VZP - ZP'!C156),"")</f>
        <v/>
      </c>
      <c r="D152" s="60" t="str">
        <f>IF(LEN('ÚHRADOVÝ KATALOG VZP - ZP'!D156)&gt;0,UPPER('ÚHRADOVÝ KATALOG VZP - ZP'!D156),"")</f>
        <v/>
      </c>
      <c r="E152" s="61" t="str">
        <f>IF(LEN('ÚHRADOVÝ KATALOG VZP - ZP'!E156)&gt;0,'ÚHRADOVÝ KATALOG VZP - ZP'!E156,"")</f>
        <v/>
      </c>
      <c r="F152" s="61" t="str">
        <f>IF(LEN('ÚHRADOVÝ KATALOG VZP - ZP'!F156)&gt;0,UPPER('ÚHRADOVÝ KATALOG VZP - ZP'!F156),"")</f>
        <v/>
      </c>
      <c r="G152" s="61" t="str">
        <f>IF(LEN('ÚHRADOVÝ KATALOG VZP - ZP'!G156)&gt;0,UPPER('ÚHRADOVÝ KATALOG VZP - ZP'!G156),"")</f>
        <v/>
      </c>
      <c r="H152" s="61" t="str">
        <f>IF(LEN('ÚHRADOVÝ KATALOG VZP - ZP'!H156)&gt;0,UPPER('ÚHRADOVÝ KATALOG VZP - ZP'!H156),"")</f>
        <v/>
      </c>
      <c r="I152" s="61" t="str">
        <f>IF(LEN('ÚHRADOVÝ KATALOG VZP - ZP'!I156)&gt;0,UPPER('ÚHRADOVÝ KATALOG VZP - ZP'!I156),"")</f>
        <v/>
      </c>
      <c r="J152" s="62" t="str">
        <f>IF(LEN('ÚHRADOVÝ KATALOG VZP - ZP'!J156)&gt;0,'ÚHRADOVÝ KATALOG VZP - ZP'!J156,"")</f>
        <v/>
      </c>
      <c r="K152" s="61" t="str">
        <f>IF(LEN('ÚHRADOVÝ KATALOG VZP - ZP'!K156)&gt;0,UPPER('ÚHRADOVÝ KATALOG VZP - ZP'!K156),"")</f>
        <v/>
      </c>
      <c r="L152" s="63" t="str">
        <f>IF(LEN('ÚHRADOVÝ KATALOG VZP - ZP'!L156)&gt;0,'ÚHRADOVÝ KATALOG VZP - ZP'!L156,"")</f>
        <v/>
      </c>
      <c r="M152" s="64" t="str">
        <f>IF(LEN('ÚHRADOVÝ KATALOG VZP - ZP'!M156)&gt;0,'ÚHRADOVÝ KATALOG VZP - ZP'!M156,"")</f>
        <v/>
      </c>
      <c r="N152" s="48" t="str">
        <f>IF(LEN('ÚHRADOVÝ KATALOG VZP - ZP'!$N156)&gt;0,'ÚHRADOVÝ KATALOG VZP - ZP'!$N156,"")</f>
        <v/>
      </c>
      <c r="O152" s="48" t="str">
        <f>IF(LEN('ÚHRADOVÝ KATALOG VZP - ZP'!$N156)&gt;0,'ÚHRADOVÝ KATALOG VZP - ZP'!$N156,"")</f>
        <v/>
      </c>
      <c r="P152" s="65"/>
      <c r="Q152" s="66" t="str">
        <f>IF(LEN('ÚHRADOVÝ KATALOG VZP - ZP'!Q156)&gt;0,'ÚHRADOVÝ KATALOG VZP - ZP'!Q156,"")</f>
        <v/>
      </c>
      <c r="R152" s="67" t="str">
        <f>IF(LEN('ÚHRADOVÝ KATALOG VZP - ZP'!O156)&gt;0,'ÚHRADOVÝ KATALOG VZP - ZP'!O156,"")</f>
        <v/>
      </c>
    </row>
    <row r="153" spans="1:18" ht="30" customHeight="1" x14ac:dyDescent="0.2">
      <c r="A153" s="81" t="str">
        <f>IF(LEN('VZP - KONTROLA'!S157)=0,"",'ÚHRADOVÝ KATALOG VZP - ZP'!A157)</f>
        <v/>
      </c>
      <c r="B153" s="82" t="str">
        <f>IF(LEN('ÚHRADOVÝ KATALOG VZP - ZP'!B157)&gt;0,'ÚHRADOVÝ KATALOG VZP - ZP'!B157,"")</f>
        <v/>
      </c>
      <c r="C153" s="102" t="str">
        <f>IF(LEN('ÚHRADOVÝ KATALOG VZP - ZP'!C157)&gt;0,UPPER('ÚHRADOVÝ KATALOG VZP - ZP'!C157),"")</f>
        <v/>
      </c>
      <c r="D153" s="60" t="str">
        <f>IF(LEN('ÚHRADOVÝ KATALOG VZP - ZP'!D157)&gt;0,UPPER('ÚHRADOVÝ KATALOG VZP - ZP'!D157),"")</f>
        <v/>
      </c>
      <c r="E153" s="61" t="str">
        <f>IF(LEN('ÚHRADOVÝ KATALOG VZP - ZP'!E157)&gt;0,'ÚHRADOVÝ KATALOG VZP - ZP'!E157,"")</f>
        <v/>
      </c>
      <c r="F153" s="61" t="str">
        <f>IF(LEN('ÚHRADOVÝ KATALOG VZP - ZP'!F157)&gt;0,UPPER('ÚHRADOVÝ KATALOG VZP - ZP'!F157),"")</f>
        <v/>
      </c>
      <c r="G153" s="61" t="str">
        <f>IF(LEN('ÚHRADOVÝ KATALOG VZP - ZP'!G157)&gt;0,UPPER('ÚHRADOVÝ KATALOG VZP - ZP'!G157),"")</f>
        <v/>
      </c>
      <c r="H153" s="61" t="str">
        <f>IF(LEN('ÚHRADOVÝ KATALOG VZP - ZP'!H157)&gt;0,UPPER('ÚHRADOVÝ KATALOG VZP - ZP'!H157),"")</f>
        <v/>
      </c>
      <c r="I153" s="61" t="str">
        <f>IF(LEN('ÚHRADOVÝ KATALOG VZP - ZP'!I157)&gt;0,UPPER('ÚHRADOVÝ KATALOG VZP - ZP'!I157),"")</f>
        <v/>
      </c>
      <c r="J153" s="62" t="str">
        <f>IF(LEN('ÚHRADOVÝ KATALOG VZP - ZP'!J157)&gt;0,'ÚHRADOVÝ KATALOG VZP - ZP'!J157,"")</f>
        <v/>
      </c>
      <c r="K153" s="61" t="str">
        <f>IF(LEN('ÚHRADOVÝ KATALOG VZP - ZP'!K157)&gt;0,UPPER('ÚHRADOVÝ KATALOG VZP - ZP'!K157),"")</f>
        <v/>
      </c>
      <c r="L153" s="63" t="str">
        <f>IF(LEN('ÚHRADOVÝ KATALOG VZP - ZP'!L157)&gt;0,'ÚHRADOVÝ KATALOG VZP - ZP'!L157,"")</f>
        <v/>
      </c>
      <c r="M153" s="64" t="str">
        <f>IF(LEN('ÚHRADOVÝ KATALOG VZP - ZP'!M157)&gt;0,'ÚHRADOVÝ KATALOG VZP - ZP'!M157,"")</f>
        <v/>
      </c>
      <c r="N153" s="48" t="str">
        <f>IF(LEN('ÚHRADOVÝ KATALOG VZP - ZP'!$N157)&gt;0,'ÚHRADOVÝ KATALOG VZP - ZP'!$N157,"")</f>
        <v/>
      </c>
      <c r="O153" s="48" t="str">
        <f>IF(LEN('ÚHRADOVÝ KATALOG VZP - ZP'!$N157)&gt;0,'ÚHRADOVÝ KATALOG VZP - ZP'!$N157,"")</f>
        <v/>
      </c>
      <c r="P153" s="65"/>
      <c r="Q153" s="66" t="str">
        <f>IF(LEN('ÚHRADOVÝ KATALOG VZP - ZP'!Q157)&gt;0,'ÚHRADOVÝ KATALOG VZP - ZP'!Q157,"")</f>
        <v/>
      </c>
      <c r="R153" s="67" t="str">
        <f>IF(LEN('ÚHRADOVÝ KATALOG VZP - ZP'!O157)&gt;0,'ÚHRADOVÝ KATALOG VZP - ZP'!O157,"")</f>
        <v/>
      </c>
    </row>
    <row r="154" spans="1:18" ht="30" customHeight="1" x14ac:dyDescent="0.2">
      <c r="A154" s="81" t="str">
        <f>IF(LEN('VZP - KONTROLA'!S158)=0,"",'ÚHRADOVÝ KATALOG VZP - ZP'!A158)</f>
        <v/>
      </c>
      <c r="B154" s="82" t="str">
        <f>IF(LEN('ÚHRADOVÝ KATALOG VZP - ZP'!B158)&gt;0,'ÚHRADOVÝ KATALOG VZP - ZP'!B158,"")</f>
        <v/>
      </c>
      <c r="C154" s="102" t="str">
        <f>IF(LEN('ÚHRADOVÝ KATALOG VZP - ZP'!C158)&gt;0,UPPER('ÚHRADOVÝ KATALOG VZP - ZP'!C158),"")</f>
        <v/>
      </c>
      <c r="D154" s="60" t="str">
        <f>IF(LEN('ÚHRADOVÝ KATALOG VZP - ZP'!D158)&gt;0,UPPER('ÚHRADOVÝ KATALOG VZP - ZP'!D158),"")</f>
        <v/>
      </c>
      <c r="E154" s="61" t="str">
        <f>IF(LEN('ÚHRADOVÝ KATALOG VZP - ZP'!E158)&gt;0,'ÚHRADOVÝ KATALOG VZP - ZP'!E158,"")</f>
        <v/>
      </c>
      <c r="F154" s="61" t="str">
        <f>IF(LEN('ÚHRADOVÝ KATALOG VZP - ZP'!F158)&gt;0,UPPER('ÚHRADOVÝ KATALOG VZP - ZP'!F158),"")</f>
        <v/>
      </c>
      <c r="G154" s="61" t="str">
        <f>IF(LEN('ÚHRADOVÝ KATALOG VZP - ZP'!G158)&gt;0,UPPER('ÚHRADOVÝ KATALOG VZP - ZP'!G158),"")</f>
        <v/>
      </c>
      <c r="H154" s="61" t="str">
        <f>IF(LEN('ÚHRADOVÝ KATALOG VZP - ZP'!H158)&gt;0,UPPER('ÚHRADOVÝ KATALOG VZP - ZP'!H158),"")</f>
        <v/>
      </c>
      <c r="I154" s="61" t="str">
        <f>IF(LEN('ÚHRADOVÝ KATALOG VZP - ZP'!I158)&gt;0,UPPER('ÚHRADOVÝ KATALOG VZP - ZP'!I158),"")</f>
        <v/>
      </c>
      <c r="J154" s="62" t="str">
        <f>IF(LEN('ÚHRADOVÝ KATALOG VZP - ZP'!J158)&gt;0,'ÚHRADOVÝ KATALOG VZP - ZP'!J158,"")</f>
        <v/>
      </c>
      <c r="K154" s="61" t="str">
        <f>IF(LEN('ÚHRADOVÝ KATALOG VZP - ZP'!K158)&gt;0,UPPER('ÚHRADOVÝ KATALOG VZP - ZP'!K158),"")</f>
        <v/>
      </c>
      <c r="L154" s="63" t="str">
        <f>IF(LEN('ÚHRADOVÝ KATALOG VZP - ZP'!L158)&gt;0,'ÚHRADOVÝ KATALOG VZP - ZP'!L158,"")</f>
        <v/>
      </c>
      <c r="M154" s="64" t="str">
        <f>IF(LEN('ÚHRADOVÝ KATALOG VZP - ZP'!M158)&gt;0,'ÚHRADOVÝ KATALOG VZP - ZP'!M158,"")</f>
        <v/>
      </c>
      <c r="N154" s="48" t="str">
        <f>IF(LEN('ÚHRADOVÝ KATALOG VZP - ZP'!$N158)&gt;0,'ÚHRADOVÝ KATALOG VZP - ZP'!$N158,"")</f>
        <v/>
      </c>
      <c r="O154" s="48" t="str">
        <f>IF(LEN('ÚHRADOVÝ KATALOG VZP - ZP'!$N158)&gt;0,'ÚHRADOVÝ KATALOG VZP - ZP'!$N158,"")</f>
        <v/>
      </c>
      <c r="P154" s="65"/>
      <c r="Q154" s="66" t="str">
        <f>IF(LEN('ÚHRADOVÝ KATALOG VZP - ZP'!Q158)&gt;0,'ÚHRADOVÝ KATALOG VZP - ZP'!Q158,"")</f>
        <v/>
      </c>
      <c r="R154" s="67" t="str">
        <f>IF(LEN('ÚHRADOVÝ KATALOG VZP - ZP'!O158)&gt;0,'ÚHRADOVÝ KATALOG VZP - ZP'!O158,"")</f>
        <v/>
      </c>
    </row>
    <row r="155" spans="1:18" ht="30" customHeight="1" x14ac:dyDescent="0.2">
      <c r="A155" s="81" t="str">
        <f>IF(LEN('VZP - KONTROLA'!S159)=0,"",'ÚHRADOVÝ KATALOG VZP - ZP'!A159)</f>
        <v/>
      </c>
      <c r="B155" s="82" t="str">
        <f>IF(LEN('ÚHRADOVÝ KATALOG VZP - ZP'!B159)&gt;0,'ÚHRADOVÝ KATALOG VZP - ZP'!B159,"")</f>
        <v/>
      </c>
      <c r="C155" s="102" t="str">
        <f>IF(LEN('ÚHRADOVÝ KATALOG VZP - ZP'!C159)&gt;0,UPPER('ÚHRADOVÝ KATALOG VZP - ZP'!C159),"")</f>
        <v/>
      </c>
      <c r="D155" s="60" t="str">
        <f>IF(LEN('ÚHRADOVÝ KATALOG VZP - ZP'!D159)&gt;0,UPPER('ÚHRADOVÝ KATALOG VZP - ZP'!D159),"")</f>
        <v/>
      </c>
      <c r="E155" s="61" t="str">
        <f>IF(LEN('ÚHRADOVÝ KATALOG VZP - ZP'!E159)&gt;0,'ÚHRADOVÝ KATALOG VZP - ZP'!E159,"")</f>
        <v/>
      </c>
      <c r="F155" s="61" t="str">
        <f>IF(LEN('ÚHRADOVÝ KATALOG VZP - ZP'!F159)&gt;0,UPPER('ÚHRADOVÝ KATALOG VZP - ZP'!F159),"")</f>
        <v/>
      </c>
      <c r="G155" s="61" t="str">
        <f>IF(LEN('ÚHRADOVÝ KATALOG VZP - ZP'!G159)&gt;0,UPPER('ÚHRADOVÝ KATALOG VZP - ZP'!G159),"")</f>
        <v/>
      </c>
      <c r="H155" s="61" t="str">
        <f>IF(LEN('ÚHRADOVÝ KATALOG VZP - ZP'!H159)&gt;0,UPPER('ÚHRADOVÝ KATALOG VZP - ZP'!H159),"")</f>
        <v/>
      </c>
      <c r="I155" s="61" t="str">
        <f>IF(LEN('ÚHRADOVÝ KATALOG VZP - ZP'!I159)&gt;0,UPPER('ÚHRADOVÝ KATALOG VZP - ZP'!I159),"")</f>
        <v/>
      </c>
      <c r="J155" s="62" t="str">
        <f>IF(LEN('ÚHRADOVÝ KATALOG VZP - ZP'!J159)&gt;0,'ÚHRADOVÝ KATALOG VZP - ZP'!J159,"")</f>
        <v/>
      </c>
      <c r="K155" s="61" t="str">
        <f>IF(LEN('ÚHRADOVÝ KATALOG VZP - ZP'!K159)&gt;0,UPPER('ÚHRADOVÝ KATALOG VZP - ZP'!K159),"")</f>
        <v/>
      </c>
      <c r="L155" s="63" t="str">
        <f>IF(LEN('ÚHRADOVÝ KATALOG VZP - ZP'!L159)&gt;0,'ÚHRADOVÝ KATALOG VZP - ZP'!L159,"")</f>
        <v/>
      </c>
      <c r="M155" s="64" t="str">
        <f>IF(LEN('ÚHRADOVÝ KATALOG VZP - ZP'!M159)&gt;0,'ÚHRADOVÝ KATALOG VZP - ZP'!M159,"")</f>
        <v/>
      </c>
      <c r="N155" s="48" t="str">
        <f>IF(LEN('ÚHRADOVÝ KATALOG VZP - ZP'!$N159)&gt;0,'ÚHRADOVÝ KATALOG VZP - ZP'!$N159,"")</f>
        <v/>
      </c>
      <c r="O155" s="48" t="str">
        <f>IF(LEN('ÚHRADOVÝ KATALOG VZP - ZP'!$N159)&gt;0,'ÚHRADOVÝ KATALOG VZP - ZP'!$N159,"")</f>
        <v/>
      </c>
      <c r="P155" s="65"/>
      <c r="Q155" s="66" t="str">
        <f>IF(LEN('ÚHRADOVÝ KATALOG VZP - ZP'!Q159)&gt;0,'ÚHRADOVÝ KATALOG VZP - ZP'!Q159,"")</f>
        <v/>
      </c>
      <c r="R155" s="67" t="str">
        <f>IF(LEN('ÚHRADOVÝ KATALOG VZP - ZP'!O159)&gt;0,'ÚHRADOVÝ KATALOG VZP - ZP'!O159,"")</f>
        <v/>
      </c>
    </row>
    <row r="156" spans="1:18" ht="30" customHeight="1" x14ac:dyDescent="0.2">
      <c r="A156" s="81" t="str">
        <f>IF(LEN('VZP - KONTROLA'!S160)=0,"",'ÚHRADOVÝ KATALOG VZP - ZP'!A160)</f>
        <v/>
      </c>
      <c r="B156" s="82" t="str">
        <f>IF(LEN('ÚHRADOVÝ KATALOG VZP - ZP'!B160)&gt;0,'ÚHRADOVÝ KATALOG VZP - ZP'!B160,"")</f>
        <v/>
      </c>
      <c r="C156" s="102" t="str">
        <f>IF(LEN('ÚHRADOVÝ KATALOG VZP - ZP'!C160)&gt;0,UPPER('ÚHRADOVÝ KATALOG VZP - ZP'!C160),"")</f>
        <v/>
      </c>
      <c r="D156" s="60" t="str">
        <f>IF(LEN('ÚHRADOVÝ KATALOG VZP - ZP'!D160)&gt;0,UPPER('ÚHRADOVÝ KATALOG VZP - ZP'!D160),"")</f>
        <v/>
      </c>
      <c r="E156" s="61" t="str">
        <f>IF(LEN('ÚHRADOVÝ KATALOG VZP - ZP'!E160)&gt;0,'ÚHRADOVÝ KATALOG VZP - ZP'!E160,"")</f>
        <v/>
      </c>
      <c r="F156" s="61" t="str">
        <f>IF(LEN('ÚHRADOVÝ KATALOG VZP - ZP'!F160)&gt;0,UPPER('ÚHRADOVÝ KATALOG VZP - ZP'!F160),"")</f>
        <v/>
      </c>
      <c r="G156" s="61" t="str">
        <f>IF(LEN('ÚHRADOVÝ KATALOG VZP - ZP'!G160)&gt;0,UPPER('ÚHRADOVÝ KATALOG VZP - ZP'!G160),"")</f>
        <v/>
      </c>
      <c r="H156" s="61" t="str">
        <f>IF(LEN('ÚHRADOVÝ KATALOG VZP - ZP'!H160)&gt;0,UPPER('ÚHRADOVÝ KATALOG VZP - ZP'!H160),"")</f>
        <v/>
      </c>
      <c r="I156" s="61" t="str">
        <f>IF(LEN('ÚHRADOVÝ KATALOG VZP - ZP'!I160)&gt;0,UPPER('ÚHRADOVÝ KATALOG VZP - ZP'!I160),"")</f>
        <v/>
      </c>
      <c r="J156" s="62" t="str">
        <f>IF(LEN('ÚHRADOVÝ KATALOG VZP - ZP'!J160)&gt;0,'ÚHRADOVÝ KATALOG VZP - ZP'!J160,"")</f>
        <v/>
      </c>
      <c r="K156" s="61" t="str">
        <f>IF(LEN('ÚHRADOVÝ KATALOG VZP - ZP'!K160)&gt;0,UPPER('ÚHRADOVÝ KATALOG VZP - ZP'!K160),"")</f>
        <v/>
      </c>
      <c r="L156" s="63" t="str">
        <f>IF(LEN('ÚHRADOVÝ KATALOG VZP - ZP'!L160)&gt;0,'ÚHRADOVÝ KATALOG VZP - ZP'!L160,"")</f>
        <v/>
      </c>
      <c r="M156" s="64" t="str">
        <f>IF(LEN('ÚHRADOVÝ KATALOG VZP - ZP'!M160)&gt;0,'ÚHRADOVÝ KATALOG VZP - ZP'!M160,"")</f>
        <v/>
      </c>
      <c r="N156" s="48" t="str">
        <f>IF(LEN('ÚHRADOVÝ KATALOG VZP - ZP'!$N160)&gt;0,'ÚHRADOVÝ KATALOG VZP - ZP'!$N160,"")</f>
        <v/>
      </c>
      <c r="O156" s="48" t="str">
        <f>IF(LEN('ÚHRADOVÝ KATALOG VZP - ZP'!$N160)&gt;0,'ÚHRADOVÝ KATALOG VZP - ZP'!$N160,"")</f>
        <v/>
      </c>
      <c r="P156" s="65"/>
      <c r="Q156" s="66" t="str">
        <f>IF(LEN('ÚHRADOVÝ KATALOG VZP - ZP'!Q160)&gt;0,'ÚHRADOVÝ KATALOG VZP - ZP'!Q160,"")</f>
        <v/>
      </c>
      <c r="R156" s="67" t="str">
        <f>IF(LEN('ÚHRADOVÝ KATALOG VZP - ZP'!O160)&gt;0,'ÚHRADOVÝ KATALOG VZP - ZP'!O160,"")</f>
        <v/>
      </c>
    </row>
    <row r="157" spans="1:18" ht="30" customHeight="1" x14ac:dyDescent="0.2">
      <c r="A157" s="81" t="str">
        <f>IF(LEN('VZP - KONTROLA'!S161)=0,"",'ÚHRADOVÝ KATALOG VZP - ZP'!A161)</f>
        <v/>
      </c>
      <c r="B157" s="82" t="str">
        <f>IF(LEN('ÚHRADOVÝ KATALOG VZP - ZP'!B161)&gt;0,'ÚHRADOVÝ KATALOG VZP - ZP'!B161,"")</f>
        <v/>
      </c>
      <c r="C157" s="102" t="str">
        <f>IF(LEN('ÚHRADOVÝ KATALOG VZP - ZP'!C161)&gt;0,UPPER('ÚHRADOVÝ KATALOG VZP - ZP'!C161),"")</f>
        <v/>
      </c>
      <c r="D157" s="60" t="str">
        <f>IF(LEN('ÚHRADOVÝ KATALOG VZP - ZP'!D161)&gt;0,UPPER('ÚHRADOVÝ KATALOG VZP - ZP'!D161),"")</f>
        <v/>
      </c>
      <c r="E157" s="61" t="str">
        <f>IF(LEN('ÚHRADOVÝ KATALOG VZP - ZP'!E161)&gt;0,'ÚHRADOVÝ KATALOG VZP - ZP'!E161,"")</f>
        <v/>
      </c>
      <c r="F157" s="61" t="str">
        <f>IF(LEN('ÚHRADOVÝ KATALOG VZP - ZP'!F161)&gt;0,UPPER('ÚHRADOVÝ KATALOG VZP - ZP'!F161),"")</f>
        <v/>
      </c>
      <c r="G157" s="61" t="str">
        <f>IF(LEN('ÚHRADOVÝ KATALOG VZP - ZP'!G161)&gt;0,UPPER('ÚHRADOVÝ KATALOG VZP - ZP'!G161),"")</f>
        <v/>
      </c>
      <c r="H157" s="61" t="str">
        <f>IF(LEN('ÚHRADOVÝ KATALOG VZP - ZP'!H161)&gt;0,UPPER('ÚHRADOVÝ KATALOG VZP - ZP'!H161),"")</f>
        <v/>
      </c>
      <c r="I157" s="61" t="str">
        <f>IF(LEN('ÚHRADOVÝ KATALOG VZP - ZP'!I161)&gt;0,UPPER('ÚHRADOVÝ KATALOG VZP - ZP'!I161),"")</f>
        <v/>
      </c>
      <c r="J157" s="62" t="str">
        <f>IF(LEN('ÚHRADOVÝ KATALOG VZP - ZP'!J161)&gt;0,'ÚHRADOVÝ KATALOG VZP - ZP'!J161,"")</f>
        <v/>
      </c>
      <c r="K157" s="61" t="str">
        <f>IF(LEN('ÚHRADOVÝ KATALOG VZP - ZP'!K161)&gt;0,UPPER('ÚHRADOVÝ KATALOG VZP - ZP'!K161),"")</f>
        <v/>
      </c>
      <c r="L157" s="63" t="str">
        <f>IF(LEN('ÚHRADOVÝ KATALOG VZP - ZP'!L161)&gt;0,'ÚHRADOVÝ KATALOG VZP - ZP'!L161,"")</f>
        <v/>
      </c>
      <c r="M157" s="64" t="str">
        <f>IF(LEN('ÚHRADOVÝ KATALOG VZP - ZP'!M161)&gt;0,'ÚHRADOVÝ KATALOG VZP - ZP'!M161,"")</f>
        <v/>
      </c>
      <c r="N157" s="48" t="str">
        <f>IF(LEN('ÚHRADOVÝ KATALOG VZP - ZP'!$N161)&gt;0,'ÚHRADOVÝ KATALOG VZP - ZP'!$N161,"")</f>
        <v/>
      </c>
      <c r="O157" s="48" t="str">
        <f>IF(LEN('ÚHRADOVÝ KATALOG VZP - ZP'!$N161)&gt;0,'ÚHRADOVÝ KATALOG VZP - ZP'!$N161,"")</f>
        <v/>
      </c>
      <c r="P157" s="65"/>
      <c r="Q157" s="66" t="str">
        <f>IF(LEN('ÚHRADOVÝ KATALOG VZP - ZP'!Q161)&gt;0,'ÚHRADOVÝ KATALOG VZP - ZP'!Q161,"")</f>
        <v/>
      </c>
      <c r="R157" s="67" t="str">
        <f>IF(LEN('ÚHRADOVÝ KATALOG VZP - ZP'!O161)&gt;0,'ÚHRADOVÝ KATALOG VZP - ZP'!O161,"")</f>
        <v/>
      </c>
    </row>
    <row r="158" spans="1:18" ht="30" customHeight="1" x14ac:dyDescent="0.2">
      <c r="A158" s="81" t="str">
        <f>IF(LEN('VZP - KONTROLA'!S162)=0,"",'ÚHRADOVÝ KATALOG VZP - ZP'!A162)</f>
        <v/>
      </c>
      <c r="B158" s="82" t="str">
        <f>IF(LEN('ÚHRADOVÝ KATALOG VZP - ZP'!B162)&gt;0,'ÚHRADOVÝ KATALOG VZP - ZP'!B162,"")</f>
        <v/>
      </c>
      <c r="C158" s="102" t="str">
        <f>IF(LEN('ÚHRADOVÝ KATALOG VZP - ZP'!C162)&gt;0,UPPER('ÚHRADOVÝ KATALOG VZP - ZP'!C162),"")</f>
        <v/>
      </c>
      <c r="D158" s="60" t="str">
        <f>IF(LEN('ÚHRADOVÝ KATALOG VZP - ZP'!D162)&gt;0,UPPER('ÚHRADOVÝ KATALOG VZP - ZP'!D162),"")</f>
        <v/>
      </c>
      <c r="E158" s="61" t="str">
        <f>IF(LEN('ÚHRADOVÝ KATALOG VZP - ZP'!E162)&gt;0,'ÚHRADOVÝ KATALOG VZP - ZP'!E162,"")</f>
        <v/>
      </c>
      <c r="F158" s="61" t="str">
        <f>IF(LEN('ÚHRADOVÝ KATALOG VZP - ZP'!F162)&gt;0,UPPER('ÚHRADOVÝ KATALOG VZP - ZP'!F162),"")</f>
        <v/>
      </c>
      <c r="G158" s="61" t="str">
        <f>IF(LEN('ÚHRADOVÝ KATALOG VZP - ZP'!G162)&gt;0,UPPER('ÚHRADOVÝ KATALOG VZP - ZP'!G162),"")</f>
        <v/>
      </c>
      <c r="H158" s="61" t="str">
        <f>IF(LEN('ÚHRADOVÝ KATALOG VZP - ZP'!H162)&gt;0,UPPER('ÚHRADOVÝ KATALOG VZP - ZP'!H162),"")</f>
        <v/>
      </c>
      <c r="I158" s="61" t="str">
        <f>IF(LEN('ÚHRADOVÝ KATALOG VZP - ZP'!I162)&gt;0,UPPER('ÚHRADOVÝ KATALOG VZP - ZP'!I162),"")</f>
        <v/>
      </c>
      <c r="J158" s="62" t="str">
        <f>IF(LEN('ÚHRADOVÝ KATALOG VZP - ZP'!J162)&gt;0,'ÚHRADOVÝ KATALOG VZP - ZP'!J162,"")</f>
        <v/>
      </c>
      <c r="K158" s="61" t="str">
        <f>IF(LEN('ÚHRADOVÝ KATALOG VZP - ZP'!K162)&gt;0,UPPER('ÚHRADOVÝ KATALOG VZP - ZP'!K162),"")</f>
        <v/>
      </c>
      <c r="L158" s="63" t="str">
        <f>IF(LEN('ÚHRADOVÝ KATALOG VZP - ZP'!L162)&gt;0,'ÚHRADOVÝ KATALOG VZP - ZP'!L162,"")</f>
        <v/>
      </c>
      <c r="M158" s="64" t="str">
        <f>IF(LEN('ÚHRADOVÝ KATALOG VZP - ZP'!M162)&gt;0,'ÚHRADOVÝ KATALOG VZP - ZP'!M162,"")</f>
        <v/>
      </c>
      <c r="N158" s="48" t="str">
        <f>IF(LEN('ÚHRADOVÝ KATALOG VZP - ZP'!$N162)&gt;0,'ÚHRADOVÝ KATALOG VZP - ZP'!$N162,"")</f>
        <v/>
      </c>
      <c r="O158" s="48" t="str">
        <f>IF(LEN('ÚHRADOVÝ KATALOG VZP - ZP'!$N162)&gt;0,'ÚHRADOVÝ KATALOG VZP - ZP'!$N162,"")</f>
        <v/>
      </c>
      <c r="P158" s="65"/>
      <c r="Q158" s="66" t="str">
        <f>IF(LEN('ÚHRADOVÝ KATALOG VZP - ZP'!Q162)&gt;0,'ÚHRADOVÝ KATALOG VZP - ZP'!Q162,"")</f>
        <v/>
      </c>
      <c r="R158" s="67" t="str">
        <f>IF(LEN('ÚHRADOVÝ KATALOG VZP - ZP'!O162)&gt;0,'ÚHRADOVÝ KATALOG VZP - ZP'!O162,"")</f>
        <v/>
      </c>
    </row>
    <row r="159" spans="1:18" ht="30" customHeight="1" x14ac:dyDescent="0.2">
      <c r="A159" s="81" t="str">
        <f>IF(LEN('VZP - KONTROLA'!S163)=0,"",'ÚHRADOVÝ KATALOG VZP - ZP'!A163)</f>
        <v/>
      </c>
      <c r="B159" s="82" t="str">
        <f>IF(LEN('ÚHRADOVÝ KATALOG VZP - ZP'!B163)&gt;0,'ÚHRADOVÝ KATALOG VZP - ZP'!B163,"")</f>
        <v/>
      </c>
      <c r="C159" s="102" t="str">
        <f>IF(LEN('ÚHRADOVÝ KATALOG VZP - ZP'!C163)&gt;0,UPPER('ÚHRADOVÝ KATALOG VZP - ZP'!C163),"")</f>
        <v/>
      </c>
      <c r="D159" s="60" t="str">
        <f>IF(LEN('ÚHRADOVÝ KATALOG VZP - ZP'!D163)&gt;0,UPPER('ÚHRADOVÝ KATALOG VZP - ZP'!D163),"")</f>
        <v/>
      </c>
      <c r="E159" s="61" t="str">
        <f>IF(LEN('ÚHRADOVÝ KATALOG VZP - ZP'!E163)&gt;0,'ÚHRADOVÝ KATALOG VZP - ZP'!E163,"")</f>
        <v/>
      </c>
      <c r="F159" s="61" t="str">
        <f>IF(LEN('ÚHRADOVÝ KATALOG VZP - ZP'!F163)&gt;0,UPPER('ÚHRADOVÝ KATALOG VZP - ZP'!F163),"")</f>
        <v/>
      </c>
      <c r="G159" s="61" t="str">
        <f>IF(LEN('ÚHRADOVÝ KATALOG VZP - ZP'!G163)&gt;0,UPPER('ÚHRADOVÝ KATALOG VZP - ZP'!G163),"")</f>
        <v/>
      </c>
      <c r="H159" s="61" t="str">
        <f>IF(LEN('ÚHRADOVÝ KATALOG VZP - ZP'!H163)&gt;0,UPPER('ÚHRADOVÝ KATALOG VZP - ZP'!H163),"")</f>
        <v/>
      </c>
      <c r="I159" s="61" t="str">
        <f>IF(LEN('ÚHRADOVÝ KATALOG VZP - ZP'!I163)&gt;0,UPPER('ÚHRADOVÝ KATALOG VZP - ZP'!I163),"")</f>
        <v/>
      </c>
      <c r="J159" s="62" t="str">
        <f>IF(LEN('ÚHRADOVÝ KATALOG VZP - ZP'!J163)&gt;0,'ÚHRADOVÝ KATALOG VZP - ZP'!J163,"")</f>
        <v/>
      </c>
      <c r="K159" s="61" t="str">
        <f>IF(LEN('ÚHRADOVÝ KATALOG VZP - ZP'!K163)&gt;0,UPPER('ÚHRADOVÝ KATALOG VZP - ZP'!K163),"")</f>
        <v/>
      </c>
      <c r="L159" s="63" t="str">
        <f>IF(LEN('ÚHRADOVÝ KATALOG VZP - ZP'!L163)&gt;0,'ÚHRADOVÝ KATALOG VZP - ZP'!L163,"")</f>
        <v/>
      </c>
      <c r="M159" s="64" t="str">
        <f>IF(LEN('ÚHRADOVÝ KATALOG VZP - ZP'!M163)&gt;0,'ÚHRADOVÝ KATALOG VZP - ZP'!M163,"")</f>
        <v/>
      </c>
      <c r="N159" s="48" t="str">
        <f>IF(LEN('ÚHRADOVÝ KATALOG VZP - ZP'!$N163)&gt;0,'ÚHRADOVÝ KATALOG VZP - ZP'!$N163,"")</f>
        <v/>
      </c>
      <c r="O159" s="48" t="str">
        <f>IF(LEN('ÚHRADOVÝ KATALOG VZP - ZP'!$N163)&gt;0,'ÚHRADOVÝ KATALOG VZP - ZP'!$N163,"")</f>
        <v/>
      </c>
      <c r="P159" s="65"/>
      <c r="Q159" s="66" t="str">
        <f>IF(LEN('ÚHRADOVÝ KATALOG VZP - ZP'!Q163)&gt;0,'ÚHRADOVÝ KATALOG VZP - ZP'!Q163,"")</f>
        <v/>
      </c>
      <c r="R159" s="67" t="str">
        <f>IF(LEN('ÚHRADOVÝ KATALOG VZP - ZP'!O163)&gt;0,'ÚHRADOVÝ KATALOG VZP - ZP'!O163,"")</f>
        <v/>
      </c>
    </row>
    <row r="160" spans="1:18" ht="30" customHeight="1" x14ac:dyDescent="0.2">
      <c r="A160" s="81" t="str">
        <f>IF(LEN('VZP - KONTROLA'!S164)=0,"",'ÚHRADOVÝ KATALOG VZP - ZP'!A164)</f>
        <v/>
      </c>
      <c r="B160" s="82" t="str">
        <f>IF(LEN('ÚHRADOVÝ KATALOG VZP - ZP'!B164)&gt;0,'ÚHRADOVÝ KATALOG VZP - ZP'!B164,"")</f>
        <v/>
      </c>
      <c r="C160" s="102" t="str">
        <f>IF(LEN('ÚHRADOVÝ KATALOG VZP - ZP'!C164)&gt;0,UPPER('ÚHRADOVÝ KATALOG VZP - ZP'!C164),"")</f>
        <v/>
      </c>
      <c r="D160" s="60" t="str">
        <f>IF(LEN('ÚHRADOVÝ KATALOG VZP - ZP'!D164)&gt;0,UPPER('ÚHRADOVÝ KATALOG VZP - ZP'!D164),"")</f>
        <v/>
      </c>
      <c r="E160" s="61" t="str">
        <f>IF(LEN('ÚHRADOVÝ KATALOG VZP - ZP'!E164)&gt;0,'ÚHRADOVÝ KATALOG VZP - ZP'!E164,"")</f>
        <v/>
      </c>
      <c r="F160" s="61" t="str">
        <f>IF(LEN('ÚHRADOVÝ KATALOG VZP - ZP'!F164)&gt;0,UPPER('ÚHRADOVÝ KATALOG VZP - ZP'!F164),"")</f>
        <v/>
      </c>
      <c r="G160" s="61" t="str">
        <f>IF(LEN('ÚHRADOVÝ KATALOG VZP - ZP'!G164)&gt;0,UPPER('ÚHRADOVÝ KATALOG VZP - ZP'!G164),"")</f>
        <v/>
      </c>
      <c r="H160" s="61" t="str">
        <f>IF(LEN('ÚHRADOVÝ KATALOG VZP - ZP'!H164)&gt;0,UPPER('ÚHRADOVÝ KATALOG VZP - ZP'!H164),"")</f>
        <v/>
      </c>
      <c r="I160" s="61" t="str">
        <f>IF(LEN('ÚHRADOVÝ KATALOG VZP - ZP'!I164)&gt;0,UPPER('ÚHRADOVÝ KATALOG VZP - ZP'!I164),"")</f>
        <v/>
      </c>
      <c r="J160" s="62" t="str">
        <f>IF(LEN('ÚHRADOVÝ KATALOG VZP - ZP'!J164)&gt;0,'ÚHRADOVÝ KATALOG VZP - ZP'!J164,"")</f>
        <v/>
      </c>
      <c r="K160" s="61" t="str">
        <f>IF(LEN('ÚHRADOVÝ KATALOG VZP - ZP'!K164)&gt;0,UPPER('ÚHRADOVÝ KATALOG VZP - ZP'!K164),"")</f>
        <v/>
      </c>
      <c r="L160" s="63" t="str">
        <f>IF(LEN('ÚHRADOVÝ KATALOG VZP - ZP'!L164)&gt;0,'ÚHRADOVÝ KATALOG VZP - ZP'!L164,"")</f>
        <v/>
      </c>
      <c r="M160" s="64" t="str">
        <f>IF(LEN('ÚHRADOVÝ KATALOG VZP - ZP'!M164)&gt;0,'ÚHRADOVÝ KATALOG VZP - ZP'!M164,"")</f>
        <v/>
      </c>
      <c r="N160" s="48" t="str">
        <f>IF(LEN('ÚHRADOVÝ KATALOG VZP - ZP'!$N164)&gt;0,'ÚHRADOVÝ KATALOG VZP - ZP'!$N164,"")</f>
        <v/>
      </c>
      <c r="O160" s="48" t="str">
        <f>IF(LEN('ÚHRADOVÝ KATALOG VZP - ZP'!$N164)&gt;0,'ÚHRADOVÝ KATALOG VZP - ZP'!$N164,"")</f>
        <v/>
      </c>
      <c r="P160" s="65"/>
      <c r="Q160" s="66" t="str">
        <f>IF(LEN('ÚHRADOVÝ KATALOG VZP - ZP'!Q164)&gt;0,'ÚHRADOVÝ KATALOG VZP - ZP'!Q164,"")</f>
        <v/>
      </c>
      <c r="R160" s="67" t="str">
        <f>IF(LEN('ÚHRADOVÝ KATALOG VZP - ZP'!O164)&gt;0,'ÚHRADOVÝ KATALOG VZP - ZP'!O164,"")</f>
        <v/>
      </c>
    </row>
    <row r="161" spans="1:18" ht="30" customHeight="1" x14ac:dyDescent="0.2">
      <c r="A161" s="81" t="str">
        <f>IF(LEN('VZP - KONTROLA'!S165)=0,"",'ÚHRADOVÝ KATALOG VZP - ZP'!A165)</f>
        <v/>
      </c>
      <c r="B161" s="82" t="str">
        <f>IF(LEN('ÚHRADOVÝ KATALOG VZP - ZP'!B165)&gt;0,'ÚHRADOVÝ KATALOG VZP - ZP'!B165,"")</f>
        <v/>
      </c>
      <c r="C161" s="102" t="str">
        <f>IF(LEN('ÚHRADOVÝ KATALOG VZP - ZP'!C165)&gt;0,UPPER('ÚHRADOVÝ KATALOG VZP - ZP'!C165),"")</f>
        <v/>
      </c>
      <c r="D161" s="60" t="str">
        <f>IF(LEN('ÚHRADOVÝ KATALOG VZP - ZP'!D165)&gt;0,UPPER('ÚHRADOVÝ KATALOG VZP - ZP'!D165),"")</f>
        <v/>
      </c>
      <c r="E161" s="61" t="str">
        <f>IF(LEN('ÚHRADOVÝ KATALOG VZP - ZP'!E165)&gt;0,'ÚHRADOVÝ KATALOG VZP - ZP'!E165,"")</f>
        <v/>
      </c>
      <c r="F161" s="61" t="str">
        <f>IF(LEN('ÚHRADOVÝ KATALOG VZP - ZP'!F165)&gt;0,UPPER('ÚHRADOVÝ KATALOG VZP - ZP'!F165),"")</f>
        <v/>
      </c>
      <c r="G161" s="61" t="str">
        <f>IF(LEN('ÚHRADOVÝ KATALOG VZP - ZP'!G165)&gt;0,UPPER('ÚHRADOVÝ KATALOG VZP - ZP'!G165),"")</f>
        <v/>
      </c>
      <c r="H161" s="61" t="str">
        <f>IF(LEN('ÚHRADOVÝ KATALOG VZP - ZP'!H165)&gt;0,UPPER('ÚHRADOVÝ KATALOG VZP - ZP'!H165),"")</f>
        <v/>
      </c>
      <c r="I161" s="61" t="str">
        <f>IF(LEN('ÚHRADOVÝ KATALOG VZP - ZP'!I165)&gt;0,UPPER('ÚHRADOVÝ KATALOG VZP - ZP'!I165),"")</f>
        <v/>
      </c>
      <c r="J161" s="62" t="str">
        <f>IF(LEN('ÚHRADOVÝ KATALOG VZP - ZP'!J165)&gt;0,'ÚHRADOVÝ KATALOG VZP - ZP'!J165,"")</f>
        <v/>
      </c>
      <c r="K161" s="61" t="str">
        <f>IF(LEN('ÚHRADOVÝ KATALOG VZP - ZP'!K165)&gt;0,UPPER('ÚHRADOVÝ KATALOG VZP - ZP'!K165),"")</f>
        <v/>
      </c>
      <c r="L161" s="63" t="str">
        <f>IF(LEN('ÚHRADOVÝ KATALOG VZP - ZP'!L165)&gt;0,'ÚHRADOVÝ KATALOG VZP - ZP'!L165,"")</f>
        <v/>
      </c>
      <c r="M161" s="64" t="str">
        <f>IF(LEN('ÚHRADOVÝ KATALOG VZP - ZP'!M165)&gt;0,'ÚHRADOVÝ KATALOG VZP - ZP'!M165,"")</f>
        <v/>
      </c>
      <c r="N161" s="48" t="str">
        <f>IF(LEN('ÚHRADOVÝ KATALOG VZP - ZP'!$N165)&gt;0,'ÚHRADOVÝ KATALOG VZP - ZP'!$N165,"")</f>
        <v/>
      </c>
      <c r="O161" s="48" t="str">
        <f>IF(LEN('ÚHRADOVÝ KATALOG VZP - ZP'!$N165)&gt;0,'ÚHRADOVÝ KATALOG VZP - ZP'!$N165,"")</f>
        <v/>
      </c>
      <c r="P161" s="65"/>
      <c r="Q161" s="66" t="str">
        <f>IF(LEN('ÚHRADOVÝ KATALOG VZP - ZP'!Q165)&gt;0,'ÚHRADOVÝ KATALOG VZP - ZP'!Q165,"")</f>
        <v/>
      </c>
      <c r="R161" s="67" t="str">
        <f>IF(LEN('ÚHRADOVÝ KATALOG VZP - ZP'!O165)&gt;0,'ÚHRADOVÝ KATALOG VZP - ZP'!O165,"")</f>
        <v/>
      </c>
    </row>
    <row r="162" spans="1:18" ht="30" customHeight="1" x14ac:dyDescent="0.2">
      <c r="A162" s="81" t="str">
        <f>IF(LEN('VZP - KONTROLA'!S166)=0,"",'ÚHRADOVÝ KATALOG VZP - ZP'!A166)</f>
        <v/>
      </c>
      <c r="B162" s="82" t="str">
        <f>IF(LEN('ÚHRADOVÝ KATALOG VZP - ZP'!B166)&gt;0,'ÚHRADOVÝ KATALOG VZP - ZP'!B166,"")</f>
        <v/>
      </c>
      <c r="C162" s="102" t="str">
        <f>IF(LEN('ÚHRADOVÝ KATALOG VZP - ZP'!C166)&gt;0,UPPER('ÚHRADOVÝ KATALOG VZP - ZP'!C166),"")</f>
        <v/>
      </c>
      <c r="D162" s="60" t="str">
        <f>IF(LEN('ÚHRADOVÝ KATALOG VZP - ZP'!D166)&gt;0,UPPER('ÚHRADOVÝ KATALOG VZP - ZP'!D166),"")</f>
        <v/>
      </c>
      <c r="E162" s="61" t="str">
        <f>IF(LEN('ÚHRADOVÝ KATALOG VZP - ZP'!E166)&gt;0,'ÚHRADOVÝ KATALOG VZP - ZP'!E166,"")</f>
        <v/>
      </c>
      <c r="F162" s="61" t="str">
        <f>IF(LEN('ÚHRADOVÝ KATALOG VZP - ZP'!F166)&gt;0,UPPER('ÚHRADOVÝ KATALOG VZP - ZP'!F166),"")</f>
        <v/>
      </c>
      <c r="G162" s="61" t="str">
        <f>IF(LEN('ÚHRADOVÝ KATALOG VZP - ZP'!G166)&gt;0,UPPER('ÚHRADOVÝ KATALOG VZP - ZP'!G166),"")</f>
        <v/>
      </c>
      <c r="H162" s="61" t="str">
        <f>IF(LEN('ÚHRADOVÝ KATALOG VZP - ZP'!H166)&gt;0,UPPER('ÚHRADOVÝ KATALOG VZP - ZP'!H166),"")</f>
        <v/>
      </c>
      <c r="I162" s="61" t="str">
        <f>IF(LEN('ÚHRADOVÝ KATALOG VZP - ZP'!I166)&gt;0,UPPER('ÚHRADOVÝ KATALOG VZP - ZP'!I166),"")</f>
        <v/>
      </c>
      <c r="J162" s="62" t="str">
        <f>IF(LEN('ÚHRADOVÝ KATALOG VZP - ZP'!J166)&gt;0,'ÚHRADOVÝ KATALOG VZP - ZP'!J166,"")</f>
        <v/>
      </c>
      <c r="K162" s="61" t="str">
        <f>IF(LEN('ÚHRADOVÝ KATALOG VZP - ZP'!K166)&gt;0,UPPER('ÚHRADOVÝ KATALOG VZP - ZP'!K166),"")</f>
        <v/>
      </c>
      <c r="L162" s="63" t="str">
        <f>IF(LEN('ÚHRADOVÝ KATALOG VZP - ZP'!L166)&gt;0,'ÚHRADOVÝ KATALOG VZP - ZP'!L166,"")</f>
        <v/>
      </c>
      <c r="M162" s="64" t="str">
        <f>IF(LEN('ÚHRADOVÝ KATALOG VZP - ZP'!M166)&gt;0,'ÚHRADOVÝ KATALOG VZP - ZP'!M166,"")</f>
        <v/>
      </c>
      <c r="N162" s="48" t="str">
        <f>IF(LEN('ÚHRADOVÝ KATALOG VZP - ZP'!$N166)&gt;0,'ÚHRADOVÝ KATALOG VZP - ZP'!$N166,"")</f>
        <v/>
      </c>
      <c r="O162" s="48" t="str">
        <f>IF(LEN('ÚHRADOVÝ KATALOG VZP - ZP'!$N166)&gt;0,'ÚHRADOVÝ KATALOG VZP - ZP'!$N166,"")</f>
        <v/>
      </c>
      <c r="P162" s="65"/>
      <c r="Q162" s="66" t="str">
        <f>IF(LEN('ÚHRADOVÝ KATALOG VZP - ZP'!Q166)&gt;0,'ÚHRADOVÝ KATALOG VZP - ZP'!Q166,"")</f>
        <v/>
      </c>
      <c r="R162" s="67" t="str">
        <f>IF(LEN('ÚHRADOVÝ KATALOG VZP - ZP'!O166)&gt;0,'ÚHRADOVÝ KATALOG VZP - ZP'!O166,"")</f>
        <v/>
      </c>
    </row>
    <row r="163" spans="1:18" ht="30" customHeight="1" x14ac:dyDescent="0.2">
      <c r="A163" s="81" t="str">
        <f>IF(LEN('VZP - KONTROLA'!S167)=0,"",'ÚHRADOVÝ KATALOG VZP - ZP'!A167)</f>
        <v/>
      </c>
      <c r="B163" s="82" t="str">
        <f>IF(LEN('ÚHRADOVÝ KATALOG VZP - ZP'!B167)&gt;0,'ÚHRADOVÝ KATALOG VZP - ZP'!B167,"")</f>
        <v/>
      </c>
      <c r="C163" s="102" t="str">
        <f>IF(LEN('ÚHRADOVÝ KATALOG VZP - ZP'!C167)&gt;0,UPPER('ÚHRADOVÝ KATALOG VZP - ZP'!C167),"")</f>
        <v/>
      </c>
      <c r="D163" s="60" t="str">
        <f>IF(LEN('ÚHRADOVÝ KATALOG VZP - ZP'!D167)&gt;0,UPPER('ÚHRADOVÝ KATALOG VZP - ZP'!D167),"")</f>
        <v/>
      </c>
      <c r="E163" s="61" t="str">
        <f>IF(LEN('ÚHRADOVÝ KATALOG VZP - ZP'!E167)&gt;0,'ÚHRADOVÝ KATALOG VZP - ZP'!E167,"")</f>
        <v/>
      </c>
      <c r="F163" s="61" t="str">
        <f>IF(LEN('ÚHRADOVÝ KATALOG VZP - ZP'!F167)&gt;0,UPPER('ÚHRADOVÝ KATALOG VZP - ZP'!F167),"")</f>
        <v/>
      </c>
      <c r="G163" s="61" t="str">
        <f>IF(LEN('ÚHRADOVÝ KATALOG VZP - ZP'!G167)&gt;0,UPPER('ÚHRADOVÝ KATALOG VZP - ZP'!G167),"")</f>
        <v/>
      </c>
      <c r="H163" s="61" t="str">
        <f>IF(LEN('ÚHRADOVÝ KATALOG VZP - ZP'!H167)&gt;0,UPPER('ÚHRADOVÝ KATALOG VZP - ZP'!H167),"")</f>
        <v/>
      </c>
      <c r="I163" s="61" t="str">
        <f>IF(LEN('ÚHRADOVÝ KATALOG VZP - ZP'!I167)&gt;0,UPPER('ÚHRADOVÝ KATALOG VZP - ZP'!I167),"")</f>
        <v/>
      </c>
      <c r="J163" s="62" t="str">
        <f>IF(LEN('ÚHRADOVÝ KATALOG VZP - ZP'!J167)&gt;0,'ÚHRADOVÝ KATALOG VZP - ZP'!J167,"")</f>
        <v/>
      </c>
      <c r="K163" s="61" t="str">
        <f>IF(LEN('ÚHRADOVÝ KATALOG VZP - ZP'!K167)&gt;0,UPPER('ÚHRADOVÝ KATALOG VZP - ZP'!K167),"")</f>
        <v/>
      </c>
      <c r="L163" s="63" t="str">
        <f>IF(LEN('ÚHRADOVÝ KATALOG VZP - ZP'!L167)&gt;0,'ÚHRADOVÝ KATALOG VZP - ZP'!L167,"")</f>
        <v/>
      </c>
      <c r="M163" s="64" t="str">
        <f>IF(LEN('ÚHRADOVÝ KATALOG VZP - ZP'!M167)&gt;0,'ÚHRADOVÝ KATALOG VZP - ZP'!M167,"")</f>
        <v/>
      </c>
      <c r="N163" s="48" t="str">
        <f>IF(LEN('ÚHRADOVÝ KATALOG VZP - ZP'!$N167)&gt;0,'ÚHRADOVÝ KATALOG VZP - ZP'!$N167,"")</f>
        <v/>
      </c>
      <c r="O163" s="48" t="str">
        <f>IF(LEN('ÚHRADOVÝ KATALOG VZP - ZP'!$N167)&gt;0,'ÚHRADOVÝ KATALOG VZP - ZP'!$N167,"")</f>
        <v/>
      </c>
      <c r="P163" s="65"/>
      <c r="Q163" s="66" t="str">
        <f>IF(LEN('ÚHRADOVÝ KATALOG VZP - ZP'!Q167)&gt;0,'ÚHRADOVÝ KATALOG VZP - ZP'!Q167,"")</f>
        <v/>
      </c>
      <c r="R163" s="67" t="str">
        <f>IF(LEN('ÚHRADOVÝ KATALOG VZP - ZP'!O167)&gt;0,'ÚHRADOVÝ KATALOG VZP - ZP'!O167,"")</f>
        <v/>
      </c>
    </row>
    <row r="164" spans="1:18" ht="30" customHeight="1" x14ac:dyDescent="0.2">
      <c r="A164" s="81" t="str">
        <f>IF(LEN('VZP - KONTROLA'!S168)=0,"",'ÚHRADOVÝ KATALOG VZP - ZP'!A168)</f>
        <v/>
      </c>
      <c r="B164" s="82" t="str">
        <f>IF(LEN('ÚHRADOVÝ KATALOG VZP - ZP'!B168)&gt;0,'ÚHRADOVÝ KATALOG VZP - ZP'!B168,"")</f>
        <v/>
      </c>
      <c r="C164" s="102" t="str">
        <f>IF(LEN('ÚHRADOVÝ KATALOG VZP - ZP'!C168)&gt;0,UPPER('ÚHRADOVÝ KATALOG VZP - ZP'!C168),"")</f>
        <v/>
      </c>
      <c r="D164" s="60" t="str">
        <f>IF(LEN('ÚHRADOVÝ KATALOG VZP - ZP'!D168)&gt;0,UPPER('ÚHRADOVÝ KATALOG VZP - ZP'!D168),"")</f>
        <v/>
      </c>
      <c r="E164" s="61" t="str">
        <f>IF(LEN('ÚHRADOVÝ KATALOG VZP - ZP'!E168)&gt;0,'ÚHRADOVÝ KATALOG VZP - ZP'!E168,"")</f>
        <v/>
      </c>
      <c r="F164" s="61" t="str">
        <f>IF(LEN('ÚHRADOVÝ KATALOG VZP - ZP'!F168)&gt;0,UPPER('ÚHRADOVÝ KATALOG VZP - ZP'!F168),"")</f>
        <v/>
      </c>
      <c r="G164" s="61" t="str">
        <f>IF(LEN('ÚHRADOVÝ KATALOG VZP - ZP'!G168)&gt;0,UPPER('ÚHRADOVÝ KATALOG VZP - ZP'!G168),"")</f>
        <v/>
      </c>
      <c r="H164" s="61" t="str">
        <f>IF(LEN('ÚHRADOVÝ KATALOG VZP - ZP'!H168)&gt;0,UPPER('ÚHRADOVÝ KATALOG VZP - ZP'!H168),"")</f>
        <v/>
      </c>
      <c r="I164" s="61" t="str">
        <f>IF(LEN('ÚHRADOVÝ KATALOG VZP - ZP'!I168)&gt;0,UPPER('ÚHRADOVÝ KATALOG VZP - ZP'!I168),"")</f>
        <v/>
      </c>
      <c r="J164" s="62" t="str">
        <f>IF(LEN('ÚHRADOVÝ KATALOG VZP - ZP'!J168)&gt;0,'ÚHRADOVÝ KATALOG VZP - ZP'!J168,"")</f>
        <v/>
      </c>
      <c r="K164" s="61" t="str">
        <f>IF(LEN('ÚHRADOVÝ KATALOG VZP - ZP'!K168)&gt;0,UPPER('ÚHRADOVÝ KATALOG VZP - ZP'!K168),"")</f>
        <v/>
      </c>
      <c r="L164" s="63" t="str">
        <f>IF(LEN('ÚHRADOVÝ KATALOG VZP - ZP'!L168)&gt;0,'ÚHRADOVÝ KATALOG VZP - ZP'!L168,"")</f>
        <v/>
      </c>
      <c r="M164" s="64" t="str">
        <f>IF(LEN('ÚHRADOVÝ KATALOG VZP - ZP'!M168)&gt;0,'ÚHRADOVÝ KATALOG VZP - ZP'!M168,"")</f>
        <v/>
      </c>
      <c r="N164" s="48" t="str">
        <f>IF(LEN('ÚHRADOVÝ KATALOG VZP - ZP'!$N168)&gt;0,'ÚHRADOVÝ KATALOG VZP - ZP'!$N168,"")</f>
        <v/>
      </c>
      <c r="O164" s="48" t="str">
        <f>IF(LEN('ÚHRADOVÝ KATALOG VZP - ZP'!$N168)&gt;0,'ÚHRADOVÝ KATALOG VZP - ZP'!$N168,"")</f>
        <v/>
      </c>
      <c r="P164" s="65"/>
      <c r="Q164" s="66" t="str">
        <f>IF(LEN('ÚHRADOVÝ KATALOG VZP - ZP'!Q168)&gt;0,'ÚHRADOVÝ KATALOG VZP - ZP'!Q168,"")</f>
        <v/>
      </c>
      <c r="R164" s="67" t="str">
        <f>IF(LEN('ÚHRADOVÝ KATALOG VZP - ZP'!O168)&gt;0,'ÚHRADOVÝ KATALOG VZP - ZP'!O168,"")</f>
        <v/>
      </c>
    </row>
    <row r="165" spans="1:18" ht="30" customHeight="1" x14ac:dyDescent="0.2">
      <c r="A165" s="81" t="str">
        <f>IF(LEN('VZP - KONTROLA'!S169)=0,"",'ÚHRADOVÝ KATALOG VZP - ZP'!A169)</f>
        <v/>
      </c>
      <c r="B165" s="82" t="str">
        <f>IF(LEN('ÚHRADOVÝ KATALOG VZP - ZP'!B169)&gt;0,'ÚHRADOVÝ KATALOG VZP - ZP'!B169,"")</f>
        <v/>
      </c>
      <c r="C165" s="102" t="str">
        <f>IF(LEN('ÚHRADOVÝ KATALOG VZP - ZP'!C169)&gt;0,UPPER('ÚHRADOVÝ KATALOG VZP - ZP'!C169),"")</f>
        <v/>
      </c>
      <c r="D165" s="60" t="str">
        <f>IF(LEN('ÚHRADOVÝ KATALOG VZP - ZP'!D169)&gt;0,UPPER('ÚHRADOVÝ KATALOG VZP - ZP'!D169),"")</f>
        <v/>
      </c>
      <c r="E165" s="61" t="str">
        <f>IF(LEN('ÚHRADOVÝ KATALOG VZP - ZP'!E169)&gt;0,'ÚHRADOVÝ KATALOG VZP - ZP'!E169,"")</f>
        <v/>
      </c>
      <c r="F165" s="61" t="str">
        <f>IF(LEN('ÚHRADOVÝ KATALOG VZP - ZP'!F169)&gt;0,UPPER('ÚHRADOVÝ KATALOG VZP - ZP'!F169),"")</f>
        <v/>
      </c>
      <c r="G165" s="61" t="str">
        <f>IF(LEN('ÚHRADOVÝ KATALOG VZP - ZP'!G169)&gt;0,UPPER('ÚHRADOVÝ KATALOG VZP - ZP'!G169),"")</f>
        <v/>
      </c>
      <c r="H165" s="61" t="str">
        <f>IF(LEN('ÚHRADOVÝ KATALOG VZP - ZP'!H169)&gt;0,UPPER('ÚHRADOVÝ KATALOG VZP - ZP'!H169),"")</f>
        <v/>
      </c>
      <c r="I165" s="61" t="str">
        <f>IF(LEN('ÚHRADOVÝ KATALOG VZP - ZP'!I169)&gt;0,UPPER('ÚHRADOVÝ KATALOG VZP - ZP'!I169),"")</f>
        <v/>
      </c>
      <c r="J165" s="62" t="str">
        <f>IF(LEN('ÚHRADOVÝ KATALOG VZP - ZP'!J169)&gt;0,'ÚHRADOVÝ KATALOG VZP - ZP'!J169,"")</f>
        <v/>
      </c>
      <c r="K165" s="61" t="str">
        <f>IF(LEN('ÚHRADOVÝ KATALOG VZP - ZP'!K169)&gt;0,UPPER('ÚHRADOVÝ KATALOG VZP - ZP'!K169),"")</f>
        <v/>
      </c>
      <c r="L165" s="63" t="str">
        <f>IF(LEN('ÚHRADOVÝ KATALOG VZP - ZP'!L169)&gt;0,'ÚHRADOVÝ KATALOG VZP - ZP'!L169,"")</f>
        <v/>
      </c>
      <c r="M165" s="64" t="str">
        <f>IF(LEN('ÚHRADOVÝ KATALOG VZP - ZP'!M169)&gt;0,'ÚHRADOVÝ KATALOG VZP - ZP'!M169,"")</f>
        <v/>
      </c>
      <c r="N165" s="48" t="str">
        <f>IF(LEN('ÚHRADOVÝ KATALOG VZP - ZP'!$N169)&gt;0,'ÚHRADOVÝ KATALOG VZP - ZP'!$N169,"")</f>
        <v/>
      </c>
      <c r="O165" s="48" t="str">
        <f>IF(LEN('ÚHRADOVÝ KATALOG VZP - ZP'!$N169)&gt;0,'ÚHRADOVÝ KATALOG VZP - ZP'!$N169,"")</f>
        <v/>
      </c>
      <c r="P165" s="65"/>
      <c r="Q165" s="66" t="str">
        <f>IF(LEN('ÚHRADOVÝ KATALOG VZP - ZP'!Q169)&gt;0,'ÚHRADOVÝ KATALOG VZP - ZP'!Q169,"")</f>
        <v/>
      </c>
      <c r="R165" s="67" t="str">
        <f>IF(LEN('ÚHRADOVÝ KATALOG VZP - ZP'!O169)&gt;0,'ÚHRADOVÝ KATALOG VZP - ZP'!O169,"")</f>
        <v/>
      </c>
    </row>
    <row r="166" spans="1:18" ht="30" customHeight="1" x14ac:dyDescent="0.2">
      <c r="A166" s="81" t="str">
        <f>IF(LEN('VZP - KONTROLA'!S170)=0,"",'ÚHRADOVÝ KATALOG VZP - ZP'!A170)</f>
        <v/>
      </c>
      <c r="B166" s="82" t="str">
        <f>IF(LEN('ÚHRADOVÝ KATALOG VZP - ZP'!B170)&gt;0,'ÚHRADOVÝ KATALOG VZP - ZP'!B170,"")</f>
        <v/>
      </c>
      <c r="C166" s="102" t="str">
        <f>IF(LEN('ÚHRADOVÝ KATALOG VZP - ZP'!C170)&gt;0,UPPER('ÚHRADOVÝ KATALOG VZP - ZP'!C170),"")</f>
        <v/>
      </c>
      <c r="D166" s="60" t="str">
        <f>IF(LEN('ÚHRADOVÝ KATALOG VZP - ZP'!D170)&gt;0,UPPER('ÚHRADOVÝ KATALOG VZP - ZP'!D170),"")</f>
        <v/>
      </c>
      <c r="E166" s="61" t="str">
        <f>IF(LEN('ÚHRADOVÝ KATALOG VZP - ZP'!E170)&gt;0,'ÚHRADOVÝ KATALOG VZP - ZP'!E170,"")</f>
        <v/>
      </c>
      <c r="F166" s="61" t="str">
        <f>IF(LEN('ÚHRADOVÝ KATALOG VZP - ZP'!F170)&gt;0,UPPER('ÚHRADOVÝ KATALOG VZP - ZP'!F170),"")</f>
        <v/>
      </c>
      <c r="G166" s="61" t="str">
        <f>IF(LEN('ÚHRADOVÝ KATALOG VZP - ZP'!G170)&gt;0,UPPER('ÚHRADOVÝ KATALOG VZP - ZP'!G170),"")</f>
        <v/>
      </c>
      <c r="H166" s="61" t="str">
        <f>IF(LEN('ÚHRADOVÝ KATALOG VZP - ZP'!H170)&gt;0,UPPER('ÚHRADOVÝ KATALOG VZP - ZP'!H170),"")</f>
        <v/>
      </c>
      <c r="I166" s="61" t="str">
        <f>IF(LEN('ÚHRADOVÝ KATALOG VZP - ZP'!I170)&gt;0,UPPER('ÚHRADOVÝ KATALOG VZP - ZP'!I170),"")</f>
        <v/>
      </c>
      <c r="J166" s="62" t="str">
        <f>IF(LEN('ÚHRADOVÝ KATALOG VZP - ZP'!J170)&gt;0,'ÚHRADOVÝ KATALOG VZP - ZP'!J170,"")</f>
        <v/>
      </c>
      <c r="K166" s="61" t="str">
        <f>IF(LEN('ÚHRADOVÝ KATALOG VZP - ZP'!K170)&gt;0,UPPER('ÚHRADOVÝ KATALOG VZP - ZP'!K170),"")</f>
        <v/>
      </c>
      <c r="L166" s="63" t="str">
        <f>IF(LEN('ÚHRADOVÝ KATALOG VZP - ZP'!L170)&gt;0,'ÚHRADOVÝ KATALOG VZP - ZP'!L170,"")</f>
        <v/>
      </c>
      <c r="M166" s="64" t="str">
        <f>IF(LEN('ÚHRADOVÝ KATALOG VZP - ZP'!M170)&gt;0,'ÚHRADOVÝ KATALOG VZP - ZP'!M170,"")</f>
        <v/>
      </c>
      <c r="N166" s="48" t="str">
        <f>IF(LEN('ÚHRADOVÝ KATALOG VZP - ZP'!$N170)&gt;0,'ÚHRADOVÝ KATALOG VZP - ZP'!$N170,"")</f>
        <v/>
      </c>
      <c r="O166" s="48" t="str">
        <f>IF(LEN('ÚHRADOVÝ KATALOG VZP - ZP'!$N170)&gt;0,'ÚHRADOVÝ KATALOG VZP - ZP'!$N170,"")</f>
        <v/>
      </c>
      <c r="P166" s="65"/>
      <c r="Q166" s="66" t="str">
        <f>IF(LEN('ÚHRADOVÝ KATALOG VZP - ZP'!Q170)&gt;0,'ÚHRADOVÝ KATALOG VZP - ZP'!Q170,"")</f>
        <v/>
      </c>
      <c r="R166" s="67" t="str">
        <f>IF(LEN('ÚHRADOVÝ KATALOG VZP - ZP'!O170)&gt;0,'ÚHRADOVÝ KATALOG VZP - ZP'!O170,"")</f>
        <v/>
      </c>
    </row>
    <row r="167" spans="1:18" ht="30" customHeight="1" x14ac:dyDescent="0.2">
      <c r="A167" s="81" t="str">
        <f>IF(LEN('VZP - KONTROLA'!S171)=0,"",'ÚHRADOVÝ KATALOG VZP - ZP'!A171)</f>
        <v/>
      </c>
      <c r="B167" s="82" t="str">
        <f>IF(LEN('ÚHRADOVÝ KATALOG VZP - ZP'!B171)&gt;0,'ÚHRADOVÝ KATALOG VZP - ZP'!B171,"")</f>
        <v/>
      </c>
      <c r="C167" s="102" t="str">
        <f>IF(LEN('ÚHRADOVÝ KATALOG VZP - ZP'!C171)&gt;0,UPPER('ÚHRADOVÝ KATALOG VZP - ZP'!C171),"")</f>
        <v/>
      </c>
      <c r="D167" s="60" t="str">
        <f>IF(LEN('ÚHRADOVÝ KATALOG VZP - ZP'!D171)&gt;0,UPPER('ÚHRADOVÝ KATALOG VZP - ZP'!D171),"")</f>
        <v/>
      </c>
      <c r="E167" s="61" t="str">
        <f>IF(LEN('ÚHRADOVÝ KATALOG VZP - ZP'!E171)&gt;0,'ÚHRADOVÝ KATALOG VZP - ZP'!E171,"")</f>
        <v/>
      </c>
      <c r="F167" s="61" t="str">
        <f>IF(LEN('ÚHRADOVÝ KATALOG VZP - ZP'!F171)&gt;0,UPPER('ÚHRADOVÝ KATALOG VZP - ZP'!F171),"")</f>
        <v/>
      </c>
      <c r="G167" s="61" t="str">
        <f>IF(LEN('ÚHRADOVÝ KATALOG VZP - ZP'!G171)&gt;0,UPPER('ÚHRADOVÝ KATALOG VZP - ZP'!G171),"")</f>
        <v/>
      </c>
      <c r="H167" s="61" t="str">
        <f>IF(LEN('ÚHRADOVÝ KATALOG VZP - ZP'!H171)&gt;0,UPPER('ÚHRADOVÝ KATALOG VZP - ZP'!H171),"")</f>
        <v/>
      </c>
      <c r="I167" s="61" t="str">
        <f>IF(LEN('ÚHRADOVÝ KATALOG VZP - ZP'!I171)&gt;0,UPPER('ÚHRADOVÝ KATALOG VZP - ZP'!I171),"")</f>
        <v/>
      </c>
      <c r="J167" s="62" t="str">
        <f>IF(LEN('ÚHRADOVÝ KATALOG VZP - ZP'!J171)&gt;0,'ÚHRADOVÝ KATALOG VZP - ZP'!J171,"")</f>
        <v/>
      </c>
      <c r="K167" s="61" t="str">
        <f>IF(LEN('ÚHRADOVÝ KATALOG VZP - ZP'!K171)&gt;0,UPPER('ÚHRADOVÝ KATALOG VZP - ZP'!K171),"")</f>
        <v/>
      </c>
      <c r="L167" s="63" t="str">
        <f>IF(LEN('ÚHRADOVÝ KATALOG VZP - ZP'!L171)&gt;0,'ÚHRADOVÝ KATALOG VZP - ZP'!L171,"")</f>
        <v/>
      </c>
      <c r="M167" s="64" t="str">
        <f>IF(LEN('ÚHRADOVÝ KATALOG VZP - ZP'!M171)&gt;0,'ÚHRADOVÝ KATALOG VZP - ZP'!M171,"")</f>
        <v/>
      </c>
      <c r="N167" s="48" t="str">
        <f>IF(LEN('ÚHRADOVÝ KATALOG VZP - ZP'!$N171)&gt;0,'ÚHRADOVÝ KATALOG VZP - ZP'!$N171,"")</f>
        <v/>
      </c>
      <c r="O167" s="48" t="str">
        <f>IF(LEN('ÚHRADOVÝ KATALOG VZP - ZP'!$N171)&gt;0,'ÚHRADOVÝ KATALOG VZP - ZP'!$N171,"")</f>
        <v/>
      </c>
      <c r="P167" s="65"/>
      <c r="Q167" s="66" t="str">
        <f>IF(LEN('ÚHRADOVÝ KATALOG VZP - ZP'!Q171)&gt;0,'ÚHRADOVÝ KATALOG VZP - ZP'!Q171,"")</f>
        <v/>
      </c>
      <c r="R167" s="67" t="str">
        <f>IF(LEN('ÚHRADOVÝ KATALOG VZP - ZP'!O171)&gt;0,'ÚHRADOVÝ KATALOG VZP - ZP'!O171,"")</f>
        <v/>
      </c>
    </row>
    <row r="168" spans="1:18" ht="30" customHeight="1" x14ac:dyDescent="0.2">
      <c r="A168" s="81" t="str">
        <f>IF(LEN('VZP - KONTROLA'!S172)=0,"",'ÚHRADOVÝ KATALOG VZP - ZP'!A172)</f>
        <v/>
      </c>
      <c r="B168" s="82" t="str">
        <f>IF(LEN('ÚHRADOVÝ KATALOG VZP - ZP'!B172)&gt;0,'ÚHRADOVÝ KATALOG VZP - ZP'!B172,"")</f>
        <v/>
      </c>
      <c r="C168" s="102" t="str">
        <f>IF(LEN('ÚHRADOVÝ KATALOG VZP - ZP'!C172)&gt;0,UPPER('ÚHRADOVÝ KATALOG VZP - ZP'!C172),"")</f>
        <v/>
      </c>
      <c r="D168" s="60" t="str">
        <f>IF(LEN('ÚHRADOVÝ KATALOG VZP - ZP'!D172)&gt;0,UPPER('ÚHRADOVÝ KATALOG VZP - ZP'!D172),"")</f>
        <v/>
      </c>
      <c r="E168" s="61" t="str">
        <f>IF(LEN('ÚHRADOVÝ KATALOG VZP - ZP'!E172)&gt;0,'ÚHRADOVÝ KATALOG VZP - ZP'!E172,"")</f>
        <v/>
      </c>
      <c r="F168" s="61" t="str">
        <f>IF(LEN('ÚHRADOVÝ KATALOG VZP - ZP'!F172)&gt;0,UPPER('ÚHRADOVÝ KATALOG VZP - ZP'!F172),"")</f>
        <v/>
      </c>
      <c r="G168" s="61" t="str">
        <f>IF(LEN('ÚHRADOVÝ KATALOG VZP - ZP'!G172)&gt;0,UPPER('ÚHRADOVÝ KATALOG VZP - ZP'!G172),"")</f>
        <v/>
      </c>
      <c r="H168" s="61" t="str">
        <f>IF(LEN('ÚHRADOVÝ KATALOG VZP - ZP'!H172)&gt;0,UPPER('ÚHRADOVÝ KATALOG VZP - ZP'!H172),"")</f>
        <v/>
      </c>
      <c r="I168" s="61" t="str">
        <f>IF(LEN('ÚHRADOVÝ KATALOG VZP - ZP'!I172)&gt;0,UPPER('ÚHRADOVÝ KATALOG VZP - ZP'!I172),"")</f>
        <v/>
      </c>
      <c r="J168" s="62" t="str">
        <f>IF(LEN('ÚHRADOVÝ KATALOG VZP - ZP'!J172)&gt;0,'ÚHRADOVÝ KATALOG VZP - ZP'!J172,"")</f>
        <v/>
      </c>
      <c r="K168" s="61" t="str">
        <f>IF(LEN('ÚHRADOVÝ KATALOG VZP - ZP'!K172)&gt;0,UPPER('ÚHRADOVÝ KATALOG VZP - ZP'!K172),"")</f>
        <v/>
      </c>
      <c r="L168" s="63" t="str">
        <f>IF(LEN('ÚHRADOVÝ KATALOG VZP - ZP'!L172)&gt;0,'ÚHRADOVÝ KATALOG VZP - ZP'!L172,"")</f>
        <v/>
      </c>
      <c r="M168" s="64" t="str">
        <f>IF(LEN('ÚHRADOVÝ KATALOG VZP - ZP'!M172)&gt;0,'ÚHRADOVÝ KATALOG VZP - ZP'!M172,"")</f>
        <v/>
      </c>
      <c r="N168" s="48" t="str">
        <f>IF(LEN('ÚHRADOVÝ KATALOG VZP - ZP'!$N172)&gt;0,'ÚHRADOVÝ KATALOG VZP - ZP'!$N172,"")</f>
        <v/>
      </c>
      <c r="O168" s="48" t="str">
        <f>IF(LEN('ÚHRADOVÝ KATALOG VZP - ZP'!$N172)&gt;0,'ÚHRADOVÝ KATALOG VZP - ZP'!$N172,"")</f>
        <v/>
      </c>
      <c r="P168" s="65"/>
      <c r="Q168" s="66" t="str">
        <f>IF(LEN('ÚHRADOVÝ KATALOG VZP - ZP'!Q172)&gt;0,'ÚHRADOVÝ KATALOG VZP - ZP'!Q172,"")</f>
        <v/>
      </c>
      <c r="R168" s="67" t="str">
        <f>IF(LEN('ÚHRADOVÝ KATALOG VZP - ZP'!O172)&gt;0,'ÚHRADOVÝ KATALOG VZP - ZP'!O172,"")</f>
        <v/>
      </c>
    </row>
    <row r="169" spans="1:18" ht="30" customHeight="1" x14ac:dyDescent="0.2">
      <c r="A169" s="81" t="str">
        <f>IF(LEN('VZP - KONTROLA'!S173)=0,"",'ÚHRADOVÝ KATALOG VZP - ZP'!A173)</f>
        <v/>
      </c>
      <c r="B169" s="82" t="str">
        <f>IF(LEN('ÚHRADOVÝ KATALOG VZP - ZP'!B173)&gt;0,'ÚHRADOVÝ KATALOG VZP - ZP'!B173,"")</f>
        <v/>
      </c>
      <c r="C169" s="102" t="str">
        <f>IF(LEN('ÚHRADOVÝ KATALOG VZP - ZP'!C173)&gt;0,UPPER('ÚHRADOVÝ KATALOG VZP - ZP'!C173),"")</f>
        <v/>
      </c>
      <c r="D169" s="60" t="str">
        <f>IF(LEN('ÚHRADOVÝ KATALOG VZP - ZP'!D173)&gt;0,UPPER('ÚHRADOVÝ KATALOG VZP - ZP'!D173),"")</f>
        <v/>
      </c>
      <c r="E169" s="61" t="str">
        <f>IF(LEN('ÚHRADOVÝ KATALOG VZP - ZP'!E173)&gt;0,'ÚHRADOVÝ KATALOG VZP - ZP'!E173,"")</f>
        <v/>
      </c>
      <c r="F169" s="61" t="str">
        <f>IF(LEN('ÚHRADOVÝ KATALOG VZP - ZP'!F173)&gt;0,UPPER('ÚHRADOVÝ KATALOG VZP - ZP'!F173),"")</f>
        <v/>
      </c>
      <c r="G169" s="61" t="str">
        <f>IF(LEN('ÚHRADOVÝ KATALOG VZP - ZP'!G173)&gt;0,UPPER('ÚHRADOVÝ KATALOG VZP - ZP'!G173),"")</f>
        <v/>
      </c>
      <c r="H169" s="61" t="str">
        <f>IF(LEN('ÚHRADOVÝ KATALOG VZP - ZP'!H173)&gt;0,UPPER('ÚHRADOVÝ KATALOG VZP - ZP'!H173),"")</f>
        <v/>
      </c>
      <c r="I169" s="61" t="str">
        <f>IF(LEN('ÚHRADOVÝ KATALOG VZP - ZP'!I173)&gt;0,UPPER('ÚHRADOVÝ KATALOG VZP - ZP'!I173),"")</f>
        <v/>
      </c>
      <c r="J169" s="62" t="str">
        <f>IF(LEN('ÚHRADOVÝ KATALOG VZP - ZP'!J173)&gt;0,'ÚHRADOVÝ KATALOG VZP - ZP'!J173,"")</f>
        <v/>
      </c>
      <c r="K169" s="61" t="str">
        <f>IF(LEN('ÚHRADOVÝ KATALOG VZP - ZP'!K173)&gt;0,UPPER('ÚHRADOVÝ KATALOG VZP - ZP'!K173),"")</f>
        <v/>
      </c>
      <c r="L169" s="63" t="str">
        <f>IF(LEN('ÚHRADOVÝ KATALOG VZP - ZP'!L173)&gt;0,'ÚHRADOVÝ KATALOG VZP - ZP'!L173,"")</f>
        <v/>
      </c>
      <c r="M169" s="64" t="str">
        <f>IF(LEN('ÚHRADOVÝ KATALOG VZP - ZP'!M173)&gt;0,'ÚHRADOVÝ KATALOG VZP - ZP'!M173,"")</f>
        <v/>
      </c>
      <c r="N169" s="48" t="str">
        <f>IF(LEN('ÚHRADOVÝ KATALOG VZP - ZP'!$N173)&gt;0,'ÚHRADOVÝ KATALOG VZP - ZP'!$N173,"")</f>
        <v/>
      </c>
      <c r="O169" s="48" t="str">
        <f>IF(LEN('ÚHRADOVÝ KATALOG VZP - ZP'!$N173)&gt;0,'ÚHRADOVÝ KATALOG VZP - ZP'!$N173,"")</f>
        <v/>
      </c>
      <c r="P169" s="65"/>
      <c r="Q169" s="66" t="str">
        <f>IF(LEN('ÚHRADOVÝ KATALOG VZP - ZP'!Q173)&gt;0,'ÚHRADOVÝ KATALOG VZP - ZP'!Q173,"")</f>
        <v/>
      </c>
      <c r="R169" s="67" t="str">
        <f>IF(LEN('ÚHRADOVÝ KATALOG VZP - ZP'!O173)&gt;0,'ÚHRADOVÝ KATALOG VZP - ZP'!O173,"")</f>
        <v/>
      </c>
    </row>
    <row r="170" spans="1:18" ht="30" customHeight="1" x14ac:dyDescent="0.2">
      <c r="A170" s="81" t="str">
        <f>IF(LEN('VZP - KONTROLA'!S174)=0,"",'ÚHRADOVÝ KATALOG VZP - ZP'!A174)</f>
        <v/>
      </c>
      <c r="B170" s="82" t="str">
        <f>IF(LEN('ÚHRADOVÝ KATALOG VZP - ZP'!B174)&gt;0,'ÚHRADOVÝ KATALOG VZP - ZP'!B174,"")</f>
        <v/>
      </c>
      <c r="C170" s="102" t="str">
        <f>IF(LEN('ÚHRADOVÝ KATALOG VZP - ZP'!C174)&gt;0,UPPER('ÚHRADOVÝ KATALOG VZP - ZP'!C174),"")</f>
        <v/>
      </c>
      <c r="D170" s="60" t="str">
        <f>IF(LEN('ÚHRADOVÝ KATALOG VZP - ZP'!D174)&gt;0,UPPER('ÚHRADOVÝ KATALOG VZP - ZP'!D174),"")</f>
        <v/>
      </c>
      <c r="E170" s="61" t="str">
        <f>IF(LEN('ÚHRADOVÝ KATALOG VZP - ZP'!E174)&gt;0,'ÚHRADOVÝ KATALOG VZP - ZP'!E174,"")</f>
        <v/>
      </c>
      <c r="F170" s="61" t="str">
        <f>IF(LEN('ÚHRADOVÝ KATALOG VZP - ZP'!F174)&gt;0,UPPER('ÚHRADOVÝ KATALOG VZP - ZP'!F174),"")</f>
        <v/>
      </c>
      <c r="G170" s="61" t="str">
        <f>IF(LEN('ÚHRADOVÝ KATALOG VZP - ZP'!G174)&gt;0,UPPER('ÚHRADOVÝ KATALOG VZP - ZP'!G174),"")</f>
        <v/>
      </c>
      <c r="H170" s="61" t="str">
        <f>IF(LEN('ÚHRADOVÝ KATALOG VZP - ZP'!H174)&gt;0,UPPER('ÚHRADOVÝ KATALOG VZP - ZP'!H174),"")</f>
        <v/>
      </c>
      <c r="I170" s="61" t="str">
        <f>IF(LEN('ÚHRADOVÝ KATALOG VZP - ZP'!I174)&gt;0,UPPER('ÚHRADOVÝ KATALOG VZP - ZP'!I174),"")</f>
        <v/>
      </c>
      <c r="J170" s="62" t="str">
        <f>IF(LEN('ÚHRADOVÝ KATALOG VZP - ZP'!J174)&gt;0,'ÚHRADOVÝ KATALOG VZP - ZP'!J174,"")</f>
        <v/>
      </c>
      <c r="K170" s="61" t="str">
        <f>IF(LEN('ÚHRADOVÝ KATALOG VZP - ZP'!K174)&gt;0,UPPER('ÚHRADOVÝ KATALOG VZP - ZP'!K174),"")</f>
        <v/>
      </c>
      <c r="L170" s="63" t="str">
        <f>IF(LEN('ÚHRADOVÝ KATALOG VZP - ZP'!L174)&gt;0,'ÚHRADOVÝ KATALOG VZP - ZP'!L174,"")</f>
        <v/>
      </c>
      <c r="M170" s="64" t="str">
        <f>IF(LEN('ÚHRADOVÝ KATALOG VZP - ZP'!M174)&gt;0,'ÚHRADOVÝ KATALOG VZP - ZP'!M174,"")</f>
        <v/>
      </c>
      <c r="N170" s="48" t="str">
        <f>IF(LEN('ÚHRADOVÝ KATALOG VZP - ZP'!$N174)&gt;0,'ÚHRADOVÝ KATALOG VZP - ZP'!$N174,"")</f>
        <v/>
      </c>
      <c r="O170" s="48" t="str">
        <f>IF(LEN('ÚHRADOVÝ KATALOG VZP - ZP'!$N174)&gt;0,'ÚHRADOVÝ KATALOG VZP - ZP'!$N174,"")</f>
        <v/>
      </c>
      <c r="P170" s="65"/>
      <c r="Q170" s="66" t="str">
        <f>IF(LEN('ÚHRADOVÝ KATALOG VZP - ZP'!Q174)&gt;0,'ÚHRADOVÝ KATALOG VZP - ZP'!Q174,"")</f>
        <v/>
      </c>
      <c r="R170" s="67" t="str">
        <f>IF(LEN('ÚHRADOVÝ KATALOG VZP - ZP'!O174)&gt;0,'ÚHRADOVÝ KATALOG VZP - ZP'!O174,"")</f>
        <v/>
      </c>
    </row>
    <row r="171" spans="1:18" ht="30" customHeight="1" x14ac:dyDescent="0.2">
      <c r="A171" s="81" t="str">
        <f>IF(LEN('VZP - KONTROLA'!S175)=0,"",'ÚHRADOVÝ KATALOG VZP - ZP'!A175)</f>
        <v/>
      </c>
      <c r="B171" s="82" t="str">
        <f>IF(LEN('ÚHRADOVÝ KATALOG VZP - ZP'!B175)&gt;0,'ÚHRADOVÝ KATALOG VZP - ZP'!B175,"")</f>
        <v/>
      </c>
      <c r="C171" s="102" t="str">
        <f>IF(LEN('ÚHRADOVÝ KATALOG VZP - ZP'!C175)&gt;0,UPPER('ÚHRADOVÝ KATALOG VZP - ZP'!C175),"")</f>
        <v/>
      </c>
      <c r="D171" s="60" t="str">
        <f>IF(LEN('ÚHRADOVÝ KATALOG VZP - ZP'!D175)&gt;0,UPPER('ÚHRADOVÝ KATALOG VZP - ZP'!D175),"")</f>
        <v/>
      </c>
      <c r="E171" s="61" t="str">
        <f>IF(LEN('ÚHRADOVÝ KATALOG VZP - ZP'!E175)&gt;0,'ÚHRADOVÝ KATALOG VZP - ZP'!E175,"")</f>
        <v/>
      </c>
      <c r="F171" s="61" t="str">
        <f>IF(LEN('ÚHRADOVÝ KATALOG VZP - ZP'!F175)&gt;0,UPPER('ÚHRADOVÝ KATALOG VZP - ZP'!F175),"")</f>
        <v/>
      </c>
      <c r="G171" s="61" t="str">
        <f>IF(LEN('ÚHRADOVÝ KATALOG VZP - ZP'!G175)&gt;0,UPPER('ÚHRADOVÝ KATALOG VZP - ZP'!G175),"")</f>
        <v/>
      </c>
      <c r="H171" s="61" t="str">
        <f>IF(LEN('ÚHRADOVÝ KATALOG VZP - ZP'!H175)&gt;0,UPPER('ÚHRADOVÝ KATALOG VZP - ZP'!H175),"")</f>
        <v/>
      </c>
      <c r="I171" s="61" t="str">
        <f>IF(LEN('ÚHRADOVÝ KATALOG VZP - ZP'!I175)&gt;0,UPPER('ÚHRADOVÝ KATALOG VZP - ZP'!I175),"")</f>
        <v/>
      </c>
      <c r="J171" s="62" t="str">
        <f>IF(LEN('ÚHRADOVÝ KATALOG VZP - ZP'!J175)&gt;0,'ÚHRADOVÝ KATALOG VZP - ZP'!J175,"")</f>
        <v/>
      </c>
      <c r="K171" s="61" t="str">
        <f>IF(LEN('ÚHRADOVÝ KATALOG VZP - ZP'!K175)&gt;0,UPPER('ÚHRADOVÝ KATALOG VZP - ZP'!K175),"")</f>
        <v/>
      </c>
      <c r="L171" s="63" t="str">
        <f>IF(LEN('ÚHRADOVÝ KATALOG VZP - ZP'!L175)&gt;0,'ÚHRADOVÝ KATALOG VZP - ZP'!L175,"")</f>
        <v/>
      </c>
      <c r="M171" s="64" t="str">
        <f>IF(LEN('ÚHRADOVÝ KATALOG VZP - ZP'!M175)&gt;0,'ÚHRADOVÝ KATALOG VZP - ZP'!M175,"")</f>
        <v/>
      </c>
      <c r="N171" s="48" t="str">
        <f>IF(LEN('ÚHRADOVÝ KATALOG VZP - ZP'!$N175)&gt;0,'ÚHRADOVÝ KATALOG VZP - ZP'!$N175,"")</f>
        <v/>
      </c>
      <c r="O171" s="48" t="str">
        <f>IF(LEN('ÚHRADOVÝ KATALOG VZP - ZP'!$N175)&gt;0,'ÚHRADOVÝ KATALOG VZP - ZP'!$N175,"")</f>
        <v/>
      </c>
      <c r="P171" s="65"/>
      <c r="Q171" s="66" t="str">
        <f>IF(LEN('ÚHRADOVÝ KATALOG VZP - ZP'!Q175)&gt;0,'ÚHRADOVÝ KATALOG VZP - ZP'!Q175,"")</f>
        <v/>
      </c>
      <c r="R171" s="67" t="str">
        <f>IF(LEN('ÚHRADOVÝ KATALOG VZP - ZP'!O175)&gt;0,'ÚHRADOVÝ KATALOG VZP - ZP'!O175,"")</f>
        <v/>
      </c>
    </row>
    <row r="172" spans="1:18" ht="30" customHeight="1" x14ac:dyDescent="0.2">
      <c r="A172" s="81" t="str">
        <f>IF(LEN('VZP - KONTROLA'!S176)=0,"",'ÚHRADOVÝ KATALOG VZP - ZP'!A176)</f>
        <v/>
      </c>
      <c r="B172" s="82" t="str">
        <f>IF(LEN('ÚHRADOVÝ KATALOG VZP - ZP'!B176)&gt;0,'ÚHRADOVÝ KATALOG VZP - ZP'!B176,"")</f>
        <v/>
      </c>
      <c r="C172" s="102" t="str">
        <f>IF(LEN('ÚHRADOVÝ KATALOG VZP - ZP'!C176)&gt;0,UPPER('ÚHRADOVÝ KATALOG VZP - ZP'!C176),"")</f>
        <v/>
      </c>
      <c r="D172" s="60" t="str">
        <f>IF(LEN('ÚHRADOVÝ KATALOG VZP - ZP'!D176)&gt;0,UPPER('ÚHRADOVÝ KATALOG VZP - ZP'!D176),"")</f>
        <v/>
      </c>
      <c r="E172" s="61" t="str">
        <f>IF(LEN('ÚHRADOVÝ KATALOG VZP - ZP'!E176)&gt;0,'ÚHRADOVÝ KATALOG VZP - ZP'!E176,"")</f>
        <v/>
      </c>
      <c r="F172" s="61" t="str">
        <f>IF(LEN('ÚHRADOVÝ KATALOG VZP - ZP'!F176)&gt;0,UPPER('ÚHRADOVÝ KATALOG VZP - ZP'!F176),"")</f>
        <v/>
      </c>
      <c r="G172" s="61" t="str">
        <f>IF(LEN('ÚHRADOVÝ KATALOG VZP - ZP'!G176)&gt;0,UPPER('ÚHRADOVÝ KATALOG VZP - ZP'!G176),"")</f>
        <v/>
      </c>
      <c r="H172" s="61" t="str">
        <f>IF(LEN('ÚHRADOVÝ KATALOG VZP - ZP'!H176)&gt;0,UPPER('ÚHRADOVÝ KATALOG VZP - ZP'!H176),"")</f>
        <v/>
      </c>
      <c r="I172" s="61" t="str">
        <f>IF(LEN('ÚHRADOVÝ KATALOG VZP - ZP'!I176)&gt;0,UPPER('ÚHRADOVÝ KATALOG VZP - ZP'!I176),"")</f>
        <v/>
      </c>
      <c r="J172" s="62" t="str">
        <f>IF(LEN('ÚHRADOVÝ KATALOG VZP - ZP'!J176)&gt;0,'ÚHRADOVÝ KATALOG VZP - ZP'!J176,"")</f>
        <v/>
      </c>
      <c r="K172" s="61" t="str">
        <f>IF(LEN('ÚHRADOVÝ KATALOG VZP - ZP'!K176)&gt;0,UPPER('ÚHRADOVÝ KATALOG VZP - ZP'!K176),"")</f>
        <v/>
      </c>
      <c r="L172" s="63" t="str">
        <f>IF(LEN('ÚHRADOVÝ KATALOG VZP - ZP'!L176)&gt;0,'ÚHRADOVÝ KATALOG VZP - ZP'!L176,"")</f>
        <v/>
      </c>
      <c r="M172" s="64" t="str">
        <f>IF(LEN('ÚHRADOVÝ KATALOG VZP - ZP'!M176)&gt;0,'ÚHRADOVÝ KATALOG VZP - ZP'!M176,"")</f>
        <v/>
      </c>
      <c r="N172" s="48" t="str">
        <f>IF(LEN('ÚHRADOVÝ KATALOG VZP - ZP'!$N176)&gt;0,'ÚHRADOVÝ KATALOG VZP - ZP'!$N176,"")</f>
        <v/>
      </c>
      <c r="O172" s="48" t="str">
        <f>IF(LEN('ÚHRADOVÝ KATALOG VZP - ZP'!$N176)&gt;0,'ÚHRADOVÝ KATALOG VZP - ZP'!$N176,"")</f>
        <v/>
      </c>
      <c r="P172" s="65"/>
      <c r="Q172" s="66" t="str">
        <f>IF(LEN('ÚHRADOVÝ KATALOG VZP - ZP'!Q176)&gt;0,'ÚHRADOVÝ KATALOG VZP - ZP'!Q176,"")</f>
        <v/>
      </c>
      <c r="R172" s="67" t="str">
        <f>IF(LEN('ÚHRADOVÝ KATALOG VZP - ZP'!O176)&gt;0,'ÚHRADOVÝ KATALOG VZP - ZP'!O176,"")</f>
        <v/>
      </c>
    </row>
    <row r="173" spans="1:18" ht="30" customHeight="1" x14ac:dyDescent="0.2">
      <c r="A173" s="81" t="str">
        <f>IF(LEN('VZP - KONTROLA'!S177)=0,"",'ÚHRADOVÝ KATALOG VZP - ZP'!A177)</f>
        <v/>
      </c>
      <c r="B173" s="82" t="str">
        <f>IF(LEN('ÚHRADOVÝ KATALOG VZP - ZP'!B177)&gt;0,'ÚHRADOVÝ KATALOG VZP - ZP'!B177,"")</f>
        <v/>
      </c>
      <c r="C173" s="102" t="str">
        <f>IF(LEN('ÚHRADOVÝ KATALOG VZP - ZP'!C177)&gt;0,UPPER('ÚHRADOVÝ KATALOG VZP - ZP'!C177),"")</f>
        <v/>
      </c>
      <c r="D173" s="60" t="str">
        <f>IF(LEN('ÚHRADOVÝ KATALOG VZP - ZP'!D177)&gt;0,UPPER('ÚHRADOVÝ KATALOG VZP - ZP'!D177),"")</f>
        <v/>
      </c>
      <c r="E173" s="61" t="str">
        <f>IF(LEN('ÚHRADOVÝ KATALOG VZP - ZP'!E177)&gt;0,'ÚHRADOVÝ KATALOG VZP - ZP'!E177,"")</f>
        <v/>
      </c>
      <c r="F173" s="61" t="str">
        <f>IF(LEN('ÚHRADOVÝ KATALOG VZP - ZP'!F177)&gt;0,UPPER('ÚHRADOVÝ KATALOG VZP - ZP'!F177),"")</f>
        <v/>
      </c>
      <c r="G173" s="61" t="str">
        <f>IF(LEN('ÚHRADOVÝ KATALOG VZP - ZP'!G177)&gt;0,UPPER('ÚHRADOVÝ KATALOG VZP - ZP'!G177),"")</f>
        <v/>
      </c>
      <c r="H173" s="61" t="str">
        <f>IF(LEN('ÚHRADOVÝ KATALOG VZP - ZP'!H177)&gt;0,UPPER('ÚHRADOVÝ KATALOG VZP - ZP'!H177),"")</f>
        <v/>
      </c>
      <c r="I173" s="61" t="str">
        <f>IF(LEN('ÚHRADOVÝ KATALOG VZP - ZP'!I177)&gt;0,UPPER('ÚHRADOVÝ KATALOG VZP - ZP'!I177),"")</f>
        <v/>
      </c>
      <c r="J173" s="62" t="str">
        <f>IF(LEN('ÚHRADOVÝ KATALOG VZP - ZP'!J177)&gt;0,'ÚHRADOVÝ KATALOG VZP - ZP'!J177,"")</f>
        <v/>
      </c>
      <c r="K173" s="61" t="str">
        <f>IF(LEN('ÚHRADOVÝ KATALOG VZP - ZP'!K177)&gt;0,UPPER('ÚHRADOVÝ KATALOG VZP - ZP'!K177),"")</f>
        <v/>
      </c>
      <c r="L173" s="63" t="str">
        <f>IF(LEN('ÚHRADOVÝ KATALOG VZP - ZP'!L177)&gt;0,'ÚHRADOVÝ KATALOG VZP - ZP'!L177,"")</f>
        <v/>
      </c>
      <c r="M173" s="64" t="str">
        <f>IF(LEN('ÚHRADOVÝ KATALOG VZP - ZP'!M177)&gt;0,'ÚHRADOVÝ KATALOG VZP - ZP'!M177,"")</f>
        <v/>
      </c>
      <c r="N173" s="48" t="str">
        <f>IF(LEN('ÚHRADOVÝ KATALOG VZP - ZP'!$N177)&gt;0,'ÚHRADOVÝ KATALOG VZP - ZP'!$N177,"")</f>
        <v/>
      </c>
      <c r="O173" s="48" t="str">
        <f>IF(LEN('ÚHRADOVÝ KATALOG VZP - ZP'!$N177)&gt;0,'ÚHRADOVÝ KATALOG VZP - ZP'!$N177,"")</f>
        <v/>
      </c>
      <c r="P173" s="65"/>
      <c r="Q173" s="66" t="str">
        <f>IF(LEN('ÚHRADOVÝ KATALOG VZP - ZP'!Q177)&gt;0,'ÚHRADOVÝ KATALOG VZP - ZP'!Q177,"")</f>
        <v/>
      </c>
      <c r="R173" s="67" t="str">
        <f>IF(LEN('ÚHRADOVÝ KATALOG VZP - ZP'!O177)&gt;0,'ÚHRADOVÝ KATALOG VZP - ZP'!O177,"")</f>
        <v/>
      </c>
    </row>
    <row r="174" spans="1:18" ht="30" customHeight="1" x14ac:dyDescent="0.2">
      <c r="A174" s="81" t="str">
        <f>IF(LEN('VZP - KONTROLA'!S178)=0,"",'ÚHRADOVÝ KATALOG VZP - ZP'!A178)</f>
        <v/>
      </c>
      <c r="B174" s="82" t="str">
        <f>IF(LEN('ÚHRADOVÝ KATALOG VZP - ZP'!B178)&gt;0,'ÚHRADOVÝ KATALOG VZP - ZP'!B178,"")</f>
        <v/>
      </c>
      <c r="C174" s="102" t="str">
        <f>IF(LEN('ÚHRADOVÝ KATALOG VZP - ZP'!C178)&gt;0,UPPER('ÚHRADOVÝ KATALOG VZP - ZP'!C178),"")</f>
        <v/>
      </c>
      <c r="D174" s="60" t="str">
        <f>IF(LEN('ÚHRADOVÝ KATALOG VZP - ZP'!D178)&gt;0,UPPER('ÚHRADOVÝ KATALOG VZP - ZP'!D178),"")</f>
        <v/>
      </c>
      <c r="E174" s="61" t="str">
        <f>IF(LEN('ÚHRADOVÝ KATALOG VZP - ZP'!E178)&gt;0,'ÚHRADOVÝ KATALOG VZP - ZP'!E178,"")</f>
        <v/>
      </c>
      <c r="F174" s="61" t="str">
        <f>IF(LEN('ÚHRADOVÝ KATALOG VZP - ZP'!F178)&gt;0,UPPER('ÚHRADOVÝ KATALOG VZP - ZP'!F178),"")</f>
        <v/>
      </c>
      <c r="G174" s="61" t="str">
        <f>IF(LEN('ÚHRADOVÝ KATALOG VZP - ZP'!G178)&gt;0,UPPER('ÚHRADOVÝ KATALOG VZP - ZP'!G178),"")</f>
        <v/>
      </c>
      <c r="H174" s="61" t="str">
        <f>IF(LEN('ÚHRADOVÝ KATALOG VZP - ZP'!H178)&gt;0,UPPER('ÚHRADOVÝ KATALOG VZP - ZP'!H178),"")</f>
        <v/>
      </c>
      <c r="I174" s="61" t="str">
        <f>IF(LEN('ÚHRADOVÝ KATALOG VZP - ZP'!I178)&gt;0,UPPER('ÚHRADOVÝ KATALOG VZP - ZP'!I178),"")</f>
        <v/>
      </c>
      <c r="J174" s="62" t="str">
        <f>IF(LEN('ÚHRADOVÝ KATALOG VZP - ZP'!J178)&gt;0,'ÚHRADOVÝ KATALOG VZP - ZP'!J178,"")</f>
        <v/>
      </c>
      <c r="K174" s="61" t="str">
        <f>IF(LEN('ÚHRADOVÝ KATALOG VZP - ZP'!K178)&gt;0,UPPER('ÚHRADOVÝ KATALOG VZP - ZP'!K178),"")</f>
        <v/>
      </c>
      <c r="L174" s="63" t="str">
        <f>IF(LEN('ÚHRADOVÝ KATALOG VZP - ZP'!L178)&gt;0,'ÚHRADOVÝ KATALOG VZP - ZP'!L178,"")</f>
        <v/>
      </c>
      <c r="M174" s="64" t="str">
        <f>IF(LEN('ÚHRADOVÝ KATALOG VZP - ZP'!M178)&gt;0,'ÚHRADOVÝ KATALOG VZP - ZP'!M178,"")</f>
        <v/>
      </c>
      <c r="N174" s="48" t="str">
        <f>IF(LEN('ÚHRADOVÝ KATALOG VZP - ZP'!$N178)&gt;0,'ÚHRADOVÝ KATALOG VZP - ZP'!$N178,"")</f>
        <v/>
      </c>
      <c r="O174" s="48" t="str">
        <f>IF(LEN('ÚHRADOVÝ KATALOG VZP - ZP'!$N178)&gt;0,'ÚHRADOVÝ KATALOG VZP - ZP'!$N178,"")</f>
        <v/>
      </c>
      <c r="P174" s="65"/>
      <c r="Q174" s="66" t="str">
        <f>IF(LEN('ÚHRADOVÝ KATALOG VZP - ZP'!Q178)&gt;0,'ÚHRADOVÝ KATALOG VZP - ZP'!Q178,"")</f>
        <v/>
      </c>
      <c r="R174" s="67" t="str">
        <f>IF(LEN('ÚHRADOVÝ KATALOG VZP - ZP'!O178)&gt;0,'ÚHRADOVÝ KATALOG VZP - ZP'!O178,"")</f>
        <v/>
      </c>
    </row>
    <row r="175" spans="1:18" ht="30" customHeight="1" x14ac:dyDescent="0.2">
      <c r="A175" s="81" t="str">
        <f>IF(LEN('VZP - KONTROLA'!S179)=0,"",'ÚHRADOVÝ KATALOG VZP - ZP'!A179)</f>
        <v/>
      </c>
      <c r="B175" s="82" t="str">
        <f>IF(LEN('ÚHRADOVÝ KATALOG VZP - ZP'!B179)&gt;0,'ÚHRADOVÝ KATALOG VZP - ZP'!B179,"")</f>
        <v/>
      </c>
      <c r="C175" s="102" t="str">
        <f>IF(LEN('ÚHRADOVÝ KATALOG VZP - ZP'!C179)&gt;0,UPPER('ÚHRADOVÝ KATALOG VZP - ZP'!C179),"")</f>
        <v/>
      </c>
      <c r="D175" s="60" t="str">
        <f>IF(LEN('ÚHRADOVÝ KATALOG VZP - ZP'!D179)&gt;0,UPPER('ÚHRADOVÝ KATALOG VZP - ZP'!D179),"")</f>
        <v/>
      </c>
      <c r="E175" s="61" t="str">
        <f>IF(LEN('ÚHRADOVÝ KATALOG VZP - ZP'!E179)&gt;0,'ÚHRADOVÝ KATALOG VZP - ZP'!E179,"")</f>
        <v/>
      </c>
      <c r="F175" s="61" t="str">
        <f>IF(LEN('ÚHRADOVÝ KATALOG VZP - ZP'!F179)&gt;0,UPPER('ÚHRADOVÝ KATALOG VZP - ZP'!F179),"")</f>
        <v/>
      </c>
      <c r="G175" s="61" t="str">
        <f>IF(LEN('ÚHRADOVÝ KATALOG VZP - ZP'!G179)&gt;0,UPPER('ÚHRADOVÝ KATALOG VZP - ZP'!G179),"")</f>
        <v/>
      </c>
      <c r="H175" s="61" t="str">
        <f>IF(LEN('ÚHRADOVÝ KATALOG VZP - ZP'!H179)&gt;0,UPPER('ÚHRADOVÝ KATALOG VZP - ZP'!H179),"")</f>
        <v/>
      </c>
      <c r="I175" s="61" t="str">
        <f>IF(LEN('ÚHRADOVÝ KATALOG VZP - ZP'!I179)&gt;0,UPPER('ÚHRADOVÝ KATALOG VZP - ZP'!I179),"")</f>
        <v/>
      </c>
      <c r="J175" s="62" t="str">
        <f>IF(LEN('ÚHRADOVÝ KATALOG VZP - ZP'!J179)&gt;0,'ÚHRADOVÝ KATALOG VZP - ZP'!J179,"")</f>
        <v/>
      </c>
      <c r="K175" s="61" t="str">
        <f>IF(LEN('ÚHRADOVÝ KATALOG VZP - ZP'!K179)&gt;0,UPPER('ÚHRADOVÝ KATALOG VZP - ZP'!K179),"")</f>
        <v/>
      </c>
      <c r="L175" s="63" t="str">
        <f>IF(LEN('ÚHRADOVÝ KATALOG VZP - ZP'!L179)&gt;0,'ÚHRADOVÝ KATALOG VZP - ZP'!L179,"")</f>
        <v/>
      </c>
      <c r="M175" s="64" t="str">
        <f>IF(LEN('ÚHRADOVÝ KATALOG VZP - ZP'!M179)&gt;0,'ÚHRADOVÝ KATALOG VZP - ZP'!M179,"")</f>
        <v/>
      </c>
      <c r="N175" s="48" t="str">
        <f>IF(LEN('ÚHRADOVÝ KATALOG VZP - ZP'!$N179)&gt;0,'ÚHRADOVÝ KATALOG VZP - ZP'!$N179,"")</f>
        <v/>
      </c>
      <c r="O175" s="48" t="str">
        <f>IF(LEN('ÚHRADOVÝ KATALOG VZP - ZP'!$N179)&gt;0,'ÚHRADOVÝ KATALOG VZP - ZP'!$N179,"")</f>
        <v/>
      </c>
      <c r="P175" s="65"/>
      <c r="Q175" s="66" t="str">
        <f>IF(LEN('ÚHRADOVÝ KATALOG VZP - ZP'!Q179)&gt;0,'ÚHRADOVÝ KATALOG VZP - ZP'!Q179,"")</f>
        <v/>
      </c>
      <c r="R175" s="67" t="str">
        <f>IF(LEN('ÚHRADOVÝ KATALOG VZP - ZP'!O179)&gt;0,'ÚHRADOVÝ KATALOG VZP - ZP'!O179,"")</f>
        <v/>
      </c>
    </row>
    <row r="176" spans="1:18" ht="30" customHeight="1" x14ac:dyDescent="0.2">
      <c r="A176" s="81" t="str">
        <f>IF(LEN('VZP - KONTROLA'!S180)=0,"",'ÚHRADOVÝ KATALOG VZP - ZP'!A180)</f>
        <v/>
      </c>
      <c r="B176" s="82" t="str">
        <f>IF(LEN('ÚHRADOVÝ KATALOG VZP - ZP'!B180)&gt;0,'ÚHRADOVÝ KATALOG VZP - ZP'!B180,"")</f>
        <v/>
      </c>
      <c r="C176" s="102" t="str">
        <f>IF(LEN('ÚHRADOVÝ KATALOG VZP - ZP'!C180)&gt;0,UPPER('ÚHRADOVÝ KATALOG VZP - ZP'!C180),"")</f>
        <v/>
      </c>
      <c r="D176" s="60" t="str">
        <f>IF(LEN('ÚHRADOVÝ KATALOG VZP - ZP'!D180)&gt;0,UPPER('ÚHRADOVÝ KATALOG VZP - ZP'!D180),"")</f>
        <v/>
      </c>
      <c r="E176" s="61" t="str">
        <f>IF(LEN('ÚHRADOVÝ KATALOG VZP - ZP'!E180)&gt;0,'ÚHRADOVÝ KATALOG VZP - ZP'!E180,"")</f>
        <v/>
      </c>
      <c r="F176" s="61" t="str">
        <f>IF(LEN('ÚHRADOVÝ KATALOG VZP - ZP'!F180)&gt;0,UPPER('ÚHRADOVÝ KATALOG VZP - ZP'!F180),"")</f>
        <v/>
      </c>
      <c r="G176" s="61" t="str">
        <f>IF(LEN('ÚHRADOVÝ KATALOG VZP - ZP'!G180)&gt;0,UPPER('ÚHRADOVÝ KATALOG VZP - ZP'!G180),"")</f>
        <v/>
      </c>
      <c r="H176" s="61" t="str">
        <f>IF(LEN('ÚHRADOVÝ KATALOG VZP - ZP'!H180)&gt;0,UPPER('ÚHRADOVÝ KATALOG VZP - ZP'!H180),"")</f>
        <v/>
      </c>
      <c r="I176" s="61" t="str">
        <f>IF(LEN('ÚHRADOVÝ KATALOG VZP - ZP'!I180)&gt;0,UPPER('ÚHRADOVÝ KATALOG VZP - ZP'!I180),"")</f>
        <v/>
      </c>
      <c r="J176" s="62" t="str">
        <f>IF(LEN('ÚHRADOVÝ KATALOG VZP - ZP'!J180)&gt;0,'ÚHRADOVÝ KATALOG VZP - ZP'!J180,"")</f>
        <v/>
      </c>
      <c r="K176" s="61" t="str">
        <f>IF(LEN('ÚHRADOVÝ KATALOG VZP - ZP'!K180)&gt;0,UPPER('ÚHRADOVÝ KATALOG VZP - ZP'!K180),"")</f>
        <v/>
      </c>
      <c r="L176" s="63" t="str">
        <f>IF(LEN('ÚHRADOVÝ KATALOG VZP - ZP'!L180)&gt;0,'ÚHRADOVÝ KATALOG VZP - ZP'!L180,"")</f>
        <v/>
      </c>
      <c r="M176" s="64" t="str">
        <f>IF(LEN('ÚHRADOVÝ KATALOG VZP - ZP'!M180)&gt;0,'ÚHRADOVÝ KATALOG VZP - ZP'!M180,"")</f>
        <v/>
      </c>
      <c r="N176" s="48" t="str">
        <f>IF(LEN('ÚHRADOVÝ KATALOG VZP - ZP'!$N180)&gt;0,'ÚHRADOVÝ KATALOG VZP - ZP'!$N180,"")</f>
        <v/>
      </c>
      <c r="O176" s="48" t="str">
        <f>IF(LEN('ÚHRADOVÝ KATALOG VZP - ZP'!$N180)&gt;0,'ÚHRADOVÝ KATALOG VZP - ZP'!$N180,"")</f>
        <v/>
      </c>
      <c r="P176" s="65"/>
      <c r="Q176" s="66" t="str">
        <f>IF(LEN('ÚHRADOVÝ KATALOG VZP - ZP'!Q180)&gt;0,'ÚHRADOVÝ KATALOG VZP - ZP'!Q180,"")</f>
        <v/>
      </c>
      <c r="R176" s="67" t="str">
        <f>IF(LEN('ÚHRADOVÝ KATALOG VZP - ZP'!O180)&gt;0,'ÚHRADOVÝ KATALOG VZP - ZP'!O180,"")</f>
        <v/>
      </c>
    </row>
    <row r="177" spans="1:18" ht="30" customHeight="1" x14ac:dyDescent="0.2">
      <c r="A177" s="81" t="str">
        <f>IF(LEN('VZP - KONTROLA'!S181)=0,"",'ÚHRADOVÝ KATALOG VZP - ZP'!A181)</f>
        <v/>
      </c>
      <c r="B177" s="82" t="str">
        <f>IF(LEN('ÚHRADOVÝ KATALOG VZP - ZP'!B181)&gt;0,'ÚHRADOVÝ KATALOG VZP - ZP'!B181,"")</f>
        <v/>
      </c>
      <c r="C177" s="102" t="str">
        <f>IF(LEN('ÚHRADOVÝ KATALOG VZP - ZP'!C181)&gt;0,UPPER('ÚHRADOVÝ KATALOG VZP - ZP'!C181),"")</f>
        <v/>
      </c>
      <c r="D177" s="60" t="str">
        <f>IF(LEN('ÚHRADOVÝ KATALOG VZP - ZP'!D181)&gt;0,UPPER('ÚHRADOVÝ KATALOG VZP - ZP'!D181),"")</f>
        <v/>
      </c>
      <c r="E177" s="61" t="str">
        <f>IF(LEN('ÚHRADOVÝ KATALOG VZP - ZP'!E181)&gt;0,'ÚHRADOVÝ KATALOG VZP - ZP'!E181,"")</f>
        <v/>
      </c>
      <c r="F177" s="61" t="str">
        <f>IF(LEN('ÚHRADOVÝ KATALOG VZP - ZP'!F181)&gt;0,UPPER('ÚHRADOVÝ KATALOG VZP - ZP'!F181),"")</f>
        <v/>
      </c>
      <c r="G177" s="61" t="str">
        <f>IF(LEN('ÚHRADOVÝ KATALOG VZP - ZP'!G181)&gt;0,UPPER('ÚHRADOVÝ KATALOG VZP - ZP'!G181),"")</f>
        <v/>
      </c>
      <c r="H177" s="61" t="str">
        <f>IF(LEN('ÚHRADOVÝ KATALOG VZP - ZP'!H181)&gt;0,UPPER('ÚHRADOVÝ KATALOG VZP - ZP'!H181),"")</f>
        <v/>
      </c>
      <c r="I177" s="61" t="str">
        <f>IF(LEN('ÚHRADOVÝ KATALOG VZP - ZP'!I181)&gt;0,UPPER('ÚHRADOVÝ KATALOG VZP - ZP'!I181),"")</f>
        <v/>
      </c>
      <c r="J177" s="62" t="str">
        <f>IF(LEN('ÚHRADOVÝ KATALOG VZP - ZP'!J181)&gt;0,'ÚHRADOVÝ KATALOG VZP - ZP'!J181,"")</f>
        <v/>
      </c>
      <c r="K177" s="61" t="str">
        <f>IF(LEN('ÚHRADOVÝ KATALOG VZP - ZP'!K181)&gt;0,UPPER('ÚHRADOVÝ KATALOG VZP - ZP'!K181),"")</f>
        <v/>
      </c>
      <c r="L177" s="63" t="str">
        <f>IF(LEN('ÚHRADOVÝ KATALOG VZP - ZP'!L181)&gt;0,'ÚHRADOVÝ KATALOG VZP - ZP'!L181,"")</f>
        <v/>
      </c>
      <c r="M177" s="64" t="str">
        <f>IF(LEN('ÚHRADOVÝ KATALOG VZP - ZP'!M181)&gt;0,'ÚHRADOVÝ KATALOG VZP - ZP'!M181,"")</f>
        <v/>
      </c>
      <c r="N177" s="48" t="str">
        <f>IF(LEN('ÚHRADOVÝ KATALOG VZP - ZP'!$N181)&gt;0,'ÚHRADOVÝ KATALOG VZP - ZP'!$N181,"")</f>
        <v/>
      </c>
      <c r="O177" s="48" t="str">
        <f>IF(LEN('ÚHRADOVÝ KATALOG VZP - ZP'!$N181)&gt;0,'ÚHRADOVÝ KATALOG VZP - ZP'!$N181,"")</f>
        <v/>
      </c>
      <c r="P177" s="65"/>
      <c r="Q177" s="66" t="str">
        <f>IF(LEN('ÚHRADOVÝ KATALOG VZP - ZP'!Q181)&gt;0,'ÚHRADOVÝ KATALOG VZP - ZP'!Q181,"")</f>
        <v/>
      </c>
      <c r="R177" s="67" t="str">
        <f>IF(LEN('ÚHRADOVÝ KATALOG VZP - ZP'!O181)&gt;0,'ÚHRADOVÝ KATALOG VZP - ZP'!O181,"")</f>
        <v/>
      </c>
    </row>
    <row r="178" spans="1:18" ht="30" customHeight="1" x14ac:dyDescent="0.2">
      <c r="A178" s="81" t="str">
        <f>IF(LEN('VZP - KONTROLA'!S182)=0,"",'ÚHRADOVÝ KATALOG VZP - ZP'!A182)</f>
        <v/>
      </c>
      <c r="B178" s="82" t="str">
        <f>IF(LEN('ÚHRADOVÝ KATALOG VZP - ZP'!B182)&gt;0,'ÚHRADOVÝ KATALOG VZP - ZP'!B182,"")</f>
        <v/>
      </c>
      <c r="C178" s="102" t="str">
        <f>IF(LEN('ÚHRADOVÝ KATALOG VZP - ZP'!C182)&gt;0,UPPER('ÚHRADOVÝ KATALOG VZP - ZP'!C182),"")</f>
        <v/>
      </c>
      <c r="D178" s="60" t="str">
        <f>IF(LEN('ÚHRADOVÝ KATALOG VZP - ZP'!D182)&gt;0,UPPER('ÚHRADOVÝ KATALOG VZP - ZP'!D182),"")</f>
        <v/>
      </c>
      <c r="E178" s="61" t="str">
        <f>IF(LEN('ÚHRADOVÝ KATALOG VZP - ZP'!E182)&gt;0,'ÚHRADOVÝ KATALOG VZP - ZP'!E182,"")</f>
        <v/>
      </c>
      <c r="F178" s="61" t="str">
        <f>IF(LEN('ÚHRADOVÝ KATALOG VZP - ZP'!F182)&gt;0,UPPER('ÚHRADOVÝ KATALOG VZP - ZP'!F182),"")</f>
        <v/>
      </c>
      <c r="G178" s="61" t="str">
        <f>IF(LEN('ÚHRADOVÝ KATALOG VZP - ZP'!G182)&gt;0,UPPER('ÚHRADOVÝ KATALOG VZP - ZP'!G182),"")</f>
        <v/>
      </c>
      <c r="H178" s="61" t="str">
        <f>IF(LEN('ÚHRADOVÝ KATALOG VZP - ZP'!H182)&gt;0,UPPER('ÚHRADOVÝ KATALOG VZP - ZP'!H182),"")</f>
        <v/>
      </c>
      <c r="I178" s="61" t="str">
        <f>IF(LEN('ÚHRADOVÝ KATALOG VZP - ZP'!I182)&gt;0,UPPER('ÚHRADOVÝ KATALOG VZP - ZP'!I182),"")</f>
        <v/>
      </c>
      <c r="J178" s="62" t="str">
        <f>IF(LEN('ÚHRADOVÝ KATALOG VZP - ZP'!J182)&gt;0,'ÚHRADOVÝ KATALOG VZP - ZP'!J182,"")</f>
        <v/>
      </c>
      <c r="K178" s="61" t="str">
        <f>IF(LEN('ÚHRADOVÝ KATALOG VZP - ZP'!K182)&gt;0,UPPER('ÚHRADOVÝ KATALOG VZP - ZP'!K182),"")</f>
        <v/>
      </c>
      <c r="L178" s="63" t="str">
        <f>IF(LEN('ÚHRADOVÝ KATALOG VZP - ZP'!L182)&gt;0,'ÚHRADOVÝ KATALOG VZP - ZP'!L182,"")</f>
        <v/>
      </c>
      <c r="M178" s="64" t="str">
        <f>IF(LEN('ÚHRADOVÝ KATALOG VZP - ZP'!M182)&gt;0,'ÚHRADOVÝ KATALOG VZP - ZP'!M182,"")</f>
        <v/>
      </c>
      <c r="N178" s="48" t="str">
        <f>IF(LEN('ÚHRADOVÝ KATALOG VZP - ZP'!$N182)&gt;0,'ÚHRADOVÝ KATALOG VZP - ZP'!$N182,"")</f>
        <v/>
      </c>
      <c r="O178" s="48" t="str">
        <f>IF(LEN('ÚHRADOVÝ KATALOG VZP - ZP'!$N182)&gt;0,'ÚHRADOVÝ KATALOG VZP - ZP'!$N182,"")</f>
        <v/>
      </c>
      <c r="P178" s="65"/>
      <c r="Q178" s="66" t="str">
        <f>IF(LEN('ÚHRADOVÝ KATALOG VZP - ZP'!Q182)&gt;0,'ÚHRADOVÝ KATALOG VZP - ZP'!Q182,"")</f>
        <v/>
      </c>
      <c r="R178" s="67" t="str">
        <f>IF(LEN('ÚHRADOVÝ KATALOG VZP - ZP'!O182)&gt;0,'ÚHRADOVÝ KATALOG VZP - ZP'!O182,"")</f>
        <v/>
      </c>
    </row>
    <row r="179" spans="1:18" ht="30" customHeight="1" x14ac:dyDescent="0.2">
      <c r="A179" s="81" t="str">
        <f>IF(LEN('VZP - KONTROLA'!S183)=0,"",'ÚHRADOVÝ KATALOG VZP - ZP'!A183)</f>
        <v/>
      </c>
      <c r="B179" s="82" t="str">
        <f>IF(LEN('ÚHRADOVÝ KATALOG VZP - ZP'!B183)&gt;0,'ÚHRADOVÝ KATALOG VZP - ZP'!B183,"")</f>
        <v/>
      </c>
      <c r="C179" s="102" t="str">
        <f>IF(LEN('ÚHRADOVÝ KATALOG VZP - ZP'!C183)&gt;0,UPPER('ÚHRADOVÝ KATALOG VZP - ZP'!C183),"")</f>
        <v/>
      </c>
      <c r="D179" s="60" t="str">
        <f>IF(LEN('ÚHRADOVÝ KATALOG VZP - ZP'!D183)&gt;0,UPPER('ÚHRADOVÝ KATALOG VZP - ZP'!D183),"")</f>
        <v/>
      </c>
      <c r="E179" s="61" t="str">
        <f>IF(LEN('ÚHRADOVÝ KATALOG VZP - ZP'!E183)&gt;0,'ÚHRADOVÝ KATALOG VZP - ZP'!E183,"")</f>
        <v/>
      </c>
      <c r="F179" s="61" t="str">
        <f>IF(LEN('ÚHRADOVÝ KATALOG VZP - ZP'!F183)&gt;0,UPPER('ÚHRADOVÝ KATALOG VZP - ZP'!F183),"")</f>
        <v/>
      </c>
      <c r="G179" s="61" t="str">
        <f>IF(LEN('ÚHRADOVÝ KATALOG VZP - ZP'!G183)&gt;0,UPPER('ÚHRADOVÝ KATALOG VZP - ZP'!G183),"")</f>
        <v/>
      </c>
      <c r="H179" s="61" t="str">
        <f>IF(LEN('ÚHRADOVÝ KATALOG VZP - ZP'!H183)&gt;0,UPPER('ÚHRADOVÝ KATALOG VZP - ZP'!H183),"")</f>
        <v/>
      </c>
      <c r="I179" s="61" t="str">
        <f>IF(LEN('ÚHRADOVÝ KATALOG VZP - ZP'!I183)&gt;0,UPPER('ÚHRADOVÝ KATALOG VZP - ZP'!I183),"")</f>
        <v/>
      </c>
      <c r="J179" s="62" t="str">
        <f>IF(LEN('ÚHRADOVÝ KATALOG VZP - ZP'!J183)&gt;0,'ÚHRADOVÝ KATALOG VZP - ZP'!J183,"")</f>
        <v/>
      </c>
      <c r="K179" s="61" t="str">
        <f>IF(LEN('ÚHRADOVÝ KATALOG VZP - ZP'!K183)&gt;0,UPPER('ÚHRADOVÝ KATALOG VZP - ZP'!K183),"")</f>
        <v/>
      </c>
      <c r="L179" s="63" t="str">
        <f>IF(LEN('ÚHRADOVÝ KATALOG VZP - ZP'!L183)&gt;0,'ÚHRADOVÝ KATALOG VZP - ZP'!L183,"")</f>
        <v/>
      </c>
      <c r="M179" s="64" t="str">
        <f>IF(LEN('ÚHRADOVÝ KATALOG VZP - ZP'!M183)&gt;0,'ÚHRADOVÝ KATALOG VZP - ZP'!M183,"")</f>
        <v/>
      </c>
      <c r="N179" s="48" t="str">
        <f>IF(LEN('ÚHRADOVÝ KATALOG VZP - ZP'!$N183)&gt;0,'ÚHRADOVÝ KATALOG VZP - ZP'!$N183,"")</f>
        <v/>
      </c>
      <c r="O179" s="48" t="str">
        <f>IF(LEN('ÚHRADOVÝ KATALOG VZP - ZP'!$N183)&gt;0,'ÚHRADOVÝ KATALOG VZP - ZP'!$N183,"")</f>
        <v/>
      </c>
      <c r="P179" s="65"/>
      <c r="Q179" s="66" t="str">
        <f>IF(LEN('ÚHRADOVÝ KATALOG VZP - ZP'!Q183)&gt;0,'ÚHRADOVÝ KATALOG VZP - ZP'!Q183,"")</f>
        <v/>
      </c>
      <c r="R179" s="67" t="str">
        <f>IF(LEN('ÚHRADOVÝ KATALOG VZP - ZP'!O183)&gt;0,'ÚHRADOVÝ KATALOG VZP - ZP'!O183,"")</f>
        <v/>
      </c>
    </row>
    <row r="180" spans="1:18" ht="30" customHeight="1" x14ac:dyDescent="0.2">
      <c r="A180" s="81" t="str">
        <f>IF(LEN('VZP - KONTROLA'!S184)=0,"",'ÚHRADOVÝ KATALOG VZP - ZP'!A184)</f>
        <v/>
      </c>
      <c r="B180" s="82" t="str">
        <f>IF(LEN('ÚHRADOVÝ KATALOG VZP - ZP'!B184)&gt;0,'ÚHRADOVÝ KATALOG VZP - ZP'!B184,"")</f>
        <v/>
      </c>
      <c r="C180" s="102" t="str">
        <f>IF(LEN('ÚHRADOVÝ KATALOG VZP - ZP'!C184)&gt;0,UPPER('ÚHRADOVÝ KATALOG VZP - ZP'!C184),"")</f>
        <v/>
      </c>
      <c r="D180" s="60" t="str">
        <f>IF(LEN('ÚHRADOVÝ KATALOG VZP - ZP'!D184)&gt;0,UPPER('ÚHRADOVÝ KATALOG VZP - ZP'!D184),"")</f>
        <v/>
      </c>
      <c r="E180" s="61" t="str">
        <f>IF(LEN('ÚHRADOVÝ KATALOG VZP - ZP'!E184)&gt;0,'ÚHRADOVÝ KATALOG VZP - ZP'!E184,"")</f>
        <v/>
      </c>
      <c r="F180" s="61" t="str">
        <f>IF(LEN('ÚHRADOVÝ KATALOG VZP - ZP'!F184)&gt;0,UPPER('ÚHRADOVÝ KATALOG VZP - ZP'!F184),"")</f>
        <v/>
      </c>
      <c r="G180" s="61" t="str">
        <f>IF(LEN('ÚHRADOVÝ KATALOG VZP - ZP'!G184)&gt;0,UPPER('ÚHRADOVÝ KATALOG VZP - ZP'!G184),"")</f>
        <v/>
      </c>
      <c r="H180" s="61" t="str">
        <f>IF(LEN('ÚHRADOVÝ KATALOG VZP - ZP'!H184)&gt;0,UPPER('ÚHRADOVÝ KATALOG VZP - ZP'!H184),"")</f>
        <v/>
      </c>
      <c r="I180" s="61" t="str">
        <f>IF(LEN('ÚHRADOVÝ KATALOG VZP - ZP'!I184)&gt;0,UPPER('ÚHRADOVÝ KATALOG VZP - ZP'!I184),"")</f>
        <v/>
      </c>
      <c r="J180" s="62" t="str">
        <f>IF(LEN('ÚHRADOVÝ KATALOG VZP - ZP'!J184)&gt;0,'ÚHRADOVÝ KATALOG VZP - ZP'!J184,"")</f>
        <v/>
      </c>
      <c r="K180" s="61" t="str">
        <f>IF(LEN('ÚHRADOVÝ KATALOG VZP - ZP'!K184)&gt;0,UPPER('ÚHRADOVÝ KATALOG VZP - ZP'!K184),"")</f>
        <v/>
      </c>
      <c r="L180" s="63" t="str">
        <f>IF(LEN('ÚHRADOVÝ KATALOG VZP - ZP'!L184)&gt;0,'ÚHRADOVÝ KATALOG VZP - ZP'!L184,"")</f>
        <v/>
      </c>
      <c r="M180" s="64" t="str">
        <f>IF(LEN('ÚHRADOVÝ KATALOG VZP - ZP'!M184)&gt;0,'ÚHRADOVÝ KATALOG VZP - ZP'!M184,"")</f>
        <v/>
      </c>
      <c r="N180" s="48" t="str">
        <f>IF(LEN('ÚHRADOVÝ KATALOG VZP - ZP'!$N184)&gt;0,'ÚHRADOVÝ KATALOG VZP - ZP'!$N184,"")</f>
        <v/>
      </c>
      <c r="O180" s="48" t="str">
        <f>IF(LEN('ÚHRADOVÝ KATALOG VZP - ZP'!$N184)&gt;0,'ÚHRADOVÝ KATALOG VZP - ZP'!$N184,"")</f>
        <v/>
      </c>
      <c r="P180" s="65"/>
      <c r="Q180" s="66" t="str">
        <f>IF(LEN('ÚHRADOVÝ KATALOG VZP - ZP'!Q184)&gt;0,'ÚHRADOVÝ KATALOG VZP - ZP'!Q184,"")</f>
        <v/>
      </c>
      <c r="R180" s="67" t="str">
        <f>IF(LEN('ÚHRADOVÝ KATALOG VZP - ZP'!O184)&gt;0,'ÚHRADOVÝ KATALOG VZP - ZP'!O184,"")</f>
        <v/>
      </c>
    </row>
    <row r="181" spans="1:18" ht="30" customHeight="1" x14ac:dyDescent="0.2">
      <c r="A181" s="81" t="str">
        <f>IF(LEN('VZP - KONTROLA'!S185)=0,"",'ÚHRADOVÝ KATALOG VZP - ZP'!A185)</f>
        <v/>
      </c>
      <c r="B181" s="82" t="str">
        <f>IF(LEN('ÚHRADOVÝ KATALOG VZP - ZP'!B185)&gt;0,'ÚHRADOVÝ KATALOG VZP - ZP'!B185,"")</f>
        <v/>
      </c>
      <c r="C181" s="102" t="str">
        <f>IF(LEN('ÚHRADOVÝ KATALOG VZP - ZP'!C185)&gt;0,UPPER('ÚHRADOVÝ KATALOG VZP - ZP'!C185),"")</f>
        <v/>
      </c>
      <c r="D181" s="60" t="str">
        <f>IF(LEN('ÚHRADOVÝ KATALOG VZP - ZP'!D185)&gt;0,UPPER('ÚHRADOVÝ KATALOG VZP - ZP'!D185),"")</f>
        <v/>
      </c>
      <c r="E181" s="61" t="str">
        <f>IF(LEN('ÚHRADOVÝ KATALOG VZP - ZP'!E185)&gt;0,'ÚHRADOVÝ KATALOG VZP - ZP'!E185,"")</f>
        <v/>
      </c>
      <c r="F181" s="61" t="str">
        <f>IF(LEN('ÚHRADOVÝ KATALOG VZP - ZP'!F185)&gt;0,UPPER('ÚHRADOVÝ KATALOG VZP - ZP'!F185),"")</f>
        <v/>
      </c>
      <c r="G181" s="61" t="str">
        <f>IF(LEN('ÚHRADOVÝ KATALOG VZP - ZP'!G185)&gt;0,UPPER('ÚHRADOVÝ KATALOG VZP - ZP'!G185),"")</f>
        <v/>
      </c>
      <c r="H181" s="61" t="str">
        <f>IF(LEN('ÚHRADOVÝ KATALOG VZP - ZP'!H185)&gt;0,UPPER('ÚHRADOVÝ KATALOG VZP - ZP'!H185),"")</f>
        <v/>
      </c>
      <c r="I181" s="61" t="str">
        <f>IF(LEN('ÚHRADOVÝ KATALOG VZP - ZP'!I185)&gt;0,UPPER('ÚHRADOVÝ KATALOG VZP - ZP'!I185),"")</f>
        <v/>
      </c>
      <c r="J181" s="62" t="str">
        <f>IF(LEN('ÚHRADOVÝ KATALOG VZP - ZP'!J185)&gt;0,'ÚHRADOVÝ KATALOG VZP - ZP'!J185,"")</f>
        <v/>
      </c>
      <c r="K181" s="61" t="str">
        <f>IF(LEN('ÚHRADOVÝ KATALOG VZP - ZP'!K185)&gt;0,UPPER('ÚHRADOVÝ KATALOG VZP - ZP'!K185),"")</f>
        <v/>
      </c>
      <c r="L181" s="63" t="str">
        <f>IF(LEN('ÚHRADOVÝ KATALOG VZP - ZP'!L185)&gt;0,'ÚHRADOVÝ KATALOG VZP - ZP'!L185,"")</f>
        <v/>
      </c>
      <c r="M181" s="64" t="str">
        <f>IF(LEN('ÚHRADOVÝ KATALOG VZP - ZP'!M185)&gt;0,'ÚHRADOVÝ KATALOG VZP - ZP'!M185,"")</f>
        <v/>
      </c>
      <c r="N181" s="48" t="str">
        <f>IF(LEN('ÚHRADOVÝ KATALOG VZP - ZP'!$N185)&gt;0,'ÚHRADOVÝ KATALOG VZP - ZP'!$N185,"")</f>
        <v/>
      </c>
      <c r="O181" s="48" t="str">
        <f>IF(LEN('ÚHRADOVÝ KATALOG VZP - ZP'!$N185)&gt;0,'ÚHRADOVÝ KATALOG VZP - ZP'!$N185,"")</f>
        <v/>
      </c>
      <c r="P181" s="65"/>
      <c r="Q181" s="66" t="str">
        <f>IF(LEN('ÚHRADOVÝ KATALOG VZP - ZP'!Q185)&gt;0,'ÚHRADOVÝ KATALOG VZP - ZP'!Q185,"")</f>
        <v/>
      </c>
      <c r="R181" s="67" t="str">
        <f>IF(LEN('ÚHRADOVÝ KATALOG VZP - ZP'!O185)&gt;0,'ÚHRADOVÝ KATALOG VZP - ZP'!O185,"")</f>
        <v/>
      </c>
    </row>
    <row r="182" spans="1:18" ht="30" customHeight="1" x14ac:dyDescent="0.2">
      <c r="A182" s="81" t="str">
        <f>IF(LEN('VZP - KONTROLA'!S186)=0,"",'ÚHRADOVÝ KATALOG VZP - ZP'!A186)</f>
        <v/>
      </c>
      <c r="B182" s="82" t="str">
        <f>IF(LEN('ÚHRADOVÝ KATALOG VZP - ZP'!B186)&gt;0,'ÚHRADOVÝ KATALOG VZP - ZP'!B186,"")</f>
        <v/>
      </c>
      <c r="C182" s="102" t="str">
        <f>IF(LEN('ÚHRADOVÝ KATALOG VZP - ZP'!C186)&gt;0,UPPER('ÚHRADOVÝ KATALOG VZP - ZP'!C186),"")</f>
        <v/>
      </c>
      <c r="D182" s="60" t="str">
        <f>IF(LEN('ÚHRADOVÝ KATALOG VZP - ZP'!D186)&gt;0,UPPER('ÚHRADOVÝ KATALOG VZP - ZP'!D186),"")</f>
        <v/>
      </c>
      <c r="E182" s="61" t="str">
        <f>IF(LEN('ÚHRADOVÝ KATALOG VZP - ZP'!E186)&gt;0,'ÚHRADOVÝ KATALOG VZP - ZP'!E186,"")</f>
        <v/>
      </c>
      <c r="F182" s="61" t="str">
        <f>IF(LEN('ÚHRADOVÝ KATALOG VZP - ZP'!F186)&gt;0,UPPER('ÚHRADOVÝ KATALOG VZP - ZP'!F186),"")</f>
        <v/>
      </c>
      <c r="G182" s="61" t="str">
        <f>IF(LEN('ÚHRADOVÝ KATALOG VZP - ZP'!G186)&gt;0,UPPER('ÚHRADOVÝ KATALOG VZP - ZP'!G186),"")</f>
        <v/>
      </c>
      <c r="H182" s="61" t="str">
        <f>IF(LEN('ÚHRADOVÝ KATALOG VZP - ZP'!H186)&gt;0,UPPER('ÚHRADOVÝ KATALOG VZP - ZP'!H186),"")</f>
        <v/>
      </c>
      <c r="I182" s="61" t="str">
        <f>IF(LEN('ÚHRADOVÝ KATALOG VZP - ZP'!I186)&gt;0,UPPER('ÚHRADOVÝ KATALOG VZP - ZP'!I186),"")</f>
        <v/>
      </c>
      <c r="J182" s="62" t="str">
        <f>IF(LEN('ÚHRADOVÝ KATALOG VZP - ZP'!J186)&gt;0,'ÚHRADOVÝ KATALOG VZP - ZP'!J186,"")</f>
        <v/>
      </c>
      <c r="K182" s="61" t="str">
        <f>IF(LEN('ÚHRADOVÝ KATALOG VZP - ZP'!K186)&gt;0,UPPER('ÚHRADOVÝ KATALOG VZP - ZP'!K186),"")</f>
        <v/>
      </c>
      <c r="L182" s="63" t="str">
        <f>IF(LEN('ÚHRADOVÝ KATALOG VZP - ZP'!L186)&gt;0,'ÚHRADOVÝ KATALOG VZP - ZP'!L186,"")</f>
        <v/>
      </c>
      <c r="M182" s="64" t="str">
        <f>IF(LEN('ÚHRADOVÝ KATALOG VZP - ZP'!M186)&gt;0,'ÚHRADOVÝ KATALOG VZP - ZP'!M186,"")</f>
        <v/>
      </c>
      <c r="N182" s="48" t="str">
        <f>IF(LEN('ÚHRADOVÝ KATALOG VZP - ZP'!$N186)&gt;0,'ÚHRADOVÝ KATALOG VZP - ZP'!$N186,"")</f>
        <v/>
      </c>
      <c r="O182" s="48" t="str">
        <f>IF(LEN('ÚHRADOVÝ KATALOG VZP - ZP'!$N186)&gt;0,'ÚHRADOVÝ KATALOG VZP - ZP'!$N186,"")</f>
        <v/>
      </c>
      <c r="P182" s="65"/>
      <c r="Q182" s="66" t="str">
        <f>IF(LEN('ÚHRADOVÝ KATALOG VZP - ZP'!Q186)&gt;0,'ÚHRADOVÝ KATALOG VZP - ZP'!Q186,"")</f>
        <v/>
      </c>
      <c r="R182" s="67" t="str">
        <f>IF(LEN('ÚHRADOVÝ KATALOG VZP - ZP'!O186)&gt;0,'ÚHRADOVÝ KATALOG VZP - ZP'!O186,"")</f>
        <v/>
      </c>
    </row>
    <row r="183" spans="1:18" ht="30" customHeight="1" x14ac:dyDescent="0.2">
      <c r="A183" s="81" t="str">
        <f>IF(LEN('VZP - KONTROLA'!S187)=0,"",'ÚHRADOVÝ KATALOG VZP - ZP'!A187)</f>
        <v/>
      </c>
      <c r="B183" s="82" t="str">
        <f>IF(LEN('ÚHRADOVÝ KATALOG VZP - ZP'!B187)&gt;0,'ÚHRADOVÝ KATALOG VZP - ZP'!B187,"")</f>
        <v/>
      </c>
      <c r="C183" s="102" t="str">
        <f>IF(LEN('ÚHRADOVÝ KATALOG VZP - ZP'!C187)&gt;0,UPPER('ÚHRADOVÝ KATALOG VZP - ZP'!C187),"")</f>
        <v/>
      </c>
      <c r="D183" s="60" t="str">
        <f>IF(LEN('ÚHRADOVÝ KATALOG VZP - ZP'!D187)&gt;0,UPPER('ÚHRADOVÝ KATALOG VZP - ZP'!D187),"")</f>
        <v/>
      </c>
      <c r="E183" s="61" t="str">
        <f>IF(LEN('ÚHRADOVÝ KATALOG VZP - ZP'!E187)&gt;0,'ÚHRADOVÝ KATALOG VZP - ZP'!E187,"")</f>
        <v/>
      </c>
      <c r="F183" s="61" t="str">
        <f>IF(LEN('ÚHRADOVÝ KATALOG VZP - ZP'!F187)&gt;0,UPPER('ÚHRADOVÝ KATALOG VZP - ZP'!F187),"")</f>
        <v/>
      </c>
      <c r="G183" s="61" t="str">
        <f>IF(LEN('ÚHRADOVÝ KATALOG VZP - ZP'!G187)&gt;0,UPPER('ÚHRADOVÝ KATALOG VZP - ZP'!G187),"")</f>
        <v/>
      </c>
      <c r="H183" s="61" t="str">
        <f>IF(LEN('ÚHRADOVÝ KATALOG VZP - ZP'!H187)&gt;0,UPPER('ÚHRADOVÝ KATALOG VZP - ZP'!H187),"")</f>
        <v/>
      </c>
      <c r="I183" s="61" t="str">
        <f>IF(LEN('ÚHRADOVÝ KATALOG VZP - ZP'!I187)&gt;0,UPPER('ÚHRADOVÝ KATALOG VZP - ZP'!I187),"")</f>
        <v/>
      </c>
      <c r="J183" s="62" t="str">
        <f>IF(LEN('ÚHRADOVÝ KATALOG VZP - ZP'!J187)&gt;0,'ÚHRADOVÝ KATALOG VZP - ZP'!J187,"")</f>
        <v/>
      </c>
      <c r="K183" s="61" t="str">
        <f>IF(LEN('ÚHRADOVÝ KATALOG VZP - ZP'!K187)&gt;0,UPPER('ÚHRADOVÝ KATALOG VZP - ZP'!K187),"")</f>
        <v/>
      </c>
      <c r="L183" s="63" t="str">
        <f>IF(LEN('ÚHRADOVÝ KATALOG VZP - ZP'!L187)&gt;0,'ÚHRADOVÝ KATALOG VZP - ZP'!L187,"")</f>
        <v/>
      </c>
      <c r="M183" s="64" t="str">
        <f>IF(LEN('ÚHRADOVÝ KATALOG VZP - ZP'!M187)&gt;0,'ÚHRADOVÝ KATALOG VZP - ZP'!M187,"")</f>
        <v/>
      </c>
      <c r="N183" s="48" t="str">
        <f>IF(LEN('ÚHRADOVÝ KATALOG VZP - ZP'!$N187)&gt;0,'ÚHRADOVÝ KATALOG VZP - ZP'!$N187,"")</f>
        <v/>
      </c>
      <c r="O183" s="48" t="str">
        <f>IF(LEN('ÚHRADOVÝ KATALOG VZP - ZP'!$N187)&gt;0,'ÚHRADOVÝ KATALOG VZP - ZP'!$N187,"")</f>
        <v/>
      </c>
      <c r="P183" s="65"/>
      <c r="Q183" s="66" t="str">
        <f>IF(LEN('ÚHRADOVÝ KATALOG VZP - ZP'!Q187)&gt;0,'ÚHRADOVÝ KATALOG VZP - ZP'!Q187,"")</f>
        <v/>
      </c>
      <c r="R183" s="67" t="str">
        <f>IF(LEN('ÚHRADOVÝ KATALOG VZP - ZP'!O187)&gt;0,'ÚHRADOVÝ KATALOG VZP - ZP'!O187,"")</f>
        <v/>
      </c>
    </row>
    <row r="184" spans="1:18" ht="30" customHeight="1" x14ac:dyDescent="0.2">
      <c r="A184" s="81" t="str">
        <f>IF(LEN('VZP - KONTROLA'!S188)=0,"",'ÚHRADOVÝ KATALOG VZP - ZP'!A188)</f>
        <v/>
      </c>
      <c r="B184" s="82" t="str">
        <f>IF(LEN('ÚHRADOVÝ KATALOG VZP - ZP'!B188)&gt;0,'ÚHRADOVÝ KATALOG VZP - ZP'!B188,"")</f>
        <v/>
      </c>
      <c r="C184" s="102" t="str">
        <f>IF(LEN('ÚHRADOVÝ KATALOG VZP - ZP'!C188)&gt;0,UPPER('ÚHRADOVÝ KATALOG VZP - ZP'!C188),"")</f>
        <v/>
      </c>
      <c r="D184" s="60" t="str">
        <f>IF(LEN('ÚHRADOVÝ KATALOG VZP - ZP'!D188)&gt;0,UPPER('ÚHRADOVÝ KATALOG VZP - ZP'!D188),"")</f>
        <v/>
      </c>
      <c r="E184" s="61" t="str">
        <f>IF(LEN('ÚHRADOVÝ KATALOG VZP - ZP'!E188)&gt;0,'ÚHRADOVÝ KATALOG VZP - ZP'!E188,"")</f>
        <v/>
      </c>
      <c r="F184" s="61" t="str">
        <f>IF(LEN('ÚHRADOVÝ KATALOG VZP - ZP'!F188)&gt;0,UPPER('ÚHRADOVÝ KATALOG VZP - ZP'!F188),"")</f>
        <v/>
      </c>
      <c r="G184" s="61" t="str">
        <f>IF(LEN('ÚHRADOVÝ KATALOG VZP - ZP'!G188)&gt;0,UPPER('ÚHRADOVÝ KATALOG VZP - ZP'!G188),"")</f>
        <v/>
      </c>
      <c r="H184" s="61" t="str">
        <f>IF(LEN('ÚHRADOVÝ KATALOG VZP - ZP'!H188)&gt;0,UPPER('ÚHRADOVÝ KATALOG VZP - ZP'!H188),"")</f>
        <v/>
      </c>
      <c r="I184" s="61" t="str">
        <f>IF(LEN('ÚHRADOVÝ KATALOG VZP - ZP'!I188)&gt;0,UPPER('ÚHRADOVÝ KATALOG VZP - ZP'!I188),"")</f>
        <v/>
      </c>
      <c r="J184" s="62" t="str">
        <f>IF(LEN('ÚHRADOVÝ KATALOG VZP - ZP'!J188)&gt;0,'ÚHRADOVÝ KATALOG VZP - ZP'!J188,"")</f>
        <v/>
      </c>
      <c r="K184" s="61" t="str">
        <f>IF(LEN('ÚHRADOVÝ KATALOG VZP - ZP'!K188)&gt;0,UPPER('ÚHRADOVÝ KATALOG VZP - ZP'!K188),"")</f>
        <v/>
      </c>
      <c r="L184" s="63" t="str">
        <f>IF(LEN('ÚHRADOVÝ KATALOG VZP - ZP'!L188)&gt;0,'ÚHRADOVÝ KATALOG VZP - ZP'!L188,"")</f>
        <v/>
      </c>
      <c r="M184" s="64" t="str">
        <f>IF(LEN('ÚHRADOVÝ KATALOG VZP - ZP'!M188)&gt;0,'ÚHRADOVÝ KATALOG VZP - ZP'!M188,"")</f>
        <v/>
      </c>
      <c r="N184" s="48" t="str">
        <f>IF(LEN('ÚHRADOVÝ KATALOG VZP - ZP'!$N188)&gt;0,'ÚHRADOVÝ KATALOG VZP - ZP'!$N188,"")</f>
        <v/>
      </c>
      <c r="O184" s="48" t="str">
        <f>IF(LEN('ÚHRADOVÝ KATALOG VZP - ZP'!$N188)&gt;0,'ÚHRADOVÝ KATALOG VZP - ZP'!$N188,"")</f>
        <v/>
      </c>
      <c r="P184" s="65"/>
      <c r="Q184" s="66" t="str">
        <f>IF(LEN('ÚHRADOVÝ KATALOG VZP - ZP'!Q188)&gt;0,'ÚHRADOVÝ KATALOG VZP - ZP'!Q188,"")</f>
        <v/>
      </c>
      <c r="R184" s="67" t="str">
        <f>IF(LEN('ÚHRADOVÝ KATALOG VZP - ZP'!O188)&gt;0,'ÚHRADOVÝ KATALOG VZP - ZP'!O188,"")</f>
        <v/>
      </c>
    </row>
    <row r="185" spans="1:18" ht="30" customHeight="1" x14ac:dyDescent="0.2">
      <c r="A185" s="81" t="str">
        <f>IF(LEN('VZP - KONTROLA'!S189)=0,"",'ÚHRADOVÝ KATALOG VZP - ZP'!A189)</f>
        <v/>
      </c>
      <c r="B185" s="82" t="str">
        <f>IF(LEN('ÚHRADOVÝ KATALOG VZP - ZP'!B189)&gt;0,'ÚHRADOVÝ KATALOG VZP - ZP'!B189,"")</f>
        <v/>
      </c>
      <c r="C185" s="102" t="str">
        <f>IF(LEN('ÚHRADOVÝ KATALOG VZP - ZP'!C189)&gt;0,UPPER('ÚHRADOVÝ KATALOG VZP - ZP'!C189),"")</f>
        <v/>
      </c>
      <c r="D185" s="60" t="str">
        <f>IF(LEN('ÚHRADOVÝ KATALOG VZP - ZP'!D189)&gt;0,UPPER('ÚHRADOVÝ KATALOG VZP - ZP'!D189),"")</f>
        <v/>
      </c>
      <c r="E185" s="61" t="str">
        <f>IF(LEN('ÚHRADOVÝ KATALOG VZP - ZP'!E189)&gt;0,'ÚHRADOVÝ KATALOG VZP - ZP'!E189,"")</f>
        <v/>
      </c>
      <c r="F185" s="61" t="str">
        <f>IF(LEN('ÚHRADOVÝ KATALOG VZP - ZP'!F189)&gt;0,UPPER('ÚHRADOVÝ KATALOG VZP - ZP'!F189),"")</f>
        <v/>
      </c>
      <c r="G185" s="61" t="str">
        <f>IF(LEN('ÚHRADOVÝ KATALOG VZP - ZP'!G189)&gt;0,UPPER('ÚHRADOVÝ KATALOG VZP - ZP'!G189),"")</f>
        <v/>
      </c>
      <c r="H185" s="61" t="str">
        <f>IF(LEN('ÚHRADOVÝ KATALOG VZP - ZP'!H189)&gt;0,UPPER('ÚHRADOVÝ KATALOG VZP - ZP'!H189),"")</f>
        <v/>
      </c>
      <c r="I185" s="61" t="str">
        <f>IF(LEN('ÚHRADOVÝ KATALOG VZP - ZP'!I189)&gt;0,UPPER('ÚHRADOVÝ KATALOG VZP - ZP'!I189),"")</f>
        <v/>
      </c>
      <c r="J185" s="62" t="str">
        <f>IF(LEN('ÚHRADOVÝ KATALOG VZP - ZP'!J189)&gt;0,'ÚHRADOVÝ KATALOG VZP - ZP'!J189,"")</f>
        <v/>
      </c>
      <c r="K185" s="61" t="str">
        <f>IF(LEN('ÚHRADOVÝ KATALOG VZP - ZP'!K189)&gt;0,UPPER('ÚHRADOVÝ KATALOG VZP - ZP'!K189),"")</f>
        <v/>
      </c>
      <c r="L185" s="63" t="str">
        <f>IF(LEN('ÚHRADOVÝ KATALOG VZP - ZP'!L189)&gt;0,'ÚHRADOVÝ KATALOG VZP - ZP'!L189,"")</f>
        <v/>
      </c>
      <c r="M185" s="64" t="str">
        <f>IF(LEN('ÚHRADOVÝ KATALOG VZP - ZP'!M189)&gt;0,'ÚHRADOVÝ KATALOG VZP - ZP'!M189,"")</f>
        <v/>
      </c>
      <c r="N185" s="48" t="str">
        <f>IF(LEN('ÚHRADOVÝ KATALOG VZP - ZP'!$N189)&gt;0,'ÚHRADOVÝ KATALOG VZP - ZP'!$N189,"")</f>
        <v/>
      </c>
      <c r="O185" s="48" t="str">
        <f>IF(LEN('ÚHRADOVÝ KATALOG VZP - ZP'!$N189)&gt;0,'ÚHRADOVÝ KATALOG VZP - ZP'!$N189,"")</f>
        <v/>
      </c>
      <c r="P185" s="65"/>
      <c r="Q185" s="66" t="str">
        <f>IF(LEN('ÚHRADOVÝ KATALOG VZP - ZP'!Q189)&gt;0,'ÚHRADOVÝ KATALOG VZP - ZP'!Q189,"")</f>
        <v/>
      </c>
      <c r="R185" s="67" t="str">
        <f>IF(LEN('ÚHRADOVÝ KATALOG VZP - ZP'!O189)&gt;0,'ÚHRADOVÝ KATALOG VZP - ZP'!O189,"")</f>
        <v/>
      </c>
    </row>
    <row r="186" spans="1:18" ht="30" customHeight="1" x14ac:dyDescent="0.2">
      <c r="A186" s="81" t="str">
        <f>IF(LEN('VZP - KONTROLA'!S190)=0,"",'ÚHRADOVÝ KATALOG VZP - ZP'!A190)</f>
        <v/>
      </c>
      <c r="B186" s="82" t="str">
        <f>IF(LEN('ÚHRADOVÝ KATALOG VZP - ZP'!B190)&gt;0,'ÚHRADOVÝ KATALOG VZP - ZP'!B190,"")</f>
        <v/>
      </c>
      <c r="C186" s="102" t="str">
        <f>IF(LEN('ÚHRADOVÝ KATALOG VZP - ZP'!C190)&gt;0,UPPER('ÚHRADOVÝ KATALOG VZP - ZP'!C190),"")</f>
        <v/>
      </c>
      <c r="D186" s="60" t="str">
        <f>IF(LEN('ÚHRADOVÝ KATALOG VZP - ZP'!D190)&gt;0,UPPER('ÚHRADOVÝ KATALOG VZP - ZP'!D190),"")</f>
        <v/>
      </c>
      <c r="E186" s="61" t="str">
        <f>IF(LEN('ÚHRADOVÝ KATALOG VZP - ZP'!E190)&gt;0,'ÚHRADOVÝ KATALOG VZP - ZP'!E190,"")</f>
        <v/>
      </c>
      <c r="F186" s="61" t="str">
        <f>IF(LEN('ÚHRADOVÝ KATALOG VZP - ZP'!F190)&gt;0,UPPER('ÚHRADOVÝ KATALOG VZP - ZP'!F190),"")</f>
        <v/>
      </c>
      <c r="G186" s="61" t="str">
        <f>IF(LEN('ÚHRADOVÝ KATALOG VZP - ZP'!G190)&gt;0,UPPER('ÚHRADOVÝ KATALOG VZP - ZP'!G190),"")</f>
        <v/>
      </c>
      <c r="H186" s="61" t="str">
        <f>IF(LEN('ÚHRADOVÝ KATALOG VZP - ZP'!H190)&gt;0,UPPER('ÚHRADOVÝ KATALOG VZP - ZP'!H190),"")</f>
        <v/>
      </c>
      <c r="I186" s="61" t="str">
        <f>IF(LEN('ÚHRADOVÝ KATALOG VZP - ZP'!I190)&gt;0,UPPER('ÚHRADOVÝ KATALOG VZP - ZP'!I190),"")</f>
        <v/>
      </c>
      <c r="J186" s="62" t="str">
        <f>IF(LEN('ÚHRADOVÝ KATALOG VZP - ZP'!J190)&gt;0,'ÚHRADOVÝ KATALOG VZP - ZP'!J190,"")</f>
        <v/>
      </c>
      <c r="K186" s="61" t="str">
        <f>IF(LEN('ÚHRADOVÝ KATALOG VZP - ZP'!K190)&gt;0,UPPER('ÚHRADOVÝ KATALOG VZP - ZP'!K190),"")</f>
        <v/>
      </c>
      <c r="L186" s="63" t="str">
        <f>IF(LEN('ÚHRADOVÝ KATALOG VZP - ZP'!L190)&gt;0,'ÚHRADOVÝ KATALOG VZP - ZP'!L190,"")</f>
        <v/>
      </c>
      <c r="M186" s="64" t="str">
        <f>IF(LEN('ÚHRADOVÝ KATALOG VZP - ZP'!M190)&gt;0,'ÚHRADOVÝ KATALOG VZP - ZP'!M190,"")</f>
        <v/>
      </c>
      <c r="N186" s="48" t="str">
        <f>IF(LEN('ÚHRADOVÝ KATALOG VZP - ZP'!$N190)&gt;0,'ÚHRADOVÝ KATALOG VZP - ZP'!$N190,"")</f>
        <v/>
      </c>
      <c r="O186" s="48" t="str">
        <f>IF(LEN('ÚHRADOVÝ KATALOG VZP - ZP'!$N190)&gt;0,'ÚHRADOVÝ KATALOG VZP - ZP'!$N190,"")</f>
        <v/>
      </c>
      <c r="P186" s="65"/>
      <c r="Q186" s="66" t="str">
        <f>IF(LEN('ÚHRADOVÝ KATALOG VZP - ZP'!Q190)&gt;0,'ÚHRADOVÝ KATALOG VZP - ZP'!Q190,"")</f>
        <v/>
      </c>
      <c r="R186" s="67" t="str">
        <f>IF(LEN('ÚHRADOVÝ KATALOG VZP - ZP'!O190)&gt;0,'ÚHRADOVÝ KATALOG VZP - ZP'!O190,"")</f>
        <v/>
      </c>
    </row>
    <row r="187" spans="1:18" ht="30" customHeight="1" x14ac:dyDescent="0.2">
      <c r="A187" s="81" t="str">
        <f>IF(LEN('VZP - KONTROLA'!S191)=0,"",'ÚHRADOVÝ KATALOG VZP - ZP'!A191)</f>
        <v/>
      </c>
      <c r="B187" s="82" t="str">
        <f>IF(LEN('ÚHRADOVÝ KATALOG VZP - ZP'!B191)&gt;0,'ÚHRADOVÝ KATALOG VZP - ZP'!B191,"")</f>
        <v/>
      </c>
      <c r="C187" s="102" t="str">
        <f>IF(LEN('ÚHRADOVÝ KATALOG VZP - ZP'!C191)&gt;0,UPPER('ÚHRADOVÝ KATALOG VZP - ZP'!C191),"")</f>
        <v/>
      </c>
      <c r="D187" s="60" t="str">
        <f>IF(LEN('ÚHRADOVÝ KATALOG VZP - ZP'!D191)&gt;0,UPPER('ÚHRADOVÝ KATALOG VZP - ZP'!D191),"")</f>
        <v/>
      </c>
      <c r="E187" s="61" t="str">
        <f>IF(LEN('ÚHRADOVÝ KATALOG VZP - ZP'!E191)&gt;0,'ÚHRADOVÝ KATALOG VZP - ZP'!E191,"")</f>
        <v/>
      </c>
      <c r="F187" s="61" t="str">
        <f>IF(LEN('ÚHRADOVÝ KATALOG VZP - ZP'!F191)&gt;0,UPPER('ÚHRADOVÝ KATALOG VZP - ZP'!F191),"")</f>
        <v/>
      </c>
      <c r="G187" s="61" t="str">
        <f>IF(LEN('ÚHRADOVÝ KATALOG VZP - ZP'!G191)&gt;0,UPPER('ÚHRADOVÝ KATALOG VZP - ZP'!G191),"")</f>
        <v/>
      </c>
      <c r="H187" s="61" t="str">
        <f>IF(LEN('ÚHRADOVÝ KATALOG VZP - ZP'!H191)&gt;0,UPPER('ÚHRADOVÝ KATALOG VZP - ZP'!H191),"")</f>
        <v/>
      </c>
      <c r="I187" s="61" t="str">
        <f>IF(LEN('ÚHRADOVÝ KATALOG VZP - ZP'!I191)&gt;0,UPPER('ÚHRADOVÝ KATALOG VZP - ZP'!I191),"")</f>
        <v/>
      </c>
      <c r="J187" s="62" t="str">
        <f>IF(LEN('ÚHRADOVÝ KATALOG VZP - ZP'!J191)&gt;0,'ÚHRADOVÝ KATALOG VZP - ZP'!J191,"")</f>
        <v/>
      </c>
      <c r="K187" s="61" t="str">
        <f>IF(LEN('ÚHRADOVÝ KATALOG VZP - ZP'!K191)&gt;0,UPPER('ÚHRADOVÝ KATALOG VZP - ZP'!K191),"")</f>
        <v/>
      </c>
      <c r="L187" s="63" t="str">
        <f>IF(LEN('ÚHRADOVÝ KATALOG VZP - ZP'!L191)&gt;0,'ÚHRADOVÝ KATALOG VZP - ZP'!L191,"")</f>
        <v/>
      </c>
      <c r="M187" s="64" t="str">
        <f>IF(LEN('ÚHRADOVÝ KATALOG VZP - ZP'!M191)&gt;0,'ÚHRADOVÝ KATALOG VZP - ZP'!M191,"")</f>
        <v/>
      </c>
      <c r="N187" s="48" t="str">
        <f>IF(LEN('ÚHRADOVÝ KATALOG VZP - ZP'!$N191)&gt;0,'ÚHRADOVÝ KATALOG VZP - ZP'!$N191,"")</f>
        <v/>
      </c>
      <c r="O187" s="48" t="str">
        <f>IF(LEN('ÚHRADOVÝ KATALOG VZP - ZP'!$N191)&gt;0,'ÚHRADOVÝ KATALOG VZP - ZP'!$N191,"")</f>
        <v/>
      </c>
      <c r="P187" s="65"/>
      <c r="Q187" s="66" t="str">
        <f>IF(LEN('ÚHRADOVÝ KATALOG VZP - ZP'!Q191)&gt;0,'ÚHRADOVÝ KATALOG VZP - ZP'!Q191,"")</f>
        <v/>
      </c>
      <c r="R187" s="67" t="str">
        <f>IF(LEN('ÚHRADOVÝ KATALOG VZP - ZP'!O191)&gt;0,'ÚHRADOVÝ KATALOG VZP - ZP'!O191,"")</f>
        <v/>
      </c>
    </row>
    <row r="188" spans="1:18" ht="30" customHeight="1" x14ac:dyDescent="0.2">
      <c r="A188" s="81" t="str">
        <f>IF(LEN('VZP - KONTROLA'!S192)=0,"",'ÚHRADOVÝ KATALOG VZP - ZP'!A192)</f>
        <v/>
      </c>
      <c r="B188" s="82" t="str">
        <f>IF(LEN('ÚHRADOVÝ KATALOG VZP - ZP'!B192)&gt;0,'ÚHRADOVÝ KATALOG VZP - ZP'!B192,"")</f>
        <v/>
      </c>
      <c r="C188" s="102" t="str">
        <f>IF(LEN('ÚHRADOVÝ KATALOG VZP - ZP'!C192)&gt;0,UPPER('ÚHRADOVÝ KATALOG VZP - ZP'!C192),"")</f>
        <v/>
      </c>
      <c r="D188" s="60" t="str">
        <f>IF(LEN('ÚHRADOVÝ KATALOG VZP - ZP'!D192)&gt;0,UPPER('ÚHRADOVÝ KATALOG VZP - ZP'!D192),"")</f>
        <v/>
      </c>
      <c r="E188" s="61" t="str">
        <f>IF(LEN('ÚHRADOVÝ KATALOG VZP - ZP'!E192)&gt;0,'ÚHRADOVÝ KATALOG VZP - ZP'!E192,"")</f>
        <v/>
      </c>
      <c r="F188" s="61" t="str">
        <f>IF(LEN('ÚHRADOVÝ KATALOG VZP - ZP'!F192)&gt;0,UPPER('ÚHRADOVÝ KATALOG VZP - ZP'!F192),"")</f>
        <v/>
      </c>
      <c r="G188" s="61" t="str">
        <f>IF(LEN('ÚHRADOVÝ KATALOG VZP - ZP'!G192)&gt;0,UPPER('ÚHRADOVÝ KATALOG VZP - ZP'!G192),"")</f>
        <v/>
      </c>
      <c r="H188" s="61" t="str">
        <f>IF(LEN('ÚHRADOVÝ KATALOG VZP - ZP'!H192)&gt;0,UPPER('ÚHRADOVÝ KATALOG VZP - ZP'!H192),"")</f>
        <v/>
      </c>
      <c r="I188" s="61" t="str">
        <f>IF(LEN('ÚHRADOVÝ KATALOG VZP - ZP'!I192)&gt;0,UPPER('ÚHRADOVÝ KATALOG VZP - ZP'!I192),"")</f>
        <v/>
      </c>
      <c r="J188" s="62" t="str">
        <f>IF(LEN('ÚHRADOVÝ KATALOG VZP - ZP'!J192)&gt;0,'ÚHRADOVÝ KATALOG VZP - ZP'!J192,"")</f>
        <v/>
      </c>
      <c r="K188" s="61" t="str">
        <f>IF(LEN('ÚHRADOVÝ KATALOG VZP - ZP'!K192)&gt;0,UPPER('ÚHRADOVÝ KATALOG VZP - ZP'!K192),"")</f>
        <v/>
      </c>
      <c r="L188" s="63" t="str">
        <f>IF(LEN('ÚHRADOVÝ KATALOG VZP - ZP'!L192)&gt;0,'ÚHRADOVÝ KATALOG VZP - ZP'!L192,"")</f>
        <v/>
      </c>
      <c r="M188" s="64" t="str">
        <f>IF(LEN('ÚHRADOVÝ KATALOG VZP - ZP'!M192)&gt;0,'ÚHRADOVÝ KATALOG VZP - ZP'!M192,"")</f>
        <v/>
      </c>
      <c r="N188" s="48" t="str">
        <f>IF(LEN('ÚHRADOVÝ KATALOG VZP - ZP'!$N192)&gt;0,'ÚHRADOVÝ KATALOG VZP - ZP'!$N192,"")</f>
        <v/>
      </c>
      <c r="O188" s="48" t="str">
        <f>IF(LEN('ÚHRADOVÝ KATALOG VZP - ZP'!$N192)&gt;0,'ÚHRADOVÝ KATALOG VZP - ZP'!$N192,"")</f>
        <v/>
      </c>
      <c r="P188" s="65"/>
      <c r="Q188" s="66" t="str">
        <f>IF(LEN('ÚHRADOVÝ KATALOG VZP - ZP'!Q192)&gt;0,'ÚHRADOVÝ KATALOG VZP - ZP'!Q192,"")</f>
        <v/>
      </c>
      <c r="R188" s="67" t="str">
        <f>IF(LEN('ÚHRADOVÝ KATALOG VZP - ZP'!O192)&gt;0,'ÚHRADOVÝ KATALOG VZP - ZP'!O192,"")</f>
        <v/>
      </c>
    </row>
    <row r="189" spans="1:18" ht="30" customHeight="1" x14ac:dyDescent="0.2">
      <c r="A189" s="81" t="str">
        <f>IF(LEN('VZP - KONTROLA'!S193)=0,"",'ÚHRADOVÝ KATALOG VZP - ZP'!A193)</f>
        <v/>
      </c>
      <c r="B189" s="82" t="str">
        <f>IF(LEN('ÚHRADOVÝ KATALOG VZP - ZP'!B193)&gt;0,'ÚHRADOVÝ KATALOG VZP - ZP'!B193,"")</f>
        <v/>
      </c>
      <c r="C189" s="102" t="str">
        <f>IF(LEN('ÚHRADOVÝ KATALOG VZP - ZP'!C193)&gt;0,UPPER('ÚHRADOVÝ KATALOG VZP - ZP'!C193),"")</f>
        <v/>
      </c>
      <c r="D189" s="60" t="str">
        <f>IF(LEN('ÚHRADOVÝ KATALOG VZP - ZP'!D193)&gt;0,UPPER('ÚHRADOVÝ KATALOG VZP - ZP'!D193),"")</f>
        <v/>
      </c>
      <c r="E189" s="61" t="str">
        <f>IF(LEN('ÚHRADOVÝ KATALOG VZP - ZP'!E193)&gt;0,'ÚHRADOVÝ KATALOG VZP - ZP'!E193,"")</f>
        <v/>
      </c>
      <c r="F189" s="61" t="str">
        <f>IF(LEN('ÚHRADOVÝ KATALOG VZP - ZP'!F193)&gt;0,UPPER('ÚHRADOVÝ KATALOG VZP - ZP'!F193),"")</f>
        <v/>
      </c>
      <c r="G189" s="61" t="str">
        <f>IF(LEN('ÚHRADOVÝ KATALOG VZP - ZP'!G193)&gt;0,UPPER('ÚHRADOVÝ KATALOG VZP - ZP'!G193),"")</f>
        <v/>
      </c>
      <c r="H189" s="61" t="str">
        <f>IF(LEN('ÚHRADOVÝ KATALOG VZP - ZP'!H193)&gt;0,UPPER('ÚHRADOVÝ KATALOG VZP - ZP'!H193),"")</f>
        <v/>
      </c>
      <c r="I189" s="61" t="str">
        <f>IF(LEN('ÚHRADOVÝ KATALOG VZP - ZP'!I193)&gt;0,UPPER('ÚHRADOVÝ KATALOG VZP - ZP'!I193),"")</f>
        <v/>
      </c>
      <c r="J189" s="62" t="str">
        <f>IF(LEN('ÚHRADOVÝ KATALOG VZP - ZP'!J193)&gt;0,'ÚHRADOVÝ KATALOG VZP - ZP'!J193,"")</f>
        <v/>
      </c>
      <c r="K189" s="61" t="str">
        <f>IF(LEN('ÚHRADOVÝ KATALOG VZP - ZP'!K193)&gt;0,UPPER('ÚHRADOVÝ KATALOG VZP - ZP'!K193),"")</f>
        <v/>
      </c>
      <c r="L189" s="63" t="str">
        <f>IF(LEN('ÚHRADOVÝ KATALOG VZP - ZP'!L193)&gt;0,'ÚHRADOVÝ KATALOG VZP - ZP'!L193,"")</f>
        <v/>
      </c>
      <c r="M189" s="64" t="str">
        <f>IF(LEN('ÚHRADOVÝ KATALOG VZP - ZP'!M193)&gt;0,'ÚHRADOVÝ KATALOG VZP - ZP'!M193,"")</f>
        <v/>
      </c>
      <c r="N189" s="48" t="str">
        <f>IF(LEN('ÚHRADOVÝ KATALOG VZP - ZP'!$N193)&gt;0,'ÚHRADOVÝ KATALOG VZP - ZP'!$N193,"")</f>
        <v/>
      </c>
      <c r="O189" s="48" t="str">
        <f>IF(LEN('ÚHRADOVÝ KATALOG VZP - ZP'!$N193)&gt;0,'ÚHRADOVÝ KATALOG VZP - ZP'!$N193,"")</f>
        <v/>
      </c>
      <c r="P189" s="65"/>
      <c r="Q189" s="66" t="str">
        <f>IF(LEN('ÚHRADOVÝ KATALOG VZP - ZP'!Q193)&gt;0,'ÚHRADOVÝ KATALOG VZP - ZP'!Q193,"")</f>
        <v/>
      </c>
      <c r="R189" s="67" t="str">
        <f>IF(LEN('ÚHRADOVÝ KATALOG VZP - ZP'!O193)&gt;0,'ÚHRADOVÝ KATALOG VZP - ZP'!O193,"")</f>
        <v/>
      </c>
    </row>
    <row r="190" spans="1:18" ht="30" customHeight="1" x14ac:dyDescent="0.2">
      <c r="A190" s="81" t="str">
        <f>IF(LEN('VZP - KONTROLA'!S194)=0,"",'ÚHRADOVÝ KATALOG VZP - ZP'!A194)</f>
        <v/>
      </c>
      <c r="B190" s="82" t="str">
        <f>IF(LEN('ÚHRADOVÝ KATALOG VZP - ZP'!B194)&gt;0,'ÚHRADOVÝ KATALOG VZP - ZP'!B194,"")</f>
        <v/>
      </c>
      <c r="C190" s="102" t="str">
        <f>IF(LEN('ÚHRADOVÝ KATALOG VZP - ZP'!C194)&gt;0,UPPER('ÚHRADOVÝ KATALOG VZP - ZP'!C194),"")</f>
        <v/>
      </c>
      <c r="D190" s="60" t="str">
        <f>IF(LEN('ÚHRADOVÝ KATALOG VZP - ZP'!D194)&gt;0,UPPER('ÚHRADOVÝ KATALOG VZP - ZP'!D194),"")</f>
        <v/>
      </c>
      <c r="E190" s="61" t="str">
        <f>IF(LEN('ÚHRADOVÝ KATALOG VZP - ZP'!E194)&gt;0,'ÚHRADOVÝ KATALOG VZP - ZP'!E194,"")</f>
        <v/>
      </c>
      <c r="F190" s="61" t="str">
        <f>IF(LEN('ÚHRADOVÝ KATALOG VZP - ZP'!F194)&gt;0,UPPER('ÚHRADOVÝ KATALOG VZP - ZP'!F194),"")</f>
        <v/>
      </c>
      <c r="G190" s="61" t="str">
        <f>IF(LEN('ÚHRADOVÝ KATALOG VZP - ZP'!G194)&gt;0,UPPER('ÚHRADOVÝ KATALOG VZP - ZP'!G194),"")</f>
        <v/>
      </c>
      <c r="H190" s="61" t="str">
        <f>IF(LEN('ÚHRADOVÝ KATALOG VZP - ZP'!H194)&gt;0,UPPER('ÚHRADOVÝ KATALOG VZP - ZP'!H194),"")</f>
        <v/>
      </c>
      <c r="I190" s="61" t="str">
        <f>IF(LEN('ÚHRADOVÝ KATALOG VZP - ZP'!I194)&gt;0,UPPER('ÚHRADOVÝ KATALOG VZP - ZP'!I194),"")</f>
        <v/>
      </c>
      <c r="J190" s="62" t="str">
        <f>IF(LEN('ÚHRADOVÝ KATALOG VZP - ZP'!J194)&gt;0,'ÚHRADOVÝ KATALOG VZP - ZP'!J194,"")</f>
        <v/>
      </c>
      <c r="K190" s="61" t="str">
        <f>IF(LEN('ÚHRADOVÝ KATALOG VZP - ZP'!K194)&gt;0,UPPER('ÚHRADOVÝ KATALOG VZP - ZP'!K194),"")</f>
        <v/>
      </c>
      <c r="L190" s="63" t="str">
        <f>IF(LEN('ÚHRADOVÝ KATALOG VZP - ZP'!L194)&gt;0,'ÚHRADOVÝ KATALOG VZP - ZP'!L194,"")</f>
        <v/>
      </c>
      <c r="M190" s="64" t="str">
        <f>IF(LEN('ÚHRADOVÝ KATALOG VZP - ZP'!M194)&gt;0,'ÚHRADOVÝ KATALOG VZP - ZP'!M194,"")</f>
        <v/>
      </c>
      <c r="N190" s="48" t="str">
        <f>IF(LEN('ÚHRADOVÝ KATALOG VZP - ZP'!$N194)&gt;0,'ÚHRADOVÝ KATALOG VZP - ZP'!$N194,"")</f>
        <v/>
      </c>
      <c r="O190" s="48" t="str">
        <f>IF(LEN('ÚHRADOVÝ KATALOG VZP - ZP'!$N194)&gt;0,'ÚHRADOVÝ KATALOG VZP - ZP'!$N194,"")</f>
        <v/>
      </c>
      <c r="P190" s="65"/>
      <c r="Q190" s="66" t="str">
        <f>IF(LEN('ÚHRADOVÝ KATALOG VZP - ZP'!Q194)&gt;0,'ÚHRADOVÝ KATALOG VZP - ZP'!Q194,"")</f>
        <v/>
      </c>
      <c r="R190" s="67" t="str">
        <f>IF(LEN('ÚHRADOVÝ KATALOG VZP - ZP'!O194)&gt;0,'ÚHRADOVÝ KATALOG VZP - ZP'!O194,"")</f>
        <v/>
      </c>
    </row>
    <row r="191" spans="1:18" ht="30" customHeight="1" x14ac:dyDescent="0.2">
      <c r="A191" s="81" t="str">
        <f>IF(LEN('VZP - KONTROLA'!S195)=0,"",'ÚHRADOVÝ KATALOG VZP - ZP'!A195)</f>
        <v/>
      </c>
      <c r="B191" s="82" t="str">
        <f>IF(LEN('ÚHRADOVÝ KATALOG VZP - ZP'!B195)&gt;0,'ÚHRADOVÝ KATALOG VZP - ZP'!B195,"")</f>
        <v/>
      </c>
      <c r="C191" s="102" t="str">
        <f>IF(LEN('ÚHRADOVÝ KATALOG VZP - ZP'!C195)&gt;0,UPPER('ÚHRADOVÝ KATALOG VZP - ZP'!C195),"")</f>
        <v/>
      </c>
      <c r="D191" s="60" t="str">
        <f>IF(LEN('ÚHRADOVÝ KATALOG VZP - ZP'!D195)&gt;0,UPPER('ÚHRADOVÝ KATALOG VZP - ZP'!D195),"")</f>
        <v/>
      </c>
      <c r="E191" s="61" t="str">
        <f>IF(LEN('ÚHRADOVÝ KATALOG VZP - ZP'!E195)&gt;0,'ÚHRADOVÝ KATALOG VZP - ZP'!E195,"")</f>
        <v/>
      </c>
      <c r="F191" s="61" t="str">
        <f>IF(LEN('ÚHRADOVÝ KATALOG VZP - ZP'!F195)&gt;0,UPPER('ÚHRADOVÝ KATALOG VZP - ZP'!F195),"")</f>
        <v/>
      </c>
      <c r="G191" s="61" t="str">
        <f>IF(LEN('ÚHRADOVÝ KATALOG VZP - ZP'!G195)&gt;0,UPPER('ÚHRADOVÝ KATALOG VZP - ZP'!G195),"")</f>
        <v/>
      </c>
      <c r="H191" s="61" t="str">
        <f>IF(LEN('ÚHRADOVÝ KATALOG VZP - ZP'!H195)&gt;0,UPPER('ÚHRADOVÝ KATALOG VZP - ZP'!H195),"")</f>
        <v/>
      </c>
      <c r="I191" s="61" t="str">
        <f>IF(LEN('ÚHRADOVÝ KATALOG VZP - ZP'!I195)&gt;0,UPPER('ÚHRADOVÝ KATALOG VZP - ZP'!I195),"")</f>
        <v/>
      </c>
      <c r="J191" s="62" t="str">
        <f>IF(LEN('ÚHRADOVÝ KATALOG VZP - ZP'!J195)&gt;0,'ÚHRADOVÝ KATALOG VZP - ZP'!J195,"")</f>
        <v/>
      </c>
      <c r="K191" s="61" t="str">
        <f>IF(LEN('ÚHRADOVÝ KATALOG VZP - ZP'!K195)&gt;0,UPPER('ÚHRADOVÝ KATALOG VZP - ZP'!K195),"")</f>
        <v/>
      </c>
      <c r="L191" s="63" t="str">
        <f>IF(LEN('ÚHRADOVÝ KATALOG VZP - ZP'!L195)&gt;0,'ÚHRADOVÝ KATALOG VZP - ZP'!L195,"")</f>
        <v/>
      </c>
      <c r="M191" s="64" t="str">
        <f>IF(LEN('ÚHRADOVÝ KATALOG VZP - ZP'!M195)&gt;0,'ÚHRADOVÝ KATALOG VZP - ZP'!M195,"")</f>
        <v/>
      </c>
      <c r="N191" s="48" t="str">
        <f>IF(LEN('ÚHRADOVÝ KATALOG VZP - ZP'!$N195)&gt;0,'ÚHRADOVÝ KATALOG VZP - ZP'!$N195,"")</f>
        <v/>
      </c>
      <c r="O191" s="48" t="str">
        <f>IF(LEN('ÚHRADOVÝ KATALOG VZP - ZP'!$N195)&gt;0,'ÚHRADOVÝ KATALOG VZP - ZP'!$N195,"")</f>
        <v/>
      </c>
      <c r="P191" s="65"/>
      <c r="Q191" s="66" t="str">
        <f>IF(LEN('ÚHRADOVÝ KATALOG VZP - ZP'!Q195)&gt;0,'ÚHRADOVÝ KATALOG VZP - ZP'!Q195,"")</f>
        <v/>
      </c>
      <c r="R191" s="67" t="str">
        <f>IF(LEN('ÚHRADOVÝ KATALOG VZP - ZP'!O195)&gt;0,'ÚHRADOVÝ KATALOG VZP - ZP'!O195,"")</f>
        <v/>
      </c>
    </row>
    <row r="192" spans="1:18" ht="30" customHeight="1" x14ac:dyDescent="0.2">
      <c r="A192" s="81" t="str">
        <f>IF(LEN('VZP - KONTROLA'!S196)=0,"",'ÚHRADOVÝ KATALOG VZP - ZP'!A196)</f>
        <v/>
      </c>
      <c r="B192" s="82" t="str">
        <f>IF(LEN('ÚHRADOVÝ KATALOG VZP - ZP'!B196)&gt;0,'ÚHRADOVÝ KATALOG VZP - ZP'!B196,"")</f>
        <v/>
      </c>
      <c r="C192" s="102" t="str">
        <f>IF(LEN('ÚHRADOVÝ KATALOG VZP - ZP'!C196)&gt;0,UPPER('ÚHRADOVÝ KATALOG VZP - ZP'!C196),"")</f>
        <v/>
      </c>
      <c r="D192" s="60" t="str">
        <f>IF(LEN('ÚHRADOVÝ KATALOG VZP - ZP'!D196)&gt;0,UPPER('ÚHRADOVÝ KATALOG VZP - ZP'!D196),"")</f>
        <v/>
      </c>
      <c r="E192" s="61" t="str">
        <f>IF(LEN('ÚHRADOVÝ KATALOG VZP - ZP'!E196)&gt;0,'ÚHRADOVÝ KATALOG VZP - ZP'!E196,"")</f>
        <v/>
      </c>
      <c r="F192" s="61" t="str">
        <f>IF(LEN('ÚHRADOVÝ KATALOG VZP - ZP'!F196)&gt;0,UPPER('ÚHRADOVÝ KATALOG VZP - ZP'!F196),"")</f>
        <v/>
      </c>
      <c r="G192" s="61" t="str">
        <f>IF(LEN('ÚHRADOVÝ KATALOG VZP - ZP'!G196)&gt;0,UPPER('ÚHRADOVÝ KATALOG VZP - ZP'!G196),"")</f>
        <v/>
      </c>
      <c r="H192" s="61" t="str">
        <f>IF(LEN('ÚHRADOVÝ KATALOG VZP - ZP'!H196)&gt;0,UPPER('ÚHRADOVÝ KATALOG VZP - ZP'!H196),"")</f>
        <v/>
      </c>
      <c r="I192" s="61" t="str">
        <f>IF(LEN('ÚHRADOVÝ KATALOG VZP - ZP'!I196)&gt;0,UPPER('ÚHRADOVÝ KATALOG VZP - ZP'!I196),"")</f>
        <v/>
      </c>
      <c r="J192" s="62" t="str">
        <f>IF(LEN('ÚHRADOVÝ KATALOG VZP - ZP'!J196)&gt;0,'ÚHRADOVÝ KATALOG VZP - ZP'!J196,"")</f>
        <v/>
      </c>
      <c r="K192" s="61" t="str">
        <f>IF(LEN('ÚHRADOVÝ KATALOG VZP - ZP'!K196)&gt;0,UPPER('ÚHRADOVÝ KATALOG VZP - ZP'!K196),"")</f>
        <v/>
      </c>
      <c r="L192" s="63" t="str">
        <f>IF(LEN('ÚHRADOVÝ KATALOG VZP - ZP'!L196)&gt;0,'ÚHRADOVÝ KATALOG VZP - ZP'!L196,"")</f>
        <v/>
      </c>
      <c r="M192" s="64" t="str">
        <f>IF(LEN('ÚHRADOVÝ KATALOG VZP - ZP'!M196)&gt;0,'ÚHRADOVÝ KATALOG VZP - ZP'!M196,"")</f>
        <v/>
      </c>
      <c r="N192" s="48" t="str">
        <f>IF(LEN('ÚHRADOVÝ KATALOG VZP - ZP'!$N196)&gt;0,'ÚHRADOVÝ KATALOG VZP - ZP'!$N196,"")</f>
        <v/>
      </c>
      <c r="O192" s="48" t="str">
        <f>IF(LEN('ÚHRADOVÝ KATALOG VZP - ZP'!$N196)&gt;0,'ÚHRADOVÝ KATALOG VZP - ZP'!$N196,"")</f>
        <v/>
      </c>
      <c r="P192" s="65"/>
      <c r="Q192" s="66" t="str">
        <f>IF(LEN('ÚHRADOVÝ KATALOG VZP - ZP'!Q196)&gt;0,'ÚHRADOVÝ KATALOG VZP - ZP'!Q196,"")</f>
        <v/>
      </c>
      <c r="R192" s="67" t="str">
        <f>IF(LEN('ÚHRADOVÝ KATALOG VZP - ZP'!O196)&gt;0,'ÚHRADOVÝ KATALOG VZP - ZP'!O196,"")</f>
        <v/>
      </c>
    </row>
    <row r="193" spans="1:18" ht="30" customHeight="1" x14ac:dyDescent="0.2">
      <c r="A193" s="81" t="str">
        <f>IF(LEN('VZP - KONTROLA'!S197)=0,"",'ÚHRADOVÝ KATALOG VZP - ZP'!A197)</f>
        <v/>
      </c>
      <c r="B193" s="82" t="str">
        <f>IF(LEN('ÚHRADOVÝ KATALOG VZP - ZP'!B197)&gt;0,'ÚHRADOVÝ KATALOG VZP - ZP'!B197,"")</f>
        <v/>
      </c>
      <c r="C193" s="102" t="str">
        <f>IF(LEN('ÚHRADOVÝ KATALOG VZP - ZP'!C197)&gt;0,UPPER('ÚHRADOVÝ KATALOG VZP - ZP'!C197),"")</f>
        <v/>
      </c>
      <c r="D193" s="60" t="str">
        <f>IF(LEN('ÚHRADOVÝ KATALOG VZP - ZP'!D197)&gt;0,UPPER('ÚHRADOVÝ KATALOG VZP - ZP'!D197),"")</f>
        <v/>
      </c>
      <c r="E193" s="61" t="str">
        <f>IF(LEN('ÚHRADOVÝ KATALOG VZP - ZP'!E197)&gt;0,'ÚHRADOVÝ KATALOG VZP - ZP'!E197,"")</f>
        <v/>
      </c>
      <c r="F193" s="61" t="str">
        <f>IF(LEN('ÚHRADOVÝ KATALOG VZP - ZP'!F197)&gt;0,UPPER('ÚHRADOVÝ KATALOG VZP - ZP'!F197),"")</f>
        <v/>
      </c>
      <c r="G193" s="61" t="str">
        <f>IF(LEN('ÚHRADOVÝ KATALOG VZP - ZP'!G197)&gt;0,UPPER('ÚHRADOVÝ KATALOG VZP - ZP'!G197),"")</f>
        <v/>
      </c>
      <c r="H193" s="61" t="str">
        <f>IF(LEN('ÚHRADOVÝ KATALOG VZP - ZP'!H197)&gt;0,UPPER('ÚHRADOVÝ KATALOG VZP - ZP'!H197),"")</f>
        <v/>
      </c>
      <c r="I193" s="61" t="str">
        <f>IF(LEN('ÚHRADOVÝ KATALOG VZP - ZP'!I197)&gt;0,UPPER('ÚHRADOVÝ KATALOG VZP - ZP'!I197),"")</f>
        <v/>
      </c>
      <c r="J193" s="62" t="str">
        <f>IF(LEN('ÚHRADOVÝ KATALOG VZP - ZP'!J197)&gt;0,'ÚHRADOVÝ KATALOG VZP - ZP'!J197,"")</f>
        <v/>
      </c>
      <c r="K193" s="61" t="str">
        <f>IF(LEN('ÚHRADOVÝ KATALOG VZP - ZP'!K197)&gt;0,UPPER('ÚHRADOVÝ KATALOG VZP - ZP'!K197),"")</f>
        <v/>
      </c>
      <c r="L193" s="63" t="str">
        <f>IF(LEN('ÚHRADOVÝ KATALOG VZP - ZP'!L197)&gt;0,'ÚHRADOVÝ KATALOG VZP - ZP'!L197,"")</f>
        <v/>
      </c>
      <c r="M193" s="64" t="str">
        <f>IF(LEN('ÚHRADOVÝ KATALOG VZP - ZP'!M197)&gt;0,'ÚHRADOVÝ KATALOG VZP - ZP'!M197,"")</f>
        <v/>
      </c>
      <c r="N193" s="48" t="str">
        <f>IF(LEN('ÚHRADOVÝ KATALOG VZP - ZP'!$N197)&gt;0,'ÚHRADOVÝ KATALOG VZP - ZP'!$N197,"")</f>
        <v/>
      </c>
      <c r="O193" s="48" t="str">
        <f>IF(LEN('ÚHRADOVÝ KATALOG VZP - ZP'!$N197)&gt;0,'ÚHRADOVÝ KATALOG VZP - ZP'!$N197,"")</f>
        <v/>
      </c>
      <c r="P193" s="65"/>
      <c r="Q193" s="66" t="str">
        <f>IF(LEN('ÚHRADOVÝ KATALOG VZP - ZP'!Q197)&gt;0,'ÚHRADOVÝ KATALOG VZP - ZP'!Q197,"")</f>
        <v/>
      </c>
      <c r="R193" s="67" t="str">
        <f>IF(LEN('ÚHRADOVÝ KATALOG VZP - ZP'!O197)&gt;0,'ÚHRADOVÝ KATALOG VZP - ZP'!O197,"")</f>
        <v/>
      </c>
    </row>
    <row r="194" spans="1:18" ht="30" customHeight="1" x14ac:dyDescent="0.2">
      <c r="A194" s="81" t="str">
        <f>IF(LEN('VZP - KONTROLA'!S198)=0,"",'ÚHRADOVÝ KATALOG VZP - ZP'!A198)</f>
        <v/>
      </c>
      <c r="B194" s="82" t="str">
        <f>IF(LEN('ÚHRADOVÝ KATALOG VZP - ZP'!B198)&gt;0,'ÚHRADOVÝ KATALOG VZP - ZP'!B198,"")</f>
        <v/>
      </c>
      <c r="C194" s="102" t="str">
        <f>IF(LEN('ÚHRADOVÝ KATALOG VZP - ZP'!C198)&gt;0,UPPER('ÚHRADOVÝ KATALOG VZP - ZP'!C198),"")</f>
        <v/>
      </c>
      <c r="D194" s="60" t="str">
        <f>IF(LEN('ÚHRADOVÝ KATALOG VZP - ZP'!D198)&gt;0,UPPER('ÚHRADOVÝ KATALOG VZP - ZP'!D198),"")</f>
        <v/>
      </c>
      <c r="E194" s="61" t="str">
        <f>IF(LEN('ÚHRADOVÝ KATALOG VZP - ZP'!E198)&gt;0,'ÚHRADOVÝ KATALOG VZP - ZP'!E198,"")</f>
        <v/>
      </c>
      <c r="F194" s="61" t="str">
        <f>IF(LEN('ÚHRADOVÝ KATALOG VZP - ZP'!F198)&gt;0,UPPER('ÚHRADOVÝ KATALOG VZP - ZP'!F198),"")</f>
        <v/>
      </c>
      <c r="G194" s="61" t="str">
        <f>IF(LEN('ÚHRADOVÝ KATALOG VZP - ZP'!G198)&gt;0,UPPER('ÚHRADOVÝ KATALOG VZP - ZP'!G198),"")</f>
        <v/>
      </c>
      <c r="H194" s="61" t="str">
        <f>IF(LEN('ÚHRADOVÝ KATALOG VZP - ZP'!H198)&gt;0,UPPER('ÚHRADOVÝ KATALOG VZP - ZP'!H198),"")</f>
        <v/>
      </c>
      <c r="I194" s="61" t="str">
        <f>IF(LEN('ÚHRADOVÝ KATALOG VZP - ZP'!I198)&gt;0,UPPER('ÚHRADOVÝ KATALOG VZP - ZP'!I198),"")</f>
        <v/>
      </c>
      <c r="J194" s="62" t="str">
        <f>IF(LEN('ÚHRADOVÝ KATALOG VZP - ZP'!J198)&gt;0,'ÚHRADOVÝ KATALOG VZP - ZP'!J198,"")</f>
        <v/>
      </c>
      <c r="K194" s="61" t="str">
        <f>IF(LEN('ÚHRADOVÝ KATALOG VZP - ZP'!K198)&gt;0,UPPER('ÚHRADOVÝ KATALOG VZP - ZP'!K198),"")</f>
        <v/>
      </c>
      <c r="L194" s="63" t="str">
        <f>IF(LEN('ÚHRADOVÝ KATALOG VZP - ZP'!L198)&gt;0,'ÚHRADOVÝ KATALOG VZP - ZP'!L198,"")</f>
        <v/>
      </c>
      <c r="M194" s="64" t="str">
        <f>IF(LEN('ÚHRADOVÝ KATALOG VZP - ZP'!M198)&gt;0,'ÚHRADOVÝ KATALOG VZP - ZP'!M198,"")</f>
        <v/>
      </c>
      <c r="N194" s="48" t="str">
        <f>IF(LEN('ÚHRADOVÝ KATALOG VZP - ZP'!$N198)&gt;0,'ÚHRADOVÝ KATALOG VZP - ZP'!$N198,"")</f>
        <v/>
      </c>
      <c r="O194" s="48" t="str">
        <f>IF(LEN('ÚHRADOVÝ KATALOG VZP - ZP'!$N198)&gt;0,'ÚHRADOVÝ KATALOG VZP - ZP'!$N198,"")</f>
        <v/>
      </c>
      <c r="P194" s="65"/>
      <c r="Q194" s="66" t="str">
        <f>IF(LEN('ÚHRADOVÝ KATALOG VZP - ZP'!Q198)&gt;0,'ÚHRADOVÝ KATALOG VZP - ZP'!Q198,"")</f>
        <v/>
      </c>
      <c r="R194" s="67" t="str">
        <f>IF(LEN('ÚHRADOVÝ KATALOG VZP - ZP'!O198)&gt;0,'ÚHRADOVÝ KATALOG VZP - ZP'!O198,"")</f>
        <v/>
      </c>
    </row>
    <row r="195" spans="1:18" ht="30" customHeight="1" x14ac:dyDescent="0.2">
      <c r="A195" s="81" t="str">
        <f>IF(LEN('VZP - KONTROLA'!S199)=0,"",'ÚHRADOVÝ KATALOG VZP - ZP'!A199)</f>
        <v/>
      </c>
      <c r="B195" s="82" t="str">
        <f>IF(LEN('ÚHRADOVÝ KATALOG VZP - ZP'!B199)&gt;0,'ÚHRADOVÝ KATALOG VZP - ZP'!B199,"")</f>
        <v/>
      </c>
      <c r="C195" s="102" t="str">
        <f>IF(LEN('ÚHRADOVÝ KATALOG VZP - ZP'!C199)&gt;0,UPPER('ÚHRADOVÝ KATALOG VZP - ZP'!C199),"")</f>
        <v/>
      </c>
      <c r="D195" s="60" t="str">
        <f>IF(LEN('ÚHRADOVÝ KATALOG VZP - ZP'!D199)&gt;0,UPPER('ÚHRADOVÝ KATALOG VZP - ZP'!D199),"")</f>
        <v/>
      </c>
      <c r="E195" s="61" t="str">
        <f>IF(LEN('ÚHRADOVÝ KATALOG VZP - ZP'!E199)&gt;0,'ÚHRADOVÝ KATALOG VZP - ZP'!E199,"")</f>
        <v/>
      </c>
      <c r="F195" s="61" t="str">
        <f>IF(LEN('ÚHRADOVÝ KATALOG VZP - ZP'!F199)&gt;0,UPPER('ÚHRADOVÝ KATALOG VZP - ZP'!F199),"")</f>
        <v/>
      </c>
      <c r="G195" s="61" t="str">
        <f>IF(LEN('ÚHRADOVÝ KATALOG VZP - ZP'!G199)&gt;0,UPPER('ÚHRADOVÝ KATALOG VZP - ZP'!G199),"")</f>
        <v/>
      </c>
      <c r="H195" s="61" t="str">
        <f>IF(LEN('ÚHRADOVÝ KATALOG VZP - ZP'!H199)&gt;0,UPPER('ÚHRADOVÝ KATALOG VZP - ZP'!H199),"")</f>
        <v/>
      </c>
      <c r="I195" s="61" t="str">
        <f>IF(LEN('ÚHRADOVÝ KATALOG VZP - ZP'!I199)&gt;0,UPPER('ÚHRADOVÝ KATALOG VZP - ZP'!I199),"")</f>
        <v/>
      </c>
      <c r="J195" s="62" t="str">
        <f>IF(LEN('ÚHRADOVÝ KATALOG VZP - ZP'!J199)&gt;0,'ÚHRADOVÝ KATALOG VZP - ZP'!J199,"")</f>
        <v/>
      </c>
      <c r="K195" s="61" t="str">
        <f>IF(LEN('ÚHRADOVÝ KATALOG VZP - ZP'!K199)&gt;0,UPPER('ÚHRADOVÝ KATALOG VZP - ZP'!K199),"")</f>
        <v/>
      </c>
      <c r="L195" s="63" t="str">
        <f>IF(LEN('ÚHRADOVÝ KATALOG VZP - ZP'!L199)&gt;0,'ÚHRADOVÝ KATALOG VZP - ZP'!L199,"")</f>
        <v/>
      </c>
      <c r="M195" s="64" t="str">
        <f>IF(LEN('ÚHRADOVÝ KATALOG VZP - ZP'!M199)&gt;0,'ÚHRADOVÝ KATALOG VZP - ZP'!M199,"")</f>
        <v/>
      </c>
      <c r="N195" s="48" t="str">
        <f>IF(LEN('ÚHRADOVÝ KATALOG VZP - ZP'!$N199)&gt;0,'ÚHRADOVÝ KATALOG VZP - ZP'!$N199,"")</f>
        <v/>
      </c>
      <c r="O195" s="48" t="str">
        <f>IF(LEN('ÚHRADOVÝ KATALOG VZP - ZP'!$N199)&gt;0,'ÚHRADOVÝ KATALOG VZP - ZP'!$N199,"")</f>
        <v/>
      </c>
      <c r="P195" s="65"/>
      <c r="Q195" s="66" t="str">
        <f>IF(LEN('ÚHRADOVÝ KATALOG VZP - ZP'!Q199)&gt;0,'ÚHRADOVÝ KATALOG VZP - ZP'!Q199,"")</f>
        <v/>
      </c>
      <c r="R195" s="67" t="str">
        <f>IF(LEN('ÚHRADOVÝ KATALOG VZP - ZP'!O199)&gt;0,'ÚHRADOVÝ KATALOG VZP - ZP'!O199,"")</f>
        <v/>
      </c>
    </row>
    <row r="196" spans="1:18" ht="30" customHeight="1" x14ac:dyDescent="0.2">
      <c r="A196" s="81" t="str">
        <f>IF(LEN('VZP - KONTROLA'!S200)=0,"",'ÚHRADOVÝ KATALOG VZP - ZP'!A200)</f>
        <v/>
      </c>
      <c r="B196" s="82" t="str">
        <f>IF(LEN('ÚHRADOVÝ KATALOG VZP - ZP'!B200)&gt;0,'ÚHRADOVÝ KATALOG VZP - ZP'!B200,"")</f>
        <v/>
      </c>
      <c r="C196" s="102" t="str">
        <f>IF(LEN('ÚHRADOVÝ KATALOG VZP - ZP'!C200)&gt;0,UPPER('ÚHRADOVÝ KATALOG VZP - ZP'!C200),"")</f>
        <v/>
      </c>
      <c r="D196" s="60" t="str">
        <f>IF(LEN('ÚHRADOVÝ KATALOG VZP - ZP'!D200)&gt;0,UPPER('ÚHRADOVÝ KATALOG VZP - ZP'!D200),"")</f>
        <v/>
      </c>
      <c r="E196" s="61" t="str">
        <f>IF(LEN('ÚHRADOVÝ KATALOG VZP - ZP'!E200)&gt;0,'ÚHRADOVÝ KATALOG VZP - ZP'!E200,"")</f>
        <v/>
      </c>
      <c r="F196" s="61" t="str">
        <f>IF(LEN('ÚHRADOVÝ KATALOG VZP - ZP'!F200)&gt;0,UPPER('ÚHRADOVÝ KATALOG VZP - ZP'!F200),"")</f>
        <v/>
      </c>
      <c r="G196" s="61" t="str">
        <f>IF(LEN('ÚHRADOVÝ KATALOG VZP - ZP'!G200)&gt;0,UPPER('ÚHRADOVÝ KATALOG VZP - ZP'!G200),"")</f>
        <v/>
      </c>
      <c r="H196" s="61" t="str">
        <f>IF(LEN('ÚHRADOVÝ KATALOG VZP - ZP'!H200)&gt;0,UPPER('ÚHRADOVÝ KATALOG VZP - ZP'!H200),"")</f>
        <v/>
      </c>
      <c r="I196" s="61" t="str">
        <f>IF(LEN('ÚHRADOVÝ KATALOG VZP - ZP'!I200)&gt;0,UPPER('ÚHRADOVÝ KATALOG VZP - ZP'!I200),"")</f>
        <v/>
      </c>
      <c r="J196" s="62" t="str">
        <f>IF(LEN('ÚHRADOVÝ KATALOG VZP - ZP'!J200)&gt;0,'ÚHRADOVÝ KATALOG VZP - ZP'!J200,"")</f>
        <v/>
      </c>
      <c r="K196" s="61" t="str">
        <f>IF(LEN('ÚHRADOVÝ KATALOG VZP - ZP'!K200)&gt;0,UPPER('ÚHRADOVÝ KATALOG VZP - ZP'!K200),"")</f>
        <v/>
      </c>
      <c r="L196" s="63" t="str">
        <f>IF(LEN('ÚHRADOVÝ KATALOG VZP - ZP'!L200)&gt;0,'ÚHRADOVÝ KATALOG VZP - ZP'!L200,"")</f>
        <v/>
      </c>
      <c r="M196" s="64" t="str">
        <f>IF(LEN('ÚHRADOVÝ KATALOG VZP - ZP'!M200)&gt;0,'ÚHRADOVÝ KATALOG VZP - ZP'!M200,"")</f>
        <v/>
      </c>
      <c r="N196" s="48" t="str">
        <f>IF(LEN('ÚHRADOVÝ KATALOG VZP - ZP'!$N200)&gt;0,'ÚHRADOVÝ KATALOG VZP - ZP'!$N200,"")</f>
        <v/>
      </c>
      <c r="O196" s="48" t="str">
        <f>IF(LEN('ÚHRADOVÝ KATALOG VZP - ZP'!$N200)&gt;0,'ÚHRADOVÝ KATALOG VZP - ZP'!$N200,"")</f>
        <v/>
      </c>
      <c r="P196" s="65"/>
      <c r="Q196" s="66" t="str">
        <f>IF(LEN('ÚHRADOVÝ KATALOG VZP - ZP'!Q200)&gt;0,'ÚHRADOVÝ KATALOG VZP - ZP'!Q200,"")</f>
        <v/>
      </c>
      <c r="R196" s="67" t="str">
        <f>IF(LEN('ÚHRADOVÝ KATALOG VZP - ZP'!O200)&gt;0,'ÚHRADOVÝ KATALOG VZP - ZP'!O200,"")</f>
        <v/>
      </c>
    </row>
    <row r="197" spans="1:18" ht="30" customHeight="1" x14ac:dyDescent="0.2">
      <c r="A197" s="81" t="str">
        <f>IF(LEN('VZP - KONTROLA'!S201)=0,"",'ÚHRADOVÝ KATALOG VZP - ZP'!A201)</f>
        <v/>
      </c>
      <c r="B197" s="82" t="str">
        <f>IF(LEN('ÚHRADOVÝ KATALOG VZP - ZP'!B201)&gt;0,'ÚHRADOVÝ KATALOG VZP - ZP'!B201,"")</f>
        <v/>
      </c>
      <c r="C197" s="102" t="str">
        <f>IF(LEN('ÚHRADOVÝ KATALOG VZP - ZP'!C201)&gt;0,UPPER('ÚHRADOVÝ KATALOG VZP - ZP'!C201),"")</f>
        <v/>
      </c>
      <c r="D197" s="60" t="str">
        <f>IF(LEN('ÚHRADOVÝ KATALOG VZP - ZP'!D201)&gt;0,UPPER('ÚHRADOVÝ KATALOG VZP - ZP'!D201),"")</f>
        <v/>
      </c>
      <c r="E197" s="61" t="str">
        <f>IF(LEN('ÚHRADOVÝ KATALOG VZP - ZP'!E201)&gt;0,'ÚHRADOVÝ KATALOG VZP - ZP'!E201,"")</f>
        <v/>
      </c>
      <c r="F197" s="61" t="str">
        <f>IF(LEN('ÚHRADOVÝ KATALOG VZP - ZP'!F201)&gt;0,UPPER('ÚHRADOVÝ KATALOG VZP - ZP'!F201),"")</f>
        <v/>
      </c>
      <c r="G197" s="61" t="str">
        <f>IF(LEN('ÚHRADOVÝ KATALOG VZP - ZP'!G201)&gt;0,UPPER('ÚHRADOVÝ KATALOG VZP - ZP'!G201),"")</f>
        <v/>
      </c>
      <c r="H197" s="61" t="str">
        <f>IF(LEN('ÚHRADOVÝ KATALOG VZP - ZP'!H201)&gt;0,UPPER('ÚHRADOVÝ KATALOG VZP - ZP'!H201),"")</f>
        <v/>
      </c>
      <c r="I197" s="61" t="str">
        <f>IF(LEN('ÚHRADOVÝ KATALOG VZP - ZP'!I201)&gt;0,UPPER('ÚHRADOVÝ KATALOG VZP - ZP'!I201),"")</f>
        <v/>
      </c>
      <c r="J197" s="62" t="str">
        <f>IF(LEN('ÚHRADOVÝ KATALOG VZP - ZP'!J201)&gt;0,'ÚHRADOVÝ KATALOG VZP - ZP'!J201,"")</f>
        <v/>
      </c>
      <c r="K197" s="61" t="str">
        <f>IF(LEN('ÚHRADOVÝ KATALOG VZP - ZP'!K201)&gt;0,UPPER('ÚHRADOVÝ KATALOG VZP - ZP'!K201),"")</f>
        <v/>
      </c>
      <c r="L197" s="63" t="str">
        <f>IF(LEN('ÚHRADOVÝ KATALOG VZP - ZP'!L201)&gt;0,'ÚHRADOVÝ KATALOG VZP - ZP'!L201,"")</f>
        <v/>
      </c>
      <c r="M197" s="64" t="str">
        <f>IF(LEN('ÚHRADOVÝ KATALOG VZP - ZP'!M201)&gt;0,'ÚHRADOVÝ KATALOG VZP - ZP'!M201,"")</f>
        <v/>
      </c>
      <c r="N197" s="48" t="str">
        <f>IF(LEN('ÚHRADOVÝ KATALOG VZP - ZP'!$N201)&gt;0,'ÚHRADOVÝ KATALOG VZP - ZP'!$N201,"")</f>
        <v/>
      </c>
      <c r="O197" s="48" t="str">
        <f>IF(LEN('ÚHRADOVÝ KATALOG VZP - ZP'!$N201)&gt;0,'ÚHRADOVÝ KATALOG VZP - ZP'!$N201,"")</f>
        <v/>
      </c>
      <c r="P197" s="65"/>
      <c r="Q197" s="66" t="str">
        <f>IF(LEN('ÚHRADOVÝ KATALOG VZP - ZP'!Q201)&gt;0,'ÚHRADOVÝ KATALOG VZP - ZP'!Q201,"")</f>
        <v/>
      </c>
      <c r="R197" s="67" t="str">
        <f>IF(LEN('ÚHRADOVÝ KATALOG VZP - ZP'!O201)&gt;0,'ÚHRADOVÝ KATALOG VZP - ZP'!O201,"")</f>
        <v/>
      </c>
    </row>
    <row r="198" spans="1:18" ht="30" customHeight="1" x14ac:dyDescent="0.2">
      <c r="A198" s="81" t="str">
        <f>IF(LEN('VZP - KONTROLA'!S202)=0,"",'ÚHRADOVÝ KATALOG VZP - ZP'!A202)</f>
        <v/>
      </c>
      <c r="B198" s="82" t="str">
        <f>IF(LEN('ÚHRADOVÝ KATALOG VZP - ZP'!B202)&gt;0,'ÚHRADOVÝ KATALOG VZP - ZP'!B202,"")</f>
        <v/>
      </c>
      <c r="C198" s="102" t="str">
        <f>IF(LEN('ÚHRADOVÝ KATALOG VZP - ZP'!C202)&gt;0,UPPER('ÚHRADOVÝ KATALOG VZP - ZP'!C202),"")</f>
        <v/>
      </c>
      <c r="D198" s="60" t="str">
        <f>IF(LEN('ÚHRADOVÝ KATALOG VZP - ZP'!D202)&gt;0,UPPER('ÚHRADOVÝ KATALOG VZP - ZP'!D202),"")</f>
        <v/>
      </c>
      <c r="E198" s="61" t="str">
        <f>IF(LEN('ÚHRADOVÝ KATALOG VZP - ZP'!E202)&gt;0,'ÚHRADOVÝ KATALOG VZP - ZP'!E202,"")</f>
        <v/>
      </c>
      <c r="F198" s="61" t="str">
        <f>IF(LEN('ÚHRADOVÝ KATALOG VZP - ZP'!F202)&gt;0,UPPER('ÚHRADOVÝ KATALOG VZP - ZP'!F202),"")</f>
        <v/>
      </c>
      <c r="G198" s="61" t="str">
        <f>IF(LEN('ÚHRADOVÝ KATALOG VZP - ZP'!G202)&gt;0,UPPER('ÚHRADOVÝ KATALOG VZP - ZP'!G202),"")</f>
        <v/>
      </c>
      <c r="H198" s="61" t="str">
        <f>IF(LEN('ÚHRADOVÝ KATALOG VZP - ZP'!H202)&gt;0,UPPER('ÚHRADOVÝ KATALOG VZP - ZP'!H202),"")</f>
        <v/>
      </c>
      <c r="I198" s="61" t="str">
        <f>IF(LEN('ÚHRADOVÝ KATALOG VZP - ZP'!I202)&gt;0,UPPER('ÚHRADOVÝ KATALOG VZP - ZP'!I202),"")</f>
        <v/>
      </c>
      <c r="J198" s="62" t="str">
        <f>IF(LEN('ÚHRADOVÝ KATALOG VZP - ZP'!J202)&gt;0,'ÚHRADOVÝ KATALOG VZP - ZP'!J202,"")</f>
        <v/>
      </c>
      <c r="K198" s="61" t="str">
        <f>IF(LEN('ÚHRADOVÝ KATALOG VZP - ZP'!K202)&gt;0,UPPER('ÚHRADOVÝ KATALOG VZP - ZP'!K202),"")</f>
        <v/>
      </c>
      <c r="L198" s="63" t="str">
        <f>IF(LEN('ÚHRADOVÝ KATALOG VZP - ZP'!L202)&gt;0,'ÚHRADOVÝ KATALOG VZP - ZP'!L202,"")</f>
        <v/>
      </c>
      <c r="M198" s="64" t="str">
        <f>IF(LEN('ÚHRADOVÝ KATALOG VZP - ZP'!M202)&gt;0,'ÚHRADOVÝ KATALOG VZP - ZP'!M202,"")</f>
        <v/>
      </c>
      <c r="N198" s="48" t="str">
        <f>IF(LEN('ÚHRADOVÝ KATALOG VZP - ZP'!$N202)&gt;0,'ÚHRADOVÝ KATALOG VZP - ZP'!$N202,"")</f>
        <v/>
      </c>
      <c r="O198" s="48" t="str">
        <f>IF(LEN('ÚHRADOVÝ KATALOG VZP - ZP'!$N202)&gt;0,'ÚHRADOVÝ KATALOG VZP - ZP'!$N202,"")</f>
        <v/>
      </c>
      <c r="P198" s="65"/>
      <c r="Q198" s="66" t="str">
        <f>IF(LEN('ÚHRADOVÝ KATALOG VZP - ZP'!Q202)&gt;0,'ÚHRADOVÝ KATALOG VZP - ZP'!Q202,"")</f>
        <v/>
      </c>
      <c r="R198" s="67" t="str">
        <f>IF(LEN('ÚHRADOVÝ KATALOG VZP - ZP'!O202)&gt;0,'ÚHRADOVÝ KATALOG VZP - ZP'!O202,"")</f>
        <v/>
      </c>
    </row>
    <row r="199" spans="1:18" ht="30" customHeight="1" x14ac:dyDescent="0.2">
      <c r="A199" s="81" t="str">
        <f>IF(LEN('VZP - KONTROLA'!S203)=0,"",'ÚHRADOVÝ KATALOG VZP - ZP'!A203)</f>
        <v/>
      </c>
      <c r="B199" s="82" t="str">
        <f>IF(LEN('ÚHRADOVÝ KATALOG VZP - ZP'!B203)&gt;0,'ÚHRADOVÝ KATALOG VZP - ZP'!B203,"")</f>
        <v/>
      </c>
      <c r="C199" s="102" t="str">
        <f>IF(LEN('ÚHRADOVÝ KATALOG VZP - ZP'!C203)&gt;0,UPPER('ÚHRADOVÝ KATALOG VZP - ZP'!C203),"")</f>
        <v/>
      </c>
      <c r="D199" s="60" t="str">
        <f>IF(LEN('ÚHRADOVÝ KATALOG VZP - ZP'!D203)&gt;0,UPPER('ÚHRADOVÝ KATALOG VZP - ZP'!D203),"")</f>
        <v/>
      </c>
      <c r="E199" s="61" t="str">
        <f>IF(LEN('ÚHRADOVÝ KATALOG VZP - ZP'!E203)&gt;0,'ÚHRADOVÝ KATALOG VZP - ZP'!E203,"")</f>
        <v/>
      </c>
      <c r="F199" s="61" t="str">
        <f>IF(LEN('ÚHRADOVÝ KATALOG VZP - ZP'!F203)&gt;0,UPPER('ÚHRADOVÝ KATALOG VZP - ZP'!F203),"")</f>
        <v/>
      </c>
      <c r="G199" s="61" t="str">
        <f>IF(LEN('ÚHRADOVÝ KATALOG VZP - ZP'!G203)&gt;0,UPPER('ÚHRADOVÝ KATALOG VZP - ZP'!G203),"")</f>
        <v/>
      </c>
      <c r="H199" s="61" t="str">
        <f>IF(LEN('ÚHRADOVÝ KATALOG VZP - ZP'!H203)&gt;0,UPPER('ÚHRADOVÝ KATALOG VZP - ZP'!H203),"")</f>
        <v/>
      </c>
      <c r="I199" s="61" t="str">
        <f>IF(LEN('ÚHRADOVÝ KATALOG VZP - ZP'!I203)&gt;0,UPPER('ÚHRADOVÝ KATALOG VZP - ZP'!I203),"")</f>
        <v/>
      </c>
      <c r="J199" s="62" t="str">
        <f>IF(LEN('ÚHRADOVÝ KATALOG VZP - ZP'!J203)&gt;0,'ÚHRADOVÝ KATALOG VZP - ZP'!J203,"")</f>
        <v/>
      </c>
      <c r="K199" s="61" t="str">
        <f>IF(LEN('ÚHRADOVÝ KATALOG VZP - ZP'!K203)&gt;0,UPPER('ÚHRADOVÝ KATALOG VZP - ZP'!K203),"")</f>
        <v/>
      </c>
      <c r="L199" s="63" t="str">
        <f>IF(LEN('ÚHRADOVÝ KATALOG VZP - ZP'!L203)&gt;0,'ÚHRADOVÝ KATALOG VZP - ZP'!L203,"")</f>
        <v/>
      </c>
      <c r="M199" s="64" t="str">
        <f>IF(LEN('ÚHRADOVÝ KATALOG VZP - ZP'!M203)&gt;0,'ÚHRADOVÝ KATALOG VZP - ZP'!M203,"")</f>
        <v/>
      </c>
      <c r="N199" s="48" t="str">
        <f>IF(LEN('ÚHRADOVÝ KATALOG VZP - ZP'!$N203)&gt;0,'ÚHRADOVÝ KATALOG VZP - ZP'!$N203,"")</f>
        <v/>
      </c>
      <c r="O199" s="48" t="str">
        <f>IF(LEN('ÚHRADOVÝ KATALOG VZP - ZP'!$N203)&gt;0,'ÚHRADOVÝ KATALOG VZP - ZP'!$N203,"")</f>
        <v/>
      </c>
      <c r="P199" s="65"/>
      <c r="Q199" s="66" t="str">
        <f>IF(LEN('ÚHRADOVÝ KATALOG VZP - ZP'!Q203)&gt;0,'ÚHRADOVÝ KATALOG VZP - ZP'!Q203,"")</f>
        <v/>
      </c>
      <c r="R199" s="67" t="str">
        <f>IF(LEN('ÚHRADOVÝ KATALOG VZP - ZP'!O203)&gt;0,'ÚHRADOVÝ KATALOG VZP - ZP'!O203,"")</f>
        <v/>
      </c>
    </row>
    <row r="200" spans="1:18" ht="30" customHeight="1" x14ac:dyDescent="0.2">
      <c r="A200" s="81" t="str">
        <f>IF(LEN('VZP - KONTROLA'!S204)=0,"",'ÚHRADOVÝ KATALOG VZP - ZP'!A204)</f>
        <v/>
      </c>
      <c r="B200" s="82" t="str">
        <f>IF(LEN('ÚHRADOVÝ KATALOG VZP - ZP'!B204)&gt;0,'ÚHRADOVÝ KATALOG VZP - ZP'!B204,"")</f>
        <v/>
      </c>
      <c r="C200" s="102" t="str">
        <f>IF(LEN('ÚHRADOVÝ KATALOG VZP - ZP'!C204)&gt;0,UPPER('ÚHRADOVÝ KATALOG VZP - ZP'!C204),"")</f>
        <v/>
      </c>
      <c r="D200" s="60" t="str">
        <f>IF(LEN('ÚHRADOVÝ KATALOG VZP - ZP'!D204)&gt;0,UPPER('ÚHRADOVÝ KATALOG VZP - ZP'!D204),"")</f>
        <v/>
      </c>
      <c r="E200" s="61" t="str">
        <f>IF(LEN('ÚHRADOVÝ KATALOG VZP - ZP'!E204)&gt;0,'ÚHRADOVÝ KATALOG VZP - ZP'!E204,"")</f>
        <v/>
      </c>
      <c r="F200" s="61" t="str">
        <f>IF(LEN('ÚHRADOVÝ KATALOG VZP - ZP'!F204)&gt;0,UPPER('ÚHRADOVÝ KATALOG VZP - ZP'!F204),"")</f>
        <v/>
      </c>
      <c r="G200" s="61" t="str">
        <f>IF(LEN('ÚHRADOVÝ KATALOG VZP - ZP'!G204)&gt;0,UPPER('ÚHRADOVÝ KATALOG VZP - ZP'!G204),"")</f>
        <v/>
      </c>
      <c r="H200" s="61" t="str">
        <f>IF(LEN('ÚHRADOVÝ KATALOG VZP - ZP'!H204)&gt;0,UPPER('ÚHRADOVÝ KATALOG VZP - ZP'!H204),"")</f>
        <v/>
      </c>
      <c r="I200" s="61" t="str">
        <f>IF(LEN('ÚHRADOVÝ KATALOG VZP - ZP'!I204)&gt;0,UPPER('ÚHRADOVÝ KATALOG VZP - ZP'!I204),"")</f>
        <v/>
      </c>
      <c r="J200" s="62" t="str">
        <f>IF(LEN('ÚHRADOVÝ KATALOG VZP - ZP'!J204)&gt;0,'ÚHRADOVÝ KATALOG VZP - ZP'!J204,"")</f>
        <v/>
      </c>
      <c r="K200" s="61" t="str">
        <f>IF(LEN('ÚHRADOVÝ KATALOG VZP - ZP'!K204)&gt;0,UPPER('ÚHRADOVÝ KATALOG VZP - ZP'!K204),"")</f>
        <v/>
      </c>
      <c r="L200" s="63" t="str">
        <f>IF(LEN('ÚHRADOVÝ KATALOG VZP - ZP'!L204)&gt;0,'ÚHRADOVÝ KATALOG VZP - ZP'!L204,"")</f>
        <v/>
      </c>
      <c r="M200" s="64" t="str">
        <f>IF(LEN('ÚHRADOVÝ KATALOG VZP - ZP'!M204)&gt;0,'ÚHRADOVÝ KATALOG VZP - ZP'!M204,"")</f>
        <v/>
      </c>
      <c r="N200" s="48" t="str">
        <f>IF(LEN('ÚHRADOVÝ KATALOG VZP - ZP'!$N204)&gt;0,'ÚHRADOVÝ KATALOG VZP - ZP'!$N204,"")</f>
        <v/>
      </c>
      <c r="O200" s="48" t="str">
        <f>IF(LEN('ÚHRADOVÝ KATALOG VZP - ZP'!$N204)&gt;0,'ÚHRADOVÝ KATALOG VZP - ZP'!$N204,"")</f>
        <v/>
      </c>
      <c r="P200" s="65"/>
      <c r="Q200" s="66" t="str">
        <f>IF(LEN('ÚHRADOVÝ KATALOG VZP - ZP'!Q204)&gt;0,'ÚHRADOVÝ KATALOG VZP - ZP'!Q204,"")</f>
        <v/>
      </c>
      <c r="R200" s="67" t="str">
        <f>IF(LEN('ÚHRADOVÝ KATALOG VZP - ZP'!O204)&gt;0,'ÚHRADOVÝ KATALOG VZP - ZP'!O204,"")</f>
        <v/>
      </c>
    </row>
    <row r="201" spans="1:18" ht="30" customHeight="1" x14ac:dyDescent="0.2">
      <c r="A201" s="81" t="str">
        <f>IF(LEN('VZP - KONTROLA'!S205)=0,"",'ÚHRADOVÝ KATALOG VZP - ZP'!A205)</f>
        <v/>
      </c>
      <c r="B201" s="82" t="str">
        <f>IF(LEN('ÚHRADOVÝ KATALOG VZP - ZP'!B205)&gt;0,'ÚHRADOVÝ KATALOG VZP - ZP'!B205,"")</f>
        <v/>
      </c>
      <c r="C201" s="102" t="str">
        <f>IF(LEN('ÚHRADOVÝ KATALOG VZP - ZP'!C205)&gt;0,UPPER('ÚHRADOVÝ KATALOG VZP - ZP'!C205),"")</f>
        <v/>
      </c>
      <c r="D201" s="60" t="str">
        <f>IF(LEN('ÚHRADOVÝ KATALOG VZP - ZP'!D205)&gt;0,UPPER('ÚHRADOVÝ KATALOG VZP - ZP'!D205),"")</f>
        <v/>
      </c>
      <c r="E201" s="61" t="str">
        <f>IF(LEN('ÚHRADOVÝ KATALOG VZP - ZP'!E205)&gt;0,'ÚHRADOVÝ KATALOG VZP - ZP'!E205,"")</f>
        <v/>
      </c>
      <c r="F201" s="61" t="str">
        <f>IF(LEN('ÚHRADOVÝ KATALOG VZP - ZP'!F205)&gt;0,UPPER('ÚHRADOVÝ KATALOG VZP - ZP'!F205),"")</f>
        <v/>
      </c>
      <c r="G201" s="61" t="str">
        <f>IF(LEN('ÚHRADOVÝ KATALOG VZP - ZP'!G205)&gt;0,UPPER('ÚHRADOVÝ KATALOG VZP - ZP'!G205),"")</f>
        <v/>
      </c>
      <c r="H201" s="61" t="str">
        <f>IF(LEN('ÚHRADOVÝ KATALOG VZP - ZP'!H205)&gt;0,UPPER('ÚHRADOVÝ KATALOG VZP - ZP'!H205),"")</f>
        <v/>
      </c>
      <c r="I201" s="61" t="str">
        <f>IF(LEN('ÚHRADOVÝ KATALOG VZP - ZP'!I205)&gt;0,UPPER('ÚHRADOVÝ KATALOG VZP - ZP'!I205),"")</f>
        <v/>
      </c>
      <c r="J201" s="62" t="str">
        <f>IF(LEN('ÚHRADOVÝ KATALOG VZP - ZP'!J205)&gt;0,'ÚHRADOVÝ KATALOG VZP - ZP'!J205,"")</f>
        <v/>
      </c>
      <c r="K201" s="61" t="str">
        <f>IF(LEN('ÚHRADOVÝ KATALOG VZP - ZP'!K205)&gt;0,UPPER('ÚHRADOVÝ KATALOG VZP - ZP'!K205),"")</f>
        <v/>
      </c>
      <c r="L201" s="63" t="str">
        <f>IF(LEN('ÚHRADOVÝ KATALOG VZP - ZP'!L205)&gt;0,'ÚHRADOVÝ KATALOG VZP - ZP'!L205,"")</f>
        <v/>
      </c>
      <c r="M201" s="64" t="str">
        <f>IF(LEN('ÚHRADOVÝ KATALOG VZP - ZP'!M205)&gt;0,'ÚHRADOVÝ KATALOG VZP - ZP'!M205,"")</f>
        <v/>
      </c>
      <c r="N201" s="48" t="str">
        <f>IF(LEN('ÚHRADOVÝ KATALOG VZP - ZP'!$N205)&gt;0,'ÚHRADOVÝ KATALOG VZP - ZP'!$N205,"")</f>
        <v/>
      </c>
      <c r="O201" s="48" t="str">
        <f>IF(LEN('ÚHRADOVÝ KATALOG VZP - ZP'!$N205)&gt;0,'ÚHRADOVÝ KATALOG VZP - ZP'!$N205,"")</f>
        <v/>
      </c>
      <c r="P201" s="65"/>
      <c r="Q201" s="66" t="str">
        <f>IF(LEN('ÚHRADOVÝ KATALOG VZP - ZP'!Q205)&gt;0,'ÚHRADOVÝ KATALOG VZP - ZP'!Q205,"")</f>
        <v/>
      </c>
      <c r="R201" s="67" t="str">
        <f>IF(LEN('ÚHRADOVÝ KATALOG VZP - ZP'!O205)&gt;0,'ÚHRADOVÝ KATALOG VZP - ZP'!O205,"")</f>
        <v/>
      </c>
    </row>
    <row r="202" spans="1:18" ht="30" customHeight="1" x14ac:dyDescent="0.2">
      <c r="A202" s="81" t="str">
        <f>IF(LEN('VZP - KONTROLA'!S206)=0,"",'ÚHRADOVÝ KATALOG VZP - ZP'!A206)</f>
        <v/>
      </c>
      <c r="B202" s="82" t="str">
        <f>IF(LEN('ÚHRADOVÝ KATALOG VZP - ZP'!B206)&gt;0,'ÚHRADOVÝ KATALOG VZP - ZP'!B206,"")</f>
        <v/>
      </c>
      <c r="C202" s="102" t="str">
        <f>IF(LEN('ÚHRADOVÝ KATALOG VZP - ZP'!C206)&gt;0,UPPER('ÚHRADOVÝ KATALOG VZP - ZP'!C206),"")</f>
        <v/>
      </c>
      <c r="D202" s="60" t="str">
        <f>IF(LEN('ÚHRADOVÝ KATALOG VZP - ZP'!D206)&gt;0,UPPER('ÚHRADOVÝ KATALOG VZP - ZP'!D206),"")</f>
        <v/>
      </c>
      <c r="E202" s="61" t="str">
        <f>IF(LEN('ÚHRADOVÝ KATALOG VZP - ZP'!E206)&gt;0,'ÚHRADOVÝ KATALOG VZP - ZP'!E206,"")</f>
        <v/>
      </c>
      <c r="F202" s="61" t="str">
        <f>IF(LEN('ÚHRADOVÝ KATALOG VZP - ZP'!F206)&gt;0,UPPER('ÚHRADOVÝ KATALOG VZP - ZP'!F206),"")</f>
        <v/>
      </c>
      <c r="G202" s="61" t="str">
        <f>IF(LEN('ÚHRADOVÝ KATALOG VZP - ZP'!G206)&gt;0,UPPER('ÚHRADOVÝ KATALOG VZP - ZP'!G206),"")</f>
        <v/>
      </c>
      <c r="H202" s="61" t="str">
        <f>IF(LEN('ÚHRADOVÝ KATALOG VZP - ZP'!H206)&gt;0,UPPER('ÚHRADOVÝ KATALOG VZP - ZP'!H206),"")</f>
        <v/>
      </c>
      <c r="I202" s="61" t="str">
        <f>IF(LEN('ÚHRADOVÝ KATALOG VZP - ZP'!I206)&gt;0,UPPER('ÚHRADOVÝ KATALOG VZP - ZP'!I206),"")</f>
        <v/>
      </c>
      <c r="J202" s="62" t="str">
        <f>IF(LEN('ÚHRADOVÝ KATALOG VZP - ZP'!J206)&gt;0,'ÚHRADOVÝ KATALOG VZP - ZP'!J206,"")</f>
        <v/>
      </c>
      <c r="K202" s="61" t="str">
        <f>IF(LEN('ÚHRADOVÝ KATALOG VZP - ZP'!K206)&gt;0,UPPER('ÚHRADOVÝ KATALOG VZP - ZP'!K206),"")</f>
        <v/>
      </c>
      <c r="L202" s="63" t="str">
        <f>IF(LEN('ÚHRADOVÝ KATALOG VZP - ZP'!L206)&gt;0,'ÚHRADOVÝ KATALOG VZP - ZP'!L206,"")</f>
        <v/>
      </c>
      <c r="M202" s="64" t="str">
        <f>IF(LEN('ÚHRADOVÝ KATALOG VZP - ZP'!M206)&gt;0,'ÚHRADOVÝ KATALOG VZP - ZP'!M206,"")</f>
        <v/>
      </c>
      <c r="N202" s="48" t="str">
        <f>IF(LEN('ÚHRADOVÝ KATALOG VZP - ZP'!$N206)&gt;0,'ÚHRADOVÝ KATALOG VZP - ZP'!$N206,"")</f>
        <v/>
      </c>
      <c r="O202" s="48" t="str">
        <f>IF(LEN('ÚHRADOVÝ KATALOG VZP - ZP'!$N206)&gt;0,'ÚHRADOVÝ KATALOG VZP - ZP'!$N206,"")</f>
        <v/>
      </c>
      <c r="P202" s="65"/>
      <c r="Q202" s="66" t="str">
        <f>IF(LEN('ÚHRADOVÝ KATALOG VZP - ZP'!Q206)&gt;0,'ÚHRADOVÝ KATALOG VZP - ZP'!Q206,"")</f>
        <v/>
      </c>
      <c r="R202" s="67" t="str">
        <f>IF(LEN('ÚHRADOVÝ KATALOG VZP - ZP'!O206)&gt;0,'ÚHRADOVÝ KATALOG VZP - ZP'!O206,"")</f>
        <v/>
      </c>
    </row>
    <row r="203" spans="1:18" ht="30" customHeight="1" x14ac:dyDescent="0.2">
      <c r="A203" s="81" t="str">
        <f>IF(LEN('VZP - KONTROLA'!S207)=0,"",'ÚHRADOVÝ KATALOG VZP - ZP'!A207)</f>
        <v/>
      </c>
      <c r="B203" s="82" t="str">
        <f>IF(LEN('ÚHRADOVÝ KATALOG VZP - ZP'!B207)&gt;0,'ÚHRADOVÝ KATALOG VZP - ZP'!B207,"")</f>
        <v/>
      </c>
      <c r="C203" s="102" t="str">
        <f>IF(LEN('ÚHRADOVÝ KATALOG VZP - ZP'!C207)&gt;0,UPPER('ÚHRADOVÝ KATALOG VZP - ZP'!C207),"")</f>
        <v/>
      </c>
      <c r="D203" s="60" t="str">
        <f>IF(LEN('ÚHRADOVÝ KATALOG VZP - ZP'!D207)&gt;0,UPPER('ÚHRADOVÝ KATALOG VZP - ZP'!D207),"")</f>
        <v/>
      </c>
      <c r="E203" s="61" t="str">
        <f>IF(LEN('ÚHRADOVÝ KATALOG VZP - ZP'!E207)&gt;0,'ÚHRADOVÝ KATALOG VZP - ZP'!E207,"")</f>
        <v/>
      </c>
      <c r="F203" s="61" t="str">
        <f>IF(LEN('ÚHRADOVÝ KATALOG VZP - ZP'!F207)&gt;0,UPPER('ÚHRADOVÝ KATALOG VZP - ZP'!F207),"")</f>
        <v/>
      </c>
      <c r="G203" s="61" t="str">
        <f>IF(LEN('ÚHRADOVÝ KATALOG VZP - ZP'!G207)&gt;0,UPPER('ÚHRADOVÝ KATALOG VZP - ZP'!G207),"")</f>
        <v/>
      </c>
      <c r="H203" s="61" t="str">
        <f>IF(LEN('ÚHRADOVÝ KATALOG VZP - ZP'!H207)&gt;0,UPPER('ÚHRADOVÝ KATALOG VZP - ZP'!H207),"")</f>
        <v/>
      </c>
      <c r="I203" s="61" t="str">
        <f>IF(LEN('ÚHRADOVÝ KATALOG VZP - ZP'!I207)&gt;0,UPPER('ÚHRADOVÝ KATALOG VZP - ZP'!I207),"")</f>
        <v/>
      </c>
      <c r="J203" s="62" t="str">
        <f>IF(LEN('ÚHRADOVÝ KATALOG VZP - ZP'!J207)&gt;0,'ÚHRADOVÝ KATALOG VZP - ZP'!J207,"")</f>
        <v/>
      </c>
      <c r="K203" s="61" t="str">
        <f>IF(LEN('ÚHRADOVÝ KATALOG VZP - ZP'!K207)&gt;0,UPPER('ÚHRADOVÝ KATALOG VZP - ZP'!K207),"")</f>
        <v/>
      </c>
      <c r="L203" s="63" t="str">
        <f>IF(LEN('ÚHRADOVÝ KATALOG VZP - ZP'!L207)&gt;0,'ÚHRADOVÝ KATALOG VZP - ZP'!L207,"")</f>
        <v/>
      </c>
      <c r="M203" s="64" t="str">
        <f>IF(LEN('ÚHRADOVÝ KATALOG VZP - ZP'!M207)&gt;0,'ÚHRADOVÝ KATALOG VZP - ZP'!M207,"")</f>
        <v/>
      </c>
      <c r="N203" s="48" t="str">
        <f>IF(LEN('ÚHRADOVÝ KATALOG VZP - ZP'!$N207)&gt;0,'ÚHRADOVÝ KATALOG VZP - ZP'!$N207,"")</f>
        <v/>
      </c>
      <c r="O203" s="48" t="str">
        <f>IF(LEN('ÚHRADOVÝ KATALOG VZP - ZP'!$N207)&gt;0,'ÚHRADOVÝ KATALOG VZP - ZP'!$N207,"")</f>
        <v/>
      </c>
      <c r="P203" s="65"/>
      <c r="Q203" s="66" t="str">
        <f>IF(LEN('ÚHRADOVÝ KATALOG VZP - ZP'!Q207)&gt;0,'ÚHRADOVÝ KATALOG VZP - ZP'!Q207,"")</f>
        <v/>
      </c>
      <c r="R203" s="67" t="str">
        <f>IF(LEN('ÚHRADOVÝ KATALOG VZP - ZP'!O207)&gt;0,'ÚHRADOVÝ KATALOG VZP - ZP'!O207,"")</f>
        <v/>
      </c>
    </row>
    <row r="204" spans="1:18" ht="30" customHeight="1" x14ac:dyDescent="0.2">
      <c r="A204" s="81" t="str">
        <f>IF(LEN('VZP - KONTROLA'!S208)=0,"",'ÚHRADOVÝ KATALOG VZP - ZP'!A208)</f>
        <v/>
      </c>
      <c r="B204" s="82" t="str">
        <f>IF(LEN('ÚHRADOVÝ KATALOG VZP - ZP'!B208)&gt;0,'ÚHRADOVÝ KATALOG VZP - ZP'!B208,"")</f>
        <v/>
      </c>
      <c r="C204" s="102" t="str">
        <f>IF(LEN('ÚHRADOVÝ KATALOG VZP - ZP'!C208)&gt;0,UPPER('ÚHRADOVÝ KATALOG VZP - ZP'!C208),"")</f>
        <v/>
      </c>
      <c r="D204" s="60" t="str">
        <f>IF(LEN('ÚHRADOVÝ KATALOG VZP - ZP'!D208)&gt;0,UPPER('ÚHRADOVÝ KATALOG VZP - ZP'!D208),"")</f>
        <v/>
      </c>
      <c r="E204" s="61" t="str">
        <f>IF(LEN('ÚHRADOVÝ KATALOG VZP - ZP'!E208)&gt;0,'ÚHRADOVÝ KATALOG VZP - ZP'!E208,"")</f>
        <v/>
      </c>
      <c r="F204" s="61" t="str">
        <f>IF(LEN('ÚHRADOVÝ KATALOG VZP - ZP'!F208)&gt;0,UPPER('ÚHRADOVÝ KATALOG VZP - ZP'!F208),"")</f>
        <v/>
      </c>
      <c r="G204" s="61" t="str">
        <f>IF(LEN('ÚHRADOVÝ KATALOG VZP - ZP'!G208)&gt;0,UPPER('ÚHRADOVÝ KATALOG VZP - ZP'!G208),"")</f>
        <v/>
      </c>
      <c r="H204" s="61" t="str">
        <f>IF(LEN('ÚHRADOVÝ KATALOG VZP - ZP'!H208)&gt;0,UPPER('ÚHRADOVÝ KATALOG VZP - ZP'!H208),"")</f>
        <v/>
      </c>
      <c r="I204" s="61" t="str">
        <f>IF(LEN('ÚHRADOVÝ KATALOG VZP - ZP'!I208)&gt;0,UPPER('ÚHRADOVÝ KATALOG VZP - ZP'!I208),"")</f>
        <v/>
      </c>
      <c r="J204" s="62" t="str">
        <f>IF(LEN('ÚHRADOVÝ KATALOG VZP - ZP'!J208)&gt;0,'ÚHRADOVÝ KATALOG VZP - ZP'!J208,"")</f>
        <v/>
      </c>
      <c r="K204" s="61" t="str">
        <f>IF(LEN('ÚHRADOVÝ KATALOG VZP - ZP'!K208)&gt;0,UPPER('ÚHRADOVÝ KATALOG VZP - ZP'!K208),"")</f>
        <v/>
      </c>
      <c r="L204" s="63" t="str">
        <f>IF(LEN('ÚHRADOVÝ KATALOG VZP - ZP'!L208)&gt;0,'ÚHRADOVÝ KATALOG VZP - ZP'!L208,"")</f>
        <v/>
      </c>
      <c r="M204" s="64" t="str">
        <f>IF(LEN('ÚHRADOVÝ KATALOG VZP - ZP'!M208)&gt;0,'ÚHRADOVÝ KATALOG VZP - ZP'!M208,"")</f>
        <v/>
      </c>
      <c r="N204" s="48" t="str">
        <f>IF(LEN('ÚHRADOVÝ KATALOG VZP - ZP'!$N208)&gt;0,'ÚHRADOVÝ KATALOG VZP - ZP'!$N208,"")</f>
        <v/>
      </c>
      <c r="O204" s="48" t="str">
        <f>IF(LEN('ÚHRADOVÝ KATALOG VZP - ZP'!$N208)&gt;0,'ÚHRADOVÝ KATALOG VZP - ZP'!$N208,"")</f>
        <v/>
      </c>
      <c r="P204" s="65"/>
      <c r="Q204" s="66" t="str">
        <f>IF(LEN('ÚHRADOVÝ KATALOG VZP - ZP'!Q208)&gt;0,'ÚHRADOVÝ KATALOG VZP - ZP'!Q208,"")</f>
        <v/>
      </c>
      <c r="R204" s="67" t="str">
        <f>IF(LEN('ÚHRADOVÝ KATALOG VZP - ZP'!O208)&gt;0,'ÚHRADOVÝ KATALOG VZP - ZP'!O208,"")</f>
        <v/>
      </c>
    </row>
    <row r="205" spans="1:18" ht="30" customHeight="1" x14ac:dyDescent="0.2">
      <c r="A205" s="81" t="str">
        <f>IF(LEN('VZP - KONTROLA'!S209)=0,"",'ÚHRADOVÝ KATALOG VZP - ZP'!A209)</f>
        <v/>
      </c>
      <c r="B205" s="82" t="str">
        <f>IF(LEN('ÚHRADOVÝ KATALOG VZP - ZP'!B209)&gt;0,'ÚHRADOVÝ KATALOG VZP - ZP'!B209,"")</f>
        <v/>
      </c>
      <c r="C205" s="102" t="str">
        <f>IF(LEN('ÚHRADOVÝ KATALOG VZP - ZP'!C209)&gt;0,UPPER('ÚHRADOVÝ KATALOG VZP - ZP'!C209),"")</f>
        <v/>
      </c>
      <c r="D205" s="60" t="str">
        <f>IF(LEN('ÚHRADOVÝ KATALOG VZP - ZP'!D209)&gt;0,UPPER('ÚHRADOVÝ KATALOG VZP - ZP'!D209),"")</f>
        <v/>
      </c>
      <c r="E205" s="61" t="str">
        <f>IF(LEN('ÚHRADOVÝ KATALOG VZP - ZP'!E209)&gt;0,'ÚHRADOVÝ KATALOG VZP - ZP'!E209,"")</f>
        <v/>
      </c>
      <c r="F205" s="61" t="str">
        <f>IF(LEN('ÚHRADOVÝ KATALOG VZP - ZP'!F209)&gt;0,UPPER('ÚHRADOVÝ KATALOG VZP - ZP'!F209),"")</f>
        <v/>
      </c>
      <c r="G205" s="61" t="str">
        <f>IF(LEN('ÚHRADOVÝ KATALOG VZP - ZP'!G209)&gt;0,UPPER('ÚHRADOVÝ KATALOG VZP - ZP'!G209),"")</f>
        <v/>
      </c>
      <c r="H205" s="61" t="str">
        <f>IF(LEN('ÚHRADOVÝ KATALOG VZP - ZP'!H209)&gt;0,UPPER('ÚHRADOVÝ KATALOG VZP - ZP'!H209),"")</f>
        <v/>
      </c>
      <c r="I205" s="61" t="str">
        <f>IF(LEN('ÚHRADOVÝ KATALOG VZP - ZP'!I209)&gt;0,UPPER('ÚHRADOVÝ KATALOG VZP - ZP'!I209),"")</f>
        <v/>
      </c>
      <c r="J205" s="62" t="str">
        <f>IF(LEN('ÚHRADOVÝ KATALOG VZP - ZP'!J209)&gt;0,'ÚHRADOVÝ KATALOG VZP - ZP'!J209,"")</f>
        <v/>
      </c>
      <c r="K205" s="61" t="str">
        <f>IF(LEN('ÚHRADOVÝ KATALOG VZP - ZP'!K209)&gt;0,UPPER('ÚHRADOVÝ KATALOG VZP - ZP'!K209),"")</f>
        <v/>
      </c>
      <c r="L205" s="63" t="str">
        <f>IF(LEN('ÚHRADOVÝ KATALOG VZP - ZP'!L209)&gt;0,'ÚHRADOVÝ KATALOG VZP - ZP'!L209,"")</f>
        <v/>
      </c>
      <c r="M205" s="64" t="str">
        <f>IF(LEN('ÚHRADOVÝ KATALOG VZP - ZP'!M209)&gt;0,'ÚHRADOVÝ KATALOG VZP - ZP'!M209,"")</f>
        <v/>
      </c>
      <c r="N205" s="48" t="str">
        <f>IF(LEN('ÚHRADOVÝ KATALOG VZP - ZP'!$N209)&gt;0,'ÚHRADOVÝ KATALOG VZP - ZP'!$N209,"")</f>
        <v/>
      </c>
      <c r="O205" s="48" t="str">
        <f>IF(LEN('ÚHRADOVÝ KATALOG VZP - ZP'!$N209)&gt;0,'ÚHRADOVÝ KATALOG VZP - ZP'!$N209,"")</f>
        <v/>
      </c>
      <c r="P205" s="65"/>
      <c r="Q205" s="66" t="str">
        <f>IF(LEN('ÚHRADOVÝ KATALOG VZP - ZP'!Q209)&gt;0,'ÚHRADOVÝ KATALOG VZP - ZP'!Q209,"")</f>
        <v/>
      </c>
      <c r="R205" s="67" t="str">
        <f>IF(LEN('ÚHRADOVÝ KATALOG VZP - ZP'!O209)&gt;0,'ÚHRADOVÝ KATALOG VZP - ZP'!O209,"")</f>
        <v/>
      </c>
    </row>
    <row r="206" spans="1:18" ht="30" customHeight="1" x14ac:dyDescent="0.2">
      <c r="A206" s="81" t="str">
        <f>IF(LEN('VZP - KONTROLA'!S210)=0,"",'ÚHRADOVÝ KATALOG VZP - ZP'!A210)</f>
        <v/>
      </c>
      <c r="B206" s="82" t="str">
        <f>IF(LEN('ÚHRADOVÝ KATALOG VZP - ZP'!B210)&gt;0,'ÚHRADOVÝ KATALOG VZP - ZP'!B210,"")</f>
        <v/>
      </c>
      <c r="C206" s="102" t="str">
        <f>IF(LEN('ÚHRADOVÝ KATALOG VZP - ZP'!C210)&gt;0,UPPER('ÚHRADOVÝ KATALOG VZP - ZP'!C210),"")</f>
        <v/>
      </c>
      <c r="D206" s="60" t="str">
        <f>IF(LEN('ÚHRADOVÝ KATALOG VZP - ZP'!D210)&gt;0,UPPER('ÚHRADOVÝ KATALOG VZP - ZP'!D210),"")</f>
        <v/>
      </c>
      <c r="E206" s="61" t="str">
        <f>IF(LEN('ÚHRADOVÝ KATALOG VZP - ZP'!E210)&gt;0,'ÚHRADOVÝ KATALOG VZP - ZP'!E210,"")</f>
        <v/>
      </c>
      <c r="F206" s="61" t="str">
        <f>IF(LEN('ÚHRADOVÝ KATALOG VZP - ZP'!F210)&gt;0,UPPER('ÚHRADOVÝ KATALOG VZP - ZP'!F210),"")</f>
        <v/>
      </c>
      <c r="G206" s="61" t="str">
        <f>IF(LEN('ÚHRADOVÝ KATALOG VZP - ZP'!G210)&gt;0,UPPER('ÚHRADOVÝ KATALOG VZP - ZP'!G210),"")</f>
        <v/>
      </c>
      <c r="H206" s="61" t="str">
        <f>IF(LEN('ÚHRADOVÝ KATALOG VZP - ZP'!H210)&gt;0,UPPER('ÚHRADOVÝ KATALOG VZP - ZP'!H210),"")</f>
        <v/>
      </c>
      <c r="I206" s="61" t="str">
        <f>IF(LEN('ÚHRADOVÝ KATALOG VZP - ZP'!I210)&gt;0,UPPER('ÚHRADOVÝ KATALOG VZP - ZP'!I210),"")</f>
        <v/>
      </c>
      <c r="J206" s="62" t="str">
        <f>IF(LEN('ÚHRADOVÝ KATALOG VZP - ZP'!J210)&gt;0,'ÚHRADOVÝ KATALOG VZP - ZP'!J210,"")</f>
        <v/>
      </c>
      <c r="K206" s="61" t="str">
        <f>IF(LEN('ÚHRADOVÝ KATALOG VZP - ZP'!K210)&gt;0,UPPER('ÚHRADOVÝ KATALOG VZP - ZP'!K210),"")</f>
        <v/>
      </c>
      <c r="L206" s="63" t="str">
        <f>IF(LEN('ÚHRADOVÝ KATALOG VZP - ZP'!L210)&gt;0,'ÚHRADOVÝ KATALOG VZP - ZP'!L210,"")</f>
        <v/>
      </c>
      <c r="M206" s="64" t="str">
        <f>IF(LEN('ÚHRADOVÝ KATALOG VZP - ZP'!M210)&gt;0,'ÚHRADOVÝ KATALOG VZP - ZP'!M210,"")</f>
        <v/>
      </c>
      <c r="N206" s="48" t="str">
        <f>IF(LEN('ÚHRADOVÝ KATALOG VZP - ZP'!$N210)&gt;0,'ÚHRADOVÝ KATALOG VZP - ZP'!$N210,"")</f>
        <v/>
      </c>
      <c r="O206" s="48" t="str">
        <f>IF(LEN('ÚHRADOVÝ KATALOG VZP - ZP'!$N210)&gt;0,'ÚHRADOVÝ KATALOG VZP - ZP'!$N210,"")</f>
        <v/>
      </c>
      <c r="P206" s="65"/>
      <c r="Q206" s="66" t="str">
        <f>IF(LEN('ÚHRADOVÝ KATALOG VZP - ZP'!Q210)&gt;0,'ÚHRADOVÝ KATALOG VZP - ZP'!Q210,"")</f>
        <v/>
      </c>
      <c r="R206" s="67" t="str">
        <f>IF(LEN('ÚHRADOVÝ KATALOG VZP - ZP'!O210)&gt;0,'ÚHRADOVÝ KATALOG VZP - ZP'!O210,"")</f>
        <v/>
      </c>
    </row>
    <row r="207" spans="1:18" ht="30" customHeight="1" x14ac:dyDescent="0.2">
      <c r="A207" s="81" t="str">
        <f>IF(LEN('VZP - KONTROLA'!S211)=0,"",'ÚHRADOVÝ KATALOG VZP - ZP'!A211)</f>
        <v/>
      </c>
      <c r="B207" s="82" t="str">
        <f>IF(LEN('ÚHRADOVÝ KATALOG VZP - ZP'!B211)&gt;0,'ÚHRADOVÝ KATALOG VZP - ZP'!B211,"")</f>
        <v/>
      </c>
      <c r="C207" s="102" t="str">
        <f>IF(LEN('ÚHRADOVÝ KATALOG VZP - ZP'!C211)&gt;0,UPPER('ÚHRADOVÝ KATALOG VZP - ZP'!C211),"")</f>
        <v/>
      </c>
      <c r="D207" s="60" t="str">
        <f>IF(LEN('ÚHRADOVÝ KATALOG VZP - ZP'!D211)&gt;0,UPPER('ÚHRADOVÝ KATALOG VZP - ZP'!D211),"")</f>
        <v/>
      </c>
      <c r="E207" s="61" t="str">
        <f>IF(LEN('ÚHRADOVÝ KATALOG VZP - ZP'!E211)&gt;0,'ÚHRADOVÝ KATALOG VZP - ZP'!E211,"")</f>
        <v/>
      </c>
      <c r="F207" s="61" t="str">
        <f>IF(LEN('ÚHRADOVÝ KATALOG VZP - ZP'!F211)&gt;0,UPPER('ÚHRADOVÝ KATALOG VZP - ZP'!F211),"")</f>
        <v/>
      </c>
      <c r="G207" s="61" t="str">
        <f>IF(LEN('ÚHRADOVÝ KATALOG VZP - ZP'!G211)&gt;0,UPPER('ÚHRADOVÝ KATALOG VZP - ZP'!G211),"")</f>
        <v/>
      </c>
      <c r="H207" s="61" t="str">
        <f>IF(LEN('ÚHRADOVÝ KATALOG VZP - ZP'!H211)&gt;0,UPPER('ÚHRADOVÝ KATALOG VZP - ZP'!H211),"")</f>
        <v/>
      </c>
      <c r="I207" s="61" t="str">
        <f>IF(LEN('ÚHRADOVÝ KATALOG VZP - ZP'!I211)&gt;0,UPPER('ÚHRADOVÝ KATALOG VZP - ZP'!I211),"")</f>
        <v/>
      </c>
      <c r="J207" s="62" t="str">
        <f>IF(LEN('ÚHRADOVÝ KATALOG VZP - ZP'!J211)&gt;0,'ÚHRADOVÝ KATALOG VZP - ZP'!J211,"")</f>
        <v/>
      </c>
      <c r="K207" s="61" t="str">
        <f>IF(LEN('ÚHRADOVÝ KATALOG VZP - ZP'!K211)&gt;0,UPPER('ÚHRADOVÝ KATALOG VZP - ZP'!K211),"")</f>
        <v/>
      </c>
      <c r="L207" s="63" t="str">
        <f>IF(LEN('ÚHRADOVÝ KATALOG VZP - ZP'!L211)&gt;0,'ÚHRADOVÝ KATALOG VZP - ZP'!L211,"")</f>
        <v/>
      </c>
      <c r="M207" s="64" t="str">
        <f>IF(LEN('ÚHRADOVÝ KATALOG VZP - ZP'!M211)&gt;0,'ÚHRADOVÝ KATALOG VZP - ZP'!M211,"")</f>
        <v/>
      </c>
      <c r="N207" s="48" t="str">
        <f>IF(LEN('ÚHRADOVÝ KATALOG VZP - ZP'!$N211)&gt;0,'ÚHRADOVÝ KATALOG VZP - ZP'!$N211,"")</f>
        <v/>
      </c>
      <c r="O207" s="48" t="str">
        <f>IF(LEN('ÚHRADOVÝ KATALOG VZP - ZP'!$N211)&gt;0,'ÚHRADOVÝ KATALOG VZP - ZP'!$N211,"")</f>
        <v/>
      </c>
      <c r="P207" s="65"/>
      <c r="Q207" s="66" t="str">
        <f>IF(LEN('ÚHRADOVÝ KATALOG VZP - ZP'!Q211)&gt;0,'ÚHRADOVÝ KATALOG VZP - ZP'!Q211,"")</f>
        <v/>
      </c>
      <c r="R207" s="67" t="str">
        <f>IF(LEN('ÚHRADOVÝ KATALOG VZP - ZP'!O211)&gt;0,'ÚHRADOVÝ KATALOG VZP - ZP'!O211,"")</f>
        <v/>
      </c>
    </row>
    <row r="208" spans="1:18" ht="30" customHeight="1" x14ac:dyDescent="0.2">
      <c r="A208" s="81" t="str">
        <f>IF(LEN('VZP - KONTROLA'!S212)=0,"",'ÚHRADOVÝ KATALOG VZP - ZP'!A212)</f>
        <v/>
      </c>
      <c r="B208" s="82" t="str">
        <f>IF(LEN('ÚHRADOVÝ KATALOG VZP - ZP'!B212)&gt;0,'ÚHRADOVÝ KATALOG VZP - ZP'!B212,"")</f>
        <v/>
      </c>
      <c r="C208" s="102" t="str">
        <f>IF(LEN('ÚHRADOVÝ KATALOG VZP - ZP'!C212)&gt;0,UPPER('ÚHRADOVÝ KATALOG VZP - ZP'!C212),"")</f>
        <v/>
      </c>
      <c r="D208" s="60" t="str">
        <f>IF(LEN('ÚHRADOVÝ KATALOG VZP - ZP'!D212)&gt;0,UPPER('ÚHRADOVÝ KATALOG VZP - ZP'!D212),"")</f>
        <v/>
      </c>
      <c r="E208" s="61" t="str">
        <f>IF(LEN('ÚHRADOVÝ KATALOG VZP - ZP'!E212)&gt;0,'ÚHRADOVÝ KATALOG VZP - ZP'!E212,"")</f>
        <v/>
      </c>
      <c r="F208" s="61" t="str">
        <f>IF(LEN('ÚHRADOVÝ KATALOG VZP - ZP'!F212)&gt;0,UPPER('ÚHRADOVÝ KATALOG VZP - ZP'!F212),"")</f>
        <v/>
      </c>
      <c r="G208" s="61" t="str">
        <f>IF(LEN('ÚHRADOVÝ KATALOG VZP - ZP'!G212)&gt;0,UPPER('ÚHRADOVÝ KATALOG VZP - ZP'!G212),"")</f>
        <v/>
      </c>
      <c r="H208" s="61" t="str">
        <f>IF(LEN('ÚHRADOVÝ KATALOG VZP - ZP'!H212)&gt;0,UPPER('ÚHRADOVÝ KATALOG VZP - ZP'!H212),"")</f>
        <v/>
      </c>
      <c r="I208" s="61" t="str">
        <f>IF(LEN('ÚHRADOVÝ KATALOG VZP - ZP'!I212)&gt;0,UPPER('ÚHRADOVÝ KATALOG VZP - ZP'!I212),"")</f>
        <v/>
      </c>
      <c r="J208" s="62" t="str">
        <f>IF(LEN('ÚHRADOVÝ KATALOG VZP - ZP'!J212)&gt;0,'ÚHRADOVÝ KATALOG VZP - ZP'!J212,"")</f>
        <v/>
      </c>
      <c r="K208" s="61" t="str">
        <f>IF(LEN('ÚHRADOVÝ KATALOG VZP - ZP'!K212)&gt;0,UPPER('ÚHRADOVÝ KATALOG VZP - ZP'!K212),"")</f>
        <v/>
      </c>
      <c r="L208" s="63" t="str">
        <f>IF(LEN('ÚHRADOVÝ KATALOG VZP - ZP'!L212)&gt;0,'ÚHRADOVÝ KATALOG VZP - ZP'!L212,"")</f>
        <v/>
      </c>
      <c r="M208" s="64" t="str">
        <f>IF(LEN('ÚHRADOVÝ KATALOG VZP - ZP'!M212)&gt;0,'ÚHRADOVÝ KATALOG VZP - ZP'!M212,"")</f>
        <v/>
      </c>
      <c r="N208" s="48" t="str">
        <f>IF(LEN('ÚHRADOVÝ KATALOG VZP - ZP'!$N212)&gt;0,'ÚHRADOVÝ KATALOG VZP - ZP'!$N212,"")</f>
        <v/>
      </c>
      <c r="O208" s="48" t="str">
        <f>IF(LEN('ÚHRADOVÝ KATALOG VZP - ZP'!$N212)&gt;0,'ÚHRADOVÝ KATALOG VZP - ZP'!$N212,"")</f>
        <v/>
      </c>
      <c r="P208" s="65"/>
      <c r="Q208" s="66" t="str">
        <f>IF(LEN('ÚHRADOVÝ KATALOG VZP - ZP'!Q212)&gt;0,'ÚHRADOVÝ KATALOG VZP - ZP'!Q212,"")</f>
        <v/>
      </c>
      <c r="R208" s="67" t="str">
        <f>IF(LEN('ÚHRADOVÝ KATALOG VZP - ZP'!O212)&gt;0,'ÚHRADOVÝ KATALOG VZP - ZP'!O212,"")</f>
        <v/>
      </c>
    </row>
    <row r="209" spans="1:18" ht="30" customHeight="1" x14ac:dyDescent="0.2">
      <c r="A209" s="81" t="str">
        <f>IF(LEN('VZP - KONTROLA'!S213)=0,"",'ÚHRADOVÝ KATALOG VZP - ZP'!A213)</f>
        <v/>
      </c>
      <c r="B209" s="82" t="str">
        <f>IF(LEN('ÚHRADOVÝ KATALOG VZP - ZP'!B213)&gt;0,'ÚHRADOVÝ KATALOG VZP - ZP'!B213,"")</f>
        <v/>
      </c>
      <c r="C209" s="102" t="str">
        <f>IF(LEN('ÚHRADOVÝ KATALOG VZP - ZP'!C213)&gt;0,UPPER('ÚHRADOVÝ KATALOG VZP - ZP'!C213),"")</f>
        <v/>
      </c>
      <c r="D209" s="60" t="str">
        <f>IF(LEN('ÚHRADOVÝ KATALOG VZP - ZP'!D213)&gt;0,UPPER('ÚHRADOVÝ KATALOG VZP - ZP'!D213),"")</f>
        <v/>
      </c>
      <c r="E209" s="61" t="str">
        <f>IF(LEN('ÚHRADOVÝ KATALOG VZP - ZP'!E213)&gt;0,'ÚHRADOVÝ KATALOG VZP - ZP'!E213,"")</f>
        <v/>
      </c>
      <c r="F209" s="61" t="str">
        <f>IF(LEN('ÚHRADOVÝ KATALOG VZP - ZP'!F213)&gt;0,UPPER('ÚHRADOVÝ KATALOG VZP - ZP'!F213),"")</f>
        <v/>
      </c>
      <c r="G209" s="61" t="str">
        <f>IF(LEN('ÚHRADOVÝ KATALOG VZP - ZP'!G213)&gt;0,UPPER('ÚHRADOVÝ KATALOG VZP - ZP'!G213),"")</f>
        <v/>
      </c>
      <c r="H209" s="61" t="str">
        <f>IF(LEN('ÚHRADOVÝ KATALOG VZP - ZP'!H213)&gt;0,UPPER('ÚHRADOVÝ KATALOG VZP - ZP'!H213),"")</f>
        <v/>
      </c>
      <c r="I209" s="61" t="str">
        <f>IF(LEN('ÚHRADOVÝ KATALOG VZP - ZP'!I213)&gt;0,UPPER('ÚHRADOVÝ KATALOG VZP - ZP'!I213),"")</f>
        <v/>
      </c>
      <c r="J209" s="62" t="str">
        <f>IF(LEN('ÚHRADOVÝ KATALOG VZP - ZP'!J213)&gt;0,'ÚHRADOVÝ KATALOG VZP - ZP'!J213,"")</f>
        <v/>
      </c>
      <c r="K209" s="61" t="str">
        <f>IF(LEN('ÚHRADOVÝ KATALOG VZP - ZP'!K213)&gt;0,UPPER('ÚHRADOVÝ KATALOG VZP - ZP'!K213),"")</f>
        <v/>
      </c>
      <c r="L209" s="63" t="str">
        <f>IF(LEN('ÚHRADOVÝ KATALOG VZP - ZP'!L213)&gt;0,'ÚHRADOVÝ KATALOG VZP - ZP'!L213,"")</f>
        <v/>
      </c>
      <c r="M209" s="64" t="str">
        <f>IF(LEN('ÚHRADOVÝ KATALOG VZP - ZP'!M213)&gt;0,'ÚHRADOVÝ KATALOG VZP - ZP'!M213,"")</f>
        <v/>
      </c>
      <c r="N209" s="48" t="str">
        <f>IF(LEN('ÚHRADOVÝ KATALOG VZP - ZP'!$N213)&gt;0,'ÚHRADOVÝ KATALOG VZP - ZP'!$N213,"")</f>
        <v/>
      </c>
      <c r="O209" s="48" t="str">
        <f>IF(LEN('ÚHRADOVÝ KATALOG VZP - ZP'!$N213)&gt;0,'ÚHRADOVÝ KATALOG VZP - ZP'!$N213,"")</f>
        <v/>
      </c>
      <c r="P209" s="65"/>
      <c r="Q209" s="66" t="str">
        <f>IF(LEN('ÚHRADOVÝ KATALOG VZP - ZP'!Q213)&gt;0,'ÚHRADOVÝ KATALOG VZP - ZP'!Q213,"")</f>
        <v/>
      </c>
      <c r="R209" s="67" t="str">
        <f>IF(LEN('ÚHRADOVÝ KATALOG VZP - ZP'!O213)&gt;0,'ÚHRADOVÝ KATALOG VZP - ZP'!O213,"")</f>
        <v/>
      </c>
    </row>
    <row r="210" spans="1:18" ht="30" customHeight="1" x14ac:dyDescent="0.2">
      <c r="A210" s="81" t="str">
        <f>IF(LEN('VZP - KONTROLA'!S214)=0,"",'ÚHRADOVÝ KATALOG VZP - ZP'!A214)</f>
        <v/>
      </c>
      <c r="B210" s="82" t="str">
        <f>IF(LEN('ÚHRADOVÝ KATALOG VZP - ZP'!B214)&gt;0,'ÚHRADOVÝ KATALOG VZP - ZP'!B214,"")</f>
        <v/>
      </c>
      <c r="C210" s="102" t="str">
        <f>IF(LEN('ÚHRADOVÝ KATALOG VZP - ZP'!C214)&gt;0,UPPER('ÚHRADOVÝ KATALOG VZP - ZP'!C214),"")</f>
        <v/>
      </c>
      <c r="D210" s="60" t="str">
        <f>IF(LEN('ÚHRADOVÝ KATALOG VZP - ZP'!D214)&gt;0,UPPER('ÚHRADOVÝ KATALOG VZP - ZP'!D214),"")</f>
        <v/>
      </c>
      <c r="E210" s="61" t="str">
        <f>IF(LEN('ÚHRADOVÝ KATALOG VZP - ZP'!E214)&gt;0,'ÚHRADOVÝ KATALOG VZP - ZP'!E214,"")</f>
        <v/>
      </c>
      <c r="F210" s="61" t="str">
        <f>IF(LEN('ÚHRADOVÝ KATALOG VZP - ZP'!F214)&gt;0,UPPER('ÚHRADOVÝ KATALOG VZP - ZP'!F214),"")</f>
        <v/>
      </c>
      <c r="G210" s="61" t="str">
        <f>IF(LEN('ÚHRADOVÝ KATALOG VZP - ZP'!G214)&gt;0,UPPER('ÚHRADOVÝ KATALOG VZP - ZP'!G214),"")</f>
        <v/>
      </c>
      <c r="H210" s="61" t="str">
        <f>IF(LEN('ÚHRADOVÝ KATALOG VZP - ZP'!H214)&gt;0,UPPER('ÚHRADOVÝ KATALOG VZP - ZP'!H214),"")</f>
        <v/>
      </c>
      <c r="I210" s="61" t="str">
        <f>IF(LEN('ÚHRADOVÝ KATALOG VZP - ZP'!I214)&gt;0,UPPER('ÚHRADOVÝ KATALOG VZP - ZP'!I214),"")</f>
        <v/>
      </c>
      <c r="J210" s="62" t="str">
        <f>IF(LEN('ÚHRADOVÝ KATALOG VZP - ZP'!J214)&gt;0,'ÚHRADOVÝ KATALOG VZP - ZP'!J214,"")</f>
        <v/>
      </c>
      <c r="K210" s="61" t="str">
        <f>IF(LEN('ÚHRADOVÝ KATALOG VZP - ZP'!K214)&gt;0,UPPER('ÚHRADOVÝ KATALOG VZP - ZP'!K214),"")</f>
        <v/>
      </c>
      <c r="L210" s="63" t="str">
        <f>IF(LEN('ÚHRADOVÝ KATALOG VZP - ZP'!L214)&gt;0,'ÚHRADOVÝ KATALOG VZP - ZP'!L214,"")</f>
        <v/>
      </c>
      <c r="M210" s="64" t="str">
        <f>IF(LEN('ÚHRADOVÝ KATALOG VZP - ZP'!M214)&gt;0,'ÚHRADOVÝ KATALOG VZP - ZP'!M214,"")</f>
        <v/>
      </c>
      <c r="N210" s="48" t="str">
        <f>IF(LEN('ÚHRADOVÝ KATALOG VZP - ZP'!$N214)&gt;0,'ÚHRADOVÝ KATALOG VZP - ZP'!$N214,"")</f>
        <v/>
      </c>
      <c r="O210" s="48" t="str">
        <f>IF(LEN('ÚHRADOVÝ KATALOG VZP - ZP'!$N214)&gt;0,'ÚHRADOVÝ KATALOG VZP - ZP'!$N214,"")</f>
        <v/>
      </c>
      <c r="P210" s="65"/>
      <c r="Q210" s="66" t="str">
        <f>IF(LEN('ÚHRADOVÝ KATALOG VZP - ZP'!Q214)&gt;0,'ÚHRADOVÝ KATALOG VZP - ZP'!Q214,"")</f>
        <v/>
      </c>
      <c r="R210" s="67" t="str">
        <f>IF(LEN('ÚHRADOVÝ KATALOG VZP - ZP'!O214)&gt;0,'ÚHRADOVÝ KATALOG VZP - ZP'!O214,"")</f>
        <v/>
      </c>
    </row>
    <row r="211" spans="1:18" ht="30" customHeight="1" x14ac:dyDescent="0.2">
      <c r="A211" s="81" t="str">
        <f>IF(LEN('VZP - KONTROLA'!S215)=0,"",'ÚHRADOVÝ KATALOG VZP - ZP'!A215)</f>
        <v/>
      </c>
      <c r="B211" s="82" t="str">
        <f>IF(LEN('ÚHRADOVÝ KATALOG VZP - ZP'!B215)&gt;0,'ÚHRADOVÝ KATALOG VZP - ZP'!B215,"")</f>
        <v/>
      </c>
      <c r="C211" s="102" t="str">
        <f>IF(LEN('ÚHRADOVÝ KATALOG VZP - ZP'!C215)&gt;0,UPPER('ÚHRADOVÝ KATALOG VZP - ZP'!C215),"")</f>
        <v/>
      </c>
      <c r="D211" s="60" t="str">
        <f>IF(LEN('ÚHRADOVÝ KATALOG VZP - ZP'!D215)&gt;0,UPPER('ÚHRADOVÝ KATALOG VZP - ZP'!D215),"")</f>
        <v/>
      </c>
      <c r="E211" s="61" t="str">
        <f>IF(LEN('ÚHRADOVÝ KATALOG VZP - ZP'!E215)&gt;0,'ÚHRADOVÝ KATALOG VZP - ZP'!E215,"")</f>
        <v/>
      </c>
      <c r="F211" s="61" t="str">
        <f>IF(LEN('ÚHRADOVÝ KATALOG VZP - ZP'!F215)&gt;0,UPPER('ÚHRADOVÝ KATALOG VZP - ZP'!F215),"")</f>
        <v/>
      </c>
      <c r="G211" s="61" t="str">
        <f>IF(LEN('ÚHRADOVÝ KATALOG VZP - ZP'!G215)&gt;0,UPPER('ÚHRADOVÝ KATALOG VZP - ZP'!G215),"")</f>
        <v/>
      </c>
      <c r="H211" s="61" t="str">
        <f>IF(LEN('ÚHRADOVÝ KATALOG VZP - ZP'!H215)&gt;0,UPPER('ÚHRADOVÝ KATALOG VZP - ZP'!H215),"")</f>
        <v/>
      </c>
      <c r="I211" s="61" t="str">
        <f>IF(LEN('ÚHRADOVÝ KATALOG VZP - ZP'!I215)&gt;0,UPPER('ÚHRADOVÝ KATALOG VZP - ZP'!I215),"")</f>
        <v/>
      </c>
      <c r="J211" s="62" t="str">
        <f>IF(LEN('ÚHRADOVÝ KATALOG VZP - ZP'!J215)&gt;0,'ÚHRADOVÝ KATALOG VZP - ZP'!J215,"")</f>
        <v/>
      </c>
      <c r="K211" s="61" t="str">
        <f>IF(LEN('ÚHRADOVÝ KATALOG VZP - ZP'!K215)&gt;0,UPPER('ÚHRADOVÝ KATALOG VZP - ZP'!K215),"")</f>
        <v/>
      </c>
      <c r="L211" s="63" t="str">
        <f>IF(LEN('ÚHRADOVÝ KATALOG VZP - ZP'!L215)&gt;0,'ÚHRADOVÝ KATALOG VZP - ZP'!L215,"")</f>
        <v/>
      </c>
      <c r="M211" s="64" t="str">
        <f>IF(LEN('ÚHRADOVÝ KATALOG VZP - ZP'!M215)&gt;0,'ÚHRADOVÝ KATALOG VZP - ZP'!M215,"")</f>
        <v/>
      </c>
      <c r="N211" s="48" t="str">
        <f>IF(LEN('ÚHRADOVÝ KATALOG VZP - ZP'!$N215)&gt;0,'ÚHRADOVÝ KATALOG VZP - ZP'!$N215,"")</f>
        <v/>
      </c>
      <c r="O211" s="48" t="str">
        <f>IF(LEN('ÚHRADOVÝ KATALOG VZP - ZP'!$N215)&gt;0,'ÚHRADOVÝ KATALOG VZP - ZP'!$N215,"")</f>
        <v/>
      </c>
      <c r="P211" s="65"/>
      <c r="Q211" s="66" t="str">
        <f>IF(LEN('ÚHRADOVÝ KATALOG VZP - ZP'!Q215)&gt;0,'ÚHRADOVÝ KATALOG VZP - ZP'!Q215,"")</f>
        <v/>
      </c>
      <c r="R211" s="67" t="str">
        <f>IF(LEN('ÚHRADOVÝ KATALOG VZP - ZP'!O215)&gt;0,'ÚHRADOVÝ KATALOG VZP - ZP'!O215,"")</f>
        <v/>
      </c>
    </row>
    <row r="212" spans="1:18" ht="30" customHeight="1" x14ac:dyDescent="0.2">
      <c r="A212" s="81" t="str">
        <f>IF(LEN('VZP - KONTROLA'!S216)=0,"",'ÚHRADOVÝ KATALOG VZP - ZP'!A216)</f>
        <v/>
      </c>
      <c r="B212" s="82" t="str">
        <f>IF(LEN('ÚHRADOVÝ KATALOG VZP - ZP'!B216)&gt;0,'ÚHRADOVÝ KATALOG VZP - ZP'!B216,"")</f>
        <v/>
      </c>
      <c r="C212" s="102" t="str">
        <f>IF(LEN('ÚHRADOVÝ KATALOG VZP - ZP'!C216)&gt;0,UPPER('ÚHRADOVÝ KATALOG VZP - ZP'!C216),"")</f>
        <v/>
      </c>
      <c r="D212" s="60" t="str">
        <f>IF(LEN('ÚHRADOVÝ KATALOG VZP - ZP'!D216)&gt;0,UPPER('ÚHRADOVÝ KATALOG VZP - ZP'!D216),"")</f>
        <v/>
      </c>
      <c r="E212" s="61" t="str">
        <f>IF(LEN('ÚHRADOVÝ KATALOG VZP - ZP'!E216)&gt;0,'ÚHRADOVÝ KATALOG VZP - ZP'!E216,"")</f>
        <v/>
      </c>
      <c r="F212" s="61" t="str">
        <f>IF(LEN('ÚHRADOVÝ KATALOG VZP - ZP'!F216)&gt;0,UPPER('ÚHRADOVÝ KATALOG VZP - ZP'!F216),"")</f>
        <v/>
      </c>
      <c r="G212" s="61" t="str">
        <f>IF(LEN('ÚHRADOVÝ KATALOG VZP - ZP'!G216)&gt;0,UPPER('ÚHRADOVÝ KATALOG VZP - ZP'!G216),"")</f>
        <v/>
      </c>
      <c r="H212" s="61" t="str">
        <f>IF(LEN('ÚHRADOVÝ KATALOG VZP - ZP'!H216)&gt;0,UPPER('ÚHRADOVÝ KATALOG VZP - ZP'!H216),"")</f>
        <v/>
      </c>
      <c r="I212" s="61" t="str">
        <f>IF(LEN('ÚHRADOVÝ KATALOG VZP - ZP'!I216)&gt;0,UPPER('ÚHRADOVÝ KATALOG VZP - ZP'!I216),"")</f>
        <v/>
      </c>
      <c r="J212" s="62" t="str">
        <f>IF(LEN('ÚHRADOVÝ KATALOG VZP - ZP'!J216)&gt;0,'ÚHRADOVÝ KATALOG VZP - ZP'!J216,"")</f>
        <v/>
      </c>
      <c r="K212" s="61" t="str">
        <f>IF(LEN('ÚHRADOVÝ KATALOG VZP - ZP'!K216)&gt;0,UPPER('ÚHRADOVÝ KATALOG VZP - ZP'!K216),"")</f>
        <v/>
      </c>
      <c r="L212" s="63" t="str">
        <f>IF(LEN('ÚHRADOVÝ KATALOG VZP - ZP'!L216)&gt;0,'ÚHRADOVÝ KATALOG VZP - ZP'!L216,"")</f>
        <v/>
      </c>
      <c r="M212" s="64" t="str">
        <f>IF(LEN('ÚHRADOVÝ KATALOG VZP - ZP'!M216)&gt;0,'ÚHRADOVÝ KATALOG VZP - ZP'!M216,"")</f>
        <v/>
      </c>
      <c r="N212" s="48" t="str">
        <f>IF(LEN('ÚHRADOVÝ KATALOG VZP - ZP'!$N216)&gt;0,'ÚHRADOVÝ KATALOG VZP - ZP'!$N216,"")</f>
        <v/>
      </c>
      <c r="O212" s="48" t="str">
        <f>IF(LEN('ÚHRADOVÝ KATALOG VZP - ZP'!$N216)&gt;0,'ÚHRADOVÝ KATALOG VZP - ZP'!$N216,"")</f>
        <v/>
      </c>
      <c r="P212" s="65"/>
      <c r="Q212" s="66" t="str">
        <f>IF(LEN('ÚHRADOVÝ KATALOG VZP - ZP'!Q216)&gt;0,'ÚHRADOVÝ KATALOG VZP - ZP'!Q216,"")</f>
        <v/>
      </c>
      <c r="R212" s="67" t="str">
        <f>IF(LEN('ÚHRADOVÝ KATALOG VZP - ZP'!O216)&gt;0,'ÚHRADOVÝ KATALOG VZP - ZP'!O216,"")</f>
        <v/>
      </c>
    </row>
    <row r="213" spans="1:18" ht="30" customHeight="1" x14ac:dyDescent="0.2">
      <c r="A213" s="81" t="str">
        <f>IF(LEN('VZP - KONTROLA'!S217)=0,"",'ÚHRADOVÝ KATALOG VZP - ZP'!A217)</f>
        <v/>
      </c>
      <c r="B213" s="82" t="str">
        <f>IF(LEN('ÚHRADOVÝ KATALOG VZP - ZP'!B217)&gt;0,'ÚHRADOVÝ KATALOG VZP - ZP'!B217,"")</f>
        <v/>
      </c>
      <c r="C213" s="102" t="str">
        <f>IF(LEN('ÚHRADOVÝ KATALOG VZP - ZP'!C217)&gt;0,UPPER('ÚHRADOVÝ KATALOG VZP - ZP'!C217),"")</f>
        <v/>
      </c>
      <c r="D213" s="60" t="str">
        <f>IF(LEN('ÚHRADOVÝ KATALOG VZP - ZP'!D217)&gt;0,UPPER('ÚHRADOVÝ KATALOG VZP - ZP'!D217),"")</f>
        <v/>
      </c>
      <c r="E213" s="61" t="str">
        <f>IF(LEN('ÚHRADOVÝ KATALOG VZP - ZP'!E217)&gt;0,'ÚHRADOVÝ KATALOG VZP - ZP'!E217,"")</f>
        <v/>
      </c>
      <c r="F213" s="61" t="str">
        <f>IF(LEN('ÚHRADOVÝ KATALOG VZP - ZP'!F217)&gt;0,UPPER('ÚHRADOVÝ KATALOG VZP - ZP'!F217),"")</f>
        <v/>
      </c>
      <c r="G213" s="61" t="str">
        <f>IF(LEN('ÚHRADOVÝ KATALOG VZP - ZP'!G217)&gt;0,UPPER('ÚHRADOVÝ KATALOG VZP - ZP'!G217),"")</f>
        <v/>
      </c>
      <c r="H213" s="61" t="str">
        <f>IF(LEN('ÚHRADOVÝ KATALOG VZP - ZP'!H217)&gt;0,UPPER('ÚHRADOVÝ KATALOG VZP - ZP'!H217),"")</f>
        <v/>
      </c>
      <c r="I213" s="61" t="str">
        <f>IF(LEN('ÚHRADOVÝ KATALOG VZP - ZP'!I217)&gt;0,UPPER('ÚHRADOVÝ KATALOG VZP - ZP'!I217),"")</f>
        <v/>
      </c>
      <c r="J213" s="62" t="str">
        <f>IF(LEN('ÚHRADOVÝ KATALOG VZP - ZP'!J217)&gt;0,'ÚHRADOVÝ KATALOG VZP - ZP'!J217,"")</f>
        <v/>
      </c>
      <c r="K213" s="61" t="str">
        <f>IF(LEN('ÚHRADOVÝ KATALOG VZP - ZP'!K217)&gt;0,UPPER('ÚHRADOVÝ KATALOG VZP - ZP'!K217),"")</f>
        <v/>
      </c>
      <c r="L213" s="63" t="str">
        <f>IF(LEN('ÚHRADOVÝ KATALOG VZP - ZP'!L217)&gt;0,'ÚHRADOVÝ KATALOG VZP - ZP'!L217,"")</f>
        <v/>
      </c>
      <c r="M213" s="64" t="str">
        <f>IF(LEN('ÚHRADOVÝ KATALOG VZP - ZP'!M217)&gt;0,'ÚHRADOVÝ KATALOG VZP - ZP'!M217,"")</f>
        <v/>
      </c>
      <c r="N213" s="48" t="str">
        <f>IF(LEN('ÚHRADOVÝ KATALOG VZP - ZP'!$N217)&gt;0,'ÚHRADOVÝ KATALOG VZP - ZP'!$N217,"")</f>
        <v/>
      </c>
      <c r="O213" s="48" t="str">
        <f>IF(LEN('ÚHRADOVÝ KATALOG VZP - ZP'!$N217)&gt;0,'ÚHRADOVÝ KATALOG VZP - ZP'!$N217,"")</f>
        <v/>
      </c>
      <c r="P213" s="65"/>
      <c r="Q213" s="66" t="str">
        <f>IF(LEN('ÚHRADOVÝ KATALOG VZP - ZP'!Q217)&gt;0,'ÚHRADOVÝ KATALOG VZP - ZP'!Q217,"")</f>
        <v/>
      </c>
      <c r="R213" s="67" t="str">
        <f>IF(LEN('ÚHRADOVÝ KATALOG VZP - ZP'!O217)&gt;0,'ÚHRADOVÝ KATALOG VZP - ZP'!O217,"")</f>
        <v/>
      </c>
    </row>
    <row r="214" spans="1:18" ht="30" customHeight="1" x14ac:dyDescent="0.2">
      <c r="A214" s="81" t="str">
        <f>IF(LEN('VZP - KONTROLA'!S218)=0,"",'ÚHRADOVÝ KATALOG VZP - ZP'!A218)</f>
        <v/>
      </c>
      <c r="B214" s="82" t="str">
        <f>IF(LEN('ÚHRADOVÝ KATALOG VZP - ZP'!B218)&gt;0,'ÚHRADOVÝ KATALOG VZP - ZP'!B218,"")</f>
        <v/>
      </c>
      <c r="C214" s="102" t="str">
        <f>IF(LEN('ÚHRADOVÝ KATALOG VZP - ZP'!C218)&gt;0,UPPER('ÚHRADOVÝ KATALOG VZP - ZP'!C218),"")</f>
        <v/>
      </c>
      <c r="D214" s="60" t="str">
        <f>IF(LEN('ÚHRADOVÝ KATALOG VZP - ZP'!D218)&gt;0,UPPER('ÚHRADOVÝ KATALOG VZP - ZP'!D218),"")</f>
        <v/>
      </c>
      <c r="E214" s="61" t="str">
        <f>IF(LEN('ÚHRADOVÝ KATALOG VZP - ZP'!E218)&gt;0,'ÚHRADOVÝ KATALOG VZP - ZP'!E218,"")</f>
        <v/>
      </c>
      <c r="F214" s="61" t="str">
        <f>IF(LEN('ÚHRADOVÝ KATALOG VZP - ZP'!F218)&gt;0,UPPER('ÚHRADOVÝ KATALOG VZP - ZP'!F218),"")</f>
        <v/>
      </c>
      <c r="G214" s="61" t="str">
        <f>IF(LEN('ÚHRADOVÝ KATALOG VZP - ZP'!G218)&gt;0,UPPER('ÚHRADOVÝ KATALOG VZP - ZP'!G218),"")</f>
        <v/>
      </c>
      <c r="H214" s="61" t="str">
        <f>IF(LEN('ÚHRADOVÝ KATALOG VZP - ZP'!H218)&gt;0,UPPER('ÚHRADOVÝ KATALOG VZP - ZP'!H218),"")</f>
        <v/>
      </c>
      <c r="I214" s="61" t="str">
        <f>IF(LEN('ÚHRADOVÝ KATALOG VZP - ZP'!I218)&gt;0,UPPER('ÚHRADOVÝ KATALOG VZP - ZP'!I218),"")</f>
        <v/>
      </c>
      <c r="J214" s="62" t="str">
        <f>IF(LEN('ÚHRADOVÝ KATALOG VZP - ZP'!J218)&gt;0,'ÚHRADOVÝ KATALOG VZP - ZP'!J218,"")</f>
        <v/>
      </c>
      <c r="K214" s="61" t="str">
        <f>IF(LEN('ÚHRADOVÝ KATALOG VZP - ZP'!K218)&gt;0,UPPER('ÚHRADOVÝ KATALOG VZP - ZP'!K218),"")</f>
        <v/>
      </c>
      <c r="L214" s="63" t="str">
        <f>IF(LEN('ÚHRADOVÝ KATALOG VZP - ZP'!L218)&gt;0,'ÚHRADOVÝ KATALOG VZP - ZP'!L218,"")</f>
        <v/>
      </c>
      <c r="M214" s="64" t="str">
        <f>IF(LEN('ÚHRADOVÝ KATALOG VZP - ZP'!M218)&gt;0,'ÚHRADOVÝ KATALOG VZP - ZP'!M218,"")</f>
        <v/>
      </c>
      <c r="N214" s="48" t="str">
        <f>IF(LEN('ÚHRADOVÝ KATALOG VZP - ZP'!$N218)&gt;0,'ÚHRADOVÝ KATALOG VZP - ZP'!$N218,"")</f>
        <v/>
      </c>
      <c r="O214" s="48" t="str">
        <f>IF(LEN('ÚHRADOVÝ KATALOG VZP - ZP'!$N218)&gt;0,'ÚHRADOVÝ KATALOG VZP - ZP'!$N218,"")</f>
        <v/>
      </c>
      <c r="P214" s="65"/>
      <c r="Q214" s="66" t="str">
        <f>IF(LEN('ÚHRADOVÝ KATALOG VZP - ZP'!Q218)&gt;0,'ÚHRADOVÝ KATALOG VZP - ZP'!Q218,"")</f>
        <v/>
      </c>
      <c r="R214" s="67" t="str">
        <f>IF(LEN('ÚHRADOVÝ KATALOG VZP - ZP'!O218)&gt;0,'ÚHRADOVÝ KATALOG VZP - ZP'!O218,"")</f>
        <v/>
      </c>
    </row>
    <row r="215" spans="1:18" ht="30" customHeight="1" x14ac:dyDescent="0.2">
      <c r="A215" s="81" t="str">
        <f>IF(LEN('VZP - KONTROLA'!S219)=0,"",'ÚHRADOVÝ KATALOG VZP - ZP'!A219)</f>
        <v/>
      </c>
      <c r="B215" s="82" t="str">
        <f>IF(LEN('ÚHRADOVÝ KATALOG VZP - ZP'!B219)&gt;0,'ÚHRADOVÝ KATALOG VZP - ZP'!B219,"")</f>
        <v/>
      </c>
      <c r="C215" s="102" t="str">
        <f>IF(LEN('ÚHRADOVÝ KATALOG VZP - ZP'!C219)&gt;0,UPPER('ÚHRADOVÝ KATALOG VZP - ZP'!C219),"")</f>
        <v/>
      </c>
      <c r="D215" s="60" t="str">
        <f>IF(LEN('ÚHRADOVÝ KATALOG VZP - ZP'!D219)&gt;0,UPPER('ÚHRADOVÝ KATALOG VZP - ZP'!D219),"")</f>
        <v/>
      </c>
      <c r="E215" s="61" t="str">
        <f>IF(LEN('ÚHRADOVÝ KATALOG VZP - ZP'!E219)&gt;0,'ÚHRADOVÝ KATALOG VZP - ZP'!E219,"")</f>
        <v/>
      </c>
      <c r="F215" s="61" t="str">
        <f>IF(LEN('ÚHRADOVÝ KATALOG VZP - ZP'!F219)&gt;0,UPPER('ÚHRADOVÝ KATALOG VZP - ZP'!F219),"")</f>
        <v/>
      </c>
      <c r="G215" s="61" t="str">
        <f>IF(LEN('ÚHRADOVÝ KATALOG VZP - ZP'!G219)&gt;0,UPPER('ÚHRADOVÝ KATALOG VZP - ZP'!G219),"")</f>
        <v/>
      </c>
      <c r="H215" s="61" t="str">
        <f>IF(LEN('ÚHRADOVÝ KATALOG VZP - ZP'!H219)&gt;0,UPPER('ÚHRADOVÝ KATALOG VZP - ZP'!H219),"")</f>
        <v/>
      </c>
      <c r="I215" s="61" t="str">
        <f>IF(LEN('ÚHRADOVÝ KATALOG VZP - ZP'!I219)&gt;0,UPPER('ÚHRADOVÝ KATALOG VZP - ZP'!I219),"")</f>
        <v/>
      </c>
      <c r="J215" s="62" t="str">
        <f>IF(LEN('ÚHRADOVÝ KATALOG VZP - ZP'!J219)&gt;0,'ÚHRADOVÝ KATALOG VZP - ZP'!J219,"")</f>
        <v/>
      </c>
      <c r="K215" s="61" t="str">
        <f>IF(LEN('ÚHRADOVÝ KATALOG VZP - ZP'!K219)&gt;0,UPPER('ÚHRADOVÝ KATALOG VZP - ZP'!K219),"")</f>
        <v/>
      </c>
      <c r="L215" s="63" t="str">
        <f>IF(LEN('ÚHRADOVÝ KATALOG VZP - ZP'!L219)&gt;0,'ÚHRADOVÝ KATALOG VZP - ZP'!L219,"")</f>
        <v/>
      </c>
      <c r="M215" s="64" t="str">
        <f>IF(LEN('ÚHRADOVÝ KATALOG VZP - ZP'!M219)&gt;0,'ÚHRADOVÝ KATALOG VZP - ZP'!M219,"")</f>
        <v/>
      </c>
      <c r="N215" s="48" t="str">
        <f>IF(LEN('ÚHRADOVÝ KATALOG VZP - ZP'!$N219)&gt;0,'ÚHRADOVÝ KATALOG VZP - ZP'!$N219,"")</f>
        <v/>
      </c>
      <c r="O215" s="48" t="str">
        <f>IF(LEN('ÚHRADOVÝ KATALOG VZP - ZP'!$N219)&gt;0,'ÚHRADOVÝ KATALOG VZP - ZP'!$N219,"")</f>
        <v/>
      </c>
      <c r="P215" s="65"/>
      <c r="Q215" s="66" t="str">
        <f>IF(LEN('ÚHRADOVÝ KATALOG VZP - ZP'!Q219)&gt;0,'ÚHRADOVÝ KATALOG VZP - ZP'!Q219,"")</f>
        <v/>
      </c>
      <c r="R215" s="67" t="str">
        <f>IF(LEN('ÚHRADOVÝ KATALOG VZP - ZP'!O219)&gt;0,'ÚHRADOVÝ KATALOG VZP - ZP'!O219,"")</f>
        <v/>
      </c>
    </row>
    <row r="216" spans="1:18" ht="30" customHeight="1" x14ac:dyDescent="0.2">
      <c r="A216" s="81" t="str">
        <f>IF(LEN('VZP - KONTROLA'!S220)=0,"",'ÚHRADOVÝ KATALOG VZP - ZP'!A220)</f>
        <v/>
      </c>
      <c r="B216" s="82" t="str">
        <f>IF(LEN('ÚHRADOVÝ KATALOG VZP - ZP'!B220)&gt;0,'ÚHRADOVÝ KATALOG VZP - ZP'!B220,"")</f>
        <v/>
      </c>
      <c r="C216" s="102" t="str">
        <f>IF(LEN('ÚHRADOVÝ KATALOG VZP - ZP'!C220)&gt;0,UPPER('ÚHRADOVÝ KATALOG VZP - ZP'!C220),"")</f>
        <v/>
      </c>
      <c r="D216" s="60" t="str">
        <f>IF(LEN('ÚHRADOVÝ KATALOG VZP - ZP'!D220)&gt;0,UPPER('ÚHRADOVÝ KATALOG VZP - ZP'!D220),"")</f>
        <v/>
      </c>
      <c r="E216" s="61" t="str">
        <f>IF(LEN('ÚHRADOVÝ KATALOG VZP - ZP'!E220)&gt;0,'ÚHRADOVÝ KATALOG VZP - ZP'!E220,"")</f>
        <v/>
      </c>
      <c r="F216" s="61" t="str">
        <f>IF(LEN('ÚHRADOVÝ KATALOG VZP - ZP'!F220)&gt;0,UPPER('ÚHRADOVÝ KATALOG VZP - ZP'!F220),"")</f>
        <v/>
      </c>
      <c r="G216" s="61" t="str">
        <f>IF(LEN('ÚHRADOVÝ KATALOG VZP - ZP'!G220)&gt;0,UPPER('ÚHRADOVÝ KATALOG VZP - ZP'!G220),"")</f>
        <v/>
      </c>
      <c r="H216" s="61" t="str">
        <f>IF(LEN('ÚHRADOVÝ KATALOG VZP - ZP'!H220)&gt;0,UPPER('ÚHRADOVÝ KATALOG VZP - ZP'!H220),"")</f>
        <v/>
      </c>
      <c r="I216" s="61" t="str">
        <f>IF(LEN('ÚHRADOVÝ KATALOG VZP - ZP'!I220)&gt;0,UPPER('ÚHRADOVÝ KATALOG VZP - ZP'!I220),"")</f>
        <v/>
      </c>
      <c r="J216" s="62" t="str">
        <f>IF(LEN('ÚHRADOVÝ KATALOG VZP - ZP'!J220)&gt;0,'ÚHRADOVÝ KATALOG VZP - ZP'!J220,"")</f>
        <v/>
      </c>
      <c r="K216" s="61" t="str">
        <f>IF(LEN('ÚHRADOVÝ KATALOG VZP - ZP'!K220)&gt;0,UPPER('ÚHRADOVÝ KATALOG VZP - ZP'!K220),"")</f>
        <v/>
      </c>
      <c r="L216" s="63" t="str">
        <f>IF(LEN('ÚHRADOVÝ KATALOG VZP - ZP'!L220)&gt;0,'ÚHRADOVÝ KATALOG VZP - ZP'!L220,"")</f>
        <v/>
      </c>
      <c r="M216" s="64" t="str">
        <f>IF(LEN('ÚHRADOVÝ KATALOG VZP - ZP'!M220)&gt;0,'ÚHRADOVÝ KATALOG VZP - ZP'!M220,"")</f>
        <v/>
      </c>
      <c r="N216" s="48" t="str">
        <f>IF(LEN('ÚHRADOVÝ KATALOG VZP - ZP'!$N220)&gt;0,'ÚHRADOVÝ KATALOG VZP - ZP'!$N220,"")</f>
        <v/>
      </c>
      <c r="O216" s="48" t="str">
        <f>IF(LEN('ÚHRADOVÝ KATALOG VZP - ZP'!$N220)&gt;0,'ÚHRADOVÝ KATALOG VZP - ZP'!$N220,"")</f>
        <v/>
      </c>
      <c r="P216" s="65"/>
      <c r="Q216" s="66" t="str">
        <f>IF(LEN('ÚHRADOVÝ KATALOG VZP - ZP'!Q220)&gt;0,'ÚHRADOVÝ KATALOG VZP - ZP'!Q220,"")</f>
        <v/>
      </c>
      <c r="R216" s="67" t="str">
        <f>IF(LEN('ÚHRADOVÝ KATALOG VZP - ZP'!O220)&gt;0,'ÚHRADOVÝ KATALOG VZP - ZP'!O220,"")</f>
        <v/>
      </c>
    </row>
    <row r="217" spans="1:18" ht="30" customHeight="1" x14ac:dyDescent="0.2">
      <c r="A217" s="81" t="str">
        <f>IF(LEN('VZP - KONTROLA'!S221)=0,"",'ÚHRADOVÝ KATALOG VZP - ZP'!A221)</f>
        <v/>
      </c>
      <c r="B217" s="82" t="str">
        <f>IF(LEN('ÚHRADOVÝ KATALOG VZP - ZP'!B221)&gt;0,'ÚHRADOVÝ KATALOG VZP - ZP'!B221,"")</f>
        <v/>
      </c>
      <c r="C217" s="102" t="str">
        <f>IF(LEN('ÚHRADOVÝ KATALOG VZP - ZP'!C221)&gt;0,UPPER('ÚHRADOVÝ KATALOG VZP - ZP'!C221),"")</f>
        <v/>
      </c>
      <c r="D217" s="60" t="str">
        <f>IF(LEN('ÚHRADOVÝ KATALOG VZP - ZP'!D221)&gt;0,UPPER('ÚHRADOVÝ KATALOG VZP - ZP'!D221),"")</f>
        <v/>
      </c>
      <c r="E217" s="61" t="str">
        <f>IF(LEN('ÚHRADOVÝ KATALOG VZP - ZP'!E221)&gt;0,'ÚHRADOVÝ KATALOG VZP - ZP'!E221,"")</f>
        <v/>
      </c>
      <c r="F217" s="61" t="str">
        <f>IF(LEN('ÚHRADOVÝ KATALOG VZP - ZP'!F221)&gt;0,UPPER('ÚHRADOVÝ KATALOG VZP - ZP'!F221),"")</f>
        <v/>
      </c>
      <c r="G217" s="61" t="str">
        <f>IF(LEN('ÚHRADOVÝ KATALOG VZP - ZP'!G221)&gt;0,UPPER('ÚHRADOVÝ KATALOG VZP - ZP'!G221),"")</f>
        <v/>
      </c>
      <c r="H217" s="61" t="str">
        <f>IF(LEN('ÚHRADOVÝ KATALOG VZP - ZP'!H221)&gt;0,UPPER('ÚHRADOVÝ KATALOG VZP - ZP'!H221),"")</f>
        <v/>
      </c>
      <c r="I217" s="61" t="str">
        <f>IF(LEN('ÚHRADOVÝ KATALOG VZP - ZP'!I221)&gt;0,UPPER('ÚHRADOVÝ KATALOG VZP - ZP'!I221),"")</f>
        <v/>
      </c>
      <c r="J217" s="62" t="str">
        <f>IF(LEN('ÚHRADOVÝ KATALOG VZP - ZP'!J221)&gt;0,'ÚHRADOVÝ KATALOG VZP - ZP'!J221,"")</f>
        <v/>
      </c>
      <c r="K217" s="61" t="str">
        <f>IF(LEN('ÚHRADOVÝ KATALOG VZP - ZP'!K221)&gt;0,UPPER('ÚHRADOVÝ KATALOG VZP - ZP'!K221),"")</f>
        <v/>
      </c>
      <c r="L217" s="63" t="str">
        <f>IF(LEN('ÚHRADOVÝ KATALOG VZP - ZP'!L221)&gt;0,'ÚHRADOVÝ KATALOG VZP - ZP'!L221,"")</f>
        <v/>
      </c>
      <c r="M217" s="64" t="str">
        <f>IF(LEN('ÚHRADOVÝ KATALOG VZP - ZP'!M221)&gt;0,'ÚHRADOVÝ KATALOG VZP - ZP'!M221,"")</f>
        <v/>
      </c>
      <c r="N217" s="48" t="str">
        <f>IF(LEN('ÚHRADOVÝ KATALOG VZP - ZP'!$N221)&gt;0,'ÚHRADOVÝ KATALOG VZP - ZP'!$N221,"")</f>
        <v/>
      </c>
      <c r="O217" s="48" t="str">
        <f>IF(LEN('ÚHRADOVÝ KATALOG VZP - ZP'!$N221)&gt;0,'ÚHRADOVÝ KATALOG VZP - ZP'!$N221,"")</f>
        <v/>
      </c>
      <c r="P217" s="65"/>
      <c r="Q217" s="66" t="str">
        <f>IF(LEN('ÚHRADOVÝ KATALOG VZP - ZP'!Q221)&gt;0,'ÚHRADOVÝ KATALOG VZP - ZP'!Q221,"")</f>
        <v/>
      </c>
      <c r="R217" s="67" t="str">
        <f>IF(LEN('ÚHRADOVÝ KATALOG VZP - ZP'!O221)&gt;0,'ÚHRADOVÝ KATALOG VZP - ZP'!O221,"")</f>
        <v/>
      </c>
    </row>
    <row r="218" spans="1:18" ht="30" customHeight="1" x14ac:dyDescent="0.2">
      <c r="A218" s="81" t="str">
        <f>IF(LEN('VZP - KONTROLA'!S222)=0,"",'ÚHRADOVÝ KATALOG VZP - ZP'!A222)</f>
        <v/>
      </c>
      <c r="B218" s="82" t="str">
        <f>IF(LEN('ÚHRADOVÝ KATALOG VZP - ZP'!B222)&gt;0,'ÚHRADOVÝ KATALOG VZP - ZP'!B222,"")</f>
        <v/>
      </c>
      <c r="C218" s="102" t="str">
        <f>IF(LEN('ÚHRADOVÝ KATALOG VZP - ZP'!C222)&gt;0,UPPER('ÚHRADOVÝ KATALOG VZP - ZP'!C222),"")</f>
        <v/>
      </c>
      <c r="D218" s="60" t="str">
        <f>IF(LEN('ÚHRADOVÝ KATALOG VZP - ZP'!D222)&gt;0,UPPER('ÚHRADOVÝ KATALOG VZP - ZP'!D222),"")</f>
        <v/>
      </c>
      <c r="E218" s="61" t="str">
        <f>IF(LEN('ÚHRADOVÝ KATALOG VZP - ZP'!E222)&gt;0,'ÚHRADOVÝ KATALOG VZP - ZP'!E222,"")</f>
        <v/>
      </c>
      <c r="F218" s="61" t="str">
        <f>IF(LEN('ÚHRADOVÝ KATALOG VZP - ZP'!F222)&gt;0,UPPER('ÚHRADOVÝ KATALOG VZP - ZP'!F222),"")</f>
        <v/>
      </c>
      <c r="G218" s="61" t="str">
        <f>IF(LEN('ÚHRADOVÝ KATALOG VZP - ZP'!G222)&gt;0,UPPER('ÚHRADOVÝ KATALOG VZP - ZP'!G222),"")</f>
        <v/>
      </c>
      <c r="H218" s="61" t="str">
        <f>IF(LEN('ÚHRADOVÝ KATALOG VZP - ZP'!H222)&gt;0,UPPER('ÚHRADOVÝ KATALOG VZP - ZP'!H222),"")</f>
        <v/>
      </c>
      <c r="I218" s="61" t="str">
        <f>IF(LEN('ÚHRADOVÝ KATALOG VZP - ZP'!I222)&gt;0,UPPER('ÚHRADOVÝ KATALOG VZP - ZP'!I222),"")</f>
        <v/>
      </c>
      <c r="J218" s="62" t="str">
        <f>IF(LEN('ÚHRADOVÝ KATALOG VZP - ZP'!J222)&gt;0,'ÚHRADOVÝ KATALOG VZP - ZP'!J222,"")</f>
        <v/>
      </c>
      <c r="K218" s="61" t="str">
        <f>IF(LEN('ÚHRADOVÝ KATALOG VZP - ZP'!K222)&gt;0,UPPER('ÚHRADOVÝ KATALOG VZP - ZP'!K222),"")</f>
        <v/>
      </c>
      <c r="L218" s="63" t="str">
        <f>IF(LEN('ÚHRADOVÝ KATALOG VZP - ZP'!L222)&gt;0,'ÚHRADOVÝ KATALOG VZP - ZP'!L222,"")</f>
        <v/>
      </c>
      <c r="M218" s="64" t="str">
        <f>IF(LEN('ÚHRADOVÝ KATALOG VZP - ZP'!M222)&gt;0,'ÚHRADOVÝ KATALOG VZP - ZP'!M222,"")</f>
        <v/>
      </c>
      <c r="N218" s="48" t="str">
        <f>IF(LEN('ÚHRADOVÝ KATALOG VZP - ZP'!$N222)&gt;0,'ÚHRADOVÝ KATALOG VZP - ZP'!$N222,"")</f>
        <v/>
      </c>
      <c r="O218" s="48" t="str">
        <f>IF(LEN('ÚHRADOVÝ KATALOG VZP - ZP'!$N222)&gt;0,'ÚHRADOVÝ KATALOG VZP - ZP'!$N222,"")</f>
        <v/>
      </c>
      <c r="P218" s="65"/>
      <c r="Q218" s="66" t="str">
        <f>IF(LEN('ÚHRADOVÝ KATALOG VZP - ZP'!Q222)&gt;0,'ÚHRADOVÝ KATALOG VZP - ZP'!Q222,"")</f>
        <v/>
      </c>
      <c r="R218" s="67" t="str">
        <f>IF(LEN('ÚHRADOVÝ KATALOG VZP - ZP'!O222)&gt;0,'ÚHRADOVÝ KATALOG VZP - ZP'!O222,"")</f>
        <v/>
      </c>
    </row>
    <row r="219" spans="1:18" ht="30" customHeight="1" x14ac:dyDescent="0.2">
      <c r="A219" s="81" t="str">
        <f>IF(LEN('VZP - KONTROLA'!S223)=0,"",'ÚHRADOVÝ KATALOG VZP - ZP'!A223)</f>
        <v/>
      </c>
      <c r="B219" s="82" t="str">
        <f>IF(LEN('ÚHRADOVÝ KATALOG VZP - ZP'!B223)&gt;0,'ÚHRADOVÝ KATALOG VZP - ZP'!B223,"")</f>
        <v/>
      </c>
      <c r="C219" s="102" t="str">
        <f>IF(LEN('ÚHRADOVÝ KATALOG VZP - ZP'!C223)&gt;0,UPPER('ÚHRADOVÝ KATALOG VZP - ZP'!C223),"")</f>
        <v/>
      </c>
      <c r="D219" s="60" t="str">
        <f>IF(LEN('ÚHRADOVÝ KATALOG VZP - ZP'!D223)&gt;0,UPPER('ÚHRADOVÝ KATALOG VZP - ZP'!D223),"")</f>
        <v/>
      </c>
      <c r="E219" s="61" t="str">
        <f>IF(LEN('ÚHRADOVÝ KATALOG VZP - ZP'!E223)&gt;0,'ÚHRADOVÝ KATALOG VZP - ZP'!E223,"")</f>
        <v/>
      </c>
      <c r="F219" s="61" t="str">
        <f>IF(LEN('ÚHRADOVÝ KATALOG VZP - ZP'!F223)&gt;0,UPPER('ÚHRADOVÝ KATALOG VZP - ZP'!F223),"")</f>
        <v/>
      </c>
      <c r="G219" s="61" t="str">
        <f>IF(LEN('ÚHRADOVÝ KATALOG VZP - ZP'!G223)&gt;0,UPPER('ÚHRADOVÝ KATALOG VZP - ZP'!G223),"")</f>
        <v/>
      </c>
      <c r="H219" s="61" t="str">
        <f>IF(LEN('ÚHRADOVÝ KATALOG VZP - ZP'!H223)&gt;0,UPPER('ÚHRADOVÝ KATALOG VZP - ZP'!H223),"")</f>
        <v/>
      </c>
      <c r="I219" s="61" t="str">
        <f>IF(LEN('ÚHRADOVÝ KATALOG VZP - ZP'!I223)&gt;0,UPPER('ÚHRADOVÝ KATALOG VZP - ZP'!I223),"")</f>
        <v/>
      </c>
      <c r="J219" s="62" t="str">
        <f>IF(LEN('ÚHRADOVÝ KATALOG VZP - ZP'!J223)&gt;0,'ÚHRADOVÝ KATALOG VZP - ZP'!J223,"")</f>
        <v/>
      </c>
      <c r="K219" s="61" t="str">
        <f>IF(LEN('ÚHRADOVÝ KATALOG VZP - ZP'!K223)&gt;0,UPPER('ÚHRADOVÝ KATALOG VZP - ZP'!K223),"")</f>
        <v/>
      </c>
      <c r="L219" s="63" t="str">
        <f>IF(LEN('ÚHRADOVÝ KATALOG VZP - ZP'!L223)&gt;0,'ÚHRADOVÝ KATALOG VZP - ZP'!L223,"")</f>
        <v/>
      </c>
      <c r="M219" s="64" t="str">
        <f>IF(LEN('ÚHRADOVÝ KATALOG VZP - ZP'!M223)&gt;0,'ÚHRADOVÝ KATALOG VZP - ZP'!M223,"")</f>
        <v/>
      </c>
      <c r="N219" s="48" t="str">
        <f>IF(LEN('ÚHRADOVÝ KATALOG VZP - ZP'!$N223)&gt;0,'ÚHRADOVÝ KATALOG VZP - ZP'!$N223,"")</f>
        <v/>
      </c>
      <c r="O219" s="48" t="str">
        <f>IF(LEN('ÚHRADOVÝ KATALOG VZP - ZP'!$N223)&gt;0,'ÚHRADOVÝ KATALOG VZP - ZP'!$N223,"")</f>
        <v/>
      </c>
      <c r="P219" s="65"/>
      <c r="Q219" s="66" t="str">
        <f>IF(LEN('ÚHRADOVÝ KATALOG VZP - ZP'!Q223)&gt;0,'ÚHRADOVÝ KATALOG VZP - ZP'!Q223,"")</f>
        <v/>
      </c>
      <c r="R219" s="67" t="str">
        <f>IF(LEN('ÚHRADOVÝ KATALOG VZP - ZP'!O223)&gt;0,'ÚHRADOVÝ KATALOG VZP - ZP'!O223,"")</f>
        <v/>
      </c>
    </row>
    <row r="220" spans="1:18" ht="30" customHeight="1" x14ac:dyDescent="0.2">
      <c r="A220" s="81" t="str">
        <f>IF(LEN('VZP - KONTROLA'!S224)=0,"",'ÚHRADOVÝ KATALOG VZP - ZP'!A224)</f>
        <v/>
      </c>
      <c r="B220" s="82" t="str">
        <f>IF(LEN('ÚHRADOVÝ KATALOG VZP - ZP'!B224)&gt;0,'ÚHRADOVÝ KATALOG VZP - ZP'!B224,"")</f>
        <v/>
      </c>
      <c r="C220" s="102" t="str">
        <f>IF(LEN('ÚHRADOVÝ KATALOG VZP - ZP'!C224)&gt;0,UPPER('ÚHRADOVÝ KATALOG VZP - ZP'!C224),"")</f>
        <v/>
      </c>
      <c r="D220" s="60" t="str">
        <f>IF(LEN('ÚHRADOVÝ KATALOG VZP - ZP'!D224)&gt;0,UPPER('ÚHRADOVÝ KATALOG VZP - ZP'!D224),"")</f>
        <v/>
      </c>
      <c r="E220" s="61" t="str">
        <f>IF(LEN('ÚHRADOVÝ KATALOG VZP - ZP'!E224)&gt;0,'ÚHRADOVÝ KATALOG VZP - ZP'!E224,"")</f>
        <v/>
      </c>
      <c r="F220" s="61" t="str">
        <f>IF(LEN('ÚHRADOVÝ KATALOG VZP - ZP'!F224)&gt;0,UPPER('ÚHRADOVÝ KATALOG VZP - ZP'!F224),"")</f>
        <v/>
      </c>
      <c r="G220" s="61" t="str">
        <f>IF(LEN('ÚHRADOVÝ KATALOG VZP - ZP'!G224)&gt;0,UPPER('ÚHRADOVÝ KATALOG VZP - ZP'!G224),"")</f>
        <v/>
      </c>
      <c r="H220" s="61" t="str">
        <f>IF(LEN('ÚHRADOVÝ KATALOG VZP - ZP'!H224)&gt;0,UPPER('ÚHRADOVÝ KATALOG VZP - ZP'!H224),"")</f>
        <v/>
      </c>
      <c r="I220" s="61" t="str">
        <f>IF(LEN('ÚHRADOVÝ KATALOG VZP - ZP'!I224)&gt;0,UPPER('ÚHRADOVÝ KATALOG VZP - ZP'!I224),"")</f>
        <v/>
      </c>
      <c r="J220" s="62" t="str">
        <f>IF(LEN('ÚHRADOVÝ KATALOG VZP - ZP'!J224)&gt;0,'ÚHRADOVÝ KATALOG VZP - ZP'!J224,"")</f>
        <v/>
      </c>
      <c r="K220" s="61" t="str">
        <f>IF(LEN('ÚHRADOVÝ KATALOG VZP - ZP'!K224)&gt;0,UPPER('ÚHRADOVÝ KATALOG VZP - ZP'!K224),"")</f>
        <v/>
      </c>
      <c r="L220" s="63" t="str">
        <f>IF(LEN('ÚHRADOVÝ KATALOG VZP - ZP'!L224)&gt;0,'ÚHRADOVÝ KATALOG VZP - ZP'!L224,"")</f>
        <v/>
      </c>
      <c r="M220" s="64" t="str">
        <f>IF(LEN('ÚHRADOVÝ KATALOG VZP - ZP'!M224)&gt;0,'ÚHRADOVÝ KATALOG VZP - ZP'!M224,"")</f>
        <v/>
      </c>
      <c r="N220" s="48" t="str">
        <f>IF(LEN('ÚHRADOVÝ KATALOG VZP - ZP'!$N224)&gt;0,'ÚHRADOVÝ KATALOG VZP - ZP'!$N224,"")</f>
        <v/>
      </c>
      <c r="O220" s="48" t="str">
        <f>IF(LEN('ÚHRADOVÝ KATALOG VZP - ZP'!$N224)&gt;0,'ÚHRADOVÝ KATALOG VZP - ZP'!$N224,"")</f>
        <v/>
      </c>
      <c r="P220" s="65"/>
      <c r="Q220" s="66" t="str">
        <f>IF(LEN('ÚHRADOVÝ KATALOG VZP - ZP'!Q224)&gt;0,'ÚHRADOVÝ KATALOG VZP - ZP'!Q224,"")</f>
        <v/>
      </c>
      <c r="R220" s="67" t="str">
        <f>IF(LEN('ÚHRADOVÝ KATALOG VZP - ZP'!O224)&gt;0,'ÚHRADOVÝ KATALOG VZP - ZP'!O224,"")</f>
        <v/>
      </c>
    </row>
    <row r="221" spans="1:18" ht="30" customHeight="1" x14ac:dyDescent="0.2">
      <c r="A221" s="81" t="str">
        <f>IF(LEN('VZP - KONTROLA'!S225)=0,"",'ÚHRADOVÝ KATALOG VZP - ZP'!A225)</f>
        <v/>
      </c>
      <c r="B221" s="82" t="str">
        <f>IF(LEN('ÚHRADOVÝ KATALOG VZP - ZP'!B225)&gt;0,'ÚHRADOVÝ KATALOG VZP - ZP'!B225,"")</f>
        <v/>
      </c>
      <c r="C221" s="102" t="str">
        <f>IF(LEN('ÚHRADOVÝ KATALOG VZP - ZP'!C225)&gt;0,UPPER('ÚHRADOVÝ KATALOG VZP - ZP'!C225),"")</f>
        <v/>
      </c>
      <c r="D221" s="60" t="str">
        <f>IF(LEN('ÚHRADOVÝ KATALOG VZP - ZP'!D225)&gt;0,UPPER('ÚHRADOVÝ KATALOG VZP - ZP'!D225),"")</f>
        <v/>
      </c>
      <c r="E221" s="61" t="str">
        <f>IF(LEN('ÚHRADOVÝ KATALOG VZP - ZP'!E225)&gt;0,'ÚHRADOVÝ KATALOG VZP - ZP'!E225,"")</f>
        <v/>
      </c>
      <c r="F221" s="61" t="str">
        <f>IF(LEN('ÚHRADOVÝ KATALOG VZP - ZP'!F225)&gt;0,UPPER('ÚHRADOVÝ KATALOG VZP - ZP'!F225),"")</f>
        <v/>
      </c>
      <c r="G221" s="61" t="str">
        <f>IF(LEN('ÚHRADOVÝ KATALOG VZP - ZP'!G225)&gt;0,UPPER('ÚHRADOVÝ KATALOG VZP - ZP'!G225),"")</f>
        <v/>
      </c>
      <c r="H221" s="61" t="str">
        <f>IF(LEN('ÚHRADOVÝ KATALOG VZP - ZP'!H225)&gt;0,UPPER('ÚHRADOVÝ KATALOG VZP - ZP'!H225),"")</f>
        <v/>
      </c>
      <c r="I221" s="61" t="str">
        <f>IF(LEN('ÚHRADOVÝ KATALOG VZP - ZP'!I225)&gt;0,UPPER('ÚHRADOVÝ KATALOG VZP - ZP'!I225),"")</f>
        <v/>
      </c>
      <c r="J221" s="62" t="str">
        <f>IF(LEN('ÚHRADOVÝ KATALOG VZP - ZP'!J225)&gt;0,'ÚHRADOVÝ KATALOG VZP - ZP'!J225,"")</f>
        <v/>
      </c>
      <c r="K221" s="61" t="str">
        <f>IF(LEN('ÚHRADOVÝ KATALOG VZP - ZP'!K225)&gt;0,UPPER('ÚHRADOVÝ KATALOG VZP - ZP'!K225),"")</f>
        <v/>
      </c>
      <c r="L221" s="63" t="str">
        <f>IF(LEN('ÚHRADOVÝ KATALOG VZP - ZP'!L225)&gt;0,'ÚHRADOVÝ KATALOG VZP - ZP'!L225,"")</f>
        <v/>
      </c>
      <c r="M221" s="64" t="str">
        <f>IF(LEN('ÚHRADOVÝ KATALOG VZP - ZP'!M225)&gt;0,'ÚHRADOVÝ KATALOG VZP - ZP'!M225,"")</f>
        <v/>
      </c>
      <c r="N221" s="48" t="str">
        <f>IF(LEN('ÚHRADOVÝ KATALOG VZP - ZP'!$N225)&gt;0,'ÚHRADOVÝ KATALOG VZP - ZP'!$N225,"")</f>
        <v/>
      </c>
      <c r="O221" s="48" t="str">
        <f>IF(LEN('ÚHRADOVÝ KATALOG VZP - ZP'!$N225)&gt;0,'ÚHRADOVÝ KATALOG VZP - ZP'!$N225,"")</f>
        <v/>
      </c>
      <c r="P221" s="65"/>
      <c r="Q221" s="66" t="str">
        <f>IF(LEN('ÚHRADOVÝ KATALOG VZP - ZP'!Q225)&gt;0,'ÚHRADOVÝ KATALOG VZP - ZP'!Q225,"")</f>
        <v/>
      </c>
      <c r="R221" s="67" t="str">
        <f>IF(LEN('ÚHRADOVÝ KATALOG VZP - ZP'!O225)&gt;0,'ÚHRADOVÝ KATALOG VZP - ZP'!O225,"")</f>
        <v/>
      </c>
    </row>
    <row r="222" spans="1:18" ht="30" customHeight="1" x14ac:dyDescent="0.2">
      <c r="A222" s="81" t="str">
        <f>IF(LEN('VZP - KONTROLA'!S226)=0,"",'ÚHRADOVÝ KATALOG VZP - ZP'!A226)</f>
        <v/>
      </c>
      <c r="B222" s="82" t="str">
        <f>IF(LEN('ÚHRADOVÝ KATALOG VZP - ZP'!B226)&gt;0,'ÚHRADOVÝ KATALOG VZP - ZP'!B226,"")</f>
        <v/>
      </c>
      <c r="C222" s="102" t="str">
        <f>IF(LEN('ÚHRADOVÝ KATALOG VZP - ZP'!C226)&gt;0,UPPER('ÚHRADOVÝ KATALOG VZP - ZP'!C226),"")</f>
        <v/>
      </c>
      <c r="D222" s="60" t="str">
        <f>IF(LEN('ÚHRADOVÝ KATALOG VZP - ZP'!D226)&gt;0,UPPER('ÚHRADOVÝ KATALOG VZP - ZP'!D226),"")</f>
        <v/>
      </c>
      <c r="E222" s="61" t="str">
        <f>IF(LEN('ÚHRADOVÝ KATALOG VZP - ZP'!E226)&gt;0,'ÚHRADOVÝ KATALOG VZP - ZP'!E226,"")</f>
        <v/>
      </c>
      <c r="F222" s="61" t="str">
        <f>IF(LEN('ÚHRADOVÝ KATALOG VZP - ZP'!F226)&gt;0,UPPER('ÚHRADOVÝ KATALOG VZP - ZP'!F226),"")</f>
        <v/>
      </c>
      <c r="G222" s="61" t="str">
        <f>IF(LEN('ÚHRADOVÝ KATALOG VZP - ZP'!G226)&gt;0,UPPER('ÚHRADOVÝ KATALOG VZP - ZP'!G226),"")</f>
        <v/>
      </c>
      <c r="H222" s="61" t="str">
        <f>IF(LEN('ÚHRADOVÝ KATALOG VZP - ZP'!H226)&gt;0,UPPER('ÚHRADOVÝ KATALOG VZP - ZP'!H226),"")</f>
        <v/>
      </c>
      <c r="I222" s="61" t="str">
        <f>IF(LEN('ÚHRADOVÝ KATALOG VZP - ZP'!I226)&gt;0,UPPER('ÚHRADOVÝ KATALOG VZP - ZP'!I226),"")</f>
        <v/>
      </c>
      <c r="J222" s="62" t="str">
        <f>IF(LEN('ÚHRADOVÝ KATALOG VZP - ZP'!J226)&gt;0,'ÚHRADOVÝ KATALOG VZP - ZP'!J226,"")</f>
        <v/>
      </c>
      <c r="K222" s="61" t="str">
        <f>IF(LEN('ÚHRADOVÝ KATALOG VZP - ZP'!K226)&gt;0,UPPER('ÚHRADOVÝ KATALOG VZP - ZP'!K226),"")</f>
        <v/>
      </c>
      <c r="L222" s="63" t="str">
        <f>IF(LEN('ÚHRADOVÝ KATALOG VZP - ZP'!L226)&gt;0,'ÚHRADOVÝ KATALOG VZP - ZP'!L226,"")</f>
        <v/>
      </c>
      <c r="M222" s="64" t="str">
        <f>IF(LEN('ÚHRADOVÝ KATALOG VZP - ZP'!M226)&gt;0,'ÚHRADOVÝ KATALOG VZP - ZP'!M226,"")</f>
        <v/>
      </c>
      <c r="N222" s="48" t="str">
        <f>IF(LEN('ÚHRADOVÝ KATALOG VZP - ZP'!$N226)&gt;0,'ÚHRADOVÝ KATALOG VZP - ZP'!$N226,"")</f>
        <v/>
      </c>
      <c r="O222" s="48" t="str">
        <f>IF(LEN('ÚHRADOVÝ KATALOG VZP - ZP'!$N226)&gt;0,'ÚHRADOVÝ KATALOG VZP - ZP'!$N226,"")</f>
        <v/>
      </c>
      <c r="P222" s="65"/>
      <c r="Q222" s="66" t="str">
        <f>IF(LEN('ÚHRADOVÝ KATALOG VZP - ZP'!Q226)&gt;0,'ÚHRADOVÝ KATALOG VZP - ZP'!Q226,"")</f>
        <v/>
      </c>
      <c r="R222" s="67" t="str">
        <f>IF(LEN('ÚHRADOVÝ KATALOG VZP - ZP'!O226)&gt;0,'ÚHRADOVÝ KATALOG VZP - ZP'!O226,"")</f>
        <v/>
      </c>
    </row>
    <row r="223" spans="1:18" ht="30" customHeight="1" x14ac:dyDescent="0.2">
      <c r="A223" s="81" t="str">
        <f>IF(LEN('VZP - KONTROLA'!S227)=0,"",'ÚHRADOVÝ KATALOG VZP - ZP'!A227)</f>
        <v/>
      </c>
      <c r="B223" s="82" t="str">
        <f>IF(LEN('ÚHRADOVÝ KATALOG VZP - ZP'!B227)&gt;0,'ÚHRADOVÝ KATALOG VZP - ZP'!B227,"")</f>
        <v/>
      </c>
      <c r="C223" s="102" t="str">
        <f>IF(LEN('ÚHRADOVÝ KATALOG VZP - ZP'!C227)&gt;0,UPPER('ÚHRADOVÝ KATALOG VZP - ZP'!C227),"")</f>
        <v/>
      </c>
      <c r="D223" s="60" t="str">
        <f>IF(LEN('ÚHRADOVÝ KATALOG VZP - ZP'!D227)&gt;0,UPPER('ÚHRADOVÝ KATALOG VZP - ZP'!D227),"")</f>
        <v/>
      </c>
      <c r="E223" s="61" t="str">
        <f>IF(LEN('ÚHRADOVÝ KATALOG VZP - ZP'!E227)&gt;0,'ÚHRADOVÝ KATALOG VZP - ZP'!E227,"")</f>
        <v/>
      </c>
      <c r="F223" s="61" t="str">
        <f>IF(LEN('ÚHRADOVÝ KATALOG VZP - ZP'!F227)&gt;0,UPPER('ÚHRADOVÝ KATALOG VZP - ZP'!F227),"")</f>
        <v/>
      </c>
      <c r="G223" s="61" t="str">
        <f>IF(LEN('ÚHRADOVÝ KATALOG VZP - ZP'!G227)&gt;0,UPPER('ÚHRADOVÝ KATALOG VZP - ZP'!G227),"")</f>
        <v/>
      </c>
      <c r="H223" s="61" t="str">
        <f>IF(LEN('ÚHRADOVÝ KATALOG VZP - ZP'!H227)&gt;0,UPPER('ÚHRADOVÝ KATALOG VZP - ZP'!H227),"")</f>
        <v/>
      </c>
      <c r="I223" s="61" t="str">
        <f>IF(LEN('ÚHRADOVÝ KATALOG VZP - ZP'!I227)&gt;0,UPPER('ÚHRADOVÝ KATALOG VZP - ZP'!I227),"")</f>
        <v/>
      </c>
      <c r="J223" s="62" t="str">
        <f>IF(LEN('ÚHRADOVÝ KATALOG VZP - ZP'!J227)&gt;0,'ÚHRADOVÝ KATALOG VZP - ZP'!J227,"")</f>
        <v/>
      </c>
      <c r="K223" s="61" t="str">
        <f>IF(LEN('ÚHRADOVÝ KATALOG VZP - ZP'!K227)&gt;0,UPPER('ÚHRADOVÝ KATALOG VZP - ZP'!K227),"")</f>
        <v/>
      </c>
      <c r="L223" s="63" t="str">
        <f>IF(LEN('ÚHRADOVÝ KATALOG VZP - ZP'!L227)&gt;0,'ÚHRADOVÝ KATALOG VZP - ZP'!L227,"")</f>
        <v/>
      </c>
      <c r="M223" s="64" t="str">
        <f>IF(LEN('ÚHRADOVÝ KATALOG VZP - ZP'!M227)&gt;0,'ÚHRADOVÝ KATALOG VZP - ZP'!M227,"")</f>
        <v/>
      </c>
      <c r="N223" s="48" t="str">
        <f>IF(LEN('ÚHRADOVÝ KATALOG VZP - ZP'!$N227)&gt;0,'ÚHRADOVÝ KATALOG VZP - ZP'!$N227,"")</f>
        <v/>
      </c>
      <c r="O223" s="48" t="str">
        <f>IF(LEN('ÚHRADOVÝ KATALOG VZP - ZP'!$N227)&gt;0,'ÚHRADOVÝ KATALOG VZP - ZP'!$N227,"")</f>
        <v/>
      </c>
      <c r="P223" s="65"/>
      <c r="Q223" s="66" t="str">
        <f>IF(LEN('ÚHRADOVÝ KATALOG VZP - ZP'!Q227)&gt;0,'ÚHRADOVÝ KATALOG VZP - ZP'!Q227,"")</f>
        <v/>
      </c>
      <c r="R223" s="67" t="str">
        <f>IF(LEN('ÚHRADOVÝ KATALOG VZP - ZP'!O227)&gt;0,'ÚHRADOVÝ KATALOG VZP - ZP'!O227,"")</f>
        <v/>
      </c>
    </row>
    <row r="224" spans="1:18" ht="30" customHeight="1" x14ac:dyDescent="0.2">
      <c r="A224" s="81" t="str">
        <f>IF(LEN('VZP - KONTROLA'!S228)=0,"",'ÚHRADOVÝ KATALOG VZP - ZP'!A228)</f>
        <v/>
      </c>
      <c r="B224" s="82" t="str">
        <f>IF(LEN('ÚHRADOVÝ KATALOG VZP - ZP'!B228)&gt;0,'ÚHRADOVÝ KATALOG VZP - ZP'!B228,"")</f>
        <v/>
      </c>
      <c r="C224" s="102" t="str">
        <f>IF(LEN('ÚHRADOVÝ KATALOG VZP - ZP'!C228)&gt;0,UPPER('ÚHRADOVÝ KATALOG VZP - ZP'!C228),"")</f>
        <v/>
      </c>
      <c r="D224" s="60" t="str">
        <f>IF(LEN('ÚHRADOVÝ KATALOG VZP - ZP'!D228)&gt;0,UPPER('ÚHRADOVÝ KATALOG VZP - ZP'!D228),"")</f>
        <v/>
      </c>
      <c r="E224" s="61" t="str">
        <f>IF(LEN('ÚHRADOVÝ KATALOG VZP - ZP'!E228)&gt;0,'ÚHRADOVÝ KATALOG VZP - ZP'!E228,"")</f>
        <v/>
      </c>
      <c r="F224" s="61" t="str">
        <f>IF(LEN('ÚHRADOVÝ KATALOG VZP - ZP'!F228)&gt;0,UPPER('ÚHRADOVÝ KATALOG VZP - ZP'!F228),"")</f>
        <v/>
      </c>
      <c r="G224" s="61" t="str">
        <f>IF(LEN('ÚHRADOVÝ KATALOG VZP - ZP'!G228)&gt;0,UPPER('ÚHRADOVÝ KATALOG VZP - ZP'!G228),"")</f>
        <v/>
      </c>
      <c r="H224" s="61" t="str">
        <f>IF(LEN('ÚHRADOVÝ KATALOG VZP - ZP'!H228)&gt;0,UPPER('ÚHRADOVÝ KATALOG VZP - ZP'!H228),"")</f>
        <v/>
      </c>
      <c r="I224" s="61" t="str">
        <f>IF(LEN('ÚHRADOVÝ KATALOG VZP - ZP'!I228)&gt;0,UPPER('ÚHRADOVÝ KATALOG VZP - ZP'!I228),"")</f>
        <v/>
      </c>
      <c r="J224" s="62" t="str">
        <f>IF(LEN('ÚHRADOVÝ KATALOG VZP - ZP'!J228)&gt;0,'ÚHRADOVÝ KATALOG VZP - ZP'!J228,"")</f>
        <v/>
      </c>
      <c r="K224" s="61" t="str">
        <f>IF(LEN('ÚHRADOVÝ KATALOG VZP - ZP'!K228)&gt;0,UPPER('ÚHRADOVÝ KATALOG VZP - ZP'!K228),"")</f>
        <v/>
      </c>
      <c r="L224" s="63" t="str">
        <f>IF(LEN('ÚHRADOVÝ KATALOG VZP - ZP'!L228)&gt;0,'ÚHRADOVÝ KATALOG VZP - ZP'!L228,"")</f>
        <v/>
      </c>
      <c r="M224" s="64" t="str">
        <f>IF(LEN('ÚHRADOVÝ KATALOG VZP - ZP'!M228)&gt;0,'ÚHRADOVÝ KATALOG VZP - ZP'!M228,"")</f>
        <v/>
      </c>
      <c r="N224" s="48" t="str">
        <f>IF(LEN('ÚHRADOVÝ KATALOG VZP - ZP'!$N228)&gt;0,'ÚHRADOVÝ KATALOG VZP - ZP'!$N228,"")</f>
        <v/>
      </c>
      <c r="O224" s="48" t="str">
        <f>IF(LEN('ÚHRADOVÝ KATALOG VZP - ZP'!$N228)&gt;0,'ÚHRADOVÝ KATALOG VZP - ZP'!$N228,"")</f>
        <v/>
      </c>
      <c r="P224" s="65"/>
      <c r="Q224" s="66" t="str">
        <f>IF(LEN('ÚHRADOVÝ KATALOG VZP - ZP'!Q228)&gt;0,'ÚHRADOVÝ KATALOG VZP - ZP'!Q228,"")</f>
        <v/>
      </c>
      <c r="R224" s="67" t="str">
        <f>IF(LEN('ÚHRADOVÝ KATALOG VZP - ZP'!O228)&gt;0,'ÚHRADOVÝ KATALOG VZP - ZP'!O228,"")</f>
        <v/>
      </c>
    </row>
    <row r="225" spans="1:18" ht="30" customHeight="1" x14ac:dyDescent="0.2">
      <c r="A225" s="81" t="str">
        <f>IF(LEN('VZP - KONTROLA'!S229)=0,"",'ÚHRADOVÝ KATALOG VZP - ZP'!A229)</f>
        <v/>
      </c>
      <c r="B225" s="82" t="str">
        <f>IF(LEN('ÚHRADOVÝ KATALOG VZP - ZP'!B229)&gt;0,'ÚHRADOVÝ KATALOG VZP - ZP'!B229,"")</f>
        <v/>
      </c>
      <c r="C225" s="102" t="str">
        <f>IF(LEN('ÚHRADOVÝ KATALOG VZP - ZP'!C229)&gt;0,UPPER('ÚHRADOVÝ KATALOG VZP - ZP'!C229),"")</f>
        <v/>
      </c>
      <c r="D225" s="60" t="str">
        <f>IF(LEN('ÚHRADOVÝ KATALOG VZP - ZP'!D229)&gt;0,UPPER('ÚHRADOVÝ KATALOG VZP - ZP'!D229),"")</f>
        <v/>
      </c>
      <c r="E225" s="61" t="str">
        <f>IF(LEN('ÚHRADOVÝ KATALOG VZP - ZP'!E229)&gt;0,'ÚHRADOVÝ KATALOG VZP - ZP'!E229,"")</f>
        <v/>
      </c>
      <c r="F225" s="61" t="str">
        <f>IF(LEN('ÚHRADOVÝ KATALOG VZP - ZP'!F229)&gt;0,UPPER('ÚHRADOVÝ KATALOG VZP - ZP'!F229),"")</f>
        <v/>
      </c>
      <c r="G225" s="61" t="str">
        <f>IF(LEN('ÚHRADOVÝ KATALOG VZP - ZP'!G229)&gt;0,UPPER('ÚHRADOVÝ KATALOG VZP - ZP'!G229),"")</f>
        <v/>
      </c>
      <c r="H225" s="61" t="str">
        <f>IF(LEN('ÚHRADOVÝ KATALOG VZP - ZP'!H229)&gt;0,UPPER('ÚHRADOVÝ KATALOG VZP - ZP'!H229),"")</f>
        <v/>
      </c>
      <c r="I225" s="61" t="str">
        <f>IF(LEN('ÚHRADOVÝ KATALOG VZP - ZP'!I229)&gt;0,UPPER('ÚHRADOVÝ KATALOG VZP - ZP'!I229),"")</f>
        <v/>
      </c>
      <c r="J225" s="62" t="str">
        <f>IF(LEN('ÚHRADOVÝ KATALOG VZP - ZP'!J229)&gt;0,'ÚHRADOVÝ KATALOG VZP - ZP'!J229,"")</f>
        <v/>
      </c>
      <c r="K225" s="61" t="str">
        <f>IF(LEN('ÚHRADOVÝ KATALOG VZP - ZP'!K229)&gt;0,UPPER('ÚHRADOVÝ KATALOG VZP - ZP'!K229),"")</f>
        <v/>
      </c>
      <c r="L225" s="63" t="str">
        <f>IF(LEN('ÚHRADOVÝ KATALOG VZP - ZP'!L229)&gt;0,'ÚHRADOVÝ KATALOG VZP - ZP'!L229,"")</f>
        <v/>
      </c>
      <c r="M225" s="64" t="str">
        <f>IF(LEN('ÚHRADOVÝ KATALOG VZP - ZP'!M229)&gt;0,'ÚHRADOVÝ KATALOG VZP - ZP'!M229,"")</f>
        <v/>
      </c>
      <c r="N225" s="48" t="str">
        <f>IF(LEN('ÚHRADOVÝ KATALOG VZP - ZP'!$N229)&gt;0,'ÚHRADOVÝ KATALOG VZP - ZP'!$N229,"")</f>
        <v/>
      </c>
      <c r="O225" s="48" t="str">
        <f>IF(LEN('ÚHRADOVÝ KATALOG VZP - ZP'!$N229)&gt;0,'ÚHRADOVÝ KATALOG VZP - ZP'!$N229,"")</f>
        <v/>
      </c>
      <c r="P225" s="65"/>
      <c r="Q225" s="66" t="str">
        <f>IF(LEN('ÚHRADOVÝ KATALOG VZP - ZP'!Q229)&gt;0,'ÚHRADOVÝ KATALOG VZP - ZP'!Q229,"")</f>
        <v/>
      </c>
      <c r="R225" s="67" t="str">
        <f>IF(LEN('ÚHRADOVÝ KATALOG VZP - ZP'!O229)&gt;0,'ÚHRADOVÝ KATALOG VZP - ZP'!O229,"")</f>
        <v/>
      </c>
    </row>
    <row r="226" spans="1:18" ht="30" customHeight="1" x14ac:dyDescent="0.2">
      <c r="A226" s="81" t="str">
        <f>IF(LEN('VZP - KONTROLA'!S230)=0,"",'ÚHRADOVÝ KATALOG VZP - ZP'!A230)</f>
        <v/>
      </c>
      <c r="B226" s="82" t="str">
        <f>IF(LEN('ÚHRADOVÝ KATALOG VZP - ZP'!B230)&gt;0,'ÚHRADOVÝ KATALOG VZP - ZP'!B230,"")</f>
        <v/>
      </c>
      <c r="C226" s="102" t="str">
        <f>IF(LEN('ÚHRADOVÝ KATALOG VZP - ZP'!C230)&gt;0,UPPER('ÚHRADOVÝ KATALOG VZP - ZP'!C230),"")</f>
        <v/>
      </c>
      <c r="D226" s="60" t="str">
        <f>IF(LEN('ÚHRADOVÝ KATALOG VZP - ZP'!D230)&gt;0,UPPER('ÚHRADOVÝ KATALOG VZP - ZP'!D230),"")</f>
        <v/>
      </c>
      <c r="E226" s="61" t="str">
        <f>IF(LEN('ÚHRADOVÝ KATALOG VZP - ZP'!E230)&gt;0,'ÚHRADOVÝ KATALOG VZP - ZP'!E230,"")</f>
        <v/>
      </c>
      <c r="F226" s="61" t="str">
        <f>IF(LEN('ÚHRADOVÝ KATALOG VZP - ZP'!F230)&gt;0,UPPER('ÚHRADOVÝ KATALOG VZP - ZP'!F230),"")</f>
        <v/>
      </c>
      <c r="G226" s="61" t="str">
        <f>IF(LEN('ÚHRADOVÝ KATALOG VZP - ZP'!G230)&gt;0,UPPER('ÚHRADOVÝ KATALOG VZP - ZP'!G230),"")</f>
        <v/>
      </c>
      <c r="H226" s="61" t="str">
        <f>IF(LEN('ÚHRADOVÝ KATALOG VZP - ZP'!H230)&gt;0,UPPER('ÚHRADOVÝ KATALOG VZP - ZP'!H230),"")</f>
        <v/>
      </c>
      <c r="I226" s="61" t="str">
        <f>IF(LEN('ÚHRADOVÝ KATALOG VZP - ZP'!I230)&gt;0,UPPER('ÚHRADOVÝ KATALOG VZP - ZP'!I230),"")</f>
        <v/>
      </c>
      <c r="J226" s="62" t="str">
        <f>IF(LEN('ÚHRADOVÝ KATALOG VZP - ZP'!J230)&gt;0,'ÚHRADOVÝ KATALOG VZP - ZP'!J230,"")</f>
        <v/>
      </c>
      <c r="K226" s="61" t="str">
        <f>IF(LEN('ÚHRADOVÝ KATALOG VZP - ZP'!K230)&gt;0,UPPER('ÚHRADOVÝ KATALOG VZP - ZP'!K230),"")</f>
        <v/>
      </c>
      <c r="L226" s="63" t="str">
        <f>IF(LEN('ÚHRADOVÝ KATALOG VZP - ZP'!L230)&gt;0,'ÚHRADOVÝ KATALOG VZP - ZP'!L230,"")</f>
        <v/>
      </c>
      <c r="M226" s="64" t="str">
        <f>IF(LEN('ÚHRADOVÝ KATALOG VZP - ZP'!M230)&gt;0,'ÚHRADOVÝ KATALOG VZP - ZP'!M230,"")</f>
        <v/>
      </c>
      <c r="N226" s="48" t="str">
        <f>IF(LEN('ÚHRADOVÝ KATALOG VZP - ZP'!$N230)&gt;0,'ÚHRADOVÝ KATALOG VZP - ZP'!$N230,"")</f>
        <v/>
      </c>
      <c r="O226" s="48" t="str">
        <f>IF(LEN('ÚHRADOVÝ KATALOG VZP - ZP'!$N230)&gt;0,'ÚHRADOVÝ KATALOG VZP - ZP'!$N230,"")</f>
        <v/>
      </c>
      <c r="P226" s="65"/>
      <c r="Q226" s="66" t="str">
        <f>IF(LEN('ÚHRADOVÝ KATALOG VZP - ZP'!Q230)&gt;0,'ÚHRADOVÝ KATALOG VZP - ZP'!Q230,"")</f>
        <v/>
      </c>
      <c r="R226" s="67" t="str">
        <f>IF(LEN('ÚHRADOVÝ KATALOG VZP - ZP'!O230)&gt;0,'ÚHRADOVÝ KATALOG VZP - ZP'!O230,"")</f>
        <v/>
      </c>
    </row>
    <row r="227" spans="1:18" ht="30" customHeight="1" x14ac:dyDescent="0.2">
      <c r="A227" s="81" t="str">
        <f>IF(LEN('VZP - KONTROLA'!S231)=0,"",'ÚHRADOVÝ KATALOG VZP - ZP'!A231)</f>
        <v/>
      </c>
      <c r="B227" s="82" t="str">
        <f>IF(LEN('ÚHRADOVÝ KATALOG VZP - ZP'!B231)&gt;0,'ÚHRADOVÝ KATALOG VZP - ZP'!B231,"")</f>
        <v/>
      </c>
      <c r="C227" s="102" t="str">
        <f>IF(LEN('ÚHRADOVÝ KATALOG VZP - ZP'!C231)&gt;0,UPPER('ÚHRADOVÝ KATALOG VZP - ZP'!C231),"")</f>
        <v/>
      </c>
      <c r="D227" s="60" t="str">
        <f>IF(LEN('ÚHRADOVÝ KATALOG VZP - ZP'!D231)&gt;0,UPPER('ÚHRADOVÝ KATALOG VZP - ZP'!D231),"")</f>
        <v/>
      </c>
      <c r="E227" s="61" t="str">
        <f>IF(LEN('ÚHRADOVÝ KATALOG VZP - ZP'!E231)&gt;0,'ÚHRADOVÝ KATALOG VZP - ZP'!E231,"")</f>
        <v/>
      </c>
      <c r="F227" s="61" t="str">
        <f>IF(LEN('ÚHRADOVÝ KATALOG VZP - ZP'!F231)&gt;0,UPPER('ÚHRADOVÝ KATALOG VZP - ZP'!F231),"")</f>
        <v/>
      </c>
      <c r="G227" s="61" t="str">
        <f>IF(LEN('ÚHRADOVÝ KATALOG VZP - ZP'!G231)&gt;0,UPPER('ÚHRADOVÝ KATALOG VZP - ZP'!G231),"")</f>
        <v/>
      </c>
      <c r="H227" s="61" t="str">
        <f>IF(LEN('ÚHRADOVÝ KATALOG VZP - ZP'!H231)&gt;0,UPPER('ÚHRADOVÝ KATALOG VZP - ZP'!H231),"")</f>
        <v/>
      </c>
      <c r="I227" s="61" t="str">
        <f>IF(LEN('ÚHRADOVÝ KATALOG VZP - ZP'!I231)&gt;0,UPPER('ÚHRADOVÝ KATALOG VZP - ZP'!I231),"")</f>
        <v/>
      </c>
      <c r="J227" s="62" t="str">
        <f>IF(LEN('ÚHRADOVÝ KATALOG VZP - ZP'!J231)&gt;0,'ÚHRADOVÝ KATALOG VZP - ZP'!J231,"")</f>
        <v/>
      </c>
      <c r="K227" s="61" t="str">
        <f>IF(LEN('ÚHRADOVÝ KATALOG VZP - ZP'!K231)&gt;0,UPPER('ÚHRADOVÝ KATALOG VZP - ZP'!K231),"")</f>
        <v/>
      </c>
      <c r="L227" s="63" t="str">
        <f>IF(LEN('ÚHRADOVÝ KATALOG VZP - ZP'!L231)&gt;0,'ÚHRADOVÝ KATALOG VZP - ZP'!L231,"")</f>
        <v/>
      </c>
      <c r="M227" s="64" t="str">
        <f>IF(LEN('ÚHRADOVÝ KATALOG VZP - ZP'!M231)&gt;0,'ÚHRADOVÝ KATALOG VZP - ZP'!M231,"")</f>
        <v/>
      </c>
      <c r="N227" s="48" t="str">
        <f>IF(LEN('ÚHRADOVÝ KATALOG VZP - ZP'!$N231)&gt;0,'ÚHRADOVÝ KATALOG VZP - ZP'!$N231,"")</f>
        <v/>
      </c>
      <c r="O227" s="48" t="str">
        <f>IF(LEN('ÚHRADOVÝ KATALOG VZP - ZP'!$N231)&gt;0,'ÚHRADOVÝ KATALOG VZP - ZP'!$N231,"")</f>
        <v/>
      </c>
      <c r="P227" s="65"/>
      <c r="Q227" s="66" t="str">
        <f>IF(LEN('ÚHRADOVÝ KATALOG VZP - ZP'!Q231)&gt;0,'ÚHRADOVÝ KATALOG VZP - ZP'!Q231,"")</f>
        <v/>
      </c>
      <c r="R227" s="67" t="str">
        <f>IF(LEN('ÚHRADOVÝ KATALOG VZP - ZP'!O231)&gt;0,'ÚHRADOVÝ KATALOG VZP - ZP'!O231,"")</f>
        <v/>
      </c>
    </row>
    <row r="228" spans="1:18" ht="30" customHeight="1" x14ac:dyDescent="0.2">
      <c r="A228" s="81" t="str">
        <f>IF(LEN('VZP - KONTROLA'!S232)=0,"",'ÚHRADOVÝ KATALOG VZP - ZP'!A232)</f>
        <v/>
      </c>
      <c r="B228" s="82" t="str">
        <f>IF(LEN('ÚHRADOVÝ KATALOG VZP - ZP'!B232)&gt;0,'ÚHRADOVÝ KATALOG VZP - ZP'!B232,"")</f>
        <v/>
      </c>
      <c r="C228" s="102" t="str">
        <f>IF(LEN('ÚHRADOVÝ KATALOG VZP - ZP'!C232)&gt;0,UPPER('ÚHRADOVÝ KATALOG VZP - ZP'!C232),"")</f>
        <v/>
      </c>
      <c r="D228" s="60" t="str">
        <f>IF(LEN('ÚHRADOVÝ KATALOG VZP - ZP'!D232)&gt;0,UPPER('ÚHRADOVÝ KATALOG VZP - ZP'!D232),"")</f>
        <v/>
      </c>
      <c r="E228" s="61" t="str">
        <f>IF(LEN('ÚHRADOVÝ KATALOG VZP - ZP'!E232)&gt;0,'ÚHRADOVÝ KATALOG VZP - ZP'!E232,"")</f>
        <v/>
      </c>
      <c r="F228" s="61" t="str">
        <f>IF(LEN('ÚHRADOVÝ KATALOG VZP - ZP'!F232)&gt;0,UPPER('ÚHRADOVÝ KATALOG VZP - ZP'!F232),"")</f>
        <v/>
      </c>
      <c r="G228" s="61" t="str">
        <f>IF(LEN('ÚHRADOVÝ KATALOG VZP - ZP'!G232)&gt;0,UPPER('ÚHRADOVÝ KATALOG VZP - ZP'!G232),"")</f>
        <v/>
      </c>
      <c r="H228" s="61" t="str">
        <f>IF(LEN('ÚHRADOVÝ KATALOG VZP - ZP'!H232)&gt;0,UPPER('ÚHRADOVÝ KATALOG VZP - ZP'!H232),"")</f>
        <v/>
      </c>
      <c r="I228" s="61" t="str">
        <f>IF(LEN('ÚHRADOVÝ KATALOG VZP - ZP'!I232)&gt;0,UPPER('ÚHRADOVÝ KATALOG VZP - ZP'!I232),"")</f>
        <v/>
      </c>
      <c r="J228" s="62" t="str">
        <f>IF(LEN('ÚHRADOVÝ KATALOG VZP - ZP'!J232)&gt;0,'ÚHRADOVÝ KATALOG VZP - ZP'!J232,"")</f>
        <v/>
      </c>
      <c r="K228" s="61" t="str">
        <f>IF(LEN('ÚHRADOVÝ KATALOG VZP - ZP'!K232)&gt;0,UPPER('ÚHRADOVÝ KATALOG VZP - ZP'!K232),"")</f>
        <v/>
      </c>
      <c r="L228" s="63" t="str">
        <f>IF(LEN('ÚHRADOVÝ KATALOG VZP - ZP'!L232)&gt;0,'ÚHRADOVÝ KATALOG VZP - ZP'!L232,"")</f>
        <v/>
      </c>
      <c r="M228" s="64" t="str">
        <f>IF(LEN('ÚHRADOVÝ KATALOG VZP - ZP'!M232)&gt;0,'ÚHRADOVÝ KATALOG VZP - ZP'!M232,"")</f>
        <v/>
      </c>
      <c r="N228" s="48" t="str">
        <f>IF(LEN('ÚHRADOVÝ KATALOG VZP - ZP'!$N232)&gt;0,'ÚHRADOVÝ KATALOG VZP - ZP'!$N232,"")</f>
        <v/>
      </c>
      <c r="O228" s="48" t="str">
        <f>IF(LEN('ÚHRADOVÝ KATALOG VZP - ZP'!$N232)&gt;0,'ÚHRADOVÝ KATALOG VZP - ZP'!$N232,"")</f>
        <v/>
      </c>
      <c r="P228" s="65"/>
      <c r="Q228" s="66" t="str">
        <f>IF(LEN('ÚHRADOVÝ KATALOG VZP - ZP'!Q232)&gt;0,'ÚHRADOVÝ KATALOG VZP - ZP'!Q232,"")</f>
        <v/>
      </c>
      <c r="R228" s="67" t="str">
        <f>IF(LEN('ÚHRADOVÝ KATALOG VZP - ZP'!O232)&gt;0,'ÚHRADOVÝ KATALOG VZP - ZP'!O232,"")</f>
        <v/>
      </c>
    </row>
    <row r="229" spans="1:18" ht="30" customHeight="1" x14ac:dyDescent="0.2">
      <c r="A229" s="81" t="str">
        <f>IF(LEN('VZP - KONTROLA'!S233)=0,"",'ÚHRADOVÝ KATALOG VZP - ZP'!A233)</f>
        <v/>
      </c>
      <c r="B229" s="82" t="str">
        <f>IF(LEN('ÚHRADOVÝ KATALOG VZP - ZP'!B233)&gt;0,'ÚHRADOVÝ KATALOG VZP - ZP'!B233,"")</f>
        <v/>
      </c>
      <c r="C229" s="102" t="str">
        <f>IF(LEN('ÚHRADOVÝ KATALOG VZP - ZP'!C233)&gt;0,UPPER('ÚHRADOVÝ KATALOG VZP - ZP'!C233),"")</f>
        <v/>
      </c>
      <c r="D229" s="60" t="str">
        <f>IF(LEN('ÚHRADOVÝ KATALOG VZP - ZP'!D233)&gt;0,UPPER('ÚHRADOVÝ KATALOG VZP - ZP'!D233),"")</f>
        <v/>
      </c>
      <c r="E229" s="61" t="str">
        <f>IF(LEN('ÚHRADOVÝ KATALOG VZP - ZP'!E233)&gt;0,'ÚHRADOVÝ KATALOG VZP - ZP'!E233,"")</f>
        <v/>
      </c>
      <c r="F229" s="61" t="str">
        <f>IF(LEN('ÚHRADOVÝ KATALOG VZP - ZP'!F233)&gt;0,UPPER('ÚHRADOVÝ KATALOG VZP - ZP'!F233),"")</f>
        <v/>
      </c>
      <c r="G229" s="61" t="str">
        <f>IF(LEN('ÚHRADOVÝ KATALOG VZP - ZP'!G233)&gt;0,UPPER('ÚHRADOVÝ KATALOG VZP - ZP'!G233),"")</f>
        <v/>
      </c>
      <c r="H229" s="61" t="str">
        <f>IF(LEN('ÚHRADOVÝ KATALOG VZP - ZP'!H233)&gt;0,UPPER('ÚHRADOVÝ KATALOG VZP - ZP'!H233),"")</f>
        <v/>
      </c>
      <c r="I229" s="61" t="str">
        <f>IF(LEN('ÚHRADOVÝ KATALOG VZP - ZP'!I233)&gt;0,UPPER('ÚHRADOVÝ KATALOG VZP - ZP'!I233),"")</f>
        <v/>
      </c>
      <c r="J229" s="62" t="str">
        <f>IF(LEN('ÚHRADOVÝ KATALOG VZP - ZP'!J233)&gt;0,'ÚHRADOVÝ KATALOG VZP - ZP'!J233,"")</f>
        <v/>
      </c>
      <c r="K229" s="61" t="str">
        <f>IF(LEN('ÚHRADOVÝ KATALOG VZP - ZP'!K233)&gt;0,UPPER('ÚHRADOVÝ KATALOG VZP - ZP'!K233),"")</f>
        <v/>
      </c>
      <c r="L229" s="63" t="str">
        <f>IF(LEN('ÚHRADOVÝ KATALOG VZP - ZP'!L233)&gt;0,'ÚHRADOVÝ KATALOG VZP - ZP'!L233,"")</f>
        <v/>
      </c>
      <c r="M229" s="64" t="str">
        <f>IF(LEN('ÚHRADOVÝ KATALOG VZP - ZP'!M233)&gt;0,'ÚHRADOVÝ KATALOG VZP - ZP'!M233,"")</f>
        <v/>
      </c>
      <c r="N229" s="48" t="str">
        <f>IF(LEN('ÚHRADOVÝ KATALOG VZP - ZP'!$N233)&gt;0,'ÚHRADOVÝ KATALOG VZP - ZP'!$N233,"")</f>
        <v/>
      </c>
      <c r="O229" s="48" t="str">
        <f>IF(LEN('ÚHRADOVÝ KATALOG VZP - ZP'!$N233)&gt;0,'ÚHRADOVÝ KATALOG VZP - ZP'!$N233,"")</f>
        <v/>
      </c>
      <c r="P229" s="65"/>
      <c r="Q229" s="66" t="str">
        <f>IF(LEN('ÚHRADOVÝ KATALOG VZP - ZP'!Q233)&gt;0,'ÚHRADOVÝ KATALOG VZP - ZP'!Q233,"")</f>
        <v/>
      </c>
      <c r="R229" s="67" t="str">
        <f>IF(LEN('ÚHRADOVÝ KATALOG VZP - ZP'!O233)&gt;0,'ÚHRADOVÝ KATALOG VZP - ZP'!O233,"")</f>
        <v/>
      </c>
    </row>
    <row r="230" spans="1:18" ht="30" customHeight="1" x14ac:dyDescent="0.2">
      <c r="A230" s="81" t="str">
        <f>IF(LEN('VZP - KONTROLA'!S234)=0,"",'ÚHRADOVÝ KATALOG VZP - ZP'!A234)</f>
        <v/>
      </c>
      <c r="B230" s="82" t="str">
        <f>IF(LEN('ÚHRADOVÝ KATALOG VZP - ZP'!B234)&gt;0,'ÚHRADOVÝ KATALOG VZP - ZP'!B234,"")</f>
        <v/>
      </c>
      <c r="C230" s="102" t="str">
        <f>IF(LEN('ÚHRADOVÝ KATALOG VZP - ZP'!C234)&gt;0,UPPER('ÚHRADOVÝ KATALOG VZP - ZP'!C234),"")</f>
        <v/>
      </c>
      <c r="D230" s="60" t="str">
        <f>IF(LEN('ÚHRADOVÝ KATALOG VZP - ZP'!D234)&gt;0,UPPER('ÚHRADOVÝ KATALOG VZP - ZP'!D234),"")</f>
        <v/>
      </c>
      <c r="E230" s="61" t="str">
        <f>IF(LEN('ÚHRADOVÝ KATALOG VZP - ZP'!E234)&gt;0,'ÚHRADOVÝ KATALOG VZP - ZP'!E234,"")</f>
        <v/>
      </c>
      <c r="F230" s="61" t="str">
        <f>IF(LEN('ÚHRADOVÝ KATALOG VZP - ZP'!F234)&gt;0,UPPER('ÚHRADOVÝ KATALOG VZP - ZP'!F234),"")</f>
        <v/>
      </c>
      <c r="G230" s="61" t="str">
        <f>IF(LEN('ÚHRADOVÝ KATALOG VZP - ZP'!G234)&gt;0,UPPER('ÚHRADOVÝ KATALOG VZP - ZP'!G234),"")</f>
        <v/>
      </c>
      <c r="H230" s="61" t="str">
        <f>IF(LEN('ÚHRADOVÝ KATALOG VZP - ZP'!H234)&gt;0,UPPER('ÚHRADOVÝ KATALOG VZP - ZP'!H234),"")</f>
        <v/>
      </c>
      <c r="I230" s="61" t="str">
        <f>IF(LEN('ÚHRADOVÝ KATALOG VZP - ZP'!I234)&gt;0,UPPER('ÚHRADOVÝ KATALOG VZP - ZP'!I234),"")</f>
        <v/>
      </c>
      <c r="J230" s="62" t="str">
        <f>IF(LEN('ÚHRADOVÝ KATALOG VZP - ZP'!J234)&gt;0,'ÚHRADOVÝ KATALOG VZP - ZP'!J234,"")</f>
        <v/>
      </c>
      <c r="K230" s="61" t="str">
        <f>IF(LEN('ÚHRADOVÝ KATALOG VZP - ZP'!K234)&gt;0,UPPER('ÚHRADOVÝ KATALOG VZP - ZP'!K234),"")</f>
        <v/>
      </c>
      <c r="L230" s="63" t="str">
        <f>IF(LEN('ÚHRADOVÝ KATALOG VZP - ZP'!L234)&gt;0,'ÚHRADOVÝ KATALOG VZP - ZP'!L234,"")</f>
        <v/>
      </c>
      <c r="M230" s="64" t="str">
        <f>IF(LEN('ÚHRADOVÝ KATALOG VZP - ZP'!M234)&gt;0,'ÚHRADOVÝ KATALOG VZP - ZP'!M234,"")</f>
        <v/>
      </c>
      <c r="N230" s="48" t="str">
        <f>IF(LEN('ÚHRADOVÝ KATALOG VZP - ZP'!$N234)&gt;0,'ÚHRADOVÝ KATALOG VZP - ZP'!$N234,"")</f>
        <v/>
      </c>
      <c r="O230" s="48" t="str">
        <f>IF(LEN('ÚHRADOVÝ KATALOG VZP - ZP'!$N234)&gt;0,'ÚHRADOVÝ KATALOG VZP - ZP'!$N234,"")</f>
        <v/>
      </c>
      <c r="P230" s="65"/>
      <c r="Q230" s="66" t="str">
        <f>IF(LEN('ÚHRADOVÝ KATALOG VZP - ZP'!Q234)&gt;0,'ÚHRADOVÝ KATALOG VZP - ZP'!Q234,"")</f>
        <v/>
      </c>
      <c r="R230" s="67" t="str">
        <f>IF(LEN('ÚHRADOVÝ KATALOG VZP - ZP'!O234)&gt;0,'ÚHRADOVÝ KATALOG VZP - ZP'!O234,"")</f>
        <v/>
      </c>
    </row>
    <row r="231" spans="1:18" ht="30" customHeight="1" x14ac:dyDescent="0.2">
      <c r="A231" s="81" t="str">
        <f>IF(LEN('VZP - KONTROLA'!S235)=0,"",'ÚHRADOVÝ KATALOG VZP - ZP'!A235)</f>
        <v/>
      </c>
      <c r="B231" s="82" t="str">
        <f>IF(LEN('ÚHRADOVÝ KATALOG VZP - ZP'!B235)&gt;0,'ÚHRADOVÝ KATALOG VZP - ZP'!B235,"")</f>
        <v/>
      </c>
      <c r="C231" s="102" t="str">
        <f>IF(LEN('ÚHRADOVÝ KATALOG VZP - ZP'!C235)&gt;0,UPPER('ÚHRADOVÝ KATALOG VZP - ZP'!C235),"")</f>
        <v/>
      </c>
      <c r="D231" s="60" t="str">
        <f>IF(LEN('ÚHRADOVÝ KATALOG VZP - ZP'!D235)&gt;0,UPPER('ÚHRADOVÝ KATALOG VZP - ZP'!D235),"")</f>
        <v/>
      </c>
      <c r="E231" s="61" t="str">
        <f>IF(LEN('ÚHRADOVÝ KATALOG VZP - ZP'!E235)&gt;0,'ÚHRADOVÝ KATALOG VZP - ZP'!E235,"")</f>
        <v/>
      </c>
      <c r="F231" s="61" t="str">
        <f>IF(LEN('ÚHRADOVÝ KATALOG VZP - ZP'!F235)&gt;0,UPPER('ÚHRADOVÝ KATALOG VZP - ZP'!F235),"")</f>
        <v/>
      </c>
      <c r="G231" s="61" t="str">
        <f>IF(LEN('ÚHRADOVÝ KATALOG VZP - ZP'!G235)&gt;0,UPPER('ÚHRADOVÝ KATALOG VZP - ZP'!G235),"")</f>
        <v/>
      </c>
      <c r="H231" s="61" t="str">
        <f>IF(LEN('ÚHRADOVÝ KATALOG VZP - ZP'!H235)&gt;0,UPPER('ÚHRADOVÝ KATALOG VZP - ZP'!H235),"")</f>
        <v/>
      </c>
      <c r="I231" s="61" t="str">
        <f>IF(LEN('ÚHRADOVÝ KATALOG VZP - ZP'!I235)&gt;0,UPPER('ÚHRADOVÝ KATALOG VZP - ZP'!I235),"")</f>
        <v/>
      </c>
      <c r="J231" s="62" t="str">
        <f>IF(LEN('ÚHRADOVÝ KATALOG VZP - ZP'!J235)&gt;0,'ÚHRADOVÝ KATALOG VZP - ZP'!J235,"")</f>
        <v/>
      </c>
      <c r="K231" s="61" t="str">
        <f>IF(LEN('ÚHRADOVÝ KATALOG VZP - ZP'!K235)&gt;0,UPPER('ÚHRADOVÝ KATALOG VZP - ZP'!K235),"")</f>
        <v/>
      </c>
      <c r="L231" s="63" t="str">
        <f>IF(LEN('ÚHRADOVÝ KATALOG VZP - ZP'!L235)&gt;0,'ÚHRADOVÝ KATALOG VZP - ZP'!L235,"")</f>
        <v/>
      </c>
      <c r="M231" s="64" t="str">
        <f>IF(LEN('ÚHRADOVÝ KATALOG VZP - ZP'!M235)&gt;0,'ÚHRADOVÝ KATALOG VZP - ZP'!M235,"")</f>
        <v/>
      </c>
      <c r="N231" s="48" t="str">
        <f>IF(LEN('ÚHRADOVÝ KATALOG VZP - ZP'!$N235)&gt;0,'ÚHRADOVÝ KATALOG VZP - ZP'!$N235,"")</f>
        <v/>
      </c>
      <c r="O231" s="48" t="str">
        <f>IF(LEN('ÚHRADOVÝ KATALOG VZP - ZP'!$N235)&gt;0,'ÚHRADOVÝ KATALOG VZP - ZP'!$N235,"")</f>
        <v/>
      </c>
      <c r="P231" s="65"/>
      <c r="Q231" s="66" t="str">
        <f>IF(LEN('ÚHRADOVÝ KATALOG VZP - ZP'!Q235)&gt;0,'ÚHRADOVÝ KATALOG VZP - ZP'!Q235,"")</f>
        <v/>
      </c>
      <c r="R231" s="67" t="str">
        <f>IF(LEN('ÚHRADOVÝ KATALOG VZP - ZP'!O235)&gt;0,'ÚHRADOVÝ KATALOG VZP - ZP'!O235,"")</f>
        <v/>
      </c>
    </row>
    <row r="232" spans="1:18" ht="30" customHeight="1" x14ac:dyDescent="0.2">
      <c r="A232" s="81" t="str">
        <f>IF(LEN('VZP - KONTROLA'!S236)=0,"",'ÚHRADOVÝ KATALOG VZP - ZP'!A236)</f>
        <v/>
      </c>
      <c r="B232" s="82" t="str">
        <f>IF(LEN('ÚHRADOVÝ KATALOG VZP - ZP'!B236)&gt;0,'ÚHRADOVÝ KATALOG VZP - ZP'!B236,"")</f>
        <v/>
      </c>
      <c r="C232" s="102" t="str">
        <f>IF(LEN('ÚHRADOVÝ KATALOG VZP - ZP'!C236)&gt;0,UPPER('ÚHRADOVÝ KATALOG VZP - ZP'!C236),"")</f>
        <v/>
      </c>
      <c r="D232" s="60" t="str">
        <f>IF(LEN('ÚHRADOVÝ KATALOG VZP - ZP'!D236)&gt;0,UPPER('ÚHRADOVÝ KATALOG VZP - ZP'!D236),"")</f>
        <v/>
      </c>
      <c r="E232" s="61" t="str">
        <f>IF(LEN('ÚHRADOVÝ KATALOG VZP - ZP'!E236)&gt;0,'ÚHRADOVÝ KATALOG VZP - ZP'!E236,"")</f>
        <v/>
      </c>
      <c r="F232" s="61" t="str">
        <f>IF(LEN('ÚHRADOVÝ KATALOG VZP - ZP'!F236)&gt;0,UPPER('ÚHRADOVÝ KATALOG VZP - ZP'!F236),"")</f>
        <v/>
      </c>
      <c r="G232" s="61" t="str">
        <f>IF(LEN('ÚHRADOVÝ KATALOG VZP - ZP'!G236)&gt;0,UPPER('ÚHRADOVÝ KATALOG VZP - ZP'!G236),"")</f>
        <v/>
      </c>
      <c r="H232" s="61" t="str">
        <f>IF(LEN('ÚHRADOVÝ KATALOG VZP - ZP'!H236)&gt;0,UPPER('ÚHRADOVÝ KATALOG VZP - ZP'!H236),"")</f>
        <v/>
      </c>
      <c r="I232" s="61" t="str">
        <f>IF(LEN('ÚHRADOVÝ KATALOG VZP - ZP'!I236)&gt;0,UPPER('ÚHRADOVÝ KATALOG VZP - ZP'!I236),"")</f>
        <v/>
      </c>
      <c r="J232" s="62" t="str">
        <f>IF(LEN('ÚHRADOVÝ KATALOG VZP - ZP'!J236)&gt;0,'ÚHRADOVÝ KATALOG VZP - ZP'!J236,"")</f>
        <v/>
      </c>
      <c r="K232" s="61" t="str">
        <f>IF(LEN('ÚHRADOVÝ KATALOG VZP - ZP'!K236)&gt;0,UPPER('ÚHRADOVÝ KATALOG VZP - ZP'!K236),"")</f>
        <v/>
      </c>
      <c r="L232" s="63" t="str">
        <f>IF(LEN('ÚHRADOVÝ KATALOG VZP - ZP'!L236)&gt;0,'ÚHRADOVÝ KATALOG VZP - ZP'!L236,"")</f>
        <v/>
      </c>
      <c r="M232" s="64" t="str">
        <f>IF(LEN('ÚHRADOVÝ KATALOG VZP - ZP'!M236)&gt;0,'ÚHRADOVÝ KATALOG VZP - ZP'!M236,"")</f>
        <v/>
      </c>
      <c r="N232" s="48" t="str">
        <f>IF(LEN('ÚHRADOVÝ KATALOG VZP - ZP'!$N236)&gt;0,'ÚHRADOVÝ KATALOG VZP - ZP'!$N236,"")</f>
        <v/>
      </c>
      <c r="O232" s="48" t="str">
        <f>IF(LEN('ÚHRADOVÝ KATALOG VZP - ZP'!$N236)&gt;0,'ÚHRADOVÝ KATALOG VZP - ZP'!$N236,"")</f>
        <v/>
      </c>
      <c r="P232" s="65"/>
      <c r="Q232" s="66" t="str">
        <f>IF(LEN('ÚHRADOVÝ KATALOG VZP - ZP'!Q236)&gt;0,'ÚHRADOVÝ KATALOG VZP - ZP'!Q236,"")</f>
        <v/>
      </c>
      <c r="R232" s="67" t="str">
        <f>IF(LEN('ÚHRADOVÝ KATALOG VZP - ZP'!O236)&gt;0,'ÚHRADOVÝ KATALOG VZP - ZP'!O236,"")</f>
        <v/>
      </c>
    </row>
    <row r="233" spans="1:18" ht="30" customHeight="1" x14ac:dyDescent="0.2">
      <c r="A233" s="81" t="str">
        <f>IF(LEN('VZP - KONTROLA'!S237)=0,"",'ÚHRADOVÝ KATALOG VZP - ZP'!A237)</f>
        <v/>
      </c>
      <c r="B233" s="82" t="str">
        <f>IF(LEN('ÚHRADOVÝ KATALOG VZP - ZP'!B237)&gt;0,'ÚHRADOVÝ KATALOG VZP - ZP'!B237,"")</f>
        <v/>
      </c>
      <c r="C233" s="102" t="str">
        <f>IF(LEN('ÚHRADOVÝ KATALOG VZP - ZP'!C237)&gt;0,UPPER('ÚHRADOVÝ KATALOG VZP - ZP'!C237),"")</f>
        <v/>
      </c>
      <c r="D233" s="60" t="str">
        <f>IF(LEN('ÚHRADOVÝ KATALOG VZP - ZP'!D237)&gt;0,UPPER('ÚHRADOVÝ KATALOG VZP - ZP'!D237),"")</f>
        <v/>
      </c>
      <c r="E233" s="61" t="str">
        <f>IF(LEN('ÚHRADOVÝ KATALOG VZP - ZP'!E237)&gt;0,'ÚHRADOVÝ KATALOG VZP - ZP'!E237,"")</f>
        <v/>
      </c>
      <c r="F233" s="61" t="str">
        <f>IF(LEN('ÚHRADOVÝ KATALOG VZP - ZP'!F237)&gt;0,UPPER('ÚHRADOVÝ KATALOG VZP - ZP'!F237),"")</f>
        <v/>
      </c>
      <c r="G233" s="61" t="str">
        <f>IF(LEN('ÚHRADOVÝ KATALOG VZP - ZP'!G237)&gt;0,UPPER('ÚHRADOVÝ KATALOG VZP - ZP'!G237),"")</f>
        <v/>
      </c>
      <c r="H233" s="61" t="str">
        <f>IF(LEN('ÚHRADOVÝ KATALOG VZP - ZP'!H237)&gt;0,UPPER('ÚHRADOVÝ KATALOG VZP - ZP'!H237),"")</f>
        <v/>
      </c>
      <c r="I233" s="61" t="str">
        <f>IF(LEN('ÚHRADOVÝ KATALOG VZP - ZP'!I237)&gt;0,UPPER('ÚHRADOVÝ KATALOG VZP - ZP'!I237),"")</f>
        <v/>
      </c>
      <c r="J233" s="62" t="str">
        <f>IF(LEN('ÚHRADOVÝ KATALOG VZP - ZP'!J237)&gt;0,'ÚHRADOVÝ KATALOG VZP - ZP'!J237,"")</f>
        <v/>
      </c>
      <c r="K233" s="61" t="str">
        <f>IF(LEN('ÚHRADOVÝ KATALOG VZP - ZP'!K237)&gt;0,UPPER('ÚHRADOVÝ KATALOG VZP - ZP'!K237),"")</f>
        <v/>
      </c>
      <c r="L233" s="63" t="str">
        <f>IF(LEN('ÚHRADOVÝ KATALOG VZP - ZP'!L237)&gt;0,'ÚHRADOVÝ KATALOG VZP - ZP'!L237,"")</f>
        <v/>
      </c>
      <c r="M233" s="64" t="str">
        <f>IF(LEN('ÚHRADOVÝ KATALOG VZP - ZP'!M237)&gt;0,'ÚHRADOVÝ KATALOG VZP - ZP'!M237,"")</f>
        <v/>
      </c>
      <c r="N233" s="48" t="str">
        <f>IF(LEN('ÚHRADOVÝ KATALOG VZP - ZP'!$N237)&gt;0,'ÚHRADOVÝ KATALOG VZP - ZP'!$N237,"")</f>
        <v/>
      </c>
      <c r="O233" s="48" t="str">
        <f>IF(LEN('ÚHRADOVÝ KATALOG VZP - ZP'!$N237)&gt;0,'ÚHRADOVÝ KATALOG VZP - ZP'!$N237,"")</f>
        <v/>
      </c>
      <c r="P233" s="65"/>
      <c r="Q233" s="66" t="str">
        <f>IF(LEN('ÚHRADOVÝ KATALOG VZP - ZP'!Q237)&gt;0,'ÚHRADOVÝ KATALOG VZP - ZP'!Q237,"")</f>
        <v/>
      </c>
      <c r="R233" s="67" t="str">
        <f>IF(LEN('ÚHRADOVÝ KATALOG VZP - ZP'!O237)&gt;0,'ÚHRADOVÝ KATALOG VZP - ZP'!O237,"")</f>
        <v/>
      </c>
    </row>
    <row r="234" spans="1:18" ht="30" customHeight="1" x14ac:dyDescent="0.2">
      <c r="A234" s="81" t="str">
        <f>IF(LEN('VZP - KONTROLA'!S238)=0,"",'ÚHRADOVÝ KATALOG VZP - ZP'!A238)</f>
        <v/>
      </c>
      <c r="B234" s="82" t="str">
        <f>IF(LEN('ÚHRADOVÝ KATALOG VZP - ZP'!B238)&gt;0,'ÚHRADOVÝ KATALOG VZP - ZP'!B238,"")</f>
        <v/>
      </c>
      <c r="C234" s="102" t="str">
        <f>IF(LEN('ÚHRADOVÝ KATALOG VZP - ZP'!C238)&gt;0,UPPER('ÚHRADOVÝ KATALOG VZP - ZP'!C238),"")</f>
        <v/>
      </c>
      <c r="D234" s="60" t="str">
        <f>IF(LEN('ÚHRADOVÝ KATALOG VZP - ZP'!D238)&gt;0,UPPER('ÚHRADOVÝ KATALOG VZP - ZP'!D238),"")</f>
        <v/>
      </c>
      <c r="E234" s="61" t="str">
        <f>IF(LEN('ÚHRADOVÝ KATALOG VZP - ZP'!E238)&gt;0,'ÚHRADOVÝ KATALOG VZP - ZP'!E238,"")</f>
        <v/>
      </c>
      <c r="F234" s="61" t="str">
        <f>IF(LEN('ÚHRADOVÝ KATALOG VZP - ZP'!F238)&gt;0,UPPER('ÚHRADOVÝ KATALOG VZP - ZP'!F238),"")</f>
        <v/>
      </c>
      <c r="G234" s="61" t="str">
        <f>IF(LEN('ÚHRADOVÝ KATALOG VZP - ZP'!G238)&gt;0,UPPER('ÚHRADOVÝ KATALOG VZP - ZP'!G238),"")</f>
        <v/>
      </c>
      <c r="H234" s="61" t="str">
        <f>IF(LEN('ÚHRADOVÝ KATALOG VZP - ZP'!H238)&gt;0,UPPER('ÚHRADOVÝ KATALOG VZP - ZP'!H238),"")</f>
        <v/>
      </c>
      <c r="I234" s="61" t="str">
        <f>IF(LEN('ÚHRADOVÝ KATALOG VZP - ZP'!I238)&gt;0,UPPER('ÚHRADOVÝ KATALOG VZP - ZP'!I238),"")</f>
        <v/>
      </c>
      <c r="J234" s="62" t="str">
        <f>IF(LEN('ÚHRADOVÝ KATALOG VZP - ZP'!J238)&gt;0,'ÚHRADOVÝ KATALOG VZP - ZP'!J238,"")</f>
        <v/>
      </c>
      <c r="K234" s="61" t="str">
        <f>IF(LEN('ÚHRADOVÝ KATALOG VZP - ZP'!K238)&gt;0,UPPER('ÚHRADOVÝ KATALOG VZP - ZP'!K238),"")</f>
        <v/>
      </c>
      <c r="L234" s="63" t="str">
        <f>IF(LEN('ÚHRADOVÝ KATALOG VZP - ZP'!L238)&gt;0,'ÚHRADOVÝ KATALOG VZP - ZP'!L238,"")</f>
        <v/>
      </c>
      <c r="M234" s="64" t="str">
        <f>IF(LEN('ÚHRADOVÝ KATALOG VZP - ZP'!M238)&gt;0,'ÚHRADOVÝ KATALOG VZP - ZP'!M238,"")</f>
        <v/>
      </c>
      <c r="N234" s="48" t="str">
        <f>IF(LEN('ÚHRADOVÝ KATALOG VZP - ZP'!$N238)&gt;0,'ÚHRADOVÝ KATALOG VZP - ZP'!$N238,"")</f>
        <v/>
      </c>
      <c r="O234" s="48" t="str">
        <f>IF(LEN('ÚHRADOVÝ KATALOG VZP - ZP'!$N238)&gt;0,'ÚHRADOVÝ KATALOG VZP - ZP'!$N238,"")</f>
        <v/>
      </c>
      <c r="P234" s="65"/>
      <c r="Q234" s="66" t="str">
        <f>IF(LEN('ÚHRADOVÝ KATALOG VZP - ZP'!Q238)&gt;0,'ÚHRADOVÝ KATALOG VZP - ZP'!Q238,"")</f>
        <v/>
      </c>
      <c r="R234" s="67" t="str">
        <f>IF(LEN('ÚHRADOVÝ KATALOG VZP - ZP'!O238)&gt;0,'ÚHRADOVÝ KATALOG VZP - ZP'!O238,"")</f>
        <v/>
      </c>
    </row>
    <row r="235" spans="1:18" ht="30" customHeight="1" x14ac:dyDescent="0.2">
      <c r="A235" s="81" t="str">
        <f>IF(LEN('VZP - KONTROLA'!S239)=0,"",'ÚHRADOVÝ KATALOG VZP - ZP'!A239)</f>
        <v/>
      </c>
      <c r="B235" s="82" t="str">
        <f>IF(LEN('ÚHRADOVÝ KATALOG VZP - ZP'!B239)&gt;0,'ÚHRADOVÝ KATALOG VZP - ZP'!B239,"")</f>
        <v/>
      </c>
      <c r="C235" s="102" t="str">
        <f>IF(LEN('ÚHRADOVÝ KATALOG VZP - ZP'!C239)&gt;0,UPPER('ÚHRADOVÝ KATALOG VZP - ZP'!C239),"")</f>
        <v/>
      </c>
      <c r="D235" s="60" t="str">
        <f>IF(LEN('ÚHRADOVÝ KATALOG VZP - ZP'!D239)&gt;0,UPPER('ÚHRADOVÝ KATALOG VZP - ZP'!D239),"")</f>
        <v/>
      </c>
      <c r="E235" s="61" t="str">
        <f>IF(LEN('ÚHRADOVÝ KATALOG VZP - ZP'!E239)&gt;0,'ÚHRADOVÝ KATALOG VZP - ZP'!E239,"")</f>
        <v/>
      </c>
      <c r="F235" s="61" t="str">
        <f>IF(LEN('ÚHRADOVÝ KATALOG VZP - ZP'!F239)&gt;0,UPPER('ÚHRADOVÝ KATALOG VZP - ZP'!F239),"")</f>
        <v/>
      </c>
      <c r="G235" s="61" t="str">
        <f>IF(LEN('ÚHRADOVÝ KATALOG VZP - ZP'!G239)&gt;0,UPPER('ÚHRADOVÝ KATALOG VZP - ZP'!G239),"")</f>
        <v/>
      </c>
      <c r="H235" s="61" t="str">
        <f>IF(LEN('ÚHRADOVÝ KATALOG VZP - ZP'!H239)&gt;0,UPPER('ÚHRADOVÝ KATALOG VZP - ZP'!H239),"")</f>
        <v/>
      </c>
      <c r="I235" s="61" t="str">
        <f>IF(LEN('ÚHRADOVÝ KATALOG VZP - ZP'!I239)&gt;0,UPPER('ÚHRADOVÝ KATALOG VZP - ZP'!I239),"")</f>
        <v/>
      </c>
      <c r="J235" s="62" t="str">
        <f>IF(LEN('ÚHRADOVÝ KATALOG VZP - ZP'!J239)&gt;0,'ÚHRADOVÝ KATALOG VZP - ZP'!J239,"")</f>
        <v/>
      </c>
      <c r="K235" s="61" t="str">
        <f>IF(LEN('ÚHRADOVÝ KATALOG VZP - ZP'!K239)&gt;0,UPPER('ÚHRADOVÝ KATALOG VZP - ZP'!K239),"")</f>
        <v/>
      </c>
      <c r="L235" s="63" t="str">
        <f>IF(LEN('ÚHRADOVÝ KATALOG VZP - ZP'!L239)&gt;0,'ÚHRADOVÝ KATALOG VZP - ZP'!L239,"")</f>
        <v/>
      </c>
      <c r="M235" s="64" t="str">
        <f>IF(LEN('ÚHRADOVÝ KATALOG VZP - ZP'!M239)&gt;0,'ÚHRADOVÝ KATALOG VZP - ZP'!M239,"")</f>
        <v/>
      </c>
      <c r="N235" s="48" t="str">
        <f>IF(LEN('ÚHRADOVÝ KATALOG VZP - ZP'!$N239)&gt;0,'ÚHRADOVÝ KATALOG VZP - ZP'!$N239,"")</f>
        <v/>
      </c>
      <c r="O235" s="48" t="str">
        <f>IF(LEN('ÚHRADOVÝ KATALOG VZP - ZP'!$N239)&gt;0,'ÚHRADOVÝ KATALOG VZP - ZP'!$N239,"")</f>
        <v/>
      </c>
      <c r="P235" s="65"/>
      <c r="Q235" s="66" t="str">
        <f>IF(LEN('ÚHRADOVÝ KATALOG VZP - ZP'!Q239)&gt;0,'ÚHRADOVÝ KATALOG VZP - ZP'!Q239,"")</f>
        <v/>
      </c>
      <c r="R235" s="67" t="str">
        <f>IF(LEN('ÚHRADOVÝ KATALOG VZP - ZP'!O239)&gt;0,'ÚHRADOVÝ KATALOG VZP - ZP'!O239,"")</f>
        <v/>
      </c>
    </row>
    <row r="236" spans="1:18" ht="30" customHeight="1" x14ac:dyDescent="0.2">
      <c r="A236" s="81" t="str">
        <f>IF(LEN('VZP - KONTROLA'!S240)=0,"",'ÚHRADOVÝ KATALOG VZP - ZP'!A240)</f>
        <v/>
      </c>
      <c r="B236" s="82" t="str">
        <f>IF(LEN('ÚHRADOVÝ KATALOG VZP - ZP'!B240)&gt;0,'ÚHRADOVÝ KATALOG VZP - ZP'!B240,"")</f>
        <v/>
      </c>
      <c r="C236" s="102" t="str">
        <f>IF(LEN('ÚHRADOVÝ KATALOG VZP - ZP'!C240)&gt;0,UPPER('ÚHRADOVÝ KATALOG VZP - ZP'!C240),"")</f>
        <v/>
      </c>
      <c r="D236" s="60" t="str">
        <f>IF(LEN('ÚHRADOVÝ KATALOG VZP - ZP'!D240)&gt;0,UPPER('ÚHRADOVÝ KATALOG VZP - ZP'!D240),"")</f>
        <v/>
      </c>
      <c r="E236" s="61" t="str">
        <f>IF(LEN('ÚHRADOVÝ KATALOG VZP - ZP'!E240)&gt;0,'ÚHRADOVÝ KATALOG VZP - ZP'!E240,"")</f>
        <v/>
      </c>
      <c r="F236" s="61" t="str">
        <f>IF(LEN('ÚHRADOVÝ KATALOG VZP - ZP'!F240)&gt;0,UPPER('ÚHRADOVÝ KATALOG VZP - ZP'!F240),"")</f>
        <v/>
      </c>
      <c r="G236" s="61" t="str">
        <f>IF(LEN('ÚHRADOVÝ KATALOG VZP - ZP'!G240)&gt;0,UPPER('ÚHRADOVÝ KATALOG VZP - ZP'!G240),"")</f>
        <v/>
      </c>
      <c r="H236" s="61" t="str">
        <f>IF(LEN('ÚHRADOVÝ KATALOG VZP - ZP'!H240)&gt;0,UPPER('ÚHRADOVÝ KATALOG VZP - ZP'!H240),"")</f>
        <v/>
      </c>
      <c r="I236" s="61" t="str">
        <f>IF(LEN('ÚHRADOVÝ KATALOG VZP - ZP'!I240)&gt;0,UPPER('ÚHRADOVÝ KATALOG VZP - ZP'!I240),"")</f>
        <v/>
      </c>
      <c r="J236" s="62" t="str">
        <f>IF(LEN('ÚHRADOVÝ KATALOG VZP - ZP'!J240)&gt;0,'ÚHRADOVÝ KATALOG VZP - ZP'!J240,"")</f>
        <v/>
      </c>
      <c r="K236" s="61" t="str">
        <f>IF(LEN('ÚHRADOVÝ KATALOG VZP - ZP'!K240)&gt;0,UPPER('ÚHRADOVÝ KATALOG VZP - ZP'!K240),"")</f>
        <v/>
      </c>
      <c r="L236" s="63" t="str">
        <f>IF(LEN('ÚHRADOVÝ KATALOG VZP - ZP'!L240)&gt;0,'ÚHRADOVÝ KATALOG VZP - ZP'!L240,"")</f>
        <v/>
      </c>
      <c r="M236" s="64" t="str">
        <f>IF(LEN('ÚHRADOVÝ KATALOG VZP - ZP'!M240)&gt;0,'ÚHRADOVÝ KATALOG VZP - ZP'!M240,"")</f>
        <v/>
      </c>
      <c r="N236" s="48" t="str">
        <f>IF(LEN('ÚHRADOVÝ KATALOG VZP - ZP'!$N240)&gt;0,'ÚHRADOVÝ KATALOG VZP - ZP'!$N240,"")</f>
        <v/>
      </c>
      <c r="O236" s="48" t="str">
        <f>IF(LEN('ÚHRADOVÝ KATALOG VZP - ZP'!$N240)&gt;0,'ÚHRADOVÝ KATALOG VZP - ZP'!$N240,"")</f>
        <v/>
      </c>
      <c r="P236" s="65"/>
      <c r="Q236" s="66" t="str">
        <f>IF(LEN('ÚHRADOVÝ KATALOG VZP - ZP'!Q240)&gt;0,'ÚHRADOVÝ KATALOG VZP - ZP'!Q240,"")</f>
        <v/>
      </c>
      <c r="R236" s="67" t="str">
        <f>IF(LEN('ÚHRADOVÝ KATALOG VZP - ZP'!O240)&gt;0,'ÚHRADOVÝ KATALOG VZP - ZP'!O240,"")</f>
        <v/>
      </c>
    </row>
    <row r="237" spans="1:18" ht="30" customHeight="1" x14ac:dyDescent="0.2">
      <c r="A237" s="81" t="str">
        <f>IF(LEN('VZP - KONTROLA'!S241)=0,"",'ÚHRADOVÝ KATALOG VZP - ZP'!A241)</f>
        <v/>
      </c>
      <c r="B237" s="82" t="str">
        <f>IF(LEN('ÚHRADOVÝ KATALOG VZP - ZP'!B241)&gt;0,'ÚHRADOVÝ KATALOG VZP - ZP'!B241,"")</f>
        <v/>
      </c>
      <c r="C237" s="102" t="str">
        <f>IF(LEN('ÚHRADOVÝ KATALOG VZP - ZP'!C241)&gt;0,UPPER('ÚHRADOVÝ KATALOG VZP - ZP'!C241),"")</f>
        <v/>
      </c>
      <c r="D237" s="60" t="str">
        <f>IF(LEN('ÚHRADOVÝ KATALOG VZP - ZP'!D241)&gt;0,UPPER('ÚHRADOVÝ KATALOG VZP - ZP'!D241),"")</f>
        <v/>
      </c>
      <c r="E237" s="61" t="str">
        <f>IF(LEN('ÚHRADOVÝ KATALOG VZP - ZP'!E241)&gt;0,'ÚHRADOVÝ KATALOG VZP - ZP'!E241,"")</f>
        <v/>
      </c>
      <c r="F237" s="61" t="str">
        <f>IF(LEN('ÚHRADOVÝ KATALOG VZP - ZP'!F241)&gt;0,UPPER('ÚHRADOVÝ KATALOG VZP - ZP'!F241),"")</f>
        <v/>
      </c>
      <c r="G237" s="61" t="str">
        <f>IF(LEN('ÚHRADOVÝ KATALOG VZP - ZP'!G241)&gt;0,UPPER('ÚHRADOVÝ KATALOG VZP - ZP'!G241),"")</f>
        <v/>
      </c>
      <c r="H237" s="61" t="str">
        <f>IF(LEN('ÚHRADOVÝ KATALOG VZP - ZP'!H241)&gt;0,UPPER('ÚHRADOVÝ KATALOG VZP - ZP'!H241),"")</f>
        <v/>
      </c>
      <c r="I237" s="61" t="str">
        <f>IF(LEN('ÚHRADOVÝ KATALOG VZP - ZP'!I241)&gt;0,UPPER('ÚHRADOVÝ KATALOG VZP - ZP'!I241),"")</f>
        <v/>
      </c>
      <c r="J237" s="62" t="str">
        <f>IF(LEN('ÚHRADOVÝ KATALOG VZP - ZP'!J241)&gt;0,'ÚHRADOVÝ KATALOG VZP - ZP'!J241,"")</f>
        <v/>
      </c>
      <c r="K237" s="61" t="str">
        <f>IF(LEN('ÚHRADOVÝ KATALOG VZP - ZP'!K241)&gt;0,UPPER('ÚHRADOVÝ KATALOG VZP - ZP'!K241),"")</f>
        <v/>
      </c>
      <c r="L237" s="63" t="str">
        <f>IF(LEN('ÚHRADOVÝ KATALOG VZP - ZP'!L241)&gt;0,'ÚHRADOVÝ KATALOG VZP - ZP'!L241,"")</f>
        <v/>
      </c>
      <c r="M237" s="64" t="str">
        <f>IF(LEN('ÚHRADOVÝ KATALOG VZP - ZP'!M241)&gt;0,'ÚHRADOVÝ KATALOG VZP - ZP'!M241,"")</f>
        <v/>
      </c>
      <c r="N237" s="48" t="str">
        <f>IF(LEN('ÚHRADOVÝ KATALOG VZP - ZP'!$N241)&gt;0,'ÚHRADOVÝ KATALOG VZP - ZP'!$N241,"")</f>
        <v/>
      </c>
      <c r="O237" s="48" t="str">
        <f>IF(LEN('ÚHRADOVÝ KATALOG VZP - ZP'!$N241)&gt;0,'ÚHRADOVÝ KATALOG VZP - ZP'!$N241,"")</f>
        <v/>
      </c>
      <c r="P237" s="65"/>
      <c r="Q237" s="66" t="str">
        <f>IF(LEN('ÚHRADOVÝ KATALOG VZP - ZP'!Q241)&gt;0,'ÚHRADOVÝ KATALOG VZP - ZP'!Q241,"")</f>
        <v/>
      </c>
      <c r="R237" s="67" t="str">
        <f>IF(LEN('ÚHRADOVÝ KATALOG VZP - ZP'!O241)&gt;0,'ÚHRADOVÝ KATALOG VZP - ZP'!O241,"")</f>
        <v/>
      </c>
    </row>
    <row r="238" spans="1:18" ht="30" customHeight="1" x14ac:dyDescent="0.2">
      <c r="A238" s="81" t="str">
        <f>IF(LEN('VZP - KONTROLA'!S242)=0,"",'ÚHRADOVÝ KATALOG VZP - ZP'!A242)</f>
        <v/>
      </c>
      <c r="B238" s="82" t="str">
        <f>IF(LEN('ÚHRADOVÝ KATALOG VZP - ZP'!B242)&gt;0,'ÚHRADOVÝ KATALOG VZP - ZP'!B242,"")</f>
        <v/>
      </c>
      <c r="C238" s="102" t="str">
        <f>IF(LEN('ÚHRADOVÝ KATALOG VZP - ZP'!C242)&gt;0,UPPER('ÚHRADOVÝ KATALOG VZP - ZP'!C242),"")</f>
        <v/>
      </c>
      <c r="D238" s="60" t="str">
        <f>IF(LEN('ÚHRADOVÝ KATALOG VZP - ZP'!D242)&gt;0,UPPER('ÚHRADOVÝ KATALOG VZP - ZP'!D242),"")</f>
        <v/>
      </c>
      <c r="E238" s="61" t="str">
        <f>IF(LEN('ÚHRADOVÝ KATALOG VZP - ZP'!E242)&gt;0,'ÚHRADOVÝ KATALOG VZP - ZP'!E242,"")</f>
        <v/>
      </c>
      <c r="F238" s="61" t="str">
        <f>IF(LEN('ÚHRADOVÝ KATALOG VZP - ZP'!F242)&gt;0,UPPER('ÚHRADOVÝ KATALOG VZP - ZP'!F242),"")</f>
        <v/>
      </c>
      <c r="G238" s="61" t="str">
        <f>IF(LEN('ÚHRADOVÝ KATALOG VZP - ZP'!G242)&gt;0,UPPER('ÚHRADOVÝ KATALOG VZP - ZP'!G242),"")</f>
        <v/>
      </c>
      <c r="H238" s="61" t="str">
        <f>IF(LEN('ÚHRADOVÝ KATALOG VZP - ZP'!H242)&gt;0,UPPER('ÚHRADOVÝ KATALOG VZP - ZP'!H242),"")</f>
        <v/>
      </c>
      <c r="I238" s="61" t="str">
        <f>IF(LEN('ÚHRADOVÝ KATALOG VZP - ZP'!I242)&gt;0,UPPER('ÚHRADOVÝ KATALOG VZP - ZP'!I242),"")</f>
        <v/>
      </c>
      <c r="J238" s="62" t="str">
        <f>IF(LEN('ÚHRADOVÝ KATALOG VZP - ZP'!J242)&gt;0,'ÚHRADOVÝ KATALOG VZP - ZP'!J242,"")</f>
        <v/>
      </c>
      <c r="K238" s="61" t="str">
        <f>IF(LEN('ÚHRADOVÝ KATALOG VZP - ZP'!K242)&gt;0,UPPER('ÚHRADOVÝ KATALOG VZP - ZP'!K242),"")</f>
        <v/>
      </c>
      <c r="L238" s="63" t="str">
        <f>IF(LEN('ÚHRADOVÝ KATALOG VZP - ZP'!L242)&gt;0,'ÚHRADOVÝ KATALOG VZP - ZP'!L242,"")</f>
        <v/>
      </c>
      <c r="M238" s="64" t="str">
        <f>IF(LEN('ÚHRADOVÝ KATALOG VZP - ZP'!M242)&gt;0,'ÚHRADOVÝ KATALOG VZP - ZP'!M242,"")</f>
        <v/>
      </c>
      <c r="N238" s="48" t="str">
        <f>IF(LEN('ÚHRADOVÝ KATALOG VZP - ZP'!$N242)&gt;0,'ÚHRADOVÝ KATALOG VZP - ZP'!$N242,"")</f>
        <v/>
      </c>
      <c r="O238" s="48" t="str">
        <f>IF(LEN('ÚHRADOVÝ KATALOG VZP - ZP'!$N242)&gt;0,'ÚHRADOVÝ KATALOG VZP - ZP'!$N242,"")</f>
        <v/>
      </c>
      <c r="P238" s="65"/>
      <c r="Q238" s="66" t="str">
        <f>IF(LEN('ÚHRADOVÝ KATALOG VZP - ZP'!Q242)&gt;0,'ÚHRADOVÝ KATALOG VZP - ZP'!Q242,"")</f>
        <v/>
      </c>
      <c r="R238" s="67" t="str">
        <f>IF(LEN('ÚHRADOVÝ KATALOG VZP - ZP'!O242)&gt;0,'ÚHRADOVÝ KATALOG VZP - ZP'!O242,"")</f>
        <v/>
      </c>
    </row>
    <row r="239" spans="1:18" ht="30" customHeight="1" x14ac:dyDescent="0.2">
      <c r="A239" s="81" t="str">
        <f>IF(LEN('VZP - KONTROLA'!S243)=0,"",'ÚHRADOVÝ KATALOG VZP - ZP'!A243)</f>
        <v/>
      </c>
      <c r="B239" s="82" t="str">
        <f>IF(LEN('ÚHRADOVÝ KATALOG VZP - ZP'!B243)&gt;0,'ÚHRADOVÝ KATALOG VZP - ZP'!B243,"")</f>
        <v/>
      </c>
      <c r="C239" s="102" t="str">
        <f>IF(LEN('ÚHRADOVÝ KATALOG VZP - ZP'!C243)&gt;0,UPPER('ÚHRADOVÝ KATALOG VZP - ZP'!C243),"")</f>
        <v/>
      </c>
      <c r="D239" s="60" t="str">
        <f>IF(LEN('ÚHRADOVÝ KATALOG VZP - ZP'!D243)&gt;0,UPPER('ÚHRADOVÝ KATALOG VZP - ZP'!D243),"")</f>
        <v/>
      </c>
      <c r="E239" s="61" t="str">
        <f>IF(LEN('ÚHRADOVÝ KATALOG VZP - ZP'!E243)&gt;0,'ÚHRADOVÝ KATALOG VZP - ZP'!E243,"")</f>
        <v/>
      </c>
      <c r="F239" s="61" t="str">
        <f>IF(LEN('ÚHRADOVÝ KATALOG VZP - ZP'!F243)&gt;0,UPPER('ÚHRADOVÝ KATALOG VZP - ZP'!F243),"")</f>
        <v/>
      </c>
      <c r="G239" s="61" t="str">
        <f>IF(LEN('ÚHRADOVÝ KATALOG VZP - ZP'!G243)&gt;0,UPPER('ÚHRADOVÝ KATALOG VZP - ZP'!G243),"")</f>
        <v/>
      </c>
      <c r="H239" s="61" t="str">
        <f>IF(LEN('ÚHRADOVÝ KATALOG VZP - ZP'!H243)&gt;0,UPPER('ÚHRADOVÝ KATALOG VZP - ZP'!H243),"")</f>
        <v/>
      </c>
      <c r="I239" s="61" t="str">
        <f>IF(LEN('ÚHRADOVÝ KATALOG VZP - ZP'!I243)&gt;0,UPPER('ÚHRADOVÝ KATALOG VZP - ZP'!I243),"")</f>
        <v/>
      </c>
      <c r="J239" s="62" t="str">
        <f>IF(LEN('ÚHRADOVÝ KATALOG VZP - ZP'!J243)&gt;0,'ÚHRADOVÝ KATALOG VZP - ZP'!J243,"")</f>
        <v/>
      </c>
      <c r="K239" s="61" t="str">
        <f>IF(LEN('ÚHRADOVÝ KATALOG VZP - ZP'!K243)&gt;0,UPPER('ÚHRADOVÝ KATALOG VZP - ZP'!K243),"")</f>
        <v/>
      </c>
      <c r="L239" s="63" t="str">
        <f>IF(LEN('ÚHRADOVÝ KATALOG VZP - ZP'!L243)&gt;0,'ÚHRADOVÝ KATALOG VZP - ZP'!L243,"")</f>
        <v/>
      </c>
      <c r="M239" s="64" t="str">
        <f>IF(LEN('ÚHRADOVÝ KATALOG VZP - ZP'!M243)&gt;0,'ÚHRADOVÝ KATALOG VZP - ZP'!M243,"")</f>
        <v/>
      </c>
      <c r="N239" s="48" t="str">
        <f>IF(LEN('ÚHRADOVÝ KATALOG VZP - ZP'!$N243)&gt;0,'ÚHRADOVÝ KATALOG VZP - ZP'!$N243,"")</f>
        <v/>
      </c>
      <c r="O239" s="48" t="str">
        <f>IF(LEN('ÚHRADOVÝ KATALOG VZP - ZP'!$N243)&gt;0,'ÚHRADOVÝ KATALOG VZP - ZP'!$N243,"")</f>
        <v/>
      </c>
      <c r="P239" s="65"/>
      <c r="Q239" s="66" t="str">
        <f>IF(LEN('ÚHRADOVÝ KATALOG VZP - ZP'!Q243)&gt;0,'ÚHRADOVÝ KATALOG VZP - ZP'!Q243,"")</f>
        <v/>
      </c>
      <c r="R239" s="67" t="str">
        <f>IF(LEN('ÚHRADOVÝ KATALOG VZP - ZP'!O243)&gt;0,'ÚHRADOVÝ KATALOG VZP - ZP'!O243,"")</f>
        <v/>
      </c>
    </row>
    <row r="240" spans="1:18" ht="30" customHeight="1" x14ac:dyDescent="0.2">
      <c r="A240" s="81" t="str">
        <f>IF(LEN('VZP - KONTROLA'!S244)=0,"",'ÚHRADOVÝ KATALOG VZP - ZP'!A244)</f>
        <v/>
      </c>
      <c r="B240" s="82" t="str">
        <f>IF(LEN('ÚHRADOVÝ KATALOG VZP - ZP'!B244)&gt;0,'ÚHRADOVÝ KATALOG VZP - ZP'!B244,"")</f>
        <v/>
      </c>
      <c r="C240" s="102" t="str">
        <f>IF(LEN('ÚHRADOVÝ KATALOG VZP - ZP'!C244)&gt;0,UPPER('ÚHRADOVÝ KATALOG VZP - ZP'!C244),"")</f>
        <v/>
      </c>
      <c r="D240" s="60" t="str">
        <f>IF(LEN('ÚHRADOVÝ KATALOG VZP - ZP'!D244)&gt;0,UPPER('ÚHRADOVÝ KATALOG VZP - ZP'!D244),"")</f>
        <v/>
      </c>
      <c r="E240" s="61" t="str">
        <f>IF(LEN('ÚHRADOVÝ KATALOG VZP - ZP'!E244)&gt;0,'ÚHRADOVÝ KATALOG VZP - ZP'!E244,"")</f>
        <v/>
      </c>
      <c r="F240" s="61" t="str">
        <f>IF(LEN('ÚHRADOVÝ KATALOG VZP - ZP'!F244)&gt;0,UPPER('ÚHRADOVÝ KATALOG VZP - ZP'!F244),"")</f>
        <v/>
      </c>
      <c r="G240" s="61" t="str">
        <f>IF(LEN('ÚHRADOVÝ KATALOG VZP - ZP'!G244)&gt;0,UPPER('ÚHRADOVÝ KATALOG VZP - ZP'!G244),"")</f>
        <v/>
      </c>
      <c r="H240" s="61" t="str">
        <f>IF(LEN('ÚHRADOVÝ KATALOG VZP - ZP'!H244)&gt;0,UPPER('ÚHRADOVÝ KATALOG VZP - ZP'!H244),"")</f>
        <v/>
      </c>
      <c r="I240" s="61" t="str">
        <f>IF(LEN('ÚHRADOVÝ KATALOG VZP - ZP'!I244)&gt;0,UPPER('ÚHRADOVÝ KATALOG VZP - ZP'!I244),"")</f>
        <v/>
      </c>
      <c r="J240" s="62" t="str">
        <f>IF(LEN('ÚHRADOVÝ KATALOG VZP - ZP'!J244)&gt;0,'ÚHRADOVÝ KATALOG VZP - ZP'!J244,"")</f>
        <v/>
      </c>
      <c r="K240" s="61" t="str">
        <f>IF(LEN('ÚHRADOVÝ KATALOG VZP - ZP'!K244)&gt;0,UPPER('ÚHRADOVÝ KATALOG VZP - ZP'!K244),"")</f>
        <v/>
      </c>
      <c r="L240" s="63" t="str">
        <f>IF(LEN('ÚHRADOVÝ KATALOG VZP - ZP'!L244)&gt;0,'ÚHRADOVÝ KATALOG VZP - ZP'!L244,"")</f>
        <v/>
      </c>
      <c r="M240" s="64" t="str">
        <f>IF(LEN('ÚHRADOVÝ KATALOG VZP - ZP'!M244)&gt;0,'ÚHRADOVÝ KATALOG VZP - ZP'!M244,"")</f>
        <v/>
      </c>
      <c r="N240" s="48" t="str">
        <f>IF(LEN('ÚHRADOVÝ KATALOG VZP - ZP'!$N244)&gt;0,'ÚHRADOVÝ KATALOG VZP - ZP'!$N244,"")</f>
        <v/>
      </c>
      <c r="O240" s="48" t="str">
        <f>IF(LEN('ÚHRADOVÝ KATALOG VZP - ZP'!$N244)&gt;0,'ÚHRADOVÝ KATALOG VZP - ZP'!$N244,"")</f>
        <v/>
      </c>
      <c r="P240" s="65"/>
      <c r="Q240" s="66" t="str">
        <f>IF(LEN('ÚHRADOVÝ KATALOG VZP - ZP'!Q244)&gt;0,'ÚHRADOVÝ KATALOG VZP - ZP'!Q244,"")</f>
        <v/>
      </c>
      <c r="R240" s="67" t="str">
        <f>IF(LEN('ÚHRADOVÝ KATALOG VZP - ZP'!O244)&gt;0,'ÚHRADOVÝ KATALOG VZP - ZP'!O244,"")</f>
        <v/>
      </c>
    </row>
    <row r="241" spans="1:18" ht="30" customHeight="1" x14ac:dyDescent="0.2">
      <c r="A241" s="81" t="str">
        <f>IF(LEN('VZP - KONTROLA'!S245)=0,"",'ÚHRADOVÝ KATALOG VZP - ZP'!A245)</f>
        <v/>
      </c>
      <c r="B241" s="82" t="str">
        <f>IF(LEN('ÚHRADOVÝ KATALOG VZP - ZP'!B245)&gt;0,'ÚHRADOVÝ KATALOG VZP - ZP'!B245,"")</f>
        <v/>
      </c>
      <c r="C241" s="102" t="str">
        <f>IF(LEN('ÚHRADOVÝ KATALOG VZP - ZP'!C245)&gt;0,UPPER('ÚHRADOVÝ KATALOG VZP - ZP'!C245),"")</f>
        <v/>
      </c>
      <c r="D241" s="60" t="str">
        <f>IF(LEN('ÚHRADOVÝ KATALOG VZP - ZP'!D245)&gt;0,UPPER('ÚHRADOVÝ KATALOG VZP - ZP'!D245),"")</f>
        <v/>
      </c>
      <c r="E241" s="61" t="str">
        <f>IF(LEN('ÚHRADOVÝ KATALOG VZP - ZP'!E245)&gt;0,'ÚHRADOVÝ KATALOG VZP - ZP'!E245,"")</f>
        <v/>
      </c>
      <c r="F241" s="61" t="str">
        <f>IF(LEN('ÚHRADOVÝ KATALOG VZP - ZP'!F245)&gt;0,UPPER('ÚHRADOVÝ KATALOG VZP - ZP'!F245),"")</f>
        <v/>
      </c>
      <c r="G241" s="61" t="str">
        <f>IF(LEN('ÚHRADOVÝ KATALOG VZP - ZP'!G245)&gt;0,UPPER('ÚHRADOVÝ KATALOG VZP - ZP'!G245),"")</f>
        <v/>
      </c>
      <c r="H241" s="61" t="str">
        <f>IF(LEN('ÚHRADOVÝ KATALOG VZP - ZP'!H245)&gt;0,UPPER('ÚHRADOVÝ KATALOG VZP - ZP'!H245),"")</f>
        <v/>
      </c>
      <c r="I241" s="61" t="str">
        <f>IF(LEN('ÚHRADOVÝ KATALOG VZP - ZP'!I245)&gt;0,UPPER('ÚHRADOVÝ KATALOG VZP - ZP'!I245),"")</f>
        <v/>
      </c>
      <c r="J241" s="62" t="str">
        <f>IF(LEN('ÚHRADOVÝ KATALOG VZP - ZP'!J245)&gt;0,'ÚHRADOVÝ KATALOG VZP - ZP'!J245,"")</f>
        <v/>
      </c>
      <c r="K241" s="61" t="str">
        <f>IF(LEN('ÚHRADOVÝ KATALOG VZP - ZP'!K245)&gt;0,UPPER('ÚHRADOVÝ KATALOG VZP - ZP'!K245),"")</f>
        <v/>
      </c>
      <c r="L241" s="63" t="str">
        <f>IF(LEN('ÚHRADOVÝ KATALOG VZP - ZP'!L245)&gt;0,'ÚHRADOVÝ KATALOG VZP - ZP'!L245,"")</f>
        <v/>
      </c>
      <c r="M241" s="64" t="str">
        <f>IF(LEN('ÚHRADOVÝ KATALOG VZP - ZP'!M245)&gt;0,'ÚHRADOVÝ KATALOG VZP - ZP'!M245,"")</f>
        <v/>
      </c>
      <c r="N241" s="48" t="str">
        <f>IF(LEN('ÚHRADOVÝ KATALOG VZP - ZP'!$N245)&gt;0,'ÚHRADOVÝ KATALOG VZP - ZP'!$N245,"")</f>
        <v/>
      </c>
      <c r="O241" s="48" t="str">
        <f>IF(LEN('ÚHRADOVÝ KATALOG VZP - ZP'!$N245)&gt;0,'ÚHRADOVÝ KATALOG VZP - ZP'!$N245,"")</f>
        <v/>
      </c>
      <c r="P241" s="65"/>
      <c r="Q241" s="66" t="str">
        <f>IF(LEN('ÚHRADOVÝ KATALOG VZP - ZP'!Q245)&gt;0,'ÚHRADOVÝ KATALOG VZP - ZP'!Q245,"")</f>
        <v/>
      </c>
      <c r="R241" s="67" t="str">
        <f>IF(LEN('ÚHRADOVÝ KATALOG VZP - ZP'!O245)&gt;0,'ÚHRADOVÝ KATALOG VZP - ZP'!O245,"")</f>
        <v/>
      </c>
    </row>
    <row r="242" spans="1:18" ht="30" customHeight="1" x14ac:dyDescent="0.2">
      <c r="A242" s="81" t="str">
        <f>IF(LEN('VZP - KONTROLA'!S246)=0,"",'ÚHRADOVÝ KATALOG VZP - ZP'!A246)</f>
        <v/>
      </c>
      <c r="B242" s="82" t="str">
        <f>IF(LEN('ÚHRADOVÝ KATALOG VZP - ZP'!B246)&gt;0,'ÚHRADOVÝ KATALOG VZP - ZP'!B246,"")</f>
        <v/>
      </c>
      <c r="C242" s="102" t="str">
        <f>IF(LEN('ÚHRADOVÝ KATALOG VZP - ZP'!C246)&gt;0,UPPER('ÚHRADOVÝ KATALOG VZP - ZP'!C246),"")</f>
        <v/>
      </c>
      <c r="D242" s="60" t="str">
        <f>IF(LEN('ÚHRADOVÝ KATALOG VZP - ZP'!D246)&gt;0,UPPER('ÚHRADOVÝ KATALOG VZP - ZP'!D246),"")</f>
        <v/>
      </c>
      <c r="E242" s="61" t="str">
        <f>IF(LEN('ÚHRADOVÝ KATALOG VZP - ZP'!E246)&gt;0,'ÚHRADOVÝ KATALOG VZP - ZP'!E246,"")</f>
        <v/>
      </c>
      <c r="F242" s="61" t="str">
        <f>IF(LEN('ÚHRADOVÝ KATALOG VZP - ZP'!F246)&gt;0,UPPER('ÚHRADOVÝ KATALOG VZP - ZP'!F246),"")</f>
        <v/>
      </c>
      <c r="G242" s="61" t="str">
        <f>IF(LEN('ÚHRADOVÝ KATALOG VZP - ZP'!G246)&gt;0,UPPER('ÚHRADOVÝ KATALOG VZP - ZP'!G246),"")</f>
        <v/>
      </c>
      <c r="H242" s="61" t="str">
        <f>IF(LEN('ÚHRADOVÝ KATALOG VZP - ZP'!H246)&gt;0,UPPER('ÚHRADOVÝ KATALOG VZP - ZP'!H246),"")</f>
        <v/>
      </c>
      <c r="I242" s="61" t="str">
        <f>IF(LEN('ÚHRADOVÝ KATALOG VZP - ZP'!I246)&gt;0,UPPER('ÚHRADOVÝ KATALOG VZP - ZP'!I246),"")</f>
        <v/>
      </c>
      <c r="J242" s="62" t="str">
        <f>IF(LEN('ÚHRADOVÝ KATALOG VZP - ZP'!J246)&gt;0,'ÚHRADOVÝ KATALOG VZP - ZP'!J246,"")</f>
        <v/>
      </c>
      <c r="K242" s="61" t="str">
        <f>IF(LEN('ÚHRADOVÝ KATALOG VZP - ZP'!K246)&gt;0,UPPER('ÚHRADOVÝ KATALOG VZP - ZP'!K246),"")</f>
        <v/>
      </c>
      <c r="L242" s="63" t="str">
        <f>IF(LEN('ÚHRADOVÝ KATALOG VZP - ZP'!L246)&gt;0,'ÚHRADOVÝ KATALOG VZP - ZP'!L246,"")</f>
        <v/>
      </c>
      <c r="M242" s="64" t="str">
        <f>IF(LEN('ÚHRADOVÝ KATALOG VZP - ZP'!M246)&gt;0,'ÚHRADOVÝ KATALOG VZP - ZP'!M246,"")</f>
        <v/>
      </c>
      <c r="N242" s="48" t="str">
        <f>IF(LEN('ÚHRADOVÝ KATALOG VZP - ZP'!$N246)&gt;0,'ÚHRADOVÝ KATALOG VZP - ZP'!$N246,"")</f>
        <v/>
      </c>
      <c r="O242" s="48" t="str">
        <f>IF(LEN('ÚHRADOVÝ KATALOG VZP - ZP'!$N246)&gt;0,'ÚHRADOVÝ KATALOG VZP - ZP'!$N246,"")</f>
        <v/>
      </c>
      <c r="P242" s="65"/>
      <c r="Q242" s="66" t="str">
        <f>IF(LEN('ÚHRADOVÝ KATALOG VZP - ZP'!Q246)&gt;0,'ÚHRADOVÝ KATALOG VZP - ZP'!Q246,"")</f>
        <v/>
      </c>
      <c r="R242" s="67" t="str">
        <f>IF(LEN('ÚHRADOVÝ KATALOG VZP - ZP'!O246)&gt;0,'ÚHRADOVÝ KATALOG VZP - ZP'!O246,"")</f>
        <v/>
      </c>
    </row>
    <row r="243" spans="1:18" ht="30" customHeight="1" x14ac:dyDescent="0.2">
      <c r="A243" s="81" t="str">
        <f>IF(LEN('VZP - KONTROLA'!S247)=0,"",'ÚHRADOVÝ KATALOG VZP - ZP'!A247)</f>
        <v/>
      </c>
      <c r="B243" s="82" t="str">
        <f>IF(LEN('ÚHRADOVÝ KATALOG VZP - ZP'!B247)&gt;0,'ÚHRADOVÝ KATALOG VZP - ZP'!B247,"")</f>
        <v/>
      </c>
      <c r="C243" s="102" t="str">
        <f>IF(LEN('ÚHRADOVÝ KATALOG VZP - ZP'!C247)&gt;0,UPPER('ÚHRADOVÝ KATALOG VZP - ZP'!C247),"")</f>
        <v/>
      </c>
      <c r="D243" s="60" t="str">
        <f>IF(LEN('ÚHRADOVÝ KATALOG VZP - ZP'!D247)&gt;0,UPPER('ÚHRADOVÝ KATALOG VZP - ZP'!D247),"")</f>
        <v/>
      </c>
      <c r="E243" s="61" t="str">
        <f>IF(LEN('ÚHRADOVÝ KATALOG VZP - ZP'!E247)&gt;0,'ÚHRADOVÝ KATALOG VZP - ZP'!E247,"")</f>
        <v/>
      </c>
      <c r="F243" s="61" t="str">
        <f>IF(LEN('ÚHRADOVÝ KATALOG VZP - ZP'!F247)&gt;0,UPPER('ÚHRADOVÝ KATALOG VZP - ZP'!F247),"")</f>
        <v/>
      </c>
      <c r="G243" s="61" t="str">
        <f>IF(LEN('ÚHRADOVÝ KATALOG VZP - ZP'!G247)&gt;0,UPPER('ÚHRADOVÝ KATALOG VZP - ZP'!G247),"")</f>
        <v/>
      </c>
      <c r="H243" s="61" t="str">
        <f>IF(LEN('ÚHRADOVÝ KATALOG VZP - ZP'!H247)&gt;0,UPPER('ÚHRADOVÝ KATALOG VZP - ZP'!H247),"")</f>
        <v/>
      </c>
      <c r="I243" s="61" t="str">
        <f>IF(LEN('ÚHRADOVÝ KATALOG VZP - ZP'!I247)&gt;0,UPPER('ÚHRADOVÝ KATALOG VZP - ZP'!I247),"")</f>
        <v/>
      </c>
      <c r="J243" s="62" t="str">
        <f>IF(LEN('ÚHRADOVÝ KATALOG VZP - ZP'!J247)&gt;0,'ÚHRADOVÝ KATALOG VZP - ZP'!J247,"")</f>
        <v/>
      </c>
      <c r="K243" s="61" t="str">
        <f>IF(LEN('ÚHRADOVÝ KATALOG VZP - ZP'!K247)&gt;0,UPPER('ÚHRADOVÝ KATALOG VZP - ZP'!K247),"")</f>
        <v/>
      </c>
      <c r="L243" s="63" t="str">
        <f>IF(LEN('ÚHRADOVÝ KATALOG VZP - ZP'!L247)&gt;0,'ÚHRADOVÝ KATALOG VZP - ZP'!L247,"")</f>
        <v/>
      </c>
      <c r="M243" s="64" t="str">
        <f>IF(LEN('ÚHRADOVÝ KATALOG VZP - ZP'!M247)&gt;0,'ÚHRADOVÝ KATALOG VZP - ZP'!M247,"")</f>
        <v/>
      </c>
      <c r="N243" s="48" t="str">
        <f>IF(LEN('ÚHRADOVÝ KATALOG VZP - ZP'!$N247)&gt;0,'ÚHRADOVÝ KATALOG VZP - ZP'!$N247,"")</f>
        <v/>
      </c>
      <c r="O243" s="48" t="str">
        <f>IF(LEN('ÚHRADOVÝ KATALOG VZP - ZP'!$N247)&gt;0,'ÚHRADOVÝ KATALOG VZP - ZP'!$N247,"")</f>
        <v/>
      </c>
      <c r="P243" s="65"/>
      <c r="Q243" s="66" t="str">
        <f>IF(LEN('ÚHRADOVÝ KATALOG VZP - ZP'!Q247)&gt;0,'ÚHRADOVÝ KATALOG VZP - ZP'!Q247,"")</f>
        <v/>
      </c>
      <c r="R243" s="67" t="str">
        <f>IF(LEN('ÚHRADOVÝ KATALOG VZP - ZP'!O247)&gt;0,'ÚHRADOVÝ KATALOG VZP - ZP'!O247,"")</f>
        <v/>
      </c>
    </row>
    <row r="244" spans="1:18" ht="30" customHeight="1" x14ac:dyDescent="0.2">
      <c r="A244" s="81" t="str">
        <f>IF(LEN('VZP - KONTROLA'!S248)=0,"",'ÚHRADOVÝ KATALOG VZP - ZP'!A248)</f>
        <v/>
      </c>
      <c r="B244" s="82" t="str">
        <f>IF(LEN('ÚHRADOVÝ KATALOG VZP - ZP'!B248)&gt;0,'ÚHRADOVÝ KATALOG VZP - ZP'!B248,"")</f>
        <v/>
      </c>
      <c r="C244" s="102" t="str">
        <f>IF(LEN('ÚHRADOVÝ KATALOG VZP - ZP'!C248)&gt;0,UPPER('ÚHRADOVÝ KATALOG VZP - ZP'!C248),"")</f>
        <v/>
      </c>
      <c r="D244" s="60" t="str">
        <f>IF(LEN('ÚHRADOVÝ KATALOG VZP - ZP'!D248)&gt;0,UPPER('ÚHRADOVÝ KATALOG VZP - ZP'!D248),"")</f>
        <v/>
      </c>
      <c r="E244" s="61" t="str">
        <f>IF(LEN('ÚHRADOVÝ KATALOG VZP - ZP'!E248)&gt;0,'ÚHRADOVÝ KATALOG VZP - ZP'!E248,"")</f>
        <v/>
      </c>
      <c r="F244" s="61" t="str">
        <f>IF(LEN('ÚHRADOVÝ KATALOG VZP - ZP'!F248)&gt;0,UPPER('ÚHRADOVÝ KATALOG VZP - ZP'!F248),"")</f>
        <v/>
      </c>
      <c r="G244" s="61" t="str">
        <f>IF(LEN('ÚHRADOVÝ KATALOG VZP - ZP'!G248)&gt;0,UPPER('ÚHRADOVÝ KATALOG VZP - ZP'!G248),"")</f>
        <v/>
      </c>
      <c r="H244" s="61" t="str">
        <f>IF(LEN('ÚHRADOVÝ KATALOG VZP - ZP'!H248)&gt;0,UPPER('ÚHRADOVÝ KATALOG VZP - ZP'!H248),"")</f>
        <v/>
      </c>
      <c r="I244" s="61" t="str">
        <f>IF(LEN('ÚHRADOVÝ KATALOG VZP - ZP'!I248)&gt;0,UPPER('ÚHRADOVÝ KATALOG VZP - ZP'!I248),"")</f>
        <v/>
      </c>
      <c r="J244" s="62" t="str">
        <f>IF(LEN('ÚHRADOVÝ KATALOG VZP - ZP'!J248)&gt;0,'ÚHRADOVÝ KATALOG VZP - ZP'!J248,"")</f>
        <v/>
      </c>
      <c r="K244" s="61" t="str">
        <f>IF(LEN('ÚHRADOVÝ KATALOG VZP - ZP'!K248)&gt;0,UPPER('ÚHRADOVÝ KATALOG VZP - ZP'!K248),"")</f>
        <v/>
      </c>
      <c r="L244" s="63" t="str">
        <f>IF(LEN('ÚHRADOVÝ KATALOG VZP - ZP'!L248)&gt;0,'ÚHRADOVÝ KATALOG VZP - ZP'!L248,"")</f>
        <v/>
      </c>
      <c r="M244" s="64" t="str">
        <f>IF(LEN('ÚHRADOVÝ KATALOG VZP - ZP'!M248)&gt;0,'ÚHRADOVÝ KATALOG VZP - ZP'!M248,"")</f>
        <v/>
      </c>
      <c r="N244" s="48" t="str">
        <f>IF(LEN('ÚHRADOVÝ KATALOG VZP - ZP'!$N248)&gt;0,'ÚHRADOVÝ KATALOG VZP - ZP'!$N248,"")</f>
        <v/>
      </c>
      <c r="O244" s="48" t="str">
        <f>IF(LEN('ÚHRADOVÝ KATALOG VZP - ZP'!$N248)&gt;0,'ÚHRADOVÝ KATALOG VZP - ZP'!$N248,"")</f>
        <v/>
      </c>
      <c r="P244" s="65"/>
      <c r="Q244" s="66" t="str">
        <f>IF(LEN('ÚHRADOVÝ KATALOG VZP - ZP'!Q248)&gt;0,'ÚHRADOVÝ KATALOG VZP - ZP'!Q248,"")</f>
        <v/>
      </c>
      <c r="R244" s="67" t="str">
        <f>IF(LEN('ÚHRADOVÝ KATALOG VZP - ZP'!O248)&gt;0,'ÚHRADOVÝ KATALOG VZP - ZP'!O248,"")</f>
        <v/>
      </c>
    </row>
    <row r="245" spans="1:18" ht="30" customHeight="1" x14ac:dyDescent="0.2">
      <c r="A245" s="81" t="str">
        <f>IF(LEN('VZP - KONTROLA'!S249)=0,"",'ÚHRADOVÝ KATALOG VZP - ZP'!A249)</f>
        <v/>
      </c>
      <c r="B245" s="82" t="str">
        <f>IF(LEN('ÚHRADOVÝ KATALOG VZP - ZP'!B249)&gt;0,'ÚHRADOVÝ KATALOG VZP - ZP'!B249,"")</f>
        <v/>
      </c>
      <c r="C245" s="102" t="str">
        <f>IF(LEN('ÚHRADOVÝ KATALOG VZP - ZP'!C249)&gt;0,UPPER('ÚHRADOVÝ KATALOG VZP - ZP'!C249),"")</f>
        <v/>
      </c>
      <c r="D245" s="60" t="str">
        <f>IF(LEN('ÚHRADOVÝ KATALOG VZP - ZP'!D249)&gt;0,UPPER('ÚHRADOVÝ KATALOG VZP - ZP'!D249),"")</f>
        <v/>
      </c>
      <c r="E245" s="61" t="str">
        <f>IF(LEN('ÚHRADOVÝ KATALOG VZP - ZP'!E249)&gt;0,'ÚHRADOVÝ KATALOG VZP - ZP'!E249,"")</f>
        <v/>
      </c>
      <c r="F245" s="61" t="str">
        <f>IF(LEN('ÚHRADOVÝ KATALOG VZP - ZP'!F249)&gt;0,UPPER('ÚHRADOVÝ KATALOG VZP - ZP'!F249),"")</f>
        <v/>
      </c>
      <c r="G245" s="61" t="str">
        <f>IF(LEN('ÚHRADOVÝ KATALOG VZP - ZP'!G249)&gt;0,UPPER('ÚHRADOVÝ KATALOG VZP - ZP'!G249),"")</f>
        <v/>
      </c>
      <c r="H245" s="61" t="str">
        <f>IF(LEN('ÚHRADOVÝ KATALOG VZP - ZP'!H249)&gt;0,UPPER('ÚHRADOVÝ KATALOG VZP - ZP'!H249),"")</f>
        <v/>
      </c>
      <c r="I245" s="61" t="str">
        <f>IF(LEN('ÚHRADOVÝ KATALOG VZP - ZP'!I249)&gt;0,UPPER('ÚHRADOVÝ KATALOG VZP - ZP'!I249),"")</f>
        <v/>
      </c>
      <c r="J245" s="62" t="str">
        <f>IF(LEN('ÚHRADOVÝ KATALOG VZP - ZP'!J249)&gt;0,'ÚHRADOVÝ KATALOG VZP - ZP'!J249,"")</f>
        <v/>
      </c>
      <c r="K245" s="61" t="str">
        <f>IF(LEN('ÚHRADOVÝ KATALOG VZP - ZP'!K249)&gt;0,UPPER('ÚHRADOVÝ KATALOG VZP - ZP'!K249),"")</f>
        <v/>
      </c>
      <c r="L245" s="63" t="str">
        <f>IF(LEN('ÚHRADOVÝ KATALOG VZP - ZP'!L249)&gt;0,'ÚHRADOVÝ KATALOG VZP - ZP'!L249,"")</f>
        <v/>
      </c>
      <c r="M245" s="64" t="str">
        <f>IF(LEN('ÚHRADOVÝ KATALOG VZP - ZP'!M249)&gt;0,'ÚHRADOVÝ KATALOG VZP - ZP'!M249,"")</f>
        <v/>
      </c>
      <c r="N245" s="48" t="str">
        <f>IF(LEN('ÚHRADOVÝ KATALOG VZP - ZP'!$N249)&gt;0,'ÚHRADOVÝ KATALOG VZP - ZP'!$N249,"")</f>
        <v/>
      </c>
      <c r="O245" s="48" t="str">
        <f>IF(LEN('ÚHRADOVÝ KATALOG VZP - ZP'!$N249)&gt;0,'ÚHRADOVÝ KATALOG VZP - ZP'!$N249,"")</f>
        <v/>
      </c>
      <c r="P245" s="65"/>
      <c r="Q245" s="66" t="str">
        <f>IF(LEN('ÚHRADOVÝ KATALOG VZP - ZP'!Q249)&gt;0,'ÚHRADOVÝ KATALOG VZP - ZP'!Q249,"")</f>
        <v/>
      </c>
      <c r="R245" s="67" t="str">
        <f>IF(LEN('ÚHRADOVÝ KATALOG VZP - ZP'!O249)&gt;0,'ÚHRADOVÝ KATALOG VZP - ZP'!O249,"")</f>
        <v/>
      </c>
    </row>
    <row r="246" spans="1:18" ht="30" customHeight="1" x14ac:dyDescent="0.2">
      <c r="A246" s="81" t="str">
        <f>IF(LEN('VZP - KONTROLA'!S250)=0,"",'ÚHRADOVÝ KATALOG VZP - ZP'!A250)</f>
        <v/>
      </c>
      <c r="B246" s="82" t="str">
        <f>IF(LEN('ÚHRADOVÝ KATALOG VZP - ZP'!B250)&gt;0,'ÚHRADOVÝ KATALOG VZP - ZP'!B250,"")</f>
        <v/>
      </c>
      <c r="C246" s="102" t="str">
        <f>IF(LEN('ÚHRADOVÝ KATALOG VZP - ZP'!C250)&gt;0,UPPER('ÚHRADOVÝ KATALOG VZP - ZP'!C250),"")</f>
        <v/>
      </c>
      <c r="D246" s="60" t="str">
        <f>IF(LEN('ÚHRADOVÝ KATALOG VZP - ZP'!D250)&gt;0,UPPER('ÚHRADOVÝ KATALOG VZP - ZP'!D250),"")</f>
        <v/>
      </c>
      <c r="E246" s="61" t="str">
        <f>IF(LEN('ÚHRADOVÝ KATALOG VZP - ZP'!E250)&gt;0,'ÚHRADOVÝ KATALOG VZP - ZP'!E250,"")</f>
        <v/>
      </c>
      <c r="F246" s="61" t="str">
        <f>IF(LEN('ÚHRADOVÝ KATALOG VZP - ZP'!F250)&gt;0,UPPER('ÚHRADOVÝ KATALOG VZP - ZP'!F250),"")</f>
        <v/>
      </c>
      <c r="G246" s="61" t="str">
        <f>IF(LEN('ÚHRADOVÝ KATALOG VZP - ZP'!G250)&gt;0,UPPER('ÚHRADOVÝ KATALOG VZP - ZP'!G250),"")</f>
        <v/>
      </c>
      <c r="H246" s="61" t="str">
        <f>IF(LEN('ÚHRADOVÝ KATALOG VZP - ZP'!H250)&gt;0,UPPER('ÚHRADOVÝ KATALOG VZP - ZP'!H250),"")</f>
        <v/>
      </c>
      <c r="I246" s="61" t="str">
        <f>IF(LEN('ÚHRADOVÝ KATALOG VZP - ZP'!I250)&gt;0,UPPER('ÚHRADOVÝ KATALOG VZP - ZP'!I250),"")</f>
        <v/>
      </c>
      <c r="J246" s="62" t="str">
        <f>IF(LEN('ÚHRADOVÝ KATALOG VZP - ZP'!J250)&gt;0,'ÚHRADOVÝ KATALOG VZP - ZP'!J250,"")</f>
        <v/>
      </c>
      <c r="K246" s="61" t="str">
        <f>IF(LEN('ÚHRADOVÝ KATALOG VZP - ZP'!K250)&gt;0,UPPER('ÚHRADOVÝ KATALOG VZP - ZP'!K250),"")</f>
        <v/>
      </c>
      <c r="L246" s="63" t="str">
        <f>IF(LEN('ÚHRADOVÝ KATALOG VZP - ZP'!L250)&gt;0,'ÚHRADOVÝ KATALOG VZP - ZP'!L250,"")</f>
        <v/>
      </c>
      <c r="M246" s="64" t="str">
        <f>IF(LEN('ÚHRADOVÝ KATALOG VZP - ZP'!M250)&gt;0,'ÚHRADOVÝ KATALOG VZP - ZP'!M250,"")</f>
        <v/>
      </c>
      <c r="N246" s="48" t="str">
        <f>IF(LEN('ÚHRADOVÝ KATALOG VZP - ZP'!$N250)&gt;0,'ÚHRADOVÝ KATALOG VZP - ZP'!$N250,"")</f>
        <v/>
      </c>
      <c r="O246" s="48" t="str">
        <f>IF(LEN('ÚHRADOVÝ KATALOG VZP - ZP'!$N250)&gt;0,'ÚHRADOVÝ KATALOG VZP - ZP'!$N250,"")</f>
        <v/>
      </c>
      <c r="P246" s="65"/>
      <c r="Q246" s="66" t="str">
        <f>IF(LEN('ÚHRADOVÝ KATALOG VZP - ZP'!Q250)&gt;0,'ÚHRADOVÝ KATALOG VZP - ZP'!Q250,"")</f>
        <v/>
      </c>
      <c r="R246" s="67" t="str">
        <f>IF(LEN('ÚHRADOVÝ KATALOG VZP - ZP'!O250)&gt;0,'ÚHRADOVÝ KATALOG VZP - ZP'!O250,"")</f>
        <v/>
      </c>
    </row>
    <row r="247" spans="1:18" ht="30" customHeight="1" x14ac:dyDescent="0.2">
      <c r="A247" s="81" t="str">
        <f>IF(LEN('VZP - KONTROLA'!S251)=0,"",'ÚHRADOVÝ KATALOG VZP - ZP'!A251)</f>
        <v/>
      </c>
      <c r="B247" s="82" t="str">
        <f>IF(LEN('ÚHRADOVÝ KATALOG VZP - ZP'!B251)&gt;0,'ÚHRADOVÝ KATALOG VZP - ZP'!B251,"")</f>
        <v/>
      </c>
      <c r="C247" s="102" t="str">
        <f>IF(LEN('ÚHRADOVÝ KATALOG VZP - ZP'!C251)&gt;0,UPPER('ÚHRADOVÝ KATALOG VZP - ZP'!C251),"")</f>
        <v/>
      </c>
      <c r="D247" s="60" t="str">
        <f>IF(LEN('ÚHRADOVÝ KATALOG VZP - ZP'!D251)&gt;0,UPPER('ÚHRADOVÝ KATALOG VZP - ZP'!D251),"")</f>
        <v/>
      </c>
      <c r="E247" s="61" t="str">
        <f>IF(LEN('ÚHRADOVÝ KATALOG VZP - ZP'!E251)&gt;0,'ÚHRADOVÝ KATALOG VZP - ZP'!E251,"")</f>
        <v/>
      </c>
      <c r="F247" s="61" t="str">
        <f>IF(LEN('ÚHRADOVÝ KATALOG VZP - ZP'!F251)&gt;0,UPPER('ÚHRADOVÝ KATALOG VZP - ZP'!F251),"")</f>
        <v/>
      </c>
      <c r="G247" s="61" t="str">
        <f>IF(LEN('ÚHRADOVÝ KATALOG VZP - ZP'!G251)&gt;0,UPPER('ÚHRADOVÝ KATALOG VZP - ZP'!G251),"")</f>
        <v/>
      </c>
      <c r="H247" s="61" t="str">
        <f>IF(LEN('ÚHRADOVÝ KATALOG VZP - ZP'!H251)&gt;0,UPPER('ÚHRADOVÝ KATALOG VZP - ZP'!H251),"")</f>
        <v/>
      </c>
      <c r="I247" s="61" t="str">
        <f>IF(LEN('ÚHRADOVÝ KATALOG VZP - ZP'!I251)&gt;0,UPPER('ÚHRADOVÝ KATALOG VZP - ZP'!I251),"")</f>
        <v/>
      </c>
      <c r="J247" s="62" t="str">
        <f>IF(LEN('ÚHRADOVÝ KATALOG VZP - ZP'!J251)&gt;0,'ÚHRADOVÝ KATALOG VZP - ZP'!J251,"")</f>
        <v/>
      </c>
      <c r="K247" s="61" t="str">
        <f>IF(LEN('ÚHRADOVÝ KATALOG VZP - ZP'!K251)&gt;0,UPPER('ÚHRADOVÝ KATALOG VZP - ZP'!K251),"")</f>
        <v/>
      </c>
      <c r="L247" s="63" t="str">
        <f>IF(LEN('ÚHRADOVÝ KATALOG VZP - ZP'!L251)&gt;0,'ÚHRADOVÝ KATALOG VZP - ZP'!L251,"")</f>
        <v/>
      </c>
      <c r="M247" s="64" t="str">
        <f>IF(LEN('ÚHRADOVÝ KATALOG VZP - ZP'!M251)&gt;0,'ÚHRADOVÝ KATALOG VZP - ZP'!M251,"")</f>
        <v/>
      </c>
      <c r="N247" s="48" t="str">
        <f>IF(LEN('ÚHRADOVÝ KATALOG VZP - ZP'!$N251)&gt;0,'ÚHRADOVÝ KATALOG VZP - ZP'!$N251,"")</f>
        <v/>
      </c>
      <c r="O247" s="48" t="str">
        <f>IF(LEN('ÚHRADOVÝ KATALOG VZP - ZP'!$N251)&gt;0,'ÚHRADOVÝ KATALOG VZP - ZP'!$N251,"")</f>
        <v/>
      </c>
      <c r="P247" s="65"/>
      <c r="Q247" s="66" t="str">
        <f>IF(LEN('ÚHRADOVÝ KATALOG VZP - ZP'!Q251)&gt;0,'ÚHRADOVÝ KATALOG VZP - ZP'!Q251,"")</f>
        <v/>
      </c>
      <c r="R247" s="67" t="str">
        <f>IF(LEN('ÚHRADOVÝ KATALOG VZP - ZP'!O251)&gt;0,'ÚHRADOVÝ KATALOG VZP - ZP'!O251,"")</f>
        <v/>
      </c>
    </row>
    <row r="248" spans="1:18" ht="30" customHeight="1" x14ac:dyDescent="0.2">
      <c r="A248" s="81" t="str">
        <f>IF(LEN('VZP - KONTROLA'!S252)=0,"",'ÚHRADOVÝ KATALOG VZP - ZP'!A252)</f>
        <v/>
      </c>
      <c r="B248" s="82" t="str">
        <f>IF(LEN('ÚHRADOVÝ KATALOG VZP - ZP'!B252)&gt;0,'ÚHRADOVÝ KATALOG VZP - ZP'!B252,"")</f>
        <v/>
      </c>
      <c r="C248" s="102" t="str">
        <f>IF(LEN('ÚHRADOVÝ KATALOG VZP - ZP'!C252)&gt;0,UPPER('ÚHRADOVÝ KATALOG VZP - ZP'!C252),"")</f>
        <v/>
      </c>
      <c r="D248" s="60" t="str">
        <f>IF(LEN('ÚHRADOVÝ KATALOG VZP - ZP'!D252)&gt;0,UPPER('ÚHRADOVÝ KATALOG VZP - ZP'!D252),"")</f>
        <v/>
      </c>
      <c r="E248" s="61" t="str">
        <f>IF(LEN('ÚHRADOVÝ KATALOG VZP - ZP'!E252)&gt;0,'ÚHRADOVÝ KATALOG VZP - ZP'!E252,"")</f>
        <v/>
      </c>
      <c r="F248" s="61" t="str">
        <f>IF(LEN('ÚHRADOVÝ KATALOG VZP - ZP'!F252)&gt;0,UPPER('ÚHRADOVÝ KATALOG VZP - ZP'!F252),"")</f>
        <v/>
      </c>
      <c r="G248" s="61" t="str">
        <f>IF(LEN('ÚHRADOVÝ KATALOG VZP - ZP'!G252)&gt;0,UPPER('ÚHRADOVÝ KATALOG VZP - ZP'!G252),"")</f>
        <v/>
      </c>
      <c r="H248" s="61" t="str">
        <f>IF(LEN('ÚHRADOVÝ KATALOG VZP - ZP'!H252)&gt;0,UPPER('ÚHRADOVÝ KATALOG VZP - ZP'!H252),"")</f>
        <v/>
      </c>
      <c r="I248" s="61" t="str">
        <f>IF(LEN('ÚHRADOVÝ KATALOG VZP - ZP'!I252)&gt;0,UPPER('ÚHRADOVÝ KATALOG VZP - ZP'!I252),"")</f>
        <v/>
      </c>
      <c r="J248" s="62" t="str">
        <f>IF(LEN('ÚHRADOVÝ KATALOG VZP - ZP'!J252)&gt;0,'ÚHRADOVÝ KATALOG VZP - ZP'!J252,"")</f>
        <v/>
      </c>
      <c r="K248" s="61" t="str">
        <f>IF(LEN('ÚHRADOVÝ KATALOG VZP - ZP'!K252)&gt;0,UPPER('ÚHRADOVÝ KATALOG VZP - ZP'!K252),"")</f>
        <v/>
      </c>
      <c r="L248" s="63" t="str">
        <f>IF(LEN('ÚHRADOVÝ KATALOG VZP - ZP'!L252)&gt;0,'ÚHRADOVÝ KATALOG VZP - ZP'!L252,"")</f>
        <v/>
      </c>
      <c r="M248" s="64" t="str">
        <f>IF(LEN('ÚHRADOVÝ KATALOG VZP - ZP'!M252)&gt;0,'ÚHRADOVÝ KATALOG VZP - ZP'!M252,"")</f>
        <v/>
      </c>
      <c r="N248" s="48" t="str">
        <f>IF(LEN('ÚHRADOVÝ KATALOG VZP - ZP'!$N252)&gt;0,'ÚHRADOVÝ KATALOG VZP - ZP'!$N252,"")</f>
        <v/>
      </c>
      <c r="O248" s="48" t="str">
        <f>IF(LEN('ÚHRADOVÝ KATALOG VZP - ZP'!$N252)&gt;0,'ÚHRADOVÝ KATALOG VZP - ZP'!$N252,"")</f>
        <v/>
      </c>
      <c r="P248" s="65"/>
      <c r="Q248" s="66" t="str">
        <f>IF(LEN('ÚHRADOVÝ KATALOG VZP - ZP'!Q252)&gt;0,'ÚHRADOVÝ KATALOG VZP - ZP'!Q252,"")</f>
        <v/>
      </c>
      <c r="R248" s="67" t="str">
        <f>IF(LEN('ÚHRADOVÝ KATALOG VZP - ZP'!O252)&gt;0,'ÚHRADOVÝ KATALOG VZP - ZP'!O252,"")</f>
        <v/>
      </c>
    </row>
    <row r="249" spans="1:18" ht="30" customHeight="1" x14ac:dyDescent="0.2">
      <c r="A249" s="81" t="str">
        <f>IF(LEN('VZP - KONTROLA'!S253)=0,"",'ÚHRADOVÝ KATALOG VZP - ZP'!A253)</f>
        <v/>
      </c>
      <c r="B249" s="82" t="str">
        <f>IF(LEN('ÚHRADOVÝ KATALOG VZP - ZP'!B253)&gt;0,'ÚHRADOVÝ KATALOG VZP - ZP'!B253,"")</f>
        <v/>
      </c>
      <c r="C249" s="102" t="str">
        <f>IF(LEN('ÚHRADOVÝ KATALOG VZP - ZP'!C253)&gt;0,UPPER('ÚHRADOVÝ KATALOG VZP - ZP'!C253),"")</f>
        <v/>
      </c>
      <c r="D249" s="60" t="str">
        <f>IF(LEN('ÚHRADOVÝ KATALOG VZP - ZP'!D253)&gt;0,UPPER('ÚHRADOVÝ KATALOG VZP - ZP'!D253),"")</f>
        <v/>
      </c>
      <c r="E249" s="61" t="str">
        <f>IF(LEN('ÚHRADOVÝ KATALOG VZP - ZP'!E253)&gt;0,'ÚHRADOVÝ KATALOG VZP - ZP'!E253,"")</f>
        <v/>
      </c>
      <c r="F249" s="61" t="str">
        <f>IF(LEN('ÚHRADOVÝ KATALOG VZP - ZP'!F253)&gt;0,UPPER('ÚHRADOVÝ KATALOG VZP - ZP'!F253),"")</f>
        <v/>
      </c>
      <c r="G249" s="61" t="str">
        <f>IF(LEN('ÚHRADOVÝ KATALOG VZP - ZP'!G253)&gt;0,UPPER('ÚHRADOVÝ KATALOG VZP - ZP'!G253),"")</f>
        <v/>
      </c>
      <c r="H249" s="61" t="str">
        <f>IF(LEN('ÚHRADOVÝ KATALOG VZP - ZP'!H253)&gt;0,UPPER('ÚHRADOVÝ KATALOG VZP - ZP'!H253),"")</f>
        <v/>
      </c>
      <c r="I249" s="61" t="str">
        <f>IF(LEN('ÚHRADOVÝ KATALOG VZP - ZP'!I253)&gt;0,UPPER('ÚHRADOVÝ KATALOG VZP - ZP'!I253),"")</f>
        <v/>
      </c>
      <c r="J249" s="62" t="str">
        <f>IF(LEN('ÚHRADOVÝ KATALOG VZP - ZP'!J253)&gt;0,'ÚHRADOVÝ KATALOG VZP - ZP'!J253,"")</f>
        <v/>
      </c>
      <c r="K249" s="61" t="str">
        <f>IF(LEN('ÚHRADOVÝ KATALOG VZP - ZP'!K253)&gt;0,UPPER('ÚHRADOVÝ KATALOG VZP - ZP'!K253),"")</f>
        <v/>
      </c>
      <c r="L249" s="63" t="str">
        <f>IF(LEN('ÚHRADOVÝ KATALOG VZP - ZP'!L253)&gt;0,'ÚHRADOVÝ KATALOG VZP - ZP'!L253,"")</f>
        <v/>
      </c>
      <c r="M249" s="64" t="str">
        <f>IF(LEN('ÚHRADOVÝ KATALOG VZP - ZP'!M253)&gt;0,'ÚHRADOVÝ KATALOG VZP - ZP'!M253,"")</f>
        <v/>
      </c>
      <c r="N249" s="48" t="str">
        <f>IF(LEN('ÚHRADOVÝ KATALOG VZP - ZP'!$N253)&gt;0,'ÚHRADOVÝ KATALOG VZP - ZP'!$N253,"")</f>
        <v/>
      </c>
      <c r="O249" s="48" t="str">
        <f>IF(LEN('ÚHRADOVÝ KATALOG VZP - ZP'!$N253)&gt;0,'ÚHRADOVÝ KATALOG VZP - ZP'!$N253,"")</f>
        <v/>
      </c>
      <c r="P249" s="65"/>
      <c r="Q249" s="66" t="str">
        <f>IF(LEN('ÚHRADOVÝ KATALOG VZP - ZP'!Q253)&gt;0,'ÚHRADOVÝ KATALOG VZP - ZP'!Q253,"")</f>
        <v/>
      </c>
      <c r="R249" s="67" t="str">
        <f>IF(LEN('ÚHRADOVÝ KATALOG VZP - ZP'!O253)&gt;0,'ÚHRADOVÝ KATALOG VZP - ZP'!O253,"")</f>
        <v/>
      </c>
    </row>
    <row r="250" spans="1:18" ht="30" customHeight="1" x14ac:dyDescent="0.2">
      <c r="A250" s="81" t="str">
        <f>IF(LEN('VZP - KONTROLA'!S254)=0,"",'ÚHRADOVÝ KATALOG VZP - ZP'!A254)</f>
        <v/>
      </c>
      <c r="B250" s="82" t="str">
        <f>IF(LEN('ÚHRADOVÝ KATALOG VZP - ZP'!B254)&gt;0,'ÚHRADOVÝ KATALOG VZP - ZP'!B254,"")</f>
        <v/>
      </c>
      <c r="C250" s="102" t="str">
        <f>IF(LEN('ÚHRADOVÝ KATALOG VZP - ZP'!C254)&gt;0,UPPER('ÚHRADOVÝ KATALOG VZP - ZP'!C254),"")</f>
        <v/>
      </c>
      <c r="D250" s="60" t="str">
        <f>IF(LEN('ÚHRADOVÝ KATALOG VZP - ZP'!D254)&gt;0,UPPER('ÚHRADOVÝ KATALOG VZP - ZP'!D254),"")</f>
        <v/>
      </c>
      <c r="E250" s="61" t="str">
        <f>IF(LEN('ÚHRADOVÝ KATALOG VZP - ZP'!E254)&gt;0,'ÚHRADOVÝ KATALOG VZP - ZP'!E254,"")</f>
        <v/>
      </c>
      <c r="F250" s="61" t="str">
        <f>IF(LEN('ÚHRADOVÝ KATALOG VZP - ZP'!F254)&gt;0,UPPER('ÚHRADOVÝ KATALOG VZP - ZP'!F254),"")</f>
        <v/>
      </c>
      <c r="G250" s="61" t="str">
        <f>IF(LEN('ÚHRADOVÝ KATALOG VZP - ZP'!G254)&gt;0,UPPER('ÚHRADOVÝ KATALOG VZP - ZP'!G254),"")</f>
        <v/>
      </c>
      <c r="H250" s="61" t="str">
        <f>IF(LEN('ÚHRADOVÝ KATALOG VZP - ZP'!H254)&gt;0,UPPER('ÚHRADOVÝ KATALOG VZP - ZP'!H254),"")</f>
        <v/>
      </c>
      <c r="I250" s="61" t="str">
        <f>IF(LEN('ÚHRADOVÝ KATALOG VZP - ZP'!I254)&gt;0,UPPER('ÚHRADOVÝ KATALOG VZP - ZP'!I254),"")</f>
        <v/>
      </c>
      <c r="J250" s="62" t="str">
        <f>IF(LEN('ÚHRADOVÝ KATALOG VZP - ZP'!J254)&gt;0,'ÚHRADOVÝ KATALOG VZP - ZP'!J254,"")</f>
        <v/>
      </c>
      <c r="K250" s="61" t="str">
        <f>IF(LEN('ÚHRADOVÝ KATALOG VZP - ZP'!K254)&gt;0,UPPER('ÚHRADOVÝ KATALOG VZP - ZP'!K254),"")</f>
        <v/>
      </c>
      <c r="L250" s="63" t="str">
        <f>IF(LEN('ÚHRADOVÝ KATALOG VZP - ZP'!L254)&gt;0,'ÚHRADOVÝ KATALOG VZP - ZP'!L254,"")</f>
        <v/>
      </c>
      <c r="M250" s="64" t="str">
        <f>IF(LEN('ÚHRADOVÝ KATALOG VZP - ZP'!M254)&gt;0,'ÚHRADOVÝ KATALOG VZP - ZP'!M254,"")</f>
        <v/>
      </c>
      <c r="N250" s="48" t="str">
        <f>IF(LEN('ÚHRADOVÝ KATALOG VZP - ZP'!$N254)&gt;0,'ÚHRADOVÝ KATALOG VZP - ZP'!$N254,"")</f>
        <v/>
      </c>
      <c r="O250" s="48" t="str">
        <f>IF(LEN('ÚHRADOVÝ KATALOG VZP - ZP'!$N254)&gt;0,'ÚHRADOVÝ KATALOG VZP - ZP'!$N254,"")</f>
        <v/>
      </c>
      <c r="P250" s="65"/>
      <c r="Q250" s="66" t="str">
        <f>IF(LEN('ÚHRADOVÝ KATALOG VZP - ZP'!Q254)&gt;0,'ÚHRADOVÝ KATALOG VZP - ZP'!Q254,"")</f>
        <v/>
      </c>
      <c r="R250" s="67" t="str">
        <f>IF(LEN('ÚHRADOVÝ KATALOG VZP - ZP'!O254)&gt;0,'ÚHRADOVÝ KATALOG VZP - ZP'!O254,"")</f>
        <v/>
      </c>
    </row>
    <row r="251" spans="1:18" ht="30" customHeight="1" x14ac:dyDescent="0.2">
      <c r="A251" s="81" t="str">
        <f>IF(LEN('VZP - KONTROLA'!S255)=0,"",'ÚHRADOVÝ KATALOG VZP - ZP'!A255)</f>
        <v/>
      </c>
      <c r="B251" s="82" t="str">
        <f>IF(LEN('ÚHRADOVÝ KATALOG VZP - ZP'!B255)&gt;0,'ÚHRADOVÝ KATALOG VZP - ZP'!B255,"")</f>
        <v/>
      </c>
      <c r="C251" s="102" t="str">
        <f>IF(LEN('ÚHRADOVÝ KATALOG VZP - ZP'!C255)&gt;0,UPPER('ÚHRADOVÝ KATALOG VZP - ZP'!C255),"")</f>
        <v/>
      </c>
      <c r="D251" s="60" t="str">
        <f>IF(LEN('ÚHRADOVÝ KATALOG VZP - ZP'!D255)&gt;0,UPPER('ÚHRADOVÝ KATALOG VZP - ZP'!D255),"")</f>
        <v/>
      </c>
      <c r="E251" s="61" t="str">
        <f>IF(LEN('ÚHRADOVÝ KATALOG VZP - ZP'!E255)&gt;0,'ÚHRADOVÝ KATALOG VZP - ZP'!E255,"")</f>
        <v/>
      </c>
      <c r="F251" s="61" t="str">
        <f>IF(LEN('ÚHRADOVÝ KATALOG VZP - ZP'!F255)&gt;0,UPPER('ÚHRADOVÝ KATALOG VZP - ZP'!F255),"")</f>
        <v/>
      </c>
      <c r="G251" s="61" t="str">
        <f>IF(LEN('ÚHRADOVÝ KATALOG VZP - ZP'!G255)&gt;0,UPPER('ÚHRADOVÝ KATALOG VZP - ZP'!G255),"")</f>
        <v/>
      </c>
      <c r="H251" s="61" t="str">
        <f>IF(LEN('ÚHRADOVÝ KATALOG VZP - ZP'!H255)&gt;0,UPPER('ÚHRADOVÝ KATALOG VZP - ZP'!H255),"")</f>
        <v/>
      </c>
      <c r="I251" s="61" t="str">
        <f>IF(LEN('ÚHRADOVÝ KATALOG VZP - ZP'!I255)&gt;0,UPPER('ÚHRADOVÝ KATALOG VZP - ZP'!I255),"")</f>
        <v/>
      </c>
      <c r="J251" s="62" t="str">
        <f>IF(LEN('ÚHRADOVÝ KATALOG VZP - ZP'!J255)&gt;0,'ÚHRADOVÝ KATALOG VZP - ZP'!J255,"")</f>
        <v/>
      </c>
      <c r="K251" s="61" t="str">
        <f>IF(LEN('ÚHRADOVÝ KATALOG VZP - ZP'!K255)&gt;0,UPPER('ÚHRADOVÝ KATALOG VZP - ZP'!K255),"")</f>
        <v/>
      </c>
      <c r="L251" s="63" t="str">
        <f>IF(LEN('ÚHRADOVÝ KATALOG VZP - ZP'!L255)&gt;0,'ÚHRADOVÝ KATALOG VZP - ZP'!L255,"")</f>
        <v/>
      </c>
      <c r="M251" s="64" t="str">
        <f>IF(LEN('ÚHRADOVÝ KATALOG VZP - ZP'!M255)&gt;0,'ÚHRADOVÝ KATALOG VZP - ZP'!M255,"")</f>
        <v/>
      </c>
      <c r="N251" s="48" t="str">
        <f>IF(LEN('ÚHRADOVÝ KATALOG VZP - ZP'!$N255)&gt;0,'ÚHRADOVÝ KATALOG VZP - ZP'!$N255,"")</f>
        <v/>
      </c>
      <c r="O251" s="48" t="str">
        <f>IF(LEN('ÚHRADOVÝ KATALOG VZP - ZP'!$N255)&gt;0,'ÚHRADOVÝ KATALOG VZP - ZP'!$N255,"")</f>
        <v/>
      </c>
      <c r="P251" s="65"/>
      <c r="Q251" s="66" t="str">
        <f>IF(LEN('ÚHRADOVÝ KATALOG VZP - ZP'!Q255)&gt;0,'ÚHRADOVÝ KATALOG VZP - ZP'!Q255,"")</f>
        <v/>
      </c>
      <c r="R251" s="67" t="str">
        <f>IF(LEN('ÚHRADOVÝ KATALOG VZP - ZP'!O255)&gt;0,'ÚHRADOVÝ KATALOG VZP - ZP'!O255,"")</f>
        <v/>
      </c>
    </row>
    <row r="252" spans="1:18" ht="30" customHeight="1" x14ac:dyDescent="0.2">
      <c r="A252" s="81" t="str">
        <f>IF(LEN('VZP - KONTROLA'!S256)=0,"",'ÚHRADOVÝ KATALOG VZP - ZP'!A256)</f>
        <v/>
      </c>
      <c r="B252" s="82" t="str">
        <f>IF(LEN('ÚHRADOVÝ KATALOG VZP - ZP'!B256)&gt;0,'ÚHRADOVÝ KATALOG VZP - ZP'!B256,"")</f>
        <v/>
      </c>
      <c r="C252" s="102" t="str">
        <f>IF(LEN('ÚHRADOVÝ KATALOG VZP - ZP'!C256)&gt;0,UPPER('ÚHRADOVÝ KATALOG VZP - ZP'!C256),"")</f>
        <v/>
      </c>
      <c r="D252" s="60" t="str">
        <f>IF(LEN('ÚHRADOVÝ KATALOG VZP - ZP'!D256)&gt;0,UPPER('ÚHRADOVÝ KATALOG VZP - ZP'!D256),"")</f>
        <v/>
      </c>
      <c r="E252" s="61" t="str">
        <f>IF(LEN('ÚHRADOVÝ KATALOG VZP - ZP'!E256)&gt;0,'ÚHRADOVÝ KATALOG VZP - ZP'!E256,"")</f>
        <v/>
      </c>
      <c r="F252" s="61" t="str">
        <f>IF(LEN('ÚHRADOVÝ KATALOG VZP - ZP'!F256)&gt;0,UPPER('ÚHRADOVÝ KATALOG VZP - ZP'!F256),"")</f>
        <v/>
      </c>
      <c r="G252" s="61" t="str">
        <f>IF(LEN('ÚHRADOVÝ KATALOG VZP - ZP'!G256)&gt;0,UPPER('ÚHRADOVÝ KATALOG VZP - ZP'!G256),"")</f>
        <v/>
      </c>
      <c r="H252" s="61" t="str">
        <f>IF(LEN('ÚHRADOVÝ KATALOG VZP - ZP'!H256)&gt;0,UPPER('ÚHRADOVÝ KATALOG VZP - ZP'!H256),"")</f>
        <v/>
      </c>
      <c r="I252" s="61" t="str">
        <f>IF(LEN('ÚHRADOVÝ KATALOG VZP - ZP'!I256)&gt;0,UPPER('ÚHRADOVÝ KATALOG VZP - ZP'!I256),"")</f>
        <v/>
      </c>
      <c r="J252" s="62" t="str">
        <f>IF(LEN('ÚHRADOVÝ KATALOG VZP - ZP'!J256)&gt;0,'ÚHRADOVÝ KATALOG VZP - ZP'!J256,"")</f>
        <v/>
      </c>
      <c r="K252" s="61" t="str">
        <f>IF(LEN('ÚHRADOVÝ KATALOG VZP - ZP'!K256)&gt;0,UPPER('ÚHRADOVÝ KATALOG VZP - ZP'!K256),"")</f>
        <v/>
      </c>
      <c r="L252" s="63" t="str">
        <f>IF(LEN('ÚHRADOVÝ KATALOG VZP - ZP'!L256)&gt;0,'ÚHRADOVÝ KATALOG VZP - ZP'!L256,"")</f>
        <v/>
      </c>
      <c r="M252" s="64" t="str">
        <f>IF(LEN('ÚHRADOVÝ KATALOG VZP - ZP'!M256)&gt;0,'ÚHRADOVÝ KATALOG VZP - ZP'!M256,"")</f>
        <v/>
      </c>
      <c r="N252" s="48" t="str">
        <f>IF(LEN('ÚHRADOVÝ KATALOG VZP - ZP'!$N256)&gt;0,'ÚHRADOVÝ KATALOG VZP - ZP'!$N256,"")</f>
        <v/>
      </c>
      <c r="O252" s="48" t="str">
        <f>IF(LEN('ÚHRADOVÝ KATALOG VZP - ZP'!$N256)&gt;0,'ÚHRADOVÝ KATALOG VZP - ZP'!$N256,"")</f>
        <v/>
      </c>
      <c r="P252" s="65"/>
      <c r="Q252" s="66" t="str">
        <f>IF(LEN('ÚHRADOVÝ KATALOG VZP - ZP'!Q256)&gt;0,'ÚHRADOVÝ KATALOG VZP - ZP'!Q256,"")</f>
        <v/>
      </c>
      <c r="R252" s="67" t="str">
        <f>IF(LEN('ÚHRADOVÝ KATALOG VZP - ZP'!O256)&gt;0,'ÚHRADOVÝ KATALOG VZP - ZP'!O256,"")</f>
        <v/>
      </c>
    </row>
    <row r="253" spans="1:18" ht="30" customHeight="1" x14ac:dyDescent="0.2">
      <c r="A253" s="81" t="str">
        <f>IF(LEN('VZP - KONTROLA'!S257)=0,"",'ÚHRADOVÝ KATALOG VZP - ZP'!A257)</f>
        <v/>
      </c>
      <c r="B253" s="82" t="str">
        <f>IF(LEN('ÚHRADOVÝ KATALOG VZP - ZP'!B257)&gt;0,'ÚHRADOVÝ KATALOG VZP - ZP'!B257,"")</f>
        <v/>
      </c>
      <c r="C253" s="102" t="str">
        <f>IF(LEN('ÚHRADOVÝ KATALOG VZP - ZP'!C257)&gt;0,UPPER('ÚHRADOVÝ KATALOG VZP - ZP'!C257),"")</f>
        <v/>
      </c>
      <c r="D253" s="60" t="str">
        <f>IF(LEN('ÚHRADOVÝ KATALOG VZP - ZP'!D257)&gt;0,UPPER('ÚHRADOVÝ KATALOG VZP - ZP'!D257),"")</f>
        <v/>
      </c>
      <c r="E253" s="61" t="str">
        <f>IF(LEN('ÚHRADOVÝ KATALOG VZP - ZP'!E257)&gt;0,'ÚHRADOVÝ KATALOG VZP - ZP'!E257,"")</f>
        <v/>
      </c>
      <c r="F253" s="61" t="str">
        <f>IF(LEN('ÚHRADOVÝ KATALOG VZP - ZP'!F257)&gt;0,UPPER('ÚHRADOVÝ KATALOG VZP - ZP'!F257),"")</f>
        <v/>
      </c>
      <c r="G253" s="61" t="str">
        <f>IF(LEN('ÚHRADOVÝ KATALOG VZP - ZP'!G257)&gt;0,UPPER('ÚHRADOVÝ KATALOG VZP - ZP'!G257),"")</f>
        <v/>
      </c>
      <c r="H253" s="61" t="str">
        <f>IF(LEN('ÚHRADOVÝ KATALOG VZP - ZP'!H257)&gt;0,UPPER('ÚHRADOVÝ KATALOG VZP - ZP'!H257),"")</f>
        <v/>
      </c>
      <c r="I253" s="61" t="str">
        <f>IF(LEN('ÚHRADOVÝ KATALOG VZP - ZP'!I257)&gt;0,UPPER('ÚHRADOVÝ KATALOG VZP - ZP'!I257),"")</f>
        <v/>
      </c>
      <c r="J253" s="62" t="str">
        <f>IF(LEN('ÚHRADOVÝ KATALOG VZP - ZP'!J257)&gt;0,'ÚHRADOVÝ KATALOG VZP - ZP'!J257,"")</f>
        <v/>
      </c>
      <c r="K253" s="61" t="str">
        <f>IF(LEN('ÚHRADOVÝ KATALOG VZP - ZP'!K257)&gt;0,UPPER('ÚHRADOVÝ KATALOG VZP - ZP'!K257),"")</f>
        <v/>
      </c>
      <c r="L253" s="63" t="str">
        <f>IF(LEN('ÚHRADOVÝ KATALOG VZP - ZP'!L257)&gt;0,'ÚHRADOVÝ KATALOG VZP - ZP'!L257,"")</f>
        <v/>
      </c>
      <c r="M253" s="64" t="str">
        <f>IF(LEN('ÚHRADOVÝ KATALOG VZP - ZP'!M257)&gt;0,'ÚHRADOVÝ KATALOG VZP - ZP'!M257,"")</f>
        <v/>
      </c>
      <c r="N253" s="48" t="str">
        <f>IF(LEN('ÚHRADOVÝ KATALOG VZP - ZP'!$N257)&gt;0,'ÚHRADOVÝ KATALOG VZP - ZP'!$N257,"")</f>
        <v/>
      </c>
      <c r="O253" s="48" t="str">
        <f>IF(LEN('ÚHRADOVÝ KATALOG VZP - ZP'!$N257)&gt;0,'ÚHRADOVÝ KATALOG VZP - ZP'!$N257,"")</f>
        <v/>
      </c>
      <c r="P253" s="65"/>
      <c r="Q253" s="66" t="str">
        <f>IF(LEN('ÚHRADOVÝ KATALOG VZP - ZP'!Q257)&gt;0,'ÚHRADOVÝ KATALOG VZP - ZP'!Q257,"")</f>
        <v/>
      </c>
      <c r="R253" s="67" t="str">
        <f>IF(LEN('ÚHRADOVÝ KATALOG VZP - ZP'!O257)&gt;0,'ÚHRADOVÝ KATALOG VZP - ZP'!O257,"")</f>
        <v/>
      </c>
    </row>
    <row r="254" spans="1:18" ht="30" customHeight="1" x14ac:dyDescent="0.2">
      <c r="A254" s="81" t="str">
        <f>IF(LEN('VZP - KONTROLA'!S258)=0,"",'ÚHRADOVÝ KATALOG VZP - ZP'!A258)</f>
        <v/>
      </c>
      <c r="B254" s="82" t="str">
        <f>IF(LEN('ÚHRADOVÝ KATALOG VZP - ZP'!B258)&gt;0,'ÚHRADOVÝ KATALOG VZP - ZP'!B258,"")</f>
        <v/>
      </c>
      <c r="C254" s="102" t="str">
        <f>IF(LEN('ÚHRADOVÝ KATALOG VZP - ZP'!C258)&gt;0,UPPER('ÚHRADOVÝ KATALOG VZP - ZP'!C258),"")</f>
        <v/>
      </c>
      <c r="D254" s="60" t="str">
        <f>IF(LEN('ÚHRADOVÝ KATALOG VZP - ZP'!D258)&gt;0,UPPER('ÚHRADOVÝ KATALOG VZP - ZP'!D258),"")</f>
        <v/>
      </c>
      <c r="E254" s="61" t="str">
        <f>IF(LEN('ÚHRADOVÝ KATALOG VZP - ZP'!E258)&gt;0,'ÚHRADOVÝ KATALOG VZP - ZP'!E258,"")</f>
        <v/>
      </c>
      <c r="F254" s="61" t="str">
        <f>IF(LEN('ÚHRADOVÝ KATALOG VZP - ZP'!F258)&gt;0,UPPER('ÚHRADOVÝ KATALOG VZP - ZP'!F258),"")</f>
        <v/>
      </c>
      <c r="G254" s="61" t="str">
        <f>IF(LEN('ÚHRADOVÝ KATALOG VZP - ZP'!G258)&gt;0,UPPER('ÚHRADOVÝ KATALOG VZP - ZP'!G258),"")</f>
        <v/>
      </c>
      <c r="H254" s="61" t="str">
        <f>IF(LEN('ÚHRADOVÝ KATALOG VZP - ZP'!H258)&gt;0,UPPER('ÚHRADOVÝ KATALOG VZP - ZP'!H258),"")</f>
        <v/>
      </c>
      <c r="I254" s="61" t="str">
        <f>IF(LEN('ÚHRADOVÝ KATALOG VZP - ZP'!I258)&gt;0,UPPER('ÚHRADOVÝ KATALOG VZP - ZP'!I258),"")</f>
        <v/>
      </c>
      <c r="J254" s="62" t="str">
        <f>IF(LEN('ÚHRADOVÝ KATALOG VZP - ZP'!J258)&gt;0,'ÚHRADOVÝ KATALOG VZP - ZP'!J258,"")</f>
        <v/>
      </c>
      <c r="K254" s="61" t="str">
        <f>IF(LEN('ÚHRADOVÝ KATALOG VZP - ZP'!K258)&gt;0,UPPER('ÚHRADOVÝ KATALOG VZP - ZP'!K258),"")</f>
        <v/>
      </c>
      <c r="L254" s="63" t="str">
        <f>IF(LEN('ÚHRADOVÝ KATALOG VZP - ZP'!L258)&gt;0,'ÚHRADOVÝ KATALOG VZP - ZP'!L258,"")</f>
        <v/>
      </c>
      <c r="M254" s="64" t="str">
        <f>IF(LEN('ÚHRADOVÝ KATALOG VZP - ZP'!M258)&gt;0,'ÚHRADOVÝ KATALOG VZP - ZP'!M258,"")</f>
        <v/>
      </c>
      <c r="N254" s="48" t="str">
        <f>IF(LEN('ÚHRADOVÝ KATALOG VZP - ZP'!$N258)&gt;0,'ÚHRADOVÝ KATALOG VZP - ZP'!$N258,"")</f>
        <v/>
      </c>
      <c r="O254" s="48" t="str">
        <f>IF(LEN('ÚHRADOVÝ KATALOG VZP - ZP'!$N258)&gt;0,'ÚHRADOVÝ KATALOG VZP - ZP'!$N258,"")</f>
        <v/>
      </c>
      <c r="P254" s="65"/>
      <c r="Q254" s="66" t="str">
        <f>IF(LEN('ÚHRADOVÝ KATALOG VZP - ZP'!Q258)&gt;0,'ÚHRADOVÝ KATALOG VZP - ZP'!Q258,"")</f>
        <v/>
      </c>
      <c r="R254" s="67" t="str">
        <f>IF(LEN('ÚHRADOVÝ KATALOG VZP - ZP'!O258)&gt;0,'ÚHRADOVÝ KATALOG VZP - ZP'!O258,"")</f>
        <v/>
      </c>
    </row>
    <row r="255" spans="1:18" ht="30" customHeight="1" x14ac:dyDescent="0.2">
      <c r="A255" s="81" t="str">
        <f>IF(LEN('VZP - KONTROLA'!S259)=0,"",'ÚHRADOVÝ KATALOG VZP - ZP'!A259)</f>
        <v/>
      </c>
      <c r="B255" s="82" t="str">
        <f>IF(LEN('ÚHRADOVÝ KATALOG VZP - ZP'!B259)&gt;0,'ÚHRADOVÝ KATALOG VZP - ZP'!B259,"")</f>
        <v/>
      </c>
      <c r="C255" s="102" t="str">
        <f>IF(LEN('ÚHRADOVÝ KATALOG VZP - ZP'!C259)&gt;0,UPPER('ÚHRADOVÝ KATALOG VZP - ZP'!C259),"")</f>
        <v/>
      </c>
      <c r="D255" s="60" t="str">
        <f>IF(LEN('ÚHRADOVÝ KATALOG VZP - ZP'!D259)&gt;0,UPPER('ÚHRADOVÝ KATALOG VZP - ZP'!D259),"")</f>
        <v/>
      </c>
      <c r="E255" s="61" t="str">
        <f>IF(LEN('ÚHRADOVÝ KATALOG VZP - ZP'!E259)&gt;0,'ÚHRADOVÝ KATALOG VZP - ZP'!E259,"")</f>
        <v/>
      </c>
      <c r="F255" s="61" t="str">
        <f>IF(LEN('ÚHRADOVÝ KATALOG VZP - ZP'!F259)&gt;0,UPPER('ÚHRADOVÝ KATALOG VZP - ZP'!F259),"")</f>
        <v/>
      </c>
      <c r="G255" s="61" t="str">
        <f>IF(LEN('ÚHRADOVÝ KATALOG VZP - ZP'!G259)&gt;0,UPPER('ÚHRADOVÝ KATALOG VZP - ZP'!G259),"")</f>
        <v/>
      </c>
      <c r="H255" s="61" t="str">
        <f>IF(LEN('ÚHRADOVÝ KATALOG VZP - ZP'!H259)&gt;0,UPPER('ÚHRADOVÝ KATALOG VZP - ZP'!H259),"")</f>
        <v/>
      </c>
      <c r="I255" s="61" t="str">
        <f>IF(LEN('ÚHRADOVÝ KATALOG VZP - ZP'!I259)&gt;0,UPPER('ÚHRADOVÝ KATALOG VZP - ZP'!I259),"")</f>
        <v/>
      </c>
      <c r="J255" s="62" t="str">
        <f>IF(LEN('ÚHRADOVÝ KATALOG VZP - ZP'!J259)&gt;0,'ÚHRADOVÝ KATALOG VZP - ZP'!J259,"")</f>
        <v/>
      </c>
      <c r="K255" s="61" t="str">
        <f>IF(LEN('ÚHRADOVÝ KATALOG VZP - ZP'!K259)&gt;0,UPPER('ÚHRADOVÝ KATALOG VZP - ZP'!K259),"")</f>
        <v/>
      </c>
      <c r="L255" s="63" t="str">
        <f>IF(LEN('ÚHRADOVÝ KATALOG VZP - ZP'!L259)&gt;0,'ÚHRADOVÝ KATALOG VZP - ZP'!L259,"")</f>
        <v/>
      </c>
      <c r="M255" s="64" t="str">
        <f>IF(LEN('ÚHRADOVÝ KATALOG VZP - ZP'!M259)&gt;0,'ÚHRADOVÝ KATALOG VZP - ZP'!M259,"")</f>
        <v/>
      </c>
      <c r="N255" s="48" t="str">
        <f>IF(LEN('ÚHRADOVÝ KATALOG VZP - ZP'!$N259)&gt;0,'ÚHRADOVÝ KATALOG VZP - ZP'!$N259,"")</f>
        <v/>
      </c>
      <c r="O255" s="48" t="str">
        <f>IF(LEN('ÚHRADOVÝ KATALOG VZP - ZP'!$N259)&gt;0,'ÚHRADOVÝ KATALOG VZP - ZP'!$N259,"")</f>
        <v/>
      </c>
      <c r="P255" s="65"/>
      <c r="Q255" s="66" t="str">
        <f>IF(LEN('ÚHRADOVÝ KATALOG VZP - ZP'!Q259)&gt;0,'ÚHRADOVÝ KATALOG VZP - ZP'!Q259,"")</f>
        <v/>
      </c>
      <c r="R255" s="67" t="str">
        <f>IF(LEN('ÚHRADOVÝ KATALOG VZP - ZP'!O259)&gt;0,'ÚHRADOVÝ KATALOG VZP - ZP'!O259,"")</f>
        <v/>
      </c>
    </row>
    <row r="256" spans="1:18" ht="30" customHeight="1" x14ac:dyDescent="0.2">
      <c r="A256" s="81" t="str">
        <f>IF(LEN('VZP - KONTROLA'!S260)=0,"",'ÚHRADOVÝ KATALOG VZP - ZP'!A260)</f>
        <v/>
      </c>
      <c r="B256" s="82" t="str">
        <f>IF(LEN('ÚHRADOVÝ KATALOG VZP - ZP'!B260)&gt;0,'ÚHRADOVÝ KATALOG VZP - ZP'!B260,"")</f>
        <v/>
      </c>
      <c r="C256" s="102" t="str">
        <f>IF(LEN('ÚHRADOVÝ KATALOG VZP - ZP'!C260)&gt;0,UPPER('ÚHRADOVÝ KATALOG VZP - ZP'!C260),"")</f>
        <v/>
      </c>
      <c r="D256" s="60" t="str">
        <f>IF(LEN('ÚHRADOVÝ KATALOG VZP - ZP'!D260)&gt;0,UPPER('ÚHRADOVÝ KATALOG VZP - ZP'!D260),"")</f>
        <v/>
      </c>
      <c r="E256" s="61" t="str">
        <f>IF(LEN('ÚHRADOVÝ KATALOG VZP - ZP'!E260)&gt;0,'ÚHRADOVÝ KATALOG VZP - ZP'!E260,"")</f>
        <v/>
      </c>
      <c r="F256" s="61" t="str">
        <f>IF(LEN('ÚHRADOVÝ KATALOG VZP - ZP'!F260)&gt;0,UPPER('ÚHRADOVÝ KATALOG VZP - ZP'!F260),"")</f>
        <v/>
      </c>
      <c r="G256" s="61" t="str">
        <f>IF(LEN('ÚHRADOVÝ KATALOG VZP - ZP'!G260)&gt;0,UPPER('ÚHRADOVÝ KATALOG VZP - ZP'!G260),"")</f>
        <v/>
      </c>
      <c r="H256" s="61" t="str">
        <f>IF(LEN('ÚHRADOVÝ KATALOG VZP - ZP'!H260)&gt;0,UPPER('ÚHRADOVÝ KATALOG VZP - ZP'!H260),"")</f>
        <v/>
      </c>
      <c r="I256" s="61" t="str">
        <f>IF(LEN('ÚHRADOVÝ KATALOG VZP - ZP'!I260)&gt;0,UPPER('ÚHRADOVÝ KATALOG VZP - ZP'!I260),"")</f>
        <v/>
      </c>
      <c r="J256" s="62" t="str">
        <f>IF(LEN('ÚHRADOVÝ KATALOG VZP - ZP'!J260)&gt;0,'ÚHRADOVÝ KATALOG VZP - ZP'!J260,"")</f>
        <v/>
      </c>
      <c r="K256" s="61" t="str">
        <f>IF(LEN('ÚHRADOVÝ KATALOG VZP - ZP'!K260)&gt;0,UPPER('ÚHRADOVÝ KATALOG VZP - ZP'!K260),"")</f>
        <v/>
      </c>
      <c r="L256" s="63" t="str">
        <f>IF(LEN('ÚHRADOVÝ KATALOG VZP - ZP'!L260)&gt;0,'ÚHRADOVÝ KATALOG VZP - ZP'!L260,"")</f>
        <v/>
      </c>
      <c r="M256" s="64" t="str">
        <f>IF(LEN('ÚHRADOVÝ KATALOG VZP - ZP'!M260)&gt;0,'ÚHRADOVÝ KATALOG VZP - ZP'!M260,"")</f>
        <v/>
      </c>
      <c r="N256" s="48" t="str">
        <f>IF(LEN('ÚHRADOVÝ KATALOG VZP - ZP'!$N260)&gt;0,'ÚHRADOVÝ KATALOG VZP - ZP'!$N260,"")</f>
        <v/>
      </c>
      <c r="O256" s="48" t="str">
        <f>IF(LEN('ÚHRADOVÝ KATALOG VZP - ZP'!$N260)&gt;0,'ÚHRADOVÝ KATALOG VZP - ZP'!$N260,"")</f>
        <v/>
      </c>
      <c r="P256" s="65"/>
      <c r="Q256" s="66" t="str">
        <f>IF(LEN('ÚHRADOVÝ KATALOG VZP - ZP'!Q260)&gt;0,'ÚHRADOVÝ KATALOG VZP - ZP'!Q260,"")</f>
        <v/>
      </c>
      <c r="R256" s="67" t="str">
        <f>IF(LEN('ÚHRADOVÝ KATALOG VZP - ZP'!O260)&gt;0,'ÚHRADOVÝ KATALOG VZP - ZP'!O260,"")</f>
        <v/>
      </c>
    </row>
    <row r="257" spans="1:18" ht="30" customHeight="1" x14ac:dyDescent="0.2">
      <c r="A257" s="81" t="str">
        <f>IF(LEN('VZP - KONTROLA'!S261)=0,"",'ÚHRADOVÝ KATALOG VZP - ZP'!A261)</f>
        <v/>
      </c>
      <c r="B257" s="82" t="str">
        <f>IF(LEN('ÚHRADOVÝ KATALOG VZP - ZP'!B261)&gt;0,'ÚHRADOVÝ KATALOG VZP - ZP'!B261,"")</f>
        <v/>
      </c>
      <c r="C257" s="102" t="str">
        <f>IF(LEN('ÚHRADOVÝ KATALOG VZP - ZP'!C261)&gt;0,UPPER('ÚHRADOVÝ KATALOG VZP - ZP'!C261),"")</f>
        <v/>
      </c>
      <c r="D257" s="60" t="str">
        <f>IF(LEN('ÚHRADOVÝ KATALOG VZP - ZP'!D261)&gt;0,UPPER('ÚHRADOVÝ KATALOG VZP - ZP'!D261),"")</f>
        <v/>
      </c>
      <c r="E257" s="61" t="str">
        <f>IF(LEN('ÚHRADOVÝ KATALOG VZP - ZP'!E261)&gt;0,'ÚHRADOVÝ KATALOG VZP - ZP'!E261,"")</f>
        <v/>
      </c>
      <c r="F257" s="61" t="str">
        <f>IF(LEN('ÚHRADOVÝ KATALOG VZP - ZP'!F261)&gt;0,UPPER('ÚHRADOVÝ KATALOG VZP - ZP'!F261),"")</f>
        <v/>
      </c>
      <c r="G257" s="61" t="str">
        <f>IF(LEN('ÚHRADOVÝ KATALOG VZP - ZP'!G261)&gt;0,UPPER('ÚHRADOVÝ KATALOG VZP - ZP'!G261),"")</f>
        <v/>
      </c>
      <c r="H257" s="61" t="str">
        <f>IF(LEN('ÚHRADOVÝ KATALOG VZP - ZP'!H261)&gt;0,UPPER('ÚHRADOVÝ KATALOG VZP - ZP'!H261),"")</f>
        <v/>
      </c>
      <c r="I257" s="61" t="str">
        <f>IF(LEN('ÚHRADOVÝ KATALOG VZP - ZP'!I261)&gt;0,UPPER('ÚHRADOVÝ KATALOG VZP - ZP'!I261),"")</f>
        <v/>
      </c>
      <c r="J257" s="62" t="str">
        <f>IF(LEN('ÚHRADOVÝ KATALOG VZP - ZP'!J261)&gt;0,'ÚHRADOVÝ KATALOG VZP - ZP'!J261,"")</f>
        <v/>
      </c>
      <c r="K257" s="61" t="str">
        <f>IF(LEN('ÚHRADOVÝ KATALOG VZP - ZP'!K261)&gt;0,UPPER('ÚHRADOVÝ KATALOG VZP - ZP'!K261),"")</f>
        <v/>
      </c>
      <c r="L257" s="63" t="str">
        <f>IF(LEN('ÚHRADOVÝ KATALOG VZP - ZP'!L261)&gt;0,'ÚHRADOVÝ KATALOG VZP - ZP'!L261,"")</f>
        <v/>
      </c>
      <c r="M257" s="64" t="str">
        <f>IF(LEN('ÚHRADOVÝ KATALOG VZP - ZP'!M261)&gt;0,'ÚHRADOVÝ KATALOG VZP - ZP'!M261,"")</f>
        <v/>
      </c>
      <c r="N257" s="48" t="str">
        <f>IF(LEN('ÚHRADOVÝ KATALOG VZP - ZP'!$N261)&gt;0,'ÚHRADOVÝ KATALOG VZP - ZP'!$N261,"")</f>
        <v/>
      </c>
      <c r="O257" s="48" t="str">
        <f>IF(LEN('ÚHRADOVÝ KATALOG VZP - ZP'!$N261)&gt;0,'ÚHRADOVÝ KATALOG VZP - ZP'!$N261,"")</f>
        <v/>
      </c>
      <c r="P257" s="65"/>
      <c r="Q257" s="66" t="str">
        <f>IF(LEN('ÚHRADOVÝ KATALOG VZP - ZP'!Q261)&gt;0,'ÚHRADOVÝ KATALOG VZP - ZP'!Q261,"")</f>
        <v/>
      </c>
      <c r="R257" s="67" t="str">
        <f>IF(LEN('ÚHRADOVÝ KATALOG VZP - ZP'!O261)&gt;0,'ÚHRADOVÝ KATALOG VZP - ZP'!O261,"")</f>
        <v/>
      </c>
    </row>
    <row r="258" spans="1:18" ht="30" customHeight="1" x14ac:dyDescent="0.2">
      <c r="A258" s="81" t="str">
        <f>IF(LEN('VZP - KONTROLA'!S262)=0,"",'ÚHRADOVÝ KATALOG VZP - ZP'!A262)</f>
        <v/>
      </c>
      <c r="B258" s="82" t="str">
        <f>IF(LEN('ÚHRADOVÝ KATALOG VZP - ZP'!B262)&gt;0,'ÚHRADOVÝ KATALOG VZP - ZP'!B262,"")</f>
        <v/>
      </c>
      <c r="C258" s="102" t="str">
        <f>IF(LEN('ÚHRADOVÝ KATALOG VZP - ZP'!C262)&gt;0,UPPER('ÚHRADOVÝ KATALOG VZP - ZP'!C262),"")</f>
        <v/>
      </c>
      <c r="D258" s="60" t="str">
        <f>IF(LEN('ÚHRADOVÝ KATALOG VZP - ZP'!D262)&gt;0,UPPER('ÚHRADOVÝ KATALOG VZP - ZP'!D262),"")</f>
        <v/>
      </c>
      <c r="E258" s="61" t="str">
        <f>IF(LEN('ÚHRADOVÝ KATALOG VZP - ZP'!E262)&gt;0,'ÚHRADOVÝ KATALOG VZP - ZP'!E262,"")</f>
        <v/>
      </c>
      <c r="F258" s="61" t="str">
        <f>IF(LEN('ÚHRADOVÝ KATALOG VZP - ZP'!F262)&gt;0,UPPER('ÚHRADOVÝ KATALOG VZP - ZP'!F262),"")</f>
        <v/>
      </c>
      <c r="G258" s="61" t="str">
        <f>IF(LEN('ÚHRADOVÝ KATALOG VZP - ZP'!G262)&gt;0,UPPER('ÚHRADOVÝ KATALOG VZP - ZP'!G262),"")</f>
        <v/>
      </c>
      <c r="H258" s="61" t="str">
        <f>IF(LEN('ÚHRADOVÝ KATALOG VZP - ZP'!H262)&gt;0,UPPER('ÚHRADOVÝ KATALOG VZP - ZP'!H262),"")</f>
        <v/>
      </c>
      <c r="I258" s="61" t="str">
        <f>IF(LEN('ÚHRADOVÝ KATALOG VZP - ZP'!I262)&gt;0,UPPER('ÚHRADOVÝ KATALOG VZP - ZP'!I262),"")</f>
        <v/>
      </c>
      <c r="J258" s="62" t="str">
        <f>IF(LEN('ÚHRADOVÝ KATALOG VZP - ZP'!J262)&gt;0,'ÚHRADOVÝ KATALOG VZP - ZP'!J262,"")</f>
        <v/>
      </c>
      <c r="K258" s="61" t="str">
        <f>IF(LEN('ÚHRADOVÝ KATALOG VZP - ZP'!K262)&gt;0,UPPER('ÚHRADOVÝ KATALOG VZP - ZP'!K262),"")</f>
        <v/>
      </c>
      <c r="L258" s="63" t="str">
        <f>IF(LEN('ÚHRADOVÝ KATALOG VZP - ZP'!L262)&gt;0,'ÚHRADOVÝ KATALOG VZP - ZP'!L262,"")</f>
        <v/>
      </c>
      <c r="M258" s="64" t="str">
        <f>IF(LEN('ÚHRADOVÝ KATALOG VZP - ZP'!M262)&gt;0,'ÚHRADOVÝ KATALOG VZP - ZP'!M262,"")</f>
        <v/>
      </c>
      <c r="N258" s="48" t="str">
        <f>IF(LEN('ÚHRADOVÝ KATALOG VZP - ZP'!$N262)&gt;0,'ÚHRADOVÝ KATALOG VZP - ZP'!$N262,"")</f>
        <v/>
      </c>
      <c r="O258" s="48" t="str">
        <f>IF(LEN('ÚHRADOVÝ KATALOG VZP - ZP'!$N262)&gt;0,'ÚHRADOVÝ KATALOG VZP - ZP'!$N262,"")</f>
        <v/>
      </c>
      <c r="P258" s="65"/>
      <c r="Q258" s="66" t="str">
        <f>IF(LEN('ÚHRADOVÝ KATALOG VZP - ZP'!Q262)&gt;0,'ÚHRADOVÝ KATALOG VZP - ZP'!Q262,"")</f>
        <v/>
      </c>
      <c r="R258" s="67" t="str">
        <f>IF(LEN('ÚHRADOVÝ KATALOG VZP - ZP'!O262)&gt;0,'ÚHRADOVÝ KATALOG VZP - ZP'!O262,"")</f>
        <v/>
      </c>
    </row>
    <row r="259" spans="1:18" ht="30" customHeight="1" x14ac:dyDescent="0.2">
      <c r="A259" s="81" t="str">
        <f>IF(LEN('VZP - KONTROLA'!S263)=0,"",'ÚHRADOVÝ KATALOG VZP - ZP'!A263)</f>
        <v/>
      </c>
      <c r="B259" s="82" t="str">
        <f>IF(LEN('ÚHRADOVÝ KATALOG VZP - ZP'!B263)&gt;0,'ÚHRADOVÝ KATALOG VZP - ZP'!B263,"")</f>
        <v/>
      </c>
      <c r="C259" s="102" t="str">
        <f>IF(LEN('ÚHRADOVÝ KATALOG VZP - ZP'!C263)&gt;0,UPPER('ÚHRADOVÝ KATALOG VZP - ZP'!C263),"")</f>
        <v/>
      </c>
      <c r="D259" s="60" t="str">
        <f>IF(LEN('ÚHRADOVÝ KATALOG VZP - ZP'!D263)&gt;0,UPPER('ÚHRADOVÝ KATALOG VZP - ZP'!D263),"")</f>
        <v/>
      </c>
      <c r="E259" s="61" t="str">
        <f>IF(LEN('ÚHRADOVÝ KATALOG VZP - ZP'!E263)&gt;0,'ÚHRADOVÝ KATALOG VZP - ZP'!E263,"")</f>
        <v/>
      </c>
      <c r="F259" s="61" t="str">
        <f>IF(LEN('ÚHRADOVÝ KATALOG VZP - ZP'!F263)&gt;0,UPPER('ÚHRADOVÝ KATALOG VZP - ZP'!F263),"")</f>
        <v/>
      </c>
      <c r="G259" s="61" t="str">
        <f>IF(LEN('ÚHRADOVÝ KATALOG VZP - ZP'!G263)&gt;0,UPPER('ÚHRADOVÝ KATALOG VZP - ZP'!G263),"")</f>
        <v/>
      </c>
      <c r="H259" s="61" t="str">
        <f>IF(LEN('ÚHRADOVÝ KATALOG VZP - ZP'!H263)&gt;0,UPPER('ÚHRADOVÝ KATALOG VZP - ZP'!H263),"")</f>
        <v/>
      </c>
      <c r="I259" s="61" t="str">
        <f>IF(LEN('ÚHRADOVÝ KATALOG VZP - ZP'!I263)&gt;0,UPPER('ÚHRADOVÝ KATALOG VZP - ZP'!I263),"")</f>
        <v/>
      </c>
      <c r="J259" s="62" t="str">
        <f>IF(LEN('ÚHRADOVÝ KATALOG VZP - ZP'!J263)&gt;0,'ÚHRADOVÝ KATALOG VZP - ZP'!J263,"")</f>
        <v/>
      </c>
      <c r="K259" s="61" t="str">
        <f>IF(LEN('ÚHRADOVÝ KATALOG VZP - ZP'!K263)&gt;0,UPPER('ÚHRADOVÝ KATALOG VZP - ZP'!K263),"")</f>
        <v/>
      </c>
      <c r="L259" s="63" t="str">
        <f>IF(LEN('ÚHRADOVÝ KATALOG VZP - ZP'!L263)&gt;0,'ÚHRADOVÝ KATALOG VZP - ZP'!L263,"")</f>
        <v/>
      </c>
      <c r="M259" s="64" t="str">
        <f>IF(LEN('ÚHRADOVÝ KATALOG VZP - ZP'!M263)&gt;0,'ÚHRADOVÝ KATALOG VZP - ZP'!M263,"")</f>
        <v/>
      </c>
      <c r="N259" s="48" t="str">
        <f>IF(LEN('ÚHRADOVÝ KATALOG VZP - ZP'!$N263)&gt;0,'ÚHRADOVÝ KATALOG VZP - ZP'!$N263,"")</f>
        <v/>
      </c>
      <c r="O259" s="48" t="str">
        <f>IF(LEN('ÚHRADOVÝ KATALOG VZP - ZP'!$N263)&gt;0,'ÚHRADOVÝ KATALOG VZP - ZP'!$N263,"")</f>
        <v/>
      </c>
      <c r="P259" s="65"/>
      <c r="Q259" s="66" t="str">
        <f>IF(LEN('ÚHRADOVÝ KATALOG VZP - ZP'!Q263)&gt;0,'ÚHRADOVÝ KATALOG VZP - ZP'!Q263,"")</f>
        <v/>
      </c>
      <c r="R259" s="67" t="str">
        <f>IF(LEN('ÚHRADOVÝ KATALOG VZP - ZP'!O263)&gt;0,'ÚHRADOVÝ KATALOG VZP - ZP'!O263,"")</f>
        <v/>
      </c>
    </row>
    <row r="260" spans="1:18" ht="30" customHeight="1" x14ac:dyDescent="0.2">
      <c r="A260" s="81" t="str">
        <f>IF(LEN('VZP - KONTROLA'!S264)=0,"",'ÚHRADOVÝ KATALOG VZP - ZP'!A264)</f>
        <v/>
      </c>
      <c r="B260" s="82" t="str">
        <f>IF(LEN('ÚHRADOVÝ KATALOG VZP - ZP'!B264)&gt;0,'ÚHRADOVÝ KATALOG VZP - ZP'!B264,"")</f>
        <v/>
      </c>
      <c r="C260" s="102" t="str">
        <f>IF(LEN('ÚHRADOVÝ KATALOG VZP - ZP'!C264)&gt;0,UPPER('ÚHRADOVÝ KATALOG VZP - ZP'!C264),"")</f>
        <v/>
      </c>
      <c r="D260" s="60" t="str">
        <f>IF(LEN('ÚHRADOVÝ KATALOG VZP - ZP'!D264)&gt;0,UPPER('ÚHRADOVÝ KATALOG VZP - ZP'!D264),"")</f>
        <v/>
      </c>
      <c r="E260" s="61" t="str">
        <f>IF(LEN('ÚHRADOVÝ KATALOG VZP - ZP'!E264)&gt;0,'ÚHRADOVÝ KATALOG VZP - ZP'!E264,"")</f>
        <v/>
      </c>
      <c r="F260" s="61" t="str">
        <f>IF(LEN('ÚHRADOVÝ KATALOG VZP - ZP'!F264)&gt;0,UPPER('ÚHRADOVÝ KATALOG VZP - ZP'!F264),"")</f>
        <v/>
      </c>
      <c r="G260" s="61" t="str">
        <f>IF(LEN('ÚHRADOVÝ KATALOG VZP - ZP'!G264)&gt;0,UPPER('ÚHRADOVÝ KATALOG VZP - ZP'!G264),"")</f>
        <v/>
      </c>
      <c r="H260" s="61" t="str">
        <f>IF(LEN('ÚHRADOVÝ KATALOG VZP - ZP'!H264)&gt;0,UPPER('ÚHRADOVÝ KATALOG VZP - ZP'!H264),"")</f>
        <v/>
      </c>
      <c r="I260" s="61" t="str">
        <f>IF(LEN('ÚHRADOVÝ KATALOG VZP - ZP'!I264)&gt;0,UPPER('ÚHRADOVÝ KATALOG VZP - ZP'!I264),"")</f>
        <v/>
      </c>
      <c r="J260" s="62" t="str">
        <f>IF(LEN('ÚHRADOVÝ KATALOG VZP - ZP'!J264)&gt;0,'ÚHRADOVÝ KATALOG VZP - ZP'!J264,"")</f>
        <v/>
      </c>
      <c r="K260" s="61" t="str">
        <f>IF(LEN('ÚHRADOVÝ KATALOG VZP - ZP'!K264)&gt;0,UPPER('ÚHRADOVÝ KATALOG VZP - ZP'!K264),"")</f>
        <v/>
      </c>
      <c r="L260" s="63" t="str">
        <f>IF(LEN('ÚHRADOVÝ KATALOG VZP - ZP'!L264)&gt;0,'ÚHRADOVÝ KATALOG VZP - ZP'!L264,"")</f>
        <v/>
      </c>
      <c r="M260" s="64" t="str">
        <f>IF(LEN('ÚHRADOVÝ KATALOG VZP - ZP'!M264)&gt;0,'ÚHRADOVÝ KATALOG VZP - ZP'!M264,"")</f>
        <v/>
      </c>
      <c r="N260" s="48" t="str">
        <f>IF(LEN('ÚHRADOVÝ KATALOG VZP - ZP'!$N264)&gt;0,'ÚHRADOVÝ KATALOG VZP - ZP'!$N264,"")</f>
        <v/>
      </c>
      <c r="O260" s="48" t="str">
        <f>IF(LEN('ÚHRADOVÝ KATALOG VZP - ZP'!$N264)&gt;0,'ÚHRADOVÝ KATALOG VZP - ZP'!$N264,"")</f>
        <v/>
      </c>
      <c r="P260" s="65"/>
      <c r="Q260" s="66" t="str">
        <f>IF(LEN('ÚHRADOVÝ KATALOG VZP - ZP'!Q264)&gt;0,'ÚHRADOVÝ KATALOG VZP - ZP'!Q264,"")</f>
        <v/>
      </c>
      <c r="R260" s="67" t="str">
        <f>IF(LEN('ÚHRADOVÝ KATALOG VZP - ZP'!O264)&gt;0,'ÚHRADOVÝ KATALOG VZP - ZP'!O264,"")</f>
        <v/>
      </c>
    </row>
    <row r="261" spans="1:18" ht="30" customHeight="1" x14ac:dyDescent="0.2">
      <c r="A261" s="81" t="str">
        <f>IF(LEN('VZP - KONTROLA'!S265)=0,"",'ÚHRADOVÝ KATALOG VZP - ZP'!A265)</f>
        <v/>
      </c>
      <c r="B261" s="82" t="str">
        <f>IF(LEN('ÚHRADOVÝ KATALOG VZP - ZP'!B265)&gt;0,'ÚHRADOVÝ KATALOG VZP - ZP'!B265,"")</f>
        <v/>
      </c>
      <c r="C261" s="102" t="str">
        <f>IF(LEN('ÚHRADOVÝ KATALOG VZP - ZP'!C265)&gt;0,UPPER('ÚHRADOVÝ KATALOG VZP - ZP'!C265),"")</f>
        <v/>
      </c>
      <c r="D261" s="60" t="str">
        <f>IF(LEN('ÚHRADOVÝ KATALOG VZP - ZP'!D265)&gt;0,UPPER('ÚHRADOVÝ KATALOG VZP - ZP'!D265),"")</f>
        <v/>
      </c>
      <c r="E261" s="61" t="str">
        <f>IF(LEN('ÚHRADOVÝ KATALOG VZP - ZP'!E265)&gt;0,'ÚHRADOVÝ KATALOG VZP - ZP'!E265,"")</f>
        <v/>
      </c>
      <c r="F261" s="61" t="str">
        <f>IF(LEN('ÚHRADOVÝ KATALOG VZP - ZP'!F265)&gt;0,UPPER('ÚHRADOVÝ KATALOG VZP - ZP'!F265),"")</f>
        <v/>
      </c>
      <c r="G261" s="61" t="str">
        <f>IF(LEN('ÚHRADOVÝ KATALOG VZP - ZP'!G265)&gt;0,UPPER('ÚHRADOVÝ KATALOG VZP - ZP'!G265),"")</f>
        <v/>
      </c>
      <c r="H261" s="61" t="str">
        <f>IF(LEN('ÚHRADOVÝ KATALOG VZP - ZP'!H265)&gt;0,UPPER('ÚHRADOVÝ KATALOG VZP - ZP'!H265),"")</f>
        <v/>
      </c>
      <c r="I261" s="61" t="str">
        <f>IF(LEN('ÚHRADOVÝ KATALOG VZP - ZP'!I265)&gt;0,UPPER('ÚHRADOVÝ KATALOG VZP - ZP'!I265),"")</f>
        <v/>
      </c>
      <c r="J261" s="62" t="str">
        <f>IF(LEN('ÚHRADOVÝ KATALOG VZP - ZP'!J265)&gt;0,'ÚHRADOVÝ KATALOG VZP - ZP'!J265,"")</f>
        <v/>
      </c>
      <c r="K261" s="61" t="str">
        <f>IF(LEN('ÚHRADOVÝ KATALOG VZP - ZP'!K265)&gt;0,UPPER('ÚHRADOVÝ KATALOG VZP - ZP'!K265),"")</f>
        <v/>
      </c>
      <c r="L261" s="63" t="str">
        <f>IF(LEN('ÚHRADOVÝ KATALOG VZP - ZP'!L265)&gt;0,'ÚHRADOVÝ KATALOG VZP - ZP'!L265,"")</f>
        <v/>
      </c>
      <c r="M261" s="64" t="str">
        <f>IF(LEN('ÚHRADOVÝ KATALOG VZP - ZP'!M265)&gt;0,'ÚHRADOVÝ KATALOG VZP - ZP'!M265,"")</f>
        <v/>
      </c>
      <c r="N261" s="48" t="str">
        <f>IF(LEN('ÚHRADOVÝ KATALOG VZP - ZP'!$N265)&gt;0,'ÚHRADOVÝ KATALOG VZP - ZP'!$N265,"")</f>
        <v/>
      </c>
      <c r="O261" s="48" t="str">
        <f>IF(LEN('ÚHRADOVÝ KATALOG VZP - ZP'!$N265)&gt;0,'ÚHRADOVÝ KATALOG VZP - ZP'!$N265,"")</f>
        <v/>
      </c>
      <c r="P261" s="65"/>
      <c r="Q261" s="66" t="str">
        <f>IF(LEN('ÚHRADOVÝ KATALOG VZP - ZP'!Q265)&gt;0,'ÚHRADOVÝ KATALOG VZP - ZP'!Q265,"")</f>
        <v/>
      </c>
      <c r="R261" s="67" t="str">
        <f>IF(LEN('ÚHRADOVÝ KATALOG VZP - ZP'!O265)&gt;0,'ÚHRADOVÝ KATALOG VZP - ZP'!O265,"")</f>
        <v/>
      </c>
    </row>
    <row r="262" spans="1:18" ht="30" customHeight="1" x14ac:dyDescent="0.2">
      <c r="A262" s="81" t="str">
        <f>IF(LEN('VZP - KONTROLA'!S266)=0,"",'ÚHRADOVÝ KATALOG VZP - ZP'!A266)</f>
        <v/>
      </c>
      <c r="B262" s="82" t="str">
        <f>IF(LEN('ÚHRADOVÝ KATALOG VZP - ZP'!B266)&gt;0,'ÚHRADOVÝ KATALOG VZP - ZP'!B266,"")</f>
        <v/>
      </c>
      <c r="C262" s="102" t="str">
        <f>IF(LEN('ÚHRADOVÝ KATALOG VZP - ZP'!C266)&gt;0,UPPER('ÚHRADOVÝ KATALOG VZP - ZP'!C266),"")</f>
        <v/>
      </c>
      <c r="D262" s="60" t="str">
        <f>IF(LEN('ÚHRADOVÝ KATALOG VZP - ZP'!D266)&gt;0,UPPER('ÚHRADOVÝ KATALOG VZP - ZP'!D266),"")</f>
        <v/>
      </c>
      <c r="E262" s="61" t="str">
        <f>IF(LEN('ÚHRADOVÝ KATALOG VZP - ZP'!E266)&gt;0,'ÚHRADOVÝ KATALOG VZP - ZP'!E266,"")</f>
        <v/>
      </c>
      <c r="F262" s="61" t="str">
        <f>IF(LEN('ÚHRADOVÝ KATALOG VZP - ZP'!F266)&gt;0,UPPER('ÚHRADOVÝ KATALOG VZP - ZP'!F266),"")</f>
        <v/>
      </c>
      <c r="G262" s="61" t="str">
        <f>IF(LEN('ÚHRADOVÝ KATALOG VZP - ZP'!G266)&gt;0,UPPER('ÚHRADOVÝ KATALOG VZP - ZP'!G266),"")</f>
        <v/>
      </c>
      <c r="H262" s="61" t="str">
        <f>IF(LEN('ÚHRADOVÝ KATALOG VZP - ZP'!H266)&gt;0,UPPER('ÚHRADOVÝ KATALOG VZP - ZP'!H266),"")</f>
        <v/>
      </c>
      <c r="I262" s="61" t="str">
        <f>IF(LEN('ÚHRADOVÝ KATALOG VZP - ZP'!I266)&gt;0,UPPER('ÚHRADOVÝ KATALOG VZP - ZP'!I266),"")</f>
        <v/>
      </c>
      <c r="J262" s="62" t="str">
        <f>IF(LEN('ÚHRADOVÝ KATALOG VZP - ZP'!J266)&gt;0,'ÚHRADOVÝ KATALOG VZP - ZP'!J266,"")</f>
        <v/>
      </c>
      <c r="K262" s="61" t="str">
        <f>IF(LEN('ÚHRADOVÝ KATALOG VZP - ZP'!K266)&gt;0,UPPER('ÚHRADOVÝ KATALOG VZP - ZP'!K266),"")</f>
        <v/>
      </c>
      <c r="L262" s="63" t="str">
        <f>IF(LEN('ÚHRADOVÝ KATALOG VZP - ZP'!L266)&gt;0,'ÚHRADOVÝ KATALOG VZP - ZP'!L266,"")</f>
        <v/>
      </c>
      <c r="M262" s="64" t="str">
        <f>IF(LEN('ÚHRADOVÝ KATALOG VZP - ZP'!M266)&gt;0,'ÚHRADOVÝ KATALOG VZP - ZP'!M266,"")</f>
        <v/>
      </c>
      <c r="N262" s="48" t="str">
        <f>IF(LEN('ÚHRADOVÝ KATALOG VZP - ZP'!$N266)&gt;0,'ÚHRADOVÝ KATALOG VZP - ZP'!$N266,"")</f>
        <v/>
      </c>
      <c r="O262" s="48" t="str">
        <f>IF(LEN('ÚHRADOVÝ KATALOG VZP - ZP'!$N266)&gt;0,'ÚHRADOVÝ KATALOG VZP - ZP'!$N266,"")</f>
        <v/>
      </c>
      <c r="P262" s="65"/>
      <c r="Q262" s="66" t="str">
        <f>IF(LEN('ÚHRADOVÝ KATALOG VZP - ZP'!Q266)&gt;0,'ÚHRADOVÝ KATALOG VZP - ZP'!Q266,"")</f>
        <v/>
      </c>
      <c r="R262" s="67" t="str">
        <f>IF(LEN('ÚHRADOVÝ KATALOG VZP - ZP'!O266)&gt;0,'ÚHRADOVÝ KATALOG VZP - ZP'!O266,"")</f>
        <v/>
      </c>
    </row>
    <row r="263" spans="1:18" ht="30" customHeight="1" x14ac:dyDescent="0.2">
      <c r="A263" s="81" t="str">
        <f>IF(LEN('VZP - KONTROLA'!S267)=0,"",'ÚHRADOVÝ KATALOG VZP - ZP'!A267)</f>
        <v/>
      </c>
      <c r="B263" s="82" t="str">
        <f>IF(LEN('ÚHRADOVÝ KATALOG VZP - ZP'!B267)&gt;0,'ÚHRADOVÝ KATALOG VZP - ZP'!B267,"")</f>
        <v/>
      </c>
      <c r="C263" s="102" t="str">
        <f>IF(LEN('ÚHRADOVÝ KATALOG VZP - ZP'!C267)&gt;0,UPPER('ÚHRADOVÝ KATALOG VZP - ZP'!C267),"")</f>
        <v/>
      </c>
      <c r="D263" s="60" t="str">
        <f>IF(LEN('ÚHRADOVÝ KATALOG VZP - ZP'!D267)&gt;0,UPPER('ÚHRADOVÝ KATALOG VZP - ZP'!D267),"")</f>
        <v/>
      </c>
      <c r="E263" s="61" t="str">
        <f>IF(LEN('ÚHRADOVÝ KATALOG VZP - ZP'!E267)&gt;0,'ÚHRADOVÝ KATALOG VZP - ZP'!E267,"")</f>
        <v/>
      </c>
      <c r="F263" s="61" t="str">
        <f>IF(LEN('ÚHRADOVÝ KATALOG VZP - ZP'!F267)&gt;0,UPPER('ÚHRADOVÝ KATALOG VZP - ZP'!F267),"")</f>
        <v/>
      </c>
      <c r="G263" s="61" t="str">
        <f>IF(LEN('ÚHRADOVÝ KATALOG VZP - ZP'!G267)&gt;0,UPPER('ÚHRADOVÝ KATALOG VZP - ZP'!G267),"")</f>
        <v/>
      </c>
      <c r="H263" s="61" t="str">
        <f>IF(LEN('ÚHRADOVÝ KATALOG VZP - ZP'!H267)&gt;0,UPPER('ÚHRADOVÝ KATALOG VZP - ZP'!H267),"")</f>
        <v/>
      </c>
      <c r="I263" s="61" t="str">
        <f>IF(LEN('ÚHRADOVÝ KATALOG VZP - ZP'!I267)&gt;0,UPPER('ÚHRADOVÝ KATALOG VZP - ZP'!I267),"")</f>
        <v/>
      </c>
      <c r="J263" s="62" t="str">
        <f>IF(LEN('ÚHRADOVÝ KATALOG VZP - ZP'!J267)&gt;0,'ÚHRADOVÝ KATALOG VZP - ZP'!J267,"")</f>
        <v/>
      </c>
      <c r="K263" s="61" t="str">
        <f>IF(LEN('ÚHRADOVÝ KATALOG VZP - ZP'!K267)&gt;0,UPPER('ÚHRADOVÝ KATALOG VZP - ZP'!K267),"")</f>
        <v/>
      </c>
      <c r="L263" s="63" t="str">
        <f>IF(LEN('ÚHRADOVÝ KATALOG VZP - ZP'!L267)&gt;0,'ÚHRADOVÝ KATALOG VZP - ZP'!L267,"")</f>
        <v/>
      </c>
      <c r="M263" s="64" t="str">
        <f>IF(LEN('ÚHRADOVÝ KATALOG VZP - ZP'!M267)&gt;0,'ÚHRADOVÝ KATALOG VZP - ZP'!M267,"")</f>
        <v/>
      </c>
      <c r="N263" s="48" t="str">
        <f>IF(LEN('ÚHRADOVÝ KATALOG VZP - ZP'!$N267)&gt;0,'ÚHRADOVÝ KATALOG VZP - ZP'!$N267,"")</f>
        <v/>
      </c>
      <c r="O263" s="48" t="str">
        <f>IF(LEN('ÚHRADOVÝ KATALOG VZP - ZP'!$N267)&gt;0,'ÚHRADOVÝ KATALOG VZP - ZP'!$N267,"")</f>
        <v/>
      </c>
      <c r="P263" s="65"/>
      <c r="Q263" s="66" t="str">
        <f>IF(LEN('ÚHRADOVÝ KATALOG VZP - ZP'!Q267)&gt;0,'ÚHRADOVÝ KATALOG VZP - ZP'!Q267,"")</f>
        <v/>
      </c>
      <c r="R263" s="67" t="str">
        <f>IF(LEN('ÚHRADOVÝ KATALOG VZP - ZP'!O267)&gt;0,'ÚHRADOVÝ KATALOG VZP - ZP'!O267,"")</f>
        <v/>
      </c>
    </row>
    <row r="264" spans="1:18" ht="30" customHeight="1" x14ac:dyDescent="0.2">
      <c r="A264" s="81" t="str">
        <f>IF(LEN('VZP - KONTROLA'!S268)=0,"",'ÚHRADOVÝ KATALOG VZP - ZP'!A268)</f>
        <v/>
      </c>
      <c r="B264" s="82" t="str">
        <f>IF(LEN('ÚHRADOVÝ KATALOG VZP - ZP'!B268)&gt;0,'ÚHRADOVÝ KATALOG VZP - ZP'!B268,"")</f>
        <v/>
      </c>
      <c r="C264" s="102" t="str">
        <f>IF(LEN('ÚHRADOVÝ KATALOG VZP - ZP'!C268)&gt;0,UPPER('ÚHRADOVÝ KATALOG VZP - ZP'!C268),"")</f>
        <v/>
      </c>
      <c r="D264" s="60" t="str">
        <f>IF(LEN('ÚHRADOVÝ KATALOG VZP - ZP'!D268)&gt;0,UPPER('ÚHRADOVÝ KATALOG VZP - ZP'!D268),"")</f>
        <v/>
      </c>
      <c r="E264" s="61" t="str">
        <f>IF(LEN('ÚHRADOVÝ KATALOG VZP - ZP'!E268)&gt;0,'ÚHRADOVÝ KATALOG VZP - ZP'!E268,"")</f>
        <v/>
      </c>
      <c r="F264" s="61" t="str">
        <f>IF(LEN('ÚHRADOVÝ KATALOG VZP - ZP'!F268)&gt;0,UPPER('ÚHRADOVÝ KATALOG VZP - ZP'!F268),"")</f>
        <v/>
      </c>
      <c r="G264" s="61" t="str">
        <f>IF(LEN('ÚHRADOVÝ KATALOG VZP - ZP'!G268)&gt;0,UPPER('ÚHRADOVÝ KATALOG VZP - ZP'!G268),"")</f>
        <v/>
      </c>
      <c r="H264" s="61" t="str">
        <f>IF(LEN('ÚHRADOVÝ KATALOG VZP - ZP'!H268)&gt;0,UPPER('ÚHRADOVÝ KATALOG VZP - ZP'!H268),"")</f>
        <v/>
      </c>
      <c r="I264" s="61" t="str">
        <f>IF(LEN('ÚHRADOVÝ KATALOG VZP - ZP'!I268)&gt;0,UPPER('ÚHRADOVÝ KATALOG VZP - ZP'!I268),"")</f>
        <v/>
      </c>
      <c r="J264" s="62" t="str">
        <f>IF(LEN('ÚHRADOVÝ KATALOG VZP - ZP'!J268)&gt;0,'ÚHRADOVÝ KATALOG VZP - ZP'!J268,"")</f>
        <v/>
      </c>
      <c r="K264" s="61" t="str">
        <f>IF(LEN('ÚHRADOVÝ KATALOG VZP - ZP'!K268)&gt;0,UPPER('ÚHRADOVÝ KATALOG VZP - ZP'!K268),"")</f>
        <v/>
      </c>
      <c r="L264" s="63" t="str">
        <f>IF(LEN('ÚHRADOVÝ KATALOG VZP - ZP'!L268)&gt;0,'ÚHRADOVÝ KATALOG VZP - ZP'!L268,"")</f>
        <v/>
      </c>
      <c r="M264" s="64" t="str">
        <f>IF(LEN('ÚHRADOVÝ KATALOG VZP - ZP'!M268)&gt;0,'ÚHRADOVÝ KATALOG VZP - ZP'!M268,"")</f>
        <v/>
      </c>
      <c r="N264" s="48" t="str">
        <f>IF(LEN('ÚHRADOVÝ KATALOG VZP - ZP'!$N268)&gt;0,'ÚHRADOVÝ KATALOG VZP - ZP'!$N268,"")</f>
        <v/>
      </c>
      <c r="O264" s="48" t="str">
        <f>IF(LEN('ÚHRADOVÝ KATALOG VZP - ZP'!$N268)&gt;0,'ÚHRADOVÝ KATALOG VZP - ZP'!$N268,"")</f>
        <v/>
      </c>
      <c r="P264" s="65"/>
      <c r="Q264" s="66" t="str">
        <f>IF(LEN('ÚHRADOVÝ KATALOG VZP - ZP'!Q268)&gt;0,'ÚHRADOVÝ KATALOG VZP - ZP'!Q268,"")</f>
        <v/>
      </c>
      <c r="R264" s="67" t="str">
        <f>IF(LEN('ÚHRADOVÝ KATALOG VZP - ZP'!O268)&gt;0,'ÚHRADOVÝ KATALOG VZP - ZP'!O268,"")</f>
        <v/>
      </c>
    </row>
    <row r="265" spans="1:18" ht="30" customHeight="1" x14ac:dyDescent="0.2">
      <c r="A265" s="81" t="str">
        <f>IF(LEN('VZP - KONTROLA'!S269)=0,"",'ÚHRADOVÝ KATALOG VZP - ZP'!A269)</f>
        <v/>
      </c>
      <c r="B265" s="82" t="str">
        <f>IF(LEN('ÚHRADOVÝ KATALOG VZP - ZP'!B269)&gt;0,'ÚHRADOVÝ KATALOG VZP - ZP'!B269,"")</f>
        <v/>
      </c>
      <c r="C265" s="102" t="str">
        <f>IF(LEN('ÚHRADOVÝ KATALOG VZP - ZP'!C269)&gt;0,UPPER('ÚHRADOVÝ KATALOG VZP - ZP'!C269),"")</f>
        <v/>
      </c>
      <c r="D265" s="60" t="str">
        <f>IF(LEN('ÚHRADOVÝ KATALOG VZP - ZP'!D269)&gt;0,UPPER('ÚHRADOVÝ KATALOG VZP - ZP'!D269),"")</f>
        <v/>
      </c>
      <c r="E265" s="61" t="str">
        <f>IF(LEN('ÚHRADOVÝ KATALOG VZP - ZP'!E269)&gt;0,'ÚHRADOVÝ KATALOG VZP - ZP'!E269,"")</f>
        <v/>
      </c>
      <c r="F265" s="61" t="str">
        <f>IF(LEN('ÚHRADOVÝ KATALOG VZP - ZP'!F269)&gt;0,UPPER('ÚHRADOVÝ KATALOG VZP - ZP'!F269),"")</f>
        <v/>
      </c>
      <c r="G265" s="61" t="str">
        <f>IF(LEN('ÚHRADOVÝ KATALOG VZP - ZP'!G269)&gt;0,UPPER('ÚHRADOVÝ KATALOG VZP - ZP'!G269),"")</f>
        <v/>
      </c>
      <c r="H265" s="61" t="str">
        <f>IF(LEN('ÚHRADOVÝ KATALOG VZP - ZP'!H269)&gt;0,UPPER('ÚHRADOVÝ KATALOG VZP - ZP'!H269),"")</f>
        <v/>
      </c>
      <c r="I265" s="61" t="str">
        <f>IF(LEN('ÚHRADOVÝ KATALOG VZP - ZP'!I269)&gt;0,UPPER('ÚHRADOVÝ KATALOG VZP - ZP'!I269),"")</f>
        <v/>
      </c>
      <c r="J265" s="62" t="str">
        <f>IF(LEN('ÚHRADOVÝ KATALOG VZP - ZP'!J269)&gt;0,'ÚHRADOVÝ KATALOG VZP - ZP'!J269,"")</f>
        <v/>
      </c>
      <c r="K265" s="61" t="str">
        <f>IF(LEN('ÚHRADOVÝ KATALOG VZP - ZP'!K269)&gt;0,UPPER('ÚHRADOVÝ KATALOG VZP - ZP'!K269),"")</f>
        <v/>
      </c>
      <c r="L265" s="63" t="str">
        <f>IF(LEN('ÚHRADOVÝ KATALOG VZP - ZP'!L269)&gt;0,'ÚHRADOVÝ KATALOG VZP - ZP'!L269,"")</f>
        <v/>
      </c>
      <c r="M265" s="64" t="str">
        <f>IF(LEN('ÚHRADOVÝ KATALOG VZP - ZP'!M269)&gt;0,'ÚHRADOVÝ KATALOG VZP - ZP'!M269,"")</f>
        <v/>
      </c>
      <c r="N265" s="48" t="str">
        <f>IF(LEN('ÚHRADOVÝ KATALOG VZP - ZP'!$N269)&gt;0,'ÚHRADOVÝ KATALOG VZP - ZP'!$N269,"")</f>
        <v/>
      </c>
      <c r="O265" s="48" t="str">
        <f>IF(LEN('ÚHRADOVÝ KATALOG VZP - ZP'!$N269)&gt;0,'ÚHRADOVÝ KATALOG VZP - ZP'!$N269,"")</f>
        <v/>
      </c>
      <c r="P265" s="65"/>
      <c r="Q265" s="66" t="str">
        <f>IF(LEN('ÚHRADOVÝ KATALOG VZP - ZP'!Q269)&gt;0,'ÚHRADOVÝ KATALOG VZP - ZP'!Q269,"")</f>
        <v/>
      </c>
      <c r="R265" s="67" t="str">
        <f>IF(LEN('ÚHRADOVÝ KATALOG VZP - ZP'!O269)&gt;0,'ÚHRADOVÝ KATALOG VZP - ZP'!O269,"")</f>
        <v/>
      </c>
    </row>
    <row r="266" spans="1:18" ht="30" customHeight="1" x14ac:dyDescent="0.2">
      <c r="A266" s="81" t="str">
        <f>IF(LEN('VZP - KONTROLA'!S270)=0,"",'ÚHRADOVÝ KATALOG VZP - ZP'!A270)</f>
        <v/>
      </c>
      <c r="B266" s="82" t="str">
        <f>IF(LEN('ÚHRADOVÝ KATALOG VZP - ZP'!B270)&gt;0,'ÚHRADOVÝ KATALOG VZP - ZP'!B270,"")</f>
        <v/>
      </c>
      <c r="C266" s="102" t="str">
        <f>IF(LEN('ÚHRADOVÝ KATALOG VZP - ZP'!C270)&gt;0,UPPER('ÚHRADOVÝ KATALOG VZP - ZP'!C270),"")</f>
        <v/>
      </c>
      <c r="D266" s="60" t="str">
        <f>IF(LEN('ÚHRADOVÝ KATALOG VZP - ZP'!D270)&gt;0,UPPER('ÚHRADOVÝ KATALOG VZP - ZP'!D270),"")</f>
        <v/>
      </c>
      <c r="E266" s="61" t="str">
        <f>IF(LEN('ÚHRADOVÝ KATALOG VZP - ZP'!E270)&gt;0,'ÚHRADOVÝ KATALOG VZP - ZP'!E270,"")</f>
        <v/>
      </c>
      <c r="F266" s="61" t="str">
        <f>IF(LEN('ÚHRADOVÝ KATALOG VZP - ZP'!F270)&gt;0,UPPER('ÚHRADOVÝ KATALOG VZP - ZP'!F270),"")</f>
        <v/>
      </c>
      <c r="G266" s="61" t="str">
        <f>IF(LEN('ÚHRADOVÝ KATALOG VZP - ZP'!G270)&gt;0,UPPER('ÚHRADOVÝ KATALOG VZP - ZP'!G270),"")</f>
        <v/>
      </c>
      <c r="H266" s="61" t="str">
        <f>IF(LEN('ÚHRADOVÝ KATALOG VZP - ZP'!H270)&gt;0,UPPER('ÚHRADOVÝ KATALOG VZP - ZP'!H270),"")</f>
        <v/>
      </c>
      <c r="I266" s="61" t="str">
        <f>IF(LEN('ÚHRADOVÝ KATALOG VZP - ZP'!I270)&gt;0,UPPER('ÚHRADOVÝ KATALOG VZP - ZP'!I270),"")</f>
        <v/>
      </c>
      <c r="J266" s="62" t="str">
        <f>IF(LEN('ÚHRADOVÝ KATALOG VZP - ZP'!J270)&gt;0,'ÚHRADOVÝ KATALOG VZP - ZP'!J270,"")</f>
        <v/>
      </c>
      <c r="K266" s="61" t="str">
        <f>IF(LEN('ÚHRADOVÝ KATALOG VZP - ZP'!K270)&gt;0,UPPER('ÚHRADOVÝ KATALOG VZP - ZP'!K270),"")</f>
        <v/>
      </c>
      <c r="L266" s="63" t="str">
        <f>IF(LEN('ÚHRADOVÝ KATALOG VZP - ZP'!L270)&gt;0,'ÚHRADOVÝ KATALOG VZP - ZP'!L270,"")</f>
        <v/>
      </c>
      <c r="M266" s="64" t="str">
        <f>IF(LEN('ÚHRADOVÝ KATALOG VZP - ZP'!M270)&gt;0,'ÚHRADOVÝ KATALOG VZP - ZP'!M270,"")</f>
        <v/>
      </c>
      <c r="N266" s="48" t="str">
        <f>IF(LEN('ÚHRADOVÝ KATALOG VZP - ZP'!$N270)&gt;0,'ÚHRADOVÝ KATALOG VZP - ZP'!$N270,"")</f>
        <v/>
      </c>
      <c r="O266" s="48" t="str">
        <f>IF(LEN('ÚHRADOVÝ KATALOG VZP - ZP'!$N270)&gt;0,'ÚHRADOVÝ KATALOG VZP - ZP'!$N270,"")</f>
        <v/>
      </c>
      <c r="P266" s="65"/>
      <c r="Q266" s="66" t="str">
        <f>IF(LEN('ÚHRADOVÝ KATALOG VZP - ZP'!Q270)&gt;0,'ÚHRADOVÝ KATALOG VZP - ZP'!Q270,"")</f>
        <v/>
      </c>
      <c r="R266" s="67" t="str">
        <f>IF(LEN('ÚHRADOVÝ KATALOG VZP - ZP'!O270)&gt;0,'ÚHRADOVÝ KATALOG VZP - ZP'!O270,"")</f>
        <v/>
      </c>
    </row>
    <row r="267" spans="1:18" ht="30" customHeight="1" x14ac:dyDescent="0.2">
      <c r="A267" s="81" t="str">
        <f>IF(LEN('VZP - KONTROLA'!S271)=0,"",'ÚHRADOVÝ KATALOG VZP - ZP'!A271)</f>
        <v/>
      </c>
      <c r="B267" s="82" t="str">
        <f>IF(LEN('ÚHRADOVÝ KATALOG VZP - ZP'!B271)&gt;0,'ÚHRADOVÝ KATALOG VZP - ZP'!B271,"")</f>
        <v/>
      </c>
      <c r="C267" s="102" t="str">
        <f>IF(LEN('ÚHRADOVÝ KATALOG VZP - ZP'!C271)&gt;0,UPPER('ÚHRADOVÝ KATALOG VZP - ZP'!C271),"")</f>
        <v/>
      </c>
      <c r="D267" s="60" t="str">
        <f>IF(LEN('ÚHRADOVÝ KATALOG VZP - ZP'!D271)&gt;0,UPPER('ÚHRADOVÝ KATALOG VZP - ZP'!D271),"")</f>
        <v/>
      </c>
      <c r="E267" s="61" t="str">
        <f>IF(LEN('ÚHRADOVÝ KATALOG VZP - ZP'!E271)&gt;0,'ÚHRADOVÝ KATALOG VZP - ZP'!E271,"")</f>
        <v/>
      </c>
      <c r="F267" s="61" t="str">
        <f>IF(LEN('ÚHRADOVÝ KATALOG VZP - ZP'!F271)&gt;0,UPPER('ÚHRADOVÝ KATALOG VZP - ZP'!F271),"")</f>
        <v/>
      </c>
      <c r="G267" s="61" t="str">
        <f>IF(LEN('ÚHRADOVÝ KATALOG VZP - ZP'!G271)&gt;0,UPPER('ÚHRADOVÝ KATALOG VZP - ZP'!G271),"")</f>
        <v/>
      </c>
      <c r="H267" s="61" t="str">
        <f>IF(LEN('ÚHRADOVÝ KATALOG VZP - ZP'!H271)&gt;0,UPPER('ÚHRADOVÝ KATALOG VZP - ZP'!H271),"")</f>
        <v/>
      </c>
      <c r="I267" s="61" t="str">
        <f>IF(LEN('ÚHRADOVÝ KATALOG VZP - ZP'!I271)&gt;0,UPPER('ÚHRADOVÝ KATALOG VZP - ZP'!I271),"")</f>
        <v/>
      </c>
      <c r="J267" s="62" t="str">
        <f>IF(LEN('ÚHRADOVÝ KATALOG VZP - ZP'!J271)&gt;0,'ÚHRADOVÝ KATALOG VZP - ZP'!J271,"")</f>
        <v/>
      </c>
      <c r="K267" s="61" t="str">
        <f>IF(LEN('ÚHRADOVÝ KATALOG VZP - ZP'!K271)&gt;0,UPPER('ÚHRADOVÝ KATALOG VZP - ZP'!K271),"")</f>
        <v/>
      </c>
      <c r="L267" s="63" t="str">
        <f>IF(LEN('ÚHRADOVÝ KATALOG VZP - ZP'!L271)&gt;0,'ÚHRADOVÝ KATALOG VZP - ZP'!L271,"")</f>
        <v/>
      </c>
      <c r="M267" s="64" t="str">
        <f>IF(LEN('ÚHRADOVÝ KATALOG VZP - ZP'!M271)&gt;0,'ÚHRADOVÝ KATALOG VZP - ZP'!M271,"")</f>
        <v/>
      </c>
      <c r="N267" s="48" t="str">
        <f>IF(LEN('ÚHRADOVÝ KATALOG VZP - ZP'!$N271)&gt;0,'ÚHRADOVÝ KATALOG VZP - ZP'!$N271,"")</f>
        <v/>
      </c>
      <c r="O267" s="48" t="str">
        <f>IF(LEN('ÚHRADOVÝ KATALOG VZP - ZP'!$N271)&gt;0,'ÚHRADOVÝ KATALOG VZP - ZP'!$N271,"")</f>
        <v/>
      </c>
      <c r="P267" s="65"/>
      <c r="Q267" s="66" t="str">
        <f>IF(LEN('ÚHRADOVÝ KATALOG VZP - ZP'!Q271)&gt;0,'ÚHRADOVÝ KATALOG VZP - ZP'!Q271,"")</f>
        <v/>
      </c>
      <c r="R267" s="67" t="str">
        <f>IF(LEN('ÚHRADOVÝ KATALOG VZP - ZP'!O271)&gt;0,'ÚHRADOVÝ KATALOG VZP - ZP'!O271,"")</f>
        <v/>
      </c>
    </row>
    <row r="268" spans="1:18" ht="30" customHeight="1" x14ac:dyDescent="0.2">
      <c r="A268" s="81" t="str">
        <f>IF(LEN('VZP - KONTROLA'!S272)=0,"",'ÚHRADOVÝ KATALOG VZP - ZP'!A272)</f>
        <v/>
      </c>
      <c r="B268" s="82" t="str">
        <f>IF(LEN('ÚHRADOVÝ KATALOG VZP - ZP'!B272)&gt;0,'ÚHRADOVÝ KATALOG VZP - ZP'!B272,"")</f>
        <v/>
      </c>
      <c r="C268" s="102" t="str">
        <f>IF(LEN('ÚHRADOVÝ KATALOG VZP - ZP'!C272)&gt;0,UPPER('ÚHRADOVÝ KATALOG VZP - ZP'!C272),"")</f>
        <v/>
      </c>
      <c r="D268" s="60" t="str">
        <f>IF(LEN('ÚHRADOVÝ KATALOG VZP - ZP'!D272)&gt;0,UPPER('ÚHRADOVÝ KATALOG VZP - ZP'!D272),"")</f>
        <v/>
      </c>
      <c r="E268" s="61" t="str">
        <f>IF(LEN('ÚHRADOVÝ KATALOG VZP - ZP'!E272)&gt;0,'ÚHRADOVÝ KATALOG VZP - ZP'!E272,"")</f>
        <v/>
      </c>
      <c r="F268" s="61" t="str">
        <f>IF(LEN('ÚHRADOVÝ KATALOG VZP - ZP'!F272)&gt;0,UPPER('ÚHRADOVÝ KATALOG VZP - ZP'!F272),"")</f>
        <v/>
      </c>
      <c r="G268" s="61" t="str">
        <f>IF(LEN('ÚHRADOVÝ KATALOG VZP - ZP'!G272)&gt;0,UPPER('ÚHRADOVÝ KATALOG VZP - ZP'!G272),"")</f>
        <v/>
      </c>
      <c r="H268" s="61" t="str">
        <f>IF(LEN('ÚHRADOVÝ KATALOG VZP - ZP'!H272)&gt;0,UPPER('ÚHRADOVÝ KATALOG VZP - ZP'!H272),"")</f>
        <v/>
      </c>
      <c r="I268" s="61" t="str">
        <f>IF(LEN('ÚHRADOVÝ KATALOG VZP - ZP'!I272)&gt;0,UPPER('ÚHRADOVÝ KATALOG VZP - ZP'!I272),"")</f>
        <v/>
      </c>
      <c r="J268" s="62" t="str">
        <f>IF(LEN('ÚHRADOVÝ KATALOG VZP - ZP'!J272)&gt;0,'ÚHRADOVÝ KATALOG VZP - ZP'!J272,"")</f>
        <v/>
      </c>
      <c r="K268" s="61" t="str">
        <f>IF(LEN('ÚHRADOVÝ KATALOG VZP - ZP'!K272)&gt;0,UPPER('ÚHRADOVÝ KATALOG VZP - ZP'!K272),"")</f>
        <v/>
      </c>
      <c r="L268" s="63" t="str">
        <f>IF(LEN('ÚHRADOVÝ KATALOG VZP - ZP'!L272)&gt;0,'ÚHRADOVÝ KATALOG VZP - ZP'!L272,"")</f>
        <v/>
      </c>
      <c r="M268" s="64" t="str">
        <f>IF(LEN('ÚHRADOVÝ KATALOG VZP - ZP'!M272)&gt;0,'ÚHRADOVÝ KATALOG VZP - ZP'!M272,"")</f>
        <v/>
      </c>
      <c r="N268" s="48" t="str">
        <f>IF(LEN('ÚHRADOVÝ KATALOG VZP - ZP'!$N272)&gt;0,'ÚHRADOVÝ KATALOG VZP - ZP'!$N272,"")</f>
        <v/>
      </c>
      <c r="O268" s="48" t="str">
        <f>IF(LEN('ÚHRADOVÝ KATALOG VZP - ZP'!$N272)&gt;0,'ÚHRADOVÝ KATALOG VZP - ZP'!$N272,"")</f>
        <v/>
      </c>
      <c r="P268" s="65"/>
      <c r="Q268" s="66" t="str">
        <f>IF(LEN('ÚHRADOVÝ KATALOG VZP - ZP'!Q272)&gt;0,'ÚHRADOVÝ KATALOG VZP - ZP'!Q272,"")</f>
        <v/>
      </c>
      <c r="R268" s="67" t="str">
        <f>IF(LEN('ÚHRADOVÝ KATALOG VZP - ZP'!O272)&gt;0,'ÚHRADOVÝ KATALOG VZP - ZP'!O272,"")</f>
        <v/>
      </c>
    </row>
    <row r="269" spans="1:18" ht="30" customHeight="1" x14ac:dyDescent="0.2">
      <c r="A269" s="81" t="str">
        <f>IF(LEN('VZP - KONTROLA'!S273)=0,"",'ÚHRADOVÝ KATALOG VZP - ZP'!A273)</f>
        <v/>
      </c>
      <c r="B269" s="82" t="str">
        <f>IF(LEN('ÚHRADOVÝ KATALOG VZP - ZP'!B273)&gt;0,'ÚHRADOVÝ KATALOG VZP - ZP'!B273,"")</f>
        <v/>
      </c>
      <c r="C269" s="102" t="str">
        <f>IF(LEN('ÚHRADOVÝ KATALOG VZP - ZP'!C273)&gt;0,UPPER('ÚHRADOVÝ KATALOG VZP - ZP'!C273),"")</f>
        <v/>
      </c>
      <c r="D269" s="60" t="str">
        <f>IF(LEN('ÚHRADOVÝ KATALOG VZP - ZP'!D273)&gt;0,UPPER('ÚHRADOVÝ KATALOG VZP - ZP'!D273),"")</f>
        <v/>
      </c>
      <c r="E269" s="61" t="str">
        <f>IF(LEN('ÚHRADOVÝ KATALOG VZP - ZP'!E273)&gt;0,'ÚHRADOVÝ KATALOG VZP - ZP'!E273,"")</f>
        <v/>
      </c>
      <c r="F269" s="61" t="str">
        <f>IF(LEN('ÚHRADOVÝ KATALOG VZP - ZP'!F273)&gt;0,UPPER('ÚHRADOVÝ KATALOG VZP - ZP'!F273),"")</f>
        <v/>
      </c>
      <c r="G269" s="61" t="str">
        <f>IF(LEN('ÚHRADOVÝ KATALOG VZP - ZP'!G273)&gt;0,UPPER('ÚHRADOVÝ KATALOG VZP - ZP'!G273),"")</f>
        <v/>
      </c>
      <c r="H269" s="61" t="str">
        <f>IF(LEN('ÚHRADOVÝ KATALOG VZP - ZP'!H273)&gt;0,UPPER('ÚHRADOVÝ KATALOG VZP - ZP'!H273),"")</f>
        <v/>
      </c>
      <c r="I269" s="61" t="str">
        <f>IF(LEN('ÚHRADOVÝ KATALOG VZP - ZP'!I273)&gt;0,UPPER('ÚHRADOVÝ KATALOG VZP - ZP'!I273),"")</f>
        <v/>
      </c>
      <c r="J269" s="62" t="str">
        <f>IF(LEN('ÚHRADOVÝ KATALOG VZP - ZP'!J273)&gt;0,'ÚHRADOVÝ KATALOG VZP - ZP'!J273,"")</f>
        <v/>
      </c>
      <c r="K269" s="61" t="str">
        <f>IF(LEN('ÚHRADOVÝ KATALOG VZP - ZP'!K273)&gt;0,UPPER('ÚHRADOVÝ KATALOG VZP - ZP'!K273),"")</f>
        <v/>
      </c>
      <c r="L269" s="63" t="str">
        <f>IF(LEN('ÚHRADOVÝ KATALOG VZP - ZP'!L273)&gt;0,'ÚHRADOVÝ KATALOG VZP - ZP'!L273,"")</f>
        <v/>
      </c>
      <c r="M269" s="64" t="str">
        <f>IF(LEN('ÚHRADOVÝ KATALOG VZP - ZP'!M273)&gt;0,'ÚHRADOVÝ KATALOG VZP - ZP'!M273,"")</f>
        <v/>
      </c>
      <c r="N269" s="48" t="str">
        <f>IF(LEN('ÚHRADOVÝ KATALOG VZP - ZP'!$N273)&gt;0,'ÚHRADOVÝ KATALOG VZP - ZP'!$N273,"")</f>
        <v/>
      </c>
      <c r="O269" s="48" t="str">
        <f>IF(LEN('ÚHRADOVÝ KATALOG VZP - ZP'!$N273)&gt;0,'ÚHRADOVÝ KATALOG VZP - ZP'!$N273,"")</f>
        <v/>
      </c>
      <c r="P269" s="65"/>
      <c r="Q269" s="66" t="str">
        <f>IF(LEN('ÚHRADOVÝ KATALOG VZP - ZP'!Q273)&gt;0,'ÚHRADOVÝ KATALOG VZP - ZP'!Q273,"")</f>
        <v/>
      </c>
      <c r="R269" s="67" t="str">
        <f>IF(LEN('ÚHRADOVÝ KATALOG VZP - ZP'!O273)&gt;0,'ÚHRADOVÝ KATALOG VZP - ZP'!O273,"")</f>
        <v/>
      </c>
    </row>
    <row r="270" spans="1:18" ht="30" customHeight="1" x14ac:dyDescent="0.2">
      <c r="A270" s="81" t="str">
        <f>IF(LEN('VZP - KONTROLA'!S274)=0,"",'ÚHRADOVÝ KATALOG VZP - ZP'!A274)</f>
        <v/>
      </c>
      <c r="B270" s="82" t="str">
        <f>IF(LEN('ÚHRADOVÝ KATALOG VZP - ZP'!B274)&gt;0,'ÚHRADOVÝ KATALOG VZP - ZP'!B274,"")</f>
        <v/>
      </c>
      <c r="C270" s="102" t="str">
        <f>IF(LEN('ÚHRADOVÝ KATALOG VZP - ZP'!C274)&gt;0,UPPER('ÚHRADOVÝ KATALOG VZP - ZP'!C274),"")</f>
        <v/>
      </c>
      <c r="D270" s="60" t="str">
        <f>IF(LEN('ÚHRADOVÝ KATALOG VZP - ZP'!D274)&gt;0,UPPER('ÚHRADOVÝ KATALOG VZP - ZP'!D274),"")</f>
        <v/>
      </c>
      <c r="E270" s="61" t="str">
        <f>IF(LEN('ÚHRADOVÝ KATALOG VZP - ZP'!E274)&gt;0,'ÚHRADOVÝ KATALOG VZP - ZP'!E274,"")</f>
        <v/>
      </c>
      <c r="F270" s="61" t="str">
        <f>IF(LEN('ÚHRADOVÝ KATALOG VZP - ZP'!F274)&gt;0,UPPER('ÚHRADOVÝ KATALOG VZP - ZP'!F274),"")</f>
        <v/>
      </c>
      <c r="G270" s="61" t="str">
        <f>IF(LEN('ÚHRADOVÝ KATALOG VZP - ZP'!G274)&gt;0,UPPER('ÚHRADOVÝ KATALOG VZP - ZP'!G274),"")</f>
        <v/>
      </c>
      <c r="H270" s="61" t="str">
        <f>IF(LEN('ÚHRADOVÝ KATALOG VZP - ZP'!H274)&gt;0,UPPER('ÚHRADOVÝ KATALOG VZP - ZP'!H274),"")</f>
        <v/>
      </c>
      <c r="I270" s="61" t="str">
        <f>IF(LEN('ÚHRADOVÝ KATALOG VZP - ZP'!I274)&gt;0,UPPER('ÚHRADOVÝ KATALOG VZP - ZP'!I274),"")</f>
        <v/>
      </c>
      <c r="J270" s="62" t="str">
        <f>IF(LEN('ÚHRADOVÝ KATALOG VZP - ZP'!J274)&gt;0,'ÚHRADOVÝ KATALOG VZP - ZP'!J274,"")</f>
        <v/>
      </c>
      <c r="K270" s="61" t="str">
        <f>IF(LEN('ÚHRADOVÝ KATALOG VZP - ZP'!K274)&gt;0,UPPER('ÚHRADOVÝ KATALOG VZP - ZP'!K274),"")</f>
        <v/>
      </c>
      <c r="L270" s="63" t="str">
        <f>IF(LEN('ÚHRADOVÝ KATALOG VZP - ZP'!L274)&gt;0,'ÚHRADOVÝ KATALOG VZP - ZP'!L274,"")</f>
        <v/>
      </c>
      <c r="M270" s="64" t="str">
        <f>IF(LEN('ÚHRADOVÝ KATALOG VZP - ZP'!M274)&gt;0,'ÚHRADOVÝ KATALOG VZP - ZP'!M274,"")</f>
        <v/>
      </c>
      <c r="N270" s="48" t="str">
        <f>IF(LEN('ÚHRADOVÝ KATALOG VZP - ZP'!$N274)&gt;0,'ÚHRADOVÝ KATALOG VZP - ZP'!$N274,"")</f>
        <v/>
      </c>
      <c r="O270" s="48" t="str">
        <f>IF(LEN('ÚHRADOVÝ KATALOG VZP - ZP'!$N274)&gt;0,'ÚHRADOVÝ KATALOG VZP - ZP'!$N274,"")</f>
        <v/>
      </c>
      <c r="P270" s="65"/>
      <c r="Q270" s="66" t="str">
        <f>IF(LEN('ÚHRADOVÝ KATALOG VZP - ZP'!Q274)&gt;0,'ÚHRADOVÝ KATALOG VZP - ZP'!Q274,"")</f>
        <v/>
      </c>
      <c r="R270" s="67" t="str">
        <f>IF(LEN('ÚHRADOVÝ KATALOG VZP - ZP'!O274)&gt;0,'ÚHRADOVÝ KATALOG VZP - ZP'!O274,"")</f>
        <v/>
      </c>
    </row>
    <row r="271" spans="1:18" ht="30" customHeight="1" x14ac:dyDescent="0.2">
      <c r="A271" s="81" t="str">
        <f>IF(LEN('VZP - KONTROLA'!S275)=0,"",'ÚHRADOVÝ KATALOG VZP - ZP'!A275)</f>
        <v/>
      </c>
      <c r="B271" s="82" t="str">
        <f>IF(LEN('ÚHRADOVÝ KATALOG VZP - ZP'!B275)&gt;0,'ÚHRADOVÝ KATALOG VZP - ZP'!B275,"")</f>
        <v/>
      </c>
      <c r="C271" s="102" t="str">
        <f>IF(LEN('ÚHRADOVÝ KATALOG VZP - ZP'!C275)&gt;0,UPPER('ÚHRADOVÝ KATALOG VZP - ZP'!C275),"")</f>
        <v/>
      </c>
      <c r="D271" s="60" t="str">
        <f>IF(LEN('ÚHRADOVÝ KATALOG VZP - ZP'!D275)&gt;0,UPPER('ÚHRADOVÝ KATALOG VZP - ZP'!D275),"")</f>
        <v/>
      </c>
      <c r="E271" s="61" t="str">
        <f>IF(LEN('ÚHRADOVÝ KATALOG VZP - ZP'!E275)&gt;0,'ÚHRADOVÝ KATALOG VZP - ZP'!E275,"")</f>
        <v/>
      </c>
      <c r="F271" s="61" t="str">
        <f>IF(LEN('ÚHRADOVÝ KATALOG VZP - ZP'!F275)&gt;0,UPPER('ÚHRADOVÝ KATALOG VZP - ZP'!F275),"")</f>
        <v/>
      </c>
      <c r="G271" s="61" t="str">
        <f>IF(LEN('ÚHRADOVÝ KATALOG VZP - ZP'!G275)&gt;0,UPPER('ÚHRADOVÝ KATALOG VZP - ZP'!G275),"")</f>
        <v/>
      </c>
      <c r="H271" s="61" t="str">
        <f>IF(LEN('ÚHRADOVÝ KATALOG VZP - ZP'!H275)&gt;0,UPPER('ÚHRADOVÝ KATALOG VZP - ZP'!H275),"")</f>
        <v/>
      </c>
      <c r="I271" s="61" t="str">
        <f>IF(LEN('ÚHRADOVÝ KATALOG VZP - ZP'!I275)&gt;0,UPPER('ÚHRADOVÝ KATALOG VZP - ZP'!I275),"")</f>
        <v/>
      </c>
      <c r="J271" s="62" t="str">
        <f>IF(LEN('ÚHRADOVÝ KATALOG VZP - ZP'!J275)&gt;0,'ÚHRADOVÝ KATALOG VZP - ZP'!J275,"")</f>
        <v/>
      </c>
      <c r="K271" s="61" t="str">
        <f>IF(LEN('ÚHRADOVÝ KATALOG VZP - ZP'!K275)&gt;0,UPPER('ÚHRADOVÝ KATALOG VZP - ZP'!K275),"")</f>
        <v/>
      </c>
      <c r="L271" s="63" t="str">
        <f>IF(LEN('ÚHRADOVÝ KATALOG VZP - ZP'!L275)&gt;0,'ÚHRADOVÝ KATALOG VZP - ZP'!L275,"")</f>
        <v/>
      </c>
      <c r="M271" s="64" t="str">
        <f>IF(LEN('ÚHRADOVÝ KATALOG VZP - ZP'!M275)&gt;0,'ÚHRADOVÝ KATALOG VZP - ZP'!M275,"")</f>
        <v/>
      </c>
      <c r="N271" s="48" t="str">
        <f>IF(LEN('ÚHRADOVÝ KATALOG VZP - ZP'!$N275)&gt;0,'ÚHRADOVÝ KATALOG VZP - ZP'!$N275,"")</f>
        <v/>
      </c>
      <c r="O271" s="48" t="str">
        <f>IF(LEN('ÚHRADOVÝ KATALOG VZP - ZP'!$N275)&gt;0,'ÚHRADOVÝ KATALOG VZP - ZP'!$N275,"")</f>
        <v/>
      </c>
      <c r="P271" s="65"/>
      <c r="Q271" s="66" t="str">
        <f>IF(LEN('ÚHRADOVÝ KATALOG VZP - ZP'!Q275)&gt;0,'ÚHRADOVÝ KATALOG VZP - ZP'!Q275,"")</f>
        <v/>
      </c>
      <c r="R271" s="67" t="str">
        <f>IF(LEN('ÚHRADOVÝ KATALOG VZP - ZP'!O275)&gt;0,'ÚHRADOVÝ KATALOG VZP - ZP'!O275,"")</f>
        <v/>
      </c>
    </row>
    <row r="272" spans="1:18" ht="30" customHeight="1" x14ac:dyDescent="0.2">
      <c r="A272" s="81" t="str">
        <f>IF(LEN('VZP - KONTROLA'!S276)=0,"",'ÚHRADOVÝ KATALOG VZP - ZP'!A276)</f>
        <v/>
      </c>
      <c r="B272" s="82" t="str">
        <f>IF(LEN('ÚHRADOVÝ KATALOG VZP - ZP'!B276)&gt;0,'ÚHRADOVÝ KATALOG VZP - ZP'!B276,"")</f>
        <v/>
      </c>
      <c r="C272" s="102" t="str">
        <f>IF(LEN('ÚHRADOVÝ KATALOG VZP - ZP'!C276)&gt;0,UPPER('ÚHRADOVÝ KATALOG VZP - ZP'!C276),"")</f>
        <v/>
      </c>
      <c r="D272" s="60" t="str">
        <f>IF(LEN('ÚHRADOVÝ KATALOG VZP - ZP'!D276)&gt;0,UPPER('ÚHRADOVÝ KATALOG VZP - ZP'!D276),"")</f>
        <v/>
      </c>
      <c r="E272" s="61" t="str">
        <f>IF(LEN('ÚHRADOVÝ KATALOG VZP - ZP'!E276)&gt;0,'ÚHRADOVÝ KATALOG VZP - ZP'!E276,"")</f>
        <v/>
      </c>
      <c r="F272" s="61" t="str">
        <f>IF(LEN('ÚHRADOVÝ KATALOG VZP - ZP'!F276)&gt;0,UPPER('ÚHRADOVÝ KATALOG VZP - ZP'!F276),"")</f>
        <v/>
      </c>
      <c r="G272" s="61" t="str">
        <f>IF(LEN('ÚHRADOVÝ KATALOG VZP - ZP'!G276)&gt;0,UPPER('ÚHRADOVÝ KATALOG VZP - ZP'!G276),"")</f>
        <v/>
      </c>
      <c r="H272" s="61" t="str">
        <f>IF(LEN('ÚHRADOVÝ KATALOG VZP - ZP'!H276)&gt;0,UPPER('ÚHRADOVÝ KATALOG VZP - ZP'!H276),"")</f>
        <v/>
      </c>
      <c r="I272" s="61" t="str">
        <f>IF(LEN('ÚHRADOVÝ KATALOG VZP - ZP'!I276)&gt;0,UPPER('ÚHRADOVÝ KATALOG VZP - ZP'!I276),"")</f>
        <v/>
      </c>
      <c r="J272" s="62" t="str">
        <f>IF(LEN('ÚHRADOVÝ KATALOG VZP - ZP'!J276)&gt;0,'ÚHRADOVÝ KATALOG VZP - ZP'!J276,"")</f>
        <v/>
      </c>
      <c r="K272" s="61" t="str">
        <f>IF(LEN('ÚHRADOVÝ KATALOG VZP - ZP'!K276)&gt;0,UPPER('ÚHRADOVÝ KATALOG VZP - ZP'!K276),"")</f>
        <v/>
      </c>
      <c r="L272" s="63" t="str">
        <f>IF(LEN('ÚHRADOVÝ KATALOG VZP - ZP'!L276)&gt;0,'ÚHRADOVÝ KATALOG VZP - ZP'!L276,"")</f>
        <v/>
      </c>
      <c r="M272" s="64" t="str">
        <f>IF(LEN('ÚHRADOVÝ KATALOG VZP - ZP'!M276)&gt;0,'ÚHRADOVÝ KATALOG VZP - ZP'!M276,"")</f>
        <v/>
      </c>
      <c r="N272" s="48" t="str">
        <f>IF(LEN('ÚHRADOVÝ KATALOG VZP - ZP'!$N276)&gt;0,'ÚHRADOVÝ KATALOG VZP - ZP'!$N276,"")</f>
        <v/>
      </c>
      <c r="O272" s="48" t="str">
        <f>IF(LEN('ÚHRADOVÝ KATALOG VZP - ZP'!$N276)&gt;0,'ÚHRADOVÝ KATALOG VZP - ZP'!$N276,"")</f>
        <v/>
      </c>
      <c r="P272" s="65"/>
      <c r="Q272" s="66" t="str">
        <f>IF(LEN('ÚHRADOVÝ KATALOG VZP - ZP'!Q276)&gt;0,'ÚHRADOVÝ KATALOG VZP - ZP'!Q276,"")</f>
        <v/>
      </c>
      <c r="R272" s="67" t="str">
        <f>IF(LEN('ÚHRADOVÝ KATALOG VZP - ZP'!O276)&gt;0,'ÚHRADOVÝ KATALOG VZP - ZP'!O276,"")</f>
        <v/>
      </c>
    </row>
    <row r="273" spans="1:18" ht="30" customHeight="1" x14ac:dyDescent="0.2">
      <c r="A273" s="81" t="str">
        <f>IF(LEN('VZP - KONTROLA'!S277)=0,"",'ÚHRADOVÝ KATALOG VZP - ZP'!A277)</f>
        <v/>
      </c>
      <c r="B273" s="82" t="str">
        <f>IF(LEN('ÚHRADOVÝ KATALOG VZP - ZP'!B277)&gt;0,'ÚHRADOVÝ KATALOG VZP - ZP'!B277,"")</f>
        <v/>
      </c>
      <c r="C273" s="102" t="str">
        <f>IF(LEN('ÚHRADOVÝ KATALOG VZP - ZP'!C277)&gt;0,UPPER('ÚHRADOVÝ KATALOG VZP - ZP'!C277),"")</f>
        <v/>
      </c>
      <c r="D273" s="60" t="str">
        <f>IF(LEN('ÚHRADOVÝ KATALOG VZP - ZP'!D277)&gt;0,UPPER('ÚHRADOVÝ KATALOG VZP - ZP'!D277),"")</f>
        <v/>
      </c>
      <c r="E273" s="61" t="str">
        <f>IF(LEN('ÚHRADOVÝ KATALOG VZP - ZP'!E277)&gt;0,'ÚHRADOVÝ KATALOG VZP - ZP'!E277,"")</f>
        <v/>
      </c>
      <c r="F273" s="61" t="str">
        <f>IF(LEN('ÚHRADOVÝ KATALOG VZP - ZP'!F277)&gt;0,UPPER('ÚHRADOVÝ KATALOG VZP - ZP'!F277),"")</f>
        <v/>
      </c>
      <c r="G273" s="61" t="str">
        <f>IF(LEN('ÚHRADOVÝ KATALOG VZP - ZP'!G277)&gt;0,UPPER('ÚHRADOVÝ KATALOG VZP - ZP'!G277),"")</f>
        <v/>
      </c>
      <c r="H273" s="61" t="str">
        <f>IF(LEN('ÚHRADOVÝ KATALOG VZP - ZP'!H277)&gt;0,UPPER('ÚHRADOVÝ KATALOG VZP - ZP'!H277),"")</f>
        <v/>
      </c>
      <c r="I273" s="61" t="str">
        <f>IF(LEN('ÚHRADOVÝ KATALOG VZP - ZP'!I277)&gt;0,UPPER('ÚHRADOVÝ KATALOG VZP - ZP'!I277),"")</f>
        <v/>
      </c>
      <c r="J273" s="62" t="str">
        <f>IF(LEN('ÚHRADOVÝ KATALOG VZP - ZP'!J277)&gt;0,'ÚHRADOVÝ KATALOG VZP - ZP'!J277,"")</f>
        <v/>
      </c>
      <c r="K273" s="61" t="str">
        <f>IF(LEN('ÚHRADOVÝ KATALOG VZP - ZP'!K277)&gt;0,UPPER('ÚHRADOVÝ KATALOG VZP - ZP'!K277),"")</f>
        <v/>
      </c>
      <c r="L273" s="63" t="str">
        <f>IF(LEN('ÚHRADOVÝ KATALOG VZP - ZP'!L277)&gt;0,'ÚHRADOVÝ KATALOG VZP - ZP'!L277,"")</f>
        <v/>
      </c>
      <c r="M273" s="64" t="str">
        <f>IF(LEN('ÚHRADOVÝ KATALOG VZP - ZP'!M277)&gt;0,'ÚHRADOVÝ KATALOG VZP - ZP'!M277,"")</f>
        <v/>
      </c>
      <c r="N273" s="48" t="str">
        <f>IF(LEN('ÚHRADOVÝ KATALOG VZP - ZP'!$N277)&gt;0,'ÚHRADOVÝ KATALOG VZP - ZP'!$N277,"")</f>
        <v/>
      </c>
      <c r="O273" s="48" t="str">
        <f>IF(LEN('ÚHRADOVÝ KATALOG VZP - ZP'!$N277)&gt;0,'ÚHRADOVÝ KATALOG VZP - ZP'!$N277,"")</f>
        <v/>
      </c>
      <c r="P273" s="65"/>
      <c r="Q273" s="66" t="str">
        <f>IF(LEN('ÚHRADOVÝ KATALOG VZP - ZP'!Q277)&gt;0,'ÚHRADOVÝ KATALOG VZP - ZP'!Q277,"")</f>
        <v/>
      </c>
      <c r="R273" s="67" t="str">
        <f>IF(LEN('ÚHRADOVÝ KATALOG VZP - ZP'!O277)&gt;0,'ÚHRADOVÝ KATALOG VZP - ZP'!O277,"")</f>
        <v/>
      </c>
    </row>
    <row r="274" spans="1:18" ht="30" customHeight="1" x14ac:dyDescent="0.2">
      <c r="A274" s="81" t="str">
        <f>IF(LEN('VZP - KONTROLA'!S278)=0,"",'ÚHRADOVÝ KATALOG VZP - ZP'!A278)</f>
        <v/>
      </c>
      <c r="B274" s="82" t="str">
        <f>IF(LEN('ÚHRADOVÝ KATALOG VZP - ZP'!B278)&gt;0,'ÚHRADOVÝ KATALOG VZP - ZP'!B278,"")</f>
        <v/>
      </c>
      <c r="C274" s="102" t="str">
        <f>IF(LEN('ÚHRADOVÝ KATALOG VZP - ZP'!C278)&gt;0,UPPER('ÚHRADOVÝ KATALOG VZP - ZP'!C278),"")</f>
        <v/>
      </c>
      <c r="D274" s="60" t="str">
        <f>IF(LEN('ÚHRADOVÝ KATALOG VZP - ZP'!D278)&gt;0,UPPER('ÚHRADOVÝ KATALOG VZP - ZP'!D278),"")</f>
        <v/>
      </c>
      <c r="E274" s="61" t="str">
        <f>IF(LEN('ÚHRADOVÝ KATALOG VZP - ZP'!E278)&gt;0,'ÚHRADOVÝ KATALOG VZP - ZP'!E278,"")</f>
        <v/>
      </c>
      <c r="F274" s="61" t="str">
        <f>IF(LEN('ÚHRADOVÝ KATALOG VZP - ZP'!F278)&gt;0,UPPER('ÚHRADOVÝ KATALOG VZP - ZP'!F278),"")</f>
        <v/>
      </c>
      <c r="G274" s="61" t="str">
        <f>IF(LEN('ÚHRADOVÝ KATALOG VZP - ZP'!G278)&gt;0,UPPER('ÚHRADOVÝ KATALOG VZP - ZP'!G278),"")</f>
        <v/>
      </c>
      <c r="H274" s="61" t="str">
        <f>IF(LEN('ÚHRADOVÝ KATALOG VZP - ZP'!H278)&gt;0,UPPER('ÚHRADOVÝ KATALOG VZP - ZP'!H278),"")</f>
        <v/>
      </c>
      <c r="I274" s="61" t="str">
        <f>IF(LEN('ÚHRADOVÝ KATALOG VZP - ZP'!I278)&gt;0,UPPER('ÚHRADOVÝ KATALOG VZP - ZP'!I278),"")</f>
        <v/>
      </c>
      <c r="J274" s="62" t="str">
        <f>IF(LEN('ÚHRADOVÝ KATALOG VZP - ZP'!J278)&gt;0,'ÚHRADOVÝ KATALOG VZP - ZP'!J278,"")</f>
        <v/>
      </c>
      <c r="K274" s="61" t="str">
        <f>IF(LEN('ÚHRADOVÝ KATALOG VZP - ZP'!K278)&gt;0,UPPER('ÚHRADOVÝ KATALOG VZP - ZP'!K278),"")</f>
        <v/>
      </c>
      <c r="L274" s="63" t="str">
        <f>IF(LEN('ÚHRADOVÝ KATALOG VZP - ZP'!L278)&gt;0,'ÚHRADOVÝ KATALOG VZP - ZP'!L278,"")</f>
        <v/>
      </c>
      <c r="M274" s="64" t="str">
        <f>IF(LEN('ÚHRADOVÝ KATALOG VZP - ZP'!M278)&gt;0,'ÚHRADOVÝ KATALOG VZP - ZP'!M278,"")</f>
        <v/>
      </c>
      <c r="N274" s="48" t="str">
        <f>IF(LEN('ÚHRADOVÝ KATALOG VZP - ZP'!$N278)&gt;0,'ÚHRADOVÝ KATALOG VZP - ZP'!$N278,"")</f>
        <v/>
      </c>
      <c r="O274" s="48" t="str">
        <f>IF(LEN('ÚHRADOVÝ KATALOG VZP - ZP'!$N278)&gt;0,'ÚHRADOVÝ KATALOG VZP - ZP'!$N278,"")</f>
        <v/>
      </c>
      <c r="P274" s="65"/>
      <c r="Q274" s="66" t="str">
        <f>IF(LEN('ÚHRADOVÝ KATALOG VZP - ZP'!Q278)&gt;0,'ÚHRADOVÝ KATALOG VZP - ZP'!Q278,"")</f>
        <v/>
      </c>
      <c r="R274" s="67" t="str">
        <f>IF(LEN('ÚHRADOVÝ KATALOG VZP - ZP'!O278)&gt;0,'ÚHRADOVÝ KATALOG VZP - ZP'!O278,"")</f>
        <v/>
      </c>
    </row>
    <row r="275" spans="1:18" ht="30" customHeight="1" x14ac:dyDescent="0.2">
      <c r="A275" s="81" t="str">
        <f>IF(LEN('VZP - KONTROLA'!S279)=0,"",'ÚHRADOVÝ KATALOG VZP - ZP'!A279)</f>
        <v/>
      </c>
      <c r="B275" s="82" t="str">
        <f>IF(LEN('ÚHRADOVÝ KATALOG VZP - ZP'!B279)&gt;0,'ÚHRADOVÝ KATALOG VZP - ZP'!B279,"")</f>
        <v/>
      </c>
      <c r="C275" s="102" t="str">
        <f>IF(LEN('ÚHRADOVÝ KATALOG VZP - ZP'!C279)&gt;0,UPPER('ÚHRADOVÝ KATALOG VZP - ZP'!C279),"")</f>
        <v/>
      </c>
      <c r="D275" s="60" t="str">
        <f>IF(LEN('ÚHRADOVÝ KATALOG VZP - ZP'!D279)&gt;0,UPPER('ÚHRADOVÝ KATALOG VZP - ZP'!D279),"")</f>
        <v/>
      </c>
      <c r="E275" s="61" t="str">
        <f>IF(LEN('ÚHRADOVÝ KATALOG VZP - ZP'!E279)&gt;0,'ÚHRADOVÝ KATALOG VZP - ZP'!E279,"")</f>
        <v/>
      </c>
      <c r="F275" s="61" t="str">
        <f>IF(LEN('ÚHRADOVÝ KATALOG VZP - ZP'!F279)&gt;0,UPPER('ÚHRADOVÝ KATALOG VZP - ZP'!F279),"")</f>
        <v/>
      </c>
      <c r="G275" s="61" t="str">
        <f>IF(LEN('ÚHRADOVÝ KATALOG VZP - ZP'!G279)&gt;0,UPPER('ÚHRADOVÝ KATALOG VZP - ZP'!G279),"")</f>
        <v/>
      </c>
      <c r="H275" s="61" t="str">
        <f>IF(LEN('ÚHRADOVÝ KATALOG VZP - ZP'!H279)&gt;0,UPPER('ÚHRADOVÝ KATALOG VZP - ZP'!H279),"")</f>
        <v/>
      </c>
      <c r="I275" s="61" t="str">
        <f>IF(LEN('ÚHRADOVÝ KATALOG VZP - ZP'!I279)&gt;0,UPPER('ÚHRADOVÝ KATALOG VZP - ZP'!I279),"")</f>
        <v/>
      </c>
      <c r="J275" s="62" t="str">
        <f>IF(LEN('ÚHRADOVÝ KATALOG VZP - ZP'!J279)&gt;0,'ÚHRADOVÝ KATALOG VZP - ZP'!J279,"")</f>
        <v/>
      </c>
      <c r="K275" s="61" t="str">
        <f>IF(LEN('ÚHRADOVÝ KATALOG VZP - ZP'!K279)&gt;0,UPPER('ÚHRADOVÝ KATALOG VZP - ZP'!K279),"")</f>
        <v/>
      </c>
      <c r="L275" s="63" t="str">
        <f>IF(LEN('ÚHRADOVÝ KATALOG VZP - ZP'!L279)&gt;0,'ÚHRADOVÝ KATALOG VZP - ZP'!L279,"")</f>
        <v/>
      </c>
      <c r="M275" s="64" t="str">
        <f>IF(LEN('ÚHRADOVÝ KATALOG VZP - ZP'!M279)&gt;0,'ÚHRADOVÝ KATALOG VZP - ZP'!M279,"")</f>
        <v/>
      </c>
      <c r="N275" s="48" t="str">
        <f>IF(LEN('ÚHRADOVÝ KATALOG VZP - ZP'!$N279)&gt;0,'ÚHRADOVÝ KATALOG VZP - ZP'!$N279,"")</f>
        <v/>
      </c>
      <c r="O275" s="48" t="str">
        <f>IF(LEN('ÚHRADOVÝ KATALOG VZP - ZP'!$N279)&gt;0,'ÚHRADOVÝ KATALOG VZP - ZP'!$N279,"")</f>
        <v/>
      </c>
      <c r="P275" s="65"/>
      <c r="Q275" s="66" t="str">
        <f>IF(LEN('ÚHRADOVÝ KATALOG VZP - ZP'!Q279)&gt;0,'ÚHRADOVÝ KATALOG VZP - ZP'!Q279,"")</f>
        <v/>
      </c>
      <c r="R275" s="67" t="str">
        <f>IF(LEN('ÚHRADOVÝ KATALOG VZP - ZP'!O279)&gt;0,'ÚHRADOVÝ KATALOG VZP - ZP'!O279,"")</f>
        <v/>
      </c>
    </row>
    <row r="276" spans="1:18" ht="30" customHeight="1" x14ac:dyDescent="0.2">
      <c r="A276" s="81" t="str">
        <f>IF(LEN('VZP - KONTROLA'!S280)=0,"",'ÚHRADOVÝ KATALOG VZP - ZP'!A280)</f>
        <v/>
      </c>
      <c r="B276" s="82" t="str">
        <f>IF(LEN('ÚHRADOVÝ KATALOG VZP - ZP'!B280)&gt;0,'ÚHRADOVÝ KATALOG VZP - ZP'!B280,"")</f>
        <v/>
      </c>
      <c r="C276" s="102" t="str">
        <f>IF(LEN('ÚHRADOVÝ KATALOG VZP - ZP'!C280)&gt;0,UPPER('ÚHRADOVÝ KATALOG VZP - ZP'!C280),"")</f>
        <v/>
      </c>
      <c r="D276" s="60" t="str">
        <f>IF(LEN('ÚHRADOVÝ KATALOG VZP - ZP'!D280)&gt;0,UPPER('ÚHRADOVÝ KATALOG VZP - ZP'!D280),"")</f>
        <v/>
      </c>
      <c r="E276" s="61" t="str">
        <f>IF(LEN('ÚHRADOVÝ KATALOG VZP - ZP'!E280)&gt;0,'ÚHRADOVÝ KATALOG VZP - ZP'!E280,"")</f>
        <v/>
      </c>
      <c r="F276" s="61" t="str">
        <f>IF(LEN('ÚHRADOVÝ KATALOG VZP - ZP'!F280)&gt;0,UPPER('ÚHRADOVÝ KATALOG VZP - ZP'!F280),"")</f>
        <v/>
      </c>
      <c r="G276" s="61" t="str">
        <f>IF(LEN('ÚHRADOVÝ KATALOG VZP - ZP'!G280)&gt;0,UPPER('ÚHRADOVÝ KATALOG VZP - ZP'!G280),"")</f>
        <v/>
      </c>
      <c r="H276" s="61" t="str">
        <f>IF(LEN('ÚHRADOVÝ KATALOG VZP - ZP'!H280)&gt;0,UPPER('ÚHRADOVÝ KATALOG VZP - ZP'!H280),"")</f>
        <v/>
      </c>
      <c r="I276" s="61" t="str">
        <f>IF(LEN('ÚHRADOVÝ KATALOG VZP - ZP'!I280)&gt;0,UPPER('ÚHRADOVÝ KATALOG VZP - ZP'!I280),"")</f>
        <v/>
      </c>
      <c r="J276" s="62" t="str">
        <f>IF(LEN('ÚHRADOVÝ KATALOG VZP - ZP'!J280)&gt;0,'ÚHRADOVÝ KATALOG VZP - ZP'!J280,"")</f>
        <v/>
      </c>
      <c r="K276" s="61" t="str">
        <f>IF(LEN('ÚHRADOVÝ KATALOG VZP - ZP'!K280)&gt;0,UPPER('ÚHRADOVÝ KATALOG VZP - ZP'!K280),"")</f>
        <v/>
      </c>
      <c r="L276" s="63" t="str">
        <f>IF(LEN('ÚHRADOVÝ KATALOG VZP - ZP'!L280)&gt;0,'ÚHRADOVÝ KATALOG VZP - ZP'!L280,"")</f>
        <v/>
      </c>
      <c r="M276" s="64" t="str">
        <f>IF(LEN('ÚHRADOVÝ KATALOG VZP - ZP'!M280)&gt;0,'ÚHRADOVÝ KATALOG VZP - ZP'!M280,"")</f>
        <v/>
      </c>
      <c r="N276" s="48" t="str">
        <f>IF(LEN('ÚHRADOVÝ KATALOG VZP - ZP'!$N280)&gt;0,'ÚHRADOVÝ KATALOG VZP - ZP'!$N280,"")</f>
        <v/>
      </c>
      <c r="O276" s="48" t="str">
        <f>IF(LEN('ÚHRADOVÝ KATALOG VZP - ZP'!$N280)&gt;0,'ÚHRADOVÝ KATALOG VZP - ZP'!$N280,"")</f>
        <v/>
      </c>
      <c r="P276" s="65"/>
      <c r="Q276" s="66" t="str">
        <f>IF(LEN('ÚHRADOVÝ KATALOG VZP - ZP'!Q280)&gt;0,'ÚHRADOVÝ KATALOG VZP - ZP'!Q280,"")</f>
        <v/>
      </c>
      <c r="R276" s="67" t="str">
        <f>IF(LEN('ÚHRADOVÝ KATALOG VZP - ZP'!O280)&gt;0,'ÚHRADOVÝ KATALOG VZP - ZP'!O280,"")</f>
        <v/>
      </c>
    </row>
    <row r="277" spans="1:18" ht="30" customHeight="1" x14ac:dyDescent="0.2">
      <c r="A277" s="81" t="str">
        <f>IF(LEN('VZP - KONTROLA'!S281)=0,"",'ÚHRADOVÝ KATALOG VZP - ZP'!A281)</f>
        <v/>
      </c>
      <c r="B277" s="82" t="str">
        <f>IF(LEN('ÚHRADOVÝ KATALOG VZP - ZP'!B281)&gt;0,'ÚHRADOVÝ KATALOG VZP - ZP'!B281,"")</f>
        <v/>
      </c>
      <c r="C277" s="102" t="str">
        <f>IF(LEN('ÚHRADOVÝ KATALOG VZP - ZP'!C281)&gt;0,UPPER('ÚHRADOVÝ KATALOG VZP - ZP'!C281),"")</f>
        <v/>
      </c>
      <c r="D277" s="60" t="str">
        <f>IF(LEN('ÚHRADOVÝ KATALOG VZP - ZP'!D281)&gt;0,UPPER('ÚHRADOVÝ KATALOG VZP - ZP'!D281),"")</f>
        <v/>
      </c>
      <c r="E277" s="61" t="str">
        <f>IF(LEN('ÚHRADOVÝ KATALOG VZP - ZP'!E281)&gt;0,'ÚHRADOVÝ KATALOG VZP - ZP'!E281,"")</f>
        <v/>
      </c>
      <c r="F277" s="61" t="str">
        <f>IF(LEN('ÚHRADOVÝ KATALOG VZP - ZP'!F281)&gt;0,UPPER('ÚHRADOVÝ KATALOG VZP - ZP'!F281),"")</f>
        <v/>
      </c>
      <c r="G277" s="61" t="str">
        <f>IF(LEN('ÚHRADOVÝ KATALOG VZP - ZP'!G281)&gt;0,UPPER('ÚHRADOVÝ KATALOG VZP - ZP'!G281),"")</f>
        <v/>
      </c>
      <c r="H277" s="61" t="str">
        <f>IF(LEN('ÚHRADOVÝ KATALOG VZP - ZP'!H281)&gt;0,UPPER('ÚHRADOVÝ KATALOG VZP - ZP'!H281),"")</f>
        <v/>
      </c>
      <c r="I277" s="61" t="str">
        <f>IF(LEN('ÚHRADOVÝ KATALOG VZP - ZP'!I281)&gt;0,UPPER('ÚHRADOVÝ KATALOG VZP - ZP'!I281),"")</f>
        <v/>
      </c>
      <c r="J277" s="62" t="str">
        <f>IF(LEN('ÚHRADOVÝ KATALOG VZP - ZP'!J281)&gt;0,'ÚHRADOVÝ KATALOG VZP - ZP'!J281,"")</f>
        <v/>
      </c>
      <c r="K277" s="61" t="str">
        <f>IF(LEN('ÚHRADOVÝ KATALOG VZP - ZP'!K281)&gt;0,UPPER('ÚHRADOVÝ KATALOG VZP - ZP'!K281),"")</f>
        <v/>
      </c>
      <c r="L277" s="63" t="str">
        <f>IF(LEN('ÚHRADOVÝ KATALOG VZP - ZP'!L281)&gt;0,'ÚHRADOVÝ KATALOG VZP - ZP'!L281,"")</f>
        <v/>
      </c>
      <c r="M277" s="64" t="str">
        <f>IF(LEN('ÚHRADOVÝ KATALOG VZP - ZP'!M281)&gt;0,'ÚHRADOVÝ KATALOG VZP - ZP'!M281,"")</f>
        <v/>
      </c>
      <c r="N277" s="48" t="str">
        <f>IF(LEN('ÚHRADOVÝ KATALOG VZP - ZP'!$N281)&gt;0,'ÚHRADOVÝ KATALOG VZP - ZP'!$N281,"")</f>
        <v/>
      </c>
      <c r="O277" s="48" t="str">
        <f>IF(LEN('ÚHRADOVÝ KATALOG VZP - ZP'!$N281)&gt;0,'ÚHRADOVÝ KATALOG VZP - ZP'!$N281,"")</f>
        <v/>
      </c>
      <c r="P277" s="65"/>
      <c r="Q277" s="66" t="str">
        <f>IF(LEN('ÚHRADOVÝ KATALOG VZP - ZP'!Q281)&gt;0,'ÚHRADOVÝ KATALOG VZP - ZP'!Q281,"")</f>
        <v/>
      </c>
      <c r="R277" s="67" t="str">
        <f>IF(LEN('ÚHRADOVÝ KATALOG VZP - ZP'!O281)&gt;0,'ÚHRADOVÝ KATALOG VZP - ZP'!O281,"")</f>
        <v/>
      </c>
    </row>
    <row r="278" spans="1:18" ht="30" customHeight="1" x14ac:dyDescent="0.2">
      <c r="A278" s="81" t="str">
        <f>IF(LEN('VZP - KONTROLA'!S282)=0,"",'ÚHRADOVÝ KATALOG VZP - ZP'!A282)</f>
        <v/>
      </c>
      <c r="B278" s="82" t="str">
        <f>IF(LEN('ÚHRADOVÝ KATALOG VZP - ZP'!B282)&gt;0,'ÚHRADOVÝ KATALOG VZP - ZP'!B282,"")</f>
        <v/>
      </c>
      <c r="C278" s="102" t="str">
        <f>IF(LEN('ÚHRADOVÝ KATALOG VZP - ZP'!C282)&gt;0,UPPER('ÚHRADOVÝ KATALOG VZP - ZP'!C282),"")</f>
        <v/>
      </c>
      <c r="D278" s="60" t="str">
        <f>IF(LEN('ÚHRADOVÝ KATALOG VZP - ZP'!D282)&gt;0,UPPER('ÚHRADOVÝ KATALOG VZP - ZP'!D282),"")</f>
        <v/>
      </c>
      <c r="E278" s="61" t="str">
        <f>IF(LEN('ÚHRADOVÝ KATALOG VZP - ZP'!E282)&gt;0,'ÚHRADOVÝ KATALOG VZP - ZP'!E282,"")</f>
        <v/>
      </c>
      <c r="F278" s="61" t="str">
        <f>IF(LEN('ÚHRADOVÝ KATALOG VZP - ZP'!F282)&gt;0,UPPER('ÚHRADOVÝ KATALOG VZP - ZP'!F282),"")</f>
        <v/>
      </c>
      <c r="G278" s="61" t="str">
        <f>IF(LEN('ÚHRADOVÝ KATALOG VZP - ZP'!G282)&gt;0,UPPER('ÚHRADOVÝ KATALOG VZP - ZP'!G282),"")</f>
        <v/>
      </c>
      <c r="H278" s="61" t="str">
        <f>IF(LEN('ÚHRADOVÝ KATALOG VZP - ZP'!H282)&gt;0,UPPER('ÚHRADOVÝ KATALOG VZP - ZP'!H282),"")</f>
        <v/>
      </c>
      <c r="I278" s="61" t="str">
        <f>IF(LEN('ÚHRADOVÝ KATALOG VZP - ZP'!I282)&gt;0,UPPER('ÚHRADOVÝ KATALOG VZP - ZP'!I282),"")</f>
        <v/>
      </c>
      <c r="J278" s="62" t="str">
        <f>IF(LEN('ÚHRADOVÝ KATALOG VZP - ZP'!J282)&gt;0,'ÚHRADOVÝ KATALOG VZP - ZP'!J282,"")</f>
        <v/>
      </c>
      <c r="K278" s="61" t="str">
        <f>IF(LEN('ÚHRADOVÝ KATALOG VZP - ZP'!K282)&gt;0,UPPER('ÚHRADOVÝ KATALOG VZP - ZP'!K282),"")</f>
        <v/>
      </c>
      <c r="L278" s="63" t="str">
        <f>IF(LEN('ÚHRADOVÝ KATALOG VZP - ZP'!L282)&gt;0,'ÚHRADOVÝ KATALOG VZP - ZP'!L282,"")</f>
        <v/>
      </c>
      <c r="M278" s="64" t="str">
        <f>IF(LEN('ÚHRADOVÝ KATALOG VZP - ZP'!M282)&gt;0,'ÚHRADOVÝ KATALOG VZP - ZP'!M282,"")</f>
        <v/>
      </c>
      <c r="N278" s="48" t="str">
        <f>IF(LEN('ÚHRADOVÝ KATALOG VZP - ZP'!$N282)&gt;0,'ÚHRADOVÝ KATALOG VZP - ZP'!$N282,"")</f>
        <v/>
      </c>
      <c r="O278" s="48" t="str">
        <f>IF(LEN('ÚHRADOVÝ KATALOG VZP - ZP'!$N282)&gt;0,'ÚHRADOVÝ KATALOG VZP - ZP'!$N282,"")</f>
        <v/>
      </c>
      <c r="P278" s="65"/>
      <c r="Q278" s="66" t="str">
        <f>IF(LEN('ÚHRADOVÝ KATALOG VZP - ZP'!Q282)&gt;0,'ÚHRADOVÝ KATALOG VZP - ZP'!Q282,"")</f>
        <v/>
      </c>
      <c r="R278" s="67" t="str">
        <f>IF(LEN('ÚHRADOVÝ KATALOG VZP - ZP'!O282)&gt;0,'ÚHRADOVÝ KATALOG VZP - ZP'!O282,"")</f>
        <v/>
      </c>
    </row>
    <row r="279" spans="1:18" ht="30" customHeight="1" x14ac:dyDescent="0.2">
      <c r="A279" s="81" t="str">
        <f>IF(LEN('VZP - KONTROLA'!S283)=0,"",'ÚHRADOVÝ KATALOG VZP - ZP'!A283)</f>
        <v/>
      </c>
      <c r="B279" s="82" t="str">
        <f>IF(LEN('ÚHRADOVÝ KATALOG VZP - ZP'!B283)&gt;0,'ÚHRADOVÝ KATALOG VZP - ZP'!B283,"")</f>
        <v/>
      </c>
      <c r="C279" s="102" t="str">
        <f>IF(LEN('ÚHRADOVÝ KATALOG VZP - ZP'!C283)&gt;0,UPPER('ÚHRADOVÝ KATALOG VZP - ZP'!C283),"")</f>
        <v/>
      </c>
      <c r="D279" s="60" t="str">
        <f>IF(LEN('ÚHRADOVÝ KATALOG VZP - ZP'!D283)&gt;0,UPPER('ÚHRADOVÝ KATALOG VZP - ZP'!D283),"")</f>
        <v/>
      </c>
      <c r="E279" s="61" t="str">
        <f>IF(LEN('ÚHRADOVÝ KATALOG VZP - ZP'!E283)&gt;0,'ÚHRADOVÝ KATALOG VZP - ZP'!E283,"")</f>
        <v/>
      </c>
      <c r="F279" s="61" t="str">
        <f>IF(LEN('ÚHRADOVÝ KATALOG VZP - ZP'!F283)&gt;0,UPPER('ÚHRADOVÝ KATALOG VZP - ZP'!F283),"")</f>
        <v/>
      </c>
      <c r="G279" s="61" t="str">
        <f>IF(LEN('ÚHRADOVÝ KATALOG VZP - ZP'!G283)&gt;0,UPPER('ÚHRADOVÝ KATALOG VZP - ZP'!G283),"")</f>
        <v/>
      </c>
      <c r="H279" s="61" t="str">
        <f>IF(LEN('ÚHRADOVÝ KATALOG VZP - ZP'!H283)&gt;0,UPPER('ÚHRADOVÝ KATALOG VZP - ZP'!H283),"")</f>
        <v/>
      </c>
      <c r="I279" s="61" t="str">
        <f>IF(LEN('ÚHRADOVÝ KATALOG VZP - ZP'!I283)&gt;0,UPPER('ÚHRADOVÝ KATALOG VZP - ZP'!I283),"")</f>
        <v/>
      </c>
      <c r="J279" s="62" t="str">
        <f>IF(LEN('ÚHRADOVÝ KATALOG VZP - ZP'!J283)&gt;0,'ÚHRADOVÝ KATALOG VZP - ZP'!J283,"")</f>
        <v/>
      </c>
      <c r="K279" s="61" t="str">
        <f>IF(LEN('ÚHRADOVÝ KATALOG VZP - ZP'!K283)&gt;0,UPPER('ÚHRADOVÝ KATALOG VZP - ZP'!K283),"")</f>
        <v/>
      </c>
      <c r="L279" s="63" t="str">
        <f>IF(LEN('ÚHRADOVÝ KATALOG VZP - ZP'!L283)&gt;0,'ÚHRADOVÝ KATALOG VZP - ZP'!L283,"")</f>
        <v/>
      </c>
      <c r="M279" s="64" t="str">
        <f>IF(LEN('ÚHRADOVÝ KATALOG VZP - ZP'!M283)&gt;0,'ÚHRADOVÝ KATALOG VZP - ZP'!M283,"")</f>
        <v/>
      </c>
      <c r="N279" s="48" t="str">
        <f>IF(LEN('ÚHRADOVÝ KATALOG VZP - ZP'!$N283)&gt;0,'ÚHRADOVÝ KATALOG VZP - ZP'!$N283,"")</f>
        <v/>
      </c>
      <c r="O279" s="48" t="str">
        <f>IF(LEN('ÚHRADOVÝ KATALOG VZP - ZP'!$N283)&gt;0,'ÚHRADOVÝ KATALOG VZP - ZP'!$N283,"")</f>
        <v/>
      </c>
      <c r="P279" s="65"/>
      <c r="Q279" s="66" t="str">
        <f>IF(LEN('ÚHRADOVÝ KATALOG VZP - ZP'!Q283)&gt;0,'ÚHRADOVÝ KATALOG VZP - ZP'!Q283,"")</f>
        <v/>
      </c>
      <c r="R279" s="67" t="str">
        <f>IF(LEN('ÚHRADOVÝ KATALOG VZP - ZP'!O283)&gt;0,'ÚHRADOVÝ KATALOG VZP - ZP'!O283,"")</f>
        <v/>
      </c>
    </row>
    <row r="280" spans="1:18" ht="30" customHeight="1" x14ac:dyDescent="0.2">
      <c r="A280" s="81" t="str">
        <f>IF(LEN('VZP - KONTROLA'!S284)=0,"",'ÚHRADOVÝ KATALOG VZP - ZP'!A284)</f>
        <v/>
      </c>
      <c r="B280" s="82" t="str">
        <f>IF(LEN('ÚHRADOVÝ KATALOG VZP - ZP'!B284)&gt;0,'ÚHRADOVÝ KATALOG VZP - ZP'!B284,"")</f>
        <v/>
      </c>
      <c r="C280" s="102" t="str">
        <f>IF(LEN('ÚHRADOVÝ KATALOG VZP - ZP'!C284)&gt;0,UPPER('ÚHRADOVÝ KATALOG VZP - ZP'!C284),"")</f>
        <v/>
      </c>
      <c r="D280" s="60" t="str">
        <f>IF(LEN('ÚHRADOVÝ KATALOG VZP - ZP'!D284)&gt;0,UPPER('ÚHRADOVÝ KATALOG VZP - ZP'!D284),"")</f>
        <v/>
      </c>
      <c r="E280" s="61" t="str">
        <f>IF(LEN('ÚHRADOVÝ KATALOG VZP - ZP'!E284)&gt;0,'ÚHRADOVÝ KATALOG VZP - ZP'!E284,"")</f>
        <v/>
      </c>
      <c r="F280" s="61" t="str">
        <f>IF(LEN('ÚHRADOVÝ KATALOG VZP - ZP'!F284)&gt;0,UPPER('ÚHRADOVÝ KATALOG VZP - ZP'!F284),"")</f>
        <v/>
      </c>
      <c r="G280" s="61" t="str">
        <f>IF(LEN('ÚHRADOVÝ KATALOG VZP - ZP'!G284)&gt;0,UPPER('ÚHRADOVÝ KATALOG VZP - ZP'!G284),"")</f>
        <v/>
      </c>
      <c r="H280" s="61" t="str">
        <f>IF(LEN('ÚHRADOVÝ KATALOG VZP - ZP'!H284)&gt;0,UPPER('ÚHRADOVÝ KATALOG VZP - ZP'!H284),"")</f>
        <v/>
      </c>
      <c r="I280" s="61" t="str">
        <f>IF(LEN('ÚHRADOVÝ KATALOG VZP - ZP'!I284)&gt;0,UPPER('ÚHRADOVÝ KATALOG VZP - ZP'!I284),"")</f>
        <v/>
      </c>
      <c r="J280" s="62" t="str">
        <f>IF(LEN('ÚHRADOVÝ KATALOG VZP - ZP'!J284)&gt;0,'ÚHRADOVÝ KATALOG VZP - ZP'!J284,"")</f>
        <v/>
      </c>
      <c r="K280" s="61" t="str">
        <f>IF(LEN('ÚHRADOVÝ KATALOG VZP - ZP'!K284)&gt;0,UPPER('ÚHRADOVÝ KATALOG VZP - ZP'!K284),"")</f>
        <v/>
      </c>
      <c r="L280" s="63" t="str">
        <f>IF(LEN('ÚHRADOVÝ KATALOG VZP - ZP'!L284)&gt;0,'ÚHRADOVÝ KATALOG VZP - ZP'!L284,"")</f>
        <v/>
      </c>
      <c r="M280" s="64" t="str">
        <f>IF(LEN('ÚHRADOVÝ KATALOG VZP - ZP'!M284)&gt;0,'ÚHRADOVÝ KATALOG VZP - ZP'!M284,"")</f>
        <v/>
      </c>
      <c r="N280" s="48" t="str">
        <f>IF(LEN('ÚHRADOVÝ KATALOG VZP - ZP'!$N284)&gt;0,'ÚHRADOVÝ KATALOG VZP - ZP'!$N284,"")</f>
        <v/>
      </c>
      <c r="O280" s="48" t="str">
        <f>IF(LEN('ÚHRADOVÝ KATALOG VZP - ZP'!$N284)&gt;0,'ÚHRADOVÝ KATALOG VZP - ZP'!$N284,"")</f>
        <v/>
      </c>
      <c r="P280" s="65"/>
      <c r="Q280" s="66" t="str">
        <f>IF(LEN('ÚHRADOVÝ KATALOG VZP - ZP'!Q284)&gt;0,'ÚHRADOVÝ KATALOG VZP - ZP'!Q284,"")</f>
        <v/>
      </c>
      <c r="R280" s="67" t="str">
        <f>IF(LEN('ÚHRADOVÝ KATALOG VZP - ZP'!O284)&gt;0,'ÚHRADOVÝ KATALOG VZP - ZP'!O284,"")</f>
        <v/>
      </c>
    </row>
    <row r="281" spans="1:18" ht="30" customHeight="1" x14ac:dyDescent="0.2">
      <c r="A281" s="81" t="str">
        <f>IF(LEN('VZP - KONTROLA'!S285)=0,"",'ÚHRADOVÝ KATALOG VZP - ZP'!A285)</f>
        <v/>
      </c>
      <c r="B281" s="82" t="str">
        <f>IF(LEN('ÚHRADOVÝ KATALOG VZP - ZP'!B285)&gt;0,'ÚHRADOVÝ KATALOG VZP - ZP'!B285,"")</f>
        <v/>
      </c>
      <c r="C281" s="102" t="str">
        <f>IF(LEN('ÚHRADOVÝ KATALOG VZP - ZP'!C285)&gt;0,UPPER('ÚHRADOVÝ KATALOG VZP - ZP'!C285),"")</f>
        <v/>
      </c>
      <c r="D281" s="60" t="str">
        <f>IF(LEN('ÚHRADOVÝ KATALOG VZP - ZP'!D285)&gt;0,UPPER('ÚHRADOVÝ KATALOG VZP - ZP'!D285),"")</f>
        <v/>
      </c>
      <c r="E281" s="61" t="str">
        <f>IF(LEN('ÚHRADOVÝ KATALOG VZP - ZP'!E285)&gt;0,'ÚHRADOVÝ KATALOG VZP - ZP'!E285,"")</f>
        <v/>
      </c>
      <c r="F281" s="61" t="str">
        <f>IF(LEN('ÚHRADOVÝ KATALOG VZP - ZP'!F285)&gt;0,UPPER('ÚHRADOVÝ KATALOG VZP - ZP'!F285),"")</f>
        <v/>
      </c>
      <c r="G281" s="61" t="str">
        <f>IF(LEN('ÚHRADOVÝ KATALOG VZP - ZP'!G285)&gt;0,UPPER('ÚHRADOVÝ KATALOG VZP - ZP'!G285),"")</f>
        <v/>
      </c>
      <c r="H281" s="61" t="str">
        <f>IF(LEN('ÚHRADOVÝ KATALOG VZP - ZP'!H285)&gt;0,UPPER('ÚHRADOVÝ KATALOG VZP - ZP'!H285),"")</f>
        <v/>
      </c>
      <c r="I281" s="61" t="str">
        <f>IF(LEN('ÚHRADOVÝ KATALOG VZP - ZP'!I285)&gt;0,UPPER('ÚHRADOVÝ KATALOG VZP - ZP'!I285),"")</f>
        <v/>
      </c>
      <c r="J281" s="62" t="str">
        <f>IF(LEN('ÚHRADOVÝ KATALOG VZP - ZP'!J285)&gt;0,'ÚHRADOVÝ KATALOG VZP - ZP'!J285,"")</f>
        <v/>
      </c>
      <c r="K281" s="61" t="str">
        <f>IF(LEN('ÚHRADOVÝ KATALOG VZP - ZP'!K285)&gt;0,UPPER('ÚHRADOVÝ KATALOG VZP - ZP'!K285),"")</f>
        <v/>
      </c>
      <c r="L281" s="63" t="str">
        <f>IF(LEN('ÚHRADOVÝ KATALOG VZP - ZP'!L285)&gt;0,'ÚHRADOVÝ KATALOG VZP - ZP'!L285,"")</f>
        <v/>
      </c>
      <c r="M281" s="64" t="str">
        <f>IF(LEN('ÚHRADOVÝ KATALOG VZP - ZP'!M285)&gt;0,'ÚHRADOVÝ KATALOG VZP - ZP'!M285,"")</f>
        <v/>
      </c>
      <c r="N281" s="48" t="str">
        <f>IF(LEN('ÚHRADOVÝ KATALOG VZP - ZP'!$N285)&gt;0,'ÚHRADOVÝ KATALOG VZP - ZP'!$N285,"")</f>
        <v/>
      </c>
      <c r="O281" s="48" t="str">
        <f>IF(LEN('ÚHRADOVÝ KATALOG VZP - ZP'!$N285)&gt;0,'ÚHRADOVÝ KATALOG VZP - ZP'!$N285,"")</f>
        <v/>
      </c>
      <c r="P281" s="65"/>
      <c r="Q281" s="66" t="str">
        <f>IF(LEN('ÚHRADOVÝ KATALOG VZP - ZP'!Q285)&gt;0,'ÚHRADOVÝ KATALOG VZP - ZP'!Q285,"")</f>
        <v/>
      </c>
      <c r="R281" s="67" t="str">
        <f>IF(LEN('ÚHRADOVÝ KATALOG VZP - ZP'!O285)&gt;0,'ÚHRADOVÝ KATALOG VZP - ZP'!O285,"")</f>
        <v/>
      </c>
    </row>
    <row r="282" spans="1:18" ht="30" customHeight="1" x14ac:dyDescent="0.2">
      <c r="A282" s="81" t="str">
        <f>IF(LEN('VZP - KONTROLA'!S286)=0,"",'ÚHRADOVÝ KATALOG VZP - ZP'!A286)</f>
        <v/>
      </c>
      <c r="B282" s="82" t="str">
        <f>IF(LEN('ÚHRADOVÝ KATALOG VZP - ZP'!B286)&gt;0,'ÚHRADOVÝ KATALOG VZP - ZP'!B286,"")</f>
        <v/>
      </c>
      <c r="C282" s="102" t="str">
        <f>IF(LEN('ÚHRADOVÝ KATALOG VZP - ZP'!C286)&gt;0,UPPER('ÚHRADOVÝ KATALOG VZP - ZP'!C286),"")</f>
        <v/>
      </c>
      <c r="D282" s="60" t="str">
        <f>IF(LEN('ÚHRADOVÝ KATALOG VZP - ZP'!D286)&gt;0,UPPER('ÚHRADOVÝ KATALOG VZP - ZP'!D286),"")</f>
        <v/>
      </c>
      <c r="E282" s="61" t="str">
        <f>IF(LEN('ÚHRADOVÝ KATALOG VZP - ZP'!E286)&gt;0,'ÚHRADOVÝ KATALOG VZP - ZP'!E286,"")</f>
        <v/>
      </c>
      <c r="F282" s="61" t="str">
        <f>IF(LEN('ÚHRADOVÝ KATALOG VZP - ZP'!F286)&gt;0,UPPER('ÚHRADOVÝ KATALOG VZP - ZP'!F286),"")</f>
        <v/>
      </c>
      <c r="G282" s="61" t="str">
        <f>IF(LEN('ÚHRADOVÝ KATALOG VZP - ZP'!G286)&gt;0,UPPER('ÚHRADOVÝ KATALOG VZP - ZP'!G286),"")</f>
        <v/>
      </c>
      <c r="H282" s="61" t="str">
        <f>IF(LEN('ÚHRADOVÝ KATALOG VZP - ZP'!H286)&gt;0,UPPER('ÚHRADOVÝ KATALOG VZP - ZP'!H286),"")</f>
        <v/>
      </c>
      <c r="I282" s="61" t="str">
        <f>IF(LEN('ÚHRADOVÝ KATALOG VZP - ZP'!I286)&gt;0,UPPER('ÚHRADOVÝ KATALOG VZP - ZP'!I286),"")</f>
        <v/>
      </c>
      <c r="J282" s="62" t="str">
        <f>IF(LEN('ÚHRADOVÝ KATALOG VZP - ZP'!J286)&gt;0,'ÚHRADOVÝ KATALOG VZP - ZP'!J286,"")</f>
        <v/>
      </c>
      <c r="K282" s="61" t="str">
        <f>IF(LEN('ÚHRADOVÝ KATALOG VZP - ZP'!K286)&gt;0,UPPER('ÚHRADOVÝ KATALOG VZP - ZP'!K286),"")</f>
        <v/>
      </c>
      <c r="L282" s="63" t="str">
        <f>IF(LEN('ÚHRADOVÝ KATALOG VZP - ZP'!L286)&gt;0,'ÚHRADOVÝ KATALOG VZP - ZP'!L286,"")</f>
        <v/>
      </c>
      <c r="M282" s="64" t="str">
        <f>IF(LEN('ÚHRADOVÝ KATALOG VZP - ZP'!M286)&gt;0,'ÚHRADOVÝ KATALOG VZP - ZP'!M286,"")</f>
        <v/>
      </c>
      <c r="N282" s="48" t="str">
        <f>IF(LEN('ÚHRADOVÝ KATALOG VZP - ZP'!$N286)&gt;0,'ÚHRADOVÝ KATALOG VZP - ZP'!$N286,"")</f>
        <v/>
      </c>
      <c r="O282" s="48" t="str">
        <f>IF(LEN('ÚHRADOVÝ KATALOG VZP - ZP'!$N286)&gt;0,'ÚHRADOVÝ KATALOG VZP - ZP'!$N286,"")</f>
        <v/>
      </c>
      <c r="P282" s="65"/>
      <c r="Q282" s="66" t="str">
        <f>IF(LEN('ÚHRADOVÝ KATALOG VZP - ZP'!Q286)&gt;0,'ÚHRADOVÝ KATALOG VZP - ZP'!Q286,"")</f>
        <v/>
      </c>
      <c r="R282" s="67" t="str">
        <f>IF(LEN('ÚHRADOVÝ KATALOG VZP - ZP'!O286)&gt;0,'ÚHRADOVÝ KATALOG VZP - ZP'!O286,"")</f>
        <v/>
      </c>
    </row>
    <row r="283" spans="1:18" ht="30" customHeight="1" x14ac:dyDescent="0.2">
      <c r="A283" s="81" t="str">
        <f>IF(LEN('VZP - KONTROLA'!S287)=0,"",'ÚHRADOVÝ KATALOG VZP - ZP'!A287)</f>
        <v/>
      </c>
      <c r="B283" s="82" t="str">
        <f>IF(LEN('ÚHRADOVÝ KATALOG VZP - ZP'!B287)&gt;0,'ÚHRADOVÝ KATALOG VZP - ZP'!B287,"")</f>
        <v/>
      </c>
      <c r="C283" s="102" t="str">
        <f>IF(LEN('ÚHRADOVÝ KATALOG VZP - ZP'!C287)&gt;0,UPPER('ÚHRADOVÝ KATALOG VZP - ZP'!C287),"")</f>
        <v/>
      </c>
      <c r="D283" s="60" t="str">
        <f>IF(LEN('ÚHRADOVÝ KATALOG VZP - ZP'!D287)&gt;0,UPPER('ÚHRADOVÝ KATALOG VZP - ZP'!D287),"")</f>
        <v/>
      </c>
      <c r="E283" s="61" t="str">
        <f>IF(LEN('ÚHRADOVÝ KATALOG VZP - ZP'!E287)&gt;0,'ÚHRADOVÝ KATALOG VZP - ZP'!E287,"")</f>
        <v/>
      </c>
      <c r="F283" s="61" t="str">
        <f>IF(LEN('ÚHRADOVÝ KATALOG VZP - ZP'!F287)&gt;0,UPPER('ÚHRADOVÝ KATALOG VZP - ZP'!F287),"")</f>
        <v/>
      </c>
      <c r="G283" s="61" t="str">
        <f>IF(LEN('ÚHRADOVÝ KATALOG VZP - ZP'!G287)&gt;0,UPPER('ÚHRADOVÝ KATALOG VZP - ZP'!G287),"")</f>
        <v/>
      </c>
      <c r="H283" s="61" t="str">
        <f>IF(LEN('ÚHRADOVÝ KATALOG VZP - ZP'!H287)&gt;0,UPPER('ÚHRADOVÝ KATALOG VZP - ZP'!H287),"")</f>
        <v/>
      </c>
      <c r="I283" s="61" t="str">
        <f>IF(LEN('ÚHRADOVÝ KATALOG VZP - ZP'!I287)&gt;0,UPPER('ÚHRADOVÝ KATALOG VZP - ZP'!I287),"")</f>
        <v/>
      </c>
      <c r="J283" s="62" t="str">
        <f>IF(LEN('ÚHRADOVÝ KATALOG VZP - ZP'!J287)&gt;0,'ÚHRADOVÝ KATALOG VZP - ZP'!J287,"")</f>
        <v/>
      </c>
      <c r="K283" s="61" t="str">
        <f>IF(LEN('ÚHRADOVÝ KATALOG VZP - ZP'!K287)&gt;0,UPPER('ÚHRADOVÝ KATALOG VZP - ZP'!K287),"")</f>
        <v/>
      </c>
      <c r="L283" s="63" t="str">
        <f>IF(LEN('ÚHRADOVÝ KATALOG VZP - ZP'!L287)&gt;0,'ÚHRADOVÝ KATALOG VZP - ZP'!L287,"")</f>
        <v/>
      </c>
      <c r="M283" s="64" t="str">
        <f>IF(LEN('ÚHRADOVÝ KATALOG VZP - ZP'!M287)&gt;0,'ÚHRADOVÝ KATALOG VZP - ZP'!M287,"")</f>
        <v/>
      </c>
      <c r="N283" s="48" t="str">
        <f>IF(LEN('ÚHRADOVÝ KATALOG VZP - ZP'!$N287)&gt;0,'ÚHRADOVÝ KATALOG VZP - ZP'!$N287,"")</f>
        <v/>
      </c>
      <c r="O283" s="48" t="str">
        <f>IF(LEN('ÚHRADOVÝ KATALOG VZP - ZP'!$N287)&gt;0,'ÚHRADOVÝ KATALOG VZP - ZP'!$N287,"")</f>
        <v/>
      </c>
      <c r="P283" s="65"/>
      <c r="Q283" s="66" t="str">
        <f>IF(LEN('ÚHRADOVÝ KATALOG VZP - ZP'!Q287)&gt;0,'ÚHRADOVÝ KATALOG VZP - ZP'!Q287,"")</f>
        <v/>
      </c>
      <c r="R283" s="67" t="str">
        <f>IF(LEN('ÚHRADOVÝ KATALOG VZP - ZP'!O287)&gt;0,'ÚHRADOVÝ KATALOG VZP - ZP'!O287,"")</f>
        <v/>
      </c>
    </row>
    <row r="284" spans="1:18" ht="30" customHeight="1" x14ac:dyDescent="0.2">
      <c r="A284" s="81" t="str">
        <f>IF(LEN('VZP - KONTROLA'!S288)=0,"",'ÚHRADOVÝ KATALOG VZP - ZP'!A288)</f>
        <v/>
      </c>
      <c r="B284" s="82" t="str">
        <f>IF(LEN('ÚHRADOVÝ KATALOG VZP - ZP'!B288)&gt;0,'ÚHRADOVÝ KATALOG VZP - ZP'!B288,"")</f>
        <v/>
      </c>
      <c r="C284" s="102" t="str">
        <f>IF(LEN('ÚHRADOVÝ KATALOG VZP - ZP'!C288)&gt;0,UPPER('ÚHRADOVÝ KATALOG VZP - ZP'!C288),"")</f>
        <v/>
      </c>
      <c r="D284" s="60" t="str">
        <f>IF(LEN('ÚHRADOVÝ KATALOG VZP - ZP'!D288)&gt;0,UPPER('ÚHRADOVÝ KATALOG VZP - ZP'!D288),"")</f>
        <v/>
      </c>
      <c r="E284" s="61" t="str">
        <f>IF(LEN('ÚHRADOVÝ KATALOG VZP - ZP'!E288)&gt;0,'ÚHRADOVÝ KATALOG VZP - ZP'!E288,"")</f>
        <v/>
      </c>
      <c r="F284" s="61" t="str">
        <f>IF(LEN('ÚHRADOVÝ KATALOG VZP - ZP'!F288)&gt;0,UPPER('ÚHRADOVÝ KATALOG VZP - ZP'!F288),"")</f>
        <v/>
      </c>
      <c r="G284" s="61" t="str">
        <f>IF(LEN('ÚHRADOVÝ KATALOG VZP - ZP'!G288)&gt;0,UPPER('ÚHRADOVÝ KATALOG VZP - ZP'!G288),"")</f>
        <v/>
      </c>
      <c r="H284" s="61" t="str">
        <f>IF(LEN('ÚHRADOVÝ KATALOG VZP - ZP'!H288)&gt;0,UPPER('ÚHRADOVÝ KATALOG VZP - ZP'!H288),"")</f>
        <v/>
      </c>
      <c r="I284" s="61" t="str">
        <f>IF(LEN('ÚHRADOVÝ KATALOG VZP - ZP'!I288)&gt;0,UPPER('ÚHRADOVÝ KATALOG VZP - ZP'!I288),"")</f>
        <v/>
      </c>
      <c r="J284" s="62" t="str">
        <f>IF(LEN('ÚHRADOVÝ KATALOG VZP - ZP'!J288)&gt;0,'ÚHRADOVÝ KATALOG VZP - ZP'!J288,"")</f>
        <v/>
      </c>
      <c r="K284" s="61" t="str">
        <f>IF(LEN('ÚHRADOVÝ KATALOG VZP - ZP'!K288)&gt;0,UPPER('ÚHRADOVÝ KATALOG VZP - ZP'!K288),"")</f>
        <v/>
      </c>
      <c r="L284" s="63" t="str">
        <f>IF(LEN('ÚHRADOVÝ KATALOG VZP - ZP'!L288)&gt;0,'ÚHRADOVÝ KATALOG VZP - ZP'!L288,"")</f>
        <v/>
      </c>
      <c r="M284" s="64" t="str">
        <f>IF(LEN('ÚHRADOVÝ KATALOG VZP - ZP'!M288)&gt;0,'ÚHRADOVÝ KATALOG VZP - ZP'!M288,"")</f>
        <v/>
      </c>
      <c r="N284" s="48" t="str">
        <f>IF(LEN('ÚHRADOVÝ KATALOG VZP - ZP'!$N288)&gt;0,'ÚHRADOVÝ KATALOG VZP - ZP'!$N288,"")</f>
        <v/>
      </c>
      <c r="O284" s="48" t="str">
        <f>IF(LEN('ÚHRADOVÝ KATALOG VZP - ZP'!$N288)&gt;0,'ÚHRADOVÝ KATALOG VZP - ZP'!$N288,"")</f>
        <v/>
      </c>
      <c r="P284" s="65"/>
      <c r="Q284" s="66" t="str">
        <f>IF(LEN('ÚHRADOVÝ KATALOG VZP - ZP'!Q288)&gt;0,'ÚHRADOVÝ KATALOG VZP - ZP'!Q288,"")</f>
        <v/>
      </c>
      <c r="R284" s="67" t="str">
        <f>IF(LEN('ÚHRADOVÝ KATALOG VZP - ZP'!O288)&gt;0,'ÚHRADOVÝ KATALOG VZP - ZP'!O288,"")</f>
        <v/>
      </c>
    </row>
    <row r="285" spans="1:18" ht="30" customHeight="1" x14ac:dyDescent="0.2">
      <c r="A285" s="81" t="str">
        <f>IF(LEN('VZP - KONTROLA'!S289)=0,"",'ÚHRADOVÝ KATALOG VZP - ZP'!A289)</f>
        <v/>
      </c>
      <c r="B285" s="82" t="str">
        <f>IF(LEN('ÚHRADOVÝ KATALOG VZP - ZP'!B289)&gt;0,'ÚHRADOVÝ KATALOG VZP - ZP'!B289,"")</f>
        <v/>
      </c>
      <c r="C285" s="102" t="str">
        <f>IF(LEN('ÚHRADOVÝ KATALOG VZP - ZP'!C289)&gt;0,UPPER('ÚHRADOVÝ KATALOG VZP - ZP'!C289),"")</f>
        <v/>
      </c>
      <c r="D285" s="60" t="str">
        <f>IF(LEN('ÚHRADOVÝ KATALOG VZP - ZP'!D289)&gt;0,UPPER('ÚHRADOVÝ KATALOG VZP - ZP'!D289),"")</f>
        <v/>
      </c>
      <c r="E285" s="61" t="str">
        <f>IF(LEN('ÚHRADOVÝ KATALOG VZP - ZP'!E289)&gt;0,'ÚHRADOVÝ KATALOG VZP - ZP'!E289,"")</f>
        <v/>
      </c>
      <c r="F285" s="61" t="str">
        <f>IF(LEN('ÚHRADOVÝ KATALOG VZP - ZP'!F289)&gt;0,UPPER('ÚHRADOVÝ KATALOG VZP - ZP'!F289),"")</f>
        <v/>
      </c>
      <c r="G285" s="61" t="str">
        <f>IF(LEN('ÚHRADOVÝ KATALOG VZP - ZP'!G289)&gt;0,UPPER('ÚHRADOVÝ KATALOG VZP - ZP'!G289),"")</f>
        <v/>
      </c>
      <c r="H285" s="61" t="str">
        <f>IF(LEN('ÚHRADOVÝ KATALOG VZP - ZP'!H289)&gt;0,UPPER('ÚHRADOVÝ KATALOG VZP - ZP'!H289),"")</f>
        <v/>
      </c>
      <c r="I285" s="61" t="str">
        <f>IF(LEN('ÚHRADOVÝ KATALOG VZP - ZP'!I289)&gt;0,UPPER('ÚHRADOVÝ KATALOG VZP - ZP'!I289),"")</f>
        <v/>
      </c>
      <c r="J285" s="62" t="str">
        <f>IF(LEN('ÚHRADOVÝ KATALOG VZP - ZP'!J289)&gt;0,'ÚHRADOVÝ KATALOG VZP - ZP'!J289,"")</f>
        <v/>
      </c>
      <c r="K285" s="61" t="str">
        <f>IF(LEN('ÚHRADOVÝ KATALOG VZP - ZP'!K289)&gt;0,UPPER('ÚHRADOVÝ KATALOG VZP - ZP'!K289),"")</f>
        <v/>
      </c>
      <c r="L285" s="63" t="str">
        <f>IF(LEN('ÚHRADOVÝ KATALOG VZP - ZP'!L289)&gt;0,'ÚHRADOVÝ KATALOG VZP - ZP'!L289,"")</f>
        <v/>
      </c>
      <c r="M285" s="64" t="str">
        <f>IF(LEN('ÚHRADOVÝ KATALOG VZP - ZP'!M289)&gt;0,'ÚHRADOVÝ KATALOG VZP - ZP'!M289,"")</f>
        <v/>
      </c>
      <c r="N285" s="48" t="str">
        <f>IF(LEN('ÚHRADOVÝ KATALOG VZP - ZP'!$N289)&gt;0,'ÚHRADOVÝ KATALOG VZP - ZP'!$N289,"")</f>
        <v/>
      </c>
      <c r="O285" s="48" t="str">
        <f>IF(LEN('ÚHRADOVÝ KATALOG VZP - ZP'!$N289)&gt;0,'ÚHRADOVÝ KATALOG VZP - ZP'!$N289,"")</f>
        <v/>
      </c>
      <c r="P285" s="65"/>
      <c r="Q285" s="66" t="str">
        <f>IF(LEN('ÚHRADOVÝ KATALOG VZP - ZP'!Q289)&gt;0,'ÚHRADOVÝ KATALOG VZP - ZP'!Q289,"")</f>
        <v/>
      </c>
      <c r="R285" s="67" t="str">
        <f>IF(LEN('ÚHRADOVÝ KATALOG VZP - ZP'!O289)&gt;0,'ÚHRADOVÝ KATALOG VZP - ZP'!O289,"")</f>
        <v/>
      </c>
    </row>
    <row r="286" spans="1:18" ht="30" customHeight="1" x14ac:dyDescent="0.2">
      <c r="A286" s="81" t="str">
        <f>IF(LEN('VZP - KONTROLA'!S290)=0,"",'ÚHRADOVÝ KATALOG VZP - ZP'!A290)</f>
        <v/>
      </c>
      <c r="B286" s="82" t="str">
        <f>IF(LEN('ÚHRADOVÝ KATALOG VZP - ZP'!B290)&gt;0,'ÚHRADOVÝ KATALOG VZP - ZP'!B290,"")</f>
        <v/>
      </c>
      <c r="C286" s="102" t="str">
        <f>IF(LEN('ÚHRADOVÝ KATALOG VZP - ZP'!C290)&gt;0,UPPER('ÚHRADOVÝ KATALOG VZP - ZP'!C290),"")</f>
        <v/>
      </c>
      <c r="D286" s="60" t="str">
        <f>IF(LEN('ÚHRADOVÝ KATALOG VZP - ZP'!D290)&gt;0,UPPER('ÚHRADOVÝ KATALOG VZP - ZP'!D290),"")</f>
        <v/>
      </c>
      <c r="E286" s="61" t="str">
        <f>IF(LEN('ÚHRADOVÝ KATALOG VZP - ZP'!E290)&gt;0,'ÚHRADOVÝ KATALOG VZP - ZP'!E290,"")</f>
        <v/>
      </c>
      <c r="F286" s="61" t="str">
        <f>IF(LEN('ÚHRADOVÝ KATALOG VZP - ZP'!F290)&gt;0,UPPER('ÚHRADOVÝ KATALOG VZP - ZP'!F290),"")</f>
        <v/>
      </c>
      <c r="G286" s="61" t="str">
        <f>IF(LEN('ÚHRADOVÝ KATALOG VZP - ZP'!G290)&gt;0,UPPER('ÚHRADOVÝ KATALOG VZP - ZP'!G290),"")</f>
        <v/>
      </c>
      <c r="H286" s="61" t="str">
        <f>IF(LEN('ÚHRADOVÝ KATALOG VZP - ZP'!H290)&gt;0,UPPER('ÚHRADOVÝ KATALOG VZP - ZP'!H290),"")</f>
        <v/>
      </c>
      <c r="I286" s="61" t="str">
        <f>IF(LEN('ÚHRADOVÝ KATALOG VZP - ZP'!I290)&gt;0,UPPER('ÚHRADOVÝ KATALOG VZP - ZP'!I290),"")</f>
        <v/>
      </c>
      <c r="J286" s="62" t="str">
        <f>IF(LEN('ÚHRADOVÝ KATALOG VZP - ZP'!J290)&gt;0,'ÚHRADOVÝ KATALOG VZP - ZP'!J290,"")</f>
        <v/>
      </c>
      <c r="K286" s="61" t="str">
        <f>IF(LEN('ÚHRADOVÝ KATALOG VZP - ZP'!K290)&gt;0,UPPER('ÚHRADOVÝ KATALOG VZP - ZP'!K290),"")</f>
        <v/>
      </c>
      <c r="L286" s="63" t="str">
        <f>IF(LEN('ÚHRADOVÝ KATALOG VZP - ZP'!L290)&gt;0,'ÚHRADOVÝ KATALOG VZP - ZP'!L290,"")</f>
        <v/>
      </c>
      <c r="M286" s="64" t="str">
        <f>IF(LEN('ÚHRADOVÝ KATALOG VZP - ZP'!M290)&gt;0,'ÚHRADOVÝ KATALOG VZP - ZP'!M290,"")</f>
        <v/>
      </c>
      <c r="N286" s="48" t="str">
        <f>IF(LEN('ÚHRADOVÝ KATALOG VZP - ZP'!$N290)&gt;0,'ÚHRADOVÝ KATALOG VZP - ZP'!$N290,"")</f>
        <v/>
      </c>
      <c r="O286" s="48" t="str">
        <f>IF(LEN('ÚHRADOVÝ KATALOG VZP - ZP'!$N290)&gt;0,'ÚHRADOVÝ KATALOG VZP - ZP'!$N290,"")</f>
        <v/>
      </c>
      <c r="P286" s="65"/>
      <c r="Q286" s="66" t="str">
        <f>IF(LEN('ÚHRADOVÝ KATALOG VZP - ZP'!Q290)&gt;0,'ÚHRADOVÝ KATALOG VZP - ZP'!Q290,"")</f>
        <v/>
      </c>
      <c r="R286" s="67" t="str">
        <f>IF(LEN('ÚHRADOVÝ KATALOG VZP - ZP'!O290)&gt;0,'ÚHRADOVÝ KATALOG VZP - ZP'!O290,"")</f>
        <v/>
      </c>
    </row>
    <row r="287" spans="1:18" ht="30" customHeight="1" x14ac:dyDescent="0.2">
      <c r="A287" s="81" t="str">
        <f>IF(LEN('VZP - KONTROLA'!S291)=0,"",'ÚHRADOVÝ KATALOG VZP - ZP'!A291)</f>
        <v/>
      </c>
      <c r="B287" s="82" t="str">
        <f>IF(LEN('ÚHRADOVÝ KATALOG VZP - ZP'!B291)&gt;0,'ÚHRADOVÝ KATALOG VZP - ZP'!B291,"")</f>
        <v/>
      </c>
      <c r="C287" s="102" t="str">
        <f>IF(LEN('ÚHRADOVÝ KATALOG VZP - ZP'!C291)&gt;0,UPPER('ÚHRADOVÝ KATALOG VZP - ZP'!C291),"")</f>
        <v/>
      </c>
      <c r="D287" s="60" t="str">
        <f>IF(LEN('ÚHRADOVÝ KATALOG VZP - ZP'!D291)&gt;0,UPPER('ÚHRADOVÝ KATALOG VZP - ZP'!D291),"")</f>
        <v/>
      </c>
      <c r="E287" s="61" t="str">
        <f>IF(LEN('ÚHRADOVÝ KATALOG VZP - ZP'!E291)&gt;0,'ÚHRADOVÝ KATALOG VZP - ZP'!E291,"")</f>
        <v/>
      </c>
      <c r="F287" s="61" t="str">
        <f>IF(LEN('ÚHRADOVÝ KATALOG VZP - ZP'!F291)&gt;0,UPPER('ÚHRADOVÝ KATALOG VZP - ZP'!F291),"")</f>
        <v/>
      </c>
      <c r="G287" s="61" t="str">
        <f>IF(LEN('ÚHRADOVÝ KATALOG VZP - ZP'!G291)&gt;0,UPPER('ÚHRADOVÝ KATALOG VZP - ZP'!G291),"")</f>
        <v/>
      </c>
      <c r="H287" s="61" t="str">
        <f>IF(LEN('ÚHRADOVÝ KATALOG VZP - ZP'!H291)&gt;0,UPPER('ÚHRADOVÝ KATALOG VZP - ZP'!H291),"")</f>
        <v/>
      </c>
      <c r="I287" s="61" t="str">
        <f>IF(LEN('ÚHRADOVÝ KATALOG VZP - ZP'!I291)&gt;0,UPPER('ÚHRADOVÝ KATALOG VZP - ZP'!I291),"")</f>
        <v/>
      </c>
      <c r="J287" s="62" t="str">
        <f>IF(LEN('ÚHRADOVÝ KATALOG VZP - ZP'!J291)&gt;0,'ÚHRADOVÝ KATALOG VZP - ZP'!J291,"")</f>
        <v/>
      </c>
      <c r="K287" s="61" t="str">
        <f>IF(LEN('ÚHRADOVÝ KATALOG VZP - ZP'!K291)&gt;0,UPPER('ÚHRADOVÝ KATALOG VZP - ZP'!K291),"")</f>
        <v/>
      </c>
      <c r="L287" s="63" t="str">
        <f>IF(LEN('ÚHRADOVÝ KATALOG VZP - ZP'!L291)&gt;0,'ÚHRADOVÝ KATALOG VZP - ZP'!L291,"")</f>
        <v/>
      </c>
      <c r="M287" s="64" t="str">
        <f>IF(LEN('ÚHRADOVÝ KATALOG VZP - ZP'!M291)&gt;0,'ÚHRADOVÝ KATALOG VZP - ZP'!M291,"")</f>
        <v/>
      </c>
      <c r="N287" s="48" t="str">
        <f>IF(LEN('ÚHRADOVÝ KATALOG VZP - ZP'!$N291)&gt;0,'ÚHRADOVÝ KATALOG VZP - ZP'!$N291,"")</f>
        <v/>
      </c>
      <c r="O287" s="48" t="str">
        <f>IF(LEN('ÚHRADOVÝ KATALOG VZP - ZP'!$N291)&gt;0,'ÚHRADOVÝ KATALOG VZP - ZP'!$N291,"")</f>
        <v/>
      </c>
      <c r="P287" s="65"/>
      <c r="Q287" s="66" t="str">
        <f>IF(LEN('ÚHRADOVÝ KATALOG VZP - ZP'!Q291)&gt;0,'ÚHRADOVÝ KATALOG VZP - ZP'!Q291,"")</f>
        <v/>
      </c>
      <c r="R287" s="67" t="str">
        <f>IF(LEN('ÚHRADOVÝ KATALOG VZP - ZP'!O291)&gt;0,'ÚHRADOVÝ KATALOG VZP - ZP'!O291,"")</f>
        <v/>
      </c>
    </row>
    <row r="288" spans="1:18" ht="30" customHeight="1" x14ac:dyDescent="0.2">
      <c r="A288" s="81" t="str">
        <f>IF(LEN('VZP - KONTROLA'!S292)=0,"",'ÚHRADOVÝ KATALOG VZP - ZP'!A292)</f>
        <v/>
      </c>
      <c r="B288" s="82" t="str">
        <f>IF(LEN('ÚHRADOVÝ KATALOG VZP - ZP'!B292)&gt;0,'ÚHRADOVÝ KATALOG VZP - ZP'!B292,"")</f>
        <v/>
      </c>
      <c r="C288" s="102" t="str">
        <f>IF(LEN('ÚHRADOVÝ KATALOG VZP - ZP'!C292)&gt;0,UPPER('ÚHRADOVÝ KATALOG VZP - ZP'!C292),"")</f>
        <v/>
      </c>
      <c r="D288" s="60" t="str">
        <f>IF(LEN('ÚHRADOVÝ KATALOG VZP - ZP'!D292)&gt;0,UPPER('ÚHRADOVÝ KATALOG VZP - ZP'!D292),"")</f>
        <v/>
      </c>
      <c r="E288" s="61" t="str">
        <f>IF(LEN('ÚHRADOVÝ KATALOG VZP - ZP'!E292)&gt;0,'ÚHRADOVÝ KATALOG VZP - ZP'!E292,"")</f>
        <v/>
      </c>
      <c r="F288" s="61" t="str">
        <f>IF(LEN('ÚHRADOVÝ KATALOG VZP - ZP'!F292)&gt;0,UPPER('ÚHRADOVÝ KATALOG VZP - ZP'!F292),"")</f>
        <v/>
      </c>
      <c r="G288" s="61" t="str">
        <f>IF(LEN('ÚHRADOVÝ KATALOG VZP - ZP'!G292)&gt;0,UPPER('ÚHRADOVÝ KATALOG VZP - ZP'!G292),"")</f>
        <v/>
      </c>
      <c r="H288" s="61" t="str">
        <f>IF(LEN('ÚHRADOVÝ KATALOG VZP - ZP'!H292)&gt;0,UPPER('ÚHRADOVÝ KATALOG VZP - ZP'!H292),"")</f>
        <v/>
      </c>
      <c r="I288" s="61" t="str">
        <f>IF(LEN('ÚHRADOVÝ KATALOG VZP - ZP'!I292)&gt;0,UPPER('ÚHRADOVÝ KATALOG VZP - ZP'!I292),"")</f>
        <v/>
      </c>
      <c r="J288" s="62" t="str">
        <f>IF(LEN('ÚHRADOVÝ KATALOG VZP - ZP'!J292)&gt;0,'ÚHRADOVÝ KATALOG VZP - ZP'!J292,"")</f>
        <v/>
      </c>
      <c r="K288" s="61" t="str">
        <f>IF(LEN('ÚHRADOVÝ KATALOG VZP - ZP'!K292)&gt;0,UPPER('ÚHRADOVÝ KATALOG VZP - ZP'!K292),"")</f>
        <v/>
      </c>
      <c r="L288" s="63" t="str">
        <f>IF(LEN('ÚHRADOVÝ KATALOG VZP - ZP'!L292)&gt;0,'ÚHRADOVÝ KATALOG VZP - ZP'!L292,"")</f>
        <v/>
      </c>
      <c r="M288" s="64" t="str">
        <f>IF(LEN('ÚHRADOVÝ KATALOG VZP - ZP'!M292)&gt;0,'ÚHRADOVÝ KATALOG VZP - ZP'!M292,"")</f>
        <v/>
      </c>
      <c r="N288" s="48" t="str">
        <f>IF(LEN('ÚHRADOVÝ KATALOG VZP - ZP'!$N292)&gt;0,'ÚHRADOVÝ KATALOG VZP - ZP'!$N292,"")</f>
        <v/>
      </c>
      <c r="O288" s="48" t="str">
        <f>IF(LEN('ÚHRADOVÝ KATALOG VZP - ZP'!$N292)&gt;0,'ÚHRADOVÝ KATALOG VZP - ZP'!$N292,"")</f>
        <v/>
      </c>
      <c r="P288" s="65"/>
      <c r="Q288" s="66" t="str">
        <f>IF(LEN('ÚHRADOVÝ KATALOG VZP - ZP'!Q292)&gt;0,'ÚHRADOVÝ KATALOG VZP - ZP'!Q292,"")</f>
        <v/>
      </c>
      <c r="R288" s="67" t="str">
        <f>IF(LEN('ÚHRADOVÝ KATALOG VZP - ZP'!O292)&gt;0,'ÚHRADOVÝ KATALOG VZP - ZP'!O292,"")</f>
        <v/>
      </c>
    </row>
    <row r="289" spans="1:18" ht="30" customHeight="1" x14ac:dyDescent="0.2">
      <c r="A289" s="81" t="str">
        <f>IF(LEN('VZP - KONTROLA'!S293)=0,"",'ÚHRADOVÝ KATALOG VZP - ZP'!A293)</f>
        <v/>
      </c>
      <c r="B289" s="82" t="str">
        <f>IF(LEN('ÚHRADOVÝ KATALOG VZP - ZP'!B293)&gt;0,'ÚHRADOVÝ KATALOG VZP - ZP'!B293,"")</f>
        <v/>
      </c>
      <c r="C289" s="102" t="str">
        <f>IF(LEN('ÚHRADOVÝ KATALOG VZP - ZP'!C293)&gt;0,UPPER('ÚHRADOVÝ KATALOG VZP - ZP'!C293),"")</f>
        <v/>
      </c>
      <c r="D289" s="60" t="str">
        <f>IF(LEN('ÚHRADOVÝ KATALOG VZP - ZP'!D293)&gt;0,UPPER('ÚHRADOVÝ KATALOG VZP - ZP'!D293),"")</f>
        <v/>
      </c>
      <c r="E289" s="61" t="str">
        <f>IF(LEN('ÚHRADOVÝ KATALOG VZP - ZP'!E293)&gt;0,'ÚHRADOVÝ KATALOG VZP - ZP'!E293,"")</f>
        <v/>
      </c>
      <c r="F289" s="61" t="str">
        <f>IF(LEN('ÚHRADOVÝ KATALOG VZP - ZP'!F293)&gt;0,UPPER('ÚHRADOVÝ KATALOG VZP - ZP'!F293),"")</f>
        <v/>
      </c>
      <c r="G289" s="61" t="str">
        <f>IF(LEN('ÚHRADOVÝ KATALOG VZP - ZP'!G293)&gt;0,UPPER('ÚHRADOVÝ KATALOG VZP - ZP'!G293),"")</f>
        <v/>
      </c>
      <c r="H289" s="61" t="str">
        <f>IF(LEN('ÚHRADOVÝ KATALOG VZP - ZP'!H293)&gt;0,UPPER('ÚHRADOVÝ KATALOG VZP - ZP'!H293),"")</f>
        <v/>
      </c>
      <c r="I289" s="61" t="str">
        <f>IF(LEN('ÚHRADOVÝ KATALOG VZP - ZP'!I293)&gt;0,UPPER('ÚHRADOVÝ KATALOG VZP - ZP'!I293),"")</f>
        <v/>
      </c>
      <c r="J289" s="62" t="str">
        <f>IF(LEN('ÚHRADOVÝ KATALOG VZP - ZP'!J293)&gt;0,'ÚHRADOVÝ KATALOG VZP - ZP'!J293,"")</f>
        <v/>
      </c>
      <c r="K289" s="61" t="str">
        <f>IF(LEN('ÚHRADOVÝ KATALOG VZP - ZP'!K293)&gt;0,UPPER('ÚHRADOVÝ KATALOG VZP - ZP'!K293),"")</f>
        <v/>
      </c>
      <c r="L289" s="63" t="str">
        <f>IF(LEN('ÚHRADOVÝ KATALOG VZP - ZP'!L293)&gt;0,'ÚHRADOVÝ KATALOG VZP - ZP'!L293,"")</f>
        <v/>
      </c>
      <c r="M289" s="64" t="str">
        <f>IF(LEN('ÚHRADOVÝ KATALOG VZP - ZP'!M293)&gt;0,'ÚHRADOVÝ KATALOG VZP - ZP'!M293,"")</f>
        <v/>
      </c>
      <c r="N289" s="48" t="str">
        <f>IF(LEN('ÚHRADOVÝ KATALOG VZP - ZP'!$N293)&gt;0,'ÚHRADOVÝ KATALOG VZP - ZP'!$N293,"")</f>
        <v/>
      </c>
      <c r="O289" s="48" t="str">
        <f>IF(LEN('ÚHRADOVÝ KATALOG VZP - ZP'!$N293)&gt;0,'ÚHRADOVÝ KATALOG VZP - ZP'!$N293,"")</f>
        <v/>
      </c>
      <c r="P289" s="65"/>
      <c r="Q289" s="66" t="str">
        <f>IF(LEN('ÚHRADOVÝ KATALOG VZP - ZP'!Q293)&gt;0,'ÚHRADOVÝ KATALOG VZP - ZP'!Q293,"")</f>
        <v/>
      </c>
      <c r="R289" s="67" t="str">
        <f>IF(LEN('ÚHRADOVÝ KATALOG VZP - ZP'!O293)&gt;0,'ÚHRADOVÝ KATALOG VZP - ZP'!O293,"")</f>
        <v/>
      </c>
    </row>
    <row r="290" spans="1:18" ht="30" customHeight="1" x14ac:dyDescent="0.2">
      <c r="A290" s="81" t="str">
        <f>IF(LEN('VZP - KONTROLA'!S294)=0,"",'ÚHRADOVÝ KATALOG VZP - ZP'!A294)</f>
        <v/>
      </c>
      <c r="B290" s="82" t="str">
        <f>IF(LEN('ÚHRADOVÝ KATALOG VZP - ZP'!B294)&gt;0,'ÚHRADOVÝ KATALOG VZP - ZP'!B294,"")</f>
        <v/>
      </c>
      <c r="C290" s="102" t="str">
        <f>IF(LEN('ÚHRADOVÝ KATALOG VZP - ZP'!C294)&gt;0,UPPER('ÚHRADOVÝ KATALOG VZP - ZP'!C294),"")</f>
        <v/>
      </c>
      <c r="D290" s="60" t="str">
        <f>IF(LEN('ÚHRADOVÝ KATALOG VZP - ZP'!D294)&gt;0,UPPER('ÚHRADOVÝ KATALOG VZP - ZP'!D294),"")</f>
        <v/>
      </c>
      <c r="E290" s="61" t="str">
        <f>IF(LEN('ÚHRADOVÝ KATALOG VZP - ZP'!E294)&gt;0,'ÚHRADOVÝ KATALOG VZP - ZP'!E294,"")</f>
        <v/>
      </c>
      <c r="F290" s="61" t="str">
        <f>IF(LEN('ÚHRADOVÝ KATALOG VZP - ZP'!F294)&gt;0,UPPER('ÚHRADOVÝ KATALOG VZP - ZP'!F294),"")</f>
        <v/>
      </c>
      <c r="G290" s="61" t="str">
        <f>IF(LEN('ÚHRADOVÝ KATALOG VZP - ZP'!G294)&gt;0,UPPER('ÚHRADOVÝ KATALOG VZP - ZP'!G294),"")</f>
        <v/>
      </c>
      <c r="H290" s="61" t="str">
        <f>IF(LEN('ÚHRADOVÝ KATALOG VZP - ZP'!H294)&gt;0,UPPER('ÚHRADOVÝ KATALOG VZP - ZP'!H294),"")</f>
        <v/>
      </c>
      <c r="I290" s="61" t="str">
        <f>IF(LEN('ÚHRADOVÝ KATALOG VZP - ZP'!I294)&gt;0,UPPER('ÚHRADOVÝ KATALOG VZP - ZP'!I294),"")</f>
        <v/>
      </c>
      <c r="J290" s="62" t="str">
        <f>IF(LEN('ÚHRADOVÝ KATALOG VZP - ZP'!J294)&gt;0,'ÚHRADOVÝ KATALOG VZP - ZP'!J294,"")</f>
        <v/>
      </c>
      <c r="K290" s="61" t="str">
        <f>IF(LEN('ÚHRADOVÝ KATALOG VZP - ZP'!K294)&gt;0,UPPER('ÚHRADOVÝ KATALOG VZP - ZP'!K294),"")</f>
        <v/>
      </c>
      <c r="L290" s="63" t="str">
        <f>IF(LEN('ÚHRADOVÝ KATALOG VZP - ZP'!L294)&gt;0,'ÚHRADOVÝ KATALOG VZP - ZP'!L294,"")</f>
        <v/>
      </c>
      <c r="M290" s="64" t="str">
        <f>IF(LEN('ÚHRADOVÝ KATALOG VZP - ZP'!M294)&gt;0,'ÚHRADOVÝ KATALOG VZP - ZP'!M294,"")</f>
        <v/>
      </c>
      <c r="N290" s="48" t="str">
        <f>IF(LEN('ÚHRADOVÝ KATALOG VZP - ZP'!$N294)&gt;0,'ÚHRADOVÝ KATALOG VZP - ZP'!$N294,"")</f>
        <v/>
      </c>
      <c r="O290" s="48" t="str">
        <f>IF(LEN('ÚHRADOVÝ KATALOG VZP - ZP'!$N294)&gt;0,'ÚHRADOVÝ KATALOG VZP - ZP'!$N294,"")</f>
        <v/>
      </c>
      <c r="P290" s="65"/>
      <c r="Q290" s="66" t="str">
        <f>IF(LEN('ÚHRADOVÝ KATALOG VZP - ZP'!Q294)&gt;0,'ÚHRADOVÝ KATALOG VZP - ZP'!Q294,"")</f>
        <v/>
      </c>
      <c r="R290" s="67" t="str">
        <f>IF(LEN('ÚHRADOVÝ KATALOG VZP - ZP'!O294)&gt;0,'ÚHRADOVÝ KATALOG VZP - ZP'!O294,"")</f>
        <v/>
      </c>
    </row>
    <row r="291" spans="1:18" ht="30" customHeight="1" x14ac:dyDescent="0.2">
      <c r="A291" s="81" t="str">
        <f>IF(LEN('VZP - KONTROLA'!S295)=0,"",'ÚHRADOVÝ KATALOG VZP - ZP'!A295)</f>
        <v/>
      </c>
      <c r="B291" s="82" t="str">
        <f>IF(LEN('ÚHRADOVÝ KATALOG VZP - ZP'!B295)&gt;0,'ÚHRADOVÝ KATALOG VZP - ZP'!B295,"")</f>
        <v/>
      </c>
      <c r="C291" s="102" t="str">
        <f>IF(LEN('ÚHRADOVÝ KATALOG VZP - ZP'!C295)&gt;0,UPPER('ÚHRADOVÝ KATALOG VZP - ZP'!C295),"")</f>
        <v/>
      </c>
      <c r="D291" s="60" t="str">
        <f>IF(LEN('ÚHRADOVÝ KATALOG VZP - ZP'!D295)&gt;0,UPPER('ÚHRADOVÝ KATALOG VZP - ZP'!D295),"")</f>
        <v/>
      </c>
      <c r="E291" s="61" t="str">
        <f>IF(LEN('ÚHRADOVÝ KATALOG VZP - ZP'!E295)&gt;0,'ÚHRADOVÝ KATALOG VZP - ZP'!E295,"")</f>
        <v/>
      </c>
      <c r="F291" s="61" t="str">
        <f>IF(LEN('ÚHRADOVÝ KATALOG VZP - ZP'!F295)&gt;0,UPPER('ÚHRADOVÝ KATALOG VZP - ZP'!F295),"")</f>
        <v/>
      </c>
      <c r="G291" s="61" t="str">
        <f>IF(LEN('ÚHRADOVÝ KATALOG VZP - ZP'!G295)&gt;0,UPPER('ÚHRADOVÝ KATALOG VZP - ZP'!G295),"")</f>
        <v/>
      </c>
      <c r="H291" s="61" t="str">
        <f>IF(LEN('ÚHRADOVÝ KATALOG VZP - ZP'!H295)&gt;0,UPPER('ÚHRADOVÝ KATALOG VZP - ZP'!H295),"")</f>
        <v/>
      </c>
      <c r="I291" s="61" t="str">
        <f>IF(LEN('ÚHRADOVÝ KATALOG VZP - ZP'!I295)&gt;0,UPPER('ÚHRADOVÝ KATALOG VZP - ZP'!I295),"")</f>
        <v/>
      </c>
      <c r="J291" s="62" t="str">
        <f>IF(LEN('ÚHRADOVÝ KATALOG VZP - ZP'!J295)&gt;0,'ÚHRADOVÝ KATALOG VZP - ZP'!J295,"")</f>
        <v/>
      </c>
      <c r="K291" s="61" t="str">
        <f>IF(LEN('ÚHRADOVÝ KATALOG VZP - ZP'!K295)&gt;0,UPPER('ÚHRADOVÝ KATALOG VZP - ZP'!K295),"")</f>
        <v/>
      </c>
      <c r="L291" s="63" t="str">
        <f>IF(LEN('ÚHRADOVÝ KATALOG VZP - ZP'!L295)&gt;0,'ÚHRADOVÝ KATALOG VZP - ZP'!L295,"")</f>
        <v/>
      </c>
      <c r="M291" s="64" t="str">
        <f>IF(LEN('ÚHRADOVÝ KATALOG VZP - ZP'!M295)&gt;0,'ÚHRADOVÝ KATALOG VZP - ZP'!M295,"")</f>
        <v/>
      </c>
      <c r="N291" s="48" t="str">
        <f>IF(LEN('ÚHRADOVÝ KATALOG VZP - ZP'!$N295)&gt;0,'ÚHRADOVÝ KATALOG VZP - ZP'!$N295,"")</f>
        <v/>
      </c>
      <c r="O291" s="48" t="str">
        <f>IF(LEN('ÚHRADOVÝ KATALOG VZP - ZP'!$N295)&gt;0,'ÚHRADOVÝ KATALOG VZP - ZP'!$N295,"")</f>
        <v/>
      </c>
      <c r="P291" s="65"/>
      <c r="Q291" s="66" t="str">
        <f>IF(LEN('ÚHRADOVÝ KATALOG VZP - ZP'!Q295)&gt;0,'ÚHRADOVÝ KATALOG VZP - ZP'!Q295,"")</f>
        <v/>
      </c>
      <c r="R291" s="67" t="str">
        <f>IF(LEN('ÚHRADOVÝ KATALOG VZP - ZP'!O295)&gt;0,'ÚHRADOVÝ KATALOG VZP - ZP'!O295,"")</f>
        <v/>
      </c>
    </row>
    <row r="292" spans="1:18" ht="30" customHeight="1" x14ac:dyDescent="0.2">
      <c r="A292" s="81" t="str">
        <f>IF(LEN('VZP - KONTROLA'!S296)=0,"",'ÚHRADOVÝ KATALOG VZP - ZP'!A296)</f>
        <v/>
      </c>
      <c r="B292" s="82" t="str">
        <f>IF(LEN('ÚHRADOVÝ KATALOG VZP - ZP'!B296)&gt;0,'ÚHRADOVÝ KATALOG VZP - ZP'!B296,"")</f>
        <v/>
      </c>
      <c r="C292" s="102" t="str">
        <f>IF(LEN('ÚHRADOVÝ KATALOG VZP - ZP'!C296)&gt;0,UPPER('ÚHRADOVÝ KATALOG VZP - ZP'!C296),"")</f>
        <v/>
      </c>
      <c r="D292" s="60" t="str">
        <f>IF(LEN('ÚHRADOVÝ KATALOG VZP - ZP'!D296)&gt;0,UPPER('ÚHRADOVÝ KATALOG VZP - ZP'!D296),"")</f>
        <v/>
      </c>
      <c r="E292" s="61" t="str">
        <f>IF(LEN('ÚHRADOVÝ KATALOG VZP - ZP'!E296)&gt;0,'ÚHRADOVÝ KATALOG VZP - ZP'!E296,"")</f>
        <v/>
      </c>
      <c r="F292" s="61" t="str">
        <f>IF(LEN('ÚHRADOVÝ KATALOG VZP - ZP'!F296)&gt;0,UPPER('ÚHRADOVÝ KATALOG VZP - ZP'!F296),"")</f>
        <v/>
      </c>
      <c r="G292" s="61" t="str">
        <f>IF(LEN('ÚHRADOVÝ KATALOG VZP - ZP'!G296)&gt;0,UPPER('ÚHRADOVÝ KATALOG VZP - ZP'!G296),"")</f>
        <v/>
      </c>
      <c r="H292" s="61" t="str">
        <f>IF(LEN('ÚHRADOVÝ KATALOG VZP - ZP'!H296)&gt;0,UPPER('ÚHRADOVÝ KATALOG VZP - ZP'!H296),"")</f>
        <v/>
      </c>
      <c r="I292" s="61" t="str">
        <f>IF(LEN('ÚHRADOVÝ KATALOG VZP - ZP'!I296)&gt;0,UPPER('ÚHRADOVÝ KATALOG VZP - ZP'!I296),"")</f>
        <v/>
      </c>
      <c r="J292" s="62" t="str">
        <f>IF(LEN('ÚHRADOVÝ KATALOG VZP - ZP'!J296)&gt;0,'ÚHRADOVÝ KATALOG VZP - ZP'!J296,"")</f>
        <v/>
      </c>
      <c r="K292" s="61" t="str">
        <f>IF(LEN('ÚHRADOVÝ KATALOG VZP - ZP'!K296)&gt;0,UPPER('ÚHRADOVÝ KATALOG VZP - ZP'!K296),"")</f>
        <v/>
      </c>
      <c r="L292" s="63" t="str">
        <f>IF(LEN('ÚHRADOVÝ KATALOG VZP - ZP'!L296)&gt;0,'ÚHRADOVÝ KATALOG VZP - ZP'!L296,"")</f>
        <v/>
      </c>
      <c r="M292" s="64" t="str">
        <f>IF(LEN('ÚHRADOVÝ KATALOG VZP - ZP'!M296)&gt;0,'ÚHRADOVÝ KATALOG VZP - ZP'!M296,"")</f>
        <v/>
      </c>
      <c r="N292" s="48" t="str">
        <f>IF(LEN('ÚHRADOVÝ KATALOG VZP - ZP'!$N296)&gt;0,'ÚHRADOVÝ KATALOG VZP - ZP'!$N296,"")</f>
        <v/>
      </c>
      <c r="O292" s="48" t="str">
        <f>IF(LEN('ÚHRADOVÝ KATALOG VZP - ZP'!$N296)&gt;0,'ÚHRADOVÝ KATALOG VZP - ZP'!$N296,"")</f>
        <v/>
      </c>
      <c r="P292" s="65"/>
      <c r="Q292" s="66" t="str">
        <f>IF(LEN('ÚHRADOVÝ KATALOG VZP - ZP'!Q296)&gt;0,'ÚHRADOVÝ KATALOG VZP - ZP'!Q296,"")</f>
        <v/>
      </c>
      <c r="R292" s="67" t="str">
        <f>IF(LEN('ÚHRADOVÝ KATALOG VZP - ZP'!O296)&gt;0,'ÚHRADOVÝ KATALOG VZP - ZP'!O296,"")</f>
        <v/>
      </c>
    </row>
    <row r="293" spans="1:18" ht="30" customHeight="1" x14ac:dyDescent="0.2">
      <c r="A293" s="81" t="str">
        <f>IF(LEN('VZP - KONTROLA'!S297)=0,"",'ÚHRADOVÝ KATALOG VZP - ZP'!A297)</f>
        <v/>
      </c>
      <c r="B293" s="82" t="str">
        <f>IF(LEN('ÚHRADOVÝ KATALOG VZP - ZP'!B297)&gt;0,'ÚHRADOVÝ KATALOG VZP - ZP'!B297,"")</f>
        <v/>
      </c>
      <c r="C293" s="102" t="str">
        <f>IF(LEN('ÚHRADOVÝ KATALOG VZP - ZP'!C297)&gt;0,UPPER('ÚHRADOVÝ KATALOG VZP - ZP'!C297),"")</f>
        <v/>
      </c>
      <c r="D293" s="60" t="str">
        <f>IF(LEN('ÚHRADOVÝ KATALOG VZP - ZP'!D297)&gt;0,UPPER('ÚHRADOVÝ KATALOG VZP - ZP'!D297),"")</f>
        <v/>
      </c>
      <c r="E293" s="61" t="str">
        <f>IF(LEN('ÚHRADOVÝ KATALOG VZP - ZP'!E297)&gt;0,'ÚHRADOVÝ KATALOG VZP - ZP'!E297,"")</f>
        <v/>
      </c>
      <c r="F293" s="61" t="str">
        <f>IF(LEN('ÚHRADOVÝ KATALOG VZP - ZP'!F297)&gt;0,UPPER('ÚHRADOVÝ KATALOG VZP - ZP'!F297),"")</f>
        <v/>
      </c>
      <c r="G293" s="61" t="str">
        <f>IF(LEN('ÚHRADOVÝ KATALOG VZP - ZP'!G297)&gt;0,UPPER('ÚHRADOVÝ KATALOG VZP - ZP'!G297),"")</f>
        <v/>
      </c>
      <c r="H293" s="61" t="str">
        <f>IF(LEN('ÚHRADOVÝ KATALOG VZP - ZP'!H297)&gt;0,UPPER('ÚHRADOVÝ KATALOG VZP - ZP'!H297),"")</f>
        <v/>
      </c>
      <c r="I293" s="61" t="str">
        <f>IF(LEN('ÚHRADOVÝ KATALOG VZP - ZP'!I297)&gt;0,UPPER('ÚHRADOVÝ KATALOG VZP - ZP'!I297),"")</f>
        <v/>
      </c>
      <c r="J293" s="62" t="str">
        <f>IF(LEN('ÚHRADOVÝ KATALOG VZP - ZP'!J297)&gt;0,'ÚHRADOVÝ KATALOG VZP - ZP'!J297,"")</f>
        <v/>
      </c>
      <c r="K293" s="61" t="str">
        <f>IF(LEN('ÚHRADOVÝ KATALOG VZP - ZP'!K297)&gt;0,UPPER('ÚHRADOVÝ KATALOG VZP - ZP'!K297),"")</f>
        <v/>
      </c>
      <c r="L293" s="63" t="str">
        <f>IF(LEN('ÚHRADOVÝ KATALOG VZP - ZP'!L297)&gt;0,'ÚHRADOVÝ KATALOG VZP - ZP'!L297,"")</f>
        <v/>
      </c>
      <c r="M293" s="64" t="str">
        <f>IF(LEN('ÚHRADOVÝ KATALOG VZP - ZP'!M297)&gt;0,'ÚHRADOVÝ KATALOG VZP - ZP'!M297,"")</f>
        <v/>
      </c>
      <c r="N293" s="48" t="str">
        <f>IF(LEN('ÚHRADOVÝ KATALOG VZP - ZP'!$N297)&gt;0,'ÚHRADOVÝ KATALOG VZP - ZP'!$N297,"")</f>
        <v/>
      </c>
      <c r="O293" s="48" t="str">
        <f>IF(LEN('ÚHRADOVÝ KATALOG VZP - ZP'!$N297)&gt;0,'ÚHRADOVÝ KATALOG VZP - ZP'!$N297,"")</f>
        <v/>
      </c>
      <c r="P293" s="65"/>
      <c r="Q293" s="66" t="str">
        <f>IF(LEN('ÚHRADOVÝ KATALOG VZP - ZP'!Q297)&gt;0,'ÚHRADOVÝ KATALOG VZP - ZP'!Q297,"")</f>
        <v/>
      </c>
      <c r="R293" s="67" t="str">
        <f>IF(LEN('ÚHRADOVÝ KATALOG VZP - ZP'!O297)&gt;0,'ÚHRADOVÝ KATALOG VZP - ZP'!O297,"")</f>
        <v/>
      </c>
    </row>
    <row r="294" spans="1:18" ht="30" customHeight="1" x14ac:dyDescent="0.2">
      <c r="A294" s="81" t="str">
        <f>IF(LEN('VZP - KONTROLA'!S298)=0,"",'ÚHRADOVÝ KATALOG VZP - ZP'!A298)</f>
        <v/>
      </c>
      <c r="B294" s="82" t="str">
        <f>IF(LEN('ÚHRADOVÝ KATALOG VZP - ZP'!B298)&gt;0,'ÚHRADOVÝ KATALOG VZP - ZP'!B298,"")</f>
        <v/>
      </c>
      <c r="C294" s="102" t="str">
        <f>IF(LEN('ÚHRADOVÝ KATALOG VZP - ZP'!C298)&gt;0,UPPER('ÚHRADOVÝ KATALOG VZP - ZP'!C298),"")</f>
        <v/>
      </c>
      <c r="D294" s="60" t="str">
        <f>IF(LEN('ÚHRADOVÝ KATALOG VZP - ZP'!D298)&gt;0,UPPER('ÚHRADOVÝ KATALOG VZP - ZP'!D298),"")</f>
        <v/>
      </c>
      <c r="E294" s="61" t="str">
        <f>IF(LEN('ÚHRADOVÝ KATALOG VZP - ZP'!E298)&gt;0,'ÚHRADOVÝ KATALOG VZP - ZP'!E298,"")</f>
        <v/>
      </c>
      <c r="F294" s="61" t="str">
        <f>IF(LEN('ÚHRADOVÝ KATALOG VZP - ZP'!F298)&gt;0,UPPER('ÚHRADOVÝ KATALOG VZP - ZP'!F298),"")</f>
        <v/>
      </c>
      <c r="G294" s="61" t="str">
        <f>IF(LEN('ÚHRADOVÝ KATALOG VZP - ZP'!G298)&gt;0,UPPER('ÚHRADOVÝ KATALOG VZP - ZP'!G298),"")</f>
        <v/>
      </c>
      <c r="H294" s="61" t="str">
        <f>IF(LEN('ÚHRADOVÝ KATALOG VZP - ZP'!H298)&gt;0,UPPER('ÚHRADOVÝ KATALOG VZP - ZP'!H298),"")</f>
        <v/>
      </c>
      <c r="I294" s="61" t="str">
        <f>IF(LEN('ÚHRADOVÝ KATALOG VZP - ZP'!I298)&gt;0,UPPER('ÚHRADOVÝ KATALOG VZP - ZP'!I298),"")</f>
        <v/>
      </c>
      <c r="J294" s="62" t="str">
        <f>IF(LEN('ÚHRADOVÝ KATALOG VZP - ZP'!J298)&gt;0,'ÚHRADOVÝ KATALOG VZP - ZP'!J298,"")</f>
        <v/>
      </c>
      <c r="K294" s="61" t="str">
        <f>IF(LEN('ÚHRADOVÝ KATALOG VZP - ZP'!K298)&gt;0,UPPER('ÚHRADOVÝ KATALOG VZP - ZP'!K298),"")</f>
        <v/>
      </c>
      <c r="L294" s="63" t="str">
        <f>IF(LEN('ÚHRADOVÝ KATALOG VZP - ZP'!L298)&gt;0,'ÚHRADOVÝ KATALOG VZP - ZP'!L298,"")</f>
        <v/>
      </c>
      <c r="M294" s="64" t="str">
        <f>IF(LEN('ÚHRADOVÝ KATALOG VZP - ZP'!M298)&gt;0,'ÚHRADOVÝ KATALOG VZP - ZP'!M298,"")</f>
        <v/>
      </c>
      <c r="N294" s="48" t="str">
        <f>IF(LEN('ÚHRADOVÝ KATALOG VZP - ZP'!$N298)&gt;0,'ÚHRADOVÝ KATALOG VZP - ZP'!$N298,"")</f>
        <v/>
      </c>
      <c r="O294" s="48" t="str">
        <f>IF(LEN('ÚHRADOVÝ KATALOG VZP - ZP'!$N298)&gt;0,'ÚHRADOVÝ KATALOG VZP - ZP'!$N298,"")</f>
        <v/>
      </c>
      <c r="P294" s="65"/>
      <c r="Q294" s="66" t="str">
        <f>IF(LEN('ÚHRADOVÝ KATALOG VZP - ZP'!Q298)&gt;0,'ÚHRADOVÝ KATALOG VZP - ZP'!Q298,"")</f>
        <v/>
      </c>
      <c r="R294" s="67" t="str">
        <f>IF(LEN('ÚHRADOVÝ KATALOG VZP - ZP'!O298)&gt;0,'ÚHRADOVÝ KATALOG VZP - ZP'!O298,"")</f>
        <v/>
      </c>
    </row>
    <row r="295" spans="1:18" ht="30" customHeight="1" x14ac:dyDescent="0.2">
      <c r="A295" s="81" t="str">
        <f>IF(LEN('VZP - KONTROLA'!S299)=0,"",'ÚHRADOVÝ KATALOG VZP - ZP'!A299)</f>
        <v/>
      </c>
      <c r="B295" s="82" t="str">
        <f>IF(LEN('ÚHRADOVÝ KATALOG VZP - ZP'!B299)&gt;0,'ÚHRADOVÝ KATALOG VZP - ZP'!B299,"")</f>
        <v/>
      </c>
      <c r="C295" s="102" t="str">
        <f>IF(LEN('ÚHRADOVÝ KATALOG VZP - ZP'!C299)&gt;0,UPPER('ÚHRADOVÝ KATALOG VZP - ZP'!C299),"")</f>
        <v/>
      </c>
      <c r="D295" s="60" t="str">
        <f>IF(LEN('ÚHRADOVÝ KATALOG VZP - ZP'!D299)&gt;0,UPPER('ÚHRADOVÝ KATALOG VZP - ZP'!D299),"")</f>
        <v/>
      </c>
      <c r="E295" s="61" t="str">
        <f>IF(LEN('ÚHRADOVÝ KATALOG VZP - ZP'!E299)&gt;0,'ÚHRADOVÝ KATALOG VZP - ZP'!E299,"")</f>
        <v/>
      </c>
      <c r="F295" s="61" t="str">
        <f>IF(LEN('ÚHRADOVÝ KATALOG VZP - ZP'!F299)&gt;0,UPPER('ÚHRADOVÝ KATALOG VZP - ZP'!F299),"")</f>
        <v/>
      </c>
      <c r="G295" s="61" t="str">
        <f>IF(LEN('ÚHRADOVÝ KATALOG VZP - ZP'!G299)&gt;0,UPPER('ÚHRADOVÝ KATALOG VZP - ZP'!G299),"")</f>
        <v/>
      </c>
      <c r="H295" s="61" t="str">
        <f>IF(LEN('ÚHRADOVÝ KATALOG VZP - ZP'!H299)&gt;0,UPPER('ÚHRADOVÝ KATALOG VZP - ZP'!H299),"")</f>
        <v/>
      </c>
      <c r="I295" s="61" t="str">
        <f>IF(LEN('ÚHRADOVÝ KATALOG VZP - ZP'!I299)&gt;0,UPPER('ÚHRADOVÝ KATALOG VZP - ZP'!I299),"")</f>
        <v/>
      </c>
      <c r="J295" s="62" t="str">
        <f>IF(LEN('ÚHRADOVÝ KATALOG VZP - ZP'!J299)&gt;0,'ÚHRADOVÝ KATALOG VZP - ZP'!J299,"")</f>
        <v/>
      </c>
      <c r="K295" s="61" t="str">
        <f>IF(LEN('ÚHRADOVÝ KATALOG VZP - ZP'!K299)&gt;0,UPPER('ÚHRADOVÝ KATALOG VZP - ZP'!K299),"")</f>
        <v/>
      </c>
      <c r="L295" s="63" t="str">
        <f>IF(LEN('ÚHRADOVÝ KATALOG VZP - ZP'!L299)&gt;0,'ÚHRADOVÝ KATALOG VZP - ZP'!L299,"")</f>
        <v/>
      </c>
      <c r="M295" s="64" t="str">
        <f>IF(LEN('ÚHRADOVÝ KATALOG VZP - ZP'!M299)&gt;0,'ÚHRADOVÝ KATALOG VZP - ZP'!M299,"")</f>
        <v/>
      </c>
      <c r="N295" s="48" t="str">
        <f>IF(LEN('ÚHRADOVÝ KATALOG VZP - ZP'!$N299)&gt;0,'ÚHRADOVÝ KATALOG VZP - ZP'!$N299,"")</f>
        <v/>
      </c>
      <c r="O295" s="48" t="str">
        <f>IF(LEN('ÚHRADOVÝ KATALOG VZP - ZP'!$N299)&gt;0,'ÚHRADOVÝ KATALOG VZP - ZP'!$N299,"")</f>
        <v/>
      </c>
      <c r="P295" s="65"/>
      <c r="Q295" s="66" t="str">
        <f>IF(LEN('ÚHRADOVÝ KATALOG VZP - ZP'!Q299)&gt;0,'ÚHRADOVÝ KATALOG VZP - ZP'!Q299,"")</f>
        <v/>
      </c>
      <c r="R295" s="67" t="str">
        <f>IF(LEN('ÚHRADOVÝ KATALOG VZP - ZP'!O299)&gt;0,'ÚHRADOVÝ KATALOG VZP - ZP'!O299,"")</f>
        <v/>
      </c>
    </row>
    <row r="296" spans="1:18" ht="30" customHeight="1" x14ac:dyDescent="0.2">
      <c r="A296" s="81" t="str">
        <f>IF(LEN('VZP - KONTROLA'!S300)=0,"",'ÚHRADOVÝ KATALOG VZP - ZP'!A300)</f>
        <v/>
      </c>
      <c r="B296" s="82" t="str">
        <f>IF(LEN('ÚHRADOVÝ KATALOG VZP - ZP'!B300)&gt;0,'ÚHRADOVÝ KATALOG VZP - ZP'!B300,"")</f>
        <v/>
      </c>
      <c r="C296" s="102" t="str">
        <f>IF(LEN('ÚHRADOVÝ KATALOG VZP - ZP'!C300)&gt;0,UPPER('ÚHRADOVÝ KATALOG VZP - ZP'!C300),"")</f>
        <v/>
      </c>
      <c r="D296" s="60" t="str">
        <f>IF(LEN('ÚHRADOVÝ KATALOG VZP - ZP'!D300)&gt;0,UPPER('ÚHRADOVÝ KATALOG VZP - ZP'!D300),"")</f>
        <v/>
      </c>
      <c r="E296" s="61" t="str">
        <f>IF(LEN('ÚHRADOVÝ KATALOG VZP - ZP'!E300)&gt;0,'ÚHRADOVÝ KATALOG VZP - ZP'!E300,"")</f>
        <v/>
      </c>
      <c r="F296" s="61" t="str">
        <f>IF(LEN('ÚHRADOVÝ KATALOG VZP - ZP'!F300)&gt;0,UPPER('ÚHRADOVÝ KATALOG VZP - ZP'!F300),"")</f>
        <v/>
      </c>
      <c r="G296" s="61" t="str">
        <f>IF(LEN('ÚHRADOVÝ KATALOG VZP - ZP'!G300)&gt;0,UPPER('ÚHRADOVÝ KATALOG VZP - ZP'!G300),"")</f>
        <v/>
      </c>
      <c r="H296" s="61" t="str">
        <f>IF(LEN('ÚHRADOVÝ KATALOG VZP - ZP'!H300)&gt;0,UPPER('ÚHRADOVÝ KATALOG VZP - ZP'!H300),"")</f>
        <v/>
      </c>
      <c r="I296" s="61" t="str">
        <f>IF(LEN('ÚHRADOVÝ KATALOG VZP - ZP'!I300)&gt;0,UPPER('ÚHRADOVÝ KATALOG VZP - ZP'!I300),"")</f>
        <v/>
      </c>
      <c r="J296" s="62" t="str">
        <f>IF(LEN('ÚHRADOVÝ KATALOG VZP - ZP'!J300)&gt;0,'ÚHRADOVÝ KATALOG VZP - ZP'!J300,"")</f>
        <v/>
      </c>
      <c r="K296" s="61" t="str">
        <f>IF(LEN('ÚHRADOVÝ KATALOG VZP - ZP'!K300)&gt;0,UPPER('ÚHRADOVÝ KATALOG VZP - ZP'!K300),"")</f>
        <v/>
      </c>
      <c r="L296" s="63" t="str">
        <f>IF(LEN('ÚHRADOVÝ KATALOG VZP - ZP'!L300)&gt;0,'ÚHRADOVÝ KATALOG VZP - ZP'!L300,"")</f>
        <v/>
      </c>
      <c r="M296" s="64" t="str">
        <f>IF(LEN('ÚHRADOVÝ KATALOG VZP - ZP'!M300)&gt;0,'ÚHRADOVÝ KATALOG VZP - ZP'!M300,"")</f>
        <v/>
      </c>
      <c r="N296" s="48" t="str">
        <f>IF(LEN('ÚHRADOVÝ KATALOG VZP - ZP'!$N300)&gt;0,'ÚHRADOVÝ KATALOG VZP - ZP'!$N300,"")</f>
        <v/>
      </c>
      <c r="O296" s="48" t="str">
        <f>IF(LEN('ÚHRADOVÝ KATALOG VZP - ZP'!$N300)&gt;0,'ÚHRADOVÝ KATALOG VZP - ZP'!$N300,"")</f>
        <v/>
      </c>
      <c r="P296" s="65"/>
      <c r="Q296" s="66" t="str">
        <f>IF(LEN('ÚHRADOVÝ KATALOG VZP - ZP'!Q300)&gt;0,'ÚHRADOVÝ KATALOG VZP - ZP'!Q300,"")</f>
        <v/>
      </c>
      <c r="R296" s="67" t="str">
        <f>IF(LEN('ÚHRADOVÝ KATALOG VZP - ZP'!O300)&gt;0,'ÚHRADOVÝ KATALOG VZP - ZP'!O300,"")</f>
        <v/>
      </c>
    </row>
    <row r="297" spans="1:18" ht="30" customHeight="1" x14ac:dyDescent="0.2">
      <c r="A297" s="81" t="str">
        <f>IF(LEN('VZP - KONTROLA'!S301)=0,"",'ÚHRADOVÝ KATALOG VZP - ZP'!A301)</f>
        <v/>
      </c>
      <c r="B297" s="82" t="str">
        <f>IF(LEN('ÚHRADOVÝ KATALOG VZP - ZP'!B301)&gt;0,'ÚHRADOVÝ KATALOG VZP - ZP'!B301,"")</f>
        <v/>
      </c>
      <c r="C297" s="102" t="str">
        <f>IF(LEN('ÚHRADOVÝ KATALOG VZP - ZP'!C301)&gt;0,UPPER('ÚHRADOVÝ KATALOG VZP - ZP'!C301),"")</f>
        <v/>
      </c>
      <c r="D297" s="60" t="str">
        <f>IF(LEN('ÚHRADOVÝ KATALOG VZP - ZP'!D301)&gt;0,UPPER('ÚHRADOVÝ KATALOG VZP - ZP'!D301),"")</f>
        <v/>
      </c>
      <c r="E297" s="61" t="str">
        <f>IF(LEN('ÚHRADOVÝ KATALOG VZP - ZP'!E301)&gt;0,'ÚHRADOVÝ KATALOG VZP - ZP'!E301,"")</f>
        <v/>
      </c>
      <c r="F297" s="61" t="str">
        <f>IF(LEN('ÚHRADOVÝ KATALOG VZP - ZP'!F301)&gt;0,UPPER('ÚHRADOVÝ KATALOG VZP - ZP'!F301),"")</f>
        <v/>
      </c>
      <c r="G297" s="61" t="str">
        <f>IF(LEN('ÚHRADOVÝ KATALOG VZP - ZP'!G301)&gt;0,UPPER('ÚHRADOVÝ KATALOG VZP - ZP'!G301),"")</f>
        <v/>
      </c>
      <c r="H297" s="61" t="str">
        <f>IF(LEN('ÚHRADOVÝ KATALOG VZP - ZP'!H301)&gt;0,UPPER('ÚHRADOVÝ KATALOG VZP - ZP'!H301),"")</f>
        <v/>
      </c>
      <c r="I297" s="61" t="str">
        <f>IF(LEN('ÚHRADOVÝ KATALOG VZP - ZP'!I301)&gt;0,UPPER('ÚHRADOVÝ KATALOG VZP - ZP'!I301),"")</f>
        <v/>
      </c>
      <c r="J297" s="62" t="str">
        <f>IF(LEN('ÚHRADOVÝ KATALOG VZP - ZP'!J301)&gt;0,'ÚHRADOVÝ KATALOG VZP - ZP'!J301,"")</f>
        <v/>
      </c>
      <c r="K297" s="61" t="str">
        <f>IF(LEN('ÚHRADOVÝ KATALOG VZP - ZP'!K301)&gt;0,UPPER('ÚHRADOVÝ KATALOG VZP - ZP'!K301),"")</f>
        <v/>
      </c>
      <c r="L297" s="63" t="str">
        <f>IF(LEN('ÚHRADOVÝ KATALOG VZP - ZP'!L301)&gt;0,'ÚHRADOVÝ KATALOG VZP - ZP'!L301,"")</f>
        <v/>
      </c>
      <c r="M297" s="64" t="str">
        <f>IF(LEN('ÚHRADOVÝ KATALOG VZP - ZP'!M301)&gt;0,'ÚHRADOVÝ KATALOG VZP - ZP'!M301,"")</f>
        <v/>
      </c>
      <c r="N297" s="48" t="str">
        <f>IF(LEN('ÚHRADOVÝ KATALOG VZP - ZP'!$N301)&gt;0,'ÚHRADOVÝ KATALOG VZP - ZP'!$N301,"")</f>
        <v/>
      </c>
      <c r="O297" s="48" t="str">
        <f>IF(LEN('ÚHRADOVÝ KATALOG VZP - ZP'!$N301)&gt;0,'ÚHRADOVÝ KATALOG VZP - ZP'!$N301,"")</f>
        <v/>
      </c>
      <c r="P297" s="65"/>
      <c r="Q297" s="66" t="str">
        <f>IF(LEN('ÚHRADOVÝ KATALOG VZP - ZP'!Q301)&gt;0,'ÚHRADOVÝ KATALOG VZP - ZP'!Q301,"")</f>
        <v/>
      </c>
      <c r="R297" s="67" t="str">
        <f>IF(LEN('ÚHRADOVÝ KATALOG VZP - ZP'!O301)&gt;0,'ÚHRADOVÝ KATALOG VZP - ZP'!O301,"")</f>
        <v/>
      </c>
    </row>
    <row r="298" spans="1:18" ht="30" customHeight="1" x14ac:dyDescent="0.2">
      <c r="A298" s="81" t="str">
        <f>IF(LEN('VZP - KONTROLA'!S302)=0,"",'ÚHRADOVÝ KATALOG VZP - ZP'!A302)</f>
        <v/>
      </c>
      <c r="B298" s="82" t="str">
        <f>IF(LEN('ÚHRADOVÝ KATALOG VZP - ZP'!B302)&gt;0,'ÚHRADOVÝ KATALOG VZP - ZP'!B302,"")</f>
        <v/>
      </c>
      <c r="C298" s="102" t="str">
        <f>IF(LEN('ÚHRADOVÝ KATALOG VZP - ZP'!C302)&gt;0,UPPER('ÚHRADOVÝ KATALOG VZP - ZP'!C302),"")</f>
        <v/>
      </c>
      <c r="D298" s="60" t="str">
        <f>IF(LEN('ÚHRADOVÝ KATALOG VZP - ZP'!D302)&gt;0,UPPER('ÚHRADOVÝ KATALOG VZP - ZP'!D302),"")</f>
        <v/>
      </c>
      <c r="E298" s="61" t="str">
        <f>IF(LEN('ÚHRADOVÝ KATALOG VZP - ZP'!E302)&gt;0,'ÚHRADOVÝ KATALOG VZP - ZP'!E302,"")</f>
        <v/>
      </c>
      <c r="F298" s="61" t="str">
        <f>IF(LEN('ÚHRADOVÝ KATALOG VZP - ZP'!F302)&gt;0,UPPER('ÚHRADOVÝ KATALOG VZP - ZP'!F302),"")</f>
        <v/>
      </c>
      <c r="G298" s="61" t="str">
        <f>IF(LEN('ÚHRADOVÝ KATALOG VZP - ZP'!G302)&gt;0,UPPER('ÚHRADOVÝ KATALOG VZP - ZP'!G302),"")</f>
        <v/>
      </c>
      <c r="H298" s="61" t="str">
        <f>IF(LEN('ÚHRADOVÝ KATALOG VZP - ZP'!H302)&gt;0,UPPER('ÚHRADOVÝ KATALOG VZP - ZP'!H302),"")</f>
        <v/>
      </c>
      <c r="I298" s="61" t="str">
        <f>IF(LEN('ÚHRADOVÝ KATALOG VZP - ZP'!I302)&gt;0,UPPER('ÚHRADOVÝ KATALOG VZP - ZP'!I302),"")</f>
        <v/>
      </c>
      <c r="J298" s="62" t="str">
        <f>IF(LEN('ÚHRADOVÝ KATALOG VZP - ZP'!J302)&gt;0,'ÚHRADOVÝ KATALOG VZP - ZP'!J302,"")</f>
        <v/>
      </c>
      <c r="K298" s="61" t="str">
        <f>IF(LEN('ÚHRADOVÝ KATALOG VZP - ZP'!K302)&gt;0,UPPER('ÚHRADOVÝ KATALOG VZP - ZP'!K302),"")</f>
        <v/>
      </c>
      <c r="L298" s="63" t="str">
        <f>IF(LEN('ÚHRADOVÝ KATALOG VZP - ZP'!L302)&gt;0,'ÚHRADOVÝ KATALOG VZP - ZP'!L302,"")</f>
        <v/>
      </c>
      <c r="M298" s="64" t="str">
        <f>IF(LEN('ÚHRADOVÝ KATALOG VZP - ZP'!M302)&gt;0,'ÚHRADOVÝ KATALOG VZP - ZP'!M302,"")</f>
        <v/>
      </c>
      <c r="N298" s="48" t="str">
        <f>IF(LEN('ÚHRADOVÝ KATALOG VZP - ZP'!$N302)&gt;0,'ÚHRADOVÝ KATALOG VZP - ZP'!$N302,"")</f>
        <v/>
      </c>
      <c r="O298" s="48" t="str">
        <f>IF(LEN('ÚHRADOVÝ KATALOG VZP - ZP'!$N302)&gt;0,'ÚHRADOVÝ KATALOG VZP - ZP'!$N302,"")</f>
        <v/>
      </c>
      <c r="P298" s="65"/>
      <c r="Q298" s="66" t="str">
        <f>IF(LEN('ÚHRADOVÝ KATALOG VZP - ZP'!Q302)&gt;0,'ÚHRADOVÝ KATALOG VZP - ZP'!Q302,"")</f>
        <v/>
      </c>
      <c r="R298" s="67" t="str">
        <f>IF(LEN('ÚHRADOVÝ KATALOG VZP - ZP'!O302)&gt;0,'ÚHRADOVÝ KATALOG VZP - ZP'!O302,"")</f>
        <v/>
      </c>
    </row>
    <row r="299" spans="1:18" ht="30" customHeight="1" x14ac:dyDescent="0.2">
      <c r="A299" s="81" t="str">
        <f>IF(LEN('VZP - KONTROLA'!S303)=0,"",'ÚHRADOVÝ KATALOG VZP - ZP'!A303)</f>
        <v/>
      </c>
      <c r="B299" s="82" t="str">
        <f>IF(LEN('ÚHRADOVÝ KATALOG VZP - ZP'!B303)&gt;0,'ÚHRADOVÝ KATALOG VZP - ZP'!B303,"")</f>
        <v/>
      </c>
      <c r="C299" s="102" t="str">
        <f>IF(LEN('ÚHRADOVÝ KATALOG VZP - ZP'!C303)&gt;0,UPPER('ÚHRADOVÝ KATALOG VZP - ZP'!C303),"")</f>
        <v/>
      </c>
      <c r="D299" s="60" t="str">
        <f>IF(LEN('ÚHRADOVÝ KATALOG VZP - ZP'!D303)&gt;0,UPPER('ÚHRADOVÝ KATALOG VZP - ZP'!D303),"")</f>
        <v/>
      </c>
      <c r="E299" s="61" t="str">
        <f>IF(LEN('ÚHRADOVÝ KATALOG VZP - ZP'!E303)&gt;0,'ÚHRADOVÝ KATALOG VZP - ZP'!E303,"")</f>
        <v/>
      </c>
      <c r="F299" s="61" t="str">
        <f>IF(LEN('ÚHRADOVÝ KATALOG VZP - ZP'!F303)&gt;0,UPPER('ÚHRADOVÝ KATALOG VZP - ZP'!F303),"")</f>
        <v/>
      </c>
      <c r="G299" s="61" t="str">
        <f>IF(LEN('ÚHRADOVÝ KATALOG VZP - ZP'!G303)&gt;0,UPPER('ÚHRADOVÝ KATALOG VZP - ZP'!G303),"")</f>
        <v/>
      </c>
      <c r="H299" s="61" t="str">
        <f>IF(LEN('ÚHRADOVÝ KATALOG VZP - ZP'!H303)&gt;0,UPPER('ÚHRADOVÝ KATALOG VZP - ZP'!H303),"")</f>
        <v/>
      </c>
      <c r="I299" s="61" t="str">
        <f>IF(LEN('ÚHRADOVÝ KATALOG VZP - ZP'!I303)&gt;0,UPPER('ÚHRADOVÝ KATALOG VZP - ZP'!I303),"")</f>
        <v/>
      </c>
      <c r="J299" s="62" t="str">
        <f>IF(LEN('ÚHRADOVÝ KATALOG VZP - ZP'!J303)&gt;0,'ÚHRADOVÝ KATALOG VZP - ZP'!J303,"")</f>
        <v/>
      </c>
      <c r="K299" s="61" t="str">
        <f>IF(LEN('ÚHRADOVÝ KATALOG VZP - ZP'!K303)&gt;0,UPPER('ÚHRADOVÝ KATALOG VZP - ZP'!K303),"")</f>
        <v/>
      </c>
      <c r="L299" s="63" t="str">
        <f>IF(LEN('ÚHRADOVÝ KATALOG VZP - ZP'!L303)&gt;0,'ÚHRADOVÝ KATALOG VZP - ZP'!L303,"")</f>
        <v/>
      </c>
      <c r="M299" s="64" t="str">
        <f>IF(LEN('ÚHRADOVÝ KATALOG VZP - ZP'!M303)&gt;0,'ÚHRADOVÝ KATALOG VZP - ZP'!M303,"")</f>
        <v/>
      </c>
      <c r="N299" s="48" t="str">
        <f>IF(LEN('ÚHRADOVÝ KATALOG VZP - ZP'!$N303)&gt;0,'ÚHRADOVÝ KATALOG VZP - ZP'!$N303,"")</f>
        <v/>
      </c>
      <c r="O299" s="48" t="str">
        <f>IF(LEN('ÚHRADOVÝ KATALOG VZP - ZP'!$N303)&gt;0,'ÚHRADOVÝ KATALOG VZP - ZP'!$N303,"")</f>
        <v/>
      </c>
      <c r="P299" s="65"/>
      <c r="Q299" s="66" t="str">
        <f>IF(LEN('ÚHRADOVÝ KATALOG VZP - ZP'!Q303)&gt;0,'ÚHRADOVÝ KATALOG VZP - ZP'!Q303,"")</f>
        <v/>
      </c>
      <c r="R299" s="67" t="str">
        <f>IF(LEN('ÚHRADOVÝ KATALOG VZP - ZP'!O303)&gt;0,'ÚHRADOVÝ KATALOG VZP - ZP'!O303,"")</f>
        <v/>
      </c>
    </row>
    <row r="300" spans="1:18" ht="30" customHeight="1" x14ac:dyDescent="0.2">
      <c r="A300" s="81" t="str">
        <f>IF(LEN('VZP - KONTROLA'!S304)=0,"",'ÚHRADOVÝ KATALOG VZP - ZP'!A304)</f>
        <v/>
      </c>
      <c r="B300" s="82" t="str">
        <f>IF(LEN('ÚHRADOVÝ KATALOG VZP - ZP'!B304)&gt;0,'ÚHRADOVÝ KATALOG VZP - ZP'!B304,"")</f>
        <v/>
      </c>
      <c r="C300" s="102" t="str">
        <f>IF(LEN('ÚHRADOVÝ KATALOG VZP - ZP'!C304)&gt;0,UPPER('ÚHRADOVÝ KATALOG VZP - ZP'!C304),"")</f>
        <v/>
      </c>
      <c r="D300" s="60" t="str">
        <f>IF(LEN('ÚHRADOVÝ KATALOG VZP - ZP'!D304)&gt;0,UPPER('ÚHRADOVÝ KATALOG VZP - ZP'!D304),"")</f>
        <v/>
      </c>
      <c r="E300" s="61" t="str">
        <f>IF(LEN('ÚHRADOVÝ KATALOG VZP - ZP'!E304)&gt;0,'ÚHRADOVÝ KATALOG VZP - ZP'!E304,"")</f>
        <v/>
      </c>
      <c r="F300" s="61" t="str">
        <f>IF(LEN('ÚHRADOVÝ KATALOG VZP - ZP'!F304)&gt;0,UPPER('ÚHRADOVÝ KATALOG VZP - ZP'!F304),"")</f>
        <v/>
      </c>
      <c r="G300" s="61" t="str">
        <f>IF(LEN('ÚHRADOVÝ KATALOG VZP - ZP'!G304)&gt;0,UPPER('ÚHRADOVÝ KATALOG VZP - ZP'!G304),"")</f>
        <v/>
      </c>
      <c r="H300" s="61" t="str">
        <f>IF(LEN('ÚHRADOVÝ KATALOG VZP - ZP'!H304)&gt;0,UPPER('ÚHRADOVÝ KATALOG VZP - ZP'!H304),"")</f>
        <v/>
      </c>
      <c r="I300" s="61" t="str">
        <f>IF(LEN('ÚHRADOVÝ KATALOG VZP - ZP'!I304)&gt;0,UPPER('ÚHRADOVÝ KATALOG VZP - ZP'!I304),"")</f>
        <v/>
      </c>
      <c r="J300" s="62" t="str">
        <f>IF(LEN('ÚHRADOVÝ KATALOG VZP - ZP'!J304)&gt;0,'ÚHRADOVÝ KATALOG VZP - ZP'!J304,"")</f>
        <v/>
      </c>
      <c r="K300" s="61" t="str">
        <f>IF(LEN('ÚHRADOVÝ KATALOG VZP - ZP'!K304)&gt;0,UPPER('ÚHRADOVÝ KATALOG VZP - ZP'!K304),"")</f>
        <v/>
      </c>
      <c r="L300" s="63" t="str">
        <f>IF(LEN('ÚHRADOVÝ KATALOG VZP - ZP'!L304)&gt;0,'ÚHRADOVÝ KATALOG VZP - ZP'!L304,"")</f>
        <v/>
      </c>
      <c r="M300" s="64" t="str">
        <f>IF(LEN('ÚHRADOVÝ KATALOG VZP - ZP'!M304)&gt;0,'ÚHRADOVÝ KATALOG VZP - ZP'!M304,"")</f>
        <v/>
      </c>
      <c r="N300" s="48" t="str">
        <f>IF(LEN('ÚHRADOVÝ KATALOG VZP - ZP'!$N304)&gt;0,'ÚHRADOVÝ KATALOG VZP - ZP'!$N304,"")</f>
        <v/>
      </c>
      <c r="O300" s="48" t="str">
        <f>IF(LEN('ÚHRADOVÝ KATALOG VZP - ZP'!$N304)&gt;0,'ÚHRADOVÝ KATALOG VZP - ZP'!$N304,"")</f>
        <v/>
      </c>
      <c r="P300" s="65"/>
      <c r="Q300" s="66" t="str">
        <f>IF(LEN('ÚHRADOVÝ KATALOG VZP - ZP'!Q304)&gt;0,'ÚHRADOVÝ KATALOG VZP - ZP'!Q304,"")</f>
        <v/>
      </c>
      <c r="R300" s="67" t="str">
        <f>IF(LEN('ÚHRADOVÝ KATALOG VZP - ZP'!O304)&gt;0,'ÚHRADOVÝ KATALOG VZP - ZP'!O304,"")</f>
        <v/>
      </c>
    </row>
    <row r="301" spans="1:18" ht="30" customHeight="1" x14ac:dyDescent="0.2">
      <c r="A301" s="81" t="str">
        <f>IF(LEN('VZP - KONTROLA'!S305)=0,"",'ÚHRADOVÝ KATALOG VZP - ZP'!A305)</f>
        <v/>
      </c>
      <c r="B301" s="82" t="str">
        <f>IF(LEN('ÚHRADOVÝ KATALOG VZP - ZP'!B305)&gt;0,'ÚHRADOVÝ KATALOG VZP - ZP'!B305,"")</f>
        <v/>
      </c>
      <c r="C301" s="102" t="str">
        <f>IF(LEN('ÚHRADOVÝ KATALOG VZP - ZP'!C305)&gt;0,UPPER('ÚHRADOVÝ KATALOG VZP - ZP'!C305),"")</f>
        <v/>
      </c>
      <c r="D301" s="60" t="str">
        <f>IF(LEN('ÚHRADOVÝ KATALOG VZP - ZP'!D305)&gt;0,UPPER('ÚHRADOVÝ KATALOG VZP - ZP'!D305),"")</f>
        <v/>
      </c>
      <c r="E301" s="61" t="str">
        <f>IF(LEN('ÚHRADOVÝ KATALOG VZP - ZP'!E305)&gt;0,'ÚHRADOVÝ KATALOG VZP - ZP'!E305,"")</f>
        <v/>
      </c>
      <c r="F301" s="61" t="str">
        <f>IF(LEN('ÚHRADOVÝ KATALOG VZP - ZP'!F305)&gt;0,UPPER('ÚHRADOVÝ KATALOG VZP - ZP'!F305),"")</f>
        <v/>
      </c>
      <c r="G301" s="61" t="str">
        <f>IF(LEN('ÚHRADOVÝ KATALOG VZP - ZP'!G305)&gt;0,UPPER('ÚHRADOVÝ KATALOG VZP - ZP'!G305),"")</f>
        <v/>
      </c>
      <c r="H301" s="61" t="str">
        <f>IF(LEN('ÚHRADOVÝ KATALOG VZP - ZP'!H305)&gt;0,UPPER('ÚHRADOVÝ KATALOG VZP - ZP'!H305),"")</f>
        <v/>
      </c>
      <c r="I301" s="61" t="str">
        <f>IF(LEN('ÚHRADOVÝ KATALOG VZP - ZP'!I305)&gt;0,UPPER('ÚHRADOVÝ KATALOG VZP - ZP'!I305),"")</f>
        <v/>
      </c>
      <c r="J301" s="62" t="str">
        <f>IF(LEN('ÚHRADOVÝ KATALOG VZP - ZP'!J305)&gt;0,'ÚHRADOVÝ KATALOG VZP - ZP'!J305,"")</f>
        <v/>
      </c>
      <c r="K301" s="61" t="str">
        <f>IF(LEN('ÚHRADOVÝ KATALOG VZP - ZP'!K305)&gt;0,UPPER('ÚHRADOVÝ KATALOG VZP - ZP'!K305),"")</f>
        <v/>
      </c>
      <c r="L301" s="63" t="str">
        <f>IF(LEN('ÚHRADOVÝ KATALOG VZP - ZP'!L305)&gt;0,'ÚHRADOVÝ KATALOG VZP - ZP'!L305,"")</f>
        <v/>
      </c>
      <c r="M301" s="64" t="str">
        <f>IF(LEN('ÚHRADOVÝ KATALOG VZP - ZP'!M305)&gt;0,'ÚHRADOVÝ KATALOG VZP - ZP'!M305,"")</f>
        <v/>
      </c>
      <c r="N301" s="48" t="str">
        <f>IF(LEN('ÚHRADOVÝ KATALOG VZP - ZP'!$N305)&gt;0,'ÚHRADOVÝ KATALOG VZP - ZP'!$N305,"")</f>
        <v/>
      </c>
      <c r="O301" s="48" t="str">
        <f>IF(LEN('ÚHRADOVÝ KATALOG VZP - ZP'!$N305)&gt;0,'ÚHRADOVÝ KATALOG VZP - ZP'!$N305,"")</f>
        <v/>
      </c>
      <c r="P301" s="65"/>
      <c r="Q301" s="66" t="str">
        <f>IF(LEN('ÚHRADOVÝ KATALOG VZP - ZP'!Q305)&gt;0,'ÚHRADOVÝ KATALOG VZP - ZP'!Q305,"")</f>
        <v/>
      </c>
      <c r="R301" s="67" t="str">
        <f>IF(LEN('ÚHRADOVÝ KATALOG VZP - ZP'!O305)&gt;0,'ÚHRADOVÝ KATALOG VZP - ZP'!O305,"")</f>
        <v/>
      </c>
    </row>
    <row r="302" spans="1:18" ht="30" customHeight="1" x14ac:dyDescent="0.2">
      <c r="A302" s="81" t="str">
        <f>IF(LEN('VZP - KONTROLA'!S306)=0,"",'ÚHRADOVÝ KATALOG VZP - ZP'!A306)</f>
        <v/>
      </c>
      <c r="B302" s="82" t="str">
        <f>IF(LEN('ÚHRADOVÝ KATALOG VZP - ZP'!B306)&gt;0,'ÚHRADOVÝ KATALOG VZP - ZP'!B306,"")</f>
        <v/>
      </c>
      <c r="C302" s="102" t="str">
        <f>IF(LEN('ÚHRADOVÝ KATALOG VZP - ZP'!C306)&gt;0,UPPER('ÚHRADOVÝ KATALOG VZP - ZP'!C306),"")</f>
        <v/>
      </c>
      <c r="D302" s="60" t="str">
        <f>IF(LEN('ÚHRADOVÝ KATALOG VZP - ZP'!D306)&gt;0,UPPER('ÚHRADOVÝ KATALOG VZP - ZP'!D306),"")</f>
        <v/>
      </c>
      <c r="E302" s="61" t="str">
        <f>IF(LEN('ÚHRADOVÝ KATALOG VZP - ZP'!E306)&gt;0,'ÚHRADOVÝ KATALOG VZP - ZP'!E306,"")</f>
        <v/>
      </c>
      <c r="F302" s="61" t="str">
        <f>IF(LEN('ÚHRADOVÝ KATALOG VZP - ZP'!F306)&gt;0,UPPER('ÚHRADOVÝ KATALOG VZP - ZP'!F306),"")</f>
        <v/>
      </c>
      <c r="G302" s="61" t="str">
        <f>IF(LEN('ÚHRADOVÝ KATALOG VZP - ZP'!G306)&gt;0,UPPER('ÚHRADOVÝ KATALOG VZP - ZP'!G306),"")</f>
        <v/>
      </c>
      <c r="H302" s="61" t="str">
        <f>IF(LEN('ÚHRADOVÝ KATALOG VZP - ZP'!H306)&gt;0,UPPER('ÚHRADOVÝ KATALOG VZP - ZP'!H306),"")</f>
        <v/>
      </c>
      <c r="I302" s="61" t="str">
        <f>IF(LEN('ÚHRADOVÝ KATALOG VZP - ZP'!I306)&gt;0,UPPER('ÚHRADOVÝ KATALOG VZP - ZP'!I306),"")</f>
        <v/>
      </c>
      <c r="J302" s="62" t="str">
        <f>IF(LEN('ÚHRADOVÝ KATALOG VZP - ZP'!J306)&gt;0,'ÚHRADOVÝ KATALOG VZP - ZP'!J306,"")</f>
        <v/>
      </c>
      <c r="K302" s="61" t="str">
        <f>IF(LEN('ÚHRADOVÝ KATALOG VZP - ZP'!K306)&gt;0,UPPER('ÚHRADOVÝ KATALOG VZP - ZP'!K306),"")</f>
        <v/>
      </c>
      <c r="L302" s="63" t="str">
        <f>IF(LEN('ÚHRADOVÝ KATALOG VZP - ZP'!L306)&gt;0,'ÚHRADOVÝ KATALOG VZP - ZP'!L306,"")</f>
        <v/>
      </c>
      <c r="M302" s="64" t="str">
        <f>IF(LEN('ÚHRADOVÝ KATALOG VZP - ZP'!M306)&gt;0,'ÚHRADOVÝ KATALOG VZP - ZP'!M306,"")</f>
        <v/>
      </c>
      <c r="N302" s="48" t="str">
        <f>IF(LEN('ÚHRADOVÝ KATALOG VZP - ZP'!$N306)&gt;0,'ÚHRADOVÝ KATALOG VZP - ZP'!$N306,"")</f>
        <v/>
      </c>
      <c r="O302" s="48" t="str">
        <f>IF(LEN('ÚHRADOVÝ KATALOG VZP - ZP'!$N306)&gt;0,'ÚHRADOVÝ KATALOG VZP - ZP'!$N306,"")</f>
        <v/>
      </c>
      <c r="P302" s="65"/>
      <c r="Q302" s="66" t="str">
        <f>IF(LEN('ÚHRADOVÝ KATALOG VZP - ZP'!Q306)&gt;0,'ÚHRADOVÝ KATALOG VZP - ZP'!Q306,"")</f>
        <v/>
      </c>
      <c r="R302" s="67" t="str">
        <f>IF(LEN('ÚHRADOVÝ KATALOG VZP - ZP'!O306)&gt;0,'ÚHRADOVÝ KATALOG VZP - ZP'!O306,"")</f>
        <v/>
      </c>
    </row>
    <row r="303" spans="1:18" ht="30" customHeight="1" x14ac:dyDescent="0.2">
      <c r="A303" s="81" t="str">
        <f>IF(LEN('VZP - KONTROLA'!S307)=0,"",'ÚHRADOVÝ KATALOG VZP - ZP'!A307)</f>
        <v/>
      </c>
      <c r="B303" s="82" t="str">
        <f>IF(LEN('ÚHRADOVÝ KATALOG VZP - ZP'!B307)&gt;0,'ÚHRADOVÝ KATALOG VZP - ZP'!B307,"")</f>
        <v/>
      </c>
      <c r="C303" s="102" t="str">
        <f>IF(LEN('ÚHRADOVÝ KATALOG VZP - ZP'!C307)&gt;0,UPPER('ÚHRADOVÝ KATALOG VZP - ZP'!C307),"")</f>
        <v/>
      </c>
      <c r="D303" s="60" t="str">
        <f>IF(LEN('ÚHRADOVÝ KATALOG VZP - ZP'!D307)&gt;0,UPPER('ÚHRADOVÝ KATALOG VZP - ZP'!D307),"")</f>
        <v/>
      </c>
      <c r="E303" s="61" t="str">
        <f>IF(LEN('ÚHRADOVÝ KATALOG VZP - ZP'!E307)&gt;0,'ÚHRADOVÝ KATALOG VZP - ZP'!E307,"")</f>
        <v/>
      </c>
      <c r="F303" s="61" t="str">
        <f>IF(LEN('ÚHRADOVÝ KATALOG VZP - ZP'!F307)&gt;0,UPPER('ÚHRADOVÝ KATALOG VZP - ZP'!F307),"")</f>
        <v/>
      </c>
      <c r="G303" s="61" t="str">
        <f>IF(LEN('ÚHRADOVÝ KATALOG VZP - ZP'!G307)&gt;0,UPPER('ÚHRADOVÝ KATALOG VZP - ZP'!G307),"")</f>
        <v/>
      </c>
      <c r="H303" s="61" t="str">
        <f>IF(LEN('ÚHRADOVÝ KATALOG VZP - ZP'!H307)&gt;0,UPPER('ÚHRADOVÝ KATALOG VZP - ZP'!H307),"")</f>
        <v/>
      </c>
      <c r="I303" s="61" t="str">
        <f>IF(LEN('ÚHRADOVÝ KATALOG VZP - ZP'!I307)&gt;0,UPPER('ÚHRADOVÝ KATALOG VZP - ZP'!I307),"")</f>
        <v/>
      </c>
      <c r="J303" s="62" t="str">
        <f>IF(LEN('ÚHRADOVÝ KATALOG VZP - ZP'!J307)&gt;0,'ÚHRADOVÝ KATALOG VZP - ZP'!J307,"")</f>
        <v/>
      </c>
      <c r="K303" s="61" t="str">
        <f>IF(LEN('ÚHRADOVÝ KATALOG VZP - ZP'!K307)&gt;0,UPPER('ÚHRADOVÝ KATALOG VZP - ZP'!K307),"")</f>
        <v/>
      </c>
      <c r="L303" s="63" t="str">
        <f>IF(LEN('ÚHRADOVÝ KATALOG VZP - ZP'!L307)&gt;0,'ÚHRADOVÝ KATALOG VZP - ZP'!L307,"")</f>
        <v/>
      </c>
      <c r="M303" s="64" t="str">
        <f>IF(LEN('ÚHRADOVÝ KATALOG VZP - ZP'!M307)&gt;0,'ÚHRADOVÝ KATALOG VZP - ZP'!M307,"")</f>
        <v/>
      </c>
      <c r="N303" s="48" t="str">
        <f>IF(LEN('ÚHRADOVÝ KATALOG VZP - ZP'!$N307)&gt;0,'ÚHRADOVÝ KATALOG VZP - ZP'!$N307,"")</f>
        <v/>
      </c>
      <c r="O303" s="48" t="str">
        <f>IF(LEN('ÚHRADOVÝ KATALOG VZP - ZP'!$N307)&gt;0,'ÚHRADOVÝ KATALOG VZP - ZP'!$N307,"")</f>
        <v/>
      </c>
      <c r="P303" s="65"/>
      <c r="Q303" s="66" t="str">
        <f>IF(LEN('ÚHRADOVÝ KATALOG VZP - ZP'!Q307)&gt;0,'ÚHRADOVÝ KATALOG VZP - ZP'!Q307,"")</f>
        <v/>
      </c>
      <c r="R303" s="67" t="str">
        <f>IF(LEN('ÚHRADOVÝ KATALOG VZP - ZP'!O307)&gt;0,'ÚHRADOVÝ KATALOG VZP - ZP'!O307,"")</f>
        <v/>
      </c>
    </row>
    <row r="304" spans="1:18" ht="30" customHeight="1" x14ac:dyDescent="0.2">
      <c r="A304" s="81" t="str">
        <f>IF(LEN('VZP - KONTROLA'!S308)=0,"",'ÚHRADOVÝ KATALOG VZP - ZP'!A308)</f>
        <v/>
      </c>
      <c r="B304" s="82" t="str">
        <f>IF(LEN('ÚHRADOVÝ KATALOG VZP - ZP'!B308)&gt;0,'ÚHRADOVÝ KATALOG VZP - ZP'!B308,"")</f>
        <v/>
      </c>
      <c r="C304" s="102" t="str">
        <f>IF(LEN('ÚHRADOVÝ KATALOG VZP - ZP'!C308)&gt;0,UPPER('ÚHRADOVÝ KATALOG VZP - ZP'!C308),"")</f>
        <v/>
      </c>
      <c r="D304" s="60" t="str">
        <f>IF(LEN('ÚHRADOVÝ KATALOG VZP - ZP'!D308)&gt;0,UPPER('ÚHRADOVÝ KATALOG VZP - ZP'!D308),"")</f>
        <v/>
      </c>
      <c r="E304" s="61" t="str">
        <f>IF(LEN('ÚHRADOVÝ KATALOG VZP - ZP'!E308)&gt;0,'ÚHRADOVÝ KATALOG VZP - ZP'!E308,"")</f>
        <v/>
      </c>
      <c r="F304" s="61" t="str">
        <f>IF(LEN('ÚHRADOVÝ KATALOG VZP - ZP'!F308)&gt;0,UPPER('ÚHRADOVÝ KATALOG VZP - ZP'!F308),"")</f>
        <v/>
      </c>
      <c r="G304" s="61" t="str">
        <f>IF(LEN('ÚHRADOVÝ KATALOG VZP - ZP'!G308)&gt;0,UPPER('ÚHRADOVÝ KATALOG VZP - ZP'!G308),"")</f>
        <v/>
      </c>
      <c r="H304" s="61" t="str">
        <f>IF(LEN('ÚHRADOVÝ KATALOG VZP - ZP'!H308)&gt;0,UPPER('ÚHRADOVÝ KATALOG VZP - ZP'!H308),"")</f>
        <v/>
      </c>
      <c r="I304" s="61" t="str">
        <f>IF(LEN('ÚHRADOVÝ KATALOG VZP - ZP'!I308)&gt;0,UPPER('ÚHRADOVÝ KATALOG VZP - ZP'!I308),"")</f>
        <v/>
      </c>
      <c r="J304" s="62" t="str">
        <f>IF(LEN('ÚHRADOVÝ KATALOG VZP - ZP'!J308)&gt;0,'ÚHRADOVÝ KATALOG VZP - ZP'!J308,"")</f>
        <v/>
      </c>
      <c r="K304" s="61" t="str">
        <f>IF(LEN('ÚHRADOVÝ KATALOG VZP - ZP'!K308)&gt;0,UPPER('ÚHRADOVÝ KATALOG VZP - ZP'!K308),"")</f>
        <v/>
      </c>
      <c r="L304" s="63" t="str">
        <f>IF(LEN('ÚHRADOVÝ KATALOG VZP - ZP'!L308)&gt;0,'ÚHRADOVÝ KATALOG VZP - ZP'!L308,"")</f>
        <v/>
      </c>
      <c r="M304" s="64" t="str">
        <f>IF(LEN('ÚHRADOVÝ KATALOG VZP - ZP'!M308)&gt;0,'ÚHRADOVÝ KATALOG VZP - ZP'!M308,"")</f>
        <v/>
      </c>
      <c r="N304" s="48" t="str">
        <f>IF(LEN('ÚHRADOVÝ KATALOG VZP - ZP'!$N308)&gt;0,'ÚHRADOVÝ KATALOG VZP - ZP'!$N308,"")</f>
        <v/>
      </c>
      <c r="O304" s="48" t="str">
        <f>IF(LEN('ÚHRADOVÝ KATALOG VZP - ZP'!$N308)&gt;0,'ÚHRADOVÝ KATALOG VZP - ZP'!$N308,"")</f>
        <v/>
      </c>
      <c r="P304" s="65"/>
      <c r="Q304" s="66" t="str">
        <f>IF(LEN('ÚHRADOVÝ KATALOG VZP - ZP'!Q308)&gt;0,'ÚHRADOVÝ KATALOG VZP - ZP'!Q308,"")</f>
        <v/>
      </c>
      <c r="R304" s="67" t="str">
        <f>IF(LEN('ÚHRADOVÝ KATALOG VZP - ZP'!O308)&gt;0,'ÚHRADOVÝ KATALOG VZP - ZP'!O308,"")</f>
        <v/>
      </c>
    </row>
    <row r="305" spans="1:18" ht="30" customHeight="1" x14ac:dyDescent="0.2">
      <c r="A305" s="81" t="str">
        <f>IF(LEN('VZP - KONTROLA'!S309)=0,"",'ÚHRADOVÝ KATALOG VZP - ZP'!A309)</f>
        <v/>
      </c>
      <c r="B305" s="82" t="str">
        <f>IF(LEN('ÚHRADOVÝ KATALOG VZP - ZP'!B309)&gt;0,'ÚHRADOVÝ KATALOG VZP - ZP'!B309,"")</f>
        <v/>
      </c>
      <c r="C305" s="102" t="str">
        <f>IF(LEN('ÚHRADOVÝ KATALOG VZP - ZP'!C309)&gt;0,UPPER('ÚHRADOVÝ KATALOG VZP - ZP'!C309),"")</f>
        <v/>
      </c>
      <c r="D305" s="60" t="str">
        <f>IF(LEN('ÚHRADOVÝ KATALOG VZP - ZP'!D309)&gt;0,UPPER('ÚHRADOVÝ KATALOG VZP - ZP'!D309),"")</f>
        <v/>
      </c>
      <c r="E305" s="61" t="str">
        <f>IF(LEN('ÚHRADOVÝ KATALOG VZP - ZP'!E309)&gt;0,'ÚHRADOVÝ KATALOG VZP - ZP'!E309,"")</f>
        <v/>
      </c>
      <c r="F305" s="61" t="str">
        <f>IF(LEN('ÚHRADOVÝ KATALOG VZP - ZP'!F309)&gt;0,UPPER('ÚHRADOVÝ KATALOG VZP - ZP'!F309),"")</f>
        <v/>
      </c>
      <c r="G305" s="61" t="str">
        <f>IF(LEN('ÚHRADOVÝ KATALOG VZP - ZP'!G309)&gt;0,UPPER('ÚHRADOVÝ KATALOG VZP - ZP'!G309),"")</f>
        <v/>
      </c>
      <c r="H305" s="61" t="str">
        <f>IF(LEN('ÚHRADOVÝ KATALOG VZP - ZP'!H309)&gt;0,UPPER('ÚHRADOVÝ KATALOG VZP - ZP'!H309),"")</f>
        <v/>
      </c>
      <c r="I305" s="61" t="str">
        <f>IF(LEN('ÚHRADOVÝ KATALOG VZP - ZP'!I309)&gt;0,UPPER('ÚHRADOVÝ KATALOG VZP - ZP'!I309),"")</f>
        <v/>
      </c>
      <c r="J305" s="62" t="str">
        <f>IF(LEN('ÚHRADOVÝ KATALOG VZP - ZP'!J309)&gt;0,'ÚHRADOVÝ KATALOG VZP - ZP'!J309,"")</f>
        <v/>
      </c>
      <c r="K305" s="61" t="str">
        <f>IF(LEN('ÚHRADOVÝ KATALOG VZP - ZP'!K309)&gt;0,UPPER('ÚHRADOVÝ KATALOG VZP - ZP'!K309),"")</f>
        <v/>
      </c>
      <c r="L305" s="63" t="str">
        <f>IF(LEN('ÚHRADOVÝ KATALOG VZP - ZP'!L309)&gt;0,'ÚHRADOVÝ KATALOG VZP - ZP'!L309,"")</f>
        <v/>
      </c>
      <c r="M305" s="64" t="str">
        <f>IF(LEN('ÚHRADOVÝ KATALOG VZP - ZP'!M309)&gt;0,'ÚHRADOVÝ KATALOG VZP - ZP'!M309,"")</f>
        <v/>
      </c>
      <c r="N305" s="48" t="str">
        <f>IF(LEN('ÚHRADOVÝ KATALOG VZP - ZP'!$N309)&gt;0,'ÚHRADOVÝ KATALOG VZP - ZP'!$N309,"")</f>
        <v/>
      </c>
      <c r="O305" s="48" t="str">
        <f>IF(LEN('ÚHRADOVÝ KATALOG VZP - ZP'!$N309)&gt;0,'ÚHRADOVÝ KATALOG VZP - ZP'!$N309,"")</f>
        <v/>
      </c>
      <c r="P305" s="65"/>
      <c r="Q305" s="66" t="str">
        <f>IF(LEN('ÚHRADOVÝ KATALOG VZP - ZP'!Q309)&gt;0,'ÚHRADOVÝ KATALOG VZP - ZP'!Q309,"")</f>
        <v/>
      </c>
      <c r="R305" s="67" t="str">
        <f>IF(LEN('ÚHRADOVÝ KATALOG VZP - ZP'!O309)&gt;0,'ÚHRADOVÝ KATALOG VZP - ZP'!O309,"")</f>
        <v/>
      </c>
    </row>
    <row r="306" spans="1:18" ht="30" customHeight="1" x14ac:dyDescent="0.2">
      <c r="A306" s="81" t="str">
        <f>IF(LEN('VZP - KONTROLA'!S310)=0,"",'ÚHRADOVÝ KATALOG VZP - ZP'!A310)</f>
        <v/>
      </c>
      <c r="B306" s="82" t="str">
        <f>IF(LEN('ÚHRADOVÝ KATALOG VZP - ZP'!B310)&gt;0,'ÚHRADOVÝ KATALOG VZP - ZP'!B310,"")</f>
        <v/>
      </c>
      <c r="C306" s="102" t="str">
        <f>IF(LEN('ÚHRADOVÝ KATALOG VZP - ZP'!C310)&gt;0,UPPER('ÚHRADOVÝ KATALOG VZP - ZP'!C310),"")</f>
        <v/>
      </c>
      <c r="D306" s="60" t="str">
        <f>IF(LEN('ÚHRADOVÝ KATALOG VZP - ZP'!D310)&gt;0,UPPER('ÚHRADOVÝ KATALOG VZP - ZP'!D310),"")</f>
        <v/>
      </c>
      <c r="E306" s="61" t="str">
        <f>IF(LEN('ÚHRADOVÝ KATALOG VZP - ZP'!E310)&gt;0,'ÚHRADOVÝ KATALOG VZP - ZP'!E310,"")</f>
        <v/>
      </c>
      <c r="F306" s="61" t="str">
        <f>IF(LEN('ÚHRADOVÝ KATALOG VZP - ZP'!F310)&gt;0,UPPER('ÚHRADOVÝ KATALOG VZP - ZP'!F310),"")</f>
        <v/>
      </c>
      <c r="G306" s="61" t="str">
        <f>IF(LEN('ÚHRADOVÝ KATALOG VZP - ZP'!G310)&gt;0,UPPER('ÚHRADOVÝ KATALOG VZP - ZP'!G310),"")</f>
        <v/>
      </c>
      <c r="H306" s="61" t="str">
        <f>IF(LEN('ÚHRADOVÝ KATALOG VZP - ZP'!H310)&gt;0,UPPER('ÚHRADOVÝ KATALOG VZP - ZP'!H310),"")</f>
        <v/>
      </c>
      <c r="I306" s="61" t="str">
        <f>IF(LEN('ÚHRADOVÝ KATALOG VZP - ZP'!I310)&gt;0,UPPER('ÚHRADOVÝ KATALOG VZP - ZP'!I310),"")</f>
        <v/>
      </c>
      <c r="J306" s="62" t="str">
        <f>IF(LEN('ÚHRADOVÝ KATALOG VZP - ZP'!J310)&gt;0,'ÚHRADOVÝ KATALOG VZP - ZP'!J310,"")</f>
        <v/>
      </c>
      <c r="K306" s="61" t="str">
        <f>IF(LEN('ÚHRADOVÝ KATALOG VZP - ZP'!K310)&gt;0,UPPER('ÚHRADOVÝ KATALOG VZP - ZP'!K310),"")</f>
        <v/>
      </c>
      <c r="L306" s="63" t="str">
        <f>IF(LEN('ÚHRADOVÝ KATALOG VZP - ZP'!L310)&gt;0,'ÚHRADOVÝ KATALOG VZP - ZP'!L310,"")</f>
        <v/>
      </c>
      <c r="M306" s="64" t="str">
        <f>IF(LEN('ÚHRADOVÝ KATALOG VZP - ZP'!M310)&gt;0,'ÚHRADOVÝ KATALOG VZP - ZP'!M310,"")</f>
        <v/>
      </c>
      <c r="N306" s="48" t="str">
        <f>IF(LEN('ÚHRADOVÝ KATALOG VZP - ZP'!$N310)&gt;0,'ÚHRADOVÝ KATALOG VZP - ZP'!$N310,"")</f>
        <v/>
      </c>
      <c r="O306" s="48" t="str">
        <f>IF(LEN('ÚHRADOVÝ KATALOG VZP - ZP'!$N310)&gt;0,'ÚHRADOVÝ KATALOG VZP - ZP'!$N310,"")</f>
        <v/>
      </c>
      <c r="P306" s="65"/>
      <c r="Q306" s="66" t="str">
        <f>IF(LEN('ÚHRADOVÝ KATALOG VZP - ZP'!Q310)&gt;0,'ÚHRADOVÝ KATALOG VZP - ZP'!Q310,"")</f>
        <v/>
      </c>
      <c r="R306" s="67" t="str">
        <f>IF(LEN('ÚHRADOVÝ KATALOG VZP - ZP'!O310)&gt;0,'ÚHRADOVÝ KATALOG VZP - ZP'!O310,"")</f>
        <v/>
      </c>
    </row>
    <row r="307" spans="1:18" ht="30" customHeight="1" x14ac:dyDescent="0.2">
      <c r="A307" s="81" t="str">
        <f>IF(LEN('VZP - KONTROLA'!S311)=0,"",'ÚHRADOVÝ KATALOG VZP - ZP'!A311)</f>
        <v/>
      </c>
      <c r="B307" s="82" t="str">
        <f>IF(LEN('ÚHRADOVÝ KATALOG VZP - ZP'!B311)&gt;0,'ÚHRADOVÝ KATALOG VZP - ZP'!B311,"")</f>
        <v/>
      </c>
      <c r="C307" s="102" t="str">
        <f>IF(LEN('ÚHRADOVÝ KATALOG VZP - ZP'!C311)&gt;0,UPPER('ÚHRADOVÝ KATALOG VZP - ZP'!C311),"")</f>
        <v/>
      </c>
      <c r="D307" s="60" t="str">
        <f>IF(LEN('ÚHRADOVÝ KATALOG VZP - ZP'!D311)&gt;0,UPPER('ÚHRADOVÝ KATALOG VZP - ZP'!D311),"")</f>
        <v/>
      </c>
      <c r="E307" s="61" t="str">
        <f>IF(LEN('ÚHRADOVÝ KATALOG VZP - ZP'!E311)&gt;0,'ÚHRADOVÝ KATALOG VZP - ZP'!E311,"")</f>
        <v/>
      </c>
      <c r="F307" s="61" t="str">
        <f>IF(LEN('ÚHRADOVÝ KATALOG VZP - ZP'!F311)&gt;0,UPPER('ÚHRADOVÝ KATALOG VZP - ZP'!F311),"")</f>
        <v/>
      </c>
      <c r="G307" s="61" t="str">
        <f>IF(LEN('ÚHRADOVÝ KATALOG VZP - ZP'!G311)&gt;0,UPPER('ÚHRADOVÝ KATALOG VZP - ZP'!G311),"")</f>
        <v/>
      </c>
      <c r="H307" s="61" t="str">
        <f>IF(LEN('ÚHRADOVÝ KATALOG VZP - ZP'!H311)&gt;0,UPPER('ÚHRADOVÝ KATALOG VZP - ZP'!H311),"")</f>
        <v/>
      </c>
      <c r="I307" s="61" t="str">
        <f>IF(LEN('ÚHRADOVÝ KATALOG VZP - ZP'!I311)&gt;0,UPPER('ÚHRADOVÝ KATALOG VZP - ZP'!I311),"")</f>
        <v/>
      </c>
      <c r="J307" s="62" t="str">
        <f>IF(LEN('ÚHRADOVÝ KATALOG VZP - ZP'!J311)&gt;0,'ÚHRADOVÝ KATALOG VZP - ZP'!J311,"")</f>
        <v/>
      </c>
      <c r="K307" s="61" t="str">
        <f>IF(LEN('ÚHRADOVÝ KATALOG VZP - ZP'!K311)&gt;0,UPPER('ÚHRADOVÝ KATALOG VZP - ZP'!K311),"")</f>
        <v/>
      </c>
      <c r="L307" s="63" t="str">
        <f>IF(LEN('ÚHRADOVÝ KATALOG VZP - ZP'!L311)&gt;0,'ÚHRADOVÝ KATALOG VZP - ZP'!L311,"")</f>
        <v/>
      </c>
      <c r="M307" s="64" t="str">
        <f>IF(LEN('ÚHRADOVÝ KATALOG VZP - ZP'!M311)&gt;0,'ÚHRADOVÝ KATALOG VZP - ZP'!M311,"")</f>
        <v/>
      </c>
      <c r="N307" s="48" t="str">
        <f>IF(LEN('ÚHRADOVÝ KATALOG VZP - ZP'!$N311)&gt;0,'ÚHRADOVÝ KATALOG VZP - ZP'!$N311,"")</f>
        <v/>
      </c>
      <c r="O307" s="48" t="str">
        <f>IF(LEN('ÚHRADOVÝ KATALOG VZP - ZP'!$N311)&gt;0,'ÚHRADOVÝ KATALOG VZP - ZP'!$N311,"")</f>
        <v/>
      </c>
      <c r="P307" s="65"/>
      <c r="Q307" s="66" t="str">
        <f>IF(LEN('ÚHRADOVÝ KATALOG VZP - ZP'!Q311)&gt;0,'ÚHRADOVÝ KATALOG VZP - ZP'!Q311,"")</f>
        <v/>
      </c>
      <c r="R307" s="67" t="str">
        <f>IF(LEN('ÚHRADOVÝ KATALOG VZP - ZP'!O311)&gt;0,'ÚHRADOVÝ KATALOG VZP - ZP'!O311,"")</f>
        <v/>
      </c>
    </row>
    <row r="308" spans="1:18" ht="30" customHeight="1" x14ac:dyDescent="0.2">
      <c r="A308" s="81" t="str">
        <f>IF(LEN('VZP - KONTROLA'!S312)=0,"",'ÚHRADOVÝ KATALOG VZP - ZP'!A312)</f>
        <v/>
      </c>
      <c r="B308" s="82" t="str">
        <f>IF(LEN('ÚHRADOVÝ KATALOG VZP - ZP'!B312)&gt;0,'ÚHRADOVÝ KATALOG VZP - ZP'!B312,"")</f>
        <v/>
      </c>
      <c r="C308" s="102" t="str">
        <f>IF(LEN('ÚHRADOVÝ KATALOG VZP - ZP'!C312)&gt;0,UPPER('ÚHRADOVÝ KATALOG VZP - ZP'!C312),"")</f>
        <v/>
      </c>
      <c r="D308" s="60" t="str">
        <f>IF(LEN('ÚHRADOVÝ KATALOG VZP - ZP'!D312)&gt;0,UPPER('ÚHRADOVÝ KATALOG VZP - ZP'!D312),"")</f>
        <v/>
      </c>
      <c r="E308" s="61" t="str">
        <f>IF(LEN('ÚHRADOVÝ KATALOG VZP - ZP'!E312)&gt;0,'ÚHRADOVÝ KATALOG VZP - ZP'!E312,"")</f>
        <v/>
      </c>
      <c r="F308" s="61" t="str">
        <f>IF(LEN('ÚHRADOVÝ KATALOG VZP - ZP'!F312)&gt;0,UPPER('ÚHRADOVÝ KATALOG VZP - ZP'!F312),"")</f>
        <v/>
      </c>
      <c r="G308" s="61" t="str">
        <f>IF(LEN('ÚHRADOVÝ KATALOG VZP - ZP'!G312)&gt;0,UPPER('ÚHRADOVÝ KATALOG VZP - ZP'!G312),"")</f>
        <v/>
      </c>
      <c r="H308" s="61" t="str">
        <f>IF(LEN('ÚHRADOVÝ KATALOG VZP - ZP'!H312)&gt;0,UPPER('ÚHRADOVÝ KATALOG VZP - ZP'!H312),"")</f>
        <v/>
      </c>
      <c r="I308" s="61" t="str">
        <f>IF(LEN('ÚHRADOVÝ KATALOG VZP - ZP'!I312)&gt;0,UPPER('ÚHRADOVÝ KATALOG VZP - ZP'!I312),"")</f>
        <v/>
      </c>
      <c r="J308" s="62" t="str">
        <f>IF(LEN('ÚHRADOVÝ KATALOG VZP - ZP'!J312)&gt;0,'ÚHRADOVÝ KATALOG VZP - ZP'!J312,"")</f>
        <v/>
      </c>
      <c r="K308" s="61" t="str">
        <f>IF(LEN('ÚHRADOVÝ KATALOG VZP - ZP'!K312)&gt;0,UPPER('ÚHRADOVÝ KATALOG VZP - ZP'!K312),"")</f>
        <v/>
      </c>
      <c r="L308" s="63" t="str">
        <f>IF(LEN('ÚHRADOVÝ KATALOG VZP - ZP'!L312)&gt;0,'ÚHRADOVÝ KATALOG VZP - ZP'!L312,"")</f>
        <v/>
      </c>
      <c r="M308" s="64" t="str">
        <f>IF(LEN('ÚHRADOVÝ KATALOG VZP - ZP'!M312)&gt;0,'ÚHRADOVÝ KATALOG VZP - ZP'!M312,"")</f>
        <v/>
      </c>
      <c r="N308" s="48" t="str">
        <f>IF(LEN('ÚHRADOVÝ KATALOG VZP - ZP'!$N312)&gt;0,'ÚHRADOVÝ KATALOG VZP - ZP'!$N312,"")</f>
        <v/>
      </c>
      <c r="O308" s="48" t="str">
        <f>IF(LEN('ÚHRADOVÝ KATALOG VZP - ZP'!$N312)&gt;0,'ÚHRADOVÝ KATALOG VZP - ZP'!$N312,"")</f>
        <v/>
      </c>
      <c r="P308" s="65"/>
      <c r="Q308" s="66" t="str">
        <f>IF(LEN('ÚHRADOVÝ KATALOG VZP - ZP'!Q312)&gt;0,'ÚHRADOVÝ KATALOG VZP - ZP'!Q312,"")</f>
        <v/>
      </c>
      <c r="R308" s="67" t="str">
        <f>IF(LEN('ÚHRADOVÝ KATALOG VZP - ZP'!O312)&gt;0,'ÚHRADOVÝ KATALOG VZP - ZP'!O312,"")</f>
        <v/>
      </c>
    </row>
    <row r="309" spans="1:18" ht="30" customHeight="1" x14ac:dyDescent="0.2">
      <c r="A309" s="81" t="str">
        <f>IF(LEN('VZP - KONTROLA'!S313)=0,"",'ÚHRADOVÝ KATALOG VZP - ZP'!A313)</f>
        <v/>
      </c>
      <c r="B309" s="82" t="str">
        <f>IF(LEN('ÚHRADOVÝ KATALOG VZP - ZP'!B313)&gt;0,'ÚHRADOVÝ KATALOG VZP - ZP'!B313,"")</f>
        <v/>
      </c>
      <c r="C309" s="102" t="str">
        <f>IF(LEN('ÚHRADOVÝ KATALOG VZP - ZP'!C313)&gt;0,UPPER('ÚHRADOVÝ KATALOG VZP - ZP'!C313),"")</f>
        <v/>
      </c>
      <c r="D309" s="60" t="str">
        <f>IF(LEN('ÚHRADOVÝ KATALOG VZP - ZP'!D313)&gt;0,UPPER('ÚHRADOVÝ KATALOG VZP - ZP'!D313),"")</f>
        <v/>
      </c>
      <c r="E309" s="61" t="str">
        <f>IF(LEN('ÚHRADOVÝ KATALOG VZP - ZP'!E313)&gt;0,'ÚHRADOVÝ KATALOG VZP - ZP'!E313,"")</f>
        <v/>
      </c>
      <c r="F309" s="61" t="str">
        <f>IF(LEN('ÚHRADOVÝ KATALOG VZP - ZP'!F313)&gt;0,UPPER('ÚHRADOVÝ KATALOG VZP - ZP'!F313),"")</f>
        <v/>
      </c>
      <c r="G309" s="61" t="str">
        <f>IF(LEN('ÚHRADOVÝ KATALOG VZP - ZP'!G313)&gt;0,UPPER('ÚHRADOVÝ KATALOG VZP - ZP'!G313),"")</f>
        <v/>
      </c>
      <c r="H309" s="61" t="str">
        <f>IF(LEN('ÚHRADOVÝ KATALOG VZP - ZP'!H313)&gt;0,UPPER('ÚHRADOVÝ KATALOG VZP - ZP'!H313),"")</f>
        <v/>
      </c>
      <c r="I309" s="61" t="str">
        <f>IF(LEN('ÚHRADOVÝ KATALOG VZP - ZP'!I313)&gt;0,UPPER('ÚHRADOVÝ KATALOG VZP - ZP'!I313),"")</f>
        <v/>
      </c>
      <c r="J309" s="62" t="str">
        <f>IF(LEN('ÚHRADOVÝ KATALOG VZP - ZP'!J313)&gt;0,'ÚHRADOVÝ KATALOG VZP - ZP'!J313,"")</f>
        <v/>
      </c>
      <c r="K309" s="61" t="str">
        <f>IF(LEN('ÚHRADOVÝ KATALOG VZP - ZP'!K313)&gt;0,UPPER('ÚHRADOVÝ KATALOG VZP - ZP'!K313),"")</f>
        <v/>
      </c>
      <c r="L309" s="63" t="str">
        <f>IF(LEN('ÚHRADOVÝ KATALOG VZP - ZP'!L313)&gt;0,'ÚHRADOVÝ KATALOG VZP - ZP'!L313,"")</f>
        <v/>
      </c>
      <c r="M309" s="64" t="str">
        <f>IF(LEN('ÚHRADOVÝ KATALOG VZP - ZP'!M313)&gt;0,'ÚHRADOVÝ KATALOG VZP - ZP'!M313,"")</f>
        <v/>
      </c>
      <c r="N309" s="48" t="str">
        <f>IF(LEN('ÚHRADOVÝ KATALOG VZP - ZP'!$N313)&gt;0,'ÚHRADOVÝ KATALOG VZP - ZP'!$N313,"")</f>
        <v/>
      </c>
      <c r="O309" s="48" t="str">
        <f>IF(LEN('ÚHRADOVÝ KATALOG VZP - ZP'!$N313)&gt;0,'ÚHRADOVÝ KATALOG VZP - ZP'!$N313,"")</f>
        <v/>
      </c>
      <c r="P309" s="65"/>
      <c r="Q309" s="66" t="str">
        <f>IF(LEN('ÚHRADOVÝ KATALOG VZP - ZP'!Q313)&gt;0,'ÚHRADOVÝ KATALOG VZP - ZP'!Q313,"")</f>
        <v/>
      </c>
      <c r="R309" s="67" t="str">
        <f>IF(LEN('ÚHRADOVÝ KATALOG VZP - ZP'!O313)&gt;0,'ÚHRADOVÝ KATALOG VZP - ZP'!O313,"")</f>
        <v/>
      </c>
    </row>
    <row r="310" spans="1:18" ht="30" customHeight="1" x14ac:dyDescent="0.2">
      <c r="A310" s="81" t="str">
        <f>IF(LEN('VZP - KONTROLA'!S314)=0,"",'ÚHRADOVÝ KATALOG VZP - ZP'!A314)</f>
        <v/>
      </c>
      <c r="B310" s="82" t="str">
        <f>IF(LEN('ÚHRADOVÝ KATALOG VZP - ZP'!B314)&gt;0,'ÚHRADOVÝ KATALOG VZP - ZP'!B314,"")</f>
        <v/>
      </c>
      <c r="C310" s="102" t="str">
        <f>IF(LEN('ÚHRADOVÝ KATALOG VZP - ZP'!C314)&gt;0,UPPER('ÚHRADOVÝ KATALOG VZP - ZP'!C314),"")</f>
        <v/>
      </c>
      <c r="D310" s="60" t="str">
        <f>IF(LEN('ÚHRADOVÝ KATALOG VZP - ZP'!D314)&gt;0,UPPER('ÚHRADOVÝ KATALOG VZP - ZP'!D314),"")</f>
        <v/>
      </c>
      <c r="E310" s="61" t="str">
        <f>IF(LEN('ÚHRADOVÝ KATALOG VZP - ZP'!E314)&gt;0,'ÚHRADOVÝ KATALOG VZP - ZP'!E314,"")</f>
        <v/>
      </c>
      <c r="F310" s="61" t="str">
        <f>IF(LEN('ÚHRADOVÝ KATALOG VZP - ZP'!F314)&gt;0,UPPER('ÚHRADOVÝ KATALOG VZP - ZP'!F314),"")</f>
        <v/>
      </c>
      <c r="G310" s="61" t="str">
        <f>IF(LEN('ÚHRADOVÝ KATALOG VZP - ZP'!G314)&gt;0,UPPER('ÚHRADOVÝ KATALOG VZP - ZP'!G314),"")</f>
        <v/>
      </c>
      <c r="H310" s="61" t="str">
        <f>IF(LEN('ÚHRADOVÝ KATALOG VZP - ZP'!H314)&gt;0,UPPER('ÚHRADOVÝ KATALOG VZP - ZP'!H314),"")</f>
        <v/>
      </c>
      <c r="I310" s="61" t="str">
        <f>IF(LEN('ÚHRADOVÝ KATALOG VZP - ZP'!I314)&gt;0,UPPER('ÚHRADOVÝ KATALOG VZP - ZP'!I314),"")</f>
        <v/>
      </c>
      <c r="J310" s="62" t="str">
        <f>IF(LEN('ÚHRADOVÝ KATALOG VZP - ZP'!J314)&gt;0,'ÚHRADOVÝ KATALOG VZP - ZP'!J314,"")</f>
        <v/>
      </c>
      <c r="K310" s="61" t="str">
        <f>IF(LEN('ÚHRADOVÝ KATALOG VZP - ZP'!K314)&gt;0,UPPER('ÚHRADOVÝ KATALOG VZP - ZP'!K314),"")</f>
        <v/>
      </c>
      <c r="L310" s="63" t="str">
        <f>IF(LEN('ÚHRADOVÝ KATALOG VZP - ZP'!L314)&gt;0,'ÚHRADOVÝ KATALOG VZP - ZP'!L314,"")</f>
        <v/>
      </c>
      <c r="M310" s="64" t="str">
        <f>IF(LEN('ÚHRADOVÝ KATALOG VZP - ZP'!M314)&gt;0,'ÚHRADOVÝ KATALOG VZP - ZP'!M314,"")</f>
        <v/>
      </c>
      <c r="N310" s="48" t="str">
        <f>IF(LEN('ÚHRADOVÝ KATALOG VZP - ZP'!$N314)&gt;0,'ÚHRADOVÝ KATALOG VZP - ZP'!$N314,"")</f>
        <v/>
      </c>
      <c r="O310" s="48" t="str">
        <f>IF(LEN('ÚHRADOVÝ KATALOG VZP - ZP'!$N314)&gt;0,'ÚHRADOVÝ KATALOG VZP - ZP'!$N314,"")</f>
        <v/>
      </c>
      <c r="P310" s="65"/>
      <c r="Q310" s="66" t="str">
        <f>IF(LEN('ÚHRADOVÝ KATALOG VZP - ZP'!Q314)&gt;0,'ÚHRADOVÝ KATALOG VZP - ZP'!Q314,"")</f>
        <v/>
      </c>
      <c r="R310" s="67" t="str">
        <f>IF(LEN('ÚHRADOVÝ KATALOG VZP - ZP'!O314)&gt;0,'ÚHRADOVÝ KATALOG VZP - ZP'!O314,"")</f>
        <v/>
      </c>
    </row>
    <row r="311" spans="1:18" ht="30" customHeight="1" x14ac:dyDescent="0.2">
      <c r="A311" s="81" t="str">
        <f>IF(LEN('VZP - KONTROLA'!S315)=0,"",'ÚHRADOVÝ KATALOG VZP - ZP'!A315)</f>
        <v/>
      </c>
      <c r="B311" s="82" t="str">
        <f>IF(LEN('ÚHRADOVÝ KATALOG VZP - ZP'!B315)&gt;0,'ÚHRADOVÝ KATALOG VZP - ZP'!B315,"")</f>
        <v/>
      </c>
      <c r="C311" s="102" t="str">
        <f>IF(LEN('ÚHRADOVÝ KATALOG VZP - ZP'!C315)&gt;0,UPPER('ÚHRADOVÝ KATALOG VZP - ZP'!C315),"")</f>
        <v/>
      </c>
      <c r="D311" s="60" t="str">
        <f>IF(LEN('ÚHRADOVÝ KATALOG VZP - ZP'!D315)&gt;0,UPPER('ÚHRADOVÝ KATALOG VZP - ZP'!D315),"")</f>
        <v/>
      </c>
      <c r="E311" s="61" t="str">
        <f>IF(LEN('ÚHRADOVÝ KATALOG VZP - ZP'!E315)&gt;0,'ÚHRADOVÝ KATALOG VZP - ZP'!E315,"")</f>
        <v/>
      </c>
      <c r="F311" s="61" t="str">
        <f>IF(LEN('ÚHRADOVÝ KATALOG VZP - ZP'!F315)&gt;0,UPPER('ÚHRADOVÝ KATALOG VZP - ZP'!F315),"")</f>
        <v/>
      </c>
      <c r="G311" s="61" t="str">
        <f>IF(LEN('ÚHRADOVÝ KATALOG VZP - ZP'!G315)&gt;0,UPPER('ÚHRADOVÝ KATALOG VZP - ZP'!G315),"")</f>
        <v/>
      </c>
      <c r="H311" s="61" t="str">
        <f>IF(LEN('ÚHRADOVÝ KATALOG VZP - ZP'!H315)&gt;0,UPPER('ÚHRADOVÝ KATALOG VZP - ZP'!H315),"")</f>
        <v/>
      </c>
      <c r="I311" s="61" t="str">
        <f>IF(LEN('ÚHRADOVÝ KATALOG VZP - ZP'!I315)&gt;0,UPPER('ÚHRADOVÝ KATALOG VZP - ZP'!I315),"")</f>
        <v/>
      </c>
      <c r="J311" s="62" t="str">
        <f>IF(LEN('ÚHRADOVÝ KATALOG VZP - ZP'!J315)&gt;0,'ÚHRADOVÝ KATALOG VZP - ZP'!J315,"")</f>
        <v/>
      </c>
      <c r="K311" s="61" t="str">
        <f>IF(LEN('ÚHRADOVÝ KATALOG VZP - ZP'!K315)&gt;0,UPPER('ÚHRADOVÝ KATALOG VZP - ZP'!K315),"")</f>
        <v/>
      </c>
      <c r="L311" s="63" t="str">
        <f>IF(LEN('ÚHRADOVÝ KATALOG VZP - ZP'!L315)&gt;0,'ÚHRADOVÝ KATALOG VZP - ZP'!L315,"")</f>
        <v/>
      </c>
      <c r="M311" s="64" t="str">
        <f>IF(LEN('ÚHRADOVÝ KATALOG VZP - ZP'!M315)&gt;0,'ÚHRADOVÝ KATALOG VZP - ZP'!M315,"")</f>
        <v/>
      </c>
      <c r="N311" s="48" t="str">
        <f>IF(LEN('ÚHRADOVÝ KATALOG VZP - ZP'!$N315)&gt;0,'ÚHRADOVÝ KATALOG VZP - ZP'!$N315,"")</f>
        <v/>
      </c>
      <c r="O311" s="48" t="str">
        <f>IF(LEN('ÚHRADOVÝ KATALOG VZP - ZP'!$N315)&gt;0,'ÚHRADOVÝ KATALOG VZP - ZP'!$N315,"")</f>
        <v/>
      </c>
      <c r="P311" s="65"/>
      <c r="Q311" s="66" t="str">
        <f>IF(LEN('ÚHRADOVÝ KATALOG VZP - ZP'!Q315)&gt;0,'ÚHRADOVÝ KATALOG VZP - ZP'!Q315,"")</f>
        <v/>
      </c>
      <c r="R311" s="67" t="str">
        <f>IF(LEN('ÚHRADOVÝ KATALOG VZP - ZP'!O315)&gt;0,'ÚHRADOVÝ KATALOG VZP - ZP'!O315,"")</f>
        <v/>
      </c>
    </row>
    <row r="312" spans="1:18" ht="30" customHeight="1" x14ac:dyDescent="0.2">
      <c r="A312" s="81" t="str">
        <f>IF(LEN('VZP - KONTROLA'!S316)=0,"",'ÚHRADOVÝ KATALOG VZP - ZP'!A316)</f>
        <v/>
      </c>
      <c r="B312" s="82" t="str">
        <f>IF(LEN('ÚHRADOVÝ KATALOG VZP - ZP'!B316)&gt;0,'ÚHRADOVÝ KATALOG VZP - ZP'!B316,"")</f>
        <v/>
      </c>
      <c r="C312" s="102" t="str">
        <f>IF(LEN('ÚHRADOVÝ KATALOG VZP - ZP'!C316)&gt;0,UPPER('ÚHRADOVÝ KATALOG VZP - ZP'!C316),"")</f>
        <v/>
      </c>
      <c r="D312" s="60" t="str">
        <f>IF(LEN('ÚHRADOVÝ KATALOG VZP - ZP'!D316)&gt;0,UPPER('ÚHRADOVÝ KATALOG VZP - ZP'!D316),"")</f>
        <v/>
      </c>
      <c r="E312" s="61" t="str">
        <f>IF(LEN('ÚHRADOVÝ KATALOG VZP - ZP'!E316)&gt;0,'ÚHRADOVÝ KATALOG VZP - ZP'!E316,"")</f>
        <v/>
      </c>
      <c r="F312" s="61" t="str">
        <f>IF(LEN('ÚHRADOVÝ KATALOG VZP - ZP'!F316)&gt;0,UPPER('ÚHRADOVÝ KATALOG VZP - ZP'!F316),"")</f>
        <v/>
      </c>
      <c r="G312" s="61" t="str">
        <f>IF(LEN('ÚHRADOVÝ KATALOG VZP - ZP'!G316)&gt;0,UPPER('ÚHRADOVÝ KATALOG VZP - ZP'!G316),"")</f>
        <v/>
      </c>
      <c r="H312" s="61" t="str">
        <f>IF(LEN('ÚHRADOVÝ KATALOG VZP - ZP'!H316)&gt;0,UPPER('ÚHRADOVÝ KATALOG VZP - ZP'!H316),"")</f>
        <v/>
      </c>
      <c r="I312" s="61" t="str">
        <f>IF(LEN('ÚHRADOVÝ KATALOG VZP - ZP'!I316)&gt;0,UPPER('ÚHRADOVÝ KATALOG VZP - ZP'!I316),"")</f>
        <v/>
      </c>
      <c r="J312" s="62" t="str">
        <f>IF(LEN('ÚHRADOVÝ KATALOG VZP - ZP'!J316)&gt;0,'ÚHRADOVÝ KATALOG VZP - ZP'!J316,"")</f>
        <v/>
      </c>
      <c r="K312" s="61" t="str">
        <f>IF(LEN('ÚHRADOVÝ KATALOG VZP - ZP'!K316)&gt;0,UPPER('ÚHRADOVÝ KATALOG VZP - ZP'!K316),"")</f>
        <v/>
      </c>
      <c r="L312" s="63" t="str">
        <f>IF(LEN('ÚHRADOVÝ KATALOG VZP - ZP'!L316)&gt;0,'ÚHRADOVÝ KATALOG VZP - ZP'!L316,"")</f>
        <v/>
      </c>
      <c r="M312" s="64" t="str">
        <f>IF(LEN('ÚHRADOVÝ KATALOG VZP - ZP'!M316)&gt;0,'ÚHRADOVÝ KATALOG VZP - ZP'!M316,"")</f>
        <v/>
      </c>
      <c r="N312" s="48" t="str">
        <f>IF(LEN('ÚHRADOVÝ KATALOG VZP - ZP'!$N316)&gt;0,'ÚHRADOVÝ KATALOG VZP - ZP'!$N316,"")</f>
        <v/>
      </c>
      <c r="O312" s="48" t="str">
        <f>IF(LEN('ÚHRADOVÝ KATALOG VZP - ZP'!$N316)&gt;0,'ÚHRADOVÝ KATALOG VZP - ZP'!$N316,"")</f>
        <v/>
      </c>
      <c r="P312" s="65"/>
      <c r="Q312" s="66" t="str">
        <f>IF(LEN('ÚHRADOVÝ KATALOG VZP - ZP'!Q316)&gt;0,'ÚHRADOVÝ KATALOG VZP - ZP'!Q316,"")</f>
        <v/>
      </c>
      <c r="R312" s="67" t="str">
        <f>IF(LEN('ÚHRADOVÝ KATALOG VZP - ZP'!O316)&gt;0,'ÚHRADOVÝ KATALOG VZP - ZP'!O316,"")</f>
        <v/>
      </c>
    </row>
    <row r="313" spans="1:18" ht="30" customHeight="1" x14ac:dyDescent="0.2">
      <c r="A313" s="81" t="str">
        <f>IF(LEN('VZP - KONTROLA'!S317)=0,"",'ÚHRADOVÝ KATALOG VZP - ZP'!A317)</f>
        <v/>
      </c>
      <c r="B313" s="82" t="str">
        <f>IF(LEN('ÚHRADOVÝ KATALOG VZP - ZP'!B317)&gt;0,'ÚHRADOVÝ KATALOG VZP - ZP'!B317,"")</f>
        <v/>
      </c>
      <c r="C313" s="102" t="str">
        <f>IF(LEN('ÚHRADOVÝ KATALOG VZP - ZP'!C317)&gt;0,UPPER('ÚHRADOVÝ KATALOG VZP - ZP'!C317),"")</f>
        <v/>
      </c>
      <c r="D313" s="60" t="str">
        <f>IF(LEN('ÚHRADOVÝ KATALOG VZP - ZP'!D317)&gt;0,UPPER('ÚHRADOVÝ KATALOG VZP - ZP'!D317),"")</f>
        <v/>
      </c>
      <c r="E313" s="61" t="str">
        <f>IF(LEN('ÚHRADOVÝ KATALOG VZP - ZP'!E317)&gt;0,'ÚHRADOVÝ KATALOG VZP - ZP'!E317,"")</f>
        <v/>
      </c>
      <c r="F313" s="61" t="str">
        <f>IF(LEN('ÚHRADOVÝ KATALOG VZP - ZP'!F317)&gt;0,UPPER('ÚHRADOVÝ KATALOG VZP - ZP'!F317),"")</f>
        <v/>
      </c>
      <c r="G313" s="61" t="str">
        <f>IF(LEN('ÚHRADOVÝ KATALOG VZP - ZP'!G317)&gt;0,UPPER('ÚHRADOVÝ KATALOG VZP - ZP'!G317),"")</f>
        <v/>
      </c>
      <c r="H313" s="61" t="str">
        <f>IF(LEN('ÚHRADOVÝ KATALOG VZP - ZP'!H317)&gt;0,UPPER('ÚHRADOVÝ KATALOG VZP - ZP'!H317),"")</f>
        <v/>
      </c>
      <c r="I313" s="61" t="str">
        <f>IF(LEN('ÚHRADOVÝ KATALOG VZP - ZP'!I317)&gt;0,UPPER('ÚHRADOVÝ KATALOG VZP - ZP'!I317),"")</f>
        <v/>
      </c>
      <c r="J313" s="62" t="str">
        <f>IF(LEN('ÚHRADOVÝ KATALOG VZP - ZP'!J317)&gt;0,'ÚHRADOVÝ KATALOG VZP - ZP'!J317,"")</f>
        <v/>
      </c>
      <c r="K313" s="61" t="str">
        <f>IF(LEN('ÚHRADOVÝ KATALOG VZP - ZP'!K317)&gt;0,UPPER('ÚHRADOVÝ KATALOG VZP - ZP'!K317),"")</f>
        <v/>
      </c>
      <c r="L313" s="63" t="str">
        <f>IF(LEN('ÚHRADOVÝ KATALOG VZP - ZP'!L317)&gt;0,'ÚHRADOVÝ KATALOG VZP - ZP'!L317,"")</f>
        <v/>
      </c>
      <c r="M313" s="64" t="str">
        <f>IF(LEN('ÚHRADOVÝ KATALOG VZP - ZP'!M317)&gt;0,'ÚHRADOVÝ KATALOG VZP - ZP'!M317,"")</f>
        <v/>
      </c>
      <c r="N313" s="48" t="str">
        <f>IF(LEN('ÚHRADOVÝ KATALOG VZP - ZP'!$N317)&gt;0,'ÚHRADOVÝ KATALOG VZP - ZP'!$N317,"")</f>
        <v/>
      </c>
      <c r="O313" s="48" t="str">
        <f>IF(LEN('ÚHRADOVÝ KATALOG VZP - ZP'!$N317)&gt;0,'ÚHRADOVÝ KATALOG VZP - ZP'!$N317,"")</f>
        <v/>
      </c>
      <c r="P313" s="65"/>
      <c r="Q313" s="66" t="str">
        <f>IF(LEN('ÚHRADOVÝ KATALOG VZP - ZP'!Q317)&gt;0,'ÚHRADOVÝ KATALOG VZP - ZP'!Q317,"")</f>
        <v/>
      </c>
      <c r="R313" s="67" t="str">
        <f>IF(LEN('ÚHRADOVÝ KATALOG VZP - ZP'!O317)&gt;0,'ÚHRADOVÝ KATALOG VZP - ZP'!O317,"")</f>
        <v/>
      </c>
    </row>
    <row r="314" spans="1:18" ht="30" customHeight="1" x14ac:dyDescent="0.2">
      <c r="A314" s="81" t="str">
        <f>IF(LEN('VZP - KONTROLA'!S318)=0,"",'ÚHRADOVÝ KATALOG VZP - ZP'!A318)</f>
        <v/>
      </c>
      <c r="B314" s="82" t="str">
        <f>IF(LEN('ÚHRADOVÝ KATALOG VZP - ZP'!B318)&gt;0,'ÚHRADOVÝ KATALOG VZP - ZP'!B318,"")</f>
        <v/>
      </c>
      <c r="C314" s="102" t="str">
        <f>IF(LEN('ÚHRADOVÝ KATALOG VZP - ZP'!C318)&gt;0,UPPER('ÚHRADOVÝ KATALOG VZP - ZP'!C318),"")</f>
        <v/>
      </c>
      <c r="D314" s="60" t="str">
        <f>IF(LEN('ÚHRADOVÝ KATALOG VZP - ZP'!D318)&gt;0,UPPER('ÚHRADOVÝ KATALOG VZP - ZP'!D318),"")</f>
        <v/>
      </c>
      <c r="E314" s="61" t="str">
        <f>IF(LEN('ÚHRADOVÝ KATALOG VZP - ZP'!E318)&gt;0,'ÚHRADOVÝ KATALOG VZP - ZP'!E318,"")</f>
        <v/>
      </c>
      <c r="F314" s="61" t="str">
        <f>IF(LEN('ÚHRADOVÝ KATALOG VZP - ZP'!F318)&gt;0,UPPER('ÚHRADOVÝ KATALOG VZP - ZP'!F318),"")</f>
        <v/>
      </c>
      <c r="G314" s="61" t="str">
        <f>IF(LEN('ÚHRADOVÝ KATALOG VZP - ZP'!G318)&gt;0,UPPER('ÚHRADOVÝ KATALOG VZP - ZP'!G318),"")</f>
        <v/>
      </c>
      <c r="H314" s="61" t="str">
        <f>IF(LEN('ÚHRADOVÝ KATALOG VZP - ZP'!H318)&gt;0,UPPER('ÚHRADOVÝ KATALOG VZP - ZP'!H318),"")</f>
        <v/>
      </c>
      <c r="I314" s="61" t="str">
        <f>IF(LEN('ÚHRADOVÝ KATALOG VZP - ZP'!I318)&gt;0,UPPER('ÚHRADOVÝ KATALOG VZP - ZP'!I318),"")</f>
        <v/>
      </c>
      <c r="J314" s="62" t="str">
        <f>IF(LEN('ÚHRADOVÝ KATALOG VZP - ZP'!J318)&gt;0,'ÚHRADOVÝ KATALOG VZP - ZP'!J318,"")</f>
        <v/>
      </c>
      <c r="K314" s="61" t="str">
        <f>IF(LEN('ÚHRADOVÝ KATALOG VZP - ZP'!K318)&gt;0,UPPER('ÚHRADOVÝ KATALOG VZP - ZP'!K318),"")</f>
        <v/>
      </c>
      <c r="L314" s="63" t="str">
        <f>IF(LEN('ÚHRADOVÝ KATALOG VZP - ZP'!L318)&gt;0,'ÚHRADOVÝ KATALOG VZP - ZP'!L318,"")</f>
        <v/>
      </c>
      <c r="M314" s="64" t="str">
        <f>IF(LEN('ÚHRADOVÝ KATALOG VZP - ZP'!M318)&gt;0,'ÚHRADOVÝ KATALOG VZP - ZP'!M318,"")</f>
        <v/>
      </c>
      <c r="N314" s="48" t="str">
        <f>IF(LEN('ÚHRADOVÝ KATALOG VZP - ZP'!$N318)&gt;0,'ÚHRADOVÝ KATALOG VZP - ZP'!$N318,"")</f>
        <v/>
      </c>
      <c r="O314" s="48" t="str">
        <f>IF(LEN('ÚHRADOVÝ KATALOG VZP - ZP'!$N318)&gt;0,'ÚHRADOVÝ KATALOG VZP - ZP'!$N318,"")</f>
        <v/>
      </c>
      <c r="P314" s="65"/>
      <c r="Q314" s="66" t="str">
        <f>IF(LEN('ÚHRADOVÝ KATALOG VZP - ZP'!Q318)&gt;0,'ÚHRADOVÝ KATALOG VZP - ZP'!Q318,"")</f>
        <v/>
      </c>
      <c r="R314" s="67" t="str">
        <f>IF(LEN('ÚHRADOVÝ KATALOG VZP - ZP'!O318)&gt;0,'ÚHRADOVÝ KATALOG VZP - ZP'!O318,"")</f>
        <v/>
      </c>
    </row>
    <row r="315" spans="1:18" ht="30" customHeight="1" x14ac:dyDescent="0.2">
      <c r="A315" s="81" t="str">
        <f>IF(LEN('VZP - KONTROLA'!S319)=0,"",'ÚHRADOVÝ KATALOG VZP - ZP'!A319)</f>
        <v/>
      </c>
      <c r="B315" s="82" t="str">
        <f>IF(LEN('ÚHRADOVÝ KATALOG VZP - ZP'!B319)&gt;0,'ÚHRADOVÝ KATALOG VZP - ZP'!B319,"")</f>
        <v/>
      </c>
      <c r="C315" s="102" t="str">
        <f>IF(LEN('ÚHRADOVÝ KATALOG VZP - ZP'!C319)&gt;0,UPPER('ÚHRADOVÝ KATALOG VZP - ZP'!C319),"")</f>
        <v/>
      </c>
      <c r="D315" s="60" t="str">
        <f>IF(LEN('ÚHRADOVÝ KATALOG VZP - ZP'!D319)&gt;0,UPPER('ÚHRADOVÝ KATALOG VZP - ZP'!D319),"")</f>
        <v/>
      </c>
      <c r="E315" s="61" t="str">
        <f>IF(LEN('ÚHRADOVÝ KATALOG VZP - ZP'!E319)&gt;0,'ÚHRADOVÝ KATALOG VZP - ZP'!E319,"")</f>
        <v/>
      </c>
      <c r="F315" s="61" t="str">
        <f>IF(LEN('ÚHRADOVÝ KATALOG VZP - ZP'!F319)&gt;0,UPPER('ÚHRADOVÝ KATALOG VZP - ZP'!F319),"")</f>
        <v/>
      </c>
      <c r="G315" s="61" t="str">
        <f>IF(LEN('ÚHRADOVÝ KATALOG VZP - ZP'!G319)&gt;0,UPPER('ÚHRADOVÝ KATALOG VZP - ZP'!G319),"")</f>
        <v/>
      </c>
      <c r="H315" s="61" t="str">
        <f>IF(LEN('ÚHRADOVÝ KATALOG VZP - ZP'!H319)&gt;0,UPPER('ÚHRADOVÝ KATALOG VZP - ZP'!H319),"")</f>
        <v/>
      </c>
      <c r="I315" s="61" t="str">
        <f>IF(LEN('ÚHRADOVÝ KATALOG VZP - ZP'!I319)&gt;0,UPPER('ÚHRADOVÝ KATALOG VZP - ZP'!I319),"")</f>
        <v/>
      </c>
      <c r="J315" s="62" t="str">
        <f>IF(LEN('ÚHRADOVÝ KATALOG VZP - ZP'!J319)&gt;0,'ÚHRADOVÝ KATALOG VZP - ZP'!J319,"")</f>
        <v/>
      </c>
      <c r="K315" s="61" t="str">
        <f>IF(LEN('ÚHRADOVÝ KATALOG VZP - ZP'!K319)&gt;0,UPPER('ÚHRADOVÝ KATALOG VZP - ZP'!K319),"")</f>
        <v/>
      </c>
      <c r="L315" s="63" t="str">
        <f>IF(LEN('ÚHRADOVÝ KATALOG VZP - ZP'!L319)&gt;0,'ÚHRADOVÝ KATALOG VZP - ZP'!L319,"")</f>
        <v/>
      </c>
      <c r="M315" s="64" t="str">
        <f>IF(LEN('ÚHRADOVÝ KATALOG VZP - ZP'!M319)&gt;0,'ÚHRADOVÝ KATALOG VZP - ZP'!M319,"")</f>
        <v/>
      </c>
      <c r="N315" s="48" t="str">
        <f>IF(LEN('ÚHRADOVÝ KATALOG VZP - ZP'!$N319)&gt;0,'ÚHRADOVÝ KATALOG VZP - ZP'!$N319,"")</f>
        <v/>
      </c>
      <c r="O315" s="48" t="str">
        <f>IF(LEN('ÚHRADOVÝ KATALOG VZP - ZP'!$N319)&gt;0,'ÚHRADOVÝ KATALOG VZP - ZP'!$N319,"")</f>
        <v/>
      </c>
      <c r="P315" s="65"/>
      <c r="Q315" s="66" t="str">
        <f>IF(LEN('ÚHRADOVÝ KATALOG VZP - ZP'!Q319)&gt;0,'ÚHRADOVÝ KATALOG VZP - ZP'!Q319,"")</f>
        <v/>
      </c>
      <c r="R315" s="67" t="str">
        <f>IF(LEN('ÚHRADOVÝ KATALOG VZP - ZP'!O319)&gt;0,'ÚHRADOVÝ KATALOG VZP - ZP'!O319,"")</f>
        <v/>
      </c>
    </row>
    <row r="316" spans="1:18" ht="30" customHeight="1" x14ac:dyDescent="0.2">
      <c r="A316" s="81" t="str">
        <f>IF(LEN('VZP - KONTROLA'!S320)=0,"",'ÚHRADOVÝ KATALOG VZP - ZP'!A320)</f>
        <v/>
      </c>
      <c r="B316" s="82" t="str">
        <f>IF(LEN('ÚHRADOVÝ KATALOG VZP - ZP'!B320)&gt;0,'ÚHRADOVÝ KATALOG VZP - ZP'!B320,"")</f>
        <v/>
      </c>
      <c r="C316" s="102" t="str">
        <f>IF(LEN('ÚHRADOVÝ KATALOG VZP - ZP'!C320)&gt;0,UPPER('ÚHRADOVÝ KATALOG VZP - ZP'!C320),"")</f>
        <v/>
      </c>
      <c r="D316" s="60" t="str">
        <f>IF(LEN('ÚHRADOVÝ KATALOG VZP - ZP'!D320)&gt;0,UPPER('ÚHRADOVÝ KATALOG VZP - ZP'!D320),"")</f>
        <v/>
      </c>
      <c r="E316" s="61" t="str">
        <f>IF(LEN('ÚHRADOVÝ KATALOG VZP - ZP'!E320)&gt;0,'ÚHRADOVÝ KATALOG VZP - ZP'!E320,"")</f>
        <v/>
      </c>
      <c r="F316" s="61" t="str">
        <f>IF(LEN('ÚHRADOVÝ KATALOG VZP - ZP'!F320)&gt;0,UPPER('ÚHRADOVÝ KATALOG VZP - ZP'!F320),"")</f>
        <v/>
      </c>
      <c r="G316" s="61" t="str">
        <f>IF(LEN('ÚHRADOVÝ KATALOG VZP - ZP'!G320)&gt;0,UPPER('ÚHRADOVÝ KATALOG VZP - ZP'!G320),"")</f>
        <v/>
      </c>
      <c r="H316" s="61" t="str">
        <f>IF(LEN('ÚHRADOVÝ KATALOG VZP - ZP'!H320)&gt;0,UPPER('ÚHRADOVÝ KATALOG VZP - ZP'!H320),"")</f>
        <v/>
      </c>
      <c r="I316" s="61" t="str">
        <f>IF(LEN('ÚHRADOVÝ KATALOG VZP - ZP'!I320)&gt;0,UPPER('ÚHRADOVÝ KATALOG VZP - ZP'!I320),"")</f>
        <v/>
      </c>
      <c r="J316" s="62" t="str">
        <f>IF(LEN('ÚHRADOVÝ KATALOG VZP - ZP'!J320)&gt;0,'ÚHRADOVÝ KATALOG VZP - ZP'!J320,"")</f>
        <v/>
      </c>
      <c r="K316" s="61" t="str">
        <f>IF(LEN('ÚHRADOVÝ KATALOG VZP - ZP'!K320)&gt;0,UPPER('ÚHRADOVÝ KATALOG VZP - ZP'!K320),"")</f>
        <v/>
      </c>
      <c r="L316" s="63" t="str">
        <f>IF(LEN('ÚHRADOVÝ KATALOG VZP - ZP'!L320)&gt;0,'ÚHRADOVÝ KATALOG VZP - ZP'!L320,"")</f>
        <v/>
      </c>
      <c r="M316" s="64" t="str">
        <f>IF(LEN('ÚHRADOVÝ KATALOG VZP - ZP'!M320)&gt;0,'ÚHRADOVÝ KATALOG VZP - ZP'!M320,"")</f>
        <v/>
      </c>
      <c r="N316" s="48" t="str">
        <f>IF(LEN('ÚHRADOVÝ KATALOG VZP - ZP'!$N320)&gt;0,'ÚHRADOVÝ KATALOG VZP - ZP'!$N320,"")</f>
        <v/>
      </c>
      <c r="O316" s="48" t="str">
        <f>IF(LEN('ÚHRADOVÝ KATALOG VZP - ZP'!$N320)&gt;0,'ÚHRADOVÝ KATALOG VZP - ZP'!$N320,"")</f>
        <v/>
      </c>
      <c r="P316" s="65"/>
      <c r="Q316" s="66" t="str">
        <f>IF(LEN('ÚHRADOVÝ KATALOG VZP - ZP'!Q320)&gt;0,'ÚHRADOVÝ KATALOG VZP - ZP'!Q320,"")</f>
        <v/>
      </c>
      <c r="R316" s="67" t="str">
        <f>IF(LEN('ÚHRADOVÝ KATALOG VZP - ZP'!O320)&gt;0,'ÚHRADOVÝ KATALOG VZP - ZP'!O320,"")</f>
        <v/>
      </c>
    </row>
    <row r="317" spans="1:18" ht="30" customHeight="1" x14ac:dyDescent="0.2">
      <c r="A317" s="81" t="str">
        <f>IF(LEN('VZP - KONTROLA'!S321)=0,"",'ÚHRADOVÝ KATALOG VZP - ZP'!A321)</f>
        <v/>
      </c>
      <c r="B317" s="82" t="str">
        <f>IF(LEN('ÚHRADOVÝ KATALOG VZP - ZP'!B321)&gt;0,'ÚHRADOVÝ KATALOG VZP - ZP'!B321,"")</f>
        <v/>
      </c>
      <c r="C317" s="102" t="str">
        <f>IF(LEN('ÚHRADOVÝ KATALOG VZP - ZP'!C321)&gt;0,UPPER('ÚHRADOVÝ KATALOG VZP - ZP'!C321),"")</f>
        <v/>
      </c>
      <c r="D317" s="60" t="str">
        <f>IF(LEN('ÚHRADOVÝ KATALOG VZP - ZP'!D321)&gt;0,UPPER('ÚHRADOVÝ KATALOG VZP - ZP'!D321),"")</f>
        <v/>
      </c>
      <c r="E317" s="61" t="str">
        <f>IF(LEN('ÚHRADOVÝ KATALOG VZP - ZP'!E321)&gt;0,'ÚHRADOVÝ KATALOG VZP - ZP'!E321,"")</f>
        <v/>
      </c>
      <c r="F317" s="61" t="str">
        <f>IF(LEN('ÚHRADOVÝ KATALOG VZP - ZP'!F321)&gt;0,UPPER('ÚHRADOVÝ KATALOG VZP - ZP'!F321),"")</f>
        <v/>
      </c>
      <c r="G317" s="61" t="str">
        <f>IF(LEN('ÚHRADOVÝ KATALOG VZP - ZP'!G321)&gt;0,UPPER('ÚHRADOVÝ KATALOG VZP - ZP'!G321),"")</f>
        <v/>
      </c>
      <c r="H317" s="61" t="str">
        <f>IF(LEN('ÚHRADOVÝ KATALOG VZP - ZP'!H321)&gt;0,UPPER('ÚHRADOVÝ KATALOG VZP - ZP'!H321),"")</f>
        <v/>
      </c>
      <c r="I317" s="61" t="str">
        <f>IF(LEN('ÚHRADOVÝ KATALOG VZP - ZP'!I321)&gt;0,UPPER('ÚHRADOVÝ KATALOG VZP - ZP'!I321),"")</f>
        <v/>
      </c>
      <c r="J317" s="62" t="str">
        <f>IF(LEN('ÚHRADOVÝ KATALOG VZP - ZP'!J321)&gt;0,'ÚHRADOVÝ KATALOG VZP - ZP'!J321,"")</f>
        <v/>
      </c>
      <c r="K317" s="61" t="str">
        <f>IF(LEN('ÚHRADOVÝ KATALOG VZP - ZP'!K321)&gt;0,UPPER('ÚHRADOVÝ KATALOG VZP - ZP'!K321),"")</f>
        <v/>
      </c>
      <c r="L317" s="63" t="str">
        <f>IF(LEN('ÚHRADOVÝ KATALOG VZP - ZP'!L321)&gt;0,'ÚHRADOVÝ KATALOG VZP - ZP'!L321,"")</f>
        <v/>
      </c>
      <c r="M317" s="64" t="str">
        <f>IF(LEN('ÚHRADOVÝ KATALOG VZP - ZP'!M321)&gt;0,'ÚHRADOVÝ KATALOG VZP - ZP'!M321,"")</f>
        <v/>
      </c>
      <c r="N317" s="48" t="str">
        <f>IF(LEN('ÚHRADOVÝ KATALOG VZP - ZP'!$N321)&gt;0,'ÚHRADOVÝ KATALOG VZP - ZP'!$N321,"")</f>
        <v/>
      </c>
      <c r="O317" s="48" t="str">
        <f>IF(LEN('ÚHRADOVÝ KATALOG VZP - ZP'!$N321)&gt;0,'ÚHRADOVÝ KATALOG VZP - ZP'!$N321,"")</f>
        <v/>
      </c>
      <c r="P317" s="65"/>
      <c r="Q317" s="66" t="str">
        <f>IF(LEN('ÚHRADOVÝ KATALOG VZP - ZP'!Q321)&gt;0,'ÚHRADOVÝ KATALOG VZP - ZP'!Q321,"")</f>
        <v/>
      </c>
      <c r="R317" s="67" t="str">
        <f>IF(LEN('ÚHRADOVÝ KATALOG VZP - ZP'!O321)&gt;0,'ÚHRADOVÝ KATALOG VZP - ZP'!O321,"")</f>
        <v/>
      </c>
    </row>
    <row r="318" spans="1:18" ht="30" customHeight="1" x14ac:dyDescent="0.2">
      <c r="A318" s="81" t="str">
        <f>IF(LEN('VZP - KONTROLA'!S322)=0,"",'ÚHRADOVÝ KATALOG VZP - ZP'!A322)</f>
        <v/>
      </c>
      <c r="B318" s="82" t="str">
        <f>IF(LEN('ÚHRADOVÝ KATALOG VZP - ZP'!B322)&gt;0,'ÚHRADOVÝ KATALOG VZP - ZP'!B322,"")</f>
        <v/>
      </c>
      <c r="C318" s="102" t="str">
        <f>IF(LEN('ÚHRADOVÝ KATALOG VZP - ZP'!C322)&gt;0,UPPER('ÚHRADOVÝ KATALOG VZP - ZP'!C322),"")</f>
        <v/>
      </c>
      <c r="D318" s="60" t="str">
        <f>IF(LEN('ÚHRADOVÝ KATALOG VZP - ZP'!D322)&gt;0,UPPER('ÚHRADOVÝ KATALOG VZP - ZP'!D322),"")</f>
        <v/>
      </c>
      <c r="E318" s="61" t="str">
        <f>IF(LEN('ÚHRADOVÝ KATALOG VZP - ZP'!E322)&gt;0,'ÚHRADOVÝ KATALOG VZP - ZP'!E322,"")</f>
        <v/>
      </c>
      <c r="F318" s="61" t="str">
        <f>IF(LEN('ÚHRADOVÝ KATALOG VZP - ZP'!F322)&gt;0,UPPER('ÚHRADOVÝ KATALOG VZP - ZP'!F322),"")</f>
        <v/>
      </c>
      <c r="G318" s="61" t="str">
        <f>IF(LEN('ÚHRADOVÝ KATALOG VZP - ZP'!G322)&gt;0,UPPER('ÚHRADOVÝ KATALOG VZP - ZP'!G322),"")</f>
        <v/>
      </c>
      <c r="H318" s="61" t="str">
        <f>IF(LEN('ÚHRADOVÝ KATALOG VZP - ZP'!H322)&gt;0,UPPER('ÚHRADOVÝ KATALOG VZP - ZP'!H322),"")</f>
        <v/>
      </c>
      <c r="I318" s="61" t="str">
        <f>IF(LEN('ÚHRADOVÝ KATALOG VZP - ZP'!I322)&gt;0,UPPER('ÚHRADOVÝ KATALOG VZP - ZP'!I322),"")</f>
        <v/>
      </c>
      <c r="J318" s="62" t="str">
        <f>IF(LEN('ÚHRADOVÝ KATALOG VZP - ZP'!J322)&gt;0,'ÚHRADOVÝ KATALOG VZP - ZP'!J322,"")</f>
        <v/>
      </c>
      <c r="K318" s="61" t="str">
        <f>IF(LEN('ÚHRADOVÝ KATALOG VZP - ZP'!K322)&gt;0,UPPER('ÚHRADOVÝ KATALOG VZP - ZP'!K322),"")</f>
        <v/>
      </c>
      <c r="L318" s="63" t="str">
        <f>IF(LEN('ÚHRADOVÝ KATALOG VZP - ZP'!L322)&gt;0,'ÚHRADOVÝ KATALOG VZP - ZP'!L322,"")</f>
        <v/>
      </c>
      <c r="M318" s="64" t="str">
        <f>IF(LEN('ÚHRADOVÝ KATALOG VZP - ZP'!M322)&gt;0,'ÚHRADOVÝ KATALOG VZP - ZP'!M322,"")</f>
        <v/>
      </c>
      <c r="N318" s="48" t="str">
        <f>IF(LEN('ÚHRADOVÝ KATALOG VZP - ZP'!$N322)&gt;0,'ÚHRADOVÝ KATALOG VZP - ZP'!$N322,"")</f>
        <v/>
      </c>
      <c r="O318" s="48" t="str">
        <f>IF(LEN('ÚHRADOVÝ KATALOG VZP - ZP'!$N322)&gt;0,'ÚHRADOVÝ KATALOG VZP - ZP'!$N322,"")</f>
        <v/>
      </c>
      <c r="P318" s="65"/>
      <c r="Q318" s="66" t="str">
        <f>IF(LEN('ÚHRADOVÝ KATALOG VZP - ZP'!Q322)&gt;0,'ÚHRADOVÝ KATALOG VZP - ZP'!Q322,"")</f>
        <v/>
      </c>
      <c r="R318" s="67" t="str">
        <f>IF(LEN('ÚHRADOVÝ KATALOG VZP - ZP'!O322)&gt;0,'ÚHRADOVÝ KATALOG VZP - ZP'!O322,"")</f>
        <v/>
      </c>
    </row>
    <row r="319" spans="1:18" ht="30" customHeight="1" x14ac:dyDescent="0.2">
      <c r="A319" s="81" t="str">
        <f>IF(LEN('VZP - KONTROLA'!S323)=0,"",'ÚHRADOVÝ KATALOG VZP - ZP'!A323)</f>
        <v/>
      </c>
      <c r="B319" s="82" t="str">
        <f>IF(LEN('ÚHRADOVÝ KATALOG VZP - ZP'!B323)&gt;0,'ÚHRADOVÝ KATALOG VZP - ZP'!B323,"")</f>
        <v/>
      </c>
      <c r="C319" s="102" t="str">
        <f>IF(LEN('ÚHRADOVÝ KATALOG VZP - ZP'!C323)&gt;0,UPPER('ÚHRADOVÝ KATALOG VZP - ZP'!C323),"")</f>
        <v/>
      </c>
      <c r="D319" s="60" t="str">
        <f>IF(LEN('ÚHRADOVÝ KATALOG VZP - ZP'!D323)&gt;0,UPPER('ÚHRADOVÝ KATALOG VZP - ZP'!D323),"")</f>
        <v/>
      </c>
      <c r="E319" s="61" t="str">
        <f>IF(LEN('ÚHRADOVÝ KATALOG VZP - ZP'!E323)&gt;0,'ÚHRADOVÝ KATALOG VZP - ZP'!E323,"")</f>
        <v/>
      </c>
      <c r="F319" s="61" t="str">
        <f>IF(LEN('ÚHRADOVÝ KATALOG VZP - ZP'!F323)&gt;0,UPPER('ÚHRADOVÝ KATALOG VZP - ZP'!F323),"")</f>
        <v/>
      </c>
      <c r="G319" s="61" t="str">
        <f>IF(LEN('ÚHRADOVÝ KATALOG VZP - ZP'!G323)&gt;0,UPPER('ÚHRADOVÝ KATALOG VZP - ZP'!G323),"")</f>
        <v/>
      </c>
      <c r="H319" s="61" t="str">
        <f>IF(LEN('ÚHRADOVÝ KATALOG VZP - ZP'!H323)&gt;0,UPPER('ÚHRADOVÝ KATALOG VZP - ZP'!H323),"")</f>
        <v/>
      </c>
      <c r="I319" s="61" t="str">
        <f>IF(LEN('ÚHRADOVÝ KATALOG VZP - ZP'!I323)&gt;0,UPPER('ÚHRADOVÝ KATALOG VZP - ZP'!I323),"")</f>
        <v/>
      </c>
      <c r="J319" s="62" t="str">
        <f>IF(LEN('ÚHRADOVÝ KATALOG VZP - ZP'!J323)&gt;0,'ÚHRADOVÝ KATALOG VZP - ZP'!J323,"")</f>
        <v/>
      </c>
      <c r="K319" s="61" t="str">
        <f>IF(LEN('ÚHRADOVÝ KATALOG VZP - ZP'!K323)&gt;0,UPPER('ÚHRADOVÝ KATALOG VZP - ZP'!K323),"")</f>
        <v/>
      </c>
      <c r="L319" s="63" t="str">
        <f>IF(LEN('ÚHRADOVÝ KATALOG VZP - ZP'!L323)&gt;0,'ÚHRADOVÝ KATALOG VZP - ZP'!L323,"")</f>
        <v/>
      </c>
      <c r="M319" s="64" t="str">
        <f>IF(LEN('ÚHRADOVÝ KATALOG VZP - ZP'!M323)&gt;0,'ÚHRADOVÝ KATALOG VZP - ZP'!M323,"")</f>
        <v/>
      </c>
      <c r="N319" s="48" t="str">
        <f>IF(LEN('ÚHRADOVÝ KATALOG VZP - ZP'!$N323)&gt;0,'ÚHRADOVÝ KATALOG VZP - ZP'!$N323,"")</f>
        <v/>
      </c>
      <c r="O319" s="48" t="str">
        <f>IF(LEN('ÚHRADOVÝ KATALOG VZP - ZP'!$N323)&gt;0,'ÚHRADOVÝ KATALOG VZP - ZP'!$N323,"")</f>
        <v/>
      </c>
      <c r="P319" s="65"/>
      <c r="Q319" s="66" t="str">
        <f>IF(LEN('ÚHRADOVÝ KATALOG VZP - ZP'!Q323)&gt;0,'ÚHRADOVÝ KATALOG VZP - ZP'!Q323,"")</f>
        <v/>
      </c>
      <c r="R319" s="67" t="str">
        <f>IF(LEN('ÚHRADOVÝ KATALOG VZP - ZP'!O323)&gt;0,'ÚHRADOVÝ KATALOG VZP - ZP'!O323,"")</f>
        <v/>
      </c>
    </row>
    <row r="320" spans="1:18" ht="30" customHeight="1" x14ac:dyDescent="0.2">
      <c r="A320" s="81" t="str">
        <f>IF(LEN('VZP - KONTROLA'!S324)=0,"",'ÚHRADOVÝ KATALOG VZP - ZP'!A324)</f>
        <v/>
      </c>
      <c r="B320" s="82" t="str">
        <f>IF(LEN('ÚHRADOVÝ KATALOG VZP - ZP'!B324)&gt;0,'ÚHRADOVÝ KATALOG VZP - ZP'!B324,"")</f>
        <v/>
      </c>
      <c r="C320" s="102" t="str">
        <f>IF(LEN('ÚHRADOVÝ KATALOG VZP - ZP'!C324)&gt;0,UPPER('ÚHRADOVÝ KATALOG VZP - ZP'!C324),"")</f>
        <v/>
      </c>
      <c r="D320" s="60" t="str">
        <f>IF(LEN('ÚHRADOVÝ KATALOG VZP - ZP'!D324)&gt;0,UPPER('ÚHRADOVÝ KATALOG VZP - ZP'!D324),"")</f>
        <v/>
      </c>
      <c r="E320" s="61" t="str">
        <f>IF(LEN('ÚHRADOVÝ KATALOG VZP - ZP'!E324)&gt;0,'ÚHRADOVÝ KATALOG VZP - ZP'!E324,"")</f>
        <v/>
      </c>
      <c r="F320" s="61" t="str">
        <f>IF(LEN('ÚHRADOVÝ KATALOG VZP - ZP'!F324)&gt;0,UPPER('ÚHRADOVÝ KATALOG VZP - ZP'!F324),"")</f>
        <v/>
      </c>
      <c r="G320" s="61" t="str">
        <f>IF(LEN('ÚHRADOVÝ KATALOG VZP - ZP'!G324)&gt;0,UPPER('ÚHRADOVÝ KATALOG VZP - ZP'!G324),"")</f>
        <v/>
      </c>
      <c r="H320" s="61" t="str">
        <f>IF(LEN('ÚHRADOVÝ KATALOG VZP - ZP'!H324)&gt;0,UPPER('ÚHRADOVÝ KATALOG VZP - ZP'!H324),"")</f>
        <v/>
      </c>
      <c r="I320" s="61" t="str">
        <f>IF(LEN('ÚHRADOVÝ KATALOG VZP - ZP'!I324)&gt;0,UPPER('ÚHRADOVÝ KATALOG VZP - ZP'!I324),"")</f>
        <v/>
      </c>
      <c r="J320" s="62" t="str">
        <f>IF(LEN('ÚHRADOVÝ KATALOG VZP - ZP'!J324)&gt;0,'ÚHRADOVÝ KATALOG VZP - ZP'!J324,"")</f>
        <v/>
      </c>
      <c r="K320" s="61" t="str">
        <f>IF(LEN('ÚHRADOVÝ KATALOG VZP - ZP'!K324)&gt;0,UPPER('ÚHRADOVÝ KATALOG VZP - ZP'!K324),"")</f>
        <v/>
      </c>
      <c r="L320" s="63" t="str">
        <f>IF(LEN('ÚHRADOVÝ KATALOG VZP - ZP'!L324)&gt;0,'ÚHRADOVÝ KATALOG VZP - ZP'!L324,"")</f>
        <v/>
      </c>
      <c r="M320" s="64" t="str">
        <f>IF(LEN('ÚHRADOVÝ KATALOG VZP - ZP'!M324)&gt;0,'ÚHRADOVÝ KATALOG VZP - ZP'!M324,"")</f>
        <v/>
      </c>
      <c r="N320" s="48" t="str">
        <f>IF(LEN('ÚHRADOVÝ KATALOG VZP - ZP'!$N324)&gt;0,'ÚHRADOVÝ KATALOG VZP - ZP'!$N324,"")</f>
        <v/>
      </c>
      <c r="O320" s="48" t="str">
        <f>IF(LEN('ÚHRADOVÝ KATALOG VZP - ZP'!$N324)&gt;0,'ÚHRADOVÝ KATALOG VZP - ZP'!$N324,"")</f>
        <v/>
      </c>
      <c r="P320" s="65"/>
      <c r="Q320" s="66" t="str">
        <f>IF(LEN('ÚHRADOVÝ KATALOG VZP - ZP'!Q324)&gt;0,'ÚHRADOVÝ KATALOG VZP - ZP'!Q324,"")</f>
        <v/>
      </c>
      <c r="R320" s="67" t="str">
        <f>IF(LEN('ÚHRADOVÝ KATALOG VZP - ZP'!O324)&gt;0,'ÚHRADOVÝ KATALOG VZP - ZP'!O324,"")</f>
        <v/>
      </c>
    </row>
    <row r="321" spans="1:18" ht="30" customHeight="1" x14ac:dyDescent="0.2">
      <c r="A321" s="81" t="str">
        <f>IF(LEN('VZP - KONTROLA'!S325)=0,"",'ÚHRADOVÝ KATALOG VZP - ZP'!A325)</f>
        <v/>
      </c>
      <c r="B321" s="82" t="str">
        <f>IF(LEN('ÚHRADOVÝ KATALOG VZP - ZP'!B325)&gt;0,'ÚHRADOVÝ KATALOG VZP - ZP'!B325,"")</f>
        <v/>
      </c>
      <c r="C321" s="102" t="str">
        <f>IF(LEN('ÚHRADOVÝ KATALOG VZP - ZP'!C325)&gt;0,UPPER('ÚHRADOVÝ KATALOG VZP - ZP'!C325),"")</f>
        <v/>
      </c>
      <c r="D321" s="60" t="str">
        <f>IF(LEN('ÚHRADOVÝ KATALOG VZP - ZP'!D325)&gt;0,UPPER('ÚHRADOVÝ KATALOG VZP - ZP'!D325),"")</f>
        <v/>
      </c>
      <c r="E321" s="61" t="str">
        <f>IF(LEN('ÚHRADOVÝ KATALOG VZP - ZP'!E325)&gt;0,'ÚHRADOVÝ KATALOG VZP - ZP'!E325,"")</f>
        <v/>
      </c>
      <c r="F321" s="61" t="str">
        <f>IF(LEN('ÚHRADOVÝ KATALOG VZP - ZP'!F325)&gt;0,UPPER('ÚHRADOVÝ KATALOG VZP - ZP'!F325),"")</f>
        <v/>
      </c>
      <c r="G321" s="61" t="str">
        <f>IF(LEN('ÚHRADOVÝ KATALOG VZP - ZP'!G325)&gt;0,UPPER('ÚHRADOVÝ KATALOG VZP - ZP'!G325),"")</f>
        <v/>
      </c>
      <c r="H321" s="61" t="str">
        <f>IF(LEN('ÚHRADOVÝ KATALOG VZP - ZP'!H325)&gt;0,UPPER('ÚHRADOVÝ KATALOG VZP - ZP'!H325),"")</f>
        <v/>
      </c>
      <c r="I321" s="61" t="str">
        <f>IF(LEN('ÚHRADOVÝ KATALOG VZP - ZP'!I325)&gt;0,UPPER('ÚHRADOVÝ KATALOG VZP - ZP'!I325),"")</f>
        <v/>
      </c>
      <c r="J321" s="62" t="str">
        <f>IF(LEN('ÚHRADOVÝ KATALOG VZP - ZP'!J325)&gt;0,'ÚHRADOVÝ KATALOG VZP - ZP'!J325,"")</f>
        <v/>
      </c>
      <c r="K321" s="61" t="str">
        <f>IF(LEN('ÚHRADOVÝ KATALOG VZP - ZP'!K325)&gt;0,UPPER('ÚHRADOVÝ KATALOG VZP - ZP'!K325),"")</f>
        <v/>
      </c>
      <c r="L321" s="63" t="str">
        <f>IF(LEN('ÚHRADOVÝ KATALOG VZP - ZP'!L325)&gt;0,'ÚHRADOVÝ KATALOG VZP - ZP'!L325,"")</f>
        <v/>
      </c>
      <c r="M321" s="64" t="str">
        <f>IF(LEN('ÚHRADOVÝ KATALOG VZP - ZP'!M325)&gt;0,'ÚHRADOVÝ KATALOG VZP - ZP'!M325,"")</f>
        <v/>
      </c>
      <c r="N321" s="48" t="str">
        <f>IF(LEN('ÚHRADOVÝ KATALOG VZP - ZP'!$N325)&gt;0,'ÚHRADOVÝ KATALOG VZP - ZP'!$N325,"")</f>
        <v/>
      </c>
      <c r="O321" s="48" t="str">
        <f>IF(LEN('ÚHRADOVÝ KATALOG VZP - ZP'!$N325)&gt;0,'ÚHRADOVÝ KATALOG VZP - ZP'!$N325,"")</f>
        <v/>
      </c>
      <c r="P321" s="65"/>
      <c r="Q321" s="66" t="str">
        <f>IF(LEN('ÚHRADOVÝ KATALOG VZP - ZP'!Q325)&gt;0,'ÚHRADOVÝ KATALOG VZP - ZP'!Q325,"")</f>
        <v/>
      </c>
      <c r="R321" s="67" t="str">
        <f>IF(LEN('ÚHRADOVÝ KATALOG VZP - ZP'!O325)&gt;0,'ÚHRADOVÝ KATALOG VZP - ZP'!O325,"")</f>
        <v/>
      </c>
    </row>
    <row r="322" spans="1:18" ht="30" customHeight="1" x14ac:dyDescent="0.2">
      <c r="A322" s="81" t="str">
        <f>IF(LEN('VZP - KONTROLA'!S326)=0,"",'ÚHRADOVÝ KATALOG VZP - ZP'!A326)</f>
        <v/>
      </c>
      <c r="B322" s="82" t="str">
        <f>IF(LEN('ÚHRADOVÝ KATALOG VZP - ZP'!B326)&gt;0,'ÚHRADOVÝ KATALOG VZP - ZP'!B326,"")</f>
        <v/>
      </c>
      <c r="C322" s="102" t="str">
        <f>IF(LEN('ÚHRADOVÝ KATALOG VZP - ZP'!C326)&gt;0,UPPER('ÚHRADOVÝ KATALOG VZP - ZP'!C326),"")</f>
        <v/>
      </c>
      <c r="D322" s="60" t="str">
        <f>IF(LEN('ÚHRADOVÝ KATALOG VZP - ZP'!D326)&gt;0,UPPER('ÚHRADOVÝ KATALOG VZP - ZP'!D326),"")</f>
        <v/>
      </c>
      <c r="E322" s="61" t="str">
        <f>IF(LEN('ÚHRADOVÝ KATALOG VZP - ZP'!E326)&gt;0,'ÚHRADOVÝ KATALOG VZP - ZP'!E326,"")</f>
        <v/>
      </c>
      <c r="F322" s="61" t="str">
        <f>IF(LEN('ÚHRADOVÝ KATALOG VZP - ZP'!F326)&gt;0,UPPER('ÚHRADOVÝ KATALOG VZP - ZP'!F326),"")</f>
        <v/>
      </c>
      <c r="G322" s="61" t="str">
        <f>IF(LEN('ÚHRADOVÝ KATALOG VZP - ZP'!G326)&gt;0,UPPER('ÚHRADOVÝ KATALOG VZP - ZP'!G326),"")</f>
        <v/>
      </c>
      <c r="H322" s="61" t="str">
        <f>IF(LEN('ÚHRADOVÝ KATALOG VZP - ZP'!H326)&gt;0,UPPER('ÚHRADOVÝ KATALOG VZP - ZP'!H326),"")</f>
        <v/>
      </c>
      <c r="I322" s="61" t="str">
        <f>IF(LEN('ÚHRADOVÝ KATALOG VZP - ZP'!I326)&gt;0,UPPER('ÚHRADOVÝ KATALOG VZP - ZP'!I326),"")</f>
        <v/>
      </c>
      <c r="J322" s="62" t="str">
        <f>IF(LEN('ÚHRADOVÝ KATALOG VZP - ZP'!J326)&gt;0,'ÚHRADOVÝ KATALOG VZP - ZP'!J326,"")</f>
        <v/>
      </c>
      <c r="K322" s="61" t="str">
        <f>IF(LEN('ÚHRADOVÝ KATALOG VZP - ZP'!K326)&gt;0,UPPER('ÚHRADOVÝ KATALOG VZP - ZP'!K326),"")</f>
        <v/>
      </c>
      <c r="L322" s="63" t="str">
        <f>IF(LEN('ÚHRADOVÝ KATALOG VZP - ZP'!L326)&gt;0,'ÚHRADOVÝ KATALOG VZP - ZP'!L326,"")</f>
        <v/>
      </c>
      <c r="M322" s="64" t="str">
        <f>IF(LEN('ÚHRADOVÝ KATALOG VZP - ZP'!M326)&gt;0,'ÚHRADOVÝ KATALOG VZP - ZP'!M326,"")</f>
        <v/>
      </c>
      <c r="N322" s="48" t="str">
        <f>IF(LEN('ÚHRADOVÝ KATALOG VZP - ZP'!$N326)&gt;0,'ÚHRADOVÝ KATALOG VZP - ZP'!$N326,"")</f>
        <v/>
      </c>
      <c r="O322" s="48" t="str">
        <f>IF(LEN('ÚHRADOVÝ KATALOG VZP - ZP'!$N326)&gt;0,'ÚHRADOVÝ KATALOG VZP - ZP'!$N326,"")</f>
        <v/>
      </c>
      <c r="P322" s="65"/>
      <c r="Q322" s="66" t="str">
        <f>IF(LEN('ÚHRADOVÝ KATALOG VZP - ZP'!Q326)&gt;0,'ÚHRADOVÝ KATALOG VZP - ZP'!Q326,"")</f>
        <v/>
      </c>
      <c r="R322" s="67" t="str">
        <f>IF(LEN('ÚHRADOVÝ KATALOG VZP - ZP'!O326)&gt;0,'ÚHRADOVÝ KATALOG VZP - ZP'!O326,"")</f>
        <v/>
      </c>
    </row>
    <row r="323" spans="1:18" ht="30" customHeight="1" x14ac:dyDescent="0.2">
      <c r="A323" s="81" t="str">
        <f>IF(LEN('VZP - KONTROLA'!S327)=0,"",'ÚHRADOVÝ KATALOG VZP - ZP'!A327)</f>
        <v/>
      </c>
      <c r="B323" s="82" t="str">
        <f>IF(LEN('ÚHRADOVÝ KATALOG VZP - ZP'!B327)&gt;0,'ÚHRADOVÝ KATALOG VZP - ZP'!B327,"")</f>
        <v/>
      </c>
      <c r="C323" s="102" t="str">
        <f>IF(LEN('ÚHRADOVÝ KATALOG VZP - ZP'!C327)&gt;0,UPPER('ÚHRADOVÝ KATALOG VZP - ZP'!C327),"")</f>
        <v/>
      </c>
      <c r="D323" s="60" t="str">
        <f>IF(LEN('ÚHRADOVÝ KATALOG VZP - ZP'!D327)&gt;0,UPPER('ÚHRADOVÝ KATALOG VZP - ZP'!D327),"")</f>
        <v/>
      </c>
      <c r="E323" s="61" t="str">
        <f>IF(LEN('ÚHRADOVÝ KATALOG VZP - ZP'!E327)&gt;0,'ÚHRADOVÝ KATALOG VZP - ZP'!E327,"")</f>
        <v/>
      </c>
      <c r="F323" s="61" t="str">
        <f>IF(LEN('ÚHRADOVÝ KATALOG VZP - ZP'!F327)&gt;0,UPPER('ÚHRADOVÝ KATALOG VZP - ZP'!F327),"")</f>
        <v/>
      </c>
      <c r="G323" s="61" t="str">
        <f>IF(LEN('ÚHRADOVÝ KATALOG VZP - ZP'!G327)&gt;0,UPPER('ÚHRADOVÝ KATALOG VZP - ZP'!G327),"")</f>
        <v/>
      </c>
      <c r="H323" s="61" t="str">
        <f>IF(LEN('ÚHRADOVÝ KATALOG VZP - ZP'!H327)&gt;0,UPPER('ÚHRADOVÝ KATALOG VZP - ZP'!H327),"")</f>
        <v/>
      </c>
      <c r="I323" s="61" t="str">
        <f>IF(LEN('ÚHRADOVÝ KATALOG VZP - ZP'!I327)&gt;0,UPPER('ÚHRADOVÝ KATALOG VZP - ZP'!I327),"")</f>
        <v/>
      </c>
      <c r="J323" s="62" t="str">
        <f>IF(LEN('ÚHRADOVÝ KATALOG VZP - ZP'!J327)&gt;0,'ÚHRADOVÝ KATALOG VZP - ZP'!J327,"")</f>
        <v/>
      </c>
      <c r="K323" s="61" t="str">
        <f>IF(LEN('ÚHRADOVÝ KATALOG VZP - ZP'!K327)&gt;0,UPPER('ÚHRADOVÝ KATALOG VZP - ZP'!K327),"")</f>
        <v/>
      </c>
      <c r="L323" s="63" t="str">
        <f>IF(LEN('ÚHRADOVÝ KATALOG VZP - ZP'!L327)&gt;0,'ÚHRADOVÝ KATALOG VZP - ZP'!L327,"")</f>
        <v/>
      </c>
      <c r="M323" s="64" t="str">
        <f>IF(LEN('ÚHRADOVÝ KATALOG VZP - ZP'!M327)&gt;0,'ÚHRADOVÝ KATALOG VZP - ZP'!M327,"")</f>
        <v/>
      </c>
      <c r="N323" s="48" t="str">
        <f>IF(LEN('ÚHRADOVÝ KATALOG VZP - ZP'!$N327)&gt;0,'ÚHRADOVÝ KATALOG VZP - ZP'!$N327,"")</f>
        <v/>
      </c>
      <c r="O323" s="48" t="str">
        <f>IF(LEN('ÚHRADOVÝ KATALOG VZP - ZP'!$N327)&gt;0,'ÚHRADOVÝ KATALOG VZP - ZP'!$N327,"")</f>
        <v/>
      </c>
      <c r="P323" s="65"/>
      <c r="Q323" s="66" t="str">
        <f>IF(LEN('ÚHRADOVÝ KATALOG VZP - ZP'!Q327)&gt;0,'ÚHRADOVÝ KATALOG VZP - ZP'!Q327,"")</f>
        <v/>
      </c>
      <c r="R323" s="67" t="str">
        <f>IF(LEN('ÚHRADOVÝ KATALOG VZP - ZP'!O327)&gt;0,'ÚHRADOVÝ KATALOG VZP - ZP'!O327,"")</f>
        <v/>
      </c>
    </row>
    <row r="324" spans="1:18" ht="30" customHeight="1" x14ac:dyDescent="0.2">
      <c r="A324" s="81" t="str">
        <f>IF(LEN('VZP - KONTROLA'!S328)=0,"",'ÚHRADOVÝ KATALOG VZP - ZP'!A328)</f>
        <v/>
      </c>
      <c r="B324" s="82" t="str">
        <f>IF(LEN('ÚHRADOVÝ KATALOG VZP - ZP'!B328)&gt;0,'ÚHRADOVÝ KATALOG VZP - ZP'!B328,"")</f>
        <v/>
      </c>
      <c r="C324" s="102" t="str">
        <f>IF(LEN('ÚHRADOVÝ KATALOG VZP - ZP'!C328)&gt;0,UPPER('ÚHRADOVÝ KATALOG VZP - ZP'!C328),"")</f>
        <v/>
      </c>
      <c r="D324" s="60" t="str">
        <f>IF(LEN('ÚHRADOVÝ KATALOG VZP - ZP'!D328)&gt;0,UPPER('ÚHRADOVÝ KATALOG VZP - ZP'!D328),"")</f>
        <v/>
      </c>
      <c r="E324" s="61" t="str">
        <f>IF(LEN('ÚHRADOVÝ KATALOG VZP - ZP'!E328)&gt;0,'ÚHRADOVÝ KATALOG VZP - ZP'!E328,"")</f>
        <v/>
      </c>
      <c r="F324" s="61" t="str">
        <f>IF(LEN('ÚHRADOVÝ KATALOG VZP - ZP'!F328)&gt;0,UPPER('ÚHRADOVÝ KATALOG VZP - ZP'!F328),"")</f>
        <v/>
      </c>
      <c r="G324" s="61" t="str">
        <f>IF(LEN('ÚHRADOVÝ KATALOG VZP - ZP'!G328)&gt;0,UPPER('ÚHRADOVÝ KATALOG VZP - ZP'!G328),"")</f>
        <v/>
      </c>
      <c r="H324" s="61" t="str">
        <f>IF(LEN('ÚHRADOVÝ KATALOG VZP - ZP'!H328)&gt;0,UPPER('ÚHRADOVÝ KATALOG VZP - ZP'!H328),"")</f>
        <v/>
      </c>
      <c r="I324" s="61" t="str">
        <f>IF(LEN('ÚHRADOVÝ KATALOG VZP - ZP'!I328)&gt;0,UPPER('ÚHRADOVÝ KATALOG VZP - ZP'!I328),"")</f>
        <v/>
      </c>
      <c r="J324" s="62" t="str">
        <f>IF(LEN('ÚHRADOVÝ KATALOG VZP - ZP'!J328)&gt;0,'ÚHRADOVÝ KATALOG VZP - ZP'!J328,"")</f>
        <v/>
      </c>
      <c r="K324" s="61" t="str">
        <f>IF(LEN('ÚHRADOVÝ KATALOG VZP - ZP'!K328)&gt;0,UPPER('ÚHRADOVÝ KATALOG VZP - ZP'!K328),"")</f>
        <v/>
      </c>
      <c r="L324" s="63" t="str">
        <f>IF(LEN('ÚHRADOVÝ KATALOG VZP - ZP'!L328)&gt;0,'ÚHRADOVÝ KATALOG VZP - ZP'!L328,"")</f>
        <v/>
      </c>
      <c r="M324" s="64" t="str">
        <f>IF(LEN('ÚHRADOVÝ KATALOG VZP - ZP'!M328)&gt;0,'ÚHRADOVÝ KATALOG VZP - ZP'!M328,"")</f>
        <v/>
      </c>
      <c r="N324" s="48" t="str">
        <f>IF(LEN('ÚHRADOVÝ KATALOG VZP - ZP'!$N328)&gt;0,'ÚHRADOVÝ KATALOG VZP - ZP'!$N328,"")</f>
        <v/>
      </c>
      <c r="O324" s="48" t="str">
        <f>IF(LEN('ÚHRADOVÝ KATALOG VZP - ZP'!$N328)&gt;0,'ÚHRADOVÝ KATALOG VZP - ZP'!$N328,"")</f>
        <v/>
      </c>
      <c r="P324" s="65"/>
      <c r="Q324" s="66" t="str">
        <f>IF(LEN('ÚHRADOVÝ KATALOG VZP - ZP'!Q328)&gt;0,'ÚHRADOVÝ KATALOG VZP - ZP'!Q328,"")</f>
        <v/>
      </c>
      <c r="R324" s="67" t="str">
        <f>IF(LEN('ÚHRADOVÝ KATALOG VZP - ZP'!O328)&gt;0,'ÚHRADOVÝ KATALOG VZP - ZP'!O328,"")</f>
        <v/>
      </c>
    </row>
    <row r="325" spans="1:18" ht="30" customHeight="1" x14ac:dyDescent="0.2">
      <c r="A325" s="81" t="str">
        <f>IF(LEN('VZP - KONTROLA'!S329)=0,"",'ÚHRADOVÝ KATALOG VZP - ZP'!A329)</f>
        <v/>
      </c>
      <c r="B325" s="82" t="str">
        <f>IF(LEN('ÚHRADOVÝ KATALOG VZP - ZP'!B329)&gt;0,'ÚHRADOVÝ KATALOG VZP - ZP'!B329,"")</f>
        <v/>
      </c>
      <c r="C325" s="102" t="str">
        <f>IF(LEN('ÚHRADOVÝ KATALOG VZP - ZP'!C329)&gt;0,UPPER('ÚHRADOVÝ KATALOG VZP - ZP'!C329),"")</f>
        <v/>
      </c>
      <c r="D325" s="60" t="str">
        <f>IF(LEN('ÚHRADOVÝ KATALOG VZP - ZP'!D329)&gt;0,UPPER('ÚHRADOVÝ KATALOG VZP - ZP'!D329),"")</f>
        <v/>
      </c>
      <c r="E325" s="61" t="str">
        <f>IF(LEN('ÚHRADOVÝ KATALOG VZP - ZP'!E329)&gt;0,'ÚHRADOVÝ KATALOG VZP - ZP'!E329,"")</f>
        <v/>
      </c>
      <c r="F325" s="61" t="str">
        <f>IF(LEN('ÚHRADOVÝ KATALOG VZP - ZP'!F329)&gt;0,UPPER('ÚHRADOVÝ KATALOG VZP - ZP'!F329),"")</f>
        <v/>
      </c>
      <c r="G325" s="61" t="str">
        <f>IF(LEN('ÚHRADOVÝ KATALOG VZP - ZP'!G329)&gt;0,UPPER('ÚHRADOVÝ KATALOG VZP - ZP'!G329),"")</f>
        <v/>
      </c>
      <c r="H325" s="61" t="str">
        <f>IF(LEN('ÚHRADOVÝ KATALOG VZP - ZP'!H329)&gt;0,UPPER('ÚHRADOVÝ KATALOG VZP - ZP'!H329),"")</f>
        <v/>
      </c>
      <c r="I325" s="61" t="str">
        <f>IF(LEN('ÚHRADOVÝ KATALOG VZP - ZP'!I329)&gt;0,UPPER('ÚHRADOVÝ KATALOG VZP - ZP'!I329),"")</f>
        <v/>
      </c>
      <c r="J325" s="62" t="str">
        <f>IF(LEN('ÚHRADOVÝ KATALOG VZP - ZP'!J329)&gt;0,'ÚHRADOVÝ KATALOG VZP - ZP'!J329,"")</f>
        <v/>
      </c>
      <c r="K325" s="61" t="str">
        <f>IF(LEN('ÚHRADOVÝ KATALOG VZP - ZP'!K329)&gt;0,UPPER('ÚHRADOVÝ KATALOG VZP - ZP'!K329),"")</f>
        <v/>
      </c>
      <c r="L325" s="63" t="str">
        <f>IF(LEN('ÚHRADOVÝ KATALOG VZP - ZP'!L329)&gt;0,'ÚHRADOVÝ KATALOG VZP - ZP'!L329,"")</f>
        <v/>
      </c>
      <c r="M325" s="64" t="str">
        <f>IF(LEN('ÚHRADOVÝ KATALOG VZP - ZP'!M329)&gt;0,'ÚHRADOVÝ KATALOG VZP - ZP'!M329,"")</f>
        <v/>
      </c>
      <c r="N325" s="48" t="str">
        <f>IF(LEN('ÚHRADOVÝ KATALOG VZP - ZP'!$N329)&gt;0,'ÚHRADOVÝ KATALOG VZP - ZP'!$N329,"")</f>
        <v/>
      </c>
      <c r="O325" s="48" t="str">
        <f>IF(LEN('ÚHRADOVÝ KATALOG VZP - ZP'!$N329)&gt;0,'ÚHRADOVÝ KATALOG VZP - ZP'!$N329,"")</f>
        <v/>
      </c>
      <c r="P325" s="65"/>
      <c r="Q325" s="66" t="str">
        <f>IF(LEN('ÚHRADOVÝ KATALOG VZP - ZP'!Q329)&gt;0,'ÚHRADOVÝ KATALOG VZP - ZP'!Q329,"")</f>
        <v/>
      </c>
      <c r="R325" s="67" t="str">
        <f>IF(LEN('ÚHRADOVÝ KATALOG VZP - ZP'!O329)&gt;0,'ÚHRADOVÝ KATALOG VZP - ZP'!O329,"")</f>
        <v/>
      </c>
    </row>
    <row r="326" spans="1:18" ht="30" customHeight="1" x14ac:dyDescent="0.2">
      <c r="A326" s="81" t="str">
        <f>IF(LEN('VZP - KONTROLA'!S330)=0,"",'ÚHRADOVÝ KATALOG VZP - ZP'!A330)</f>
        <v/>
      </c>
      <c r="B326" s="82" t="str">
        <f>IF(LEN('ÚHRADOVÝ KATALOG VZP - ZP'!B330)&gt;0,'ÚHRADOVÝ KATALOG VZP - ZP'!B330,"")</f>
        <v/>
      </c>
      <c r="C326" s="102" t="str">
        <f>IF(LEN('ÚHRADOVÝ KATALOG VZP - ZP'!C330)&gt;0,UPPER('ÚHRADOVÝ KATALOG VZP - ZP'!C330),"")</f>
        <v/>
      </c>
      <c r="D326" s="60" t="str">
        <f>IF(LEN('ÚHRADOVÝ KATALOG VZP - ZP'!D330)&gt;0,UPPER('ÚHRADOVÝ KATALOG VZP - ZP'!D330),"")</f>
        <v/>
      </c>
      <c r="E326" s="61" t="str">
        <f>IF(LEN('ÚHRADOVÝ KATALOG VZP - ZP'!E330)&gt;0,'ÚHRADOVÝ KATALOG VZP - ZP'!E330,"")</f>
        <v/>
      </c>
      <c r="F326" s="61" t="str">
        <f>IF(LEN('ÚHRADOVÝ KATALOG VZP - ZP'!F330)&gt;0,UPPER('ÚHRADOVÝ KATALOG VZP - ZP'!F330),"")</f>
        <v/>
      </c>
      <c r="G326" s="61" t="str">
        <f>IF(LEN('ÚHRADOVÝ KATALOG VZP - ZP'!G330)&gt;0,UPPER('ÚHRADOVÝ KATALOG VZP - ZP'!G330),"")</f>
        <v/>
      </c>
      <c r="H326" s="61" t="str">
        <f>IF(LEN('ÚHRADOVÝ KATALOG VZP - ZP'!H330)&gt;0,UPPER('ÚHRADOVÝ KATALOG VZP - ZP'!H330),"")</f>
        <v/>
      </c>
      <c r="I326" s="61" t="str">
        <f>IF(LEN('ÚHRADOVÝ KATALOG VZP - ZP'!I330)&gt;0,UPPER('ÚHRADOVÝ KATALOG VZP - ZP'!I330),"")</f>
        <v/>
      </c>
      <c r="J326" s="62" t="str">
        <f>IF(LEN('ÚHRADOVÝ KATALOG VZP - ZP'!J330)&gt;0,'ÚHRADOVÝ KATALOG VZP - ZP'!J330,"")</f>
        <v/>
      </c>
      <c r="K326" s="61" t="str">
        <f>IF(LEN('ÚHRADOVÝ KATALOG VZP - ZP'!K330)&gt;0,UPPER('ÚHRADOVÝ KATALOG VZP - ZP'!K330),"")</f>
        <v/>
      </c>
      <c r="L326" s="63" t="str">
        <f>IF(LEN('ÚHRADOVÝ KATALOG VZP - ZP'!L330)&gt;0,'ÚHRADOVÝ KATALOG VZP - ZP'!L330,"")</f>
        <v/>
      </c>
      <c r="M326" s="64" t="str">
        <f>IF(LEN('ÚHRADOVÝ KATALOG VZP - ZP'!M330)&gt;0,'ÚHRADOVÝ KATALOG VZP - ZP'!M330,"")</f>
        <v/>
      </c>
      <c r="N326" s="48" t="str">
        <f>IF(LEN('ÚHRADOVÝ KATALOG VZP - ZP'!$N330)&gt;0,'ÚHRADOVÝ KATALOG VZP - ZP'!$N330,"")</f>
        <v/>
      </c>
      <c r="O326" s="48" t="str">
        <f>IF(LEN('ÚHRADOVÝ KATALOG VZP - ZP'!$N330)&gt;0,'ÚHRADOVÝ KATALOG VZP - ZP'!$N330,"")</f>
        <v/>
      </c>
      <c r="P326" s="65"/>
      <c r="Q326" s="66" t="str">
        <f>IF(LEN('ÚHRADOVÝ KATALOG VZP - ZP'!Q330)&gt;0,'ÚHRADOVÝ KATALOG VZP - ZP'!Q330,"")</f>
        <v/>
      </c>
      <c r="R326" s="67" t="str">
        <f>IF(LEN('ÚHRADOVÝ KATALOG VZP - ZP'!O330)&gt;0,'ÚHRADOVÝ KATALOG VZP - ZP'!O330,"")</f>
        <v/>
      </c>
    </row>
    <row r="327" spans="1:18" ht="30" customHeight="1" x14ac:dyDescent="0.2">
      <c r="A327" s="81" t="str">
        <f>IF(LEN('VZP - KONTROLA'!S331)=0,"",'ÚHRADOVÝ KATALOG VZP - ZP'!A331)</f>
        <v/>
      </c>
      <c r="B327" s="82" t="str">
        <f>IF(LEN('ÚHRADOVÝ KATALOG VZP - ZP'!B331)&gt;0,'ÚHRADOVÝ KATALOG VZP - ZP'!B331,"")</f>
        <v/>
      </c>
      <c r="C327" s="102" t="str">
        <f>IF(LEN('ÚHRADOVÝ KATALOG VZP - ZP'!C331)&gt;0,UPPER('ÚHRADOVÝ KATALOG VZP - ZP'!C331),"")</f>
        <v/>
      </c>
      <c r="D327" s="60" t="str">
        <f>IF(LEN('ÚHRADOVÝ KATALOG VZP - ZP'!D331)&gt;0,UPPER('ÚHRADOVÝ KATALOG VZP - ZP'!D331),"")</f>
        <v/>
      </c>
      <c r="E327" s="61" t="str">
        <f>IF(LEN('ÚHRADOVÝ KATALOG VZP - ZP'!E331)&gt;0,'ÚHRADOVÝ KATALOG VZP - ZP'!E331,"")</f>
        <v/>
      </c>
      <c r="F327" s="61" t="str">
        <f>IF(LEN('ÚHRADOVÝ KATALOG VZP - ZP'!F331)&gt;0,UPPER('ÚHRADOVÝ KATALOG VZP - ZP'!F331),"")</f>
        <v/>
      </c>
      <c r="G327" s="61" t="str">
        <f>IF(LEN('ÚHRADOVÝ KATALOG VZP - ZP'!G331)&gt;0,UPPER('ÚHRADOVÝ KATALOG VZP - ZP'!G331),"")</f>
        <v/>
      </c>
      <c r="H327" s="61" t="str">
        <f>IF(LEN('ÚHRADOVÝ KATALOG VZP - ZP'!H331)&gt;0,UPPER('ÚHRADOVÝ KATALOG VZP - ZP'!H331),"")</f>
        <v/>
      </c>
      <c r="I327" s="61" t="str">
        <f>IF(LEN('ÚHRADOVÝ KATALOG VZP - ZP'!I331)&gt;0,UPPER('ÚHRADOVÝ KATALOG VZP - ZP'!I331),"")</f>
        <v/>
      </c>
      <c r="J327" s="62" t="str">
        <f>IF(LEN('ÚHRADOVÝ KATALOG VZP - ZP'!J331)&gt;0,'ÚHRADOVÝ KATALOG VZP - ZP'!J331,"")</f>
        <v/>
      </c>
      <c r="K327" s="61" t="str">
        <f>IF(LEN('ÚHRADOVÝ KATALOG VZP - ZP'!K331)&gt;0,UPPER('ÚHRADOVÝ KATALOG VZP - ZP'!K331),"")</f>
        <v/>
      </c>
      <c r="L327" s="63" t="str">
        <f>IF(LEN('ÚHRADOVÝ KATALOG VZP - ZP'!L331)&gt;0,'ÚHRADOVÝ KATALOG VZP - ZP'!L331,"")</f>
        <v/>
      </c>
      <c r="M327" s="64" t="str">
        <f>IF(LEN('ÚHRADOVÝ KATALOG VZP - ZP'!M331)&gt;0,'ÚHRADOVÝ KATALOG VZP - ZP'!M331,"")</f>
        <v/>
      </c>
      <c r="N327" s="48" t="str">
        <f>IF(LEN('ÚHRADOVÝ KATALOG VZP - ZP'!$N331)&gt;0,'ÚHRADOVÝ KATALOG VZP - ZP'!$N331,"")</f>
        <v/>
      </c>
      <c r="O327" s="48" t="str">
        <f>IF(LEN('ÚHRADOVÝ KATALOG VZP - ZP'!$N331)&gt;0,'ÚHRADOVÝ KATALOG VZP - ZP'!$N331,"")</f>
        <v/>
      </c>
      <c r="P327" s="65"/>
      <c r="Q327" s="66" t="str">
        <f>IF(LEN('ÚHRADOVÝ KATALOG VZP - ZP'!Q331)&gt;0,'ÚHRADOVÝ KATALOG VZP - ZP'!Q331,"")</f>
        <v/>
      </c>
      <c r="R327" s="67" t="str">
        <f>IF(LEN('ÚHRADOVÝ KATALOG VZP - ZP'!O331)&gt;0,'ÚHRADOVÝ KATALOG VZP - ZP'!O331,"")</f>
        <v/>
      </c>
    </row>
    <row r="328" spans="1:18" ht="30" customHeight="1" x14ac:dyDescent="0.2">
      <c r="A328" s="81" t="str">
        <f>IF(LEN('VZP - KONTROLA'!S332)=0,"",'ÚHRADOVÝ KATALOG VZP - ZP'!A332)</f>
        <v/>
      </c>
      <c r="B328" s="82" t="str">
        <f>IF(LEN('ÚHRADOVÝ KATALOG VZP - ZP'!B332)&gt;0,'ÚHRADOVÝ KATALOG VZP - ZP'!B332,"")</f>
        <v/>
      </c>
      <c r="C328" s="102" t="str">
        <f>IF(LEN('ÚHRADOVÝ KATALOG VZP - ZP'!C332)&gt;0,UPPER('ÚHRADOVÝ KATALOG VZP - ZP'!C332),"")</f>
        <v/>
      </c>
      <c r="D328" s="60" t="str">
        <f>IF(LEN('ÚHRADOVÝ KATALOG VZP - ZP'!D332)&gt;0,UPPER('ÚHRADOVÝ KATALOG VZP - ZP'!D332),"")</f>
        <v/>
      </c>
      <c r="E328" s="61" t="str">
        <f>IF(LEN('ÚHRADOVÝ KATALOG VZP - ZP'!E332)&gt;0,'ÚHRADOVÝ KATALOG VZP - ZP'!E332,"")</f>
        <v/>
      </c>
      <c r="F328" s="61" t="str">
        <f>IF(LEN('ÚHRADOVÝ KATALOG VZP - ZP'!F332)&gt;0,UPPER('ÚHRADOVÝ KATALOG VZP - ZP'!F332),"")</f>
        <v/>
      </c>
      <c r="G328" s="61" t="str">
        <f>IF(LEN('ÚHRADOVÝ KATALOG VZP - ZP'!G332)&gt;0,UPPER('ÚHRADOVÝ KATALOG VZP - ZP'!G332),"")</f>
        <v/>
      </c>
      <c r="H328" s="61" t="str">
        <f>IF(LEN('ÚHRADOVÝ KATALOG VZP - ZP'!H332)&gt;0,UPPER('ÚHRADOVÝ KATALOG VZP - ZP'!H332),"")</f>
        <v/>
      </c>
      <c r="I328" s="61" t="str">
        <f>IF(LEN('ÚHRADOVÝ KATALOG VZP - ZP'!I332)&gt;0,UPPER('ÚHRADOVÝ KATALOG VZP - ZP'!I332),"")</f>
        <v/>
      </c>
      <c r="J328" s="62" t="str">
        <f>IF(LEN('ÚHRADOVÝ KATALOG VZP - ZP'!J332)&gt;0,'ÚHRADOVÝ KATALOG VZP - ZP'!J332,"")</f>
        <v/>
      </c>
      <c r="K328" s="61" t="str">
        <f>IF(LEN('ÚHRADOVÝ KATALOG VZP - ZP'!K332)&gt;0,UPPER('ÚHRADOVÝ KATALOG VZP - ZP'!K332),"")</f>
        <v/>
      </c>
      <c r="L328" s="63" t="str">
        <f>IF(LEN('ÚHRADOVÝ KATALOG VZP - ZP'!L332)&gt;0,'ÚHRADOVÝ KATALOG VZP - ZP'!L332,"")</f>
        <v/>
      </c>
      <c r="M328" s="64" t="str">
        <f>IF(LEN('ÚHRADOVÝ KATALOG VZP - ZP'!M332)&gt;0,'ÚHRADOVÝ KATALOG VZP - ZP'!M332,"")</f>
        <v/>
      </c>
      <c r="N328" s="48" t="str">
        <f>IF(LEN('ÚHRADOVÝ KATALOG VZP - ZP'!$N332)&gt;0,'ÚHRADOVÝ KATALOG VZP - ZP'!$N332,"")</f>
        <v/>
      </c>
      <c r="O328" s="48" t="str">
        <f>IF(LEN('ÚHRADOVÝ KATALOG VZP - ZP'!$N332)&gt;0,'ÚHRADOVÝ KATALOG VZP - ZP'!$N332,"")</f>
        <v/>
      </c>
      <c r="P328" s="65"/>
      <c r="Q328" s="66" t="str">
        <f>IF(LEN('ÚHRADOVÝ KATALOG VZP - ZP'!Q332)&gt;0,'ÚHRADOVÝ KATALOG VZP - ZP'!Q332,"")</f>
        <v/>
      </c>
      <c r="R328" s="67" t="str">
        <f>IF(LEN('ÚHRADOVÝ KATALOG VZP - ZP'!O332)&gt;0,'ÚHRADOVÝ KATALOG VZP - ZP'!O332,"")</f>
        <v/>
      </c>
    </row>
    <row r="329" spans="1:18" ht="30" customHeight="1" x14ac:dyDescent="0.2">
      <c r="A329" s="81" t="str">
        <f>IF(LEN('VZP - KONTROLA'!S333)=0,"",'ÚHRADOVÝ KATALOG VZP - ZP'!A333)</f>
        <v/>
      </c>
      <c r="B329" s="82" t="str">
        <f>IF(LEN('ÚHRADOVÝ KATALOG VZP - ZP'!B333)&gt;0,'ÚHRADOVÝ KATALOG VZP - ZP'!B333,"")</f>
        <v/>
      </c>
      <c r="C329" s="102" t="str">
        <f>IF(LEN('ÚHRADOVÝ KATALOG VZP - ZP'!C333)&gt;0,UPPER('ÚHRADOVÝ KATALOG VZP - ZP'!C333),"")</f>
        <v/>
      </c>
      <c r="D329" s="60" t="str">
        <f>IF(LEN('ÚHRADOVÝ KATALOG VZP - ZP'!D333)&gt;0,UPPER('ÚHRADOVÝ KATALOG VZP - ZP'!D333),"")</f>
        <v/>
      </c>
      <c r="E329" s="61" t="str">
        <f>IF(LEN('ÚHRADOVÝ KATALOG VZP - ZP'!E333)&gt;0,'ÚHRADOVÝ KATALOG VZP - ZP'!E333,"")</f>
        <v/>
      </c>
      <c r="F329" s="61" t="str">
        <f>IF(LEN('ÚHRADOVÝ KATALOG VZP - ZP'!F333)&gt;0,UPPER('ÚHRADOVÝ KATALOG VZP - ZP'!F333),"")</f>
        <v/>
      </c>
      <c r="G329" s="61" t="str">
        <f>IF(LEN('ÚHRADOVÝ KATALOG VZP - ZP'!G333)&gt;0,UPPER('ÚHRADOVÝ KATALOG VZP - ZP'!G333),"")</f>
        <v/>
      </c>
      <c r="H329" s="61" t="str">
        <f>IF(LEN('ÚHRADOVÝ KATALOG VZP - ZP'!H333)&gt;0,UPPER('ÚHRADOVÝ KATALOG VZP - ZP'!H333),"")</f>
        <v/>
      </c>
      <c r="I329" s="61" t="str">
        <f>IF(LEN('ÚHRADOVÝ KATALOG VZP - ZP'!I333)&gt;0,UPPER('ÚHRADOVÝ KATALOG VZP - ZP'!I333),"")</f>
        <v/>
      </c>
      <c r="J329" s="62" t="str">
        <f>IF(LEN('ÚHRADOVÝ KATALOG VZP - ZP'!J333)&gt;0,'ÚHRADOVÝ KATALOG VZP - ZP'!J333,"")</f>
        <v/>
      </c>
      <c r="K329" s="61" t="str">
        <f>IF(LEN('ÚHRADOVÝ KATALOG VZP - ZP'!K333)&gt;0,UPPER('ÚHRADOVÝ KATALOG VZP - ZP'!K333),"")</f>
        <v/>
      </c>
      <c r="L329" s="63" t="str">
        <f>IF(LEN('ÚHRADOVÝ KATALOG VZP - ZP'!L333)&gt;0,'ÚHRADOVÝ KATALOG VZP - ZP'!L333,"")</f>
        <v/>
      </c>
      <c r="M329" s="64" t="str">
        <f>IF(LEN('ÚHRADOVÝ KATALOG VZP - ZP'!M333)&gt;0,'ÚHRADOVÝ KATALOG VZP - ZP'!M333,"")</f>
        <v/>
      </c>
      <c r="N329" s="48" t="str">
        <f>IF(LEN('ÚHRADOVÝ KATALOG VZP - ZP'!$N333)&gt;0,'ÚHRADOVÝ KATALOG VZP - ZP'!$N333,"")</f>
        <v/>
      </c>
      <c r="O329" s="48" t="str">
        <f>IF(LEN('ÚHRADOVÝ KATALOG VZP - ZP'!$N333)&gt;0,'ÚHRADOVÝ KATALOG VZP - ZP'!$N333,"")</f>
        <v/>
      </c>
      <c r="P329" s="65"/>
      <c r="Q329" s="66" t="str">
        <f>IF(LEN('ÚHRADOVÝ KATALOG VZP - ZP'!Q333)&gt;0,'ÚHRADOVÝ KATALOG VZP - ZP'!Q333,"")</f>
        <v/>
      </c>
      <c r="R329" s="67" t="str">
        <f>IF(LEN('ÚHRADOVÝ KATALOG VZP - ZP'!O333)&gt;0,'ÚHRADOVÝ KATALOG VZP - ZP'!O333,"")</f>
        <v/>
      </c>
    </row>
    <row r="330" spans="1:18" ht="30" customHeight="1" x14ac:dyDescent="0.2">
      <c r="A330" s="81" t="str">
        <f>IF(LEN('VZP - KONTROLA'!S334)=0,"",'ÚHRADOVÝ KATALOG VZP - ZP'!A334)</f>
        <v/>
      </c>
      <c r="B330" s="82" t="str">
        <f>IF(LEN('ÚHRADOVÝ KATALOG VZP - ZP'!B334)&gt;0,'ÚHRADOVÝ KATALOG VZP - ZP'!B334,"")</f>
        <v/>
      </c>
      <c r="C330" s="102" t="str">
        <f>IF(LEN('ÚHRADOVÝ KATALOG VZP - ZP'!C334)&gt;0,UPPER('ÚHRADOVÝ KATALOG VZP - ZP'!C334),"")</f>
        <v/>
      </c>
      <c r="D330" s="60" t="str">
        <f>IF(LEN('ÚHRADOVÝ KATALOG VZP - ZP'!D334)&gt;0,UPPER('ÚHRADOVÝ KATALOG VZP - ZP'!D334),"")</f>
        <v/>
      </c>
      <c r="E330" s="61" t="str">
        <f>IF(LEN('ÚHRADOVÝ KATALOG VZP - ZP'!E334)&gt;0,'ÚHRADOVÝ KATALOG VZP - ZP'!E334,"")</f>
        <v/>
      </c>
      <c r="F330" s="61" t="str">
        <f>IF(LEN('ÚHRADOVÝ KATALOG VZP - ZP'!F334)&gt;0,UPPER('ÚHRADOVÝ KATALOG VZP - ZP'!F334),"")</f>
        <v/>
      </c>
      <c r="G330" s="61" t="str">
        <f>IF(LEN('ÚHRADOVÝ KATALOG VZP - ZP'!G334)&gt;0,UPPER('ÚHRADOVÝ KATALOG VZP - ZP'!G334),"")</f>
        <v/>
      </c>
      <c r="H330" s="61" t="str">
        <f>IF(LEN('ÚHRADOVÝ KATALOG VZP - ZP'!H334)&gt;0,UPPER('ÚHRADOVÝ KATALOG VZP - ZP'!H334),"")</f>
        <v/>
      </c>
      <c r="I330" s="61" t="str">
        <f>IF(LEN('ÚHRADOVÝ KATALOG VZP - ZP'!I334)&gt;0,UPPER('ÚHRADOVÝ KATALOG VZP - ZP'!I334),"")</f>
        <v/>
      </c>
      <c r="J330" s="62" t="str">
        <f>IF(LEN('ÚHRADOVÝ KATALOG VZP - ZP'!J334)&gt;0,'ÚHRADOVÝ KATALOG VZP - ZP'!J334,"")</f>
        <v/>
      </c>
      <c r="K330" s="61" t="str">
        <f>IF(LEN('ÚHRADOVÝ KATALOG VZP - ZP'!K334)&gt;0,UPPER('ÚHRADOVÝ KATALOG VZP - ZP'!K334),"")</f>
        <v/>
      </c>
      <c r="L330" s="63" t="str">
        <f>IF(LEN('ÚHRADOVÝ KATALOG VZP - ZP'!L334)&gt;0,'ÚHRADOVÝ KATALOG VZP - ZP'!L334,"")</f>
        <v/>
      </c>
      <c r="M330" s="64" t="str">
        <f>IF(LEN('ÚHRADOVÝ KATALOG VZP - ZP'!M334)&gt;0,'ÚHRADOVÝ KATALOG VZP - ZP'!M334,"")</f>
        <v/>
      </c>
      <c r="N330" s="48" t="str">
        <f>IF(LEN('ÚHRADOVÝ KATALOG VZP - ZP'!$N334)&gt;0,'ÚHRADOVÝ KATALOG VZP - ZP'!$N334,"")</f>
        <v/>
      </c>
      <c r="O330" s="48" t="str">
        <f>IF(LEN('ÚHRADOVÝ KATALOG VZP - ZP'!$N334)&gt;0,'ÚHRADOVÝ KATALOG VZP - ZP'!$N334,"")</f>
        <v/>
      </c>
      <c r="P330" s="65"/>
      <c r="Q330" s="66" t="str">
        <f>IF(LEN('ÚHRADOVÝ KATALOG VZP - ZP'!Q334)&gt;0,'ÚHRADOVÝ KATALOG VZP - ZP'!Q334,"")</f>
        <v/>
      </c>
      <c r="R330" s="67" t="str">
        <f>IF(LEN('ÚHRADOVÝ KATALOG VZP - ZP'!O334)&gt;0,'ÚHRADOVÝ KATALOG VZP - ZP'!O334,"")</f>
        <v/>
      </c>
    </row>
    <row r="331" spans="1:18" ht="30" customHeight="1" x14ac:dyDescent="0.2">
      <c r="A331" s="81" t="str">
        <f>IF(LEN('VZP - KONTROLA'!S335)=0,"",'ÚHRADOVÝ KATALOG VZP - ZP'!A335)</f>
        <v/>
      </c>
      <c r="B331" s="82" t="str">
        <f>IF(LEN('ÚHRADOVÝ KATALOG VZP - ZP'!B335)&gt;0,'ÚHRADOVÝ KATALOG VZP - ZP'!B335,"")</f>
        <v/>
      </c>
      <c r="C331" s="102" t="str">
        <f>IF(LEN('ÚHRADOVÝ KATALOG VZP - ZP'!C335)&gt;0,UPPER('ÚHRADOVÝ KATALOG VZP - ZP'!C335),"")</f>
        <v/>
      </c>
      <c r="D331" s="60" t="str">
        <f>IF(LEN('ÚHRADOVÝ KATALOG VZP - ZP'!D335)&gt;0,UPPER('ÚHRADOVÝ KATALOG VZP - ZP'!D335),"")</f>
        <v/>
      </c>
      <c r="E331" s="61" t="str">
        <f>IF(LEN('ÚHRADOVÝ KATALOG VZP - ZP'!E335)&gt;0,'ÚHRADOVÝ KATALOG VZP - ZP'!E335,"")</f>
        <v/>
      </c>
      <c r="F331" s="61" t="str">
        <f>IF(LEN('ÚHRADOVÝ KATALOG VZP - ZP'!F335)&gt;0,UPPER('ÚHRADOVÝ KATALOG VZP - ZP'!F335),"")</f>
        <v/>
      </c>
      <c r="G331" s="61" t="str">
        <f>IF(LEN('ÚHRADOVÝ KATALOG VZP - ZP'!G335)&gt;0,UPPER('ÚHRADOVÝ KATALOG VZP - ZP'!G335),"")</f>
        <v/>
      </c>
      <c r="H331" s="61" t="str">
        <f>IF(LEN('ÚHRADOVÝ KATALOG VZP - ZP'!H335)&gt;0,UPPER('ÚHRADOVÝ KATALOG VZP - ZP'!H335),"")</f>
        <v/>
      </c>
      <c r="I331" s="61" t="str">
        <f>IF(LEN('ÚHRADOVÝ KATALOG VZP - ZP'!I335)&gt;0,UPPER('ÚHRADOVÝ KATALOG VZP - ZP'!I335),"")</f>
        <v/>
      </c>
      <c r="J331" s="62" t="str">
        <f>IF(LEN('ÚHRADOVÝ KATALOG VZP - ZP'!J335)&gt;0,'ÚHRADOVÝ KATALOG VZP - ZP'!J335,"")</f>
        <v/>
      </c>
      <c r="K331" s="61" t="str">
        <f>IF(LEN('ÚHRADOVÝ KATALOG VZP - ZP'!K335)&gt;0,UPPER('ÚHRADOVÝ KATALOG VZP - ZP'!K335),"")</f>
        <v/>
      </c>
      <c r="L331" s="63" t="str">
        <f>IF(LEN('ÚHRADOVÝ KATALOG VZP - ZP'!L335)&gt;0,'ÚHRADOVÝ KATALOG VZP - ZP'!L335,"")</f>
        <v/>
      </c>
      <c r="M331" s="64" t="str">
        <f>IF(LEN('ÚHRADOVÝ KATALOG VZP - ZP'!M335)&gt;0,'ÚHRADOVÝ KATALOG VZP - ZP'!M335,"")</f>
        <v/>
      </c>
      <c r="N331" s="48" t="str">
        <f>IF(LEN('ÚHRADOVÝ KATALOG VZP - ZP'!$N335)&gt;0,'ÚHRADOVÝ KATALOG VZP - ZP'!$N335,"")</f>
        <v/>
      </c>
      <c r="O331" s="48" t="str">
        <f>IF(LEN('ÚHRADOVÝ KATALOG VZP - ZP'!$N335)&gt;0,'ÚHRADOVÝ KATALOG VZP - ZP'!$N335,"")</f>
        <v/>
      </c>
      <c r="P331" s="65"/>
      <c r="Q331" s="66" t="str">
        <f>IF(LEN('ÚHRADOVÝ KATALOG VZP - ZP'!Q335)&gt;0,'ÚHRADOVÝ KATALOG VZP - ZP'!Q335,"")</f>
        <v/>
      </c>
      <c r="R331" s="67" t="str">
        <f>IF(LEN('ÚHRADOVÝ KATALOG VZP - ZP'!O335)&gt;0,'ÚHRADOVÝ KATALOG VZP - ZP'!O335,"")</f>
        <v/>
      </c>
    </row>
    <row r="332" spans="1:18" ht="30" customHeight="1" x14ac:dyDescent="0.2">
      <c r="A332" s="81" t="str">
        <f>IF(LEN('VZP - KONTROLA'!S336)=0,"",'ÚHRADOVÝ KATALOG VZP - ZP'!A336)</f>
        <v/>
      </c>
      <c r="B332" s="82" t="str">
        <f>IF(LEN('ÚHRADOVÝ KATALOG VZP - ZP'!B336)&gt;0,'ÚHRADOVÝ KATALOG VZP - ZP'!B336,"")</f>
        <v/>
      </c>
      <c r="C332" s="102" t="str">
        <f>IF(LEN('ÚHRADOVÝ KATALOG VZP - ZP'!C336)&gt;0,UPPER('ÚHRADOVÝ KATALOG VZP - ZP'!C336),"")</f>
        <v/>
      </c>
      <c r="D332" s="60" t="str">
        <f>IF(LEN('ÚHRADOVÝ KATALOG VZP - ZP'!D336)&gt;0,UPPER('ÚHRADOVÝ KATALOG VZP - ZP'!D336),"")</f>
        <v/>
      </c>
      <c r="E332" s="61" t="str">
        <f>IF(LEN('ÚHRADOVÝ KATALOG VZP - ZP'!E336)&gt;0,'ÚHRADOVÝ KATALOG VZP - ZP'!E336,"")</f>
        <v/>
      </c>
      <c r="F332" s="61" t="str">
        <f>IF(LEN('ÚHRADOVÝ KATALOG VZP - ZP'!F336)&gt;0,UPPER('ÚHRADOVÝ KATALOG VZP - ZP'!F336),"")</f>
        <v/>
      </c>
      <c r="G332" s="61" t="str">
        <f>IF(LEN('ÚHRADOVÝ KATALOG VZP - ZP'!G336)&gt;0,UPPER('ÚHRADOVÝ KATALOG VZP - ZP'!G336),"")</f>
        <v/>
      </c>
      <c r="H332" s="61" t="str">
        <f>IF(LEN('ÚHRADOVÝ KATALOG VZP - ZP'!H336)&gt;0,UPPER('ÚHRADOVÝ KATALOG VZP - ZP'!H336),"")</f>
        <v/>
      </c>
      <c r="I332" s="61" t="str">
        <f>IF(LEN('ÚHRADOVÝ KATALOG VZP - ZP'!I336)&gt;0,UPPER('ÚHRADOVÝ KATALOG VZP - ZP'!I336),"")</f>
        <v/>
      </c>
      <c r="J332" s="62" t="str">
        <f>IF(LEN('ÚHRADOVÝ KATALOG VZP - ZP'!J336)&gt;0,'ÚHRADOVÝ KATALOG VZP - ZP'!J336,"")</f>
        <v/>
      </c>
      <c r="K332" s="61" t="str">
        <f>IF(LEN('ÚHRADOVÝ KATALOG VZP - ZP'!K336)&gt;0,UPPER('ÚHRADOVÝ KATALOG VZP - ZP'!K336),"")</f>
        <v/>
      </c>
      <c r="L332" s="63" t="str">
        <f>IF(LEN('ÚHRADOVÝ KATALOG VZP - ZP'!L336)&gt;0,'ÚHRADOVÝ KATALOG VZP - ZP'!L336,"")</f>
        <v/>
      </c>
      <c r="M332" s="64" t="str">
        <f>IF(LEN('ÚHRADOVÝ KATALOG VZP - ZP'!M336)&gt;0,'ÚHRADOVÝ KATALOG VZP - ZP'!M336,"")</f>
        <v/>
      </c>
      <c r="N332" s="48" t="str">
        <f>IF(LEN('ÚHRADOVÝ KATALOG VZP - ZP'!$N336)&gt;0,'ÚHRADOVÝ KATALOG VZP - ZP'!$N336,"")</f>
        <v/>
      </c>
      <c r="O332" s="48" t="str">
        <f>IF(LEN('ÚHRADOVÝ KATALOG VZP - ZP'!$N336)&gt;0,'ÚHRADOVÝ KATALOG VZP - ZP'!$N336,"")</f>
        <v/>
      </c>
      <c r="P332" s="65"/>
      <c r="Q332" s="66" t="str">
        <f>IF(LEN('ÚHRADOVÝ KATALOG VZP - ZP'!Q336)&gt;0,'ÚHRADOVÝ KATALOG VZP - ZP'!Q336,"")</f>
        <v/>
      </c>
      <c r="R332" s="67" t="str">
        <f>IF(LEN('ÚHRADOVÝ KATALOG VZP - ZP'!O336)&gt;0,'ÚHRADOVÝ KATALOG VZP - ZP'!O336,"")</f>
        <v/>
      </c>
    </row>
    <row r="333" spans="1:18" ht="30" customHeight="1" x14ac:dyDescent="0.2">
      <c r="A333" s="81" t="str">
        <f>IF(LEN('VZP - KONTROLA'!S337)=0,"",'ÚHRADOVÝ KATALOG VZP - ZP'!A337)</f>
        <v/>
      </c>
      <c r="B333" s="82" t="str">
        <f>IF(LEN('ÚHRADOVÝ KATALOG VZP - ZP'!B337)&gt;0,'ÚHRADOVÝ KATALOG VZP - ZP'!B337,"")</f>
        <v/>
      </c>
      <c r="C333" s="102" t="str">
        <f>IF(LEN('ÚHRADOVÝ KATALOG VZP - ZP'!C337)&gt;0,UPPER('ÚHRADOVÝ KATALOG VZP - ZP'!C337),"")</f>
        <v/>
      </c>
      <c r="D333" s="60" t="str">
        <f>IF(LEN('ÚHRADOVÝ KATALOG VZP - ZP'!D337)&gt;0,UPPER('ÚHRADOVÝ KATALOG VZP - ZP'!D337),"")</f>
        <v/>
      </c>
      <c r="E333" s="61" t="str">
        <f>IF(LEN('ÚHRADOVÝ KATALOG VZP - ZP'!E337)&gt;0,'ÚHRADOVÝ KATALOG VZP - ZP'!E337,"")</f>
        <v/>
      </c>
      <c r="F333" s="61" t="str">
        <f>IF(LEN('ÚHRADOVÝ KATALOG VZP - ZP'!F337)&gt;0,UPPER('ÚHRADOVÝ KATALOG VZP - ZP'!F337),"")</f>
        <v/>
      </c>
      <c r="G333" s="61" t="str">
        <f>IF(LEN('ÚHRADOVÝ KATALOG VZP - ZP'!G337)&gt;0,UPPER('ÚHRADOVÝ KATALOG VZP - ZP'!G337),"")</f>
        <v/>
      </c>
      <c r="H333" s="61" t="str">
        <f>IF(LEN('ÚHRADOVÝ KATALOG VZP - ZP'!H337)&gt;0,UPPER('ÚHRADOVÝ KATALOG VZP - ZP'!H337),"")</f>
        <v/>
      </c>
      <c r="I333" s="61" t="str">
        <f>IF(LEN('ÚHRADOVÝ KATALOG VZP - ZP'!I337)&gt;0,UPPER('ÚHRADOVÝ KATALOG VZP - ZP'!I337),"")</f>
        <v/>
      </c>
      <c r="J333" s="62" t="str">
        <f>IF(LEN('ÚHRADOVÝ KATALOG VZP - ZP'!J337)&gt;0,'ÚHRADOVÝ KATALOG VZP - ZP'!J337,"")</f>
        <v/>
      </c>
      <c r="K333" s="61" t="str">
        <f>IF(LEN('ÚHRADOVÝ KATALOG VZP - ZP'!K337)&gt;0,UPPER('ÚHRADOVÝ KATALOG VZP - ZP'!K337),"")</f>
        <v/>
      </c>
      <c r="L333" s="63" t="str">
        <f>IF(LEN('ÚHRADOVÝ KATALOG VZP - ZP'!L337)&gt;0,'ÚHRADOVÝ KATALOG VZP - ZP'!L337,"")</f>
        <v/>
      </c>
      <c r="M333" s="64" t="str">
        <f>IF(LEN('ÚHRADOVÝ KATALOG VZP - ZP'!M337)&gt;0,'ÚHRADOVÝ KATALOG VZP - ZP'!M337,"")</f>
        <v/>
      </c>
      <c r="N333" s="48" t="str">
        <f>IF(LEN('ÚHRADOVÝ KATALOG VZP - ZP'!$N337)&gt;0,'ÚHRADOVÝ KATALOG VZP - ZP'!$N337,"")</f>
        <v/>
      </c>
      <c r="O333" s="48" t="str">
        <f>IF(LEN('ÚHRADOVÝ KATALOG VZP - ZP'!$N337)&gt;0,'ÚHRADOVÝ KATALOG VZP - ZP'!$N337,"")</f>
        <v/>
      </c>
      <c r="P333" s="65"/>
      <c r="Q333" s="66" t="str">
        <f>IF(LEN('ÚHRADOVÝ KATALOG VZP - ZP'!Q337)&gt;0,'ÚHRADOVÝ KATALOG VZP - ZP'!Q337,"")</f>
        <v/>
      </c>
      <c r="R333" s="67" t="str">
        <f>IF(LEN('ÚHRADOVÝ KATALOG VZP - ZP'!O337)&gt;0,'ÚHRADOVÝ KATALOG VZP - ZP'!O337,"")</f>
        <v/>
      </c>
    </row>
    <row r="334" spans="1:18" ht="30" customHeight="1" x14ac:dyDescent="0.2">
      <c r="A334" s="81" t="str">
        <f>IF(LEN('VZP - KONTROLA'!S338)=0,"",'ÚHRADOVÝ KATALOG VZP - ZP'!A338)</f>
        <v/>
      </c>
      <c r="B334" s="82" t="str">
        <f>IF(LEN('ÚHRADOVÝ KATALOG VZP - ZP'!B338)&gt;0,'ÚHRADOVÝ KATALOG VZP - ZP'!B338,"")</f>
        <v/>
      </c>
      <c r="C334" s="102" t="str">
        <f>IF(LEN('ÚHRADOVÝ KATALOG VZP - ZP'!C338)&gt;0,UPPER('ÚHRADOVÝ KATALOG VZP - ZP'!C338),"")</f>
        <v/>
      </c>
      <c r="D334" s="60" t="str">
        <f>IF(LEN('ÚHRADOVÝ KATALOG VZP - ZP'!D338)&gt;0,UPPER('ÚHRADOVÝ KATALOG VZP - ZP'!D338),"")</f>
        <v/>
      </c>
      <c r="E334" s="61" t="str">
        <f>IF(LEN('ÚHRADOVÝ KATALOG VZP - ZP'!E338)&gt;0,'ÚHRADOVÝ KATALOG VZP - ZP'!E338,"")</f>
        <v/>
      </c>
      <c r="F334" s="61" t="str">
        <f>IF(LEN('ÚHRADOVÝ KATALOG VZP - ZP'!F338)&gt;0,UPPER('ÚHRADOVÝ KATALOG VZP - ZP'!F338),"")</f>
        <v/>
      </c>
      <c r="G334" s="61" t="str">
        <f>IF(LEN('ÚHRADOVÝ KATALOG VZP - ZP'!G338)&gt;0,UPPER('ÚHRADOVÝ KATALOG VZP - ZP'!G338),"")</f>
        <v/>
      </c>
      <c r="H334" s="61" t="str">
        <f>IF(LEN('ÚHRADOVÝ KATALOG VZP - ZP'!H338)&gt;0,UPPER('ÚHRADOVÝ KATALOG VZP - ZP'!H338),"")</f>
        <v/>
      </c>
      <c r="I334" s="61" t="str">
        <f>IF(LEN('ÚHRADOVÝ KATALOG VZP - ZP'!I338)&gt;0,UPPER('ÚHRADOVÝ KATALOG VZP - ZP'!I338),"")</f>
        <v/>
      </c>
      <c r="J334" s="62" t="str">
        <f>IF(LEN('ÚHRADOVÝ KATALOG VZP - ZP'!J338)&gt;0,'ÚHRADOVÝ KATALOG VZP - ZP'!J338,"")</f>
        <v/>
      </c>
      <c r="K334" s="61" t="str">
        <f>IF(LEN('ÚHRADOVÝ KATALOG VZP - ZP'!K338)&gt;0,UPPER('ÚHRADOVÝ KATALOG VZP - ZP'!K338),"")</f>
        <v/>
      </c>
      <c r="L334" s="63" t="str">
        <f>IF(LEN('ÚHRADOVÝ KATALOG VZP - ZP'!L338)&gt;0,'ÚHRADOVÝ KATALOG VZP - ZP'!L338,"")</f>
        <v/>
      </c>
      <c r="M334" s="64" t="str">
        <f>IF(LEN('ÚHRADOVÝ KATALOG VZP - ZP'!M338)&gt;0,'ÚHRADOVÝ KATALOG VZP - ZP'!M338,"")</f>
        <v/>
      </c>
      <c r="N334" s="48" t="str">
        <f>IF(LEN('ÚHRADOVÝ KATALOG VZP - ZP'!$N338)&gt;0,'ÚHRADOVÝ KATALOG VZP - ZP'!$N338,"")</f>
        <v/>
      </c>
      <c r="O334" s="48" t="str">
        <f>IF(LEN('ÚHRADOVÝ KATALOG VZP - ZP'!$N338)&gt;0,'ÚHRADOVÝ KATALOG VZP - ZP'!$N338,"")</f>
        <v/>
      </c>
      <c r="P334" s="65"/>
      <c r="Q334" s="66" t="str">
        <f>IF(LEN('ÚHRADOVÝ KATALOG VZP - ZP'!Q338)&gt;0,'ÚHRADOVÝ KATALOG VZP - ZP'!Q338,"")</f>
        <v/>
      </c>
      <c r="R334" s="67" t="str">
        <f>IF(LEN('ÚHRADOVÝ KATALOG VZP - ZP'!O338)&gt;0,'ÚHRADOVÝ KATALOG VZP - ZP'!O338,"")</f>
        <v/>
      </c>
    </row>
    <row r="335" spans="1:18" ht="30" customHeight="1" x14ac:dyDescent="0.2">
      <c r="A335" s="81" t="str">
        <f>IF(LEN('VZP - KONTROLA'!S339)=0,"",'ÚHRADOVÝ KATALOG VZP - ZP'!A339)</f>
        <v/>
      </c>
      <c r="B335" s="82" t="str">
        <f>IF(LEN('ÚHRADOVÝ KATALOG VZP - ZP'!B339)&gt;0,'ÚHRADOVÝ KATALOG VZP - ZP'!B339,"")</f>
        <v/>
      </c>
      <c r="C335" s="102" t="str">
        <f>IF(LEN('ÚHRADOVÝ KATALOG VZP - ZP'!C339)&gt;0,UPPER('ÚHRADOVÝ KATALOG VZP - ZP'!C339),"")</f>
        <v/>
      </c>
      <c r="D335" s="60" t="str">
        <f>IF(LEN('ÚHRADOVÝ KATALOG VZP - ZP'!D339)&gt;0,UPPER('ÚHRADOVÝ KATALOG VZP - ZP'!D339),"")</f>
        <v/>
      </c>
      <c r="E335" s="61" t="str">
        <f>IF(LEN('ÚHRADOVÝ KATALOG VZP - ZP'!E339)&gt;0,'ÚHRADOVÝ KATALOG VZP - ZP'!E339,"")</f>
        <v/>
      </c>
      <c r="F335" s="61" t="str">
        <f>IF(LEN('ÚHRADOVÝ KATALOG VZP - ZP'!F339)&gt;0,UPPER('ÚHRADOVÝ KATALOG VZP - ZP'!F339),"")</f>
        <v/>
      </c>
      <c r="G335" s="61" t="str">
        <f>IF(LEN('ÚHRADOVÝ KATALOG VZP - ZP'!G339)&gt;0,UPPER('ÚHRADOVÝ KATALOG VZP - ZP'!G339),"")</f>
        <v/>
      </c>
      <c r="H335" s="61" t="str">
        <f>IF(LEN('ÚHRADOVÝ KATALOG VZP - ZP'!H339)&gt;0,UPPER('ÚHRADOVÝ KATALOG VZP - ZP'!H339),"")</f>
        <v/>
      </c>
      <c r="I335" s="61" t="str">
        <f>IF(LEN('ÚHRADOVÝ KATALOG VZP - ZP'!I339)&gt;0,UPPER('ÚHRADOVÝ KATALOG VZP - ZP'!I339),"")</f>
        <v/>
      </c>
      <c r="J335" s="62" t="str">
        <f>IF(LEN('ÚHRADOVÝ KATALOG VZP - ZP'!J339)&gt;0,'ÚHRADOVÝ KATALOG VZP - ZP'!J339,"")</f>
        <v/>
      </c>
      <c r="K335" s="61" t="str">
        <f>IF(LEN('ÚHRADOVÝ KATALOG VZP - ZP'!K339)&gt;0,UPPER('ÚHRADOVÝ KATALOG VZP - ZP'!K339),"")</f>
        <v/>
      </c>
      <c r="L335" s="63" t="str">
        <f>IF(LEN('ÚHRADOVÝ KATALOG VZP - ZP'!L339)&gt;0,'ÚHRADOVÝ KATALOG VZP - ZP'!L339,"")</f>
        <v/>
      </c>
      <c r="M335" s="64" t="str">
        <f>IF(LEN('ÚHRADOVÝ KATALOG VZP - ZP'!M339)&gt;0,'ÚHRADOVÝ KATALOG VZP - ZP'!M339,"")</f>
        <v/>
      </c>
      <c r="N335" s="48" t="str">
        <f>IF(LEN('ÚHRADOVÝ KATALOG VZP - ZP'!$N339)&gt;0,'ÚHRADOVÝ KATALOG VZP - ZP'!$N339,"")</f>
        <v/>
      </c>
      <c r="O335" s="48" t="str">
        <f>IF(LEN('ÚHRADOVÝ KATALOG VZP - ZP'!$N339)&gt;0,'ÚHRADOVÝ KATALOG VZP - ZP'!$N339,"")</f>
        <v/>
      </c>
      <c r="P335" s="65"/>
      <c r="Q335" s="66" t="str">
        <f>IF(LEN('ÚHRADOVÝ KATALOG VZP - ZP'!Q339)&gt;0,'ÚHRADOVÝ KATALOG VZP - ZP'!Q339,"")</f>
        <v/>
      </c>
      <c r="R335" s="67" t="str">
        <f>IF(LEN('ÚHRADOVÝ KATALOG VZP - ZP'!O339)&gt;0,'ÚHRADOVÝ KATALOG VZP - ZP'!O339,"")</f>
        <v/>
      </c>
    </row>
    <row r="336" spans="1:18" ht="30" customHeight="1" x14ac:dyDescent="0.2">
      <c r="A336" s="81" t="str">
        <f>IF(LEN('VZP - KONTROLA'!S340)=0,"",'ÚHRADOVÝ KATALOG VZP - ZP'!A340)</f>
        <v/>
      </c>
      <c r="B336" s="82" t="str">
        <f>IF(LEN('ÚHRADOVÝ KATALOG VZP - ZP'!B340)&gt;0,'ÚHRADOVÝ KATALOG VZP - ZP'!B340,"")</f>
        <v/>
      </c>
      <c r="C336" s="102" t="str">
        <f>IF(LEN('ÚHRADOVÝ KATALOG VZP - ZP'!C340)&gt;0,UPPER('ÚHRADOVÝ KATALOG VZP - ZP'!C340),"")</f>
        <v/>
      </c>
      <c r="D336" s="60" t="str">
        <f>IF(LEN('ÚHRADOVÝ KATALOG VZP - ZP'!D340)&gt;0,UPPER('ÚHRADOVÝ KATALOG VZP - ZP'!D340),"")</f>
        <v/>
      </c>
      <c r="E336" s="61" t="str">
        <f>IF(LEN('ÚHRADOVÝ KATALOG VZP - ZP'!E340)&gt;0,'ÚHRADOVÝ KATALOG VZP - ZP'!E340,"")</f>
        <v/>
      </c>
      <c r="F336" s="61" t="str">
        <f>IF(LEN('ÚHRADOVÝ KATALOG VZP - ZP'!F340)&gt;0,UPPER('ÚHRADOVÝ KATALOG VZP - ZP'!F340),"")</f>
        <v/>
      </c>
      <c r="G336" s="61" t="str">
        <f>IF(LEN('ÚHRADOVÝ KATALOG VZP - ZP'!G340)&gt;0,UPPER('ÚHRADOVÝ KATALOG VZP - ZP'!G340),"")</f>
        <v/>
      </c>
      <c r="H336" s="61" t="str">
        <f>IF(LEN('ÚHRADOVÝ KATALOG VZP - ZP'!H340)&gt;0,UPPER('ÚHRADOVÝ KATALOG VZP - ZP'!H340),"")</f>
        <v/>
      </c>
      <c r="I336" s="61" t="str">
        <f>IF(LEN('ÚHRADOVÝ KATALOG VZP - ZP'!I340)&gt;0,UPPER('ÚHRADOVÝ KATALOG VZP - ZP'!I340),"")</f>
        <v/>
      </c>
      <c r="J336" s="62" t="str">
        <f>IF(LEN('ÚHRADOVÝ KATALOG VZP - ZP'!J340)&gt;0,'ÚHRADOVÝ KATALOG VZP - ZP'!J340,"")</f>
        <v/>
      </c>
      <c r="K336" s="61" t="str">
        <f>IF(LEN('ÚHRADOVÝ KATALOG VZP - ZP'!K340)&gt;0,UPPER('ÚHRADOVÝ KATALOG VZP - ZP'!K340),"")</f>
        <v/>
      </c>
      <c r="L336" s="63" t="str">
        <f>IF(LEN('ÚHRADOVÝ KATALOG VZP - ZP'!L340)&gt;0,'ÚHRADOVÝ KATALOG VZP - ZP'!L340,"")</f>
        <v/>
      </c>
      <c r="M336" s="64" t="str">
        <f>IF(LEN('ÚHRADOVÝ KATALOG VZP - ZP'!M340)&gt;0,'ÚHRADOVÝ KATALOG VZP - ZP'!M340,"")</f>
        <v/>
      </c>
      <c r="N336" s="48" t="str">
        <f>IF(LEN('ÚHRADOVÝ KATALOG VZP - ZP'!$N340)&gt;0,'ÚHRADOVÝ KATALOG VZP - ZP'!$N340,"")</f>
        <v/>
      </c>
      <c r="O336" s="48" t="str">
        <f>IF(LEN('ÚHRADOVÝ KATALOG VZP - ZP'!$N340)&gt;0,'ÚHRADOVÝ KATALOG VZP - ZP'!$N340,"")</f>
        <v/>
      </c>
      <c r="P336" s="65"/>
      <c r="Q336" s="66" t="str">
        <f>IF(LEN('ÚHRADOVÝ KATALOG VZP - ZP'!Q340)&gt;0,'ÚHRADOVÝ KATALOG VZP - ZP'!Q340,"")</f>
        <v/>
      </c>
      <c r="R336" s="67" t="str">
        <f>IF(LEN('ÚHRADOVÝ KATALOG VZP - ZP'!O340)&gt;0,'ÚHRADOVÝ KATALOG VZP - ZP'!O340,"")</f>
        <v/>
      </c>
    </row>
    <row r="337" spans="1:18" ht="30" customHeight="1" x14ac:dyDescent="0.2">
      <c r="A337" s="81" t="str">
        <f>IF(LEN('VZP - KONTROLA'!S341)=0,"",'ÚHRADOVÝ KATALOG VZP - ZP'!A341)</f>
        <v/>
      </c>
      <c r="B337" s="82" t="str">
        <f>IF(LEN('ÚHRADOVÝ KATALOG VZP - ZP'!B341)&gt;0,'ÚHRADOVÝ KATALOG VZP - ZP'!B341,"")</f>
        <v/>
      </c>
      <c r="C337" s="102" t="str">
        <f>IF(LEN('ÚHRADOVÝ KATALOG VZP - ZP'!C341)&gt;0,UPPER('ÚHRADOVÝ KATALOG VZP - ZP'!C341),"")</f>
        <v/>
      </c>
      <c r="D337" s="60" t="str">
        <f>IF(LEN('ÚHRADOVÝ KATALOG VZP - ZP'!D341)&gt;0,UPPER('ÚHRADOVÝ KATALOG VZP - ZP'!D341),"")</f>
        <v/>
      </c>
      <c r="E337" s="61" t="str">
        <f>IF(LEN('ÚHRADOVÝ KATALOG VZP - ZP'!E341)&gt;0,'ÚHRADOVÝ KATALOG VZP - ZP'!E341,"")</f>
        <v/>
      </c>
      <c r="F337" s="61" t="str">
        <f>IF(LEN('ÚHRADOVÝ KATALOG VZP - ZP'!F341)&gt;0,UPPER('ÚHRADOVÝ KATALOG VZP - ZP'!F341),"")</f>
        <v/>
      </c>
      <c r="G337" s="61" t="str">
        <f>IF(LEN('ÚHRADOVÝ KATALOG VZP - ZP'!G341)&gt;0,UPPER('ÚHRADOVÝ KATALOG VZP - ZP'!G341),"")</f>
        <v/>
      </c>
      <c r="H337" s="61" t="str">
        <f>IF(LEN('ÚHRADOVÝ KATALOG VZP - ZP'!H341)&gt;0,UPPER('ÚHRADOVÝ KATALOG VZP - ZP'!H341),"")</f>
        <v/>
      </c>
      <c r="I337" s="61" t="str">
        <f>IF(LEN('ÚHRADOVÝ KATALOG VZP - ZP'!I341)&gt;0,UPPER('ÚHRADOVÝ KATALOG VZP - ZP'!I341),"")</f>
        <v/>
      </c>
      <c r="J337" s="62" t="str">
        <f>IF(LEN('ÚHRADOVÝ KATALOG VZP - ZP'!J341)&gt;0,'ÚHRADOVÝ KATALOG VZP - ZP'!J341,"")</f>
        <v/>
      </c>
      <c r="K337" s="61" t="str">
        <f>IF(LEN('ÚHRADOVÝ KATALOG VZP - ZP'!K341)&gt;0,UPPER('ÚHRADOVÝ KATALOG VZP - ZP'!K341),"")</f>
        <v/>
      </c>
      <c r="L337" s="63" t="str">
        <f>IF(LEN('ÚHRADOVÝ KATALOG VZP - ZP'!L341)&gt;0,'ÚHRADOVÝ KATALOG VZP - ZP'!L341,"")</f>
        <v/>
      </c>
      <c r="M337" s="64" t="str">
        <f>IF(LEN('ÚHRADOVÝ KATALOG VZP - ZP'!M341)&gt;0,'ÚHRADOVÝ KATALOG VZP - ZP'!M341,"")</f>
        <v/>
      </c>
      <c r="N337" s="48" t="str">
        <f>IF(LEN('ÚHRADOVÝ KATALOG VZP - ZP'!$N341)&gt;0,'ÚHRADOVÝ KATALOG VZP - ZP'!$N341,"")</f>
        <v/>
      </c>
      <c r="O337" s="48" t="str">
        <f>IF(LEN('ÚHRADOVÝ KATALOG VZP - ZP'!$N341)&gt;0,'ÚHRADOVÝ KATALOG VZP - ZP'!$N341,"")</f>
        <v/>
      </c>
      <c r="P337" s="65"/>
      <c r="Q337" s="66" t="str">
        <f>IF(LEN('ÚHRADOVÝ KATALOG VZP - ZP'!Q341)&gt;0,'ÚHRADOVÝ KATALOG VZP - ZP'!Q341,"")</f>
        <v/>
      </c>
      <c r="R337" s="67" t="str">
        <f>IF(LEN('ÚHRADOVÝ KATALOG VZP - ZP'!O341)&gt;0,'ÚHRADOVÝ KATALOG VZP - ZP'!O341,"")</f>
        <v/>
      </c>
    </row>
    <row r="338" spans="1:18" ht="30" customHeight="1" x14ac:dyDescent="0.2">
      <c r="A338" s="81" t="str">
        <f>IF(LEN('VZP - KONTROLA'!S342)=0,"",'ÚHRADOVÝ KATALOG VZP - ZP'!A342)</f>
        <v/>
      </c>
      <c r="B338" s="82" t="str">
        <f>IF(LEN('ÚHRADOVÝ KATALOG VZP - ZP'!B342)&gt;0,'ÚHRADOVÝ KATALOG VZP - ZP'!B342,"")</f>
        <v/>
      </c>
      <c r="C338" s="102" t="str">
        <f>IF(LEN('ÚHRADOVÝ KATALOG VZP - ZP'!C342)&gt;0,UPPER('ÚHRADOVÝ KATALOG VZP - ZP'!C342),"")</f>
        <v/>
      </c>
      <c r="D338" s="60" t="str">
        <f>IF(LEN('ÚHRADOVÝ KATALOG VZP - ZP'!D342)&gt;0,UPPER('ÚHRADOVÝ KATALOG VZP - ZP'!D342),"")</f>
        <v/>
      </c>
      <c r="E338" s="61" t="str">
        <f>IF(LEN('ÚHRADOVÝ KATALOG VZP - ZP'!E342)&gt;0,'ÚHRADOVÝ KATALOG VZP - ZP'!E342,"")</f>
        <v/>
      </c>
      <c r="F338" s="61" t="str">
        <f>IF(LEN('ÚHRADOVÝ KATALOG VZP - ZP'!F342)&gt;0,UPPER('ÚHRADOVÝ KATALOG VZP - ZP'!F342),"")</f>
        <v/>
      </c>
      <c r="G338" s="61" t="str">
        <f>IF(LEN('ÚHRADOVÝ KATALOG VZP - ZP'!G342)&gt;0,UPPER('ÚHRADOVÝ KATALOG VZP - ZP'!G342),"")</f>
        <v/>
      </c>
      <c r="H338" s="61" t="str">
        <f>IF(LEN('ÚHRADOVÝ KATALOG VZP - ZP'!H342)&gt;0,UPPER('ÚHRADOVÝ KATALOG VZP - ZP'!H342),"")</f>
        <v/>
      </c>
      <c r="I338" s="61" t="str">
        <f>IF(LEN('ÚHRADOVÝ KATALOG VZP - ZP'!I342)&gt;0,UPPER('ÚHRADOVÝ KATALOG VZP - ZP'!I342),"")</f>
        <v/>
      </c>
      <c r="J338" s="62" t="str">
        <f>IF(LEN('ÚHRADOVÝ KATALOG VZP - ZP'!J342)&gt;0,'ÚHRADOVÝ KATALOG VZP - ZP'!J342,"")</f>
        <v/>
      </c>
      <c r="K338" s="61" t="str">
        <f>IF(LEN('ÚHRADOVÝ KATALOG VZP - ZP'!K342)&gt;0,UPPER('ÚHRADOVÝ KATALOG VZP - ZP'!K342),"")</f>
        <v/>
      </c>
      <c r="L338" s="63" t="str">
        <f>IF(LEN('ÚHRADOVÝ KATALOG VZP - ZP'!L342)&gt;0,'ÚHRADOVÝ KATALOG VZP - ZP'!L342,"")</f>
        <v/>
      </c>
      <c r="M338" s="64" t="str">
        <f>IF(LEN('ÚHRADOVÝ KATALOG VZP - ZP'!M342)&gt;0,'ÚHRADOVÝ KATALOG VZP - ZP'!M342,"")</f>
        <v/>
      </c>
      <c r="N338" s="48" t="str">
        <f>IF(LEN('ÚHRADOVÝ KATALOG VZP - ZP'!$N342)&gt;0,'ÚHRADOVÝ KATALOG VZP - ZP'!$N342,"")</f>
        <v/>
      </c>
      <c r="O338" s="48" t="str">
        <f>IF(LEN('ÚHRADOVÝ KATALOG VZP - ZP'!$N342)&gt;0,'ÚHRADOVÝ KATALOG VZP - ZP'!$N342,"")</f>
        <v/>
      </c>
      <c r="P338" s="65"/>
      <c r="Q338" s="66" t="str">
        <f>IF(LEN('ÚHRADOVÝ KATALOG VZP - ZP'!Q342)&gt;0,'ÚHRADOVÝ KATALOG VZP - ZP'!Q342,"")</f>
        <v/>
      </c>
      <c r="R338" s="67" t="str">
        <f>IF(LEN('ÚHRADOVÝ KATALOG VZP - ZP'!O342)&gt;0,'ÚHRADOVÝ KATALOG VZP - ZP'!O342,"")</f>
        <v/>
      </c>
    </row>
    <row r="339" spans="1:18" ht="30" customHeight="1" x14ac:dyDescent="0.2">
      <c r="A339" s="81" t="str">
        <f>IF(LEN('VZP - KONTROLA'!S343)=0,"",'ÚHRADOVÝ KATALOG VZP - ZP'!A343)</f>
        <v/>
      </c>
      <c r="B339" s="82" t="str">
        <f>IF(LEN('ÚHRADOVÝ KATALOG VZP - ZP'!B343)&gt;0,'ÚHRADOVÝ KATALOG VZP - ZP'!B343,"")</f>
        <v/>
      </c>
      <c r="C339" s="102" t="str">
        <f>IF(LEN('ÚHRADOVÝ KATALOG VZP - ZP'!C343)&gt;0,UPPER('ÚHRADOVÝ KATALOG VZP - ZP'!C343),"")</f>
        <v/>
      </c>
      <c r="D339" s="60" t="str">
        <f>IF(LEN('ÚHRADOVÝ KATALOG VZP - ZP'!D343)&gt;0,UPPER('ÚHRADOVÝ KATALOG VZP - ZP'!D343),"")</f>
        <v/>
      </c>
      <c r="E339" s="61" t="str">
        <f>IF(LEN('ÚHRADOVÝ KATALOG VZP - ZP'!E343)&gt;0,'ÚHRADOVÝ KATALOG VZP - ZP'!E343,"")</f>
        <v/>
      </c>
      <c r="F339" s="61" t="str">
        <f>IF(LEN('ÚHRADOVÝ KATALOG VZP - ZP'!F343)&gt;0,UPPER('ÚHRADOVÝ KATALOG VZP - ZP'!F343),"")</f>
        <v/>
      </c>
      <c r="G339" s="61" t="str">
        <f>IF(LEN('ÚHRADOVÝ KATALOG VZP - ZP'!G343)&gt;0,UPPER('ÚHRADOVÝ KATALOG VZP - ZP'!G343),"")</f>
        <v/>
      </c>
      <c r="H339" s="61" t="str">
        <f>IF(LEN('ÚHRADOVÝ KATALOG VZP - ZP'!H343)&gt;0,UPPER('ÚHRADOVÝ KATALOG VZP - ZP'!H343),"")</f>
        <v/>
      </c>
      <c r="I339" s="61" t="str">
        <f>IF(LEN('ÚHRADOVÝ KATALOG VZP - ZP'!I343)&gt;0,UPPER('ÚHRADOVÝ KATALOG VZP - ZP'!I343),"")</f>
        <v/>
      </c>
      <c r="J339" s="62" t="str">
        <f>IF(LEN('ÚHRADOVÝ KATALOG VZP - ZP'!J343)&gt;0,'ÚHRADOVÝ KATALOG VZP - ZP'!J343,"")</f>
        <v/>
      </c>
      <c r="K339" s="61" t="str">
        <f>IF(LEN('ÚHRADOVÝ KATALOG VZP - ZP'!K343)&gt;0,UPPER('ÚHRADOVÝ KATALOG VZP - ZP'!K343),"")</f>
        <v/>
      </c>
      <c r="L339" s="63" t="str">
        <f>IF(LEN('ÚHRADOVÝ KATALOG VZP - ZP'!L343)&gt;0,'ÚHRADOVÝ KATALOG VZP - ZP'!L343,"")</f>
        <v/>
      </c>
      <c r="M339" s="64" t="str">
        <f>IF(LEN('ÚHRADOVÝ KATALOG VZP - ZP'!M343)&gt;0,'ÚHRADOVÝ KATALOG VZP - ZP'!M343,"")</f>
        <v/>
      </c>
      <c r="N339" s="48" t="str">
        <f>IF(LEN('ÚHRADOVÝ KATALOG VZP - ZP'!$N343)&gt;0,'ÚHRADOVÝ KATALOG VZP - ZP'!$N343,"")</f>
        <v/>
      </c>
      <c r="O339" s="48" t="str">
        <f>IF(LEN('ÚHRADOVÝ KATALOG VZP - ZP'!$N343)&gt;0,'ÚHRADOVÝ KATALOG VZP - ZP'!$N343,"")</f>
        <v/>
      </c>
      <c r="P339" s="65"/>
      <c r="Q339" s="66" t="str">
        <f>IF(LEN('ÚHRADOVÝ KATALOG VZP - ZP'!Q343)&gt;0,'ÚHRADOVÝ KATALOG VZP - ZP'!Q343,"")</f>
        <v/>
      </c>
      <c r="R339" s="67" t="str">
        <f>IF(LEN('ÚHRADOVÝ KATALOG VZP - ZP'!O343)&gt;0,'ÚHRADOVÝ KATALOG VZP - ZP'!O343,"")</f>
        <v/>
      </c>
    </row>
    <row r="340" spans="1:18" ht="30" customHeight="1" x14ac:dyDescent="0.2">
      <c r="A340" s="81" t="str">
        <f>IF(LEN('VZP - KONTROLA'!S344)=0,"",'ÚHRADOVÝ KATALOG VZP - ZP'!A344)</f>
        <v/>
      </c>
      <c r="B340" s="82" t="str">
        <f>IF(LEN('ÚHRADOVÝ KATALOG VZP - ZP'!B344)&gt;0,'ÚHRADOVÝ KATALOG VZP - ZP'!B344,"")</f>
        <v/>
      </c>
      <c r="C340" s="102" t="str">
        <f>IF(LEN('ÚHRADOVÝ KATALOG VZP - ZP'!C344)&gt;0,UPPER('ÚHRADOVÝ KATALOG VZP - ZP'!C344),"")</f>
        <v/>
      </c>
      <c r="D340" s="60" t="str">
        <f>IF(LEN('ÚHRADOVÝ KATALOG VZP - ZP'!D344)&gt;0,UPPER('ÚHRADOVÝ KATALOG VZP - ZP'!D344),"")</f>
        <v/>
      </c>
      <c r="E340" s="61" t="str">
        <f>IF(LEN('ÚHRADOVÝ KATALOG VZP - ZP'!E344)&gt;0,'ÚHRADOVÝ KATALOG VZP - ZP'!E344,"")</f>
        <v/>
      </c>
      <c r="F340" s="61" t="str">
        <f>IF(LEN('ÚHRADOVÝ KATALOG VZP - ZP'!F344)&gt;0,UPPER('ÚHRADOVÝ KATALOG VZP - ZP'!F344),"")</f>
        <v/>
      </c>
      <c r="G340" s="61" t="str">
        <f>IF(LEN('ÚHRADOVÝ KATALOG VZP - ZP'!G344)&gt;0,UPPER('ÚHRADOVÝ KATALOG VZP - ZP'!G344),"")</f>
        <v/>
      </c>
      <c r="H340" s="61" t="str">
        <f>IF(LEN('ÚHRADOVÝ KATALOG VZP - ZP'!H344)&gt;0,UPPER('ÚHRADOVÝ KATALOG VZP - ZP'!H344),"")</f>
        <v/>
      </c>
      <c r="I340" s="61" t="str">
        <f>IF(LEN('ÚHRADOVÝ KATALOG VZP - ZP'!I344)&gt;0,UPPER('ÚHRADOVÝ KATALOG VZP - ZP'!I344),"")</f>
        <v/>
      </c>
      <c r="J340" s="62" t="str">
        <f>IF(LEN('ÚHRADOVÝ KATALOG VZP - ZP'!J344)&gt;0,'ÚHRADOVÝ KATALOG VZP - ZP'!J344,"")</f>
        <v/>
      </c>
      <c r="K340" s="61" t="str">
        <f>IF(LEN('ÚHRADOVÝ KATALOG VZP - ZP'!K344)&gt;0,UPPER('ÚHRADOVÝ KATALOG VZP - ZP'!K344),"")</f>
        <v/>
      </c>
      <c r="L340" s="63" t="str">
        <f>IF(LEN('ÚHRADOVÝ KATALOG VZP - ZP'!L344)&gt;0,'ÚHRADOVÝ KATALOG VZP - ZP'!L344,"")</f>
        <v/>
      </c>
      <c r="M340" s="64" t="str">
        <f>IF(LEN('ÚHRADOVÝ KATALOG VZP - ZP'!M344)&gt;0,'ÚHRADOVÝ KATALOG VZP - ZP'!M344,"")</f>
        <v/>
      </c>
      <c r="N340" s="48" t="str">
        <f>IF(LEN('ÚHRADOVÝ KATALOG VZP - ZP'!$N344)&gt;0,'ÚHRADOVÝ KATALOG VZP - ZP'!$N344,"")</f>
        <v/>
      </c>
      <c r="O340" s="48" t="str">
        <f>IF(LEN('ÚHRADOVÝ KATALOG VZP - ZP'!$N344)&gt;0,'ÚHRADOVÝ KATALOG VZP - ZP'!$N344,"")</f>
        <v/>
      </c>
      <c r="P340" s="65"/>
      <c r="Q340" s="66" t="str">
        <f>IF(LEN('ÚHRADOVÝ KATALOG VZP - ZP'!Q344)&gt;0,'ÚHRADOVÝ KATALOG VZP - ZP'!Q344,"")</f>
        <v/>
      </c>
      <c r="R340" s="67" t="str">
        <f>IF(LEN('ÚHRADOVÝ KATALOG VZP - ZP'!O344)&gt;0,'ÚHRADOVÝ KATALOG VZP - ZP'!O344,"")</f>
        <v/>
      </c>
    </row>
    <row r="341" spans="1:18" ht="30" customHeight="1" x14ac:dyDescent="0.2">
      <c r="A341" s="81" t="str">
        <f>IF(LEN('VZP - KONTROLA'!S345)=0,"",'ÚHRADOVÝ KATALOG VZP - ZP'!A345)</f>
        <v/>
      </c>
      <c r="B341" s="82" t="str">
        <f>IF(LEN('ÚHRADOVÝ KATALOG VZP - ZP'!B345)&gt;0,'ÚHRADOVÝ KATALOG VZP - ZP'!B345,"")</f>
        <v/>
      </c>
      <c r="C341" s="102" t="str">
        <f>IF(LEN('ÚHRADOVÝ KATALOG VZP - ZP'!C345)&gt;0,UPPER('ÚHRADOVÝ KATALOG VZP - ZP'!C345),"")</f>
        <v/>
      </c>
      <c r="D341" s="60" t="str">
        <f>IF(LEN('ÚHRADOVÝ KATALOG VZP - ZP'!D345)&gt;0,UPPER('ÚHRADOVÝ KATALOG VZP - ZP'!D345),"")</f>
        <v/>
      </c>
      <c r="E341" s="61" t="str">
        <f>IF(LEN('ÚHRADOVÝ KATALOG VZP - ZP'!E345)&gt;0,'ÚHRADOVÝ KATALOG VZP - ZP'!E345,"")</f>
        <v/>
      </c>
      <c r="F341" s="61" t="str">
        <f>IF(LEN('ÚHRADOVÝ KATALOG VZP - ZP'!F345)&gt;0,UPPER('ÚHRADOVÝ KATALOG VZP - ZP'!F345),"")</f>
        <v/>
      </c>
      <c r="G341" s="61" t="str">
        <f>IF(LEN('ÚHRADOVÝ KATALOG VZP - ZP'!G345)&gt;0,UPPER('ÚHRADOVÝ KATALOG VZP - ZP'!G345),"")</f>
        <v/>
      </c>
      <c r="H341" s="61" t="str">
        <f>IF(LEN('ÚHRADOVÝ KATALOG VZP - ZP'!H345)&gt;0,UPPER('ÚHRADOVÝ KATALOG VZP - ZP'!H345),"")</f>
        <v/>
      </c>
      <c r="I341" s="61" t="str">
        <f>IF(LEN('ÚHRADOVÝ KATALOG VZP - ZP'!I345)&gt;0,UPPER('ÚHRADOVÝ KATALOG VZP - ZP'!I345),"")</f>
        <v/>
      </c>
      <c r="J341" s="62" t="str">
        <f>IF(LEN('ÚHRADOVÝ KATALOG VZP - ZP'!J345)&gt;0,'ÚHRADOVÝ KATALOG VZP - ZP'!J345,"")</f>
        <v/>
      </c>
      <c r="K341" s="61" t="str">
        <f>IF(LEN('ÚHRADOVÝ KATALOG VZP - ZP'!K345)&gt;0,UPPER('ÚHRADOVÝ KATALOG VZP - ZP'!K345),"")</f>
        <v/>
      </c>
      <c r="L341" s="63" t="str">
        <f>IF(LEN('ÚHRADOVÝ KATALOG VZP - ZP'!L345)&gt;0,'ÚHRADOVÝ KATALOG VZP - ZP'!L345,"")</f>
        <v/>
      </c>
      <c r="M341" s="64" t="str">
        <f>IF(LEN('ÚHRADOVÝ KATALOG VZP - ZP'!M345)&gt;0,'ÚHRADOVÝ KATALOG VZP - ZP'!M345,"")</f>
        <v/>
      </c>
      <c r="N341" s="48" t="str">
        <f>IF(LEN('ÚHRADOVÝ KATALOG VZP - ZP'!$N345)&gt;0,'ÚHRADOVÝ KATALOG VZP - ZP'!$N345,"")</f>
        <v/>
      </c>
      <c r="O341" s="48" t="str">
        <f>IF(LEN('ÚHRADOVÝ KATALOG VZP - ZP'!$N345)&gt;0,'ÚHRADOVÝ KATALOG VZP - ZP'!$N345,"")</f>
        <v/>
      </c>
      <c r="P341" s="65"/>
      <c r="Q341" s="66" t="str">
        <f>IF(LEN('ÚHRADOVÝ KATALOG VZP - ZP'!Q345)&gt;0,'ÚHRADOVÝ KATALOG VZP - ZP'!Q345,"")</f>
        <v/>
      </c>
      <c r="R341" s="67" t="str">
        <f>IF(LEN('ÚHRADOVÝ KATALOG VZP - ZP'!O345)&gt;0,'ÚHRADOVÝ KATALOG VZP - ZP'!O345,"")</f>
        <v/>
      </c>
    </row>
    <row r="342" spans="1:18" ht="30" customHeight="1" x14ac:dyDescent="0.2">
      <c r="A342" s="81" t="str">
        <f>IF(LEN('VZP - KONTROLA'!S346)=0,"",'ÚHRADOVÝ KATALOG VZP - ZP'!A346)</f>
        <v/>
      </c>
      <c r="B342" s="82" t="str">
        <f>IF(LEN('ÚHRADOVÝ KATALOG VZP - ZP'!B346)&gt;0,'ÚHRADOVÝ KATALOG VZP - ZP'!B346,"")</f>
        <v/>
      </c>
      <c r="C342" s="102" t="str">
        <f>IF(LEN('ÚHRADOVÝ KATALOG VZP - ZP'!C346)&gt;0,UPPER('ÚHRADOVÝ KATALOG VZP - ZP'!C346),"")</f>
        <v/>
      </c>
      <c r="D342" s="60" t="str">
        <f>IF(LEN('ÚHRADOVÝ KATALOG VZP - ZP'!D346)&gt;0,UPPER('ÚHRADOVÝ KATALOG VZP - ZP'!D346),"")</f>
        <v/>
      </c>
      <c r="E342" s="61" t="str">
        <f>IF(LEN('ÚHRADOVÝ KATALOG VZP - ZP'!E346)&gt;0,'ÚHRADOVÝ KATALOG VZP - ZP'!E346,"")</f>
        <v/>
      </c>
      <c r="F342" s="61" t="str">
        <f>IF(LEN('ÚHRADOVÝ KATALOG VZP - ZP'!F346)&gt;0,UPPER('ÚHRADOVÝ KATALOG VZP - ZP'!F346),"")</f>
        <v/>
      </c>
      <c r="G342" s="61" t="str">
        <f>IF(LEN('ÚHRADOVÝ KATALOG VZP - ZP'!G346)&gt;0,UPPER('ÚHRADOVÝ KATALOG VZP - ZP'!G346),"")</f>
        <v/>
      </c>
      <c r="H342" s="61" t="str">
        <f>IF(LEN('ÚHRADOVÝ KATALOG VZP - ZP'!H346)&gt;0,UPPER('ÚHRADOVÝ KATALOG VZP - ZP'!H346),"")</f>
        <v/>
      </c>
      <c r="I342" s="61" t="str">
        <f>IF(LEN('ÚHRADOVÝ KATALOG VZP - ZP'!I346)&gt;0,UPPER('ÚHRADOVÝ KATALOG VZP - ZP'!I346),"")</f>
        <v/>
      </c>
      <c r="J342" s="62" t="str">
        <f>IF(LEN('ÚHRADOVÝ KATALOG VZP - ZP'!J346)&gt;0,'ÚHRADOVÝ KATALOG VZP - ZP'!J346,"")</f>
        <v/>
      </c>
      <c r="K342" s="61" t="str">
        <f>IF(LEN('ÚHRADOVÝ KATALOG VZP - ZP'!K346)&gt;0,UPPER('ÚHRADOVÝ KATALOG VZP - ZP'!K346),"")</f>
        <v/>
      </c>
      <c r="L342" s="63" t="str">
        <f>IF(LEN('ÚHRADOVÝ KATALOG VZP - ZP'!L346)&gt;0,'ÚHRADOVÝ KATALOG VZP - ZP'!L346,"")</f>
        <v/>
      </c>
      <c r="M342" s="64" t="str">
        <f>IF(LEN('ÚHRADOVÝ KATALOG VZP - ZP'!M346)&gt;0,'ÚHRADOVÝ KATALOG VZP - ZP'!M346,"")</f>
        <v/>
      </c>
      <c r="N342" s="48" t="str">
        <f>IF(LEN('ÚHRADOVÝ KATALOG VZP - ZP'!$N346)&gt;0,'ÚHRADOVÝ KATALOG VZP - ZP'!$N346,"")</f>
        <v/>
      </c>
      <c r="O342" s="48" t="str">
        <f>IF(LEN('ÚHRADOVÝ KATALOG VZP - ZP'!$N346)&gt;0,'ÚHRADOVÝ KATALOG VZP - ZP'!$N346,"")</f>
        <v/>
      </c>
      <c r="P342" s="65"/>
      <c r="Q342" s="66" t="str">
        <f>IF(LEN('ÚHRADOVÝ KATALOG VZP - ZP'!Q346)&gt;0,'ÚHRADOVÝ KATALOG VZP - ZP'!Q346,"")</f>
        <v/>
      </c>
      <c r="R342" s="67" t="str">
        <f>IF(LEN('ÚHRADOVÝ KATALOG VZP - ZP'!O346)&gt;0,'ÚHRADOVÝ KATALOG VZP - ZP'!O346,"")</f>
        <v/>
      </c>
    </row>
    <row r="343" spans="1:18" ht="30" customHeight="1" x14ac:dyDescent="0.2">
      <c r="A343" s="81" t="str">
        <f>IF(LEN('VZP - KONTROLA'!S347)=0,"",'ÚHRADOVÝ KATALOG VZP - ZP'!A347)</f>
        <v/>
      </c>
      <c r="B343" s="82" t="str">
        <f>IF(LEN('ÚHRADOVÝ KATALOG VZP - ZP'!B347)&gt;0,'ÚHRADOVÝ KATALOG VZP - ZP'!B347,"")</f>
        <v/>
      </c>
      <c r="C343" s="102" t="str">
        <f>IF(LEN('ÚHRADOVÝ KATALOG VZP - ZP'!C347)&gt;0,UPPER('ÚHRADOVÝ KATALOG VZP - ZP'!C347),"")</f>
        <v/>
      </c>
      <c r="D343" s="60" t="str">
        <f>IF(LEN('ÚHRADOVÝ KATALOG VZP - ZP'!D347)&gt;0,UPPER('ÚHRADOVÝ KATALOG VZP - ZP'!D347),"")</f>
        <v/>
      </c>
      <c r="E343" s="61" t="str">
        <f>IF(LEN('ÚHRADOVÝ KATALOG VZP - ZP'!E347)&gt;0,'ÚHRADOVÝ KATALOG VZP - ZP'!E347,"")</f>
        <v/>
      </c>
      <c r="F343" s="61" t="str">
        <f>IF(LEN('ÚHRADOVÝ KATALOG VZP - ZP'!F347)&gt;0,UPPER('ÚHRADOVÝ KATALOG VZP - ZP'!F347),"")</f>
        <v/>
      </c>
      <c r="G343" s="61" t="str">
        <f>IF(LEN('ÚHRADOVÝ KATALOG VZP - ZP'!G347)&gt;0,UPPER('ÚHRADOVÝ KATALOG VZP - ZP'!G347),"")</f>
        <v/>
      </c>
      <c r="H343" s="61" t="str">
        <f>IF(LEN('ÚHRADOVÝ KATALOG VZP - ZP'!H347)&gt;0,UPPER('ÚHRADOVÝ KATALOG VZP - ZP'!H347),"")</f>
        <v/>
      </c>
      <c r="I343" s="61" t="str">
        <f>IF(LEN('ÚHRADOVÝ KATALOG VZP - ZP'!I347)&gt;0,UPPER('ÚHRADOVÝ KATALOG VZP - ZP'!I347),"")</f>
        <v/>
      </c>
      <c r="J343" s="62" t="str">
        <f>IF(LEN('ÚHRADOVÝ KATALOG VZP - ZP'!J347)&gt;0,'ÚHRADOVÝ KATALOG VZP - ZP'!J347,"")</f>
        <v/>
      </c>
      <c r="K343" s="61" t="str">
        <f>IF(LEN('ÚHRADOVÝ KATALOG VZP - ZP'!K347)&gt;0,UPPER('ÚHRADOVÝ KATALOG VZP - ZP'!K347),"")</f>
        <v/>
      </c>
      <c r="L343" s="63" t="str">
        <f>IF(LEN('ÚHRADOVÝ KATALOG VZP - ZP'!L347)&gt;0,'ÚHRADOVÝ KATALOG VZP - ZP'!L347,"")</f>
        <v/>
      </c>
      <c r="M343" s="64" t="str">
        <f>IF(LEN('ÚHRADOVÝ KATALOG VZP - ZP'!M347)&gt;0,'ÚHRADOVÝ KATALOG VZP - ZP'!M347,"")</f>
        <v/>
      </c>
      <c r="N343" s="48" t="str">
        <f>IF(LEN('ÚHRADOVÝ KATALOG VZP - ZP'!$N347)&gt;0,'ÚHRADOVÝ KATALOG VZP - ZP'!$N347,"")</f>
        <v/>
      </c>
      <c r="O343" s="48" t="str">
        <f>IF(LEN('ÚHRADOVÝ KATALOG VZP - ZP'!$N347)&gt;0,'ÚHRADOVÝ KATALOG VZP - ZP'!$N347,"")</f>
        <v/>
      </c>
      <c r="P343" s="65"/>
      <c r="Q343" s="66" t="str">
        <f>IF(LEN('ÚHRADOVÝ KATALOG VZP - ZP'!Q347)&gt;0,'ÚHRADOVÝ KATALOG VZP - ZP'!Q347,"")</f>
        <v/>
      </c>
      <c r="R343" s="67" t="str">
        <f>IF(LEN('ÚHRADOVÝ KATALOG VZP - ZP'!O347)&gt;0,'ÚHRADOVÝ KATALOG VZP - ZP'!O347,"")</f>
        <v/>
      </c>
    </row>
    <row r="344" spans="1:18" ht="30" customHeight="1" x14ac:dyDescent="0.2">
      <c r="A344" s="81" t="str">
        <f>IF(LEN('VZP - KONTROLA'!S348)=0,"",'ÚHRADOVÝ KATALOG VZP - ZP'!A348)</f>
        <v/>
      </c>
      <c r="B344" s="82" t="str">
        <f>IF(LEN('ÚHRADOVÝ KATALOG VZP - ZP'!B348)&gt;0,'ÚHRADOVÝ KATALOG VZP - ZP'!B348,"")</f>
        <v/>
      </c>
      <c r="C344" s="102" t="str">
        <f>IF(LEN('ÚHRADOVÝ KATALOG VZP - ZP'!C348)&gt;0,UPPER('ÚHRADOVÝ KATALOG VZP - ZP'!C348),"")</f>
        <v/>
      </c>
      <c r="D344" s="60" t="str">
        <f>IF(LEN('ÚHRADOVÝ KATALOG VZP - ZP'!D348)&gt;0,UPPER('ÚHRADOVÝ KATALOG VZP - ZP'!D348),"")</f>
        <v/>
      </c>
      <c r="E344" s="61" t="str">
        <f>IF(LEN('ÚHRADOVÝ KATALOG VZP - ZP'!E348)&gt;0,'ÚHRADOVÝ KATALOG VZP - ZP'!E348,"")</f>
        <v/>
      </c>
      <c r="F344" s="61" t="str">
        <f>IF(LEN('ÚHRADOVÝ KATALOG VZP - ZP'!F348)&gt;0,UPPER('ÚHRADOVÝ KATALOG VZP - ZP'!F348),"")</f>
        <v/>
      </c>
      <c r="G344" s="61" t="str">
        <f>IF(LEN('ÚHRADOVÝ KATALOG VZP - ZP'!G348)&gt;0,UPPER('ÚHRADOVÝ KATALOG VZP - ZP'!G348),"")</f>
        <v/>
      </c>
      <c r="H344" s="61" t="str">
        <f>IF(LEN('ÚHRADOVÝ KATALOG VZP - ZP'!H348)&gt;0,UPPER('ÚHRADOVÝ KATALOG VZP - ZP'!H348),"")</f>
        <v/>
      </c>
      <c r="I344" s="61" t="str">
        <f>IF(LEN('ÚHRADOVÝ KATALOG VZP - ZP'!I348)&gt;0,UPPER('ÚHRADOVÝ KATALOG VZP - ZP'!I348),"")</f>
        <v/>
      </c>
      <c r="J344" s="62" t="str">
        <f>IF(LEN('ÚHRADOVÝ KATALOG VZP - ZP'!J348)&gt;0,'ÚHRADOVÝ KATALOG VZP - ZP'!J348,"")</f>
        <v/>
      </c>
      <c r="K344" s="61" t="str">
        <f>IF(LEN('ÚHRADOVÝ KATALOG VZP - ZP'!K348)&gt;0,UPPER('ÚHRADOVÝ KATALOG VZP - ZP'!K348),"")</f>
        <v/>
      </c>
      <c r="L344" s="63" t="str">
        <f>IF(LEN('ÚHRADOVÝ KATALOG VZP - ZP'!L348)&gt;0,'ÚHRADOVÝ KATALOG VZP - ZP'!L348,"")</f>
        <v/>
      </c>
      <c r="M344" s="64" t="str">
        <f>IF(LEN('ÚHRADOVÝ KATALOG VZP - ZP'!M348)&gt;0,'ÚHRADOVÝ KATALOG VZP - ZP'!M348,"")</f>
        <v/>
      </c>
      <c r="N344" s="48" t="str">
        <f>IF(LEN('ÚHRADOVÝ KATALOG VZP - ZP'!$N348)&gt;0,'ÚHRADOVÝ KATALOG VZP - ZP'!$N348,"")</f>
        <v/>
      </c>
      <c r="O344" s="48" t="str">
        <f>IF(LEN('ÚHRADOVÝ KATALOG VZP - ZP'!$N348)&gt;0,'ÚHRADOVÝ KATALOG VZP - ZP'!$N348,"")</f>
        <v/>
      </c>
      <c r="P344" s="65"/>
      <c r="Q344" s="66" t="str">
        <f>IF(LEN('ÚHRADOVÝ KATALOG VZP - ZP'!Q348)&gt;0,'ÚHRADOVÝ KATALOG VZP - ZP'!Q348,"")</f>
        <v/>
      </c>
      <c r="R344" s="67" t="str">
        <f>IF(LEN('ÚHRADOVÝ KATALOG VZP - ZP'!O348)&gt;0,'ÚHRADOVÝ KATALOG VZP - ZP'!O348,"")</f>
        <v/>
      </c>
    </row>
    <row r="345" spans="1:18" ht="30" customHeight="1" x14ac:dyDescent="0.2">
      <c r="A345" s="81" t="str">
        <f>IF(LEN('VZP - KONTROLA'!S349)=0,"",'ÚHRADOVÝ KATALOG VZP - ZP'!A349)</f>
        <v/>
      </c>
      <c r="B345" s="82" t="str">
        <f>IF(LEN('ÚHRADOVÝ KATALOG VZP - ZP'!B349)&gt;0,'ÚHRADOVÝ KATALOG VZP - ZP'!B349,"")</f>
        <v/>
      </c>
      <c r="C345" s="102" t="str">
        <f>IF(LEN('ÚHRADOVÝ KATALOG VZP - ZP'!C349)&gt;0,UPPER('ÚHRADOVÝ KATALOG VZP - ZP'!C349),"")</f>
        <v/>
      </c>
      <c r="D345" s="60" t="str">
        <f>IF(LEN('ÚHRADOVÝ KATALOG VZP - ZP'!D349)&gt;0,UPPER('ÚHRADOVÝ KATALOG VZP - ZP'!D349),"")</f>
        <v/>
      </c>
      <c r="E345" s="61" t="str">
        <f>IF(LEN('ÚHRADOVÝ KATALOG VZP - ZP'!E349)&gt;0,'ÚHRADOVÝ KATALOG VZP - ZP'!E349,"")</f>
        <v/>
      </c>
      <c r="F345" s="61" t="str">
        <f>IF(LEN('ÚHRADOVÝ KATALOG VZP - ZP'!F349)&gt;0,UPPER('ÚHRADOVÝ KATALOG VZP - ZP'!F349),"")</f>
        <v/>
      </c>
      <c r="G345" s="61" t="str">
        <f>IF(LEN('ÚHRADOVÝ KATALOG VZP - ZP'!G349)&gt;0,UPPER('ÚHRADOVÝ KATALOG VZP - ZP'!G349),"")</f>
        <v/>
      </c>
      <c r="H345" s="61" t="str">
        <f>IF(LEN('ÚHRADOVÝ KATALOG VZP - ZP'!H349)&gt;0,UPPER('ÚHRADOVÝ KATALOG VZP - ZP'!H349),"")</f>
        <v/>
      </c>
      <c r="I345" s="61" t="str">
        <f>IF(LEN('ÚHRADOVÝ KATALOG VZP - ZP'!I349)&gt;0,UPPER('ÚHRADOVÝ KATALOG VZP - ZP'!I349),"")</f>
        <v/>
      </c>
      <c r="J345" s="62" t="str">
        <f>IF(LEN('ÚHRADOVÝ KATALOG VZP - ZP'!J349)&gt;0,'ÚHRADOVÝ KATALOG VZP - ZP'!J349,"")</f>
        <v/>
      </c>
      <c r="K345" s="61" t="str">
        <f>IF(LEN('ÚHRADOVÝ KATALOG VZP - ZP'!K349)&gt;0,UPPER('ÚHRADOVÝ KATALOG VZP - ZP'!K349),"")</f>
        <v/>
      </c>
      <c r="L345" s="63" t="str">
        <f>IF(LEN('ÚHRADOVÝ KATALOG VZP - ZP'!L349)&gt;0,'ÚHRADOVÝ KATALOG VZP - ZP'!L349,"")</f>
        <v/>
      </c>
      <c r="M345" s="64" t="str">
        <f>IF(LEN('ÚHRADOVÝ KATALOG VZP - ZP'!M349)&gt;0,'ÚHRADOVÝ KATALOG VZP - ZP'!M349,"")</f>
        <v/>
      </c>
      <c r="N345" s="48" t="str">
        <f>IF(LEN('ÚHRADOVÝ KATALOG VZP - ZP'!$N349)&gt;0,'ÚHRADOVÝ KATALOG VZP - ZP'!$N349,"")</f>
        <v/>
      </c>
      <c r="O345" s="48" t="str">
        <f>IF(LEN('ÚHRADOVÝ KATALOG VZP - ZP'!$N349)&gt;0,'ÚHRADOVÝ KATALOG VZP - ZP'!$N349,"")</f>
        <v/>
      </c>
      <c r="P345" s="65"/>
      <c r="Q345" s="66" t="str">
        <f>IF(LEN('ÚHRADOVÝ KATALOG VZP - ZP'!Q349)&gt;0,'ÚHRADOVÝ KATALOG VZP - ZP'!Q349,"")</f>
        <v/>
      </c>
      <c r="R345" s="67" t="str">
        <f>IF(LEN('ÚHRADOVÝ KATALOG VZP - ZP'!O349)&gt;0,'ÚHRADOVÝ KATALOG VZP - ZP'!O349,"")</f>
        <v/>
      </c>
    </row>
    <row r="346" spans="1:18" ht="30" customHeight="1" x14ac:dyDescent="0.2">
      <c r="A346" s="81" t="str">
        <f>IF(LEN('VZP - KONTROLA'!S350)=0,"",'ÚHRADOVÝ KATALOG VZP - ZP'!A350)</f>
        <v/>
      </c>
      <c r="B346" s="82" t="str">
        <f>IF(LEN('ÚHRADOVÝ KATALOG VZP - ZP'!B350)&gt;0,'ÚHRADOVÝ KATALOG VZP - ZP'!B350,"")</f>
        <v/>
      </c>
      <c r="C346" s="102" t="str">
        <f>IF(LEN('ÚHRADOVÝ KATALOG VZP - ZP'!C350)&gt;0,UPPER('ÚHRADOVÝ KATALOG VZP - ZP'!C350),"")</f>
        <v/>
      </c>
      <c r="D346" s="60" t="str">
        <f>IF(LEN('ÚHRADOVÝ KATALOG VZP - ZP'!D350)&gt;0,UPPER('ÚHRADOVÝ KATALOG VZP - ZP'!D350),"")</f>
        <v/>
      </c>
      <c r="E346" s="61" t="str">
        <f>IF(LEN('ÚHRADOVÝ KATALOG VZP - ZP'!E350)&gt;0,'ÚHRADOVÝ KATALOG VZP - ZP'!E350,"")</f>
        <v/>
      </c>
      <c r="F346" s="61" t="str">
        <f>IF(LEN('ÚHRADOVÝ KATALOG VZP - ZP'!F350)&gt;0,UPPER('ÚHRADOVÝ KATALOG VZP - ZP'!F350),"")</f>
        <v/>
      </c>
      <c r="G346" s="61" t="str">
        <f>IF(LEN('ÚHRADOVÝ KATALOG VZP - ZP'!G350)&gt;0,UPPER('ÚHRADOVÝ KATALOG VZP - ZP'!G350),"")</f>
        <v/>
      </c>
      <c r="H346" s="61" t="str">
        <f>IF(LEN('ÚHRADOVÝ KATALOG VZP - ZP'!H350)&gt;0,UPPER('ÚHRADOVÝ KATALOG VZP - ZP'!H350),"")</f>
        <v/>
      </c>
      <c r="I346" s="61" t="str">
        <f>IF(LEN('ÚHRADOVÝ KATALOG VZP - ZP'!I350)&gt;0,UPPER('ÚHRADOVÝ KATALOG VZP - ZP'!I350),"")</f>
        <v/>
      </c>
      <c r="J346" s="62" t="str">
        <f>IF(LEN('ÚHRADOVÝ KATALOG VZP - ZP'!J350)&gt;0,'ÚHRADOVÝ KATALOG VZP - ZP'!J350,"")</f>
        <v/>
      </c>
      <c r="K346" s="61" t="str">
        <f>IF(LEN('ÚHRADOVÝ KATALOG VZP - ZP'!K350)&gt;0,UPPER('ÚHRADOVÝ KATALOG VZP - ZP'!K350),"")</f>
        <v/>
      </c>
      <c r="L346" s="63" t="str">
        <f>IF(LEN('ÚHRADOVÝ KATALOG VZP - ZP'!L350)&gt;0,'ÚHRADOVÝ KATALOG VZP - ZP'!L350,"")</f>
        <v/>
      </c>
      <c r="M346" s="64" t="str">
        <f>IF(LEN('ÚHRADOVÝ KATALOG VZP - ZP'!M350)&gt;0,'ÚHRADOVÝ KATALOG VZP - ZP'!M350,"")</f>
        <v/>
      </c>
      <c r="N346" s="48" t="str">
        <f>IF(LEN('ÚHRADOVÝ KATALOG VZP - ZP'!$N350)&gt;0,'ÚHRADOVÝ KATALOG VZP - ZP'!$N350,"")</f>
        <v/>
      </c>
      <c r="O346" s="48" t="str">
        <f>IF(LEN('ÚHRADOVÝ KATALOG VZP - ZP'!$N350)&gt;0,'ÚHRADOVÝ KATALOG VZP - ZP'!$N350,"")</f>
        <v/>
      </c>
      <c r="P346" s="65"/>
      <c r="Q346" s="66" t="str">
        <f>IF(LEN('ÚHRADOVÝ KATALOG VZP - ZP'!Q350)&gt;0,'ÚHRADOVÝ KATALOG VZP - ZP'!Q350,"")</f>
        <v/>
      </c>
      <c r="R346" s="67" t="str">
        <f>IF(LEN('ÚHRADOVÝ KATALOG VZP - ZP'!O350)&gt;0,'ÚHRADOVÝ KATALOG VZP - ZP'!O350,"")</f>
        <v/>
      </c>
    </row>
    <row r="347" spans="1:18" ht="30" customHeight="1" x14ac:dyDescent="0.2">
      <c r="A347" s="81" t="str">
        <f>IF(LEN('VZP - KONTROLA'!S351)=0,"",'ÚHRADOVÝ KATALOG VZP - ZP'!A351)</f>
        <v/>
      </c>
      <c r="B347" s="82" t="str">
        <f>IF(LEN('ÚHRADOVÝ KATALOG VZP - ZP'!B351)&gt;0,'ÚHRADOVÝ KATALOG VZP - ZP'!B351,"")</f>
        <v/>
      </c>
      <c r="C347" s="102" t="str">
        <f>IF(LEN('ÚHRADOVÝ KATALOG VZP - ZP'!C351)&gt;0,UPPER('ÚHRADOVÝ KATALOG VZP - ZP'!C351),"")</f>
        <v/>
      </c>
      <c r="D347" s="60" t="str">
        <f>IF(LEN('ÚHRADOVÝ KATALOG VZP - ZP'!D351)&gt;0,UPPER('ÚHRADOVÝ KATALOG VZP - ZP'!D351),"")</f>
        <v/>
      </c>
      <c r="E347" s="61" t="str">
        <f>IF(LEN('ÚHRADOVÝ KATALOG VZP - ZP'!E351)&gt;0,'ÚHRADOVÝ KATALOG VZP - ZP'!E351,"")</f>
        <v/>
      </c>
      <c r="F347" s="61" t="str">
        <f>IF(LEN('ÚHRADOVÝ KATALOG VZP - ZP'!F351)&gt;0,UPPER('ÚHRADOVÝ KATALOG VZP - ZP'!F351),"")</f>
        <v/>
      </c>
      <c r="G347" s="61" t="str">
        <f>IF(LEN('ÚHRADOVÝ KATALOG VZP - ZP'!G351)&gt;0,UPPER('ÚHRADOVÝ KATALOG VZP - ZP'!G351),"")</f>
        <v/>
      </c>
      <c r="H347" s="61" t="str">
        <f>IF(LEN('ÚHRADOVÝ KATALOG VZP - ZP'!H351)&gt;0,UPPER('ÚHRADOVÝ KATALOG VZP - ZP'!H351),"")</f>
        <v/>
      </c>
      <c r="I347" s="61" t="str">
        <f>IF(LEN('ÚHRADOVÝ KATALOG VZP - ZP'!I351)&gt;0,UPPER('ÚHRADOVÝ KATALOG VZP - ZP'!I351),"")</f>
        <v/>
      </c>
      <c r="J347" s="62" t="str">
        <f>IF(LEN('ÚHRADOVÝ KATALOG VZP - ZP'!J351)&gt;0,'ÚHRADOVÝ KATALOG VZP - ZP'!J351,"")</f>
        <v/>
      </c>
      <c r="K347" s="61" t="str">
        <f>IF(LEN('ÚHRADOVÝ KATALOG VZP - ZP'!K351)&gt;0,UPPER('ÚHRADOVÝ KATALOG VZP - ZP'!K351),"")</f>
        <v/>
      </c>
      <c r="L347" s="63" t="str">
        <f>IF(LEN('ÚHRADOVÝ KATALOG VZP - ZP'!L351)&gt;0,'ÚHRADOVÝ KATALOG VZP - ZP'!L351,"")</f>
        <v/>
      </c>
      <c r="M347" s="64" t="str">
        <f>IF(LEN('ÚHRADOVÝ KATALOG VZP - ZP'!M351)&gt;0,'ÚHRADOVÝ KATALOG VZP - ZP'!M351,"")</f>
        <v/>
      </c>
      <c r="N347" s="48" t="str">
        <f>IF(LEN('ÚHRADOVÝ KATALOG VZP - ZP'!$N351)&gt;0,'ÚHRADOVÝ KATALOG VZP - ZP'!$N351,"")</f>
        <v/>
      </c>
      <c r="O347" s="48" t="str">
        <f>IF(LEN('ÚHRADOVÝ KATALOG VZP - ZP'!$N351)&gt;0,'ÚHRADOVÝ KATALOG VZP - ZP'!$N351,"")</f>
        <v/>
      </c>
      <c r="P347" s="65"/>
      <c r="Q347" s="66" t="str">
        <f>IF(LEN('ÚHRADOVÝ KATALOG VZP - ZP'!Q351)&gt;0,'ÚHRADOVÝ KATALOG VZP - ZP'!Q351,"")</f>
        <v/>
      </c>
      <c r="R347" s="67" t="str">
        <f>IF(LEN('ÚHRADOVÝ KATALOG VZP - ZP'!O351)&gt;0,'ÚHRADOVÝ KATALOG VZP - ZP'!O351,"")</f>
        <v/>
      </c>
    </row>
    <row r="348" spans="1:18" ht="30" customHeight="1" x14ac:dyDescent="0.2">
      <c r="A348" s="81" t="str">
        <f>IF(LEN('VZP - KONTROLA'!S352)=0,"",'ÚHRADOVÝ KATALOG VZP - ZP'!A352)</f>
        <v/>
      </c>
      <c r="B348" s="82" t="str">
        <f>IF(LEN('ÚHRADOVÝ KATALOG VZP - ZP'!B352)&gt;0,'ÚHRADOVÝ KATALOG VZP - ZP'!B352,"")</f>
        <v/>
      </c>
      <c r="C348" s="102" t="str">
        <f>IF(LEN('ÚHRADOVÝ KATALOG VZP - ZP'!C352)&gt;0,UPPER('ÚHRADOVÝ KATALOG VZP - ZP'!C352),"")</f>
        <v/>
      </c>
      <c r="D348" s="60" t="str">
        <f>IF(LEN('ÚHRADOVÝ KATALOG VZP - ZP'!D352)&gt;0,UPPER('ÚHRADOVÝ KATALOG VZP - ZP'!D352),"")</f>
        <v/>
      </c>
      <c r="E348" s="61" t="str">
        <f>IF(LEN('ÚHRADOVÝ KATALOG VZP - ZP'!E352)&gt;0,'ÚHRADOVÝ KATALOG VZP - ZP'!E352,"")</f>
        <v/>
      </c>
      <c r="F348" s="61" t="str">
        <f>IF(LEN('ÚHRADOVÝ KATALOG VZP - ZP'!F352)&gt;0,UPPER('ÚHRADOVÝ KATALOG VZP - ZP'!F352),"")</f>
        <v/>
      </c>
      <c r="G348" s="61" t="str">
        <f>IF(LEN('ÚHRADOVÝ KATALOG VZP - ZP'!G352)&gt;0,UPPER('ÚHRADOVÝ KATALOG VZP - ZP'!G352),"")</f>
        <v/>
      </c>
      <c r="H348" s="61" t="str">
        <f>IF(LEN('ÚHRADOVÝ KATALOG VZP - ZP'!H352)&gt;0,UPPER('ÚHRADOVÝ KATALOG VZP - ZP'!H352),"")</f>
        <v/>
      </c>
      <c r="I348" s="61" t="str">
        <f>IF(LEN('ÚHRADOVÝ KATALOG VZP - ZP'!I352)&gt;0,UPPER('ÚHRADOVÝ KATALOG VZP - ZP'!I352),"")</f>
        <v/>
      </c>
      <c r="J348" s="62" t="str">
        <f>IF(LEN('ÚHRADOVÝ KATALOG VZP - ZP'!J352)&gt;0,'ÚHRADOVÝ KATALOG VZP - ZP'!J352,"")</f>
        <v/>
      </c>
      <c r="K348" s="61" t="str">
        <f>IF(LEN('ÚHRADOVÝ KATALOG VZP - ZP'!K352)&gt;0,UPPER('ÚHRADOVÝ KATALOG VZP - ZP'!K352),"")</f>
        <v/>
      </c>
      <c r="L348" s="63" t="str">
        <f>IF(LEN('ÚHRADOVÝ KATALOG VZP - ZP'!L352)&gt;0,'ÚHRADOVÝ KATALOG VZP - ZP'!L352,"")</f>
        <v/>
      </c>
      <c r="M348" s="64" t="str">
        <f>IF(LEN('ÚHRADOVÝ KATALOG VZP - ZP'!M352)&gt;0,'ÚHRADOVÝ KATALOG VZP - ZP'!M352,"")</f>
        <v/>
      </c>
      <c r="N348" s="48" t="str">
        <f>IF(LEN('ÚHRADOVÝ KATALOG VZP - ZP'!$N352)&gt;0,'ÚHRADOVÝ KATALOG VZP - ZP'!$N352,"")</f>
        <v/>
      </c>
      <c r="O348" s="48" t="str">
        <f>IF(LEN('ÚHRADOVÝ KATALOG VZP - ZP'!$N352)&gt;0,'ÚHRADOVÝ KATALOG VZP - ZP'!$N352,"")</f>
        <v/>
      </c>
      <c r="P348" s="65"/>
      <c r="Q348" s="66" t="str">
        <f>IF(LEN('ÚHRADOVÝ KATALOG VZP - ZP'!Q352)&gt;0,'ÚHRADOVÝ KATALOG VZP - ZP'!Q352,"")</f>
        <v/>
      </c>
      <c r="R348" s="67" t="str">
        <f>IF(LEN('ÚHRADOVÝ KATALOG VZP - ZP'!O352)&gt;0,'ÚHRADOVÝ KATALOG VZP - ZP'!O352,"")</f>
        <v/>
      </c>
    </row>
    <row r="349" spans="1:18" ht="30" customHeight="1" x14ac:dyDescent="0.2">
      <c r="A349" s="81" t="str">
        <f>IF(LEN('VZP - KONTROLA'!S353)=0,"",'ÚHRADOVÝ KATALOG VZP - ZP'!A353)</f>
        <v/>
      </c>
      <c r="B349" s="82" t="str">
        <f>IF(LEN('ÚHRADOVÝ KATALOG VZP - ZP'!B353)&gt;0,'ÚHRADOVÝ KATALOG VZP - ZP'!B353,"")</f>
        <v/>
      </c>
      <c r="C349" s="102" t="str">
        <f>IF(LEN('ÚHRADOVÝ KATALOG VZP - ZP'!C353)&gt;0,UPPER('ÚHRADOVÝ KATALOG VZP - ZP'!C353),"")</f>
        <v/>
      </c>
      <c r="D349" s="60" t="str">
        <f>IF(LEN('ÚHRADOVÝ KATALOG VZP - ZP'!D353)&gt;0,UPPER('ÚHRADOVÝ KATALOG VZP - ZP'!D353),"")</f>
        <v/>
      </c>
      <c r="E349" s="61" t="str">
        <f>IF(LEN('ÚHRADOVÝ KATALOG VZP - ZP'!E353)&gt;0,'ÚHRADOVÝ KATALOG VZP - ZP'!E353,"")</f>
        <v/>
      </c>
      <c r="F349" s="61" t="str">
        <f>IF(LEN('ÚHRADOVÝ KATALOG VZP - ZP'!F353)&gt;0,UPPER('ÚHRADOVÝ KATALOG VZP - ZP'!F353),"")</f>
        <v/>
      </c>
      <c r="G349" s="61" t="str">
        <f>IF(LEN('ÚHRADOVÝ KATALOG VZP - ZP'!G353)&gt;0,UPPER('ÚHRADOVÝ KATALOG VZP - ZP'!G353),"")</f>
        <v/>
      </c>
      <c r="H349" s="61" t="str">
        <f>IF(LEN('ÚHRADOVÝ KATALOG VZP - ZP'!H353)&gt;0,UPPER('ÚHRADOVÝ KATALOG VZP - ZP'!H353),"")</f>
        <v/>
      </c>
      <c r="I349" s="61" t="str">
        <f>IF(LEN('ÚHRADOVÝ KATALOG VZP - ZP'!I353)&gt;0,UPPER('ÚHRADOVÝ KATALOG VZP - ZP'!I353),"")</f>
        <v/>
      </c>
      <c r="J349" s="62" t="str">
        <f>IF(LEN('ÚHRADOVÝ KATALOG VZP - ZP'!J353)&gt;0,'ÚHRADOVÝ KATALOG VZP - ZP'!J353,"")</f>
        <v/>
      </c>
      <c r="K349" s="61" t="str">
        <f>IF(LEN('ÚHRADOVÝ KATALOG VZP - ZP'!K353)&gt;0,UPPER('ÚHRADOVÝ KATALOG VZP - ZP'!K353),"")</f>
        <v/>
      </c>
      <c r="L349" s="63" t="str">
        <f>IF(LEN('ÚHRADOVÝ KATALOG VZP - ZP'!L353)&gt;0,'ÚHRADOVÝ KATALOG VZP - ZP'!L353,"")</f>
        <v/>
      </c>
      <c r="M349" s="64" t="str">
        <f>IF(LEN('ÚHRADOVÝ KATALOG VZP - ZP'!M353)&gt;0,'ÚHRADOVÝ KATALOG VZP - ZP'!M353,"")</f>
        <v/>
      </c>
      <c r="N349" s="48" t="str">
        <f>IF(LEN('ÚHRADOVÝ KATALOG VZP - ZP'!$N353)&gt;0,'ÚHRADOVÝ KATALOG VZP - ZP'!$N353,"")</f>
        <v/>
      </c>
      <c r="O349" s="48" t="str">
        <f>IF(LEN('ÚHRADOVÝ KATALOG VZP - ZP'!$N353)&gt;0,'ÚHRADOVÝ KATALOG VZP - ZP'!$N353,"")</f>
        <v/>
      </c>
      <c r="P349" s="65"/>
      <c r="Q349" s="66" t="str">
        <f>IF(LEN('ÚHRADOVÝ KATALOG VZP - ZP'!Q353)&gt;0,'ÚHRADOVÝ KATALOG VZP - ZP'!Q353,"")</f>
        <v/>
      </c>
      <c r="R349" s="67" t="str">
        <f>IF(LEN('ÚHRADOVÝ KATALOG VZP - ZP'!O353)&gt;0,'ÚHRADOVÝ KATALOG VZP - ZP'!O353,"")</f>
        <v/>
      </c>
    </row>
    <row r="350" spans="1:18" ht="30" customHeight="1" x14ac:dyDescent="0.2">
      <c r="A350" s="81" t="str">
        <f>IF(LEN('VZP - KONTROLA'!S354)=0,"",'ÚHRADOVÝ KATALOG VZP - ZP'!A354)</f>
        <v/>
      </c>
      <c r="B350" s="82" t="str">
        <f>IF(LEN('ÚHRADOVÝ KATALOG VZP - ZP'!B354)&gt;0,'ÚHRADOVÝ KATALOG VZP - ZP'!B354,"")</f>
        <v/>
      </c>
      <c r="C350" s="102" t="str">
        <f>IF(LEN('ÚHRADOVÝ KATALOG VZP - ZP'!C354)&gt;0,UPPER('ÚHRADOVÝ KATALOG VZP - ZP'!C354),"")</f>
        <v/>
      </c>
      <c r="D350" s="60" t="str">
        <f>IF(LEN('ÚHRADOVÝ KATALOG VZP - ZP'!D354)&gt;0,UPPER('ÚHRADOVÝ KATALOG VZP - ZP'!D354),"")</f>
        <v/>
      </c>
      <c r="E350" s="61" t="str">
        <f>IF(LEN('ÚHRADOVÝ KATALOG VZP - ZP'!E354)&gt;0,'ÚHRADOVÝ KATALOG VZP - ZP'!E354,"")</f>
        <v/>
      </c>
      <c r="F350" s="61" t="str">
        <f>IF(LEN('ÚHRADOVÝ KATALOG VZP - ZP'!F354)&gt;0,UPPER('ÚHRADOVÝ KATALOG VZP - ZP'!F354),"")</f>
        <v/>
      </c>
      <c r="G350" s="61" t="str">
        <f>IF(LEN('ÚHRADOVÝ KATALOG VZP - ZP'!G354)&gt;0,UPPER('ÚHRADOVÝ KATALOG VZP - ZP'!G354),"")</f>
        <v/>
      </c>
      <c r="H350" s="61" t="str">
        <f>IF(LEN('ÚHRADOVÝ KATALOG VZP - ZP'!H354)&gt;0,UPPER('ÚHRADOVÝ KATALOG VZP - ZP'!H354),"")</f>
        <v/>
      </c>
      <c r="I350" s="61" t="str">
        <f>IF(LEN('ÚHRADOVÝ KATALOG VZP - ZP'!I354)&gt;0,UPPER('ÚHRADOVÝ KATALOG VZP - ZP'!I354),"")</f>
        <v/>
      </c>
      <c r="J350" s="62" t="str">
        <f>IF(LEN('ÚHRADOVÝ KATALOG VZP - ZP'!J354)&gt;0,'ÚHRADOVÝ KATALOG VZP - ZP'!J354,"")</f>
        <v/>
      </c>
      <c r="K350" s="61" t="str">
        <f>IF(LEN('ÚHRADOVÝ KATALOG VZP - ZP'!K354)&gt;0,UPPER('ÚHRADOVÝ KATALOG VZP - ZP'!K354),"")</f>
        <v/>
      </c>
      <c r="L350" s="63" t="str">
        <f>IF(LEN('ÚHRADOVÝ KATALOG VZP - ZP'!L354)&gt;0,'ÚHRADOVÝ KATALOG VZP - ZP'!L354,"")</f>
        <v/>
      </c>
      <c r="M350" s="64" t="str">
        <f>IF(LEN('ÚHRADOVÝ KATALOG VZP - ZP'!M354)&gt;0,'ÚHRADOVÝ KATALOG VZP - ZP'!M354,"")</f>
        <v/>
      </c>
      <c r="N350" s="48" t="str">
        <f>IF(LEN('ÚHRADOVÝ KATALOG VZP - ZP'!$N354)&gt;0,'ÚHRADOVÝ KATALOG VZP - ZP'!$N354,"")</f>
        <v/>
      </c>
      <c r="O350" s="48" t="str">
        <f>IF(LEN('ÚHRADOVÝ KATALOG VZP - ZP'!$N354)&gt;0,'ÚHRADOVÝ KATALOG VZP - ZP'!$N354,"")</f>
        <v/>
      </c>
      <c r="P350" s="65"/>
      <c r="Q350" s="66" t="str">
        <f>IF(LEN('ÚHRADOVÝ KATALOG VZP - ZP'!Q354)&gt;0,'ÚHRADOVÝ KATALOG VZP - ZP'!Q354,"")</f>
        <v/>
      </c>
      <c r="R350" s="67" t="str">
        <f>IF(LEN('ÚHRADOVÝ KATALOG VZP - ZP'!O354)&gt;0,'ÚHRADOVÝ KATALOG VZP - ZP'!O354,"")</f>
        <v/>
      </c>
    </row>
    <row r="351" spans="1:18" ht="30" customHeight="1" x14ac:dyDescent="0.2">
      <c r="A351" s="81" t="str">
        <f>IF(LEN('VZP - KONTROLA'!S355)=0,"",'ÚHRADOVÝ KATALOG VZP - ZP'!A355)</f>
        <v/>
      </c>
      <c r="B351" s="82" t="str">
        <f>IF(LEN('ÚHRADOVÝ KATALOG VZP - ZP'!B355)&gt;0,'ÚHRADOVÝ KATALOG VZP - ZP'!B355,"")</f>
        <v/>
      </c>
      <c r="C351" s="102" t="str">
        <f>IF(LEN('ÚHRADOVÝ KATALOG VZP - ZP'!C355)&gt;0,UPPER('ÚHRADOVÝ KATALOG VZP - ZP'!C355),"")</f>
        <v/>
      </c>
      <c r="D351" s="60" t="str">
        <f>IF(LEN('ÚHRADOVÝ KATALOG VZP - ZP'!D355)&gt;0,UPPER('ÚHRADOVÝ KATALOG VZP - ZP'!D355),"")</f>
        <v/>
      </c>
      <c r="E351" s="61" t="str">
        <f>IF(LEN('ÚHRADOVÝ KATALOG VZP - ZP'!E355)&gt;0,'ÚHRADOVÝ KATALOG VZP - ZP'!E355,"")</f>
        <v/>
      </c>
      <c r="F351" s="61" t="str">
        <f>IF(LEN('ÚHRADOVÝ KATALOG VZP - ZP'!F355)&gt;0,UPPER('ÚHRADOVÝ KATALOG VZP - ZP'!F355),"")</f>
        <v/>
      </c>
      <c r="G351" s="61" t="str">
        <f>IF(LEN('ÚHRADOVÝ KATALOG VZP - ZP'!G355)&gt;0,UPPER('ÚHRADOVÝ KATALOG VZP - ZP'!G355),"")</f>
        <v/>
      </c>
      <c r="H351" s="61" t="str">
        <f>IF(LEN('ÚHRADOVÝ KATALOG VZP - ZP'!H355)&gt;0,UPPER('ÚHRADOVÝ KATALOG VZP - ZP'!H355),"")</f>
        <v/>
      </c>
      <c r="I351" s="61" t="str">
        <f>IF(LEN('ÚHRADOVÝ KATALOG VZP - ZP'!I355)&gt;0,UPPER('ÚHRADOVÝ KATALOG VZP - ZP'!I355),"")</f>
        <v/>
      </c>
      <c r="J351" s="62" t="str">
        <f>IF(LEN('ÚHRADOVÝ KATALOG VZP - ZP'!J355)&gt;0,'ÚHRADOVÝ KATALOG VZP - ZP'!J355,"")</f>
        <v/>
      </c>
      <c r="K351" s="61" t="str">
        <f>IF(LEN('ÚHRADOVÝ KATALOG VZP - ZP'!K355)&gt;0,UPPER('ÚHRADOVÝ KATALOG VZP - ZP'!K355),"")</f>
        <v/>
      </c>
      <c r="L351" s="63" t="str">
        <f>IF(LEN('ÚHRADOVÝ KATALOG VZP - ZP'!L355)&gt;0,'ÚHRADOVÝ KATALOG VZP - ZP'!L355,"")</f>
        <v/>
      </c>
      <c r="M351" s="64" t="str">
        <f>IF(LEN('ÚHRADOVÝ KATALOG VZP - ZP'!M355)&gt;0,'ÚHRADOVÝ KATALOG VZP - ZP'!M355,"")</f>
        <v/>
      </c>
      <c r="N351" s="48" t="str">
        <f>IF(LEN('ÚHRADOVÝ KATALOG VZP - ZP'!$N355)&gt;0,'ÚHRADOVÝ KATALOG VZP - ZP'!$N355,"")</f>
        <v/>
      </c>
      <c r="O351" s="48" t="str">
        <f>IF(LEN('ÚHRADOVÝ KATALOG VZP - ZP'!$N355)&gt;0,'ÚHRADOVÝ KATALOG VZP - ZP'!$N355,"")</f>
        <v/>
      </c>
      <c r="P351" s="65"/>
      <c r="Q351" s="66" t="str">
        <f>IF(LEN('ÚHRADOVÝ KATALOG VZP - ZP'!Q355)&gt;0,'ÚHRADOVÝ KATALOG VZP - ZP'!Q355,"")</f>
        <v/>
      </c>
      <c r="R351" s="67" t="str">
        <f>IF(LEN('ÚHRADOVÝ KATALOG VZP - ZP'!O355)&gt;0,'ÚHRADOVÝ KATALOG VZP - ZP'!O355,"")</f>
        <v/>
      </c>
    </row>
    <row r="352" spans="1:18" ht="30" customHeight="1" x14ac:dyDescent="0.2">
      <c r="A352" s="81" t="str">
        <f>IF(LEN('VZP - KONTROLA'!S356)=0,"",'ÚHRADOVÝ KATALOG VZP - ZP'!A356)</f>
        <v/>
      </c>
      <c r="B352" s="82" t="str">
        <f>IF(LEN('ÚHRADOVÝ KATALOG VZP - ZP'!B356)&gt;0,'ÚHRADOVÝ KATALOG VZP - ZP'!B356,"")</f>
        <v/>
      </c>
      <c r="C352" s="102" t="str">
        <f>IF(LEN('ÚHRADOVÝ KATALOG VZP - ZP'!C356)&gt;0,UPPER('ÚHRADOVÝ KATALOG VZP - ZP'!C356),"")</f>
        <v/>
      </c>
      <c r="D352" s="60" t="str">
        <f>IF(LEN('ÚHRADOVÝ KATALOG VZP - ZP'!D356)&gt;0,UPPER('ÚHRADOVÝ KATALOG VZP - ZP'!D356),"")</f>
        <v/>
      </c>
      <c r="E352" s="61" t="str">
        <f>IF(LEN('ÚHRADOVÝ KATALOG VZP - ZP'!E356)&gt;0,'ÚHRADOVÝ KATALOG VZP - ZP'!E356,"")</f>
        <v/>
      </c>
      <c r="F352" s="61" t="str">
        <f>IF(LEN('ÚHRADOVÝ KATALOG VZP - ZP'!F356)&gt;0,UPPER('ÚHRADOVÝ KATALOG VZP - ZP'!F356),"")</f>
        <v/>
      </c>
      <c r="G352" s="61" t="str">
        <f>IF(LEN('ÚHRADOVÝ KATALOG VZP - ZP'!G356)&gt;0,UPPER('ÚHRADOVÝ KATALOG VZP - ZP'!G356),"")</f>
        <v/>
      </c>
      <c r="H352" s="61" t="str">
        <f>IF(LEN('ÚHRADOVÝ KATALOG VZP - ZP'!H356)&gt;0,UPPER('ÚHRADOVÝ KATALOG VZP - ZP'!H356),"")</f>
        <v/>
      </c>
      <c r="I352" s="61" t="str">
        <f>IF(LEN('ÚHRADOVÝ KATALOG VZP - ZP'!I356)&gt;0,UPPER('ÚHRADOVÝ KATALOG VZP - ZP'!I356),"")</f>
        <v/>
      </c>
      <c r="J352" s="62" t="str">
        <f>IF(LEN('ÚHRADOVÝ KATALOG VZP - ZP'!J356)&gt;0,'ÚHRADOVÝ KATALOG VZP - ZP'!J356,"")</f>
        <v/>
      </c>
      <c r="K352" s="61" t="str">
        <f>IF(LEN('ÚHRADOVÝ KATALOG VZP - ZP'!K356)&gt;0,UPPER('ÚHRADOVÝ KATALOG VZP - ZP'!K356),"")</f>
        <v/>
      </c>
      <c r="L352" s="63" t="str">
        <f>IF(LEN('ÚHRADOVÝ KATALOG VZP - ZP'!L356)&gt;0,'ÚHRADOVÝ KATALOG VZP - ZP'!L356,"")</f>
        <v/>
      </c>
      <c r="M352" s="64" t="str">
        <f>IF(LEN('ÚHRADOVÝ KATALOG VZP - ZP'!M356)&gt;0,'ÚHRADOVÝ KATALOG VZP - ZP'!M356,"")</f>
        <v/>
      </c>
      <c r="N352" s="48" t="str">
        <f>IF(LEN('ÚHRADOVÝ KATALOG VZP - ZP'!$N356)&gt;0,'ÚHRADOVÝ KATALOG VZP - ZP'!$N356,"")</f>
        <v/>
      </c>
      <c r="O352" s="48" t="str">
        <f>IF(LEN('ÚHRADOVÝ KATALOG VZP - ZP'!$N356)&gt;0,'ÚHRADOVÝ KATALOG VZP - ZP'!$N356,"")</f>
        <v/>
      </c>
      <c r="P352" s="65"/>
      <c r="Q352" s="66" t="str">
        <f>IF(LEN('ÚHRADOVÝ KATALOG VZP - ZP'!Q356)&gt;0,'ÚHRADOVÝ KATALOG VZP - ZP'!Q356,"")</f>
        <v/>
      </c>
      <c r="R352" s="67" t="str">
        <f>IF(LEN('ÚHRADOVÝ KATALOG VZP - ZP'!O356)&gt;0,'ÚHRADOVÝ KATALOG VZP - ZP'!O356,"")</f>
        <v/>
      </c>
    </row>
    <row r="353" spans="1:18" ht="30" customHeight="1" x14ac:dyDescent="0.2">
      <c r="A353" s="81" t="str">
        <f>IF(LEN('VZP - KONTROLA'!S357)=0,"",'ÚHRADOVÝ KATALOG VZP - ZP'!A357)</f>
        <v/>
      </c>
      <c r="B353" s="82" t="str">
        <f>IF(LEN('ÚHRADOVÝ KATALOG VZP - ZP'!B357)&gt;0,'ÚHRADOVÝ KATALOG VZP - ZP'!B357,"")</f>
        <v/>
      </c>
      <c r="C353" s="102" t="str">
        <f>IF(LEN('ÚHRADOVÝ KATALOG VZP - ZP'!C357)&gt;0,UPPER('ÚHRADOVÝ KATALOG VZP - ZP'!C357),"")</f>
        <v/>
      </c>
      <c r="D353" s="60" t="str">
        <f>IF(LEN('ÚHRADOVÝ KATALOG VZP - ZP'!D357)&gt;0,UPPER('ÚHRADOVÝ KATALOG VZP - ZP'!D357),"")</f>
        <v/>
      </c>
      <c r="E353" s="61" t="str">
        <f>IF(LEN('ÚHRADOVÝ KATALOG VZP - ZP'!E357)&gt;0,'ÚHRADOVÝ KATALOG VZP - ZP'!E357,"")</f>
        <v/>
      </c>
      <c r="F353" s="61" t="str">
        <f>IF(LEN('ÚHRADOVÝ KATALOG VZP - ZP'!F357)&gt;0,UPPER('ÚHRADOVÝ KATALOG VZP - ZP'!F357),"")</f>
        <v/>
      </c>
      <c r="G353" s="61" t="str">
        <f>IF(LEN('ÚHRADOVÝ KATALOG VZP - ZP'!G357)&gt;0,UPPER('ÚHRADOVÝ KATALOG VZP - ZP'!G357),"")</f>
        <v/>
      </c>
      <c r="H353" s="61" t="str">
        <f>IF(LEN('ÚHRADOVÝ KATALOG VZP - ZP'!H357)&gt;0,UPPER('ÚHRADOVÝ KATALOG VZP - ZP'!H357),"")</f>
        <v/>
      </c>
      <c r="I353" s="61" t="str">
        <f>IF(LEN('ÚHRADOVÝ KATALOG VZP - ZP'!I357)&gt;0,UPPER('ÚHRADOVÝ KATALOG VZP - ZP'!I357),"")</f>
        <v/>
      </c>
      <c r="J353" s="62" t="str">
        <f>IF(LEN('ÚHRADOVÝ KATALOG VZP - ZP'!J357)&gt;0,'ÚHRADOVÝ KATALOG VZP - ZP'!J357,"")</f>
        <v/>
      </c>
      <c r="K353" s="61" t="str">
        <f>IF(LEN('ÚHRADOVÝ KATALOG VZP - ZP'!K357)&gt;0,UPPER('ÚHRADOVÝ KATALOG VZP - ZP'!K357),"")</f>
        <v/>
      </c>
      <c r="L353" s="63" t="str">
        <f>IF(LEN('ÚHRADOVÝ KATALOG VZP - ZP'!L357)&gt;0,'ÚHRADOVÝ KATALOG VZP - ZP'!L357,"")</f>
        <v/>
      </c>
      <c r="M353" s="64" t="str">
        <f>IF(LEN('ÚHRADOVÝ KATALOG VZP - ZP'!M357)&gt;0,'ÚHRADOVÝ KATALOG VZP - ZP'!M357,"")</f>
        <v/>
      </c>
      <c r="N353" s="48" t="str">
        <f>IF(LEN('ÚHRADOVÝ KATALOG VZP - ZP'!$N357)&gt;0,'ÚHRADOVÝ KATALOG VZP - ZP'!$N357,"")</f>
        <v/>
      </c>
      <c r="O353" s="48" t="str">
        <f>IF(LEN('ÚHRADOVÝ KATALOG VZP - ZP'!$N357)&gt;0,'ÚHRADOVÝ KATALOG VZP - ZP'!$N357,"")</f>
        <v/>
      </c>
      <c r="P353" s="65"/>
      <c r="Q353" s="66" t="str">
        <f>IF(LEN('ÚHRADOVÝ KATALOG VZP - ZP'!Q357)&gt;0,'ÚHRADOVÝ KATALOG VZP - ZP'!Q357,"")</f>
        <v/>
      </c>
      <c r="R353" s="67" t="str">
        <f>IF(LEN('ÚHRADOVÝ KATALOG VZP - ZP'!O357)&gt;0,'ÚHRADOVÝ KATALOG VZP - ZP'!O357,"")</f>
        <v/>
      </c>
    </row>
    <row r="354" spans="1:18" ht="30" customHeight="1" x14ac:dyDescent="0.2">
      <c r="A354" s="81" t="str">
        <f>IF(LEN('VZP - KONTROLA'!S358)=0,"",'ÚHRADOVÝ KATALOG VZP - ZP'!A358)</f>
        <v/>
      </c>
      <c r="B354" s="82" t="str">
        <f>IF(LEN('ÚHRADOVÝ KATALOG VZP - ZP'!B358)&gt;0,'ÚHRADOVÝ KATALOG VZP - ZP'!B358,"")</f>
        <v/>
      </c>
      <c r="C354" s="102" t="str">
        <f>IF(LEN('ÚHRADOVÝ KATALOG VZP - ZP'!C358)&gt;0,UPPER('ÚHRADOVÝ KATALOG VZP - ZP'!C358),"")</f>
        <v/>
      </c>
      <c r="D354" s="60" t="str">
        <f>IF(LEN('ÚHRADOVÝ KATALOG VZP - ZP'!D358)&gt;0,UPPER('ÚHRADOVÝ KATALOG VZP - ZP'!D358),"")</f>
        <v/>
      </c>
      <c r="E354" s="61" t="str">
        <f>IF(LEN('ÚHRADOVÝ KATALOG VZP - ZP'!E358)&gt;0,'ÚHRADOVÝ KATALOG VZP - ZP'!E358,"")</f>
        <v/>
      </c>
      <c r="F354" s="61" t="str">
        <f>IF(LEN('ÚHRADOVÝ KATALOG VZP - ZP'!F358)&gt;0,UPPER('ÚHRADOVÝ KATALOG VZP - ZP'!F358),"")</f>
        <v/>
      </c>
      <c r="G354" s="61" t="str">
        <f>IF(LEN('ÚHRADOVÝ KATALOG VZP - ZP'!G358)&gt;0,UPPER('ÚHRADOVÝ KATALOG VZP - ZP'!G358),"")</f>
        <v/>
      </c>
      <c r="H354" s="61" t="str">
        <f>IF(LEN('ÚHRADOVÝ KATALOG VZP - ZP'!H358)&gt;0,UPPER('ÚHRADOVÝ KATALOG VZP - ZP'!H358),"")</f>
        <v/>
      </c>
      <c r="I354" s="61" t="str">
        <f>IF(LEN('ÚHRADOVÝ KATALOG VZP - ZP'!I358)&gt;0,UPPER('ÚHRADOVÝ KATALOG VZP - ZP'!I358),"")</f>
        <v/>
      </c>
      <c r="J354" s="62" t="str">
        <f>IF(LEN('ÚHRADOVÝ KATALOG VZP - ZP'!J358)&gt;0,'ÚHRADOVÝ KATALOG VZP - ZP'!J358,"")</f>
        <v/>
      </c>
      <c r="K354" s="61" t="str">
        <f>IF(LEN('ÚHRADOVÝ KATALOG VZP - ZP'!K358)&gt;0,UPPER('ÚHRADOVÝ KATALOG VZP - ZP'!K358),"")</f>
        <v/>
      </c>
      <c r="L354" s="63" t="str">
        <f>IF(LEN('ÚHRADOVÝ KATALOG VZP - ZP'!L358)&gt;0,'ÚHRADOVÝ KATALOG VZP - ZP'!L358,"")</f>
        <v/>
      </c>
      <c r="M354" s="64" t="str">
        <f>IF(LEN('ÚHRADOVÝ KATALOG VZP - ZP'!M358)&gt;0,'ÚHRADOVÝ KATALOG VZP - ZP'!M358,"")</f>
        <v/>
      </c>
      <c r="N354" s="48" t="str">
        <f>IF(LEN('ÚHRADOVÝ KATALOG VZP - ZP'!$N358)&gt;0,'ÚHRADOVÝ KATALOG VZP - ZP'!$N358,"")</f>
        <v/>
      </c>
      <c r="O354" s="48" t="str">
        <f>IF(LEN('ÚHRADOVÝ KATALOG VZP - ZP'!$N358)&gt;0,'ÚHRADOVÝ KATALOG VZP - ZP'!$N358,"")</f>
        <v/>
      </c>
      <c r="P354" s="65"/>
      <c r="Q354" s="66" t="str">
        <f>IF(LEN('ÚHRADOVÝ KATALOG VZP - ZP'!Q358)&gt;0,'ÚHRADOVÝ KATALOG VZP - ZP'!Q358,"")</f>
        <v/>
      </c>
      <c r="R354" s="67" t="str">
        <f>IF(LEN('ÚHRADOVÝ KATALOG VZP - ZP'!O358)&gt;0,'ÚHRADOVÝ KATALOG VZP - ZP'!O358,"")</f>
        <v/>
      </c>
    </row>
    <row r="355" spans="1:18" ht="30" customHeight="1" x14ac:dyDescent="0.2">
      <c r="A355" s="81" t="str">
        <f>IF(LEN('VZP - KONTROLA'!S359)=0,"",'ÚHRADOVÝ KATALOG VZP - ZP'!A359)</f>
        <v/>
      </c>
      <c r="B355" s="82" t="str">
        <f>IF(LEN('ÚHRADOVÝ KATALOG VZP - ZP'!B359)&gt;0,'ÚHRADOVÝ KATALOG VZP - ZP'!B359,"")</f>
        <v/>
      </c>
      <c r="C355" s="102" t="str">
        <f>IF(LEN('ÚHRADOVÝ KATALOG VZP - ZP'!C359)&gt;0,UPPER('ÚHRADOVÝ KATALOG VZP - ZP'!C359),"")</f>
        <v/>
      </c>
      <c r="D355" s="60" t="str">
        <f>IF(LEN('ÚHRADOVÝ KATALOG VZP - ZP'!D359)&gt;0,UPPER('ÚHRADOVÝ KATALOG VZP - ZP'!D359),"")</f>
        <v/>
      </c>
      <c r="E355" s="61" t="str">
        <f>IF(LEN('ÚHRADOVÝ KATALOG VZP - ZP'!E359)&gt;0,'ÚHRADOVÝ KATALOG VZP - ZP'!E359,"")</f>
        <v/>
      </c>
      <c r="F355" s="61" t="str">
        <f>IF(LEN('ÚHRADOVÝ KATALOG VZP - ZP'!F359)&gt;0,UPPER('ÚHRADOVÝ KATALOG VZP - ZP'!F359),"")</f>
        <v/>
      </c>
      <c r="G355" s="61" t="str">
        <f>IF(LEN('ÚHRADOVÝ KATALOG VZP - ZP'!G359)&gt;0,UPPER('ÚHRADOVÝ KATALOG VZP - ZP'!G359),"")</f>
        <v/>
      </c>
      <c r="H355" s="61" t="str">
        <f>IF(LEN('ÚHRADOVÝ KATALOG VZP - ZP'!H359)&gt;0,UPPER('ÚHRADOVÝ KATALOG VZP - ZP'!H359),"")</f>
        <v/>
      </c>
      <c r="I355" s="61" t="str">
        <f>IF(LEN('ÚHRADOVÝ KATALOG VZP - ZP'!I359)&gt;0,UPPER('ÚHRADOVÝ KATALOG VZP - ZP'!I359),"")</f>
        <v/>
      </c>
      <c r="J355" s="62" t="str">
        <f>IF(LEN('ÚHRADOVÝ KATALOG VZP - ZP'!J359)&gt;0,'ÚHRADOVÝ KATALOG VZP - ZP'!J359,"")</f>
        <v/>
      </c>
      <c r="K355" s="61" t="str">
        <f>IF(LEN('ÚHRADOVÝ KATALOG VZP - ZP'!K359)&gt;0,UPPER('ÚHRADOVÝ KATALOG VZP - ZP'!K359),"")</f>
        <v/>
      </c>
      <c r="L355" s="63" t="str">
        <f>IF(LEN('ÚHRADOVÝ KATALOG VZP - ZP'!L359)&gt;0,'ÚHRADOVÝ KATALOG VZP - ZP'!L359,"")</f>
        <v/>
      </c>
      <c r="M355" s="64" t="str">
        <f>IF(LEN('ÚHRADOVÝ KATALOG VZP - ZP'!M359)&gt;0,'ÚHRADOVÝ KATALOG VZP - ZP'!M359,"")</f>
        <v/>
      </c>
      <c r="N355" s="48" t="str">
        <f>IF(LEN('ÚHRADOVÝ KATALOG VZP - ZP'!$N359)&gt;0,'ÚHRADOVÝ KATALOG VZP - ZP'!$N359,"")</f>
        <v/>
      </c>
      <c r="O355" s="48" t="str">
        <f>IF(LEN('ÚHRADOVÝ KATALOG VZP - ZP'!$N359)&gt;0,'ÚHRADOVÝ KATALOG VZP - ZP'!$N359,"")</f>
        <v/>
      </c>
      <c r="P355" s="65"/>
      <c r="Q355" s="66" t="str">
        <f>IF(LEN('ÚHRADOVÝ KATALOG VZP - ZP'!Q359)&gt;0,'ÚHRADOVÝ KATALOG VZP - ZP'!Q359,"")</f>
        <v/>
      </c>
      <c r="R355" s="67" t="str">
        <f>IF(LEN('ÚHRADOVÝ KATALOG VZP - ZP'!O359)&gt;0,'ÚHRADOVÝ KATALOG VZP - ZP'!O359,"")</f>
        <v/>
      </c>
    </row>
    <row r="356" spans="1:18" ht="30" customHeight="1" x14ac:dyDescent="0.2">
      <c r="A356" s="81" t="str">
        <f>IF(LEN('VZP - KONTROLA'!S360)=0,"",'ÚHRADOVÝ KATALOG VZP - ZP'!A360)</f>
        <v/>
      </c>
      <c r="B356" s="82" t="str">
        <f>IF(LEN('ÚHRADOVÝ KATALOG VZP - ZP'!B360)&gt;0,'ÚHRADOVÝ KATALOG VZP - ZP'!B360,"")</f>
        <v/>
      </c>
      <c r="C356" s="102" t="str">
        <f>IF(LEN('ÚHRADOVÝ KATALOG VZP - ZP'!C360)&gt;0,UPPER('ÚHRADOVÝ KATALOG VZP - ZP'!C360),"")</f>
        <v/>
      </c>
      <c r="D356" s="60" t="str">
        <f>IF(LEN('ÚHRADOVÝ KATALOG VZP - ZP'!D360)&gt;0,UPPER('ÚHRADOVÝ KATALOG VZP - ZP'!D360),"")</f>
        <v/>
      </c>
      <c r="E356" s="61" t="str">
        <f>IF(LEN('ÚHRADOVÝ KATALOG VZP - ZP'!E360)&gt;0,'ÚHRADOVÝ KATALOG VZP - ZP'!E360,"")</f>
        <v/>
      </c>
      <c r="F356" s="61" t="str">
        <f>IF(LEN('ÚHRADOVÝ KATALOG VZP - ZP'!F360)&gt;0,UPPER('ÚHRADOVÝ KATALOG VZP - ZP'!F360),"")</f>
        <v/>
      </c>
      <c r="G356" s="61" t="str">
        <f>IF(LEN('ÚHRADOVÝ KATALOG VZP - ZP'!G360)&gt;0,UPPER('ÚHRADOVÝ KATALOG VZP - ZP'!G360),"")</f>
        <v/>
      </c>
      <c r="H356" s="61" t="str">
        <f>IF(LEN('ÚHRADOVÝ KATALOG VZP - ZP'!H360)&gt;0,UPPER('ÚHRADOVÝ KATALOG VZP - ZP'!H360),"")</f>
        <v/>
      </c>
      <c r="I356" s="61" t="str">
        <f>IF(LEN('ÚHRADOVÝ KATALOG VZP - ZP'!I360)&gt;0,UPPER('ÚHRADOVÝ KATALOG VZP - ZP'!I360),"")</f>
        <v/>
      </c>
      <c r="J356" s="62" t="str">
        <f>IF(LEN('ÚHRADOVÝ KATALOG VZP - ZP'!J360)&gt;0,'ÚHRADOVÝ KATALOG VZP - ZP'!J360,"")</f>
        <v/>
      </c>
      <c r="K356" s="61" t="str">
        <f>IF(LEN('ÚHRADOVÝ KATALOG VZP - ZP'!K360)&gt;0,UPPER('ÚHRADOVÝ KATALOG VZP - ZP'!K360),"")</f>
        <v/>
      </c>
      <c r="L356" s="63" t="str">
        <f>IF(LEN('ÚHRADOVÝ KATALOG VZP - ZP'!L360)&gt;0,'ÚHRADOVÝ KATALOG VZP - ZP'!L360,"")</f>
        <v/>
      </c>
      <c r="M356" s="64" t="str">
        <f>IF(LEN('ÚHRADOVÝ KATALOG VZP - ZP'!M360)&gt;0,'ÚHRADOVÝ KATALOG VZP - ZP'!M360,"")</f>
        <v/>
      </c>
      <c r="N356" s="48" t="str">
        <f>IF(LEN('ÚHRADOVÝ KATALOG VZP - ZP'!$N360)&gt;0,'ÚHRADOVÝ KATALOG VZP - ZP'!$N360,"")</f>
        <v/>
      </c>
      <c r="O356" s="48" t="str">
        <f>IF(LEN('ÚHRADOVÝ KATALOG VZP - ZP'!$N360)&gt;0,'ÚHRADOVÝ KATALOG VZP - ZP'!$N360,"")</f>
        <v/>
      </c>
      <c r="P356" s="65"/>
      <c r="Q356" s="66" t="str">
        <f>IF(LEN('ÚHRADOVÝ KATALOG VZP - ZP'!Q360)&gt;0,'ÚHRADOVÝ KATALOG VZP - ZP'!Q360,"")</f>
        <v/>
      </c>
      <c r="R356" s="67" t="str">
        <f>IF(LEN('ÚHRADOVÝ KATALOG VZP - ZP'!O360)&gt;0,'ÚHRADOVÝ KATALOG VZP - ZP'!O360,"")</f>
        <v/>
      </c>
    </row>
    <row r="357" spans="1:18" ht="30" customHeight="1" x14ac:dyDescent="0.2">
      <c r="A357" s="81" t="str">
        <f>IF(LEN('VZP - KONTROLA'!S361)=0,"",'ÚHRADOVÝ KATALOG VZP - ZP'!A361)</f>
        <v/>
      </c>
      <c r="B357" s="82" t="str">
        <f>IF(LEN('ÚHRADOVÝ KATALOG VZP - ZP'!B361)&gt;0,'ÚHRADOVÝ KATALOG VZP - ZP'!B361,"")</f>
        <v/>
      </c>
      <c r="C357" s="102" t="str">
        <f>IF(LEN('ÚHRADOVÝ KATALOG VZP - ZP'!C361)&gt;0,UPPER('ÚHRADOVÝ KATALOG VZP - ZP'!C361),"")</f>
        <v/>
      </c>
      <c r="D357" s="60" t="str">
        <f>IF(LEN('ÚHRADOVÝ KATALOG VZP - ZP'!D361)&gt;0,UPPER('ÚHRADOVÝ KATALOG VZP - ZP'!D361),"")</f>
        <v/>
      </c>
      <c r="E357" s="61" t="str">
        <f>IF(LEN('ÚHRADOVÝ KATALOG VZP - ZP'!E361)&gt;0,'ÚHRADOVÝ KATALOG VZP - ZP'!E361,"")</f>
        <v/>
      </c>
      <c r="F357" s="61" t="str">
        <f>IF(LEN('ÚHRADOVÝ KATALOG VZP - ZP'!F361)&gt;0,UPPER('ÚHRADOVÝ KATALOG VZP - ZP'!F361),"")</f>
        <v/>
      </c>
      <c r="G357" s="61" t="str">
        <f>IF(LEN('ÚHRADOVÝ KATALOG VZP - ZP'!G361)&gt;0,UPPER('ÚHRADOVÝ KATALOG VZP - ZP'!G361),"")</f>
        <v/>
      </c>
      <c r="H357" s="61" t="str">
        <f>IF(LEN('ÚHRADOVÝ KATALOG VZP - ZP'!H361)&gt;0,UPPER('ÚHRADOVÝ KATALOG VZP - ZP'!H361),"")</f>
        <v/>
      </c>
      <c r="I357" s="61" t="str">
        <f>IF(LEN('ÚHRADOVÝ KATALOG VZP - ZP'!I361)&gt;0,UPPER('ÚHRADOVÝ KATALOG VZP - ZP'!I361),"")</f>
        <v/>
      </c>
      <c r="J357" s="62" t="str">
        <f>IF(LEN('ÚHRADOVÝ KATALOG VZP - ZP'!J361)&gt;0,'ÚHRADOVÝ KATALOG VZP - ZP'!J361,"")</f>
        <v/>
      </c>
      <c r="K357" s="61" t="str">
        <f>IF(LEN('ÚHRADOVÝ KATALOG VZP - ZP'!K361)&gt;0,UPPER('ÚHRADOVÝ KATALOG VZP - ZP'!K361),"")</f>
        <v/>
      </c>
      <c r="L357" s="63" t="str">
        <f>IF(LEN('ÚHRADOVÝ KATALOG VZP - ZP'!L361)&gt;0,'ÚHRADOVÝ KATALOG VZP - ZP'!L361,"")</f>
        <v/>
      </c>
      <c r="M357" s="64" t="str">
        <f>IF(LEN('ÚHRADOVÝ KATALOG VZP - ZP'!M361)&gt;0,'ÚHRADOVÝ KATALOG VZP - ZP'!M361,"")</f>
        <v/>
      </c>
      <c r="N357" s="48" t="str">
        <f>IF(LEN('ÚHRADOVÝ KATALOG VZP - ZP'!$N361)&gt;0,'ÚHRADOVÝ KATALOG VZP - ZP'!$N361,"")</f>
        <v/>
      </c>
      <c r="O357" s="48" t="str">
        <f>IF(LEN('ÚHRADOVÝ KATALOG VZP - ZP'!$N361)&gt;0,'ÚHRADOVÝ KATALOG VZP - ZP'!$N361,"")</f>
        <v/>
      </c>
      <c r="P357" s="65"/>
      <c r="Q357" s="66" t="str">
        <f>IF(LEN('ÚHRADOVÝ KATALOG VZP - ZP'!Q361)&gt;0,'ÚHRADOVÝ KATALOG VZP - ZP'!Q361,"")</f>
        <v/>
      </c>
      <c r="R357" s="67" t="str">
        <f>IF(LEN('ÚHRADOVÝ KATALOG VZP - ZP'!O361)&gt;0,'ÚHRADOVÝ KATALOG VZP - ZP'!O361,"")</f>
        <v/>
      </c>
    </row>
    <row r="358" spans="1:18" ht="30" customHeight="1" x14ac:dyDescent="0.2">
      <c r="A358" s="81" t="str">
        <f>IF(LEN('VZP - KONTROLA'!S362)=0,"",'ÚHRADOVÝ KATALOG VZP - ZP'!A362)</f>
        <v/>
      </c>
      <c r="B358" s="82" t="str">
        <f>IF(LEN('ÚHRADOVÝ KATALOG VZP - ZP'!B362)&gt;0,'ÚHRADOVÝ KATALOG VZP - ZP'!B362,"")</f>
        <v/>
      </c>
      <c r="C358" s="102" t="str">
        <f>IF(LEN('ÚHRADOVÝ KATALOG VZP - ZP'!C362)&gt;0,UPPER('ÚHRADOVÝ KATALOG VZP - ZP'!C362),"")</f>
        <v/>
      </c>
      <c r="D358" s="60" t="str">
        <f>IF(LEN('ÚHRADOVÝ KATALOG VZP - ZP'!D362)&gt;0,UPPER('ÚHRADOVÝ KATALOG VZP - ZP'!D362),"")</f>
        <v/>
      </c>
      <c r="E358" s="61" t="str">
        <f>IF(LEN('ÚHRADOVÝ KATALOG VZP - ZP'!E362)&gt;0,'ÚHRADOVÝ KATALOG VZP - ZP'!E362,"")</f>
        <v/>
      </c>
      <c r="F358" s="61" t="str">
        <f>IF(LEN('ÚHRADOVÝ KATALOG VZP - ZP'!F362)&gt;0,UPPER('ÚHRADOVÝ KATALOG VZP - ZP'!F362),"")</f>
        <v/>
      </c>
      <c r="G358" s="61" t="str">
        <f>IF(LEN('ÚHRADOVÝ KATALOG VZP - ZP'!G362)&gt;0,UPPER('ÚHRADOVÝ KATALOG VZP - ZP'!G362),"")</f>
        <v/>
      </c>
      <c r="H358" s="61" t="str">
        <f>IF(LEN('ÚHRADOVÝ KATALOG VZP - ZP'!H362)&gt;0,UPPER('ÚHRADOVÝ KATALOG VZP - ZP'!H362),"")</f>
        <v/>
      </c>
      <c r="I358" s="61" t="str">
        <f>IF(LEN('ÚHRADOVÝ KATALOG VZP - ZP'!I362)&gt;0,UPPER('ÚHRADOVÝ KATALOG VZP - ZP'!I362),"")</f>
        <v/>
      </c>
      <c r="J358" s="62" t="str">
        <f>IF(LEN('ÚHRADOVÝ KATALOG VZP - ZP'!J362)&gt;0,'ÚHRADOVÝ KATALOG VZP - ZP'!J362,"")</f>
        <v/>
      </c>
      <c r="K358" s="61" t="str">
        <f>IF(LEN('ÚHRADOVÝ KATALOG VZP - ZP'!K362)&gt;0,UPPER('ÚHRADOVÝ KATALOG VZP - ZP'!K362),"")</f>
        <v/>
      </c>
      <c r="L358" s="63" t="str">
        <f>IF(LEN('ÚHRADOVÝ KATALOG VZP - ZP'!L362)&gt;0,'ÚHRADOVÝ KATALOG VZP - ZP'!L362,"")</f>
        <v/>
      </c>
      <c r="M358" s="64" t="str">
        <f>IF(LEN('ÚHRADOVÝ KATALOG VZP - ZP'!M362)&gt;0,'ÚHRADOVÝ KATALOG VZP - ZP'!M362,"")</f>
        <v/>
      </c>
      <c r="N358" s="48" t="str">
        <f>IF(LEN('ÚHRADOVÝ KATALOG VZP - ZP'!$N362)&gt;0,'ÚHRADOVÝ KATALOG VZP - ZP'!$N362,"")</f>
        <v/>
      </c>
      <c r="O358" s="48" t="str">
        <f>IF(LEN('ÚHRADOVÝ KATALOG VZP - ZP'!$N362)&gt;0,'ÚHRADOVÝ KATALOG VZP - ZP'!$N362,"")</f>
        <v/>
      </c>
      <c r="P358" s="65"/>
      <c r="Q358" s="66" t="str">
        <f>IF(LEN('ÚHRADOVÝ KATALOG VZP - ZP'!Q362)&gt;0,'ÚHRADOVÝ KATALOG VZP - ZP'!Q362,"")</f>
        <v/>
      </c>
      <c r="R358" s="67" t="str">
        <f>IF(LEN('ÚHRADOVÝ KATALOG VZP - ZP'!O362)&gt;0,'ÚHRADOVÝ KATALOG VZP - ZP'!O362,"")</f>
        <v/>
      </c>
    </row>
    <row r="359" spans="1:18" ht="30" customHeight="1" x14ac:dyDescent="0.2">
      <c r="A359" s="81" t="str">
        <f>IF(LEN('VZP - KONTROLA'!S363)=0,"",'ÚHRADOVÝ KATALOG VZP - ZP'!A363)</f>
        <v/>
      </c>
      <c r="B359" s="82" t="str">
        <f>IF(LEN('ÚHRADOVÝ KATALOG VZP - ZP'!B363)&gt;0,'ÚHRADOVÝ KATALOG VZP - ZP'!B363,"")</f>
        <v/>
      </c>
      <c r="C359" s="102" t="str">
        <f>IF(LEN('ÚHRADOVÝ KATALOG VZP - ZP'!C363)&gt;0,UPPER('ÚHRADOVÝ KATALOG VZP - ZP'!C363),"")</f>
        <v/>
      </c>
      <c r="D359" s="60" t="str">
        <f>IF(LEN('ÚHRADOVÝ KATALOG VZP - ZP'!D363)&gt;0,UPPER('ÚHRADOVÝ KATALOG VZP - ZP'!D363),"")</f>
        <v/>
      </c>
      <c r="E359" s="61" t="str">
        <f>IF(LEN('ÚHRADOVÝ KATALOG VZP - ZP'!E363)&gt;0,'ÚHRADOVÝ KATALOG VZP - ZP'!E363,"")</f>
        <v/>
      </c>
      <c r="F359" s="61" t="str">
        <f>IF(LEN('ÚHRADOVÝ KATALOG VZP - ZP'!F363)&gt;0,UPPER('ÚHRADOVÝ KATALOG VZP - ZP'!F363),"")</f>
        <v/>
      </c>
      <c r="G359" s="61" t="str">
        <f>IF(LEN('ÚHRADOVÝ KATALOG VZP - ZP'!G363)&gt;0,UPPER('ÚHRADOVÝ KATALOG VZP - ZP'!G363),"")</f>
        <v/>
      </c>
      <c r="H359" s="61" t="str">
        <f>IF(LEN('ÚHRADOVÝ KATALOG VZP - ZP'!H363)&gt;0,UPPER('ÚHRADOVÝ KATALOG VZP - ZP'!H363),"")</f>
        <v/>
      </c>
      <c r="I359" s="61" t="str">
        <f>IF(LEN('ÚHRADOVÝ KATALOG VZP - ZP'!I363)&gt;0,UPPER('ÚHRADOVÝ KATALOG VZP - ZP'!I363),"")</f>
        <v/>
      </c>
      <c r="J359" s="62" t="str">
        <f>IF(LEN('ÚHRADOVÝ KATALOG VZP - ZP'!J363)&gt;0,'ÚHRADOVÝ KATALOG VZP - ZP'!J363,"")</f>
        <v/>
      </c>
      <c r="K359" s="61" t="str">
        <f>IF(LEN('ÚHRADOVÝ KATALOG VZP - ZP'!K363)&gt;0,UPPER('ÚHRADOVÝ KATALOG VZP - ZP'!K363),"")</f>
        <v/>
      </c>
      <c r="L359" s="63" t="str">
        <f>IF(LEN('ÚHRADOVÝ KATALOG VZP - ZP'!L363)&gt;0,'ÚHRADOVÝ KATALOG VZP - ZP'!L363,"")</f>
        <v/>
      </c>
      <c r="M359" s="64" t="str">
        <f>IF(LEN('ÚHRADOVÝ KATALOG VZP - ZP'!M363)&gt;0,'ÚHRADOVÝ KATALOG VZP - ZP'!M363,"")</f>
        <v/>
      </c>
      <c r="N359" s="48" t="str">
        <f>IF(LEN('ÚHRADOVÝ KATALOG VZP - ZP'!$N363)&gt;0,'ÚHRADOVÝ KATALOG VZP - ZP'!$N363,"")</f>
        <v/>
      </c>
      <c r="O359" s="48" t="str">
        <f>IF(LEN('ÚHRADOVÝ KATALOG VZP - ZP'!$N363)&gt;0,'ÚHRADOVÝ KATALOG VZP - ZP'!$N363,"")</f>
        <v/>
      </c>
      <c r="P359" s="65"/>
      <c r="Q359" s="66" t="str">
        <f>IF(LEN('ÚHRADOVÝ KATALOG VZP - ZP'!Q363)&gt;0,'ÚHRADOVÝ KATALOG VZP - ZP'!Q363,"")</f>
        <v/>
      </c>
      <c r="R359" s="67" t="str">
        <f>IF(LEN('ÚHRADOVÝ KATALOG VZP - ZP'!O363)&gt;0,'ÚHRADOVÝ KATALOG VZP - ZP'!O363,"")</f>
        <v/>
      </c>
    </row>
    <row r="360" spans="1:18" ht="30" customHeight="1" x14ac:dyDescent="0.2">
      <c r="A360" s="81" t="str">
        <f>IF(LEN('VZP - KONTROLA'!S364)=0,"",'ÚHRADOVÝ KATALOG VZP - ZP'!A364)</f>
        <v/>
      </c>
      <c r="B360" s="82" t="str">
        <f>IF(LEN('ÚHRADOVÝ KATALOG VZP - ZP'!B364)&gt;0,'ÚHRADOVÝ KATALOG VZP - ZP'!B364,"")</f>
        <v/>
      </c>
      <c r="C360" s="102" t="str">
        <f>IF(LEN('ÚHRADOVÝ KATALOG VZP - ZP'!C364)&gt;0,UPPER('ÚHRADOVÝ KATALOG VZP - ZP'!C364),"")</f>
        <v/>
      </c>
      <c r="D360" s="60" t="str">
        <f>IF(LEN('ÚHRADOVÝ KATALOG VZP - ZP'!D364)&gt;0,UPPER('ÚHRADOVÝ KATALOG VZP - ZP'!D364),"")</f>
        <v/>
      </c>
      <c r="E360" s="61" t="str">
        <f>IF(LEN('ÚHRADOVÝ KATALOG VZP - ZP'!E364)&gt;0,'ÚHRADOVÝ KATALOG VZP - ZP'!E364,"")</f>
        <v/>
      </c>
      <c r="F360" s="61" t="str">
        <f>IF(LEN('ÚHRADOVÝ KATALOG VZP - ZP'!F364)&gt;0,UPPER('ÚHRADOVÝ KATALOG VZP - ZP'!F364),"")</f>
        <v/>
      </c>
      <c r="G360" s="61" t="str">
        <f>IF(LEN('ÚHRADOVÝ KATALOG VZP - ZP'!G364)&gt;0,UPPER('ÚHRADOVÝ KATALOG VZP - ZP'!G364),"")</f>
        <v/>
      </c>
      <c r="H360" s="61" t="str">
        <f>IF(LEN('ÚHRADOVÝ KATALOG VZP - ZP'!H364)&gt;0,UPPER('ÚHRADOVÝ KATALOG VZP - ZP'!H364),"")</f>
        <v/>
      </c>
      <c r="I360" s="61" t="str">
        <f>IF(LEN('ÚHRADOVÝ KATALOG VZP - ZP'!I364)&gt;0,UPPER('ÚHRADOVÝ KATALOG VZP - ZP'!I364),"")</f>
        <v/>
      </c>
      <c r="J360" s="62" t="str">
        <f>IF(LEN('ÚHRADOVÝ KATALOG VZP - ZP'!J364)&gt;0,'ÚHRADOVÝ KATALOG VZP - ZP'!J364,"")</f>
        <v/>
      </c>
      <c r="K360" s="61" t="str">
        <f>IF(LEN('ÚHRADOVÝ KATALOG VZP - ZP'!K364)&gt;0,UPPER('ÚHRADOVÝ KATALOG VZP - ZP'!K364),"")</f>
        <v/>
      </c>
      <c r="L360" s="63" t="str">
        <f>IF(LEN('ÚHRADOVÝ KATALOG VZP - ZP'!L364)&gt;0,'ÚHRADOVÝ KATALOG VZP - ZP'!L364,"")</f>
        <v/>
      </c>
      <c r="M360" s="64" t="str">
        <f>IF(LEN('ÚHRADOVÝ KATALOG VZP - ZP'!M364)&gt;0,'ÚHRADOVÝ KATALOG VZP - ZP'!M364,"")</f>
        <v/>
      </c>
      <c r="N360" s="48" t="str">
        <f>IF(LEN('ÚHRADOVÝ KATALOG VZP - ZP'!$N364)&gt;0,'ÚHRADOVÝ KATALOG VZP - ZP'!$N364,"")</f>
        <v/>
      </c>
      <c r="O360" s="48" t="str">
        <f>IF(LEN('ÚHRADOVÝ KATALOG VZP - ZP'!$N364)&gt;0,'ÚHRADOVÝ KATALOG VZP - ZP'!$N364,"")</f>
        <v/>
      </c>
      <c r="P360" s="65"/>
      <c r="Q360" s="66" t="str">
        <f>IF(LEN('ÚHRADOVÝ KATALOG VZP - ZP'!Q364)&gt;0,'ÚHRADOVÝ KATALOG VZP - ZP'!Q364,"")</f>
        <v/>
      </c>
      <c r="R360" s="67" t="str">
        <f>IF(LEN('ÚHRADOVÝ KATALOG VZP - ZP'!O364)&gt;0,'ÚHRADOVÝ KATALOG VZP - ZP'!O364,"")</f>
        <v/>
      </c>
    </row>
    <row r="361" spans="1:18" ht="30" customHeight="1" x14ac:dyDescent="0.2">
      <c r="A361" s="81" t="str">
        <f>IF(LEN('VZP - KONTROLA'!S365)=0,"",'ÚHRADOVÝ KATALOG VZP - ZP'!A365)</f>
        <v/>
      </c>
      <c r="B361" s="82" t="str">
        <f>IF(LEN('ÚHRADOVÝ KATALOG VZP - ZP'!B365)&gt;0,'ÚHRADOVÝ KATALOG VZP - ZP'!B365,"")</f>
        <v/>
      </c>
      <c r="C361" s="102" t="str">
        <f>IF(LEN('ÚHRADOVÝ KATALOG VZP - ZP'!C365)&gt;0,UPPER('ÚHRADOVÝ KATALOG VZP - ZP'!C365),"")</f>
        <v/>
      </c>
      <c r="D361" s="60" t="str">
        <f>IF(LEN('ÚHRADOVÝ KATALOG VZP - ZP'!D365)&gt;0,UPPER('ÚHRADOVÝ KATALOG VZP - ZP'!D365),"")</f>
        <v/>
      </c>
      <c r="E361" s="61" t="str">
        <f>IF(LEN('ÚHRADOVÝ KATALOG VZP - ZP'!E365)&gt;0,'ÚHRADOVÝ KATALOG VZP - ZP'!E365,"")</f>
        <v/>
      </c>
      <c r="F361" s="61" t="str">
        <f>IF(LEN('ÚHRADOVÝ KATALOG VZP - ZP'!F365)&gt;0,UPPER('ÚHRADOVÝ KATALOG VZP - ZP'!F365),"")</f>
        <v/>
      </c>
      <c r="G361" s="61" t="str">
        <f>IF(LEN('ÚHRADOVÝ KATALOG VZP - ZP'!G365)&gt;0,UPPER('ÚHRADOVÝ KATALOG VZP - ZP'!G365),"")</f>
        <v/>
      </c>
      <c r="H361" s="61" t="str">
        <f>IF(LEN('ÚHRADOVÝ KATALOG VZP - ZP'!H365)&gt;0,UPPER('ÚHRADOVÝ KATALOG VZP - ZP'!H365),"")</f>
        <v/>
      </c>
      <c r="I361" s="61" t="str">
        <f>IF(LEN('ÚHRADOVÝ KATALOG VZP - ZP'!I365)&gt;0,UPPER('ÚHRADOVÝ KATALOG VZP - ZP'!I365),"")</f>
        <v/>
      </c>
      <c r="J361" s="62" t="str">
        <f>IF(LEN('ÚHRADOVÝ KATALOG VZP - ZP'!J365)&gt;0,'ÚHRADOVÝ KATALOG VZP - ZP'!J365,"")</f>
        <v/>
      </c>
      <c r="K361" s="61" t="str">
        <f>IF(LEN('ÚHRADOVÝ KATALOG VZP - ZP'!K365)&gt;0,UPPER('ÚHRADOVÝ KATALOG VZP - ZP'!K365),"")</f>
        <v/>
      </c>
      <c r="L361" s="63" t="str">
        <f>IF(LEN('ÚHRADOVÝ KATALOG VZP - ZP'!L365)&gt;0,'ÚHRADOVÝ KATALOG VZP - ZP'!L365,"")</f>
        <v/>
      </c>
      <c r="M361" s="64" t="str">
        <f>IF(LEN('ÚHRADOVÝ KATALOG VZP - ZP'!M365)&gt;0,'ÚHRADOVÝ KATALOG VZP - ZP'!M365,"")</f>
        <v/>
      </c>
      <c r="N361" s="48" t="str">
        <f>IF(LEN('ÚHRADOVÝ KATALOG VZP - ZP'!$N365)&gt;0,'ÚHRADOVÝ KATALOG VZP - ZP'!$N365,"")</f>
        <v/>
      </c>
      <c r="O361" s="48" t="str">
        <f>IF(LEN('ÚHRADOVÝ KATALOG VZP - ZP'!$N365)&gt;0,'ÚHRADOVÝ KATALOG VZP - ZP'!$N365,"")</f>
        <v/>
      </c>
      <c r="P361" s="65"/>
      <c r="Q361" s="66" t="str">
        <f>IF(LEN('ÚHRADOVÝ KATALOG VZP - ZP'!Q365)&gt;0,'ÚHRADOVÝ KATALOG VZP - ZP'!Q365,"")</f>
        <v/>
      </c>
      <c r="R361" s="67" t="str">
        <f>IF(LEN('ÚHRADOVÝ KATALOG VZP - ZP'!O365)&gt;0,'ÚHRADOVÝ KATALOG VZP - ZP'!O365,"")</f>
        <v/>
      </c>
    </row>
    <row r="362" spans="1:18" ht="30" customHeight="1" x14ac:dyDescent="0.2">
      <c r="A362" s="81" t="str">
        <f>IF(LEN('VZP - KONTROLA'!S366)=0,"",'ÚHRADOVÝ KATALOG VZP - ZP'!A366)</f>
        <v/>
      </c>
      <c r="B362" s="82" t="str">
        <f>IF(LEN('ÚHRADOVÝ KATALOG VZP - ZP'!B366)&gt;0,'ÚHRADOVÝ KATALOG VZP - ZP'!B366,"")</f>
        <v/>
      </c>
      <c r="C362" s="102" t="str">
        <f>IF(LEN('ÚHRADOVÝ KATALOG VZP - ZP'!C366)&gt;0,UPPER('ÚHRADOVÝ KATALOG VZP - ZP'!C366),"")</f>
        <v/>
      </c>
      <c r="D362" s="60" t="str">
        <f>IF(LEN('ÚHRADOVÝ KATALOG VZP - ZP'!D366)&gt;0,UPPER('ÚHRADOVÝ KATALOG VZP - ZP'!D366),"")</f>
        <v/>
      </c>
      <c r="E362" s="61" t="str">
        <f>IF(LEN('ÚHRADOVÝ KATALOG VZP - ZP'!E366)&gt;0,'ÚHRADOVÝ KATALOG VZP - ZP'!E366,"")</f>
        <v/>
      </c>
      <c r="F362" s="61" t="str">
        <f>IF(LEN('ÚHRADOVÝ KATALOG VZP - ZP'!F366)&gt;0,UPPER('ÚHRADOVÝ KATALOG VZP - ZP'!F366),"")</f>
        <v/>
      </c>
      <c r="G362" s="61" t="str">
        <f>IF(LEN('ÚHRADOVÝ KATALOG VZP - ZP'!G366)&gt;0,UPPER('ÚHRADOVÝ KATALOG VZP - ZP'!G366),"")</f>
        <v/>
      </c>
      <c r="H362" s="61" t="str">
        <f>IF(LEN('ÚHRADOVÝ KATALOG VZP - ZP'!H366)&gt;0,UPPER('ÚHRADOVÝ KATALOG VZP - ZP'!H366),"")</f>
        <v/>
      </c>
      <c r="I362" s="61" t="str">
        <f>IF(LEN('ÚHRADOVÝ KATALOG VZP - ZP'!I366)&gt;0,UPPER('ÚHRADOVÝ KATALOG VZP - ZP'!I366),"")</f>
        <v/>
      </c>
      <c r="J362" s="62" t="str">
        <f>IF(LEN('ÚHRADOVÝ KATALOG VZP - ZP'!J366)&gt;0,'ÚHRADOVÝ KATALOG VZP - ZP'!J366,"")</f>
        <v/>
      </c>
      <c r="K362" s="61" t="str">
        <f>IF(LEN('ÚHRADOVÝ KATALOG VZP - ZP'!K366)&gt;0,UPPER('ÚHRADOVÝ KATALOG VZP - ZP'!K366),"")</f>
        <v/>
      </c>
      <c r="L362" s="63" t="str">
        <f>IF(LEN('ÚHRADOVÝ KATALOG VZP - ZP'!L366)&gt;0,'ÚHRADOVÝ KATALOG VZP - ZP'!L366,"")</f>
        <v/>
      </c>
      <c r="M362" s="64" t="str">
        <f>IF(LEN('ÚHRADOVÝ KATALOG VZP - ZP'!M366)&gt;0,'ÚHRADOVÝ KATALOG VZP - ZP'!M366,"")</f>
        <v/>
      </c>
      <c r="N362" s="48" t="str">
        <f>IF(LEN('ÚHRADOVÝ KATALOG VZP - ZP'!$N366)&gt;0,'ÚHRADOVÝ KATALOG VZP - ZP'!$N366,"")</f>
        <v/>
      </c>
      <c r="O362" s="48" t="str">
        <f>IF(LEN('ÚHRADOVÝ KATALOG VZP - ZP'!$N366)&gt;0,'ÚHRADOVÝ KATALOG VZP - ZP'!$N366,"")</f>
        <v/>
      </c>
      <c r="P362" s="65"/>
      <c r="Q362" s="66" t="str">
        <f>IF(LEN('ÚHRADOVÝ KATALOG VZP - ZP'!Q366)&gt;0,'ÚHRADOVÝ KATALOG VZP - ZP'!Q366,"")</f>
        <v/>
      </c>
      <c r="R362" s="67" t="str">
        <f>IF(LEN('ÚHRADOVÝ KATALOG VZP - ZP'!O366)&gt;0,'ÚHRADOVÝ KATALOG VZP - ZP'!O366,"")</f>
        <v/>
      </c>
    </row>
    <row r="363" spans="1:18" ht="30" customHeight="1" x14ac:dyDescent="0.2">
      <c r="A363" s="81" t="str">
        <f>IF(LEN('VZP - KONTROLA'!S367)=0,"",'ÚHRADOVÝ KATALOG VZP - ZP'!A367)</f>
        <v/>
      </c>
      <c r="B363" s="82" t="str">
        <f>IF(LEN('ÚHRADOVÝ KATALOG VZP - ZP'!B367)&gt;0,'ÚHRADOVÝ KATALOG VZP - ZP'!B367,"")</f>
        <v/>
      </c>
      <c r="C363" s="102" t="str">
        <f>IF(LEN('ÚHRADOVÝ KATALOG VZP - ZP'!C367)&gt;0,UPPER('ÚHRADOVÝ KATALOG VZP - ZP'!C367),"")</f>
        <v/>
      </c>
      <c r="D363" s="60" t="str">
        <f>IF(LEN('ÚHRADOVÝ KATALOG VZP - ZP'!D367)&gt;0,UPPER('ÚHRADOVÝ KATALOG VZP - ZP'!D367),"")</f>
        <v/>
      </c>
      <c r="E363" s="61" t="str">
        <f>IF(LEN('ÚHRADOVÝ KATALOG VZP - ZP'!E367)&gt;0,'ÚHRADOVÝ KATALOG VZP - ZP'!E367,"")</f>
        <v/>
      </c>
      <c r="F363" s="61" t="str">
        <f>IF(LEN('ÚHRADOVÝ KATALOG VZP - ZP'!F367)&gt;0,UPPER('ÚHRADOVÝ KATALOG VZP - ZP'!F367),"")</f>
        <v/>
      </c>
      <c r="G363" s="61" t="str">
        <f>IF(LEN('ÚHRADOVÝ KATALOG VZP - ZP'!G367)&gt;0,UPPER('ÚHRADOVÝ KATALOG VZP - ZP'!G367),"")</f>
        <v/>
      </c>
      <c r="H363" s="61" t="str">
        <f>IF(LEN('ÚHRADOVÝ KATALOG VZP - ZP'!H367)&gt;0,UPPER('ÚHRADOVÝ KATALOG VZP - ZP'!H367),"")</f>
        <v/>
      </c>
      <c r="I363" s="61" t="str">
        <f>IF(LEN('ÚHRADOVÝ KATALOG VZP - ZP'!I367)&gt;0,UPPER('ÚHRADOVÝ KATALOG VZP - ZP'!I367),"")</f>
        <v/>
      </c>
      <c r="J363" s="62" t="str">
        <f>IF(LEN('ÚHRADOVÝ KATALOG VZP - ZP'!J367)&gt;0,'ÚHRADOVÝ KATALOG VZP - ZP'!J367,"")</f>
        <v/>
      </c>
      <c r="K363" s="61" t="str">
        <f>IF(LEN('ÚHRADOVÝ KATALOG VZP - ZP'!K367)&gt;0,UPPER('ÚHRADOVÝ KATALOG VZP - ZP'!K367),"")</f>
        <v/>
      </c>
      <c r="L363" s="63" t="str">
        <f>IF(LEN('ÚHRADOVÝ KATALOG VZP - ZP'!L367)&gt;0,'ÚHRADOVÝ KATALOG VZP - ZP'!L367,"")</f>
        <v/>
      </c>
      <c r="M363" s="64" t="str">
        <f>IF(LEN('ÚHRADOVÝ KATALOG VZP - ZP'!M367)&gt;0,'ÚHRADOVÝ KATALOG VZP - ZP'!M367,"")</f>
        <v/>
      </c>
      <c r="N363" s="48" t="str">
        <f>IF(LEN('ÚHRADOVÝ KATALOG VZP - ZP'!$N367)&gt;0,'ÚHRADOVÝ KATALOG VZP - ZP'!$N367,"")</f>
        <v/>
      </c>
      <c r="O363" s="48" t="str">
        <f>IF(LEN('ÚHRADOVÝ KATALOG VZP - ZP'!$N367)&gt;0,'ÚHRADOVÝ KATALOG VZP - ZP'!$N367,"")</f>
        <v/>
      </c>
      <c r="P363" s="65"/>
      <c r="Q363" s="66" t="str">
        <f>IF(LEN('ÚHRADOVÝ KATALOG VZP - ZP'!Q367)&gt;0,'ÚHRADOVÝ KATALOG VZP - ZP'!Q367,"")</f>
        <v/>
      </c>
      <c r="R363" s="67" t="str">
        <f>IF(LEN('ÚHRADOVÝ KATALOG VZP - ZP'!O367)&gt;0,'ÚHRADOVÝ KATALOG VZP - ZP'!O367,"")</f>
        <v/>
      </c>
    </row>
    <row r="364" spans="1:18" ht="30" customHeight="1" x14ac:dyDescent="0.2">
      <c r="A364" s="81" t="str">
        <f>IF(LEN('VZP - KONTROLA'!S368)=0,"",'ÚHRADOVÝ KATALOG VZP - ZP'!A368)</f>
        <v/>
      </c>
      <c r="B364" s="82" t="str">
        <f>IF(LEN('ÚHRADOVÝ KATALOG VZP - ZP'!B368)&gt;0,'ÚHRADOVÝ KATALOG VZP - ZP'!B368,"")</f>
        <v/>
      </c>
      <c r="C364" s="102" t="str">
        <f>IF(LEN('ÚHRADOVÝ KATALOG VZP - ZP'!C368)&gt;0,UPPER('ÚHRADOVÝ KATALOG VZP - ZP'!C368),"")</f>
        <v/>
      </c>
      <c r="D364" s="60" t="str">
        <f>IF(LEN('ÚHRADOVÝ KATALOG VZP - ZP'!D368)&gt;0,UPPER('ÚHRADOVÝ KATALOG VZP - ZP'!D368),"")</f>
        <v/>
      </c>
      <c r="E364" s="61" t="str">
        <f>IF(LEN('ÚHRADOVÝ KATALOG VZP - ZP'!E368)&gt;0,'ÚHRADOVÝ KATALOG VZP - ZP'!E368,"")</f>
        <v/>
      </c>
      <c r="F364" s="61" t="str">
        <f>IF(LEN('ÚHRADOVÝ KATALOG VZP - ZP'!F368)&gt;0,UPPER('ÚHRADOVÝ KATALOG VZP - ZP'!F368),"")</f>
        <v/>
      </c>
      <c r="G364" s="61" t="str">
        <f>IF(LEN('ÚHRADOVÝ KATALOG VZP - ZP'!G368)&gt;0,UPPER('ÚHRADOVÝ KATALOG VZP - ZP'!G368),"")</f>
        <v/>
      </c>
      <c r="H364" s="61" t="str">
        <f>IF(LEN('ÚHRADOVÝ KATALOG VZP - ZP'!H368)&gt;0,UPPER('ÚHRADOVÝ KATALOG VZP - ZP'!H368),"")</f>
        <v/>
      </c>
      <c r="I364" s="61" t="str">
        <f>IF(LEN('ÚHRADOVÝ KATALOG VZP - ZP'!I368)&gt;0,UPPER('ÚHRADOVÝ KATALOG VZP - ZP'!I368),"")</f>
        <v/>
      </c>
      <c r="J364" s="62" t="str">
        <f>IF(LEN('ÚHRADOVÝ KATALOG VZP - ZP'!J368)&gt;0,'ÚHRADOVÝ KATALOG VZP - ZP'!J368,"")</f>
        <v/>
      </c>
      <c r="K364" s="61" t="str">
        <f>IF(LEN('ÚHRADOVÝ KATALOG VZP - ZP'!K368)&gt;0,UPPER('ÚHRADOVÝ KATALOG VZP - ZP'!K368),"")</f>
        <v/>
      </c>
      <c r="L364" s="63" t="str">
        <f>IF(LEN('ÚHRADOVÝ KATALOG VZP - ZP'!L368)&gt;0,'ÚHRADOVÝ KATALOG VZP - ZP'!L368,"")</f>
        <v/>
      </c>
      <c r="M364" s="64" t="str">
        <f>IF(LEN('ÚHRADOVÝ KATALOG VZP - ZP'!M368)&gt;0,'ÚHRADOVÝ KATALOG VZP - ZP'!M368,"")</f>
        <v/>
      </c>
      <c r="N364" s="48" t="str">
        <f>IF(LEN('ÚHRADOVÝ KATALOG VZP - ZP'!$N368)&gt;0,'ÚHRADOVÝ KATALOG VZP - ZP'!$N368,"")</f>
        <v/>
      </c>
      <c r="O364" s="48" t="str">
        <f>IF(LEN('ÚHRADOVÝ KATALOG VZP - ZP'!$N368)&gt;0,'ÚHRADOVÝ KATALOG VZP - ZP'!$N368,"")</f>
        <v/>
      </c>
      <c r="P364" s="65"/>
      <c r="Q364" s="66" t="str">
        <f>IF(LEN('ÚHRADOVÝ KATALOG VZP - ZP'!Q368)&gt;0,'ÚHRADOVÝ KATALOG VZP - ZP'!Q368,"")</f>
        <v/>
      </c>
      <c r="R364" s="67" t="str">
        <f>IF(LEN('ÚHRADOVÝ KATALOG VZP - ZP'!O368)&gt;0,'ÚHRADOVÝ KATALOG VZP - ZP'!O368,"")</f>
        <v/>
      </c>
    </row>
    <row r="365" spans="1:18" ht="30" customHeight="1" x14ac:dyDescent="0.2">
      <c r="A365" s="81" t="str">
        <f>IF(LEN('VZP - KONTROLA'!S369)=0,"",'ÚHRADOVÝ KATALOG VZP - ZP'!A369)</f>
        <v/>
      </c>
      <c r="B365" s="82" t="str">
        <f>IF(LEN('ÚHRADOVÝ KATALOG VZP - ZP'!B369)&gt;0,'ÚHRADOVÝ KATALOG VZP - ZP'!B369,"")</f>
        <v/>
      </c>
      <c r="C365" s="102" t="str">
        <f>IF(LEN('ÚHRADOVÝ KATALOG VZP - ZP'!C369)&gt;0,UPPER('ÚHRADOVÝ KATALOG VZP - ZP'!C369),"")</f>
        <v/>
      </c>
      <c r="D365" s="60" t="str">
        <f>IF(LEN('ÚHRADOVÝ KATALOG VZP - ZP'!D369)&gt;0,UPPER('ÚHRADOVÝ KATALOG VZP - ZP'!D369),"")</f>
        <v/>
      </c>
      <c r="E365" s="61" t="str">
        <f>IF(LEN('ÚHRADOVÝ KATALOG VZP - ZP'!E369)&gt;0,'ÚHRADOVÝ KATALOG VZP - ZP'!E369,"")</f>
        <v/>
      </c>
      <c r="F365" s="61" t="str">
        <f>IF(LEN('ÚHRADOVÝ KATALOG VZP - ZP'!F369)&gt;0,UPPER('ÚHRADOVÝ KATALOG VZP - ZP'!F369),"")</f>
        <v/>
      </c>
      <c r="G365" s="61" t="str">
        <f>IF(LEN('ÚHRADOVÝ KATALOG VZP - ZP'!G369)&gt;0,UPPER('ÚHRADOVÝ KATALOG VZP - ZP'!G369),"")</f>
        <v/>
      </c>
      <c r="H365" s="61" t="str">
        <f>IF(LEN('ÚHRADOVÝ KATALOG VZP - ZP'!H369)&gt;0,UPPER('ÚHRADOVÝ KATALOG VZP - ZP'!H369),"")</f>
        <v/>
      </c>
      <c r="I365" s="61" t="str">
        <f>IF(LEN('ÚHRADOVÝ KATALOG VZP - ZP'!I369)&gt;0,UPPER('ÚHRADOVÝ KATALOG VZP - ZP'!I369),"")</f>
        <v/>
      </c>
      <c r="J365" s="62" t="str">
        <f>IF(LEN('ÚHRADOVÝ KATALOG VZP - ZP'!J369)&gt;0,'ÚHRADOVÝ KATALOG VZP - ZP'!J369,"")</f>
        <v/>
      </c>
      <c r="K365" s="61" t="str">
        <f>IF(LEN('ÚHRADOVÝ KATALOG VZP - ZP'!K369)&gt;0,UPPER('ÚHRADOVÝ KATALOG VZP - ZP'!K369),"")</f>
        <v/>
      </c>
      <c r="L365" s="63" t="str">
        <f>IF(LEN('ÚHRADOVÝ KATALOG VZP - ZP'!L369)&gt;0,'ÚHRADOVÝ KATALOG VZP - ZP'!L369,"")</f>
        <v/>
      </c>
      <c r="M365" s="64" t="str">
        <f>IF(LEN('ÚHRADOVÝ KATALOG VZP - ZP'!M369)&gt;0,'ÚHRADOVÝ KATALOG VZP - ZP'!M369,"")</f>
        <v/>
      </c>
      <c r="N365" s="48" t="str">
        <f>IF(LEN('ÚHRADOVÝ KATALOG VZP - ZP'!$N369)&gt;0,'ÚHRADOVÝ KATALOG VZP - ZP'!$N369,"")</f>
        <v/>
      </c>
      <c r="O365" s="48" t="str">
        <f>IF(LEN('ÚHRADOVÝ KATALOG VZP - ZP'!$N369)&gt;0,'ÚHRADOVÝ KATALOG VZP - ZP'!$N369,"")</f>
        <v/>
      </c>
      <c r="P365" s="65"/>
      <c r="Q365" s="66" t="str">
        <f>IF(LEN('ÚHRADOVÝ KATALOG VZP - ZP'!Q369)&gt;0,'ÚHRADOVÝ KATALOG VZP - ZP'!Q369,"")</f>
        <v/>
      </c>
      <c r="R365" s="67" t="str">
        <f>IF(LEN('ÚHRADOVÝ KATALOG VZP - ZP'!O369)&gt;0,'ÚHRADOVÝ KATALOG VZP - ZP'!O369,"")</f>
        <v/>
      </c>
    </row>
    <row r="366" spans="1:18" ht="30" customHeight="1" x14ac:dyDescent="0.2">
      <c r="A366" s="81" t="str">
        <f>IF(LEN('VZP - KONTROLA'!S370)=0,"",'ÚHRADOVÝ KATALOG VZP - ZP'!A370)</f>
        <v/>
      </c>
      <c r="B366" s="82" t="str">
        <f>IF(LEN('ÚHRADOVÝ KATALOG VZP - ZP'!B370)&gt;0,'ÚHRADOVÝ KATALOG VZP - ZP'!B370,"")</f>
        <v/>
      </c>
      <c r="C366" s="102" t="str">
        <f>IF(LEN('ÚHRADOVÝ KATALOG VZP - ZP'!C370)&gt;0,UPPER('ÚHRADOVÝ KATALOG VZP - ZP'!C370),"")</f>
        <v/>
      </c>
      <c r="D366" s="60" t="str">
        <f>IF(LEN('ÚHRADOVÝ KATALOG VZP - ZP'!D370)&gt;0,UPPER('ÚHRADOVÝ KATALOG VZP - ZP'!D370),"")</f>
        <v/>
      </c>
      <c r="E366" s="61" t="str">
        <f>IF(LEN('ÚHRADOVÝ KATALOG VZP - ZP'!E370)&gt;0,'ÚHRADOVÝ KATALOG VZP - ZP'!E370,"")</f>
        <v/>
      </c>
      <c r="F366" s="61" t="str">
        <f>IF(LEN('ÚHRADOVÝ KATALOG VZP - ZP'!F370)&gt;0,UPPER('ÚHRADOVÝ KATALOG VZP - ZP'!F370),"")</f>
        <v/>
      </c>
      <c r="G366" s="61" t="str">
        <f>IF(LEN('ÚHRADOVÝ KATALOG VZP - ZP'!G370)&gt;0,UPPER('ÚHRADOVÝ KATALOG VZP - ZP'!G370),"")</f>
        <v/>
      </c>
      <c r="H366" s="61" t="str">
        <f>IF(LEN('ÚHRADOVÝ KATALOG VZP - ZP'!H370)&gt;0,UPPER('ÚHRADOVÝ KATALOG VZP - ZP'!H370),"")</f>
        <v/>
      </c>
      <c r="I366" s="61" t="str">
        <f>IF(LEN('ÚHRADOVÝ KATALOG VZP - ZP'!I370)&gt;0,UPPER('ÚHRADOVÝ KATALOG VZP - ZP'!I370),"")</f>
        <v/>
      </c>
      <c r="J366" s="62" t="str">
        <f>IF(LEN('ÚHRADOVÝ KATALOG VZP - ZP'!J370)&gt;0,'ÚHRADOVÝ KATALOG VZP - ZP'!J370,"")</f>
        <v/>
      </c>
      <c r="K366" s="61" t="str">
        <f>IF(LEN('ÚHRADOVÝ KATALOG VZP - ZP'!K370)&gt;0,UPPER('ÚHRADOVÝ KATALOG VZP - ZP'!K370),"")</f>
        <v/>
      </c>
      <c r="L366" s="63" t="str">
        <f>IF(LEN('ÚHRADOVÝ KATALOG VZP - ZP'!L370)&gt;0,'ÚHRADOVÝ KATALOG VZP - ZP'!L370,"")</f>
        <v/>
      </c>
      <c r="M366" s="64" t="str">
        <f>IF(LEN('ÚHRADOVÝ KATALOG VZP - ZP'!M370)&gt;0,'ÚHRADOVÝ KATALOG VZP - ZP'!M370,"")</f>
        <v/>
      </c>
      <c r="N366" s="48" t="str">
        <f>IF(LEN('ÚHRADOVÝ KATALOG VZP - ZP'!$N370)&gt;0,'ÚHRADOVÝ KATALOG VZP - ZP'!$N370,"")</f>
        <v/>
      </c>
      <c r="O366" s="48" t="str">
        <f>IF(LEN('ÚHRADOVÝ KATALOG VZP - ZP'!$N370)&gt;0,'ÚHRADOVÝ KATALOG VZP - ZP'!$N370,"")</f>
        <v/>
      </c>
      <c r="P366" s="65"/>
      <c r="Q366" s="66" t="str">
        <f>IF(LEN('ÚHRADOVÝ KATALOG VZP - ZP'!Q370)&gt;0,'ÚHRADOVÝ KATALOG VZP - ZP'!Q370,"")</f>
        <v/>
      </c>
      <c r="R366" s="67" t="str">
        <f>IF(LEN('ÚHRADOVÝ KATALOG VZP - ZP'!O370)&gt;0,'ÚHRADOVÝ KATALOG VZP - ZP'!O370,"")</f>
        <v/>
      </c>
    </row>
    <row r="367" spans="1:18" ht="30" customHeight="1" x14ac:dyDescent="0.2">
      <c r="A367" s="81" t="str">
        <f>IF(LEN('VZP - KONTROLA'!S371)=0,"",'ÚHRADOVÝ KATALOG VZP - ZP'!A371)</f>
        <v/>
      </c>
      <c r="B367" s="82" t="str">
        <f>IF(LEN('ÚHRADOVÝ KATALOG VZP - ZP'!B371)&gt;0,'ÚHRADOVÝ KATALOG VZP - ZP'!B371,"")</f>
        <v/>
      </c>
      <c r="C367" s="102" t="str">
        <f>IF(LEN('ÚHRADOVÝ KATALOG VZP - ZP'!C371)&gt;0,UPPER('ÚHRADOVÝ KATALOG VZP - ZP'!C371),"")</f>
        <v/>
      </c>
      <c r="D367" s="60" t="str">
        <f>IF(LEN('ÚHRADOVÝ KATALOG VZP - ZP'!D371)&gt;0,UPPER('ÚHRADOVÝ KATALOG VZP - ZP'!D371),"")</f>
        <v/>
      </c>
      <c r="E367" s="61" t="str">
        <f>IF(LEN('ÚHRADOVÝ KATALOG VZP - ZP'!E371)&gt;0,'ÚHRADOVÝ KATALOG VZP - ZP'!E371,"")</f>
        <v/>
      </c>
      <c r="F367" s="61" t="str">
        <f>IF(LEN('ÚHRADOVÝ KATALOG VZP - ZP'!F371)&gt;0,UPPER('ÚHRADOVÝ KATALOG VZP - ZP'!F371),"")</f>
        <v/>
      </c>
      <c r="G367" s="61" t="str">
        <f>IF(LEN('ÚHRADOVÝ KATALOG VZP - ZP'!G371)&gt;0,UPPER('ÚHRADOVÝ KATALOG VZP - ZP'!G371),"")</f>
        <v/>
      </c>
      <c r="H367" s="61" t="str">
        <f>IF(LEN('ÚHRADOVÝ KATALOG VZP - ZP'!H371)&gt;0,UPPER('ÚHRADOVÝ KATALOG VZP - ZP'!H371),"")</f>
        <v/>
      </c>
      <c r="I367" s="61" t="str">
        <f>IF(LEN('ÚHRADOVÝ KATALOG VZP - ZP'!I371)&gt;0,UPPER('ÚHRADOVÝ KATALOG VZP - ZP'!I371),"")</f>
        <v/>
      </c>
      <c r="J367" s="62" t="str">
        <f>IF(LEN('ÚHRADOVÝ KATALOG VZP - ZP'!J371)&gt;0,'ÚHRADOVÝ KATALOG VZP - ZP'!J371,"")</f>
        <v/>
      </c>
      <c r="K367" s="61" t="str">
        <f>IF(LEN('ÚHRADOVÝ KATALOG VZP - ZP'!K371)&gt;0,UPPER('ÚHRADOVÝ KATALOG VZP - ZP'!K371),"")</f>
        <v/>
      </c>
      <c r="L367" s="63" t="str">
        <f>IF(LEN('ÚHRADOVÝ KATALOG VZP - ZP'!L371)&gt;0,'ÚHRADOVÝ KATALOG VZP - ZP'!L371,"")</f>
        <v/>
      </c>
      <c r="M367" s="64" t="str">
        <f>IF(LEN('ÚHRADOVÝ KATALOG VZP - ZP'!M371)&gt;0,'ÚHRADOVÝ KATALOG VZP - ZP'!M371,"")</f>
        <v/>
      </c>
      <c r="N367" s="48" t="str">
        <f>IF(LEN('ÚHRADOVÝ KATALOG VZP - ZP'!$N371)&gt;0,'ÚHRADOVÝ KATALOG VZP - ZP'!$N371,"")</f>
        <v/>
      </c>
      <c r="O367" s="48" t="str">
        <f>IF(LEN('ÚHRADOVÝ KATALOG VZP - ZP'!$N371)&gt;0,'ÚHRADOVÝ KATALOG VZP - ZP'!$N371,"")</f>
        <v/>
      </c>
      <c r="P367" s="65"/>
      <c r="Q367" s="66" t="str">
        <f>IF(LEN('ÚHRADOVÝ KATALOG VZP - ZP'!Q371)&gt;0,'ÚHRADOVÝ KATALOG VZP - ZP'!Q371,"")</f>
        <v/>
      </c>
      <c r="R367" s="67" t="str">
        <f>IF(LEN('ÚHRADOVÝ KATALOG VZP - ZP'!O371)&gt;0,'ÚHRADOVÝ KATALOG VZP - ZP'!O371,"")</f>
        <v/>
      </c>
    </row>
    <row r="368" spans="1:18" ht="30" customHeight="1" x14ac:dyDescent="0.2">
      <c r="A368" s="81" t="str">
        <f>IF(LEN('VZP - KONTROLA'!S372)=0,"",'ÚHRADOVÝ KATALOG VZP - ZP'!A372)</f>
        <v/>
      </c>
      <c r="B368" s="82" t="str">
        <f>IF(LEN('ÚHRADOVÝ KATALOG VZP - ZP'!B372)&gt;0,'ÚHRADOVÝ KATALOG VZP - ZP'!B372,"")</f>
        <v/>
      </c>
      <c r="C368" s="102" t="str">
        <f>IF(LEN('ÚHRADOVÝ KATALOG VZP - ZP'!C372)&gt;0,UPPER('ÚHRADOVÝ KATALOG VZP - ZP'!C372),"")</f>
        <v/>
      </c>
      <c r="D368" s="60" t="str">
        <f>IF(LEN('ÚHRADOVÝ KATALOG VZP - ZP'!D372)&gt;0,UPPER('ÚHRADOVÝ KATALOG VZP - ZP'!D372),"")</f>
        <v/>
      </c>
      <c r="E368" s="61" t="str">
        <f>IF(LEN('ÚHRADOVÝ KATALOG VZP - ZP'!E372)&gt;0,'ÚHRADOVÝ KATALOG VZP - ZP'!E372,"")</f>
        <v/>
      </c>
      <c r="F368" s="61" t="str">
        <f>IF(LEN('ÚHRADOVÝ KATALOG VZP - ZP'!F372)&gt;0,UPPER('ÚHRADOVÝ KATALOG VZP - ZP'!F372),"")</f>
        <v/>
      </c>
      <c r="G368" s="61" t="str">
        <f>IF(LEN('ÚHRADOVÝ KATALOG VZP - ZP'!G372)&gt;0,UPPER('ÚHRADOVÝ KATALOG VZP - ZP'!G372),"")</f>
        <v/>
      </c>
      <c r="H368" s="61" t="str">
        <f>IF(LEN('ÚHRADOVÝ KATALOG VZP - ZP'!H372)&gt;0,UPPER('ÚHRADOVÝ KATALOG VZP - ZP'!H372),"")</f>
        <v/>
      </c>
      <c r="I368" s="61" t="str">
        <f>IF(LEN('ÚHRADOVÝ KATALOG VZP - ZP'!I372)&gt;0,UPPER('ÚHRADOVÝ KATALOG VZP - ZP'!I372),"")</f>
        <v/>
      </c>
      <c r="J368" s="62" t="str">
        <f>IF(LEN('ÚHRADOVÝ KATALOG VZP - ZP'!J372)&gt;0,'ÚHRADOVÝ KATALOG VZP - ZP'!J372,"")</f>
        <v/>
      </c>
      <c r="K368" s="61" t="str">
        <f>IF(LEN('ÚHRADOVÝ KATALOG VZP - ZP'!K372)&gt;0,UPPER('ÚHRADOVÝ KATALOG VZP - ZP'!K372),"")</f>
        <v/>
      </c>
      <c r="L368" s="63" t="str">
        <f>IF(LEN('ÚHRADOVÝ KATALOG VZP - ZP'!L372)&gt;0,'ÚHRADOVÝ KATALOG VZP - ZP'!L372,"")</f>
        <v/>
      </c>
      <c r="M368" s="64" t="str">
        <f>IF(LEN('ÚHRADOVÝ KATALOG VZP - ZP'!M372)&gt;0,'ÚHRADOVÝ KATALOG VZP - ZP'!M372,"")</f>
        <v/>
      </c>
      <c r="N368" s="48" t="str">
        <f>IF(LEN('ÚHRADOVÝ KATALOG VZP - ZP'!$N372)&gt;0,'ÚHRADOVÝ KATALOG VZP - ZP'!$N372,"")</f>
        <v/>
      </c>
      <c r="O368" s="48" t="str">
        <f>IF(LEN('ÚHRADOVÝ KATALOG VZP - ZP'!$N372)&gt;0,'ÚHRADOVÝ KATALOG VZP - ZP'!$N372,"")</f>
        <v/>
      </c>
      <c r="P368" s="65"/>
      <c r="Q368" s="66" t="str">
        <f>IF(LEN('ÚHRADOVÝ KATALOG VZP - ZP'!Q372)&gt;0,'ÚHRADOVÝ KATALOG VZP - ZP'!Q372,"")</f>
        <v/>
      </c>
      <c r="R368" s="67" t="str">
        <f>IF(LEN('ÚHRADOVÝ KATALOG VZP - ZP'!O372)&gt;0,'ÚHRADOVÝ KATALOG VZP - ZP'!O372,"")</f>
        <v/>
      </c>
    </row>
    <row r="369" spans="1:18" ht="30" customHeight="1" x14ac:dyDescent="0.2">
      <c r="A369" s="81" t="str">
        <f>IF(LEN('VZP - KONTROLA'!S373)=0,"",'ÚHRADOVÝ KATALOG VZP - ZP'!A373)</f>
        <v/>
      </c>
      <c r="B369" s="82" t="str">
        <f>IF(LEN('ÚHRADOVÝ KATALOG VZP - ZP'!B373)&gt;0,'ÚHRADOVÝ KATALOG VZP - ZP'!B373,"")</f>
        <v/>
      </c>
      <c r="C369" s="102" t="str">
        <f>IF(LEN('ÚHRADOVÝ KATALOG VZP - ZP'!C373)&gt;0,UPPER('ÚHRADOVÝ KATALOG VZP - ZP'!C373),"")</f>
        <v/>
      </c>
      <c r="D369" s="60" t="str">
        <f>IF(LEN('ÚHRADOVÝ KATALOG VZP - ZP'!D373)&gt;0,UPPER('ÚHRADOVÝ KATALOG VZP - ZP'!D373),"")</f>
        <v/>
      </c>
      <c r="E369" s="61" t="str">
        <f>IF(LEN('ÚHRADOVÝ KATALOG VZP - ZP'!E373)&gt;0,'ÚHRADOVÝ KATALOG VZP - ZP'!E373,"")</f>
        <v/>
      </c>
      <c r="F369" s="61" t="str">
        <f>IF(LEN('ÚHRADOVÝ KATALOG VZP - ZP'!F373)&gt;0,UPPER('ÚHRADOVÝ KATALOG VZP - ZP'!F373),"")</f>
        <v/>
      </c>
      <c r="G369" s="61" t="str">
        <f>IF(LEN('ÚHRADOVÝ KATALOG VZP - ZP'!G373)&gt;0,UPPER('ÚHRADOVÝ KATALOG VZP - ZP'!G373),"")</f>
        <v/>
      </c>
      <c r="H369" s="61" t="str">
        <f>IF(LEN('ÚHRADOVÝ KATALOG VZP - ZP'!H373)&gt;0,UPPER('ÚHRADOVÝ KATALOG VZP - ZP'!H373),"")</f>
        <v/>
      </c>
      <c r="I369" s="61" t="str">
        <f>IF(LEN('ÚHRADOVÝ KATALOG VZP - ZP'!I373)&gt;0,UPPER('ÚHRADOVÝ KATALOG VZP - ZP'!I373),"")</f>
        <v/>
      </c>
      <c r="J369" s="62" t="str">
        <f>IF(LEN('ÚHRADOVÝ KATALOG VZP - ZP'!J373)&gt;0,'ÚHRADOVÝ KATALOG VZP - ZP'!J373,"")</f>
        <v/>
      </c>
      <c r="K369" s="61" t="str">
        <f>IF(LEN('ÚHRADOVÝ KATALOG VZP - ZP'!K373)&gt;0,UPPER('ÚHRADOVÝ KATALOG VZP - ZP'!K373),"")</f>
        <v/>
      </c>
      <c r="L369" s="63" t="str">
        <f>IF(LEN('ÚHRADOVÝ KATALOG VZP - ZP'!L373)&gt;0,'ÚHRADOVÝ KATALOG VZP - ZP'!L373,"")</f>
        <v/>
      </c>
      <c r="M369" s="64" t="str">
        <f>IF(LEN('ÚHRADOVÝ KATALOG VZP - ZP'!M373)&gt;0,'ÚHRADOVÝ KATALOG VZP - ZP'!M373,"")</f>
        <v/>
      </c>
      <c r="N369" s="48" t="str">
        <f>IF(LEN('ÚHRADOVÝ KATALOG VZP - ZP'!$N373)&gt;0,'ÚHRADOVÝ KATALOG VZP - ZP'!$N373,"")</f>
        <v/>
      </c>
      <c r="O369" s="48" t="str">
        <f>IF(LEN('ÚHRADOVÝ KATALOG VZP - ZP'!$N373)&gt;0,'ÚHRADOVÝ KATALOG VZP - ZP'!$N373,"")</f>
        <v/>
      </c>
      <c r="P369" s="65"/>
      <c r="Q369" s="66" t="str">
        <f>IF(LEN('ÚHRADOVÝ KATALOG VZP - ZP'!Q373)&gt;0,'ÚHRADOVÝ KATALOG VZP - ZP'!Q373,"")</f>
        <v/>
      </c>
      <c r="R369" s="67" t="str">
        <f>IF(LEN('ÚHRADOVÝ KATALOG VZP - ZP'!O373)&gt;0,'ÚHRADOVÝ KATALOG VZP - ZP'!O373,"")</f>
        <v/>
      </c>
    </row>
    <row r="370" spans="1:18" ht="30" customHeight="1" x14ac:dyDescent="0.2">
      <c r="A370" s="81" t="str">
        <f>IF(LEN('VZP - KONTROLA'!S374)=0,"",'ÚHRADOVÝ KATALOG VZP - ZP'!A374)</f>
        <v/>
      </c>
      <c r="B370" s="82" t="str">
        <f>IF(LEN('ÚHRADOVÝ KATALOG VZP - ZP'!B374)&gt;0,'ÚHRADOVÝ KATALOG VZP - ZP'!B374,"")</f>
        <v/>
      </c>
      <c r="C370" s="102" t="str">
        <f>IF(LEN('ÚHRADOVÝ KATALOG VZP - ZP'!C374)&gt;0,UPPER('ÚHRADOVÝ KATALOG VZP - ZP'!C374),"")</f>
        <v/>
      </c>
      <c r="D370" s="60" t="str">
        <f>IF(LEN('ÚHRADOVÝ KATALOG VZP - ZP'!D374)&gt;0,UPPER('ÚHRADOVÝ KATALOG VZP - ZP'!D374),"")</f>
        <v/>
      </c>
      <c r="E370" s="61" t="str">
        <f>IF(LEN('ÚHRADOVÝ KATALOG VZP - ZP'!E374)&gt;0,'ÚHRADOVÝ KATALOG VZP - ZP'!E374,"")</f>
        <v/>
      </c>
      <c r="F370" s="61" t="str">
        <f>IF(LEN('ÚHRADOVÝ KATALOG VZP - ZP'!F374)&gt;0,UPPER('ÚHRADOVÝ KATALOG VZP - ZP'!F374),"")</f>
        <v/>
      </c>
      <c r="G370" s="61" t="str">
        <f>IF(LEN('ÚHRADOVÝ KATALOG VZP - ZP'!G374)&gt;0,UPPER('ÚHRADOVÝ KATALOG VZP - ZP'!G374),"")</f>
        <v/>
      </c>
      <c r="H370" s="61" t="str">
        <f>IF(LEN('ÚHRADOVÝ KATALOG VZP - ZP'!H374)&gt;0,UPPER('ÚHRADOVÝ KATALOG VZP - ZP'!H374),"")</f>
        <v/>
      </c>
      <c r="I370" s="61" t="str">
        <f>IF(LEN('ÚHRADOVÝ KATALOG VZP - ZP'!I374)&gt;0,UPPER('ÚHRADOVÝ KATALOG VZP - ZP'!I374),"")</f>
        <v/>
      </c>
      <c r="J370" s="62" t="str">
        <f>IF(LEN('ÚHRADOVÝ KATALOG VZP - ZP'!J374)&gt;0,'ÚHRADOVÝ KATALOG VZP - ZP'!J374,"")</f>
        <v/>
      </c>
      <c r="K370" s="61" t="str">
        <f>IF(LEN('ÚHRADOVÝ KATALOG VZP - ZP'!K374)&gt;0,UPPER('ÚHRADOVÝ KATALOG VZP - ZP'!K374),"")</f>
        <v/>
      </c>
      <c r="L370" s="63" t="str">
        <f>IF(LEN('ÚHRADOVÝ KATALOG VZP - ZP'!L374)&gt;0,'ÚHRADOVÝ KATALOG VZP - ZP'!L374,"")</f>
        <v/>
      </c>
      <c r="M370" s="64" t="str">
        <f>IF(LEN('ÚHRADOVÝ KATALOG VZP - ZP'!M374)&gt;0,'ÚHRADOVÝ KATALOG VZP - ZP'!M374,"")</f>
        <v/>
      </c>
      <c r="N370" s="48" t="str">
        <f>IF(LEN('ÚHRADOVÝ KATALOG VZP - ZP'!$N374)&gt;0,'ÚHRADOVÝ KATALOG VZP - ZP'!$N374,"")</f>
        <v/>
      </c>
      <c r="O370" s="48" t="str">
        <f>IF(LEN('ÚHRADOVÝ KATALOG VZP - ZP'!$N374)&gt;0,'ÚHRADOVÝ KATALOG VZP - ZP'!$N374,"")</f>
        <v/>
      </c>
      <c r="P370" s="65"/>
      <c r="Q370" s="66" t="str">
        <f>IF(LEN('ÚHRADOVÝ KATALOG VZP - ZP'!Q374)&gt;0,'ÚHRADOVÝ KATALOG VZP - ZP'!Q374,"")</f>
        <v/>
      </c>
      <c r="R370" s="67" t="str">
        <f>IF(LEN('ÚHRADOVÝ KATALOG VZP - ZP'!O374)&gt;0,'ÚHRADOVÝ KATALOG VZP - ZP'!O374,"")</f>
        <v/>
      </c>
    </row>
    <row r="371" spans="1:18" ht="30" customHeight="1" x14ac:dyDescent="0.2">
      <c r="A371" s="81" t="str">
        <f>IF(LEN('VZP - KONTROLA'!S375)=0,"",'ÚHRADOVÝ KATALOG VZP - ZP'!A375)</f>
        <v/>
      </c>
      <c r="B371" s="82" t="str">
        <f>IF(LEN('ÚHRADOVÝ KATALOG VZP - ZP'!B375)&gt;0,'ÚHRADOVÝ KATALOG VZP - ZP'!B375,"")</f>
        <v/>
      </c>
      <c r="C371" s="102" t="str">
        <f>IF(LEN('ÚHRADOVÝ KATALOG VZP - ZP'!C375)&gt;0,UPPER('ÚHRADOVÝ KATALOG VZP - ZP'!C375),"")</f>
        <v/>
      </c>
      <c r="D371" s="60" t="str">
        <f>IF(LEN('ÚHRADOVÝ KATALOG VZP - ZP'!D375)&gt;0,UPPER('ÚHRADOVÝ KATALOG VZP - ZP'!D375),"")</f>
        <v/>
      </c>
      <c r="E371" s="61" t="str">
        <f>IF(LEN('ÚHRADOVÝ KATALOG VZP - ZP'!E375)&gt;0,'ÚHRADOVÝ KATALOG VZP - ZP'!E375,"")</f>
        <v/>
      </c>
      <c r="F371" s="61" t="str">
        <f>IF(LEN('ÚHRADOVÝ KATALOG VZP - ZP'!F375)&gt;0,UPPER('ÚHRADOVÝ KATALOG VZP - ZP'!F375),"")</f>
        <v/>
      </c>
      <c r="G371" s="61" t="str">
        <f>IF(LEN('ÚHRADOVÝ KATALOG VZP - ZP'!G375)&gt;0,UPPER('ÚHRADOVÝ KATALOG VZP - ZP'!G375),"")</f>
        <v/>
      </c>
      <c r="H371" s="61" t="str">
        <f>IF(LEN('ÚHRADOVÝ KATALOG VZP - ZP'!H375)&gt;0,UPPER('ÚHRADOVÝ KATALOG VZP - ZP'!H375),"")</f>
        <v/>
      </c>
      <c r="I371" s="61" t="str">
        <f>IF(LEN('ÚHRADOVÝ KATALOG VZP - ZP'!I375)&gt;0,UPPER('ÚHRADOVÝ KATALOG VZP - ZP'!I375),"")</f>
        <v/>
      </c>
      <c r="J371" s="62" t="str">
        <f>IF(LEN('ÚHRADOVÝ KATALOG VZP - ZP'!J375)&gt;0,'ÚHRADOVÝ KATALOG VZP - ZP'!J375,"")</f>
        <v/>
      </c>
      <c r="K371" s="61" t="str">
        <f>IF(LEN('ÚHRADOVÝ KATALOG VZP - ZP'!K375)&gt;0,UPPER('ÚHRADOVÝ KATALOG VZP - ZP'!K375),"")</f>
        <v/>
      </c>
      <c r="L371" s="63" t="str">
        <f>IF(LEN('ÚHRADOVÝ KATALOG VZP - ZP'!L375)&gt;0,'ÚHRADOVÝ KATALOG VZP - ZP'!L375,"")</f>
        <v/>
      </c>
      <c r="M371" s="64" t="str">
        <f>IF(LEN('ÚHRADOVÝ KATALOG VZP - ZP'!M375)&gt;0,'ÚHRADOVÝ KATALOG VZP - ZP'!M375,"")</f>
        <v/>
      </c>
      <c r="N371" s="48" t="str">
        <f>IF(LEN('ÚHRADOVÝ KATALOG VZP - ZP'!$N375)&gt;0,'ÚHRADOVÝ KATALOG VZP - ZP'!$N375,"")</f>
        <v/>
      </c>
      <c r="O371" s="48" t="str">
        <f>IF(LEN('ÚHRADOVÝ KATALOG VZP - ZP'!$N375)&gt;0,'ÚHRADOVÝ KATALOG VZP - ZP'!$N375,"")</f>
        <v/>
      </c>
      <c r="P371" s="65"/>
      <c r="Q371" s="66" t="str">
        <f>IF(LEN('ÚHRADOVÝ KATALOG VZP - ZP'!Q375)&gt;0,'ÚHRADOVÝ KATALOG VZP - ZP'!Q375,"")</f>
        <v/>
      </c>
      <c r="R371" s="67" t="str">
        <f>IF(LEN('ÚHRADOVÝ KATALOG VZP - ZP'!O375)&gt;0,'ÚHRADOVÝ KATALOG VZP - ZP'!O375,"")</f>
        <v/>
      </c>
    </row>
    <row r="372" spans="1:18" ht="30" customHeight="1" x14ac:dyDescent="0.2">
      <c r="A372" s="81" t="str">
        <f>IF(LEN('VZP - KONTROLA'!S376)=0,"",'ÚHRADOVÝ KATALOG VZP - ZP'!A376)</f>
        <v/>
      </c>
      <c r="B372" s="82" t="str">
        <f>IF(LEN('ÚHRADOVÝ KATALOG VZP - ZP'!B376)&gt;0,'ÚHRADOVÝ KATALOG VZP - ZP'!B376,"")</f>
        <v/>
      </c>
      <c r="C372" s="102" t="str">
        <f>IF(LEN('ÚHRADOVÝ KATALOG VZP - ZP'!C376)&gt;0,UPPER('ÚHRADOVÝ KATALOG VZP - ZP'!C376),"")</f>
        <v/>
      </c>
      <c r="D372" s="60" t="str">
        <f>IF(LEN('ÚHRADOVÝ KATALOG VZP - ZP'!D376)&gt;0,UPPER('ÚHRADOVÝ KATALOG VZP - ZP'!D376),"")</f>
        <v/>
      </c>
      <c r="E372" s="61" t="str">
        <f>IF(LEN('ÚHRADOVÝ KATALOG VZP - ZP'!E376)&gt;0,'ÚHRADOVÝ KATALOG VZP - ZP'!E376,"")</f>
        <v/>
      </c>
      <c r="F372" s="61" t="str">
        <f>IF(LEN('ÚHRADOVÝ KATALOG VZP - ZP'!F376)&gt;0,UPPER('ÚHRADOVÝ KATALOG VZP - ZP'!F376),"")</f>
        <v/>
      </c>
      <c r="G372" s="61" t="str">
        <f>IF(LEN('ÚHRADOVÝ KATALOG VZP - ZP'!G376)&gt;0,UPPER('ÚHRADOVÝ KATALOG VZP - ZP'!G376),"")</f>
        <v/>
      </c>
      <c r="H372" s="61" t="str">
        <f>IF(LEN('ÚHRADOVÝ KATALOG VZP - ZP'!H376)&gt;0,UPPER('ÚHRADOVÝ KATALOG VZP - ZP'!H376),"")</f>
        <v/>
      </c>
      <c r="I372" s="61" t="str">
        <f>IF(LEN('ÚHRADOVÝ KATALOG VZP - ZP'!I376)&gt;0,UPPER('ÚHRADOVÝ KATALOG VZP - ZP'!I376),"")</f>
        <v/>
      </c>
      <c r="J372" s="62" t="str">
        <f>IF(LEN('ÚHRADOVÝ KATALOG VZP - ZP'!J376)&gt;0,'ÚHRADOVÝ KATALOG VZP - ZP'!J376,"")</f>
        <v/>
      </c>
      <c r="K372" s="61" t="str">
        <f>IF(LEN('ÚHRADOVÝ KATALOG VZP - ZP'!K376)&gt;0,UPPER('ÚHRADOVÝ KATALOG VZP - ZP'!K376),"")</f>
        <v/>
      </c>
      <c r="L372" s="63" t="str">
        <f>IF(LEN('ÚHRADOVÝ KATALOG VZP - ZP'!L376)&gt;0,'ÚHRADOVÝ KATALOG VZP - ZP'!L376,"")</f>
        <v/>
      </c>
      <c r="M372" s="64" t="str">
        <f>IF(LEN('ÚHRADOVÝ KATALOG VZP - ZP'!M376)&gt;0,'ÚHRADOVÝ KATALOG VZP - ZP'!M376,"")</f>
        <v/>
      </c>
      <c r="N372" s="48" t="str">
        <f>IF(LEN('ÚHRADOVÝ KATALOG VZP - ZP'!$N376)&gt;0,'ÚHRADOVÝ KATALOG VZP - ZP'!$N376,"")</f>
        <v/>
      </c>
      <c r="O372" s="48" t="str">
        <f>IF(LEN('ÚHRADOVÝ KATALOG VZP - ZP'!$N376)&gt;0,'ÚHRADOVÝ KATALOG VZP - ZP'!$N376,"")</f>
        <v/>
      </c>
      <c r="P372" s="65"/>
      <c r="Q372" s="66" t="str">
        <f>IF(LEN('ÚHRADOVÝ KATALOG VZP - ZP'!Q376)&gt;0,'ÚHRADOVÝ KATALOG VZP - ZP'!Q376,"")</f>
        <v/>
      </c>
      <c r="R372" s="67" t="str">
        <f>IF(LEN('ÚHRADOVÝ KATALOG VZP - ZP'!O376)&gt;0,'ÚHRADOVÝ KATALOG VZP - ZP'!O376,"")</f>
        <v/>
      </c>
    </row>
    <row r="373" spans="1:18" ht="30" customHeight="1" x14ac:dyDescent="0.2">
      <c r="A373" s="81" t="str">
        <f>IF(LEN('VZP - KONTROLA'!S377)=0,"",'ÚHRADOVÝ KATALOG VZP - ZP'!A377)</f>
        <v/>
      </c>
      <c r="B373" s="82" t="str">
        <f>IF(LEN('ÚHRADOVÝ KATALOG VZP - ZP'!B377)&gt;0,'ÚHRADOVÝ KATALOG VZP - ZP'!B377,"")</f>
        <v/>
      </c>
      <c r="C373" s="102" t="str">
        <f>IF(LEN('ÚHRADOVÝ KATALOG VZP - ZP'!C377)&gt;0,UPPER('ÚHRADOVÝ KATALOG VZP - ZP'!C377),"")</f>
        <v/>
      </c>
      <c r="D373" s="60" t="str">
        <f>IF(LEN('ÚHRADOVÝ KATALOG VZP - ZP'!D377)&gt;0,UPPER('ÚHRADOVÝ KATALOG VZP - ZP'!D377),"")</f>
        <v/>
      </c>
      <c r="E373" s="61" t="str">
        <f>IF(LEN('ÚHRADOVÝ KATALOG VZP - ZP'!E377)&gt;0,'ÚHRADOVÝ KATALOG VZP - ZP'!E377,"")</f>
        <v/>
      </c>
      <c r="F373" s="61" t="str">
        <f>IF(LEN('ÚHRADOVÝ KATALOG VZP - ZP'!F377)&gt;0,UPPER('ÚHRADOVÝ KATALOG VZP - ZP'!F377),"")</f>
        <v/>
      </c>
      <c r="G373" s="61" t="str">
        <f>IF(LEN('ÚHRADOVÝ KATALOG VZP - ZP'!G377)&gt;0,UPPER('ÚHRADOVÝ KATALOG VZP - ZP'!G377),"")</f>
        <v/>
      </c>
      <c r="H373" s="61" t="str">
        <f>IF(LEN('ÚHRADOVÝ KATALOG VZP - ZP'!H377)&gt;0,UPPER('ÚHRADOVÝ KATALOG VZP - ZP'!H377),"")</f>
        <v/>
      </c>
      <c r="I373" s="61" t="str">
        <f>IF(LEN('ÚHRADOVÝ KATALOG VZP - ZP'!I377)&gt;0,UPPER('ÚHRADOVÝ KATALOG VZP - ZP'!I377),"")</f>
        <v/>
      </c>
      <c r="J373" s="62" t="str">
        <f>IF(LEN('ÚHRADOVÝ KATALOG VZP - ZP'!J377)&gt;0,'ÚHRADOVÝ KATALOG VZP - ZP'!J377,"")</f>
        <v/>
      </c>
      <c r="K373" s="61" t="str">
        <f>IF(LEN('ÚHRADOVÝ KATALOG VZP - ZP'!K377)&gt;0,UPPER('ÚHRADOVÝ KATALOG VZP - ZP'!K377),"")</f>
        <v/>
      </c>
      <c r="L373" s="63" t="str">
        <f>IF(LEN('ÚHRADOVÝ KATALOG VZP - ZP'!L377)&gt;0,'ÚHRADOVÝ KATALOG VZP - ZP'!L377,"")</f>
        <v/>
      </c>
      <c r="M373" s="64" t="str">
        <f>IF(LEN('ÚHRADOVÝ KATALOG VZP - ZP'!M377)&gt;0,'ÚHRADOVÝ KATALOG VZP - ZP'!M377,"")</f>
        <v/>
      </c>
      <c r="N373" s="48" t="str">
        <f>IF(LEN('ÚHRADOVÝ KATALOG VZP - ZP'!$N377)&gt;0,'ÚHRADOVÝ KATALOG VZP - ZP'!$N377,"")</f>
        <v/>
      </c>
      <c r="O373" s="48" t="str">
        <f>IF(LEN('ÚHRADOVÝ KATALOG VZP - ZP'!$N377)&gt;0,'ÚHRADOVÝ KATALOG VZP - ZP'!$N377,"")</f>
        <v/>
      </c>
      <c r="P373" s="65"/>
      <c r="Q373" s="66" t="str">
        <f>IF(LEN('ÚHRADOVÝ KATALOG VZP - ZP'!Q377)&gt;0,'ÚHRADOVÝ KATALOG VZP - ZP'!Q377,"")</f>
        <v/>
      </c>
      <c r="R373" s="67" t="str">
        <f>IF(LEN('ÚHRADOVÝ KATALOG VZP - ZP'!O377)&gt;0,'ÚHRADOVÝ KATALOG VZP - ZP'!O377,"")</f>
        <v/>
      </c>
    </row>
    <row r="374" spans="1:18" ht="30" customHeight="1" x14ac:dyDescent="0.2">
      <c r="A374" s="81" t="str">
        <f>IF(LEN('VZP - KONTROLA'!S378)=0,"",'ÚHRADOVÝ KATALOG VZP - ZP'!A378)</f>
        <v/>
      </c>
      <c r="B374" s="82" t="str">
        <f>IF(LEN('ÚHRADOVÝ KATALOG VZP - ZP'!B378)&gt;0,'ÚHRADOVÝ KATALOG VZP - ZP'!B378,"")</f>
        <v/>
      </c>
      <c r="C374" s="102" t="str">
        <f>IF(LEN('ÚHRADOVÝ KATALOG VZP - ZP'!C378)&gt;0,UPPER('ÚHRADOVÝ KATALOG VZP - ZP'!C378),"")</f>
        <v/>
      </c>
      <c r="D374" s="60" t="str">
        <f>IF(LEN('ÚHRADOVÝ KATALOG VZP - ZP'!D378)&gt;0,UPPER('ÚHRADOVÝ KATALOG VZP - ZP'!D378),"")</f>
        <v/>
      </c>
      <c r="E374" s="61" t="str">
        <f>IF(LEN('ÚHRADOVÝ KATALOG VZP - ZP'!E378)&gt;0,'ÚHRADOVÝ KATALOG VZP - ZP'!E378,"")</f>
        <v/>
      </c>
      <c r="F374" s="61" t="str">
        <f>IF(LEN('ÚHRADOVÝ KATALOG VZP - ZP'!F378)&gt;0,UPPER('ÚHRADOVÝ KATALOG VZP - ZP'!F378),"")</f>
        <v/>
      </c>
      <c r="G374" s="61" t="str">
        <f>IF(LEN('ÚHRADOVÝ KATALOG VZP - ZP'!G378)&gt;0,UPPER('ÚHRADOVÝ KATALOG VZP - ZP'!G378),"")</f>
        <v/>
      </c>
      <c r="H374" s="61" t="str">
        <f>IF(LEN('ÚHRADOVÝ KATALOG VZP - ZP'!H378)&gt;0,UPPER('ÚHRADOVÝ KATALOG VZP - ZP'!H378),"")</f>
        <v/>
      </c>
      <c r="I374" s="61" t="str">
        <f>IF(LEN('ÚHRADOVÝ KATALOG VZP - ZP'!I378)&gt;0,UPPER('ÚHRADOVÝ KATALOG VZP - ZP'!I378),"")</f>
        <v/>
      </c>
      <c r="J374" s="62" t="str">
        <f>IF(LEN('ÚHRADOVÝ KATALOG VZP - ZP'!J378)&gt;0,'ÚHRADOVÝ KATALOG VZP - ZP'!J378,"")</f>
        <v/>
      </c>
      <c r="K374" s="61" t="str">
        <f>IF(LEN('ÚHRADOVÝ KATALOG VZP - ZP'!K378)&gt;0,UPPER('ÚHRADOVÝ KATALOG VZP - ZP'!K378),"")</f>
        <v/>
      </c>
      <c r="L374" s="63" t="str">
        <f>IF(LEN('ÚHRADOVÝ KATALOG VZP - ZP'!L378)&gt;0,'ÚHRADOVÝ KATALOG VZP - ZP'!L378,"")</f>
        <v/>
      </c>
      <c r="M374" s="64" t="str">
        <f>IF(LEN('ÚHRADOVÝ KATALOG VZP - ZP'!M378)&gt;0,'ÚHRADOVÝ KATALOG VZP - ZP'!M378,"")</f>
        <v/>
      </c>
      <c r="N374" s="48" t="str">
        <f>IF(LEN('ÚHRADOVÝ KATALOG VZP - ZP'!$N378)&gt;0,'ÚHRADOVÝ KATALOG VZP - ZP'!$N378,"")</f>
        <v/>
      </c>
      <c r="O374" s="48" t="str">
        <f>IF(LEN('ÚHRADOVÝ KATALOG VZP - ZP'!$N378)&gt;0,'ÚHRADOVÝ KATALOG VZP - ZP'!$N378,"")</f>
        <v/>
      </c>
      <c r="P374" s="65"/>
      <c r="Q374" s="66" t="str">
        <f>IF(LEN('ÚHRADOVÝ KATALOG VZP - ZP'!Q378)&gt;0,'ÚHRADOVÝ KATALOG VZP - ZP'!Q378,"")</f>
        <v/>
      </c>
      <c r="R374" s="67" t="str">
        <f>IF(LEN('ÚHRADOVÝ KATALOG VZP - ZP'!O378)&gt;0,'ÚHRADOVÝ KATALOG VZP - ZP'!O378,"")</f>
        <v/>
      </c>
    </row>
    <row r="375" spans="1:18" ht="30" customHeight="1" x14ac:dyDescent="0.2">
      <c r="A375" s="81" t="str">
        <f>IF(LEN('VZP - KONTROLA'!S379)=0,"",'ÚHRADOVÝ KATALOG VZP - ZP'!A379)</f>
        <v/>
      </c>
      <c r="B375" s="82" t="str">
        <f>IF(LEN('ÚHRADOVÝ KATALOG VZP - ZP'!B379)&gt;0,'ÚHRADOVÝ KATALOG VZP - ZP'!B379,"")</f>
        <v/>
      </c>
      <c r="C375" s="102" t="str">
        <f>IF(LEN('ÚHRADOVÝ KATALOG VZP - ZP'!C379)&gt;0,UPPER('ÚHRADOVÝ KATALOG VZP - ZP'!C379),"")</f>
        <v/>
      </c>
      <c r="D375" s="60" t="str">
        <f>IF(LEN('ÚHRADOVÝ KATALOG VZP - ZP'!D379)&gt;0,UPPER('ÚHRADOVÝ KATALOG VZP - ZP'!D379),"")</f>
        <v/>
      </c>
      <c r="E375" s="61" t="str">
        <f>IF(LEN('ÚHRADOVÝ KATALOG VZP - ZP'!E379)&gt;0,'ÚHRADOVÝ KATALOG VZP - ZP'!E379,"")</f>
        <v/>
      </c>
      <c r="F375" s="61" t="str">
        <f>IF(LEN('ÚHRADOVÝ KATALOG VZP - ZP'!F379)&gt;0,UPPER('ÚHRADOVÝ KATALOG VZP - ZP'!F379),"")</f>
        <v/>
      </c>
      <c r="G375" s="61" t="str">
        <f>IF(LEN('ÚHRADOVÝ KATALOG VZP - ZP'!G379)&gt;0,UPPER('ÚHRADOVÝ KATALOG VZP - ZP'!G379),"")</f>
        <v/>
      </c>
      <c r="H375" s="61" t="str">
        <f>IF(LEN('ÚHRADOVÝ KATALOG VZP - ZP'!H379)&gt;0,UPPER('ÚHRADOVÝ KATALOG VZP - ZP'!H379),"")</f>
        <v/>
      </c>
      <c r="I375" s="61" t="str">
        <f>IF(LEN('ÚHRADOVÝ KATALOG VZP - ZP'!I379)&gt;0,UPPER('ÚHRADOVÝ KATALOG VZP - ZP'!I379),"")</f>
        <v/>
      </c>
      <c r="J375" s="62" t="str">
        <f>IF(LEN('ÚHRADOVÝ KATALOG VZP - ZP'!J379)&gt;0,'ÚHRADOVÝ KATALOG VZP - ZP'!J379,"")</f>
        <v/>
      </c>
      <c r="K375" s="61" t="str">
        <f>IF(LEN('ÚHRADOVÝ KATALOG VZP - ZP'!K379)&gt;0,UPPER('ÚHRADOVÝ KATALOG VZP - ZP'!K379),"")</f>
        <v/>
      </c>
      <c r="L375" s="63" t="str">
        <f>IF(LEN('ÚHRADOVÝ KATALOG VZP - ZP'!L379)&gt;0,'ÚHRADOVÝ KATALOG VZP - ZP'!L379,"")</f>
        <v/>
      </c>
      <c r="M375" s="64" t="str">
        <f>IF(LEN('ÚHRADOVÝ KATALOG VZP - ZP'!M379)&gt;0,'ÚHRADOVÝ KATALOG VZP - ZP'!M379,"")</f>
        <v/>
      </c>
      <c r="N375" s="48" t="str">
        <f>IF(LEN('ÚHRADOVÝ KATALOG VZP - ZP'!$N379)&gt;0,'ÚHRADOVÝ KATALOG VZP - ZP'!$N379,"")</f>
        <v/>
      </c>
      <c r="O375" s="48" t="str">
        <f>IF(LEN('ÚHRADOVÝ KATALOG VZP - ZP'!$N379)&gt;0,'ÚHRADOVÝ KATALOG VZP - ZP'!$N379,"")</f>
        <v/>
      </c>
      <c r="P375" s="65"/>
      <c r="Q375" s="66" t="str">
        <f>IF(LEN('ÚHRADOVÝ KATALOG VZP - ZP'!Q379)&gt;0,'ÚHRADOVÝ KATALOG VZP - ZP'!Q379,"")</f>
        <v/>
      </c>
      <c r="R375" s="67" t="str">
        <f>IF(LEN('ÚHRADOVÝ KATALOG VZP - ZP'!O379)&gt;0,'ÚHRADOVÝ KATALOG VZP - ZP'!O379,"")</f>
        <v/>
      </c>
    </row>
    <row r="376" spans="1:18" ht="30" customHeight="1" x14ac:dyDescent="0.2">
      <c r="A376" s="81" t="str">
        <f>IF(LEN('VZP - KONTROLA'!S380)=0,"",'ÚHRADOVÝ KATALOG VZP - ZP'!A380)</f>
        <v/>
      </c>
      <c r="B376" s="82" t="str">
        <f>IF(LEN('ÚHRADOVÝ KATALOG VZP - ZP'!B380)&gt;0,'ÚHRADOVÝ KATALOG VZP - ZP'!B380,"")</f>
        <v/>
      </c>
      <c r="C376" s="102" t="str">
        <f>IF(LEN('ÚHRADOVÝ KATALOG VZP - ZP'!C380)&gt;0,UPPER('ÚHRADOVÝ KATALOG VZP - ZP'!C380),"")</f>
        <v/>
      </c>
      <c r="D376" s="60" t="str">
        <f>IF(LEN('ÚHRADOVÝ KATALOG VZP - ZP'!D380)&gt;0,UPPER('ÚHRADOVÝ KATALOG VZP - ZP'!D380),"")</f>
        <v/>
      </c>
      <c r="E376" s="61" t="str">
        <f>IF(LEN('ÚHRADOVÝ KATALOG VZP - ZP'!E380)&gt;0,'ÚHRADOVÝ KATALOG VZP - ZP'!E380,"")</f>
        <v/>
      </c>
      <c r="F376" s="61" t="str">
        <f>IF(LEN('ÚHRADOVÝ KATALOG VZP - ZP'!F380)&gt;0,UPPER('ÚHRADOVÝ KATALOG VZP - ZP'!F380),"")</f>
        <v/>
      </c>
      <c r="G376" s="61" t="str">
        <f>IF(LEN('ÚHRADOVÝ KATALOG VZP - ZP'!G380)&gt;0,UPPER('ÚHRADOVÝ KATALOG VZP - ZP'!G380),"")</f>
        <v/>
      </c>
      <c r="H376" s="61" t="str">
        <f>IF(LEN('ÚHRADOVÝ KATALOG VZP - ZP'!H380)&gt;0,UPPER('ÚHRADOVÝ KATALOG VZP - ZP'!H380),"")</f>
        <v/>
      </c>
      <c r="I376" s="61" t="str">
        <f>IF(LEN('ÚHRADOVÝ KATALOG VZP - ZP'!I380)&gt;0,UPPER('ÚHRADOVÝ KATALOG VZP - ZP'!I380),"")</f>
        <v/>
      </c>
      <c r="J376" s="62" t="str">
        <f>IF(LEN('ÚHRADOVÝ KATALOG VZP - ZP'!J380)&gt;0,'ÚHRADOVÝ KATALOG VZP - ZP'!J380,"")</f>
        <v/>
      </c>
      <c r="K376" s="61" t="str">
        <f>IF(LEN('ÚHRADOVÝ KATALOG VZP - ZP'!K380)&gt;0,UPPER('ÚHRADOVÝ KATALOG VZP - ZP'!K380),"")</f>
        <v/>
      </c>
      <c r="L376" s="63" t="str">
        <f>IF(LEN('ÚHRADOVÝ KATALOG VZP - ZP'!L380)&gt;0,'ÚHRADOVÝ KATALOG VZP - ZP'!L380,"")</f>
        <v/>
      </c>
      <c r="M376" s="64" t="str">
        <f>IF(LEN('ÚHRADOVÝ KATALOG VZP - ZP'!M380)&gt;0,'ÚHRADOVÝ KATALOG VZP - ZP'!M380,"")</f>
        <v/>
      </c>
      <c r="N376" s="48" t="str">
        <f>IF(LEN('ÚHRADOVÝ KATALOG VZP - ZP'!$N380)&gt;0,'ÚHRADOVÝ KATALOG VZP - ZP'!$N380,"")</f>
        <v/>
      </c>
      <c r="O376" s="48" t="str">
        <f>IF(LEN('ÚHRADOVÝ KATALOG VZP - ZP'!$N380)&gt;0,'ÚHRADOVÝ KATALOG VZP - ZP'!$N380,"")</f>
        <v/>
      </c>
      <c r="P376" s="65"/>
      <c r="Q376" s="66" t="str">
        <f>IF(LEN('ÚHRADOVÝ KATALOG VZP - ZP'!Q380)&gt;0,'ÚHRADOVÝ KATALOG VZP - ZP'!Q380,"")</f>
        <v/>
      </c>
      <c r="R376" s="67" t="str">
        <f>IF(LEN('ÚHRADOVÝ KATALOG VZP - ZP'!O380)&gt;0,'ÚHRADOVÝ KATALOG VZP - ZP'!O380,"")</f>
        <v/>
      </c>
    </row>
    <row r="377" spans="1:18" ht="30" customHeight="1" x14ac:dyDescent="0.2">
      <c r="A377" s="81" t="str">
        <f>IF(LEN('VZP - KONTROLA'!S381)=0,"",'ÚHRADOVÝ KATALOG VZP - ZP'!A381)</f>
        <v/>
      </c>
      <c r="B377" s="82" t="str">
        <f>IF(LEN('ÚHRADOVÝ KATALOG VZP - ZP'!B381)&gt;0,'ÚHRADOVÝ KATALOG VZP - ZP'!B381,"")</f>
        <v/>
      </c>
      <c r="C377" s="102" t="str">
        <f>IF(LEN('ÚHRADOVÝ KATALOG VZP - ZP'!C381)&gt;0,UPPER('ÚHRADOVÝ KATALOG VZP - ZP'!C381),"")</f>
        <v/>
      </c>
      <c r="D377" s="60" t="str">
        <f>IF(LEN('ÚHRADOVÝ KATALOG VZP - ZP'!D381)&gt;0,UPPER('ÚHRADOVÝ KATALOG VZP - ZP'!D381),"")</f>
        <v/>
      </c>
      <c r="E377" s="61" t="str">
        <f>IF(LEN('ÚHRADOVÝ KATALOG VZP - ZP'!E381)&gt;0,'ÚHRADOVÝ KATALOG VZP - ZP'!E381,"")</f>
        <v/>
      </c>
      <c r="F377" s="61" t="str">
        <f>IF(LEN('ÚHRADOVÝ KATALOG VZP - ZP'!F381)&gt;0,UPPER('ÚHRADOVÝ KATALOG VZP - ZP'!F381),"")</f>
        <v/>
      </c>
      <c r="G377" s="61" t="str">
        <f>IF(LEN('ÚHRADOVÝ KATALOG VZP - ZP'!G381)&gt;0,UPPER('ÚHRADOVÝ KATALOG VZP - ZP'!G381),"")</f>
        <v/>
      </c>
      <c r="H377" s="61" t="str">
        <f>IF(LEN('ÚHRADOVÝ KATALOG VZP - ZP'!H381)&gt;0,UPPER('ÚHRADOVÝ KATALOG VZP - ZP'!H381),"")</f>
        <v/>
      </c>
      <c r="I377" s="61" t="str">
        <f>IF(LEN('ÚHRADOVÝ KATALOG VZP - ZP'!I381)&gt;0,UPPER('ÚHRADOVÝ KATALOG VZP - ZP'!I381),"")</f>
        <v/>
      </c>
      <c r="J377" s="62" t="str">
        <f>IF(LEN('ÚHRADOVÝ KATALOG VZP - ZP'!J381)&gt;0,'ÚHRADOVÝ KATALOG VZP - ZP'!J381,"")</f>
        <v/>
      </c>
      <c r="K377" s="61" t="str">
        <f>IF(LEN('ÚHRADOVÝ KATALOG VZP - ZP'!K381)&gt;0,UPPER('ÚHRADOVÝ KATALOG VZP - ZP'!K381),"")</f>
        <v/>
      </c>
      <c r="L377" s="63" t="str">
        <f>IF(LEN('ÚHRADOVÝ KATALOG VZP - ZP'!L381)&gt;0,'ÚHRADOVÝ KATALOG VZP - ZP'!L381,"")</f>
        <v/>
      </c>
      <c r="M377" s="64" t="str">
        <f>IF(LEN('ÚHRADOVÝ KATALOG VZP - ZP'!M381)&gt;0,'ÚHRADOVÝ KATALOG VZP - ZP'!M381,"")</f>
        <v/>
      </c>
      <c r="N377" s="48" t="str">
        <f>IF(LEN('ÚHRADOVÝ KATALOG VZP - ZP'!$N381)&gt;0,'ÚHRADOVÝ KATALOG VZP - ZP'!$N381,"")</f>
        <v/>
      </c>
      <c r="O377" s="48" t="str">
        <f>IF(LEN('ÚHRADOVÝ KATALOG VZP - ZP'!$N381)&gt;0,'ÚHRADOVÝ KATALOG VZP - ZP'!$N381,"")</f>
        <v/>
      </c>
      <c r="P377" s="65"/>
      <c r="Q377" s="66" t="str">
        <f>IF(LEN('ÚHRADOVÝ KATALOG VZP - ZP'!Q381)&gt;0,'ÚHRADOVÝ KATALOG VZP - ZP'!Q381,"")</f>
        <v/>
      </c>
      <c r="R377" s="67" t="str">
        <f>IF(LEN('ÚHRADOVÝ KATALOG VZP - ZP'!O381)&gt;0,'ÚHRADOVÝ KATALOG VZP - ZP'!O381,"")</f>
        <v/>
      </c>
    </row>
    <row r="378" spans="1:18" ht="30" customHeight="1" x14ac:dyDescent="0.2">
      <c r="A378" s="81" t="str">
        <f>IF(LEN('VZP - KONTROLA'!S382)=0,"",'ÚHRADOVÝ KATALOG VZP - ZP'!A382)</f>
        <v/>
      </c>
      <c r="B378" s="82" t="str">
        <f>IF(LEN('ÚHRADOVÝ KATALOG VZP - ZP'!B382)&gt;0,'ÚHRADOVÝ KATALOG VZP - ZP'!B382,"")</f>
        <v/>
      </c>
      <c r="C378" s="102" t="str">
        <f>IF(LEN('ÚHRADOVÝ KATALOG VZP - ZP'!C382)&gt;0,UPPER('ÚHRADOVÝ KATALOG VZP - ZP'!C382),"")</f>
        <v/>
      </c>
      <c r="D378" s="60" t="str">
        <f>IF(LEN('ÚHRADOVÝ KATALOG VZP - ZP'!D382)&gt;0,UPPER('ÚHRADOVÝ KATALOG VZP - ZP'!D382),"")</f>
        <v/>
      </c>
      <c r="E378" s="61" t="str">
        <f>IF(LEN('ÚHRADOVÝ KATALOG VZP - ZP'!E382)&gt;0,'ÚHRADOVÝ KATALOG VZP - ZP'!E382,"")</f>
        <v/>
      </c>
      <c r="F378" s="61" t="str">
        <f>IF(LEN('ÚHRADOVÝ KATALOG VZP - ZP'!F382)&gt;0,UPPER('ÚHRADOVÝ KATALOG VZP - ZP'!F382),"")</f>
        <v/>
      </c>
      <c r="G378" s="61" t="str">
        <f>IF(LEN('ÚHRADOVÝ KATALOG VZP - ZP'!G382)&gt;0,UPPER('ÚHRADOVÝ KATALOG VZP - ZP'!G382),"")</f>
        <v/>
      </c>
      <c r="H378" s="61" t="str">
        <f>IF(LEN('ÚHRADOVÝ KATALOG VZP - ZP'!H382)&gt;0,UPPER('ÚHRADOVÝ KATALOG VZP - ZP'!H382),"")</f>
        <v/>
      </c>
      <c r="I378" s="61" t="str">
        <f>IF(LEN('ÚHRADOVÝ KATALOG VZP - ZP'!I382)&gt;0,UPPER('ÚHRADOVÝ KATALOG VZP - ZP'!I382),"")</f>
        <v/>
      </c>
      <c r="J378" s="62" t="str">
        <f>IF(LEN('ÚHRADOVÝ KATALOG VZP - ZP'!J382)&gt;0,'ÚHRADOVÝ KATALOG VZP - ZP'!J382,"")</f>
        <v/>
      </c>
      <c r="K378" s="61" t="str">
        <f>IF(LEN('ÚHRADOVÝ KATALOG VZP - ZP'!K382)&gt;0,UPPER('ÚHRADOVÝ KATALOG VZP - ZP'!K382),"")</f>
        <v/>
      </c>
      <c r="L378" s="63" t="str">
        <f>IF(LEN('ÚHRADOVÝ KATALOG VZP - ZP'!L382)&gt;0,'ÚHRADOVÝ KATALOG VZP - ZP'!L382,"")</f>
        <v/>
      </c>
      <c r="M378" s="64" t="str">
        <f>IF(LEN('ÚHRADOVÝ KATALOG VZP - ZP'!M382)&gt;0,'ÚHRADOVÝ KATALOG VZP - ZP'!M382,"")</f>
        <v/>
      </c>
      <c r="N378" s="48" t="str">
        <f>IF(LEN('ÚHRADOVÝ KATALOG VZP - ZP'!$N382)&gt;0,'ÚHRADOVÝ KATALOG VZP - ZP'!$N382,"")</f>
        <v/>
      </c>
      <c r="O378" s="48" t="str">
        <f>IF(LEN('ÚHRADOVÝ KATALOG VZP - ZP'!$N382)&gt;0,'ÚHRADOVÝ KATALOG VZP - ZP'!$N382,"")</f>
        <v/>
      </c>
      <c r="P378" s="65"/>
      <c r="Q378" s="66" t="str">
        <f>IF(LEN('ÚHRADOVÝ KATALOG VZP - ZP'!Q382)&gt;0,'ÚHRADOVÝ KATALOG VZP - ZP'!Q382,"")</f>
        <v/>
      </c>
      <c r="R378" s="67" t="str">
        <f>IF(LEN('ÚHRADOVÝ KATALOG VZP - ZP'!O382)&gt;0,'ÚHRADOVÝ KATALOG VZP - ZP'!O382,"")</f>
        <v/>
      </c>
    </row>
    <row r="379" spans="1:18" ht="30" customHeight="1" x14ac:dyDescent="0.2">
      <c r="A379" s="81" t="str">
        <f>IF(LEN('VZP - KONTROLA'!S383)=0,"",'ÚHRADOVÝ KATALOG VZP - ZP'!A383)</f>
        <v/>
      </c>
      <c r="B379" s="82" t="str">
        <f>IF(LEN('ÚHRADOVÝ KATALOG VZP - ZP'!B383)&gt;0,'ÚHRADOVÝ KATALOG VZP - ZP'!B383,"")</f>
        <v/>
      </c>
      <c r="C379" s="102" t="str">
        <f>IF(LEN('ÚHRADOVÝ KATALOG VZP - ZP'!C383)&gt;0,UPPER('ÚHRADOVÝ KATALOG VZP - ZP'!C383),"")</f>
        <v/>
      </c>
      <c r="D379" s="60" t="str">
        <f>IF(LEN('ÚHRADOVÝ KATALOG VZP - ZP'!D383)&gt;0,UPPER('ÚHRADOVÝ KATALOG VZP - ZP'!D383),"")</f>
        <v/>
      </c>
      <c r="E379" s="61" t="str">
        <f>IF(LEN('ÚHRADOVÝ KATALOG VZP - ZP'!E383)&gt;0,'ÚHRADOVÝ KATALOG VZP - ZP'!E383,"")</f>
        <v/>
      </c>
      <c r="F379" s="61" t="str">
        <f>IF(LEN('ÚHRADOVÝ KATALOG VZP - ZP'!F383)&gt;0,UPPER('ÚHRADOVÝ KATALOG VZP - ZP'!F383),"")</f>
        <v/>
      </c>
      <c r="G379" s="61" t="str">
        <f>IF(LEN('ÚHRADOVÝ KATALOG VZP - ZP'!G383)&gt;0,UPPER('ÚHRADOVÝ KATALOG VZP - ZP'!G383),"")</f>
        <v/>
      </c>
      <c r="H379" s="61" t="str">
        <f>IF(LEN('ÚHRADOVÝ KATALOG VZP - ZP'!H383)&gt;0,UPPER('ÚHRADOVÝ KATALOG VZP - ZP'!H383),"")</f>
        <v/>
      </c>
      <c r="I379" s="61" t="str">
        <f>IF(LEN('ÚHRADOVÝ KATALOG VZP - ZP'!I383)&gt;0,UPPER('ÚHRADOVÝ KATALOG VZP - ZP'!I383),"")</f>
        <v/>
      </c>
      <c r="J379" s="62" t="str">
        <f>IF(LEN('ÚHRADOVÝ KATALOG VZP - ZP'!J383)&gt;0,'ÚHRADOVÝ KATALOG VZP - ZP'!J383,"")</f>
        <v/>
      </c>
      <c r="K379" s="61" t="str">
        <f>IF(LEN('ÚHRADOVÝ KATALOG VZP - ZP'!K383)&gt;0,UPPER('ÚHRADOVÝ KATALOG VZP - ZP'!K383),"")</f>
        <v/>
      </c>
      <c r="L379" s="63" t="str">
        <f>IF(LEN('ÚHRADOVÝ KATALOG VZP - ZP'!L383)&gt;0,'ÚHRADOVÝ KATALOG VZP - ZP'!L383,"")</f>
        <v/>
      </c>
      <c r="M379" s="64" t="str">
        <f>IF(LEN('ÚHRADOVÝ KATALOG VZP - ZP'!M383)&gt;0,'ÚHRADOVÝ KATALOG VZP - ZP'!M383,"")</f>
        <v/>
      </c>
      <c r="N379" s="48" t="str">
        <f>IF(LEN('ÚHRADOVÝ KATALOG VZP - ZP'!$N383)&gt;0,'ÚHRADOVÝ KATALOG VZP - ZP'!$N383,"")</f>
        <v/>
      </c>
      <c r="O379" s="48" t="str">
        <f>IF(LEN('ÚHRADOVÝ KATALOG VZP - ZP'!$N383)&gt;0,'ÚHRADOVÝ KATALOG VZP - ZP'!$N383,"")</f>
        <v/>
      </c>
      <c r="P379" s="65"/>
      <c r="Q379" s="66" t="str">
        <f>IF(LEN('ÚHRADOVÝ KATALOG VZP - ZP'!Q383)&gt;0,'ÚHRADOVÝ KATALOG VZP - ZP'!Q383,"")</f>
        <v/>
      </c>
      <c r="R379" s="67" t="str">
        <f>IF(LEN('ÚHRADOVÝ KATALOG VZP - ZP'!O383)&gt;0,'ÚHRADOVÝ KATALOG VZP - ZP'!O383,"")</f>
        <v/>
      </c>
    </row>
    <row r="380" spans="1:18" ht="30" customHeight="1" x14ac:dyDescent="0.2">
      <c r="A380" s="81" t="str">
        <f>IF(LEN('VZP - KONTROLA'!S384)=0,"",'ÚHRADOVÝ KATALOG VZP - ZP'!A384)</f>
        <v/>
      </c>
      <c r="B380" s="82" t="str">
        <f>IF(LEN('ÚHRADOVÝ KATALOG VZP - ZP'!B384)&gt;0,'ÚHRADOVÝ KATALOG VZP - ZP'!B384,"")</f>
        <v/>
      </c>
      <c r="C380" s="102" t="str">
        <f>IF(LEN('ÚHRADOVÝ KATALOG VZP - ZP'!C384)&gt;0,UPPER('ÚHRADOVÝ KATALOG VZP - ZP'!C384),"")</f>
        <v/>
      </c>
      <c r="D380" s="60" t="str">
        <f>IF(LEN('ÚHRADOVÝ KATALOG VZP - ZP'!D384)&gt;0,UPPER('ÚHRADOVÝ KATALOG VZP - ZP'!D384),"")</f>
        <v/>
      </c>
      <c r="E380" s="61" t="str">
        <f>IF(LEN('ÚHRADOVÝ KATALOG VZP - ZP'!E384)&gt;0,'ÚHRADOVÝ KATALOG VZP - ZP'!E384,"")</f>
        <v/>
      </c>
      <c r="F380" s="61" t="str">
        <f>IF(LEN('ÚHRADOVÝ KATALOG VZP - ZP'!F384)&gt;0,UPPER('ÚHRADOVÝ KATALOG VZP - ZP'!F384),"")</f>
        <v/>
      </c>
      <c r="G380" s="61" t="str">
        <f>IF(LEN('ÚHRADOVÝ KATALOG VZP - ZP'!G384)&gt;0,UPPER('ÚHRADOVÝ KATALOG VZP - ZP'!G384),"")</f>
        <v/>
      </c>
      <c r="H380" s="61" t="str">
        <f>IF(LEN('ÚHRADOVÝ KATALOG VZP - ZP'!H384)&gt;0,UPPER('ÚHRADOVÝ KATALOG VZP - ZP'!H384),"")</f>
        <v/>
      </c>
      <c r="I380" s="61" t="str">
        <f>IF(LEN('ÚHRADOVÝ KATALOG VZP - ZP'!I384)&gt;0,UPPER('ÚHRADOVÝ KATALOG VZP - ZP'!I384),"")</f>
        <v/>
      </c>
      <c r="J380" s="62" t="str">
        <f>IF(LEN('ÚHRADOVÝ KATALOG VZP - ZP'!J384)&gt;0,'ÚHRADOVÝ KATALOG VZP - ZP'!J384,"")</f>
        <v/>
      </c>
      <c r="K380" s="61" t="str">
        <f>IF(LEN('ÚHRADOVÝ KATALOG VZP - ZP'!K384)&gt;0,UPPER('ÚHRADOVÝ KATALOG VZP - ZP'!K384),"")</f>
        <v/>
      </c>
      <c r="L380" s="63" t="str">
        <f>IF(LEN('ÚHRADOVÝ KATALOG VZP - ZP'!L384)&gt;0,'ÚHRADOVÝ KATALOG VZP - ZP'!L384,"")</f>
        <v/>
      </c>
      <c r="M380" s="64" t="str">
        <f>IF(LEN('ÚHRADOVÝ KATALOG VZP - ZP'!M384)&gt;0,'ÚHRADOVÝ KATALOG VZP - ZP'!M384,"")</f>
        <v/>
      </c>
      <c r="N380" s="48" t="str">
        <f>IF(LEN('ÚHRADOVÝ KATALOG VZP - ZP'!$N384)&gt;0,'ÚHRADOVÝ KATALOG VZP - ZP'!$N384,"")</f>
        <v/>
      </c>
      <c r="O380" s="48" t="str">
        <f>IF(LEN('ÚHRADOVÝ KATALOG VZP - ZP'!$N384)&gt;0,'ÚHRADOVÝ KATALOG VZP - ZP'!$N384,"")</f>
        <v/>
      </c>
      <c r="P380" s="65"/>
      <c r="Q380" s="66" t="str">
        <f>IF(LEN('ÚHRADOVÝ KATALOG VZP - ZP'!Q384)&gt;0,'ÚHRADOVÝ KATALOG VZP - ZP'!Q384,"")</f>
        <v/>
      </c>
      <c r="R380" s="67" t="str">
        <f>IF(LEN('ÚHRADOVÝ KATALOG VZP - ZP'!O384)&gt;0,'ÚHRADOVÝ KATALOG VZP - ZP'!O384,"")</f>
        <v/>
      </c>
    </row>
    <row r="381" spans="1:18" ht="30" customHeight="1" x14ac:dyDescent="0.2">
      <c r="A381" s="81" t="str">
        <f>IF(LEN('VZP - KONTROLA'!S385)=0,"",'ÚHRADOVÝ KATALOG VZP - ZP'!A385)</f>
        <v/>
      </c>
      <c r="B381" s="82" t="str">
        <f>IF(LEN('ÚHRADOVÝ KATALOG VZP - ZP'!B385)&gt;0,'ÚHRADOVÝ KATALOG VZP - ZP'!B385,"")</f>
        <v/>
      </c>
      <c r="C381" s="102" t="str">
        <f>IF(LEN('ÚHRADOVÝ KATALOG VZP - ZP'!C385)&gt;0,UPPER('ÚHRADOVÝ KATALOG VZP - ZP'!C385),"")</f>
        <v/>
      </c>
      <c r="D381" s="60" t="str">
        <f>IF(LEN('ÚHRADOVÝ KATALOG VZP - ZP'!D385)&gt;0,UPPER('ÚHRADOVÝ KATALOG VZP - ZP'!D385),"")</f>
        <v/>
      </c>
      <c r="E381" s="61" t="str">
        <f>IF(LEN('ÚHRADOVÝ KATALOG VZP - ZP'!E385)&gt;0,'ÚHRADOVÝ KATALOG VZP - ZP'!E385,"")</f>
        <v/>
      </c>
      <c r="F381" s="61" t="str">
        <f>IF(LEN('ÚHRADOVÝ KATALOG VZP - ZP'!F385)&gt;0,UPPER('ÚHRADOVÝ KATALOG VZP - ZP'!F385),"")</f>
        <v/>
      </c>
      <c r="G381" s="61" t="str">
        <f>IF(LEN('ÚHRADOVÝ KATALOG VZP - ZP'!G385)&gt;0,UPPER('ÚHRADOVÝ KATALOG VZP - ZP'!G385),"")</f>
        <v/>
      </c>
      <c r="H381" s="61" t="str">
        <f>IF(LEN('ÚHRADOVÝ KATALOG VZP - ZP'!H385)&gt;0,UPPER('ÚHRADOVÝ KATALOG VZP - ZP'!H385),"")</f>
        <v/>
      </c>
      <c r="I381" s="61" t="str">
        <f>IF(LEN('ÚHRADOVÝ KATALOG VZP - ZP'!I385)&gt;0,UPPER('ÚHRADOVÝ KATALOG VZP - ZP'!I385),"")</f>
        <v/>
      </c>
      <c r="J381" s="62" t="str">
        <f>IF(LEN('ÚHRADOVÝ KATALOG VZP - ZP'!J385)&gt;0,'ÚHRADOVÝ KATALOG VZP - ZP'!J385,"")</f>
        <v/>
      </c>
      <c r="K381" s="61" t="str">
        <f>IF(LEN('ÚHRADOVÝ KATALOG VZP - ZP'!K385)&gt;0,UPPER('ÚHRADOVÝ KATALOG VZP - ZP'!K385),"")</f>
        <v/>
      </c>
      <c r="L381" s="63" t="str">
        <f>IF(LEN('ÚHRADOVÝ KATALOG VZP - ZP'!L385)&gt;0,'ÚHRADOVÝ KATALOG VZP - ZP'!L385,"")</f>
        <v/>
      </c>
      <c r="M381" s="64" t="str">
        <f>IF(LEN('ÚHRADOVÝ KATALOG VZP - ZP'!M385)&gt;0,'ÚHRADOVÝ KATALOG VZP - ZP'!M385,"")</f>
        <v/>
      </c>
      <c r="N381" s="48" t="str">
        <f>IF(LEN('ÚHRADOVÝ KATALOG VZP - ZP'!$N385)&gt;0,'ÚHRADOVÝ KATALOG VZP - ZP'!$N385,"")</f>
        <v/>
      </c>
      <c r="O381" s="48" t="str">
        <f>IF(LEN('ÚHRADOVÝ KATALOG VZP - ZP'!$N385)&gt;0,'ÚHRADOVÝ KATALOG VZP - ZP'!$N385,"")</f>
        <v/>
      </c>
      <c r="P381" s="65"/>
      <c r="Q381" s="66" t="str">
        <f>IF(LEN('ÚHRADOVÝ KATALOG VZP - ZP'!Q385)&gt;0,'ÚHRADOVÝ KATALOG VZP - ZP'!Q385,"")</f>
        <v/>
      </c>
      <c r="R381" s="67" t="str">
        <f>IF(LEN('ÚHRADOVÝ KATALOG VZP - ZP'!O385)&gt;0,'ÚHRADOVÝ KATALOG VZP - ZP'!O385,"")</f>
        <v/>
      </c>
    </row>
    <row r="382" spans="1:18" ht="30" customHeight="1" x14ac:dyDescent="0.2">
      <c r="A382" s="81" t="str">
        <f>IF(LEN('VZP - KONTROLA'!S386)=0,"",'ÚHRADOVÝ KATALOG VZP - ZP'!A386)</f>
        <v/>
      </c>
      <c r="B382" s="82" t="str">
        <f>IF(LEN('ÚHRADOVÝ KATALOG VZP - ZP'!B386)&gt;0,'ÚHRADOVÝ KATALOG VZP - ZP'!B386,"")</f>
        <v/>
      </c>
      <c r="C382" s="102" t="str">
        <f>IF(LEN('ÚHRADOVÝ KATALOG VZP - ZP'!C386)&gt;0,UPPER('ÚHRADOVÝ KATALOG VZP - ZP'!C386),"")</f>
        <v/>
      </c>
      <c r="D382" s="60" t="str">
        <f>IF(LEN('ÚHRADOVÝ KATALOG VZP - ZP'!D386)&gt;0,UPPER('ÚHRADOVÝ KATALOG VZP - ZP'!D386),"")</f>
        <v/>
      </c>
      <c r="E382" s="61" t="str">
        <f>IF(LEN('ÚHRADOVÝ KATALOG VZP - ZP'!E386)&gt;0,'ÚHRADOVÝ KATALOG VZP - ZP'!E386,"")</f>
        <v/>
      </c>
      <c r="F382" s="61" t="str">
        <f>IF(LEN('ÚHRADOVÝ KATALOG VZP - ZP'!F386)&gt;0,UPPER('ÚHRADOVÝ KATALOG VZP - ZP'!F386),"")</f>
        <v/>
      </c>
      <c r="G382" s="61" t="str">
        <f>IF(LEN('ÚHRADOVÝ KATALOG VZP - ZP'!G386)&gt;0,UPPER('ÚHRADOVÝ KATALOG VZP - ZP'!G386),"")</f>
        <v/>
      </c>
      <c r="H382" s="61" t="str">
        <f>IF(LEN('ÚHRADOVÝ KATALOG VZP - ZP'!H386)&gt;0,UPPER('ÚHRADOVÝ KATALOG VZP - ZP'!H386),"")</f>
        <v/>
      </c>
      <c r="I382" s="61" t="str">
        <f>IF(LEN('ÚHRADOVÝ KATALOG VZP - ZP'!I386)&gt;0,UPPER('ÚHRADOVÝ KATALOG VZP - ZP'!I386),"")</f>
        <v/>
      </c>
      <c r="J382" s="62" t="str">
        <f>IF(LEN('ÚHRADOVÝ KATALOG VZP - ZP'!J386)&gt;0,'ÚHRADOVÝ KATALOG VZP - ZP'!J386,"")</f>
        <v/>
      </c>
      <c r="K382" s="61" t="str">
        <f>IF(LEN('ÚHRADOVÝ KATALOG VZP - ZP'!K386)&gt;0,UPPER('ÚHRADOVÝ KATALOG VZP - ZP'!K386),"")</f>
        <v/>
      </c>
      <c r="L382" s="63" t="str">
        <f>IF(LEN('ÚHRADOVÝ KATALOG VZP - ZP'!L386)&gt;0,'ÚHRADOVÝ KATALOG VZP - ZP'!L386,"")</f>
        <v/>
      </c>
      <c r="M382" s="64" t="str">
        <f>IF(LEN('ÚHRADOVÝ KATALOG VZP - ZP'!M386)&gt;0,'ÚHRADOVÝ KATALOG VZP - ZP'!M386,"")</f>
        <v/>
      </c>
      <c r="N382" s="48" t="str">
        <f>IF(LEN('ÚHRADOVÝ KATALOG VZP - ZP'!$N386)&gt;0,'ÚHRADOVÝ KATALOG VZP - ZP'!$N386,"")</f>
        <v/>
      </c>
      <c r="O382" s="48" t="str">
        <f>IF(LEN('ÚHRADOVÝ KATALOG VZP - ZP'!$N386)&gt;0,'ÚHRADOVÝ KATALOG VZP - ZP'!$N386,"")</f>
        <v/>
      </c>
      <c r="P382" s="65"/>
      <c r="Q382" s="66" t="str">
        <f>IF(LEN('ÚHRADOVÝ KATALOG VZP - ZP'!Q386)&gt;0,'ÚHRADOVÝ KATALOG VZP - ZP'!Q386,"")</f>
        <v/>
      </c>
      <c r="R382" s="67" t="str">
        <f>IF(LEN('ÚHRADOVÝ KATALOG VZP - ZP'!O386)&gt;0,'ÚHRADOVÝ KATALOG VZP - ZP'!O386,"")</f>
        <v/>
      </c>
    </row>
    <row r="383" spans="1:18" ht="30" customHeight="1" x14ac:dyDescent="0.2">
      <c r="A383" s="81" t="str">
        <f>IF(LEN('VZP - KONTROLA'!S387)=0,"",'ÚHRADOVÝ KATALOG VZP - ZP'!A387)</f>
        <v/>
      </c>
      <c r="B383" s="82" t="str">
        <f>IF(LEN('ÚHRADOVÝ KATALOG VZP - ZP'!B387)&gt;0,'ÚHRADOVÝ KATALOG VZP - ZP'!B387,"")</f>
        <v/>
      </c>
      <c r="C383" s="102" t="str">
        <f>IF(LEN('ÚHRADOVÝ KATALOG VZP - ZP'!C387)&gt;0,UPPER('ÚHRADOVÝ KATALOG VZP - ZP'!C387),"")</f>
        <v/>
      </c>
      <c r="D383" s="60" t="str">
        <f>IF(LEN('ÚHRADOVÝ KATALOG VZP - ZP'!D387)&gt;0,UPPER('ÚHRADOVÝ KATALOG VZP - ZP'!D387),"")</f>
        <v/>
      </c>
      <c r="E383" s="61" t="str">
        <f>IF(LEN('ÚHRADOVÝ KATALOG VZP - ZP'!E387)&gt;0,'ÚHRADOVÝ KATALOG VZP - ZP'!E387,"")</f>
        <v/>
      </c>
      <c r="F383" s="61" t="str">
        <f>IF(LEN('ÚHRADOVÝ KATALOG VZP - ZP'!F387)&gt;0,UPPER('ÚHRADOVÝ KATALOG VZP - ZP'!F387),"")</f>
        <v/>
      </c>
      <c r="G383" s="61" t="str">
        <f>IF(LEN('ÚHRADOVÝ KATALOG VZP - ZP'!G387)&gt;0,UPPER('ÚHRADOVÝ KATALOG VZP - ZP'!G387),"")</f>
        <v/>
      </c>
      <c r="H383" s="61" t="str">
        <f>IF(LEN('ÚHRADOVÝ KATALOG VZP - ZP'!H387)&gt;0,UPPER('ÚHRADOVÝ KATALOG VZP - ZP'!H387),"")</f>
        <v/>
      </c>
      <c r="I383" s="61" t="str">
        <f>IF(LEN('ÚHRADOVÝ KATALOG VZP - ZP'!I387)&gt;0,UPPER('ÚHRADOVÝ KATALOG VZP - ZP'!I387),"")</f>
        <v/>
      </c>
      <c r="J383" s="62" t="str">
        <f>IF(LEN('ÚHRADOVÝ KATALOG VZP - ZP'!J387)&gt;0,'ÚHRADOVÝ KATALOG VZP - ZP'!J387,"")</f>
        <v/>
      </c>
      <c r="K383" s="61" t="str">
        <f>IF(LEN('ÚHRADOVÝ KATALOG VZP - ZP'!K387)&gt;0,UPPER('ÚHRADOVÝ KATALOG VZP - ZP'!K387),"")</f>
        <v/>
      </c>
      <c r="L383" s="63" t="str">
        <f>IF(LEN('ÚHRADOVÝ KATALOG VZP - ZP'!L387)&gt;0,'ÚHRADOVÝ KATALOG VZP - ZP'!L387,"")</f>
        <v/>
      </c>
      <c r="M383" s="64" t="str">
        <f>IF(LEN('ÚHRADOVÝ KATALOG VZP - ZP'!M387)&gt;0,'ÚHRADOVÝ KATALOG VZP - ZP'!M387,"")</f>
        <v/>
      </c>
      <c r="N383" s="48" t="str">
        <f>IF(LEN('ÚHRADOVÝ KATALOG VZP - ZP'!$N387)&gt;0,'ÚHRADOVÝ KATALOG VZP - ZP'!$N387,"")</f>
        <v/>
      </c>
      <c r="O383" s="48" t="str">
        <f>IF(LEN('ÚHRADOVÝ KATALOG VZP - ZP'!$N387)&gt;0,'ÚHRADOVÝ KATALOG VZP - ZP'!$N387,"")</f>
        <v/>
      </c>
      <c r="P383" s="65"/>
      <c r="Q383" s="66" t="str">
        <f>IF(LEN('ÚHRADOVÝ KATALOG VZP - ZP'!Q387)&gt;0,'ÚHRADOVÝ KATALOG VZP - ZP'!Q387,"")</f>
        <v/>
      </c>
      <c r="R383" s="67" t="str">
        <f>IF(LEN('ÚHRADOVÝ KATALOG VZP - ZP'!O387)&gt;0,'ÚHRADOVÝ KATALOG VZP - ZP'!O387,"")</f>
        <v/>
      </c>
    </row>
    <row r="384" spans="1:18" ht="30" customHeight="1" x14ac:dyDescent="0.2">
      <c r="A384" s="81" t="str">
        <f>IF(LEN('VZP - KONTROLA'!S388)=0,"",'ÚHRADOVÝ KATALOG VZP - ZP'!A388)</f>
        <v/>
      </c>
      <c r="B384" s="82" t="str">
        <f>IF(LEN('ÚHRADOVÝ KATALOG VZP - ZP'!B388)&gt;0,'ÚHRADOVÝ KATALOG VZP - ZP'!B388,"")</f>
        <v/>
      </c>
      <c r="C384" s="102" t="str">
        <f>IF(LEN('ÚHRADOVÝ KATALOG VZP - ZP'!C388)&gt;0,UPPER('ÚHRADOVÝ KATALOG VZP - ZP'!C388),"")</f>
        <v/>
      </c>
      <c r="D384" s="60" t="str">
        <f>IF(LEN('ÚHRADOVÝ KATALOG VZP - ZP'!D388)&gt;0,UPPER('ÚHRADOVÝ KATALOG VZP - ZP'!D388),"")</f>
        <v/>
      </c>
      <c r="E384" s="61" t="str">
        <f>IF(LEN('ÚHRADOVÝ KATALOG VZP - ZP'!E388)&gt;0,'ÚHRADOVÝ KATALOG VZP - ZP'!E388,"")</f>
        <v/>
      </c>
      <c r="F384" s="61" t="str">
        <f>IF(LEN('ÚHRADOVÝ KATALOG VZP - ZP'!F388)&gt;0,UPPER('ÚHRADOVÝ KATALOG VZP - ZP'!F388),"")</f>
        <v/>
      </c>
      <c r="G384" s="61" t="str">
        <f>IF(LEN('ÚHRADOVÝ KATALOG VZP - ZP'!G388)&gt;0,UPPER('ÚHRADOVÝ KATALOG VZP - ZP'!G388),"")</f>
        <v/>
      </c>
      <c r="H384" s="61" t="str">
        <f>IF(LEN('ÚHRADOVÝ KATALOG VZP - ZP'!H388)&gt;0,UPPER('ÚHRADOVÝ KATALOG VZP - ZP'!H388),"")</f>
        <v/>
      </c>
      <c r="I384" s="61" t="str">
        <f>IF(LEN('ÚHRADOVÝ KATALOG VZP - ZP'!I388)&gt;0,UPPER('ÚHRADOVÝ KATALOG VZP - ZP'!I388),"")</f>
        <v/>
      </c>
      <c r="J384" s="62" t="str">
        <f>IF(LEN('ÚHRADOVÝ KATALOG VZP - ZP'!J388)&gt;0,'ÚHRADOVÝ KATALOG VZP - ZP'!J388,"")</f>
        <v/>
      </c>
      <c r="K384" s="61" t="str">
        <f>IF(LEN('ÚHRADOVÝ KATALOG VZP - ZP'!K388)&gt;0,UPPER('ÚHRADOVÝ KATALOG VZP - ZP'!K388),"")</f>
        <v/>
      </c>
      <c r="L384" s="63" t="str">
        <f>IF(LEN('ÚHRADOVÝ KATALOG VZP - ZP'!L388)&gt;0,'ÚHRADOVÝ KATALOG VZP - ZP'!L388,"")</f>
        <v/>
      </c>
      <c r="M384" s="64" t="str">
        <f>IF(LEN('ÚHRADOVÝ KATALOG VZP - ZP'!M388)&gt;0,'ÚHRADOVÝ KATALOG VZP - ZP'!M388,"")</f>
        <v/>
      </c>
      <c r="N384" s="48" t="str">
        <f>IF(LEN('ÚHRADOVÝ KATALOG VZP - ZP'!$N388)&gt;0,'ÚHRADOVÝ KATALOG VZP - ZP'!$N388,"")</f>
        <v/>
      </c>
      <c r="O384" s="48" t="str">
        <f>IF(LEN('ÚHRADOVÝ KATALOG VZP - ZP'!$N388)&gt;0,'ÚHRADOVÝ KATALOG VZP - ZP'!$N388,"")</f>
        <v/>
      </c>
      <c r="P384" s="65"/>
      <c r="Q384" s="66" t="str">
        <f>IF(LEN('ÚHRADOVÝ KATALOG VZP - ZP'!Q388)&gt;0,'ÚHRADOVÝ KATALOG VZP - ZP'!Q388,"")</f>
        <v/>
      </c>
      <c r="R384" s="67" t="str">
        <f>IF(LEN('ÚHRADOVÝ KATALOG VZP - ZP'!O388)&gt;0,'ÚHRADOVÝ KATALOG VZP - ZP'!O388,"")</f>
        <v/>
      </c>
    </row>
    <row r="385" spans="1:18" ht="30" customHeight="1" x14ac:dyDescent="0.2">
      <c r="A385" s="81" t="str">
        <f>IF(LEN('VZP - KONTROLA'!S389)=0,"",'ÚHRADOVÝ KATALOG VZP - ZP'!A389)</f>
        <v/>
      </c>
      <c r="B385" s="82" t="str">
        <f>IF(LEN('ÚHRADOVÝ KATALOG VZP - ZP'!B389)&gt;0,'ÚHRADOVÝ KATALOG VZP - ZP'!B389,"")</f>
        <v/>
      </c>
      <c r="C385" s="102" t="str">
        <f>IF(LEN('ÚHRADOVÝ KATALOG VZP - ZP'!C389)&gt;0,UPPER('ÚHRADOVÝ KATALOG VZP - ZP'!C389),"")</f>
        <v/>
      </c>
      <c r="D385" s="60" t="str">
        <f>IF(LEN('ÚHRADOVÝ KATALOG VZP - ZP'!D389)&gt;0,UPPER('ÚHRADOVÝ KATALOG VZP - ZP'!D389),"")</f>
        <v/>
      </c>
      <c r="E385" s="61" t="str">
        <f>IF(LEN('ÚHRADOVÝ KATALOG VZP - ZP'!E389)&gt;0,'ÚHRADOVÝ KATALOG VZP - ZP'!E389,"")</f>
        <v/>
      </c>
      <c r="F385" s="61" t="str">
        <f>IF(LEN('ÚHRADOVÝ KATALOG VZP - ZP'!F389)&gt;0,UPPER('ÚHRADOVÝ KATALOG VZP - ZP'!F389),"")</f>
        <v/>
      </c>
      <c r="G385" s="61" t="str">
        <f>IF(LEN('ÚHRADOVÝ KATALOG VZP - ZP'!G389)&gt;0,UPPER('ÚHRADOVÝ KATALOG VZP - ZP'!G389),"")</f>
        <v/>
      </c>
      <c r="H385" s="61" t="str">
        <f>IF(LEN('ÚHRADOVÝ KATALOG VZP - ZP'!H389)&gt;0,UPPER('ÚHRADOVÝ KATALOG VZP - ZP'!H389),"")</f>
        <v/>
      </c>
      <c r="I385" s="61" t="str">
        <f>IF(LEN('ÚHRADOVÝ KATALOG VZP - ZP'!I389)&gt;0,UPPER('ÚHRADOVÝ KATALOG VZP - ZP'!I389),"")</f>
        <v/>
      </c>
      <c r="J385" s="62" t="str">
        <f>IF(LEN('ÚHRADOVÝ KATALOG VZP - ZP'!J389)&gt;0,'ÚHRADOVÝ KATALOG VZP - ZP'!J389,"")</f>
        <v/>
      </c>
      <c r="K385" s="61" t="str">
        <f>IF(LEN('ÚHRADOVÝ KATALOG VZP - ZP'!K389)&gt;0,UPPER('ÚHRADOVÝ KATALOG VZP - ZP'!K389),"")</f>
        <v/>
      </c>
      <c r="L385" s="63" t="str">
        <f>IF(LEN('ÚHRADOVÝ KATALOG VZP - ZP'!L389)&gt;0,'ÚHRADOVÝ KATALOG VZP - ZP'!L389,"")</f>
        <v/>
      </c>
      <c r="M385" s="64" t="str">
        <f>IF(LEN('ÚHRADOVÝ KATALOG VZP - ZP'!M389)&gt;0,'ÚHRADOVÝ KATALOG VZP - ZP'!M389,"")</f>
        <v/>
      </c>
      <c r="N385" s="48" t="str">
        <f>IF(LEN('ÚHRADOVÝ KATALOG VZP - ZP'!$N389)&gt;0,'ÚHRADOVÝ KATALOG VZP - ZP'!$N389,"")</f>
        <v/>
      </c>
      <c r="O385" s="48" t="str">
        <f>IF(LEN('ÚHRADOVÝ KATALOG VZP - ZP'!$N389)&gt;0,'ÚHRADOVÝ KATALOG VZP - ZP'!$N389,"")</f>
        <v/>
      </c>
      <c r="P385" s="65"/>
      <c r="Q385" s="66" t="str">
        <f>IF(LEN('ÚHRADOVÝ KATALOG VZP - ZP'!Q389)&gt;0,'ÚHRADOVÝ KATALOG VZP - ZP'!Q389,"")</f>
        <v/>
      </c>
      <c r="R385" s="67" t="str">
        <f>IF(LEN('ÚHRADOVÝ KATALOG VZP - ZP'!O389)&gt;0,'ÚHRADOVÝ KATALOG VZP - ZP'!O389,"")</f>
        <v/>
      </c>
    </row>
    <row r="386" spans="1:18" ht="30" customHeight="1" x14ac:dyDescent="0.2">
      <c r="A386" s="81" t="str">
        <f>IF(LEN('VZP - KONTROLA'!S390)=0,"",'ÚHRADOVÝ KATALOG VZP - ZP'!A390)</f>
        <v/>
      </c>
      <c r="B386" s="82" t="str">
        <f>IF(LEN('ÚHRADOVÝ KATALOG VZP - ZP'!B390)&gt;0,'ÚHRADOVÝ KATALOG VZP - ZP'!B390,"")</f>
        <v/>
      </c>
      <c r="C386" s="102" t="str">
        <f>IF(LEN('ÚHRADOVÝ KATALOG VZP - ZP'!C390)&gt;0,UPPER('ÚHRADOVÝ KATALOG VZP - ZP'!C390),"")</f>
        <v/>
      </c>
      <c r="D386" s="60" t="str">
        <f>IF(LEN('ÚHRADOVÝ KATALOG VZP - ZP'!D390)&gt;0,UPPER('ÚHRADOVÝ KATALOG VZP - ZP'!D390),"")</f>
        <v/>
      </c>
      <c r="E386" s="61" t="str">
        <f>IF(LEN('ÚHRADOVÝ KATALOG VZP - ZP'!E390)&gt;0,'ÚHRADOVÝ KATALOG VZP - ZP'!E390,"")</f>
        <v/>
      </c>
      <c r="F386" s="61" t="str">
        <f>IF(LEN('ÚHRADOVÝ KATALOG VZP - ZP'!F390)&gt;0,UPPER('ÚHRADOVÝ KATALOG VZP - ZP'!F390),"")</f>
        <v/>
      </c>
      <c r="G386" s="61" t="str">
        <f>IF(LEN('ÚHRADOVÝ KATALOG VZP - ZP'!G390)&gt;0,UPPER('ÚHRADOVÝ KATALOG VZP - ZP'!G390),"")</f>
        <v/>
      </c>
      <c r="H386" s="61" t="str">
        <f>IF(LEN('ÚHRADOVÝ KATALOG VZP - ZP'!H390)&gt;0,UPPER('ÚHRADOVÝ KATALOG VZP - ZP'!H390),"")</f>
        <v/>
      </c>
      <c r="I386" s="61" t="str">
        <f>IF(LEN('ÚHRADOVÝ KATALOG VZP - ZP'!I390)&gt;0,UPPER('ÚHRADOVÝ KATALOG VZP - ZP'!I390),"")</f>
        <v/>
      </c>
      <c r="J386" s="62" t="str">
        <f>IF(LEN('ÚHRADOVÝ KATALOG VZP - ZP'!J390)&gt;0,'ÚHRADOVÝ KATALOG VZP - ZP'!J390,"")</f>
        <v/>
      </c>
      <c r="K386" s="61" t="str">
        <f>IF(LEN('ÚHRADOVÝ KATALOG VZP - ZP'!K390)&gt;0,UPPER('ÚHRADOVÝ KATALOG VZP - ZP'!K390),"")</f>
        <v/>
      </c>
      <c r="L386" s="63" t="str">
        <f>IF(LEN('ÚHRADOVÝ KATALOG VZP - ZP'!L390)&gt;0,'ÚHRADOVÝ KATALOG VZP - ZP'!L390,"")</f>
        <v/>
      </c>
      <c r="M386" s="64" t="str">
        <f>IF(LEN('ÚHRADOVÝ KATALOG VZP - ZP'!M390)&gt;0,'ÚHRADOVÝ KATALOG VZP - ZP'!M390,"")</f>
        <v/>
      </c>
      <c r="N386" s="48" t="str">
        <f>IF(LEN('ÚHRADOVÝ KATALOG VZP - ZP'!$N390)&gt;0,'ÚHRADOVÝ KATALOG VZP - ZP'!$N390,"")</f>
        <v/>
      </c>
      <c r="O386" s="48" t="str">
        <f>IF(LEN('ÚHRADOVÝ KATALOG VZP - ZP'!$N390)&gt;0,'ÚHRADOVÝ KATALOG VZP - ZP'!$N390,"")</f>
        <v/>
      </c>
      <c r="P386" s="65"/>
      <c r="Q386" s="66" t="str">
        <f>IF(LEN('ÚHRADOVÝ KATALOG VZP - ZP'!Q390)&gt;0,'ÚHRADOVÝ KATALOG VZP - ZP'!Q390,"")</f>
        <v/>
      </c>
      <c r="R386" s="67" t="str">
        <f>IF(LEN('ÚHRADOVÝ KATALOG VZP - ZP'!O390)&gt;0,'ÚHRADOVÝ KATALOG VZP - ZP'!O390,"")</f>
        <v/>
      </c>
    </row>
    <row r="387" spans="1:18" ht="30" customHeight="1" x14ac:dyDescent="0.2">
      <c r="A387" s="81" t="str">
        <f>IF(LEN('VZP - KONTROLA'!S391)=0,"",'ÚHRADOVÝ KATALOG VZP - ZP'!A391)</f>
        <v/>
      </c>
      <c r="B387" s="82" t="str">
        <f>IF(LEN('ÚHRADOVÝ KATALOG VZP - ZP'!B391)&gt;0,'ÚHRADOVÝ KATALOG VZP - ZP'!B391,"")</f>
        <v/>
      </c>
      <c r="C387" s="102" t="str">
        <f>IF(LEN('ÚHRADOVÝ KATALOG VZP - ZP'!C391)&gt;0,UPPER('ÚHRADOVÝ KATALOG VZP - ZP'!C391),"")</f>
        <v/>
      </c>
      <c r="D387" s="60" t="str">
        <f>IF(LEN('ÚHRADOVÝ KATALOG VZP - ZP'!D391)&gt;0,UPPER('ÚHRADOVÝ KATALOG VZP - ZP'!D391),"")</f>
        <v/>
      </c>
      <c r="E387" s="61" t="str">
        <f>IF(LEN('ÚHRADOVÝ KATALOG VZP - ZP'!E391)&gt;0,'ÚHRADOVÝ KATALOG VZP - ZP'!E391,"")</f>
        <v/>
      </c>
      <c r="F387" s="61" t="str">
        <f>IF(LEN('ÚHRADOVÝ KATALOG VZP - ZP'!F391)&gt;0,UPPER('ÚHRADOVÝ KATALOG VZP - ZP'!F391),"")</f>
        <v/>
      </c>
      <c r="G387" s="61" t="str">
        <f>IF(LEN('ÚHRADOVÝ KATALOG VZP - ZP'!G391)&gt;0,UPPER('ÚHRADOVÝ KATALOG VZP - ZP'!G391),"")</f>
        <v/>
      </c>
      <c r="H387" s="61" t="str">
        <f>IF(LEN('ÚHRADOVÝ KATALOG VZP - ZP'!H391)&gt;0,UPPER('ÚHRADOVÝ KATALOG VZP - ZP'!H391),"")</f>
        <v/>
      </c>
      <c r="I387" s="61" t="str">
        <f>IF(LEN('ÚHRADOVÝ KATALOG VZP - ZP'!I391)&gt;0,UPPER('ÚHRADOVÝ KATALOG VZP - ZP'!I391),"")</f>
        <v/>
      </c>
      <c r="J387" s="62" t="str">
        <f>IF(LEN('ÚHRADOVÝ KATALOG VZP - ZP'!J391)&gt;0,'ÚHRADOVÝ KATALOG VZP - ZP'!J391,"")</f>
        <v/>
      </c>
      <c r="K387" s="61" t="str">
        <f>IF(LEN('ÚHRADOVÝ KATALOG VZP - ZP'!K391)&gt;0,UPPER('ÚHRADOVÝ KATALOG VZP - ZP'!K391),"")</f>
        <v/>
      </c>
      <c r="L387" s="63" t="str">
        <f>IF(LEN('ÚHRADOVÝ KATALOG VZP - ZP'!L391)&gt;0,'ÚHRADOVÝ KATALOG VZP - ZP'!L391,"")</f>
        <v/>
      </c>
      <c r="M387" s="64" t="str">
        <f>IF(LEN('ÚHRADOVÝ KATALOG VZP - ZP'!M391)&gt;0,'ÚHRADOVÝ KATALOG VZP - ZP'!M391,"")</f>
        <v/>
      </c>
      <c r="N387" s="48" t="str">
        <f>IF(LEN('ÚHRADOVÝ KATALOG VZP - ZP'!$N391)&gt;0,'ÚHRADOVÝ KATALOG VZP - ZP'!$N391,"")</f>
        <v/>
      </c>
      <c r="O387" s="48" t="str">
        <f>IF(LEN('ÚHRADOVÝ KATALOG VZP - ZP'!$N391)&gt;0,'ÚHRADOVÝ KATALOG VZP - ZP'!$N391,"")</f>
        <v/>
      </c>
      <c r="P387" s="65"/>
      <c r="Q387" s="66" t="str">
        <f>IF(LEN('ÚHRADOVÝ KATALOG VZP - ZP'!Q391)&gt;0,'ÚHRADOVÝ KATALOG VZP - ZP'!Q391,"")</f>
        <v/>
      </c>
      <c r="R387" s="67" t="str">
        <f>IF(LEN('ÚHRADOVÝ KATALOG VZP - ZP'!O391)&gt;0,'ÚHRADOVÝ KATALOG VZP - ZP'!O391,"")</f>
        <v/>
      </c>
    </row>
    <row r="388" spans="1:18" ht="30" customHeight="1" x14ac:dyDescent="0.2">
      <c r="A388" s="81" t="str">
        <f>IF(LEN('VZP - KONTROLA'!S392)=0,"",'ÚHRADOVÝ KATALOG VZP - ZP'!A392)</f>
        <v/>
      </c>
      <c r="B388" s="82" t="str">
        <f>IF(LEN('ÚHRADOVÝ KATALOG VZP - ZP'!B392)&gt;0,'ÚHRADOVÝ KATALOG VZP - ZP'!B392,"")</f>
        <v/>
      </c>
      <c r="C388" s="102" t="str">
        <f>IF(LEN('ÚHRADOVÝ KATALOG VZP - ZP'!C392)&gt;0,UPPER('ÚHRADOVÝ KATALOG VZP - ZP'!C392),"")</f>
        <v/>
      </c>
      <c r="D388" s="60" t="str">
        <f>IF(LEN('ÚHRADOVÝ KATALOG VZP - ZP'!D392)&gt;0,UPPER('ÚHRADOVÝ KATALOG VZP - ZP'!D392),"")</f>
        <v/>
      </c>
      <c r="E388" s="61" t="str">
        <f>IF(LEN('ÚHRADOVÝ KATALOG VZP - ZP'!E392)&gt;0,'ÚHRADOVÝ KATALOG VZP - ZP'!E392,"")</f>
        <v/>
      </c>
      <c r="F388" s="61" t="str">
        <f>IF(LEN('ÚHRADOVÝ KATALOG VZP - ZP'!F392)&gt;0,UPPER('ÚHRADOVÝ KATALOG VZP - ZP'!F392),"")</f>
        <v/>
      </c>
      <c r="G388" s="61" t="str">
        <f>IF(LEN('ÚHRADOVÝ KATALOG VZP - ZP'!G392)&gt;0,UPPER('ÚHRADOVÝ KATALOG VZP - ZP'!G392),"")</f>
        <v/>
      </c>
      <c r="H388" s="61" t="str">
        <f>IF(LEN('ÚHRADOVÝ KATALOG VZP - ZP'!H392)&gt;0,UPPER('ÚHRADOVÝ KATALOG VZP - ZP'!H392),"")</f>
        <v/>
      </c>
      <c r="I388" s="61" t="str">
        <f>IF(LEN('ÚHRADOVÝ KATALOG VZP - ZP'!I392)&gt;0,UPPER('ÚHRADOVÝ KATALOG VZP - ZP'!I392),"")</f>
        <v/>
      </c>
      <c r="J388" s="62" t="str">
        <f>IF(LEN('ÚHRADOVÝ KATALOG VZP - ZP'!J392)&gt;0,'ÚHRADOVÝ KATALOG VZP - ZP'!J392,"")</f>
        <v/>
      </c>
      <c r="K388" s="61" t="str">
        <f>IF(LEN('ÚHRADOVÝ KATALOG VZP - ZP'!K392)&gt;0,UPPER('ÚHRADOVÝ KATALOG VZP - ZP'!K392),"")</f>
        <v/>
      </c>
      <c r="L388" s="63" t="str">
        <f>IF(LEN('ÚHRADOVÝ KATALOG VZP - ZP'!L392)&gt;0,'ÚHRADOVÝ KATALOG VZP - ZP'!L392,"")</f>
        <v/>
      </c>
      <c r="M388" s="64" t="str">
        <f>IF(LEN('ÚHRADOVÝ KATALOG VZP - ZP'!M392)&gt;0,'ÚHRADOVÝ KATALOG VZP - ZP'!M392,"")</f>
        <v/>
      </c>
      <c r="N388" s="48" t="str">
        <f>IF(LEN('ÚHRADOVÝ KATALOG VZP - ZP'!$N392)&gt;0,'ÚHRADOVÝ KATALOG VZP - ZP'!$N392,"")</f>
        <v/>
      </c>
      <c r="O388" s="48" t="str">
        <f>IF(LEN('ÚHRADOVÝ KATALOG VZP - ZP'!$N392)&gt;0,'ÚHRADOVÝ KATALOG VZP - ZP'!$N392,"")</f>
        <v/>
      </c>
      <c r="P388" s="65"/>
      <c r="Q388" s="66" t="str">
        <f>IF(LEN('ÚHRADOVÝ KATALOG VZP - ZP'!Q392)&gt;0,'ÚHRADOVÝ KATALOG VZP - ZP'!Q392,"")</f>
        <v/>
      </c>
      <c r="R388" s="67" t="str">
        <f>IF(LEN('ÚHRADOVÝ KATALOG VZP - ZP'!O392)&gt;0,'ÚHRADOVÝ KATALOG VZP - ZP'!O392,"")</f>
        <v/>
      </c>
    </row>
    <row r="389" spans="1:18" ht="30" customHeight="1" x14ac:dyDescent="0.2">
      <c r="A389" s="81" t="str">
        <f>IF(LEN('VZP - KONTROLA'!S393)=0,"",'ÚHRADOVÝ KATALOG VZP - ZP'!A393)</f>
        <v/>
      </c>
      <c r="B389" s="82" t="str">
        <f>IF(LEN('ÚHRADOVÝ KATALOG VZP - ZP'!B393)&gt;0,'ÚHRADOVÝ KATALOG VZP - ZP'!B393,"")</f>
        <v/>
      </c>
      <c r="C389" s="102" t="str">
        <f>IF(LEN('ÚHRADOVÝ KATALOG VZP - ZP'!C393)&gt;0,UPPER('ÚHRADOVÝ KATALOG VZP - ZP'!C393),"")</f>
        <v/>
      </c>
      <c r="D389" s="60" t="str">
        <f>IF(LEN('ÚHRADOVÝ KATALOG VZP - ZP'!D393)&gt;0,UPPER('ÚHRADOVÝ KATALOG VZP - ZP'!D393),"")</f>
        <v/>
      </c>
      <c r="E389" s="61" t="str">
        <f>IF(LEN('ÚHRADOVÝ KATALOG VZP - ZP'!E393)&gt;0,'ÚHRADOVÝ KATALOG VZP - ZP'!E393,"")</f>
        <v/>
      </c>
      <c r="F389" s="61" t="str">
        <f>IF(LEN('ÚHRADOVÝ KATALOG VZP - ZP'!F393)&gt;0,UPPER('ÚHRADOVÝ KATALOG VZP - ZP'!F393),"")</f>
        <v/>
      </c>
      <c r="G389" s="61" t="str">
        <f>IF(LEN('ÚHRADOVÝ KATALOG VZP - ZP'!G393)&gt;0,UPPER('ÚHRADOVÝ KATALOG VZP - ZP'!G393),"")</f>
        <v/>
      </c>
      <c r="H389" s="61" t="str">
        <f>IF(LEN('ÚHRADOVÝ KATALOG VZP - ZP'!H393)&gt;0,UPPER('ÚHRADOVÝ KATALOG VZP - ZP'!H393),"")</f>
        <v/>
      </c>
      <c r="I389" s="61" t="str">
        <f>IF(LEN('ÚHRADOVÝ KATALOG VZP - ZP'!I393)&gt;0,UPPER('ÚHRADOVÝ KATALOG VZP - ZP'!I393),"")</f>
        <v/>
      </c>
      <c r="J389" s="62" t="str">
        <f>IF(LEN('ÚHRADOVÝ KATALOG VZP - ZP'!J393)&gt;0,'ÚHRADOVÝ KATALOG VZP - ZP'!J393,"")</f>
        <v/>
      </c>
      <c r="K389" s="61" t="str">
        <f>IF(LEN('ÚHRADOVÝ KATALOG VZP - ZP'!K393)&gt;0,UPPER('ÚHRADOVÝ KATALOG VZP - ZP'!K393),"")</f>
        <v/>
      </c>
      <c r="L389" s="63" t="str">
        <f>IF(LEN('ÚHRADOVÝ KATALOG VZP - ZP'!L393)&gt;0,'ÚHRADOVÝ KATALOG VZP - ZP'!L393,"")</f>
        <v/>
      </c>
      <c r="M389" s="64" t="str">
        <f>IF(LEN('ÚHRADOVÝ KATALOG VZP - ZP'!M393)&gt;0,'ÚHRADOVÝ KATALOG VZP - ZP'!M393,"")</f>
        <v/>
      </c>
      <c r="N389" s="48" t="str">
        <f>IF(LEN('ÚHRADOVÝ KATALOG VZP - ZP'!$N393)&gt;0,'ÚHRADOVÝ KATALOG VZP - ZP'!$N393,"")</f>
        <v/>
      </c>
      <c r="O389" s="48" t="str">
        <f>IF(LEN('ÚHRADOVÝ KATALOG VZP - ZP'!$N393)&gt;0,'ÚHRADOVÝ KATALOG VZP - ZP'!$N393,"")</f>
        <v/>
      </c>
      <c r="P389" s="65"/>
      <c r="Q389" s="66" t="str">
        <f>IF(LEN('ÚHRADOVÝ KATALOG VZP - ZP'!Q393)&gt;0,'ÚHRADOVÝ KATALOG VZP - ZP'!Q393,"")</f>
        <v/>
      </c>
      <c r="R389" s="67" t="str">
        <f>IF(LEN('ÚHRADOVÝ KATALOG VZP - ZP'!O393)&gt;0,'ÚHRADOVÝ KATALOG VZP - ZP'!O393,"")</f>
        <v/>
      </c>
    </row>
    <row r="390" spans="1:18" ht="30" customHeight="1" x14ac:dyDescent="0.2">
      <c r="A390" s="81" t="str">
        <f>IF(LEN('VZP - KONTROLA'!S394)=0,"",'ÚHRADOVÝ KATALOG VZP - ZP'!A394)</f>
        <v/>
      </c>
      <c r="B390" s="82" t="str">
        <f>IF(LEN('ÚHRADOVÝ KATALOG VZP - ZP'!B394)&gt;0,'ÚHRADOVÝ KATALOG VZP - ZP'!B394,"")</f>
        <v/>
      </c>
      <c r="C390" s="102" t="str">
        <f>IF(LEN('ÚHRADOVÝ KATALOG VZP - ZP'!C394)&gt;0,UPPER('ÚHRADOVÝ KATALOG VZP - ZP'!C394),"")</f>
        <v/>
      </c>
      <c r="D390" s="60" t="str">
        <f>IF(LEN('ÚHRADOVÝ KATALOG VZP - ZP'!D394)&gt;0,UPPER('ÚHRADOVÝ KATALOG VZP - ZP'!D394),"")</f>
        <v/>
      </c>
      <c r="E390" s="61" t="str">
        <f>IF(LEN('ÚHRADOVÝ KATALOG VZP - ZP'!E394)&gt;0,'ÚHRADOVÝ KATALOG VZP - ZP'!E394,"")</f>
        <v/>
      </c>
      <c r="F390" s="61" t="str">
        <f>IF(LEN('ÚHRADOVÝ KATALOG VZP - ZP'!F394)&gt;0,UPPER('ÚHRADOVÝ KATALOG VZP - ZP'!F394),"")</f>
        <v/>
      </c>
      <c r="G390" s="61" t="str">
        <f>IF(LEN('ÚHRADOVÝ KATALOG VZP - ZP'!G394)&gt;0,UPPER('ÚHRADOVÝ KATALOG VZP - ZP'!G394),"")</f>
        <v/>
      </c>
      <c r="H390" s="61" t="str">
        <f>IF(LEN('ÚHRADOVÝ KATALOG VZP - ZP'!H394)&gt;0,UPPER('ÚHRADOVÝ KATALOG VZP - ZP'!H394),"")</f>
        <v/>
      </c>
      <c r="I390" s="61" t="str">
        <f>IF(LEN('ÚHRADOVÝ KATALOG VZP - ZP'!I394)&gt;0,UPPER('ÚHRADOVÝ KATALOG VZP - ZP'!I394),"")</f>
        <v/>
      </c>
      <c r="J390" s="62" t="str">
        <f>IF(LEN('ÚHRADOVÝ KATALOG VZP - ZP'!J394)&gt;0,'ÚHRADOVÝ KATALOG VZP - ZP'!J394,"")</f>
        <v/>
      </c>
      <c r="K390" s="61" t="str">
        <f>IF(LEN('ÚHRADOVÝ KATALOG VZP - ZP'!K394)&gt;0,UPPER('ÚHRADOVÝ KATALOG VZP - ZP'!K394),"")</f>
        <v/>
      </c>
      <c r="L390" s="63" t="str">
        <f>IF(LEN('ÚHRADOVÝ KATALOG VZP - ZP'!L394)&gt;0,'ÚHRADOVÝ KATALOG VZP - ZP'!L394,"")</f>
        <v/>
      </c>
      <c r="M390" s="64" t="str">
        <f>IF(LEN('ÚHRADOVÝ KATALOG VZP - ZP'!M394)&gt;0,'ÚHRADOVÝ KATALOG VZP - ZP'!M394,"")</f>
        <v/>
      </c>
      <c r="N390" s="48" t="str">
        <f>IF(LEN('ÚHRADOVÝ KATALOG VZP - ZP'!$N394)&gt;0,'ÚHRADOVÝ KATALOG VZP - ZP'!$N394,"")</f>
        <v/>
      </c>
      <c r="O390" s="48" t="str">
        <f>IF(LEN('ÚHRADOVÝ KATALOG VZP - ZP'!$N394)&gt;0,'ÚHRADOVÝ KATALOG VZP - ZP'!$N394,"")</f>
        <v/>
      </c>
      <c r="P390" s="65"/>
      <c r="Q390" s="66" t="str">
        <f>IF(LEN('ÚHRADOVÝ KATALOG VZP - ZP'!Q394)&gt;0,'ÚHRADOVÝ KATALOG VZP - ZP'!Q394,"")</f>
        <v/>
      </c>
      <c r="R390" s="67" t="str">
        <f>IF(LEN('ÚHRADOVÝ KATALOG VZP - ZP'!O394)&gt;0,'ÚHRADOVÝ KATALOG VZP - ZP'!O394,"")</f>
        <v/>
      </c>
    </row>
    <row r="391" spans="1:18" ht="30" customHeight="1" x14ac:dyDescent="0.2">
      <c r="A391" s="81" t="str">
        <f>IF(LEN('VZP - KONTROLA'!S395)=0,"",'ÚHRADOVÝ KATALOG VZP - ZP'!A395)</f>
        <v/>
      </c>
      <c r="B391" s="82" t="str">
        <f>IF(LEN('ÚHRADOVÝ KATALOG VZP - ZP'!B395)&gt;0,'ÚHRADOVÝ KATALOG VZP - ZP'!B395,"")</f>
        <v/>
      </c>
      <c r="C391" s="102" t="str">
        <f>IF(LEN('ÚHRADOVÝ KATALOG VZP - ZP'!C395)&gt;0,UPPER('ÚHRADOVÝ KATALOG VZP - ZP'!C395),"")</f>
        <v/>
      </c>
      <c r="D391" s="60" t="str">
        <f>IF(LEN('ÚHRADOVÝ KATALOG VZP - ZP'!D395)&gt;0,UPPER('ÚHRADOVÝ KATALOG VZP - ZP'!D395),"")</f>
        <v/>
      </c>
      <c r="E391" s="61" t="str">
        <f>IF(LEN('ÚHRADOVÝ KATALOG VZP - ZP'!E395)&gt;0,'ÚHRADOVÝ KATALOG VZP - ZP'!E395,"")</f>
        <v/>
      </c>
      <c r="F391" s="61" t="str">
        <f>IF(LEN('ÚHRADOVÝ KATALOG VZP - ZP'!F395)&gt;0,UPPER('ÚHRADOVÝ KATALOG VZP - ZP'!F395),"")</f>
        <v/>
      </c>
      <c r="G391" s="61" t="str">
        <f>IF(LEN('ÚHRADOVÝ KATALOG VZP - ZP'!G395)&gt;0,UPPER('ÚHRADOVÝ KATALOG VZP - ZP'!G395),"")</f>
        <v/>
      </c>
      <c r="H391" s="61" t="str">
        <f>IF(LEN('ÚHRADOVÝ KATALOG VZP - ZP'!H395)&gt;0,UPPER('ÚHRADOVÝ KATALOG VZP - ZP'!H395),"")</f>
        <v/>
      </c>
      <c r="I391" s="61" t="str">
        <f>IF(LEN('ÚHRADOVÝ KATALOG VZP - ZP'!I395)&gt;0,UPPER('ÚHRADOVÝ KATALOG VZP - ZP'!I395),"")</f>
        <v/>
      </c>
      <c r="J391" s="62" t="str">
        <f>IF(LEN('ÚHRADOVÝ KATALOG VZP - ZP'!J395)&gt;0,'ÚHRADOVÝ KATALOG VZP - ZP'!J395,"")</f>
        <v/>
      </c>
      <c r="K391" s="61" t="str">
        <f>IF(LEN('ÚHRADOVÝ KATALOG VZP - ZP'!K395)&gt;0,UPPER('ÚHRADOVÝ KATALOG VZP - ZP'!K395),"")</f>
        <v/>
      </c>
      <c r="L391" s="63" t="str">
        <f>IF(LEN('ÚHRADOVÝ KATALOG VZP - ZP'!L395)&gt;0,'ÚHRADOVÝ KATALOG VZP - ZP'!L395,"")</f>
        <v/>
      </c>
      <c r="M391" s="64" t="str">
        <f>IF(LEN('ÚHRADOVÝ KATALOG VZP - ZP'!M395)&gt;0,'ÚHRADOVÝ KATALOG VZP - ZP'!M395,"")</f>
        <v/>
      </c>
      <c r="N391" s="48" t="str">
        <f>IF(LEN('ÚHRADOVÝ KATALOG VZP - ZP'!$N395)&gt;0,'ÚHRADOVÝ KATALOG VZP - ZP'!$N395,"")</f>
        <v/>
      </c>
      <c r="O391" s="48" t="str">
        <f>IF(LEN('ÚHRADOVÝ KATALOG VZP - ZP'!$N395)&gt;0,'ÚHRADOVÝ KATALOG VZP - ZP'!$N395,"")</f>
        <v/>
      </c>
      <c r="P391" s="65"/>
      <c r="Q391" s="66" t="str">
        <f>IF(LEN('ÚHRADOVÝ KATALOG VZP - ZP'!Q395)&gt;0,'ÚHRADOVÝ KATALOG VZP - ZP'!Q395,"")</f>
        <v/>
      </c>
      <c r="R391" s="67" t="str">
        <f>IF(LEN('ÚHRADOVÝ KATALOG VZP - ZP'!O395)&gt;0,'ÚHRADOVÝ KATALOG VZP - ZP'!O395,"")</f>
        <v/>
      </c>
    </row>
    <row r="392" spans="1:18" ht="30" customHeight="1" x14ac:dyDescent="0.2">
      <c r="A392" s="81" t="str">
        <f>IF(LEN('VZP - KONTROLA'!S396)=0,"",'ÚHRADOVÝ KATALOG VZP - ZP'!A396)</f>
        <v/>
      </c>
      <c r="B392" s="82" t="str">
        <f>IF(LEN('ÚHRADOVÝ KATALOG VZP - ZP'!B396)&gt;0,'ÚHRADOVÝ KATALOG VZP - ZP'!B396,"")</f>
        <v/>
      </c>
      <c r="C392" s="102" t="str">
        <f>IF(LEN('ÚHRADOVÝ KATALOG VZP - ZP'!C396)&gt;0,UPPER('ÚHRADOVÝ KATALOG VZP - ZP'!C396),"")</f>
        <v/>
      </c>
      <c r="D392" s="60" t="str">
        <f>IF(LEN('ÚHRADOVÝ KATALOG VZP - ZP'!D396)&gt;0,UPPER('ÚHRADOVÝ KATALOG VZP - ZP'!D396),"")</f>
        <v/>
      </c>
      <c r="E392" s="61" t="str">
        <f>IF(LEN('ÚHRADOVÝ KATALOG VZP - ZP'!E396)&gt;0,'ÚHRADOVÝ KATALOG VZP - ZP'!E396,"")</f>
        <v/>
      </c>
      <c r="F392" s="61" t="str">
        <f>IF(LEN('ÚHRADOVÝ KATALOG VZP - ZP'!F396)&gt;0,UPPER('ÚHRADOVÝ KATALOG VZP - ZP'!F396),"")</f>
        <v/>
      </c>
      <c r="G392" s="61" t="str">
        <f>IF(LEN('ÚHRADOVÝ KATALOG VZP - ZP'!G396)&gt;0,UPPER('ÚHRADOVÝ KATALOG VZP - ZP'!G396),"")</f>
        <v/>
      </c>
      <c r="H392" s="61" t="str">
        <f>IF(LEN('ÚHRADOVÝ KATALOG VZP - ZP'!H396)&gt;0,UPPER('ÚHRADOVÝ KATALOG VZP - ZP'!H396),"")</f>
        <v/>
      </c>
      <c r="I392" s="61" t="str">
        <f>IF(LEN('ÚHRADOVÝ KATALOG VZP - ZP'!I396)&gt;0,UPPER('ÚHRADOVÝ KATALOG VZP - ZP'!I396),"")</f>
        <v/>
      </c>
      <c r="J392" s="62" t="str">
        <f>IF(LEN('ÚHRADOVÝ KATALOG VZP - ZP'!J396)&gt;0,'ÚHRADOVÝ KATALOG VZP - ZP'!J396,"")</f>
        <v/>
      </c>
      <c r="K392" s="61" t="str">
        <f>IF(LEN('ÚHRADOVÝ KATALOG VZP - ZP'!K396)&gt;0,UPPER('ÚHRADOVÝ KATALOG VZP - ZP'!K396),"")</f>
        <v/>
      </c>
      <c r="L392" s="63" t="str">
        <f>IF(LEN('ÚHRADOVÝ KATALOG VZP - ZP'!L396)&gt;0,'ÚHRADOVÝ KATALOG VZP - ZP'!L396,"")</f>
        <v/>
      </c>
      <c r="M392" s="64" t="str">
        <f>IF(LEN('ÚHRADOVÝ KATALOG VZP - ZP'!M396)&gt;0,'ÚHRADOVÝ KATALOG VZP - ZP'!M396,"")</f>
        <v/>
      </c>
      <c r="N392" s="48" t="str">
        <f>IF(LEN('ÚHRADOVÝ KATALOG VZP - ZP'!$N396)&gt;0,'ÚHRADOVÝ KATALOG VZP - ZP'!$N396,"")</f>
        <v/>
      </c>
      <c r="O392" s="48" t="str">
        <f>IF(LEN('ÚHRADOVÝ KATALOG VZP - ZP'!$N396)&gt;0,'ÚHRADOVÝ KATALOG VZP - ZP'!$N396,"")</f>
        <v/>
      </c>
      <c r="P392" s="65"/>
      <c r="Q392" s="66" t="str">
        <f>IF(LEN('ÚHRADOVÝ KATALOG VZP - ZP'!Q396)&gt;0,'ÚHRADOVÝ KATALOG VZP - ZP'!Q396,"")</f>
        <v/>
      </c>
      <c r="R392" s="67" t="str">
        <f>IF(LEN('ÚHRADOVÝ KATALOG VZP - ZP'!O396)&gt;0,'ÚHRADOVÝ KATALOG VZP - ZP'!O396,"")</f>
        <v/>
      </c>
    </row>
    <row r="393" spans="1:18" ht="30" customHeight="1" x14ac:dyDescent="0.2">
      <c r="A393" s="81" t="str">
        <f>IF(LEN('VZP - KONTROLA'!S397)=0,"",'ÚHRADOVÝ KATALOG VZP - ZP'!A397)</f>
        <v/>
      </c>
      <c r="B393" s="82" t="str">
        <f>IF(LEN('ÚHRADOVÝ KATALOG VZP - ZP'!B397)&gt;0,'ÚHRADOVÝ KATALOG VZP - ZP'!B397,"")</f>
        <v/>
      </c>
      <c r="C393" s="102" t="str">
        <f>IF(LEN('ÚHRADOVÝ KATALOG VZP - ZP'!C397)&gt;0,UPPER('ÚHRADOVÝ KATALOG VZP - ZP'!C397),"")</f>
        <v/>
      </c>
      <c r="D393" s="60" t="str">
        <f>IF(LEN('ÚHRADOVÝ KATALOG VZP - ZP'!D397)&gt;0,UPPER('ÚHRADOVÝ KATALOG VZP - ZP'!D397),"")</f>
        <v/>
      </c>
      <c r="E393" s="61" t="str">
        <f>IF(LEN('ÚHRADOVÝ KATALOG VZP - ZP'!E397)&gt;0,'ÚHRADOVÝ KATALOG VZP - ZP'!E397,"")</f>
        <v/>
      </c>
      <c r="F393" s="61" t="str">
        <f>IF(LEN('ÚHRADOVÝ KATALOG VZP - ZP'!F397)&gt;0,UPPER('ÚHRADOVÝ KATALOG VZP - ZP'!F397),"")</f>
        <v/>
      </c>
      <c r="G393" s="61" t="str">
        <f>IF(LEN('ÚHRADOVÝ KATALOG VZP - ZP'!G397)&gt;0,UPPER('ÚHRADOVÝ KATALOG VZP - ZP'!G397),"")</f>
        <v/>
      </c>
      <c r="H393" s="61" t="str">
        <f>IF(LEN('ÚHRADOVÝ KATALOG VZP - ZP'!H397)&gt;0,UPPER('ÚHRADOVÝ KATALOG VZP - ZP'!H397),"")</f>
        <v/>
      </c>
      <c r="I393" s="61" t="str">
        <f>IF(LEN('ÚHRADOVÝ KATALOG VZP - ZP'!I397)&gt;0,UPPER('ÚHRADOVÝ KATALOG VZP - ZP'!I397),"")</f>
        <v/>
      </c>
      <c r="J393" s="62" t="str">
        <f>IF(LEN('ÚHRADOVÝ KATALOG VZP - ZP'!J397)&gt;0,'ÚHRADOVÝ KATALOG VZP - ZP'!J397,"")</f>
        <v/>
      </c>
      <c r="K393" s="61" t="str">
        <f>IF(LEN('ÚHRADOVÝ KATALOG VZP - ZP'!K397)&gt;0,UPPER('ÚHRADOVÝ KATALOG VZP - ZP'!K397),"")</f>
        <v/>
      </c>
      <c r="L393" s="63" t="str">
        <f>IF(LEN('ÚHRADOVÝ KATALOG VZP - ZP'!L397)&gt;0,'ÚHRADOVÝ KATALOG VZP - ZP'!L397,"")</f>
        <v/>
      </c>
      <c r="M393" s="64" t="str">
        <f>IF(LEN('ÚHRADOVÝ KATALOG VZP - ZP'!M397)&gt;0,'ÚHRADOVÝ KATALOG VZP - ZP'!M397,"")</f>
        <v/>
      </c>
      <c r="N393" s="48" t="str">
        <f>IF(LEN('ÚHRADOVÝ KATALOG VZP - ZP'!$N397)&gt;0,'ÚHRADOVÝ KATALOG VZP - ZP'!$N397,"")</f>
        <v/>
      </c>
      <c r="O393" s="48" t="str">
        <f>IF(LEN('ÚHRADOVÝ KATALOG VZP - ZP'!$N397)&gt;0,'ÚHRADOVÝ KATALOG VZP - ZP'!$N397,"")</f>
        <v/>
      </c>
      <c r="P393" s="65"/>
      <c r="Q393" s="66" t="str">
        <f>IF(LEN('ÚHRADOVÝ KATALOG VZP - ZP'!Q397)&gt;0,'ÚHRADOVÝ KATALOG VZP - ZP'!Q397,"")</f>
        <v/>
      </c>
      <c r="R393" s="67" t="str">
        <f>IF(LEN('ÚHRADOVÝ KATALOG VZP - ZP'!O397)&gt;0,'ÚHRADOVÝ KATALOG VZP - ZP'!O397,"")</f>
        <v/>
      </c>
    </row>
    <row r="394" spans="1:18" ht="30" customHeight="1" x14ac:dyDescent="0.2">
      <c r="A394" s="81" t="str">
        <f>IF(LEN('VZP - KONTROLA'!S398)=0,"",'ÚHRADOVÝ KATALOG VZP - ZP'!A398)</f>
        <v/>
      </c>
      <c r="B394" s="82" t="str">
        <f>IF(LEN('ÚHRADOVÝ KATALOG VZP - ZP'!B398)&gt;0,'ÚHRADOVÝ KATALOG VZP - ZP'!B398,"")</f>
        <v/>
      </c>
      <c r="C394" s="102" t="str">
        <f>IF(LEN('ÚHRADOVÝ KATALOG VZP - ZP'!C398)&gt;0,UPPER('ÚHRADOVÝ KATALOG VZP - ZP'!C398),"")</f>
        <v/>
      </c>
      <c r="D394" s="60" t="str">
        <f>IF(LEN('ÚHRADOVÝ KATALOG VZP - ZP'!D398)&gt;0,UPPER('ÚHRADOVÝ KATALOG VZP - ZP'!D398),"")</f>
        <v/>
      </c>
      <c r="E394" s="61" t="str">
        <f>IF(LEN('ÚHRADOVÝ KATALOG VZP - ZP'!E398)&gt;0,'ÚHRADOVÝ KATALOG VZP - ZP'!E398,"")</f>
        <v/>
      </c>
      <c r="F394" s="61" t="str">
        <f>IF(LEN('ÚHRADOVÝ KATALOG VZP - ZP'!F398)&gt;0,UPPER('ÚHRADOVÝ KATALOG VZP - ZP'!F398),"")</f>
        <v/>
      </c>
      <c r="G394" s="61" t="str">
        <f>IF(LEN('ÚHRADOVÝ KATALOG VZP - ZP'!G398)&gt;0,UPPER('ÚHRADOVÝ KATALOG VZP - ZP'!G398),"")</f>
        <v/>
      </c>
      <c r="H394" s="61" t="str">
        <f>IF(LEN('ÚHRADOVÝ KATALOG VZP - ZP'!H398)&gt;0,UPPER('ÚHRADOVÝ KATALOG VZP - ZP'!H398),"")</f>
        <v/>
      </c>
      <c r="I394" s="61" t="str">
        <f>IF(LEN('ÚHRADOVÝ KATALOG VZP - ZP'!I398)&gt;0,UPPER('ÚHRADOVÝ KATALOG VZP - ZP'!I398),"")</f>
        <v/>
      </c>
      <c r="J394" s="62" t="str">
        <f>IF(LEN('ÚHRADOVÝ KATALOG VZP - ZP'!J398)&gt;0,'ÚHRADOVÝ KATALOG VZP - ZP'!J398,"")</f>
        <v/>
      </c>
      <c r="K394" s="61" t="str">
        <f>IF(LEN('ÚHRADOVÝ KATALOG VZP - ZP'!K398)&gt;0,UPPER('ÚHRADOVÝ KATALOG VZP - ZP'!K398),"")</f>
        <v/>
      </c>
      <c r="L394" s="63" t="str">
        <f>IF(LEN('ÚHRADOVÝ KATALOG VZP - ZP'!L398)&gt;0,'ÚHRADOVÝ KATALOG VZP - ZP'!L398,"")</f>
        <v/>
      </c>
      <c r="M394" s="64" t="str">
        <f>IF(LEN('ÚHRADOVÝ KATALOG VZP - ZP'!M398)&gt;0,'ÚHRADOVÝ KATALOG VZP - ZP'!M398,"")</f>
        <v/>
      </c>
      <c r="N394" s="48" t="str">
        <f>IF(LEN('ÚHRADOVÝ KATALOG VZP - ZP'!$N398)&gt;0,'ÚHRADOVÝ KATALOG VZP - ZP'!$N398,"")</f>
        <v/>
      </c>
      <c r="O394" s="48" t="str">
        <f>IF(LEN('ÚHRADOVÝ KATALOG VZP - ZP'!$N398)&gt;0,'ÚHRADOVÝ KATALOG VZP - ZP'!$N398,"")</f>
        <v/>
      </c>
      <c r="P394" s="65"/>
      <c r="Q394" s="66" t="str">
        <f>IF(LEN('ÚHRADOVÝ KATALOG VZP - ZP'!Q398)&gt;0,'ÚHRADOVÝ KATALOG VZP - ZP'!Q398,"")</f>
        <v/>
      </c>
      <c r="R394" s="67" t="str">
        <f>IF(LEN('ÚHRADOVÝ KATALOG VZP - ZP'!O398)&gt;0,'ÚHRADOVÝ KATALOG VZP - ZP'!O398,"")</f>
        <v/>
      </c>
    </row>
    <row r="395" spans="1:18" ht="30" customHeight="1" x14ac:dyDescent="0.2">
      <c r="A395" s="81" t="str">
        <f>IF(LEN('VZP - KONTROLA'!S399)=0,"",'ÚHRADOVÝ KATALOG VZP - ZP'!A399)</f>
        <v/>
      </c>
      <c r="B395" s="82" t="str">
        <f>IF(LEN('ÚHRADOVÝ KATALOG VZP - ZP'!B399)&gt;0,'ÚHRADOVÝ KATALOG VZP - ZP'!B399,"")</f>
        <v/>
      </c>
      <c r="C395" s="102" t="str">
        <f>IF(LEN('ÚHRADOVÝ KATALOG VZP - ZP'!C399)&gt;0,UPPER('ÚHRADOVÝ KATALOG VZP - ZP'!C399),"")</f>
        <v/>
      </c>
      <c r="D395" s="60" t="str">
        <f>IF(LEN('ÚHRADOVÝ KATALOG VZP - ZP'!D399)&gt;0,UPPER('ÚHRADOVÝ KATALOG VZP - ZP'!D399),"")</f>
        <v/>
      </c>
      <c r="E395" s="61" t="str">
        <f>IF(LEN('ÚHRADOVÝ KATALOG VZP - ZP'!E399)&gt;0,'ÚHRADOVÝ KATALOG VZP - ZP'!E399,"")</f>
        <v/>
      </c>
      <c r="F395" s="61" t="str">
        <f>IF(LEN('ÚHRADOVÝ KATALOG VZP - ZP'!F399)&gt;0,UPPER('ÚHRADOVÝ KATALOG VZP - ZP'!F399),"")</f>
        <v/>
      </c>
      <c r="G395" s="61" t="str">
        <f>IF(LEN('ÚHRADOVÝ KATALOG VZP - ZP'!G399)&gt;0,UPPER('ÚHRADOVÝ KATALOG VZP - ZP'!G399),"")</f>
        <v/>
      </c>
      <c r="H395" s="61" t="str">
        <f>IF(LEN('ÚHRADOVÝ KATALOG VZP - ZP'!H399)&gt;0,UPPER('ÚHRADOVÝ KATALOG VZP - ZP'!H399),"")</f>
        <v/>
      </c>
      <c r="I395" s="61" t="str">
        <f>IF(LEN('ÚHRADOVÝ KATALOG VZP - ZP'!I399)&gt;0,UPPER('ÚHRADOVÝ KATALOG VZP - ZP'!I399),"")</f>
        <v/>
      </c>
      <c r="J395" s="62" t="str">
        <f>IF(LEN('ÚHRADOVÝ KATALOG VZP - ZP'!J399)&gt;0,'ÚHRADOVÝ KATALOG VZP - ZP'!J399,"")</f>
        <v/>
      </c>
      <c r="K395" s="61" t="str">
        <f>IF(LEN('ÚHRADOVÝ KATALOG VZP - ZP'!K399)&gt;0,UPPER('ÚHRADOVÝ KATALOG VZP - ZP'!K399),"")</f>
        <v/>
      </c>
      <c r="L395" s="63" t="str">
        <f>IF(LEN('ÚHRADOVÝ KATALOG VZP - ZP'!L399)&gt;0,'ÚHRADOVÝ KATALOG VZP - ZP'!L399,"")</f>
        <v/>
      </c>
      <c r="M395" s="64" t="str">
        <f>IF(LEN('ÚHRADOVÝ KATALOG VZP - ZP'!M399)&gt;0,'ÚHRADOVÝ KATALOG VZP - ZP'!M399,"")</f>
        <v/>
      </c>
      <c r="N395" s="48" t="str">
        <f>IF(LEN('ÚHRADOVÝ KATALOG VZP - ZP'!$N399)&gt;0,'ÚHRADOVÝ KATALOG VZP - ZP'!$N399,"")</f>
        <v/>
      </c>
      <c r="O395" s="48" t="str">
        <f>IF(LEN('ÚHRADOVÝ KATALOG VZP - ZP'!$N399)&gt;0,'ÚHRADOVÝ KATALOG VZP - ZP'!$N399,"")</f>
        <v/>
      </c>
      <c r="P395" s="65"/>
      <c r="Q395" s="66" t="str">
        <f>IF(LEN('ÚHRADOVÝ KATALOG VZP - ZP'!Q399)&gt;0,'ÚHRADOVÝ KATALOG VZP - ZP'!Q399,"")</f>
        <v/>
      </c>
      <c r="R395" s="67" t="str">
        <f>IF(LEN('ÚHRADOVÝ KATALOG VZP - ZP'!O399)&gt;0,'ÚHRADOVÝ KATALOG VZP - ZP'!O399,"")</f>
        <v/>
      </c>
    </row>
    <row r="396" spans="1:18" ht="30" customHeight="1" x14ac:dyDescent="0.2">
      <c r="A396" s="81" t="str">
        <f>IF(LEN('VZP - KONTROLA'!S400)=0,"",'ÚHRADOVÝ KATALOG VZP - ZP'!A400)</f>
        <v/>
      </c>
      <c r="B396" s="82" t="str">
        <f>IF(LEN('ÚHRADOVÝ KATALOG VZP - ZP'!B400)&gt;0,'ÚHRADOVÝ KATALOG VZP - ZP'!B400,"")</f>
        <v/>
      </c>
      <c r="C396" s="102" t="str">
        <f>IF(LEN('ÚHRADOVÝ KATALOG VZP - ZP'!C400)&gt;0,UPPER('ÚHRADOVÝ KATALOG VZP - ZP'!C400),"")</f>
        <v/>
      </c>
      <c r="D396" s="60" t="str">
        <f>IF(LEN('ÚHRADOVÝ KATALOG VZP - ZP'!D400)&gt;0,UPPER('ÚHRADOVÝ KATALOG VZP - ZP'!D400),"")</f>
        <v/>
      </c>
      <c r="E396" s="61" t="str">
        <f>IF(LEN('ÚHRADOVÝ KATALOG VZP - ZP'!E400)&gt;0,'ÚHRADOVÝ KATALOG VZP - ZP'!E400,"")</f>
        <v/>
      </c>
      <c r="F396" s="61" t="str">
        <f>IF(LEN('ÚHRADOVÝ KATALOG VZP - ZP'!F400)&gt;0,UPPER('ÚHRADOVÝ KATALOG VZP - ZP'!F400),"")</f>
        <v/>
      </c>
      <c r="G396" s="61" t="str">
        <f>IF(LEN('ÚHRADOVÝ KATALOG VZP - ZP'!G400)&gt;0,UPPER('ÚHRADOVÝ KATALOG VZP - ZP'!G400),"")</f>
        <v/>
      </c>
      <c r="H396" s="61" t="str">
        <f>IF(LEN('ÚHRADOVÝ KATALOG VZP - ZP'!H400)&gt;0,UPPER('ÚHRADOVÝ KATALOG VZP - ZP'!H400),"")</f>
        <v/>
      </c>
      <c r="I396" s="61" t="str">
        <f>IF(LEN('ÚHRADOVÝ KATALOG VZP - ZP'!I400)&gt;0,UPPER('ÚHRADOVÝ KATALOG VZP - ZP'!I400),"")</f>
        <v/>
      </c>
      <c r="J396" s="62" t="str">
        <f>IF(LEN('ÚHRADOVÝ KATALOG VZP - ZP'!J400)&gt;0,'ÚHRADOVÝ KATALOG VZP - ZP'!J400,"")</f>
        <v/>
      </c>
      <c r="K396" s="61" t="str">
        <f>IF(LEN('ÚHRADOVÝ KATALOG VZP - ZP'!K400)&gt;0,UPPER('ÚHRADOVÝ KATALOG VZP - ZP'!K400),"")</f>
        <v/>
      </c>
      <c r="L396" s="63" t="str">
        <f>IF(LEN('ÚHRADOVÝ KATALOG VZP - ZP'!L400)&gt;0,'ÚHRADOVÝ KATALOG VZP - ZP'!L400,"")</f>
        <v/>
      </c>
      <c r="M396" s="64" t="str">
        <f>IF(LEN('ÚHRADOVÝ KATALOG VZP - ZP'!M400)&gt;0,'ÚHRADOVÝ KATALOG VZP - ZP'!M400,"")</f>
        <v/>
      </c>
      <c r="N396" s="48" t="str">
        <f>IF(LEN('ÚHRADOVÝ KATALOG VZP - ZP'!$N400)&gt;0,'ÚHRADOVÝ KATALOG VZP - ZP'!$N400,"")</f>
        <v/>
      </c>
      <c r="O396" s="48" t="str">
        <f>IF(LEN('ÚHRADOVÝ KATALOG VZP - ZP'!$N400)&gt;0,'ÚHRADOVÝ KATALOG VZP - ZP'!$N400,"")</f>
        <v/>
      </c>
      <c r="P396" s="65"/>
      <c r="Q396" s="66" t="str">
        <f>IF(LEN('ÚHRADOVÝ KATALOG VZP - ZP'!Q400)&gt;0,'ÚHRADOVÝ KATALOG VZP - ZP'!Q400,"")</f>
        <v/>
      </c>
      <c r="R396" s="67" t="str">
        <f>IF(LEN('ÚHRADOVÝ KATALOG VZP - ZP'!O400)&gt;0,'ÚHRADOVÝ KATALOG VZP - ZP'!O400,"")</f>
        <v/>
      </c>
    </row>
    <row r="397" spans="1:18" ht="30" customHeight="1" x14ac:dyDescent="0.2">
      <c r="A397" s="81" t="str">
        <f>IF(LEN('VZP - KONTROLA'!S401)=0,"",'ÚHRADOVÝ KATALOG VZP - ZP'!A401)</f>
        <v/>
      </c>
      <c r="B397" s="82" t="str">
        <f>IF(LEN('ÚHRADOVÝ KATALOG VZP - ZP'!B401)&gt;0,'ÚHRADOVÝ KATALOG VZP - ZP'!B401,"")</f>
        <v/>
      </c>
      <c r="C397" s="102" t="str">
        <f>IF(LEN('ÚHRADOVÝ KATALOG VZP - ZP'!C401)&gt;0,UPPER('ÚHRADOVÝ KATALOG VZP - ZP'!C401),"")</f>
        <v/>
      </c>
      <c r="D397" s="60" t="str">
        <f>IF(LEN('ÚHRADOVÝ KATALOG VZP - ZP'!D401)&gt;0,UPPER('ÚHRADOVÝ KATALOG VZP - ZP'!D401),"")</f>
        <v/>
      </c>
      <c r="E397" s="61" t="str">
        <f>IF(LEN('ÚHRADOVÝ KATALOG VZP - ZP'!E401)&gt;0,'ÚHRADOVÝ KATALOG VZP - ZP'!E401,"")</f>
        <v/>
      </c>
      <c r="F397" s="61" t="str">
        <f>IF(LEN('ÚHRADOVÝ KATALOG VZP - ZP'!F401)&gt;0,UPPER('ÚHRADOVÝ KATALOG VZP - ZP'!F401),"")</f>
        <v/>
      </c>
      <c r="G397" s="61" t="str">
        <f>IF(LEN('ÚHRADOVÝ KATALOG VZP - ZP'!G401)&gt;0,UPPER('ÚHRADOVÝ KATALOG VZP - ZP'!G401),"")</f>
        <v/>
      </c>
      <c r="H397" s="61" t="str">
        <f>IF(LEN('ÚHRADOVÝ KATALOG VZP - ZP'!H401)&gt;0,UPPER('ÚHRADOVÝ KATALOG VZP - ZP'!H401),"")</f>
        <v/>
      </c>
      <c r="I397" s="61" t="str">
        <f>IF(LEN('ÚHRADOVÝ KATALOG VZP - ZP'!I401)&gt;0,UPPER('ÚHRADOVÝ KATALOG VZP - ZP'!I401),"")</f>
        <v/>
      </c>
      <c r="J397" s="62" t="str">
        <f>IF(LEN('ÚHRADOVÝ KATALOG VZP - ZP'!J401)&gt;0,'ÚHRADOVÝ KATALOG VZP - ZP'!J401,"")</f>
        <v/>
      </c>
      <c r="K397" s="61" t="str">
        <f>IF(LEN('ÚHRADOVÝ KATALOG VZP - ZP'!K401)&gt;0,UPPER('ÚHRADOVÝ KATALOG VZP - ZP'!K401),"")</f>
        <v/>
      </c>
      <c r="L397" s="63" t="str">
        <f>IF(LEN('ÚHRADOVÝ KATALOG VZP - ZP'!L401)&gt;0,'ÚHRADOVÝ KATALOG VZP - ZP'!L401,"")</f>
        <v/>
      </c>
      <c r="M397" s="64" t="str">
        <f>IF(LEN('ÚHRADOVÝ KATALOG VZP - ZP'!M401)&gt;0,'ÚHRADOVÝ KATALOG VZP - ZP'!M401,"")</f>
        <v/>
      </c>
      <c r="N397" s="48" t="str">
        <f>IF(LEN('ÚHRADOVÝ KATALOG VZP - ZP'!$N401)&gt;0,'ÚHRADOVÝ KATALOG VZP - ZP'!$N401,"")</f>
        <v/>
      </c>
      <c r="O397" s="48" t="str">
        <f>IF(LEN('ÚHRADOVÝ KATALOG VZP - ZP'!$N401)&gt;0,'ÚHRADOVÝ KATALOG VZP - ZP'!$N401,"")</f>
        <v/>
      </c>
      <c r="P397" s="65"/>
      <c r="Q397" s="66" t="str">
        <f>IF(LEN('ÚHRADOVÝ KATALOG VZP - ZP'!Q401)&gt;0,'ÚHRADOVÝ KATALOG VZP - ZP'!Q401,"")</f>
        <v/>
      </c>
      <c r="R397" s="67" t="str">
        <f>IF(LEN('ÚHRADOVÝ KATALOG VZP - ZP'!O401)&gt;0,'ÚHRADOVÝ KATALOG VZP - ZP'!O401,"")</f>
        <v/>
      </c>
    </row>
    <row r="398" spans="1:18" ht="30" customHeight="1" x14ac:dyDescent="0.2">
      <c r="A398" s="81" t="str">
        <f>IF(LEN('VZP - KONTROLA'!S402)=0,"",'ÚHRADOVÝ KATALOG VZP - ZP'!A402)</f>
        <v/>
      </c>
      <c r="B398" s="82" t="str">
        <f>IF(LEN('ÚHRADOVÝ KATALOG VZP - ZP'!B402)&gt;0,'ÚHRADOVÝ KATALOG VZP - ZP'!B402,"")</f>
        <v/>
      </c>
      <c r="C398" s="102" t="str">
        <f>IF(LEN('ÚHRADOVÝ KATALOG VZP - ZP'!C402)&gt;0,UPPER('ÚHRADOVÝ KATALOG VZP - ZP'!C402),"")</f>
        <v/>
      </c>
      <c r="D398" s="60" t="str">
        <f>IF(LEN('ÚHRADOVÝ KATALOG VZP - ZP'!D402)&gt;0,UPPER('ÚHRADOVÝ KATALOG VZP - ZP'!D402),"")</f>
        <v/>
      </c>
      <c r="E398" s="61" t="str">
        <f>IF(LEN('ÚHRADOVÝ KATALOG VZP - ZP'!E402)&gt;0,'ÚHRADOVÝ KATALOG VZP - ZP'!E402,"")</f>
        <v/>
      </c>
      <c r="F398" s="61" t="str">
        <f>IF(LEN('ÚHRADOVÝ KATALOG VZP - ZP'!F402)&gt;0,UPPER('ÚHRADOVÝ KATALOG VZP - ZP'!F402),"")</f>
        <v/>
      </c>
      <c r="G398" s="61" t="str">
        <f>IF(LEN('ÚHRADOVÝ KATALOG VZP - ZP'!G402)&gt;0,UPPER('ÚHRADOVÝ KATALOG VZP - ZP'!G402),"")</f>
        <v/>
      </c>
      <c r="H398" s="61" t="str">
        <f>IF(LEN('ÚHRADOVÝ KATALOG VZP - ZP'!H402)&gt;0,UPPER('ÚHRADOVÝ KATALOG VZP - ZP'!H402),"")</f>
        <v/>
      </c>
      <c r="I398" s="61" t="str">
        <f>IF(LEN('ÚHRADOVÝ KATALOG VZP - ZP'!I402)&gt;0,UPPER('ÚHRADOVÝ KATALOG VZP - ZP'!I402),"")</f>
        <v/>
      </c>
      <c r="J398" s="62" t="str">
        <f>IF(LEN('ÚHRADOVÝ KATALOG VZP - ZP'!J402)&gt;0,'ÚHRADOVÝ KATALOG VZP - ZP'!J402,"")</f>
        <v/>
      </c>
      <c r="K398" s="61" t="str">
        <f>IF(LEN('ÚHRADOVÝ KATALOG VZP - ZP'!K402)&gt;0,UPPER('ÚHRADOVÝ KATALOG VZP - ZP'!K402),"")</f>
        <v/>
      </c>
      <c r="L398" s="63" t="str">
        <f>IF(LEN('ÚHRADOVÝ KATALOG VZP - ZP'!L402)&gt;0,'ÚHRADOVÝ KATALOG VZP - ZP'!L402,"")</f>
        <v/>
      </c>
      <c r="M398" s="64" t="str">
        <f>IF(LEN('ÚHRADOVÝ KATALOG VZP - ZP'!M402)&gt;0,'ÚHRADOVÝ KATALOG VZP - ZP'!M402,"")</f>
        <v/>
      </c>
      <c r="N398" s="48" t="str">
        <f>IF(LEN('ÚHRADOVÝ KATALOG VZP - ZP'!$N402)&gt;0,'ÚHRADOVÝ KATALOG VZP - ZP'!$N402,"")</f>
        <v/>
      </c>
      <c r="O398" s="48" t="str">
        <f>IF(LEN('ÚHRADOVÝ KATALOG VZP - ZP'!$N402)&gt;0,'ÚHRADOVÝ KATALOG VZP - ZP'!$N402,"")</f>
        <v/>
      </c>
      <c r="P398" s="65"/>
      <c r="Q398" s="66" t="str">
        <f>IF(LEN('ÚHRADOVÝ KATALOG VZP - ZP'!Q402)&gt;0,'ÚHRADOVÝ KATALOG VZP - ZP'!Q402,"")</f>
        <v/>
      </c>
      <c r="R398" s="67" t="str">
        <f>IF(LEN('ÚHRADOVÝ KATALOG VZP - ZP'!O402)&gt;0,'ÚHRADOVÝ KATALOG VZP - ZP'!O402,"")</f>
        <v/>
      </c>
    </row>
    <row r="399" spans="1:18" ht="30" customHeight="1" x14ac:dyDescent="0.2">
      <c r="A399" s="81" t="str">
        <f>IF(LEN('VZP - KONTROLA'!S403)=0,"",'ÚHRADOVÝ KATALOG VZP - ZP'!A403)</f>
        <v/>
      </c>
      <c r="B399" s="82" t="str">
        <f>IF(LEN('ÚHRADOVÝ KATALOG VZP - ZP'!B403)&gt;0,'ÚHRADOVÝ KATALOG VZP - ZP'!B403,"")</f>
        <v/>
      </c>
      <c r="C399" s="102" t="str">
        <f>IF(LEN('ÚHRADOVÝ KATALOG VZP - ZP'!C403)&gt;0,UPPER('ÚHRADOVÝ KATALOG VZP - ZP'!C403),"")</f>
        <v/>
      </c>
      <c r="D399" s="60" t="str">
        <f>IF(LEN('ÚHRADOVÝ KATALOG VZP - ZP'!D403)&gt;0,UPPER('ÚHRADOVÝ KATALOG VZP - ZP'!D403),"")</f>
        <v/>
      </c>
      <c r="E399" s="61" t="str">
        <f>IF(LEN('ÚHRADOVÝ KATALOG VZP - ZP'!E403)&gt;0,'ÚHRADOVÝ KATALOG VZP - ZP'!E403,"")</f>
        <v/>
      </c>
      <c r="F399" s="61" t="str">
        <f>IF(LEN('ÚHRADOVÝ KATALOG VZP - ZP'!F403)&gt;0,UPPER('ÚHRADOVÝ KATALOG VZP - ZP'!F403),"")</f>
        <v/>
      </c>
      <c r="G399" s="61" t="str">
        <f>IF(LEN('ÚHRADOVÝ KATALOG VZP - ZP'!G403)&gt;0,UPPER('ÚHRADOVÝ KATALOG VZP - ZP'!G403),"")</f>
        <v/>
      </c>
      <c r="H399" s="61" t="str">
        <f>IF(LEN('ÚHRADOVÝ KATALOG VZP - ZP'!H403)&gt;0,UPPER('ÚHRADOVÝ KATALOG VZP - ZP'!H403),"")</f>
        <v/>
      </c>
      <c r="I399" s="61" t="str">
        <f>IF(LEN('ÚHRADOVÝ KATALOG VZP - ZP'!I403)&gt;0,UPPER('ÚHRADOVÝ KATALOG VZP - ZP'!I403),"")</f>
        <v/>
      </c>
      <c r="J399" s="62" t="str">
        <f>IF(LEN('ÚHRADOVÝ KATALOG VZP - ZP'!J403)&gt;0,'ÚHRADOVÝ KATALOG VZP - ZP'!J403,"")</f>
        <v/>
      </c>
      <c r="K399" s="61" t="str">
        <f>IF(LEN('ÚHRADOVÝ KATALOG VZP - ZP'!K403)&gt;0,UPPER('ÚHRADOVÝ KATALOG VZP - ZP'!K403),"")</f>
        <v/>
      </c>
      <c r="L399" s="63" t="str">
        <f>IF(LEN('ÚHRADOVÝ KATALOG VZP - ZP'!L403)&gt;0,'ÚHRADOVÝ KATALOG VZP - ZP'!L403,"")</f>
        <v/>
      </c>
      <c r="M399" s="64" t="str">
        <f>IF(LEN('ÚHRADOVÝ KATALOG VZP - ZP'!M403)&gt;0,'ÚHRADOVÝ KATALOG VZP - ZP'!M403,"")</f>
        <v/>
      </c>
      <c r="N399" s="48" t="str">
        <f>IF(LEN('ÚHRADOVÝ KATALOG VZP - ZP'!$N403)&gt;0,'ÚHRADOVÝ KATALOG VZP - ZP'!$N403,"")</f>
        <v/>
      </c>
      <c r="O399" s="48" t="str">
        <f>IF(LEN('ÚHRADOVÝ KATALOG VZP - ZP'!$N403)&gt;0,'ÚHRADOVÝ KATALOG VZP - ZP'!$N403,"")</f>
        <v/>
      </c>
      <c r="P399" s="65"/>
      <c r="Q399" s="66" t="str">
        <f>IF(LEN('ÚHRADOVÝ KATALOG VZP - ZP'!Q403)&gt;0,'ÚHRADOVÝ KATALOG VZP - ZP'!Q403,"")</f>
        <v/>
      </c>
      <c r="R399" s="67" t="str">
        <f>IF(LEN('ÚHRADOVÝ KATALOG VZP - ZP'!O403)&gt;0,'ÚHRADOVÝ KATALOG VZP - ZP'!O403,"")</f>
        <v/>
      </c>
    </row>
    <row r="400" spans="1:18" ht="30" customHeight="1" x14ac:dyDescent="0.2">
      <c r="A400" s="81" t="str">
        <f>IF(LEN('VZP - KONTROLA'!S404)=0,"",'ÚHRADOVÝ KATALOG VZP - ZP'!A404)</f>
        <v/>
      </c>
      <c r="B400" s="82" t="str">
        <f>IF(LEN('ÚHRADOVÝ KATALOG VZP - ZP'!B404)&gt;0,'ÚHRADOVÝ KATALOG VZP - ZP'!B404,"")</f>
        <v/>
      </c>
      <c r="C400" s="102" t="str">
        <f>IF(LEN('ÚHRADOVÝ KATALOG VZP - ZP'!C404)&gt;0,UPPER('ÚHRADOVÝ KATALOG VZP - ZP'!C404),"")</f>
        <v/>
      </c>
      <c r="D400" s="60" t="str">
        <f>IF(LEN('ÚHRADOVÝ KATALOG VZP - ZP'!D404)&gt;0,UPPER('ÚHRADOVÝ KATALOG VZP - ZP'!D404),"")</f>
        <v/>
      </c>
      <c r="E400" s="61" t="str">
        <f>IF(LEN('ÚHRADOVÝ KATALOG VZP - ZP'!E404)&gt;0,'ÚHRADOVÝ KATALOG VZP - ZP'!E404,"")</f>
        <v/>
      </c>
      <c r="F400" s="61" t="str">
        <f>IF(LEN('ÚHRADOVÝ KATALOG VZP - ZP'!F404)&gt;0,UPPER('ÚHRADOVÝ KATALOG VZP - ZP'!F404),"")</f>
        <v/>
      </c>
      <c r="G400" s="61" t="str">
        <f>IF(LEN('ÚHRADOVÝ KATALOG VZP - ZP'!G404)&gt;0,UPPER('ÚHRADOVÝ KATALOG VZP - ZP'!G404),"")</f>
        <v/>
      </c>
      <c r="H400" s="61" t="str">
        <f>IF(LEN('ÚHRADOVÝ KATALOG VZP - ZP'!H404)&gt;0,UPPER('ÚHRADOVÝ KATALOG VZP - ZP'!H404),"")</f>
        <v/>
      </c>
      <c r="I400" s="61" t="str">
        <f>IF(LEN('ÚHRADOVÝ KATALOG VZP - ZP'!I404)&gt;0,UPPER('ÚHRADOVÝ KATALOG VZP - ZP'!I404),"")</f>
        <v/>
      </c>
      <c r="J400" s="62" t="str">
        <f>IF(LEN('ÚHRADOVÝ KATALOG VZP - ZP'!J404)&gt;0,'ÚHRADOVÝ KATALOG VZP - ZP'!J404,"")</f>
        <v/>
      </c>
      <c r="K400" s="61" t="str">
        <f>IF(LEN('ÚHRADOVÝ KATALOG VZP - ZP'!K404)&gt;0,UPPER('ÚHRADOVÝ KATALOG VZP - ZP'!K404),"")</f>
        <v/>
      </c>
      <c r="L400" s="63" t="str">
        <f>IF(LEN('ÚHRADOVÝ KATALOG VZP - ZP'!L404)&gt;0,'ÚHRADOVÝ KATALOG VZP - ZP'!L404,"")</f>
        <v/>
      </c>
      <c r="M400" s="64" t="str">
        <f>IF(LEN('ÚHRADOVÝ KATALOG VZP - ZP'!M404)&gt;0,'ÚHRADOVÝ KATALOG VZP - ZP'!M404,"")</f>
        <v/>
      </c>
      <c r="N400" s="48" t="str">
        <f>IF(LEN('ÚHRADOVÝ KATALOG VZP - ZP'!$N404)&gt;0,'ÚHRADOVÝ KATALOG VZP - ZP'!$N404,"")</f>
        <v/>
      </c>
      <c r="O400" s="48" t="str">
        <f>IF(LEN('ÚHRADOVÝ KATALOG VZP - ZP'!$N404)&gt;0,'ÚHRADOVÝ KATALOG VZP - ZP'!$N404,"")</f>
        <v/>
      </c>
      <c r="P400" s="65"/>
      <c r="Q400" s="66" t="str">
        <f>IF(LEN('ÚHRADOVÝ KATALOG VZP - ZP'!Q404)&gt;0,'ÚHRADOVÝ KATALOG VZP - ZP'!Q404,"")</f>
        <v/>
      </c>
      <c r="R400" s="67" t="str">
        <f>IF(LEN('ÚHRADOVÝ KATALOG VZP - ZP'!O404)&gt;0,'ÚHRADOVÝ KATALOG VZP - ZP'!O404,"")</f>
        <v/>
      </c>
    </row>
    <row r="401" spans="1:18" ht="30" customHeight="1" x14ac:dyDescent="0.2">
      <c r="A401" s="81" t="str">
        <f>IF(LEN('VZP - KONTROLA'!S405)=0,"",'ÚHRADOVÝ KATALOG VZP - ZP'!A405)</f>
        <v/>
      </c>
      <c r="B401" s="82" t="str">
        <f>IF(LEN('ÚHRADOVÝ KATALOG VZP - ZP'!B405)&gt;0,'ÚHRADOVÝ KATALOG VZP - ZP'!B405,"")</f>
        <v/>
      </c>
      <c r="C401" s="102" t="str">
        <f>IF(LEN('ÚHRADOVÝ KATALOG VZP - ZP'!C405)&gt;0,UPPER('ÚHRADOVÝ KATALOG VZP - ZP'!C405),"")</f>
        <v/>
      </c>
      <c r="D401" s="60" t="str">
        <f>IF(LEN('ÚHRADOVÝ KATALOG VZP - ZP'!D405)&gt;0,UPPER('ÚHRADOVÝ KATALOG VZP - ZP'!D405),"")</f>
        <v/>
      </c>
      <c r="E401" s="61" t="str">
        <f>IF(LEN('ÚHRADOVÝ KATALOG VZP - ZP'!E405)&gt;0,'ÚHRADOVÝ KATALOG VZP - ZP'!E405,"")</f>
        <v/>
      </c>
      <c r="F401" s="61" t="str">
        <f>IF(LEN('ÚHRADOVÝ KATALOG VZP - ZP'!F405)&gt;0,UPPER('ÚHRADOVÝ KATALOG VZP - ZP'!F405),"")</f>
        <v/>
      </c>
      <c r="G401" s="61" t="str">
        <f>IF(LEN('ÚHRADOVÝ KATALOG VZP - ZP'!G405)&gt;0,UPPER('ÚHRADOVÝ KATALOG VZP - ZP'!G405),"")</f>
        <v/>
      </c>
      <c r="H401" s="61" t="str">
        <f>IF(LEN('ÚHRADOVÝ KATALOG VZP - ZP'!H405)&gt;0,UPPER('ÚHRADOVÝ KATALOG VZP - ZP'!H405),"")</f>
        <v/>
      </c>
      <c r="I401" s="61" t="str">
        <f>IF(LEN('ÚHRADOVÝ KATALOG VZP - ZP'!I405)&gt;0,UPPER('ÚHRADOVÝ KATALOG VZP - ZP'!I405),"")</f>
        <v/>
      </c>
      <c r="J401" s="62" t="str">
        <f>IF(LEN('ÚHRADOVÝ KATALOG VZP - ZP'!J405)&gt;0,'ÚHRADOVÝ KATALOG VZP - ZP'!J405,"")</f>
        <v/>
      </c>
      <c r="K401" s="61" t="str">
        <f>IF(LEN('ÚHRADOVÝ KATALOG VZP - ZP'!K405)&gt;0,UPPER('ÚHRADOVÝ KATALOG VZP - ZP'!K405),"")</f>
        <v/>
      </c>
      <c r="L401" s="63" t="str">
        <f>IF(LEN('ÚHRADOVÝ KATALOG VZP - ZP'!L405)&gt;0,'ÚHRADOVÝ KATALOG VZP - ZP'!L405,"")</f>
        <v/>
      </c>
      <c r="M401" s="64" t="str">
        <f>IF(LEN('ÚHRADOVÝ KATALOG VZP - ZP'!M405)&gt;0,'ÚHRADOVÝ KATALOG VZP - ZP'!M405,"")</f>
        <v/>
      </c>
      <c r="N401" s="48" t="str">
        <f>IF(LEN('ÚHRADOVÝ KATALOG VZP - ZP'!$N405)&gt;0,'ÚHRADOVÝ KATALOG VZP - ZP'!$N405,"")</f>
        <v/>
      </c>
      <c r="O401" s="48" t="str">
        <f>IF(LEN('ÚHRADOVÝ KATALOG VZP - ZP'!$N405)&gt;0,'ÚHRADOVÝ KATALOG VZP - ZP'!$N405,"")</f>
        <v/>
      </c>
      <c r="P401" s="65"/>
      <c r="Q401" s="66" t="str">
        <f>IF(LEN('ÚHRADOVÝ KATALOG VZP - ZP'!Q405)&gt;0,'ÚHRADOVÝ KATALOG VZP - ZP'!Q405,"")</f>
        <v/>
      </c>
      <c r="R401" s="67" t="str">
        <f>IF(LEN('ÚHRADOVÝ KATALOG VZP - ZP'!O405)&gt;0,'ÚHRADOVÝ KATALOG VZP - ZP'!O405,"")</f>
        <v/>
      </c>
    </row>
    <row r="402" spans="1:18" ht="30" customHeight="1" x14ac:dyDescent="0.2">
      <c r="A402" s="81" t="str">
        <f>IF(LEN('VZP - KONTROLA'!S406)=0,"",'ÚHRADOVÝ KATALOG VZP - ZP'!A406)</f>
        <v/>
      </c>
      <c r="B402" s="82" t="str">
        <f>IF(LEN('ÚHRADOVÝ KATALOG VZP - ZP'!B406)&gt;0,'ÚHRADOVÝ KATALOG VZP - ZP'!B406,"")</f>
        <v/>
      </c>
      <c r="C402" s="102" t="str">
        <f>IF(LEN('ÚHRADOVÝ KATALOG VZP - ZP'!C406)&gt;0,UPPER('ÚHRADOVÝ KATALOG VZP - ZP'!C406),"")</f>
        <v/>
      </c>
      <c r="D402" s="60" t="str">
        <f>IF(LEN('ÚHRADOVÝ KATALOG VZP - ZP'!D406)&gt;0,UPPER('ÚHRADOVÝ KATALOG VZP - ZP'!D406),"")</f>
        <v/>
      </c>
      <c r="E402" s="61" t="str">
        <f>IF(LEN('ÚHRADOVÝ KATALOG VZP - ZP'!E406)&gt;0,'ÚHRADOVÝ KATALOG VZP - ZP'!E406,"")</f>
        <v/>
      </c>
      <c r="F402" s="61" t="str">
        <f>IF(LEN('ÚHRADOVÝ KATALOG VZP - ZP'!F406)&gt;0,UPPER('ÚHRADOVÝ KATALOG VZP - ZP'!F406),"")</f>
        <v/>
      </c>
      <c r="G402" s="61" t="str">
        <f>IF(LEN('ÚHRADOVÝ KATALOG VZP - ZP'!G406)&gt;0,UPPER('ÚHRADOVÝ KATALOG VZP - ZP'!G406),"")</f>
        <v/>
      </c>
      <c r="H402" s="61" t="str">
        <f>IF(LEN('ÚHRADOVÝ KATALOG VZP - ZP'!H406)&gt;0,UPPER('ÚHRADOVÝ KATALOG VZP - ZP'!H406),"")</f>
        <v/>
      </c>
      <c r="I402" s="61" t="str">
        <f>IF(LEN('ÚHRADOVÝ KATALOG VZP - ZP'!I406)&gt;0,UPPER('ÚHRADOVÝ KATALOG VZP - ZP'!I406),"")</f>
        <v/>
      </c>
      <c r="J402" s="62" t="str">
        <f>IF(LEN('ÚHRADOVÝ KATALOG VZP - ZP'!J406)&gt;0,'ÚHRADOVÝ KATALOG VZP - ZP'!J406,"")</f>
        <v/>
      </c>
      <c r="K402" s="61" t="str">
        <f>IF(LEN('ÚHRADOVÝ KATALOG VZP - ZP'!K406)&gt;0,UPPER('ÚHRADOVÝ KATALOG VZP - ZP'!K406),"")</f>
        <v/>
      </c>
      <c r="L402" s="63" t="str">
        <f>IF(LEN('ÚHRADOVÝ KATALOG VZP - ZP'!L406)&gt;0,'ÚHRADOVÝ KATALOG VZP - ZP'!L406,"")</f>
        <v/>
      </c>
      <c r="M402" s="64" t="str">
        <f>IF(LEN('ÚHRADOVÝ KATALOG VZP - ZP'!M406)&gt;0,'ÚHRADOVÝ KATALOG VZP - ZP'!M406,"")</f>
        <v/>
      </c>
      <c r="N402" s="48" t="str">
        <f>IF(LEN('ÚHRADOVÝ KATALOG VZP - ZP'!$N406)&gt;0,'ÚHRADOVÝ KATALOG VZP - ZP'!$N406,"")</f>
        <v/>
      </c>
      <c r="O402" s="48" t="str">
        <f>IF(LEN('ÚHRADOVÝ KATALOG VZP - ZP'!$N406)&gt;0,'ÚHRADOVÝ KATALOG VZP - ZP'!$N406,"")</f>
        <v/>
      </c>
      <c r="P402" s="65"/>
      <c r="Q402" s="66" t="str">
        <f>IF(LEN('ÚHRADOVÝ KATALOG VZP - ZP'!Q406)&gt;0,'ÚHRADOVÝ KATALOG VZP - ZP'!Q406,"")</f>
        <v/>
      </c>
      <c r="R402" s="67" t="str">
        <f>IF(LEN('ÚHRADOVÝ KATALOG VZP - ZP'!O406)&gt;0,'ÚHRADOVÝ KATALOG VZP - ZP'!O406,"")</f>
        <v/>
      </c>
    </row>
    <row r="403" spans="1:18" ht="30" customHeight="1" x14ac:dyDescent="0.2">
      <c r="A403" s="81" t="str">
        <f>IF(LEN('VZP - KONTROLA'!S407)=0,"",'ÚHRADOVÝ KATALOG VZP - ZP'!A407)</f>
        <v/>
      </c>
      <c r="B403" s="82" t="str">
        <f>IF(LEN('ÚHRADOVÝ KATALOG VZP - ZP'!B407)&gt;0,'ÚHRADOVÝ KATALOG VZP - ZP'!B407,"")</f>
        <v/>
      </c>
      <c r="C403" s="102" t="str">
        <f>IF(LEN('ÚHRADOVÝ KATALOG VZP - ZP'!C407)&gt;0,UPPER('ÚHRADOVÝ KATALOG VZP - ZP'!C407),"")</f>
        <v/>
      </c>
      <c r="D403" s="60" t="str">
        <f>IF(LEN('ÚHRADOVÝ KATALOG VZP - ZP'!D407)&gt;0,UPPER('ÚHRADOVÝ KATALOG VZP - ZP'!D407),"")</f>
        <v/>
      </c>
      <c r="E403" s="61" t="str">
        <f>IF(LEN('ÚHRADOVÝ KATALOG VZP - ZP'!E407)&gt;0,'ÚHRADOVÝ KATALOG VZP - ZP'!E407,"")</f>
        <v/>
      </c>
      <c r="F403" s="61" t="str">
        <f>IF(LEN('ÚHRADOVÝ KATALOG VZP - ZP'!F407)&gt;0,UPPER('ÚHRADOVÝ KATALOG VZP - ZP'!F407),"")</f>
        <v/>
      </c>
      <c r="G403" s="61" t="str">
        <f>IF(LEN('ÚHRADOVÝ KATALOG VZP - ZP'!G407)&gt;0,UPPER('ÚHRADOVÝ KATALOG VZP - ZP'!G407),"")</f>
        <v/>
      </c>
      <c r="H403" s="61" t="str">
        <f>IF(LEN('ÚHRADOVÝ KATALOG VZP - ZP'!H407)&gt;0,UPPER('ÚHRADOVÝ KATALOG VZP - ZP'!H407),"")</f>
        <v/>
      </c>
      <c r="I403" s="61" t="str">
        <f>IF(LEN('ÚHRADOVÝ KATALOG VZP - ZP'!I407)&gt;0,UPPER('ÚHRADOVÝ KATALOG VZP - ZP'!I407),"")</f>
        <v/>
      </c>
      <c r="J403" s="62" t="str">
        <f>IF(LEN('ÚHRADOVÝ KATALOG VZP - ZP'!J407)&gt;0,'ÚHRADOVÝ KATALOG VZP - ZP'!J407,"")</f>
        <v/>
      </c>
      <c r="K403" s="61" t="str">
        <f>IF(LEN('ÚHRADOVÝ KATALOG VZP - ZP'!K407)&gt;0,UPPER('ÚHRADOVÝ KATALOG VZP - ZP'!K407),"")</f>
        <v/>
      </c>
      <c r="L403" s="63" t="str">
        <f>IF(LEN('ÚHRADOVÝ KATALOG VZP - ZP'!L407)&gt;0,'ÚHRADOVÝ KATALOG VZP - ZP'!L407,"")</f>
        <v/>
      </c>
      <c r="M403" s="64" t="str">
        <f>IF(LEN('ÚHRADOVÝ KATALOG VZP - ZP'!M407)&gt;0,'ÚHRADOVÝ KATALOG VZP - ZP'!M407,"")</f>
        <v/>
      </c>
      <c r="N403" s="48" t="str">
        <f>IF(LEN('ÚHRADOVÝ KATALOG VZP - ZP'!$N407)&gt;0,'ÚHRADOVÝ KATALOG VZP - ZP'!$N407,"")</f>
        <v/>
      </c>
      <c r="O403" s="48" t="str">
        <f>IF(LEN('ÚHRADOVÝ KATALOG VZP - ZP'!$N407)&gt;0,'ÚHRADOVÝ KATALOG VZP - ZP'!$N407,"")</f>
        <v/>
      </c>
      <c r="P403" s="65"/>
      <c r="Q403" s="66" t="str">
        <f>IF(LEN('ÚHRADOVÝ KATALOG VZP - ZP'!Q407)&gt;0,'ÚHRADOVÝ KATALOG VZP - ZP'!Q407,"")</f>
        <v/>
      </c>
      <c r="R403" s="67" t="str">
        <f>IF(LEN('ÚHRADOVÝ KATALOG VZP - ZP'!O407)&gt;0,'ÚHRADOVÝ KATALOG VZP - ZP'!O407,"")</f>
        <v/>
      </c>
    </row>
    <row r="404" spans="1:18" ht="30" customHeight="1" x14ac:dyDescent="0.2">
      <c r="A404" s="81" t="str">
        <f>IF(LEN('VZP - KONTROLA'!S408)=0,"",'ÚHRADOVÝ KATALOG VZP - ZP'!A408)</f>
        <v/>
      </c>
      <c r="B404" s="82" t="str">
        <f>IF(LEN('ÚHRADOVÝ KATALOG VZP - ZP'!B408)&gt;0,'ÚHRADOVÝ KATALOG VZP - ZP'!B408,"")</f>
        <v/>
      </c>
      <c r="C404" s="102" t="str">
        <f>IF(LEN('ÚHRADOVÝ KATALOG VZP - ZP'!C408)&gt;0,UPPER('ÚHRADOVÝ KATALOG VZP - ZP'!C408),"")</f>
        <v/>
      </c>
      <c r="D404" s="60" t="str">
        <f>IF(LEN('ÚHRADOVÝ KATALOG VZP - ZP'!D408)&gt;0,UPPER('ÚHRADOVÝ KATALOG VZP - ZP'!D408),"")</f>
        <v/>
      </c>
      <c r="E404" s="61" t="str">
        <f>IF(LEN('ÚHRADOVÝ KATALOG VZP - ZP'!E408)&gt;0,'ÚHRADOVÝ KATALOG VZP - ZP'!E408,"")</f>
        <v/>
      </c>
      <c r="F404" s="61" t="str">
        <f>IF(LEN('ÚHRADOVÝ KATALOG VZP - ZP'!F408)&gt;0,UPPER('ÚHRADOVÝ KATALOG VZP - ZP'!F408),"")</f>
        <v/>
      </c>
      <c r="G404" s="61" t="str">
        <f>IF(LEN('ÚHRADOVÝ KATALOG VZP - ZP'!G408)&gt;0,UPPER('ÚHRADOVÝ KATALOG VZP - ZP'!G408),"")</f>
        <v/>
      </c>
      <c r="H404" s="61" t="str">
        <f>IF(LEN('ÚHRADOVÝ KATALOG VZP - ZP'!H408)&gt;0,UPPER('ÚHRADOVÝ KATALOG VZP - ZP'!H408),"")</f>
        <v/>
      </c>
      <c r="I404" s="61" t="str">
        <f>IF(LEN('ÚHRADOVÝ KATALOG VZP - ZP'!I408)&gt;0,UPPER('ÚHRADOVÝ KATALOG VZP - ZP'!I408),"")</f>
        <v/>
      </c>
      <c r="J404" s="62" t="str">
        <f>IF(LEN('ÚHRADOVÝ KATALOG VZP - ZP'!J408)&gt;0,'ÚHRADOVÝ KATALOG VZP - ZP'!J408,"")</f>
        <v/>
      </c>
      <c r="K404" s="61" t="str">
        <f>IF(LEN('ÚHRADOVÝ KATALOG VZP - ZP'!K408)&gt;0,UPPER('ÚHRADOVÝ KATALOG VZP - ZP'!K408),"")</f>
        <v/>
      </c>
      <c r="L404" s="63" t="str">
        <f>IF(LEN('ÚHRADOVÝ KATALOG VZP - ZP'!L408)&gt;0,'ÚHRADOVÝ KATALOG VZP - ZP'!L408,"")</f>
        <v/>
      </c>
      <c r="M404" s="64" t="str">
        <f>IF(LEN('ÚHRADOVÝ KATALOG VZP - ZP'!M408)&gt;0,'ÚHRADOVÝ KATALOG VZP - ZP'!M408,"")</f>
        <v/>
      </c>
      <c r="N404" s="48" t="str">
        <f>IF(LEN('ÚHRADOVÝ KATALOG VZP - ZP'!$N408)&gt;0,'ÚHRADOVÝ KATALOG VZP - ZP'!$N408,"")</f>
        <v/>
      </c>
      <c r="O404" s="48" t="str">
        <f>IF(LEN('ÚHRADOVÝ KATALOG VZP - ZP'!$N408)&gt;0,'ÚHRADOVÝ KATALOG VZP - ZP'!$N408,"")</f>
        <v/>
      </c>
      <c r="P404" s="65"/>
      <c r="Q404" s="66" t="str">
        <f>IF(LEN('ÚHRADOVÝ KATALOG VZP - ZP'!Q408)&gt;0,'ÚHRADOVÝ KATALOG VZP - ZP'!Q408,"")</f>
        <v/>
      </c>
      <c r="R404" s="67" t="str">
        <f>IF(LEN('ÚHRADOVÝ KATALOG VZP - ZP'!O408)&gt;0,'ÚHRADOVÝ KATALOG VZP - ZP'!O408,"")</f>
        <v/>
      </c>
    </row>
    <row r="405" spans="1:18" ht="30" customHeight="1" x14ac:dyDescent="0.2">
      <c r="A405" s="81" t="str">
        <f>IF(LEN('VZP - KONTROLA'!S409)=0,"",'ÚHRADOVÝ KATALOG VZP - ZP'!A409)</f>
        <v/>
      </c>
      <c r="B405" s="82" t="str">
        <f>IF(LEN('ÚHRADOVÝ KATALOG VZP - ZP'!B409)&gt;0,'ÚHRADOVÝ KATALOG VZP - ZP'!B409,"")</f>
        <v/>
      </c>
      <c r="C405" s="102" t="str">
        <f>IF(LEN('ÚHRADOVÝ KATALOG VZP - ZP'!C409)&gt;0,UPPER('ÚHRADOVÝ KATALOG VZP - ZP'!C409),"")</f>
        <v/>
      </c>
      <c r="D405" s="60" t="str">
        <f>IF(LEN('ÚHRADOVÝ KATALOG VZP - ZP'!D409)&gt;0,UPPER('ÚHRADOVÝ KATALOG VZP - ZP'!D409),"")</f>
        <v/>
      </c>
      <c r="E405" s="61" t="str">
        <f>IF(LEN('ÚHRADOVÝ KATALOG VZP - ZP'!E409)&gt;0,'ÚHRADOVÝ KATALOG VZP - ZP'!E409,"")</f>
        <v/>
      </c>
      <c r="F405" s="61" t="str">
        <f>IF(LEN('ÚHRADOVÝ KATALOG VZP - ZP'!F409)&gt;0,UPPER('ÚHRADOVÝ KATALOG VZP - ZP'!F409),"")</f>
        <v/>
      </c>
      <c r="G405" s="61" t="str">
        <f>IF(LEN('ÚHRADOVÝ KATALOG VZP - ZP'!G409)&gt;0,UPPER('ÚHRADOVÝ KATALOG VZP - ZP'!G409),"")</f>
        <v/>
      </c>
      <c r="H405" s="61" t="str">
        <f>IF(LEN('ÚHRADOVÝ KATALOG VZP - ZP'!H409)&gt;0,UPPER('ÚHRADOVÝ KATALOG VZP - ZP'!H409),"")</f>
        <v/>
      </c>
      <c r="I405" s="61" t="str">
        <f>IF(LEN('ÚHRADOVÝ KATALOG VZP - ZP'!I409)&gt;0,UPPER('ÚHRADOVÝ KATALOG VZP - ZP'!I409),"")</f>
        <v/>
      </c>
      <c r="J405" s="62" t="str">
        <f>IF(LEN('ÚHRADOVÝ KATALOG VZP - ZP'!J409)&gt;0,'ÚHRADOVÝ KATALOG VZP - ZP'!J409,"")</f>
        <v/>
      </c>
      <c r="K405" s="61" t="str">
        <f>IF(LEN('ÚHRADOVÝ KATALOG VZP - ZP'!K409)&gt;0,UPPER('ÚHRADOVÝ KATALOG VZP - ZP'!K409),"")</f>
        <v/>
      </c>
      <c r="L405" s="63" t="str">
        <f>IF(LEN('ÚHRADOVÝ KATALOG VZP - ZP'!L409)&gt;0,'ÚHRADOVÝ KATALOG VZP - ZP'!L409,"")</f>
        <v/>
      </c>
      <c r="M405" s="64" t="str">
        <f>IF(LEN('ÚHRADOVÝ KATALOG VZP - ZP'!M409)&gt;0,'ÚHRADOVÝ KATALOG VZP - ZP'!M409,"")</f>
        <v/>
      </c>
      <c r="N405" s="48" t="str">
        <f>IF(LEN('ÚHRADOVÝ KATALOG VZP - ZP'!$N409)&gt;0,'ÚHRADOVÝ KATALOG VZP - ZP'!$N409,"")</f>
        <v/>
      </c>
      <c r="O405" s="48" t="str">
        <f>IF(LEN('ÚHRADOVÝ KATALOG VZP - ZP'!$N409)&gt;0,'ÚHRADOVÝ KATALOG VZP - ZP'!$N409,"")</f>
        <v/>
      </c>
      <c r="P405" s="65"/>
      <c r="Q405" s="66" t="str">
        <f>IF(LEN('ÚHRADOVÝ KATALOG VZP - ZP'!Q409)&gt;0,'ÚHRADOVÝ KATALOG VZP - ZP'!Q409,"")</f>
        <v/>
      </c>
      <c r="R405" s="67" t="str">
        <f>IF(LEN('ÚHRADOVÝ KATALOG VZP - ZP'!O409)&gt;0,'ÚHRADOVÝ KATALOG VZP - ZP'!O409,"")</f>
        <v/>
      </c>
    </row>
    <row r="406" spans="1:18" ht="30" customHeight="1" x14ac:dyDescent="0.2">
      <c r="A406" s="81" t="str">
        <f>IF(LEN('VZP - KONTROLA'!S410)=0,"",'ÚHRADOVÝ KATALOG VZP - ZP'!A410)</f>
        <v/>
      </c>
      <c r="B406" s="82" t="str">
        <f>IF(LEN('ÚHRADOVÝ KATALOG VZP - ZP'!B410)&gt;0,'ÚHRADOVÝ KATALOG VZP - ZP'!B410,"")</f>
        <v/>
      </c>
      <c r="C406" s="102" t="str">
        <f>IF(LEN('ÚHRADOVÝ KATALOG VZP - ZP'!C410)&gt;0,UPPER('ÚHRADOVÝ KATALOG VZP - ZP'!C410),"")</f>
        <v/>
      </c>
      <c r="D406" s="60" t="str">
        <f>IF(LEN('ÚHRADOVÝ KATALOG VZP - ZP'!D410)&gt;0,UPPER('ÚHRADOVÝ KATALOG VZP - ZP'!D410),"")</f>
        <v/>
      </c>
      <c r="E406" s="61" t="str">
        <f>IF(LEN('ÚHRADOVÝ KATALOG VZP - ZP'!E410)&gt;0,'ÚHRADOVÝ KATALOG VZP - ZP'!E410,"")</f>
        <v/>
      </c>
      <c r="F406" s="61" t="str">
        <f>IF(LEN('ÚHRADOVÝ KATALOG VZP - ZP'!F410)&gt;0,UPPER('ÚHRADOVÝ KATALOG VZP - ZP'!F410),"")</f>
        <v/>
      </c>
      <c r="G406" s="61" t="str">
        <f>IF(LEN('ÚHRADOVÝ KATALOG VZP - ZP'!G410)&gt;0,UPPER('ÚHRADOVÝ KATALOG VZP - ZP'!G410),"")</f>
        <v/>
      </c>
      <c r="H406" s="61" t="str">
        <f>IF(LEN('ÚHRADOVÝ KATALOG VZP - ZP'!H410)&gt;0,UPPER('ÚHRADOVÝ KATALOG VZP - ZP'!H410),"")</f>
        <v/>
      </c>
      <c r="I406" s="61" t="str">
        <f>IF(LEN('ÚHRADOVÝ KATALOG VZP - ZP'!I410)&gt;0,UPPER('ÚHRADOVÝ KATALOG VZP - ZP'!I410),"")</f>
        <v/>
      </c>
      <c r="J406" s="62" t="str">
        <f>IF(LEN('ÚHRADOVÝ KATALOG VZP - ZP'!J410)&gt;0,'ÚHRADOVÝ KATALOG VZP - ZP'!J410,"")</f>
        <v/>
      </c>
      <c r="K406" s="61" t="str">
        <f>IF(LEN('ÚHRADOVÝ KATALOG VZP - ZP'!K410)&gt;0,UPPER('ÚHRADOVÝ KATALOG VZP - ZP'!K410),"")</f>
        <v/>
      </c>
      <c r="L406" s="63" t="str">
        <f>IF(LEN('ÚHRADOVÝ KATALOG VZP - ZP'!L410)&gt;0,'ÚHRADOVÝ KATALOG VZP - ZP'!L410,"")</f>
        <v/>
      </c>
      <c r="M406" s="64" t="str">
        <f>IF(LEN('ÚHRADOVÝ KATALOG VZP - ZP'!M410)&gt;0,'ÚHRADOVÝ KATALOG VZP - ZP'!M410,"")</f>
        <v/>
      </c>
      <c r="N406" s="48" t="str">
        <f>IF(LEN('ÚHRADOVÝ KATALOG VZP - ZP'!$N410)&gt;0,'ÚHRADOVÝ KATALOG VZP - ZP'!$N410,"")</f>
        <v/>
      </c>
      <c r="O406" s="48" t="str">
        <f>IF(LEN('ÚHRADOVÝ KATALOG VZP - ZP'!$N410)&gt;0,'ÚHRADOVÝ KATALOG VZP - ZP'!$N410,"")</f>
        <v/>
      </c>
      <c r="P406" s="65"/>
      <c r="Q406" s="66" t="str">
        <f>IF(LEN('ÚHRADOVÝ KATALOG VZP - ZP'!Q410)&gt;0,'ÚHRADOVÝ KATALOG VZP - ZP'!Q410,"")</f>
        <v/>
      </c>
      <c r="R406" s="67" t="str">
        <f>IF(LEN('ÚHRADOVÝ KATALOG VZP - ZP'!O410)&gt;0,'ÚHRADOVÝ KATALOG VZP - ZP'!O410,"")</f>
        <v/>
      </c>
    </row>
    <row r="407" spans="1:18" ht="30" customHeight="1" x14ac:dyDescent="0.2">
      <c r="A407" s="81" t="str">
        <f>IF(LEN('VZP - KONTROLA'!S411)=0,"",'ÚHRADOVÝ KATALOG VZP - ZP'!A411)</f>
        <v/>
      </c>
      <c r="B407" s="82" t="str">
        <f>IF(LEN('ÚHRADOVÝ KATALOG VZP - ZP'!B411)&gt;0,'ÚHRADOVÝ KATALOG VZP - ZP'!B411,"")</f>
        <v/>
      </c>
      <c r="C407" s="102" t="str">
        <f>IF(LEN('ÚHRADOVÝ KATALOG VZP - ZP'!C411)&gt;0,UPPER('ÚHRADOVÝ KATALOG VZP - ZP'!C411),"")</f>
        <v/>
      </c>
      <c r="D407" s="60" t="str">
        <f>IF(LEN('ÚHRADOVÝ KATALOG VZP - ZP'!D411)&gt;0,UPPER('ÚHRADOVÝ KATALOG VZP - ZP'!D411),"")</f>
        <v/>
      </c>
      <c r="E407" s="61" t="str">
        <f>IF(LEN('ÚHRADOVÝ KATALOG VZP - ZP'!E411)&gt;0,'ÚHRADOVÝ KATALOG VZP - ZP'!E411,"")</f>
        <v/>
      </c>
      <c r="F407" s="61" t="str">
        <f>IF(LEN('ÚHRADOVÝ KATALOG VZP - ZP'!F411)&gt;0,UPPER('ÚHRADOVÝ KATALOG VZP - ZP'!F411),"")</f>
        <v/>
      </c>
      <c r="G407" s="61" t="str">
        <f>IF(LEN('ÚHRADOVÝ KATALOG VZP - ZP'!G411)&gt;0,UPPER('ÚHRADOVÝ KATALOG VZP - ZP'!G411),"")</f>
        <v/>
      </c>
      <c r="H407" s="61" t="str">
        <f>IF(LEN('ÚHRADOVÝ KATALOG VZP - ZP'!H411)&gt;0,UPPER('ÚHRADOVÝ KATALOG VZP - ZP'!H411),"")</f>
        <v/>
      </c>
      <c r="I407" s="61" t="str">
        <f>IF(LEN('ÚHRADOVÝ KATALOG VZP - ZP'!I411)&gt;0,UPPER('ÚHRADOVÝ KATALOG VZP - ZP'!I411),"")</f>
        <v/>
      </c>
      <c r="J407" s="62" t="str">
        <f>IF(LEN('ÚHRADOVÝ KATALOG VZP - ZP'!J411)&gt;0,'ÚHRADOVÝ KATALOG VZP - ZP'!J411,"")</f>
        <v/>
      </c>
      <c r="K407" s="61" t="str">
        <f>IF(LEN('ÚHRADOVÝ KATALOG VZP - ZP'!K411)&gt;0,UPPER('ÚHRADOVÝ KATALOG VZP - ZP'!K411),"")</f>
        <v/>
      </c>
      <c r="L407" s="63" t="str">
        <f>IF(LEN('ÚHRADOVÝ KATALOG VZP - ZP'!L411)&gt;0,'ÚHRADOVÝ KATALOG VZP - ZP'!L411,"")</f>
        <v/>
      </c>
      <c r="M407" s="64" t="str">
        <f>IF(LEN('ÚHRADOVÝ KATALOG VZP - ZP'!M411)&gt;0,'ÚHRADOVÝ KATALOG VZP - ZP'!M411,"")</f>
        <v/>
      </c>
      <c r="N407" s="48" t="str">
        <f>IF(LEN('ÚHRADOVÝ KATALOG VZP - ZP'!$N411)&gt;0,'ÚHRADOVÝ KATALOG VZP - ZP'!$N411,"")</f>
        <v/>
      </c>
      <c r="O407" s="48" t="str">
        <f>IF(LEN('ÚHRADOVÝ KATALOG VZP - ZP'!$N411)&gt;0,'ÚHRADOVÝ KATALOG VZP - ZP'!$N411,"")</f>
        <v/>
      </c>
      <c r="P407" s="65"/>
      <c r="Q407" s="66" t="str">
        <f>IF(LEN('ÚHRADOVÝ KATALOG VZP - ZP'!Q411)&gt;0,'ÚHRADOVÝ KATALOG VZP - ZP'!Q411,"")</f>
        <v/>
      </c>
      <c r="R407" s="67" t="str">
        <f>IF(LEN('ÚHRADOVÝ KATALOG VZP - ZP'!O411)&gt;0,'ÚHRADOVÝ KATALOG VZP - ZP'!O411,"")</f>
        <v/>
      </c>
    </row>
    <row r="408" spans="1:18" ht="30" customHeight="1" x14ac:dyDescent="0.2">
      <c r="A408" s="81" t="str">
        <f>IF(LEN('VZP - KONTROLA'!S412)=0,"",'ÚHRADOVÝ KATALOG VZP - ZP'!A412)</f>
        <v/>
      </c>
      <c r="B408" s="82" t="str">
        <f>IF(LEN('ÚHRADOVÝ KATALOG VZP - ZP'!B412)&gt;0,'ÚHRADOVÝ KATALOG VZP - ZP'!B412,"")</f>
        <v/>
      </c>
      <c r="C408" s="102" t="str">
        <f>IF(LEN('ÚHRADOVÝ KATALOG VZP - ZP'!C412)&gt;0,UPPER('ÚHRADOVÝ KATALOG VZP - ZP'!C412),"")</f>
        <v/>
      </c>
      <c r="D408" s="60" t="str">
        <f>IF(LEN('ÚHRADOVÝ KATALOG VZP - ZP'!D412)&gt;0,UPPER('ÚHRADOVÝ KATALOG VZP - ZP'!D412),"")</f>
        <v/>
      </c>
      <c r="E408" s="61" t="str">
        <f>IF(LEN('ÚHRADOVÝ KATALOG VZP - ZP'!E412)&gt;0,'ÚHRADOVÝ KATALOG VZP - ZP'!E412,"")</f>
        <v/>
      </c>
      <c r="F408" s="61" t="str">
        <f>IF(LEN('ÚHRADOVÝ KATALOG VZP - ZP'!F412)&gt;0,UPPER('ÚHRADOVÝ KATALOG VZP - ZP'!F412),"")</f>
        <v/>
      </c>
      <c r="G408" s="61" t="str">
        <f>IF(LEN('ÚHRADOVÝ KATALOG VZP - ZP'!G412)&gt;0,UPPER('ÚHRADOVÝ KATALOG VZP - ZP'!G412),"")</f>
        <v/>
      </c>
      <c r="H408" s="61" t="str">
        <f>IF(LEN('ÚHRADOVÝ KATALOG VZP - ZP'!H412)&gt;0,UPPER('ÚHRADOVÝ KATALOG VZP - ZP'!H412),"")</f>
        <v/>
      </c>
      <c r="I408" s="61" t="str">
        <f>IF(LEN('ÚHRADOVÝ KATALOG VZP - ZP'!I412)&gt;0,UPPER('ÚHRADOVÝ KATALOG VZP - ZP'!I412),"")</f>
        <v/>
      </c>
      <c r="J408" s="62" t="str">
        <f>IF(LEN('ÚHRADOVÝ KATALOG VZP - ZP'!J412)&gt;0,'ÚHRADOVÝ KATALOG VZP - ZP'!J412,"")</f>
        <v/>
      </c>
      <c r="K408" s="61" t="str">
        <f>IF(LEN('ÚHRADOVÝ KATALOG VZP - ZP'!K412)&gt;0,UPPER('ÚHRADOVÝ KATALOG VZP - ZP'!K412),"")</f>
        <v/>
      </c>
      <c r="L408" s="63" t="str">
        <f>IF(LEN('ÚHRADOVÝ KATALOG VZP - ZP'!L412)&gt;0,'ÚHRADOVÝ KATALOG VZP - ZP'!L412,"")</f>
        <v/>
      </c>
      <c r="M408" s="64" t="str">
        <f>IF(LEN('ÚHRADOVÝ KATALOG VZP - ZP'!M412)&gt;0,'ÚHRADOVÝ KATALOG VZP - ZP'!M412,"")</f>
        <v/>
      </c>
      <c r="N408" s="48" t="str">
        <f>IF(LEN('ÚHRADOVÝ KATALOG VZP - ZP'!$N412)&gt;0,'ÚHRADOVÝ KATALOG VZP - ZP'!$N412,"")</f>
        <v/>
      </c>
      <c r="O408" s="48" t="str">
        <f>IF(LEN('ÚHRADOVÝ KATALOG VZP - ZP'!$N412)&gt;0,'ÚHRADOVÝ KATALOG VZP - ZP'!$N412,"")</f>
        <v/>
      </c>
      <c r="P408" s="65"/>
      <c r="Q408" s="66" t="str">
        <f>IF(LEN('ÚHRADOVÝ KATALOG VZP - ZP'!Q412)&gt;0,'ÚHRADOVÝ KATALOG VZP - ZP'!Q412,"")</f>
        <v/>
      </c>
      <c r="R408" s="67" t="str">
        <f>IF(LEN('ÚHRADOVÝ KATALOG VZP - ZP'!O412)&gt;0,'ÚHRADOVÝ KATALOG VZP - ZP'!O412,"")</f>
        <v/>
      </c>
    </row>
    <row r="409" spans="1:18" ht="30" customHeight="1" x14ac:dyDescent="0.2">
      <c r="A409" s="81" t="str">
        <f>IF(LEN('VZP - KONTROLA'!S413)=0,"",'ÚHRADOVÝ KATALOG VZP - ZP'!A413)</f>
        <v/>
      </c>
      <c r="B409" s="82" t="str">
        <f>IF(LEN('ÚHRADOVÝ KATALOG VZP - ZP'!B413)&gt;0,'ÚHRADOVÝ KATALOG VZP - ZP'!B413,"")</f>
        <v/>
      </c>
      <c r="C409" s="102" t="str">
        <f>IF(LEN('ÚHRADOVÝ KATALOG VZP - ZP'!C413)&gt;0,UPPER('ÚHRADOVÝ KATALOG VZP - ZP'!C413),"")</f>
        <v/>
      </c>
      <c r="D409" s="60" t="str">
        <f>IF(LEN('ÚHRADOVÝ KATALOG VZP - ZP'!D413)&gt;0,UPPER('ÚHRADOVÝ KATALOG VZP - ZP'!D413),"")</f>
        <v/>
      </c>
      <c r="E409" s="61" t="str">
        <f>IF(LEN('ÚHRADOVÝ KATALOG VZP - ZP'!E413)&gt;0,'ÚHRADOVÝ KATALOG VZP - ZP'!E413,"")</f>
        <v/>
      </c>
      <c r="F409" s="61" t="str">
        <f>IF(LEN('ÚHRADOVÝ KATALOG VZP - ZP'!F413)&gt;0,UPPER('ÚHRADOVÝ KATALOG VZP - ZP'!F413),"")</f>
        <v/>
      </c>
      <c r="G409" s="61" t="str">
        <f>IF(LEN('ÚHRADOVÝ KATALOG VZP - ZP'!G413)&gt;0,UPPER('ÚHRADOVÝ KATALOG VZP - ZP'!G413),"")</f>
        <v/>
      </c>
      <c r="H409" s="61" t="str">
        <f>IF(LEN('ÚHRADOVÝ KATALOG VZP - ZP'!H413)&gt;0,UPPER('ÚHRADOVÝ KATALOG VZP - ZP'!H413),"")</f>
        <v/>
      </c>
      <c r="I409" s="61" t="str">
        <f>IF(LEN('ÚHRADOVÝ KATALOG VZP - ZP'!I413)&gt;0,UPPER('ÚHRADOVÝ KATALOG VZP - ZP'!I413),"")</f>
        <v/>
      </c>
      <c r="J409" s="62" t="str">
        <f>IF(LEN('ÚHRADOVÝ KATALOG VZP - ZP'!J413)&gt;0,'ÚHRADOVÝ KATALOG VZP - ZP'!J413,"")</f>
        <v/>
      </c>
      <c r="K409" s="61" t="str">
        <f>IF(LEN('ÚHRADOVÝ KATALOG VZP - ZP'!K413)&gt;0,UPPER('ÚHRADOVÝ KATALOG VZP - ZP'!K413),"")</f>
        <v/>
      </c>
      <c r="L409" s="63" t="str">
        <f>IF(LEN('ÚHRADOVÝ KATALOG VZP - ZP'!L413)&gt;0,'ÚHRADOVÝ KATALOG VZP - ZP'!L413,"")</f>
        <v/>
      </c>
      <c r="M409" s="64" t="str">
        <f>IF(LEN('ÚHRADOVÝ KATALOG VZP - ZP'!M413)&gt;0,'ÚHRADOVÝ KATALOG VZP - ZP'!M413,"")</f>
        <v/>
      </c>
      <c r="N409" s="48" t="str">
        <f>IF(LEN('ÚHRADOVÝ KATALOG VZP - ZP'!$N413)&gt;0,'ÚHRADOVÝ KATALOG VZP - ZP'!$N413,"")</f>
        <v/>
      </c>
      <c r="O409" s="48" t="str">
        <f>IF(LEN('ÚHRADOVÝ KATALOG VZP - ZP'!$N413)&gt;0,'ÚHRADOVÝ KATALOG VZP - ZP'!$N413,"")</f>
        <v/>
      </c>
      <c r="P409" s="65"/>
      <c r="Q409" s="66" t="str">
        <f>IF(LEN('ÚHRADOVÝ KATALOG VZP - ZP'!Q413)&gt;0,'ÚHRADOVÝ KATALOG VZP - ZP'!Q413,"")</f>
        <v/>
      </c>
      <c r="R409" s="67" t="str">
        <f>IF(LEN('ÚHRADOVÝ KATALOG VZP - ZP'!O413)&gt;0,'ÚHRADOVÝ KATALOG VZP - ZP'!O413,"")</f>
        <v/>
      </c>
    </row>
    <row r="410" spans="1:18" ht="30" customHeight="1" x14ac:dyDescent="0.2">
      <c r="A410" s="81" t="str">
        <f>IF(LEN('VZP - KONTROLA'!S414)=0,"",'ÚHRADOVÝ KATALOG VZP - ZP'!A414)</f>
        <v/>
      </c>
      <c r="B410" s="82" t="str">
        <f>IF(LEN('ÚHRADOVÝ KATALOG VZP - ZP'!B414)&gt;0,'ÚHRADOVÝ KATALOG VZP - ZP'!B414,"")</f>
        <v/>
      </c>
      <c r="C410" s="102" t="str">
        <f>IF(LEN('ÚHRADOVÝ KATALOG VZP - ZP'!C414)&gt;0,UPPER('ÚHRADOVÝ KATALOG VZP - ZP'!C414),"")</f>
        <v/>
      </c>
      <c r="D410" s="60" t="str">
        <f>IF(LEN('ÚHRADOVÝ KATALOG VZP - ZP'!D414)&gt;0,UPPER('ÚHRADOVÝ KATALOG VZP - ZP'!D414),"")</f>
        <v/>
      </c>
      <c r="E410" s="61" t="str">
        <f>IF(LEN('ÚHRADOVÝ KATALOG VZP - ZP'!E414)&gt;0,'ÚHRADOVÝ KATALOG VZP - ZP'!E414,"")</f>
        <v/>
      </c>
      <c r="F410" s="61" t="str">
        <f>IF(LEN('ÚHRADOVÝ KATALOG VZP - ZP'!F414)&gt;0,UPPER('ÚHRADOVÝ KATALOG VZP - ZP'!F414),"")</f>
        <v/>
      </c>
      <c r="G410" s="61" t="str">
        <f>IF(LEN('ÚHRADOVÝ KATALOG VZP - ZP'!G414)&gt;0,UPPER('ÚHRADOVÝ KATALOG VZP - ZP'!G414),"")</f>
        <v/>
      </c>
      <c r="H410" s="61" t="str">
        <f>IF(LEN('ÚHRADOVÝ KATALOG VZP - ZP'!H414)&gt;0,UPPER('ÚHRADOVÝ KATALOG VZP - ZP'!H414),"")</f>
        <v/>
      </c>
      <c r="I410" s="61" t="str">
        <f>IF(LEN('ÚHRADOVÝ KATALOG VZP - ZP'!I414)&gt;0,UPPER('ÚHRADOVÝ KATALOG VZP - ZP'!I414),"")</f>
        <v/>
      </c>
      <c r="J410" s="62" t="str">
        <f>IF(LEN('ÚHRADOVÝ KATALOG VZP - ZP'!J414)&gt;0,'ÚHRADOVÝ KATALOG VZP - ZP'!J414,"")</f>
        <v/>
      </c>
      <c r="K410" s="61" t="str">
        <f>IF(LEN('ÚHRADOVÝ KATALOG VZP - ZP'!K414)&gt;0,UPPER('ÚHRADOVÝ KATALOG VZP - ZP'!K414),"")</f>
        <v/>
      </c>
      <c r="L410" s="63" t="str">
        <f>IF(LEN('ÚHRADOVÝ KATALOG VZP - ZP'!L414)&gt;0,'ÚHRADOVÝ KATALOG VZP - ZP'!L414,"")</f>
        <v/>
      </c>
      <c r="M410" s="64" t="str">
        <f>IF(LEN('ÚHRADOVÝ KATALOG VZP - ZP'!M414)&gt;0,'ÚHRADOVÝ KATALOG VZP - ZP'!M414,"")</f>
        <v/>
      </c>
      <c r="N410" s="48" t="str">
        <f>IF(LEN('ÚHRADOVÝ KATALOG VZP - ZP'!$N414)&gt;0,'ÚHRADOVÝ KATALOG VZP - ZP'!$N414,"")</f>
        <v/>
      </c>
      <c r="O410" s="48" t="str">
        <f>IF(LEN('ÚHRADOVÝ KATALOG VZP - ZP'!$N414)&gt;0,'ÚHRADOVÝ KATALOG VZP - ZP'!$N414,"")</f>
        <v/>
      </c>
      <c r="P410" s="65"/>
      <c r="Q410" s="66" t="str">
        <f>IF(LEN('ÚHRADOVÝ KATALOG VZP - ZP'!Q414)&gt;0,'ÚHRADOVÝ KATALOG VZP - ZP'!Q414,"")</f>
        <v/>
      </c>
      <c r="R410" s="67" t="str">
        <f>IF(LEN('ÚHRADOVÝ KATALOG VZP - ZP'!O414)&gt;0,'ÚHRADOVÝ KATALOG VZP - ZP'!O414,"")</f>
        <v/>
      </c>
    </row>
    <row r="411" spans="1:18" ht="30" customHeight="1" x14ac:dyDescent="0.2">
      <c r="A411" s="81" t="str">
        <f>IF(LEN('VZP - KONTROLA'!S415)=0,"",'ÚHRADOVÝ KATALOG VZP - ZP'!A415)</f>
        <v/>
      </c>
      <c r="B411" s="82" t="str">
        <f>IF(LEN('ÚHRADOVÝ KATALOG VZP - ZP'!B415)&gt;0,'ÚHRADOVÝ KATALOG VZP - ZP'!B415,"")</f>
        <v/>
      </c>
      <c r="C411" s="102" t="str">
        <f>IF(LEN('ÚHRADOVÝ KATALOG VZP - ZP'!C415)&gt;0,UPPER('ÚHRADOVÝ KATALOG VZP - ZP'!C415),"")</f>
        <v/>
      </c>
      <c r="D411" s="60" t="str">
        <f>IF(LEN('ÚHRADOVÝ KATALOG VZP - ZP'!D415)&gt;0,UPPER('ÚHRADOVÝ KATALOG VZP - ZP'!D415),"")</f>
        <v/>
      </c>
      <c r="E411" s="61" t="str">
        <f>IF(LEN('ÚHRADOVÝ KATALOG VZP - ZP'!E415)&gt;0,'ÚHRADOVÝ KATALOG VZP - ZP'!E415,"")</f>
        <v/>
      </c>
      <c r="F411" s="61" t="str">
        <f>IF(LEN('ÚHRADOVÝ KATALOG VZP - ZP'!F415)&gt;0,UPPER('ÚHRADOVÝ KATALOG VZP - ZP'!F415),"")</f>
        <v/>
      </c>
      <c r="G411" s="61" t="str">
        <f>IF(LEN('ÚHRADOVÝ KATALOG VZP - ZP'!G415)&gt;0,UPPER('ÚHRADOVÝ KATALOG VZP - ZP'!G415),"")</f>
        <v/>
      </c>
      <c r="H411" s="61" t="str">
        <f>IF(LEN('ÚHRADOVÝ KATALOG VZP - ZP'!H415)&gt;0,UPPER('ÚHRADOVÝ KATALOG VZP - ZP'!H415),"")</f>
        <v/>
      </c>
      <c r="I411" s="61" t="str">
        <f>IF(LEN('ÚHRADOVÝ KATALOG VZP - ZP'!I415)&gt;0,UPPER('ÚHRADOVÝ KATALOG VZP - ZP'!I415),"")</f>
        <v/>
      </c>
      <c r="J411" s="62" t="str">
        <f>IF(LEN('ÚHRADOVÝ KATALOG VZP - ZP'!J415)&gt;0,'ÚHRADOVÝ KATALOG VZP - ZP'!J415,"")</f>
        <v/>
      </c>
      <c r="K411" s="61" t="str">
        <f>IF(LEN('ÚHRADOVÝ KATALOG VZP - ZP'!K415)&gt;0,UPPER('ÚHRADOVÝ KATALOG VZP - ZP'!K415),"")</f>
        <v/>
      </c>
      <c r="L411" s="63" t="str">
        <f>IF(LEN('ÚHRADOVÝ KATALOG VZP - ZP'!L415)&gt;0,'ÚHRADOVÝ KATALOG VZP - ZP'!L415,"")</f>
        <v/>
      </c>
      <c r="M411" s="64" t="str">
        <f>IF(LEN('ÚHRADOVÝ KATALOG VZP - ZP'!M415)&gt;0,'ÚHRADOVÝ KATALOG VZP - ZP'!M415,"")</f>
        <v/>
      </c>
      <c r="N411" s="48" t="str">
        <f>IF(LEN('ÚHRADOVÝ KATALOG VZP - ZP'!$N415)&gt;0,'ÚHRADOVÝ KATALOG VZP - ZP'!$N415,"")</f>
        <v/>
      </c>
      <c r="O411" s="48" t="str">
        <f>IF(LEN('ÚHRADOVÝ KATALOG VZP - ZP'!$N415)&gt;0,'ÚHRADOVÝ KATALOG VZP - ZP'!$N415,"")</f>
        <v/>
      </c>
      <c r="P411" s="65"/>
      <c r="Q411" s="66" t="str">
        <f>IF(LEN('ÚHRADOVÝ KATALOG VZP - ZP'!Q415)&gt;0,'ÚHRADOVÝ KATALOG VZP - ZP'!Q415,"")</f>
        <v/>
      </c>
      <c r="R411" s="67" t="str">
        <f>IF(LEN('ÚHRADOVÝ KATALOG VZP - ZP'!O415)&gt;0,'ÚHRADOVÝ KATALOG VZP - ZP'!O415,"")</f>
        <v/>
      </c>
    </row>
    <row r="412" spans="1:18" ht="30" customHeight="1" x14ac:dyDescent="0.2">
      <c r="A412" s="81" t="str">
        <f>IF(LEN('VZP - KONTROLA'!S416)=0,"",'ÚHRADOVÝ KATALOG VZP - ZP'!A416)</f>
        <v/>
      </c>
      <c r="B412" s="82" t="str">
        <f>IF(LEN('ÚHRADOVÝ KATALOG VZP - ZP'!B416)&gt;0,'ÚHRADOVÝ KATALOG VZP - ZP'!B416,"")</f>
        <v/>
      </c>
      <c r="C412" s="102" t="str">
        <f>IF(LEN('ÚHRADOVÝ KATALOG VZP - ZP'!C416)&gt;0,UPPER('ÚHRADOVÝ KATALOG VZP - ZP'!C416),"")</f>
        <v/>
      </c>
      <c r="D412" s="60" t="str">
        <f>IF(LEN('ÚHRADOVÝ KATALOG VZP - ZP'!D416)&gt;0,UPPER('ÚHRADOVÝ KATALOG VZP - ZP'!D416),"")</f>
        <v/>
      </c>
      <c r="E412" s="61" t="str">
        <f>IF(LEN('ÚHRADOVÝ KATALOG VZP - ZP'!E416)&gt;0,'ÚHRADOVÝ KATALOG VZP - ZP'!E416,"")</f>
        <v/>
      </c>
      <c r="F412" s="61" t="str">
        <f>IF(LEN('ÚHRADOVÝ KATALOG VZP - ZP'!F416)&gt;0,UPPER('ÚHRADOVÝ KATALOG VZP - ZP'!F416),"")</f>
        <v/>
      </c>
      <c r="G412" s="61" t="str">
        <f>IF(LEN('ÚHRADOVÝ KATALOG VZP - ZP'!G416)&gt;0,UPPER('ÚHRADOVÝ KATALOG VZP - ZP'!G416),"")</f>
        <v/>
      </c>
      <c r="H412" s="61" t="str">
        <f>IF(LEN('ÚHRADOVÝ KATALOG VZP - ZP'!H416)&gt;0,UPPER('ÚHRADOVÝ KATALOG VZP - ZP'!H416),"")</f>
        <v/>
      </c>
      <c r="I412" s="61" t="str">
        <f>IF(LEN('ÚHRADOVÝ KATALOG VZP - ZP'!I416)&gt;0,UPPER('ÚHRADOVÝ KATALOG VZP - ZP'!I416),"")</f>
        <v/>
      </c>
      <c r="J412" s="62" t="str">
        <f>IF(LEN('ÚHRADOVÝ KATALOG VZP - ZP'!J416)&gt;0,'ÚHRADOVÝ KATALOG VZP - ZP'!J416,"")</f>
        <v/>
      </c>
      <c r="K412" s="61" t="str">
        <f>IF(LEN('ÚHRADOVÝ KATALOG VZP - ZP'!K416)&gt;0,UPPER('ÚHRADOVÝ KATALOG VZP - ZP'!K416),"")</f>
        <v/>
      </c>
      <c r="L412" s="63" t="str">
        <f>IF(LEN('ÚHRADOVÝ KATALOG VZP - ZP'!L416)&gt;0,'ÚHRADOVÝ KATALOG VZP - ZP'!L416,"")</f>
        <v/>
      </c>
      <c r="M412" s="64" t="str">
        <f>IF(LEN('ÚHRADOVÝ KATALOG VZP - ZP'!M416)&gt;0,'ÚHRADOVÝ KATALOG VZP - ZP'!M416,"")</f>
        <v/>
      </c>
      <c r="N412" s="48" t="str">
        <f>IF(LEN('ÚHRADOVÝ KATALOG VZP - ZP'!$N416)&gt;0,'ÚHRADOVÝ KATALOG VZP - ZP'!$N416,"")</f>
        <v/>
      </c>
      <c r="O412" s="48" t="str">
        <f>IF(LEN('ÚHRADOVÝ KATALOG VZP - ZP'!$N416)&gt;0,'ÚHRADOVÝ KATALOG VZP - ZP'!$N416,"")</f>
        <v/>
      </c>
      <c r="P412" s="65"/>
      <c r="Q412" s="66" t="str">
        <f>IF(LEN('ÚHRADOVÝ KATALOG VZP - ZP'!Q416)&gt;0,'ÚHRADOVÝ KATALOG VZP - ZP'!Q416,"")</f>
        <v/>
      </c>
      <c r="R412" s="67" t="str">
        <f>IF(LEN('ÚHRADOVÝ KATALOG VZP - ZP'!O416)&gt;0,'ÚHRADOVÝ KATALOG VZP - ZP'!O416,"")</f>
        <v/>
      </c>
    </row>
    <row r="413" spans="1:18" ht="30" customHeight="1" x14ac:dyDescent="0.2">
      <c r="A413" s="81" t="str">
        <f>IF(LEN('VZP - KONTROLA'!S417)=0,"",'ÚHRADOVÝ KATALOG VZP - ZP'!A417)</f>
        <v/>
      </c>
      <c r="B413" s="82" t="str">
        <f>IF(LEN('ÚHRADOVÝ KATALOG VZP - ZP'!B417)&gt;0,'ÚHRADOVÝ KATALOG VZP - ZP'!B417,"")</f>
        <v/>
      </c>
      <c r="C413" s="102" t="str">
        <f>IF(LEN('ÚHRADOVÝ KATALOG VZP - ZP'!C417)&gt;0,UPPER('ÚHRADOVÝ KATALOG VZP - ZP'!C417),"")</f>
        <v/>
      </c>
      <c r="D413" s="60" t="str">
        <f>IF(LEN('ÚHRADOVÝ KATALOG VZP - ZP'!D417)&gt;0,UPPER('ÚHRADOVÝ KATALOG VZP - ZP'!D417),"")</f>
        <v/>
      </c>
      <c r="E413" s="61" t="str">
        <f>IF(LEN('ÚHRADOVÝ KATALOG VZP - ZP'!E417)&gt;0,'ÚHRADOVÝ KATALOG VZP - ZP'!E417,"")</f>
        <v/>
      </c>
      <c r="F413" s="61" t="str">
        <f>IF(LEN('ÚHRADOVÝ KATALOG VZP - ZP'!F417)&gt;0,UPPER('ÚHRADOVÝ KATALOG VZP - ZP'!F417),"")</f>
        <v/>
      </c>
      <c r="G413" s="61" t="str">
        <f>IF(LEN('ÚHRADOVÝ KATALOG VZP - ZP'!G417)&gt;0,UPPER('ÚHRADOVÝ KATALOG VZP - ZP'!G417),"")</f>
        <v/>
      </c>
      <c r="H413" s="61" t="str">
        <f>IF(LEN('ÚHRADOVÝ KATALOG VZP - ZP'!H417)&gt;0,UPPER('ÚHRADOVÝ KATALOG VZP - ZP'!H417),"")</f>
        <v/>
      </c>
      <c r="I413" s="61" t="str">
        <f>IF(LEN('ÚHRADOVÝ KATALOG VZP - ZP'!I417)&gt;0,UPPER('ÚHRADOVÝ KATALOG VZP - ZP'!I417),"")</f>
        <v/>
      </c>
      <c r="J413" s="62" t="str">
        <f>IF(LEN('ÚHRADOVÝ KATALOG VZP - ZP'!J417)&gt;0,'ÚHRADOVÝ KATALOG VZP - ZP'!J417,"")</f>
        <v/>
      </c>
      <c r="K413" s="61" t="str">
        <f>IF(LEN('ÚHRADOVÝ KATALOG VZP - ZP'!K417)&gt;0,UPPER('ÚHRADOVÝ KATALOG VZP - ZP'!K417),"")</f>
        <v/>
      </c>
      <c r="L413" s="63" t="str">
        <f>IF(LEN('ÚHRADOVÝ KATALOG VZP - ZP'!L417)&gt;0,'ÚHRADOVÝ KATALOG VZP - ZP'!L417,"")</f>
        <v/>
      </c>
      <c r="M413" s="64" t="str">
        <f>IF(LEN('ÚHRADOVÝ KATALOG VZP - ZP'!M417)&gt;0,'ÚHRADOVÝ KATALOG VZP - ZP'!M417,"")</f>
        <v/>
      </c>
      <c r="N413" s="48" t="str">
        <f>IF(LEN('ÚHRADOVÝ KATALOG VZP - ZP'!$N417)&gt;0,'ÚHRADOVÝ KATALOG VZP - ZP'!$N417,"")</f>
        <v/>
      </c>
      <c r="O413" s="48" t="str">
        <f>IF(LEN('ÚHRADOVÝ KATALOG VZP - ZP'!$N417)&gt;0,'ÚHRADOVÝ KATALOG VZP - ZP'!$N417,"")</f>
        <v/>
      </c>
      <c r="P413" s="65"/>
      <c r="Q413" s="66" t="str">
        <f>IF(LEN('ÚHRADOVÝ KATALOG VZP - ZP'!Q417)&gt;0,'ÚHRADOVÝ KATALOG VZP - ZP'!Q417,"")</f>
        <v/>
      </c>
      <c r="R413" s="67" t="str">
        <f>IF(LEN('ÚHRADOVÝ KATALOG VZP - ZP'!O417)&gt;0,'ÚHRADOVÝ KATALOG VZP - ZP'!O417,"")</f>
        <v/>
      </c>
    </row>
    <row r="414" spans="1:18" ht="30" customHeight="1" x14ac:dyDescent="0.2">
      <c r="A414" s="81" t="str">
        <f>IF(LEN('VZP - KONTROLA'!S418)=0,"",'ÚHRADOVÝ KATALOG VZP - ZP'!A418)</f>
        <v/>
      </c>
      <c r="B414" s="82" t="str">
        <f>IF(LEN('ÚHRADOVÝ KATALOG VZP - ZP'!B418)&gt;0,'ÚHRADOVÝ KATALOG VZP - ZP'!B418,"")</f>
        <v/>
      </c>
      <c r="C414" s="102" t="str">
        <f>IF(LEN('ÚHRADOVÝ KATALOG VZP - ZP'!C418)&gt;0,UPPER('ÚHRADOVÝ KATALOG VZP - ZP'!C418),"")</f>
        <v/>
      </c>
      <c r="D414" s="60" t="str">
        <f>IF(LEN('ÚHRADOVÝ KATALOG VZP - ZP'!D418)&gt;0,UPPER('ÚHRADOVÝ KATALOG VZP - ZP'!D418),"")</f>
        <v/>
      </c>
      <c r="E414" s="61" t="str">
        <f>IF(LEN('ÚHRADOVÝ KATALOG VZP - ZP'!E418)&gt;0,'ÚHRADOVÝ KATALOG VZP - ZP'!E418,"")</f>
        <v/>
      </c>
      <c r="F414" s="61" t="str">
        <f>IF(LEN('ÚHRADOVÝ KATALOG VZP - ZP'!F418)&gt;0,UPPER('ÚHRADOVÝ KATALOG VZP - ZP'!F418),"")</f>
        <v/>
      </c>
      <c r="G414" s="61" t="str">
        <f>IF(LEN('ÚHRADOVÝ KATALOG VZP - ZP'!G418)&gt;0,UPPER('ÚHRADOVÝ KATALOG VZP - ZP'!G418),"")</f>
        <v/>
      </c>
      <c r="H414" s="61" t="str">
        <f>IF(LEN('ÚHRADOVÝ KATALOG VZP - ZP'!H418)&gt;0,UPPER('ÚHRADOVÝ KATALOG VZP - ZP'!H418),"")</f>
        <v/>
      </c>
      <c r="I414" s="61" t="str">
        <f>IF(LEN('ÚHRADOVÝ KATALOG VZP - ZP'!I418)&gt;0,UPPER('ÚHRADOVÝ KATALOG VZP - ZP'!I418),"")</f>
        <v/>
      </c>
      <c r="J414" s="62" t="str">
        <f>IF(LEN('ÚHRADOVÝ KATALOG VZP - ZP'!J418)&gt;0,'ÚHRADOVÝ KATALOG VZP - ZP'!J418,"")</f>
        <v/>
      </c>
      <c r="K414" s="61" t="str">
        <f>IF(LEN('ÚHRADOVÝ KATALOG VZP - ZP'!K418)&gt;0,UPPER('ÚHRADOVÝ KATALOG VZP - ZP'!K418),"")</f>
        <v/>
      </c>
      <c r="L414" s="63" t="str">
        <f>IF(LEN('ÚHRADOVÝ KATALOG VZP - ZP'!L418)&gt;0,'ÚHRADOVÝ KATALOG VZP - ZP'!L418,"")</f>
        <v/>
      </c>
      <c r="M414" s="64" t="str">
        <f>IF(LEN('ÚHRADOVÝ KATALOG VZP - ZP'!M418)&gt;0,'ÚHRADOVÝ KATALOG VZP - ZP'!M418,"")</f>
        <v/>
      </c>
      <c r="N414" s="48" t="str">
        <f>IF(LEN('ÚHRADOVÝ KATALOG VZP - ZP'!$N418)&gt;0,'ÚHRADOVÝ KATALOG VZP - ZP'!$N418,"")</f>
        <v/>
      </c>
      <c r="O414" s="48" t="str">
        <f>IF(LEN('ÚHRADOVÝ KATALOG VZP - ZP'!$N418)&gt;0,'ÚHRADOVÝ KATALOG VZP - ZP'!$N418,"")</f>
        <v/>
      </c>
      <c r="P414" s="65"/>
      <c r="Q414" s="66" t="str">
        <f>IF(LEN('ÚHRADOVÝ KATALOG VZP - ZP'!Q418)&gt;0,'ÚHRADOVÝ KATALOG VZP - ZP'!Q418,"")</f>
        <v/>
      </c>
      <c r="R414" s="67" t="str">
        <f>IF(LEN('ÚHRADOVÝ KATALOG VZP - ZP'!O418)&gt;0,'ÚHRADOVÝ KATALOG VZP - ZP'!O418,"")</f>
        <v/>
      </c>
    </row>
    <row r="415" spans="1:18" ht="30" customHeight="1" x14ac:dyDescent="0.2">
      <c r="A415" s="81" t="str">
        <f>IF(LEN('VZP - KONTROLA'!S419)=0,"",'ÚHRADOVÝ KATALOG VZP - ZP'!A419)</f>
        <v/>
      </c>
      <c r="B415" s="82" t="str">
        <f>IF(LEN('ÚHRADOVÝ KATALOG VZP - ZP'!B419)&gt;0,'ÚHRADOVÝ KATALOG VZP - ZP'!B419,"")</f>
        <v/>
      </c>
      <c r="C415" s="102" t="str">
        <f>IF(LEN('ÚHRADOVÝ KATALOG VZP - ZP'!C419)&gt;0,UPPER('ÚHRADOVÝ KATALOG VZP - ZP'!C419),"")</f>
        <v/>
      </c>
      <c r="D415" s="60" t="str">
        <f>IF(LEN('ÚHRADOVÝ KATALOG VZP - ZP'!D419)&gt;0,UPPER('ÚHRADOVÝ KATALOG VZP - ZP'!D419),"")</f>
        <v/>
      </c>
      <c r="E415" s="61" t="str">
        <f>IF(LEN('ÚHRADOVÝ KATALOG VZP - ZP'!E419)&gt;0,'ÚHRADOVÝ KATALOG VZP - ZP'!E419,"")</f>
        <v/>
      </c>
      <c r="F415" s="61" t="str">
        <f>IF(LEN('ÚHRADOVÝ KATALOG VZP - ZP'!F419)&gt;0,UPPER('ÚHRADOVÝ KATALOG VZP - ZP'!F419),"")</f>
        <v/>
      </c>
      <c r="G415" s="61" t="str">
        <f>IF(LEN('ÚHRADOVÝ KATALOG VZP - ZP'!G419)&gt;0,UPPER('ÚHRADOVÝ KATALOG VZP - ZP'!G419),"")</f>
        <v/>
      </c>
      <c r="H415" s="61" t="str">
        <f>IF(LEN('ÚHRADOVÝ KATALOG VZP - ZP'!H419)&gt;0,UPPER('ÚHRADOVÝ KATALOG VZP - ZP'!H419),"")</f>
        <v/>
      </c>
      <c r="I415" s="61" t="str">
        <f>IF(LEN('ÚHRADOVÝ KATALOG VZP - ZP'!I419)&gt;0,UPPER('ÚHRADOVÝ KATALOG VZP - ZP'!I419),"")</f>
        <v/>
      </c>
      <c r="J415" s="62" t="str">
        <f>IF(LEN('ÚHRADOVÝ KATALOG VZP - ZP'!J419)&gt;0,'ÚHRADOVÝ KATALOG VZP - ZP'!J419,"")</f>
        <v/>
      </c>
      <c r="K415" s="61" t="str">
        <f>IF(LEN('ÚHRADOVÝ KATALOG VZP - ZP'!K419)&gt;0,UPPER('ÚHRADOVÝ KATALOG VZP - ZP'!K419),"")</f>
        <v/>
      </c>
      <c r="L415" s="63" t="str">
        <f>IF(LEN('ÚHRADOVÝ KATALOG VZP - ZP'!L419)&gt;0,'ÚHRADOVÝ KATALOG VZP - ZP'!L419,"")</f>
        <v/>
      </c>
      <c r="M415" s="64" t="str">
        <f>IF(LEN('ÚHRADOVÝ KATALOG VZP - ZP'!M419)&gt;0,'ÚHRADOVÝ KATALOG VZP - ZP'!M419,"")</f>
        <v/>
      </c>
      <c r="N415" s="48" t="str">
        <f>IF(LEN('ÚHRADOVÝ KATALOG VZP - ZP'!$N419)&gt;0,'ÚHRADOVÝ KATALOG VZP - ZP'!$N419,"")</f>
        <v/>
      </c>
      <c r="O415" s="48" t="str">
        <f>IF(LEN('ÚHRADOVÝ KATALOG VZP - ZP'!$N419)&gt;0,'ÚHRADOVÝ KATALOG VZP - ZP'!$N419,"")</f>
        <v/>
      </c>
      <c r="P415" s="65"/>
      <c r="Q415" s="66" t="str">
        <f>IF(LEN('ÚHRADOVÝ KATALOG VZP - ZP'!Q419)&gt;0,'ÚHRADOVÝ KATALOG VZP - ZP'!Q419,"")</f>
        <v/>
      </c>
      <c r="R415" s="67" t="str">
        <f>IF(LEN('ÚHRADOVÝ KATALOG VZP - ZP'!O419)&gt;0,'ÚHRADOVÝ KATALOG VZP - ZP'!O419,"")</f>
        <v/>
      </c>
    </row>
    <row r="416" spans="1:18" ht="30" customHeight="1" x14ac:dyDescent="0.2">
      <c r="A416" s="81" t="str">
        <f>IF(LEN('VZP - KONTROLA'!S420)=0,"",'ÚHRADOVÝ KATALOG VZP - ZP'!A420)</f>
        <v/>
      </c>
      <c r="B416" s="82" t="str">
        <f>IF(LEN('ÚHRADOVÝ KATALOG VZP - ZP'!B420)&gt;0,'ÚHRADOVÝ KATALOG VZP - ZP'!B420,"")</f>
        <v/>
      </c>
      <c r="C416" s="102" t="str">
        <f>IF(LEN('ÚHRADOVÝ KATALOG VZP - ZP'!C420)&gt;0,UPPER('ÚHRADOVÝ KATALOG VZP - ZP'!C420),"")</f>
        <v/>
      </c>
      <c r="D416" s="60" t="str">
        <f>IF(LEN('ÚHRADOVÝ KATALOG VZP - ZP'!D420)&gt;0,UPPER('ÚHRADOVÝ KATALOG VZP - ZP'!D420),"")</f>
        <v/>
      </c>
      <c r="E416" s="61" t="str">
        <f>IF(LEN('ÚHRADOVÝ KATALOG VZP - ZP'!E420)&gt;0,'ÚHRADOVÝ KATALOG VZP - ZP'!E420,"")</f>
        <v/>
      </c>
      <c r="F416" s="61" t="str">
        <f>IF(LEN('ÚHRADOVÝ KATALOG VZP - ZP'!F420)&gt;0,UPPER('ÚHRADOVÝ KATALOG VZP - ZP'!F420),"")</f>
        <v/>
      </c>
      <c r="G416" s="61" t="str">
        <f>IF(LEN('ÚHRADOVÝ KATALOG VZP - ZP'!G420)&gt;0,UPPER('ÚHRADOVÝ KATALOG VZP - ZP'!G420),"")</f>
        <v/>
      </c>
      <c r="H416" s="61" t="str">
        <f>IF(LEN('ÚHRADOVÝ KATALOG VZP - ZP'!H420)&gt;0,UPPER('ÚHRADOVÝ KATALOG VZP - ZP'!H420),"")</f>
        <v/>
      </c>
      <c r="I416" s="61" t="str">
        <f>IF(LEN('ÚHRADOVÝ KATALOG VZP - ZP'!I420)&gt;0,UPPER('ÚHRADOVÝ KATALOG VZP - ZP'!I420),"")</f>
        <v/>
      </c>
      <c r="J416" s="62" t="str">
        <f>IF(LEN('ÚHRADOVÝ KATALOG VZP - ZP'!J420)&gt;0,'ÚHRADOVÝ KATALOG VZP - ZP'!J420,"")</f>
        <v/>
      </c>
      <c r="K416" s="61" t="str">
        <f>IF(LEN('ÚHRADOVÝ KATALOG VZP - ZP'!K420)&gt;0,UPPER('ÚHRADOVÝ KATALOG VZP - ZP'!K420),"")</f>
        <v/>
      </c>
      <c r="L416" s="63" t="str">
        <f>IF(LEN('ÚHRADOVÝ KATALOG VZP - ZP'!L420)&gt;0,'ÚHRADOVÝ KATALOG VZP - ZP'!L420,"")</f>
        <v/>
      </c>
      <c r="M416" s="64" t="str">
        <f>IF(LEN('ÚHRADOVÝ KATALOG VZP - ZP'!M420)&gt;0,'ÚHRADOVÝ KATALOG VZP - ZP'!M420,"")</f>
        <v/>
      </c>
      <c r="N416" s="48" t="str">
        <f>IF(LEN('ÚHRADOVÝ KATALOG VZP - ZP'!$N420)&gt;0,'ÚHRADOVÝ KATALOG VZP - ZP'!$N420,"")</f>
        <v/>
      </c>
      <c r="O416" s="48" t="str">
        <f>IF(LEN('ÚHRADOVÝ KATALOG VZP - ZP'!$N420)&gt;0,'ÚHRADOVÝ KATALOG VZP - ZP'!$N420,"")</f>
        <v/>
      </c>
      <c r="P416" s="65"/>
      <c r="Q416" s="66" t="str">
        <f>IF(LEN('ÚHRADOVÝ KATALOG VZP - ZP'!Q420)&gt;0,'ÚHRADOVÝ KATALOG VZP - ZP'!Q420,"")</f>
        <v/>
      </c>
      <c r="R416" s="67" t="str">
        <f>IF(LEN('ÚHRADOVÝ KATALOG VZP - ZP'!O420)&gt;0,'ÚHRADOVÝ KATALOG VZP - ZP'!O420,"")</f>
        <v/>
      </c>
    </row>
    <row r="417" spans="1:18" ht="30" customHeight="1" x14ac:dyDescent="0.2">
      <c r="A417" s="81" t="str">
        <f>IF(LEN('VZP - KONTROLA'!S421)=0,"",'ÚHRADOVÝ KATALOG VZP - ZP'!A421)</f>
        <v/>
      </c>
      <c r="B417" s="82" t="str">
        <f>IF(LEN('ÚHRADOVÝ KATALOG VZP - ZP'!B421)&gt;0,'ÚHRADOVÝ KATALOG VZP - ZP'!B421,"")</f>
        <v/>
      </c>
      <c r="C417" s="102" t="str">
        <f>IF(LEN('ÚHRADOVÝ KATALOG VZP - ZP'!C421)&gt;0,UPPER('ÚHRADOVÝ KATALOG VZP - ZP'!C421),"")</f>
        <v/>
      </c>
      <c r="D417" s="60" t="str">
        <f>IF(LEN('ÚHRADOVÝ KATALOG VZP - ZP'!D421)&gt;0,UPPER('ÚHRADOVÝ KATALOG VZP - ZP'!D421),"")</f>
        <v/>
      </c>
      <c r="E417" s="61" t="str">
        <f>IF(LEN('ÚHRADOVÝ KATALOG VZP - ZP'!E421)&gt;0,'ÚHRADOVÝ KATALOG VZP - ZP'!E421,"")</f>
        <v/>
      </c>
      <c r="F417" s="61" t="str">
        <f>IF(LEN('ÚHRADOVÝ KATALOG VZP - ZP'!F421)&gt;0,UPPER('ÚHRADOVÝ KATALOG VZP - ZP'!F421),"")</f>
        <v/>
      </c>
      <c r="G417" s="61" t="str">
        <f>IF(LEN('ÚHRADOVÝ KATALOG VZP - ZP'!G421)&gt;0,UPPER('ÚHRADOVÝ KATALOG VZP - ZP'!G421),"")</f>
        <v/>
      </c>
      <c r="H417" s="61" t="str">
        <f>IF(LEN('ÚHRADOVÝ KATALOG VZP - ZP'!H421)&gt;0,UPPER('ÚHRADOVÝ KATALOG VZP - ZP'!H421),"")</f>
        <v/>
      </c>
      <c r="I417" s="61" t="str">
        <f>IF(LEN('ÚHRADOVÝ KATALOG VZP - ZP'!I421)&gt;0,UPPER('ÚHRADOVÝ KATALOG VZP - ZP'!I421),"")</f>
        <v/>
      </c>
      <c r="J417" s="62" t="str">
        <f>IF(LEN('ÚHRADOVÝ KATALOG VZP - ZP'!J421)&gt;0,'ÚHRADOVÝ KATALOG VZP - ZP'!J421,"")</f>
        <v/>
      </c>
      <c r="K417" s="61" t="str">
        <f>IF(LEN('ÚHRADOVÝ KATALOG VZP - ZP'!K421)&gt;0,UPPER('ÚHRADOVÝ KATALOG VZP - ZP'!K421),"")</f>
        <v/>
      </c>
      <c r="L417" s="63" t="str">
        <f>IF(LEN('ÚHRADOVÝ KATALOG VZP - ZP'!L421)&gt;0,'ÚHRADOVÝ KATALOG VZP - ZP'!L421,"")</f>
        <v/>
      </c>
      <c r="M417" s="64" t="str">
        <f>IF(LEN('ÚHRADOVÝ KATALOG VZP - ZP'!M421)&gt;0,'ÚHRADOVÝ KATALOG VZP - ZP'!M421,"")</f>
        <v/>
      </c>
      <c r="N417" s="48" t="str">
        <f>IF(LEN('ÚHRADOVÝ KATALOG VZP - ZP'!$N421)&gt;0,'ÚHRADOVÝ KATALOG VZP - ZP'!$N421,"")</f>
        <v/>
      </c>
      <c r="O417" s="48" t="str">
        <f>IF(LEN('ÚHRADOVÝ KATALOG VZP - ZP'!$N421)&gt;0,'ÚHRADOVÝ KATALOG VZP - ZP'!$N421,"")</f>
        <v/>
      </c>
      <c r="P417" s="65"/>
      <c r="Q417" s="66" t="str">
        <f>IF(LEN('ÚHRADOVÝ KATALOG VZP - ZP'!Q421)&gt;0,'ÚHRADOVÝ KATALOG VZP - ZP'!Q421,"")</f>
        <v/>
      </c>
      <c r="R417" s="67" t="str">
        <f>IF(LEN('ÚHRADOVÝ KATALOG VZP - ZP'!O421)&gt;0,'ÚHRADOVÝ KATALOG VZP - ZP'!O421,"")</f>
        <v/>
      </c>
    </row>
    <row r="418" spans="1:18" ht="30" customHeight="1" x14ac:dyDescent="0.2">
      <c r="A418" s="81" t="str">
        <f>IF(LEN('VZP - KONTROLA'!S422)=0,"",'ÚHRADOVÝ KATALOG VZP - ZP'!A422)</f>
        <v/>
      </c>
      <c r="B418" s="82" t="str">
        <f>IF(LEN('ÚHRADOVÝ KATALOG VZP - ZP'!B422)&gt;0,'ÚHRADOVÝ KATALOG VZP - ZP'!B422,"")</f>
        <v/>
      </c>
      <c r="C418" s="102" t="str">
        <f>IF(LEN('ÚHRADOVÝ KATALOG VZP - ZP'!C422)&gt;0,UPPER('ÚHRADOVÝ KATALOG VZP - ZP'!C422),"")</f>
        <v/>
      </c>
      <c r="D418" s="60" t="str">
        <f>IF(LEN('ÚHRADOVÝ KATALOG VZP - ZP'!D422)&gt;0,UPPER('ÚHRADOVÝ KATALOG VZP - ZP'!D422),"")</f>
        <v/>
      </c>
      <c r="E418" s="61" t="str">
        <f>IF(LEN('ÚHRADOVÝ KATALOG VZP - ZP'!E422)&gt;0,'ÚHRADOVÝ KATALOG VZP - ZP'!E422,"")</f>
        <v/>
      </c>
      <c r="F418" s="61" t="str">
        <f>IF(LEN('ÚHRADOVÝ KATALOG VZP - ZP'!F422)&gt;0,UPPER('ÚHRADOVÝ KATALOG VZP - ZP'!F422),"")</f>
        <v/>
      </c>
      <c r="G418" s="61" t="str">
        <f>IF(LEN('ÚHRADOVÝ KATALOG VZP - ZP'!G422)&gt;0,UPPER('ÚHRADOVÝ KATALOG VZP - ZP'!G422),"")</f>
        <v/>
      </c>
      <c r="H418" s="61" t="str">
        <f>IF(LEN('ÚHRADOVÝ KATALOG VZP - ZP'!H422)&gt;0,UPPER('ÚHRADOVÝ KATALOG VZP - ZP'!H422),"")</f>
        <v/>
      </c>
      <c r="I418" s="61" t="str">
        <f>IF(LEN('ÚHRADOVÝ KATALOG VZP - ZP'!I422)&gt;0,UPPER('ÚHRADOVÝ KATALOG VZP - ZP'!I422),"")</f>
        <v/>
      </c>
      <c r="J418" s="62" t="str">
        <f>IF(LEN('ÚHRADOVÝ KATALOG VZP - ZP'!J422)&gt;0,'ÚHRADOVÝ KATALOG VZP - ZP'!J422,"")</f>
        <v/>
      </c>
      <c r="K418" s="61" t="str">
        <f>IF(LEN('ÚHRADOVÝ KATALOG VZP - ZP'!K422)&gt;0,UPPER('ÚHRADOVÝ KATALOG VZP - ZP'!K422),"")</f>
        <v/>
      </c>
      <c r="L418" s="63" t="str">
        <f>IF(LEN('ÚHRADOVÝ KATALOG VZP - ZP'!L422)&gt;0,'ÚHRADOVÝ KATALOG VZP - ZP'!L422,"")</f>
        <v/>
      </c>
      <c r="M418" s="64" t="str">
        <f>IF(LEN('ÚHRADOVÝ KATALOG VZP - ZP'!M422)&gt;0,'ÚHRADOVÝ KATALOG VZP - ZP'!M422,"")</f>
        <v/>
      </c>
      <c r="N418" s="48" t="str">
        <f>IF(LEN('ÚHRADOVÝ KATALOG VZP - ZP'!$N422)&gt;0,'ÚHRADOVÝ KATALOG VZP - ZP'!$N422,"")</f>
        <v/>
      </c>
      <c r="O418" s="48" t="str">
        <f>IF(LEN('ÚHRADOVÝ KATALOG VZP - ZP'!$N422)&gt;0,'ÚHRADOVÝ KATALOG VZP - ZP'!$N422,"")</f>
        <v/>
      </c>
      <c r="P418" s="65"/>
      <c r="Q418" s="66" t="str">
        <f>IF(LEN('ÚHRADOVÝ KATALOG VZP - ZP'!Q422)&gt;0,'ÚHRADOVÝ KATALOG VZP - ZP'!Q422,"")</f>
        <v/>
      </c>
      <c r="R418" s="67" t="str">
        <f>IF(LEN('ÚHRADOVÝ KATALOG VZP - ZP'!O422)&gt;0,'ÚHRADOVÝ KATALOG VZP - ZP'!O422,"")</f>
        <v/>
      </c>
    </row>
    <row r="419" spans="1:18" ht="30" customHeight="1" x14ac:dyDescent="0.2">
      <c r="A419" s="81" t="str">
        <f>IF(LEN('VZP - KONTROLA'!S423)=0,"",'ÚHRADOVÝ KATALOG VZP - ZP'!A423)</f>
        <v/>
      </c>
      <c r="B419" s="82" t="str">
        <f>IF(LEN('ÚHRADOVÝ KATALOG VZP - ZP'!B423)&gt;0,'ÚHRADOVÝ KATALOG VZP - ZP'!B423,"")</f>
        <v/>
      </c>
      <c r="C419" s="102" t="str">
        <f>IF(LEN('ÚHRADOVÝ KATALOG VZP - ZP'!C423)&gt;0,UPPER('ÚHRADOVÝ KATALOG VZP - ZP'!C423),"")</f>
        <v/>
      </c>
      <c r="D419" s="60" t="str">
        <f>IF(LEN('ÚHRADOVÝ KATALOG VZP - ZP'!D423)&gt;0,UPPER('ÚHRADOVÝ KATALOG VZP - ZP'!D423),"")</f>
        <v/>
      </c>
      <c r="E419" s="61" t="str">
        <f>IF(LEN('ÚHRADOVÝ KATALOG VZP - ZP'!E423)&gt;0,'ÚHRADOVÝ KATALOG VZP - ZP'!E423,"")</f>
        <v/>
      </c>
      <c r="F419" s="61" t="str">
        <f>IF(LEN('ÚHRADOVÝ KATALOG VZP - ZP'!F423)&gt;0,UPPER('ÚHRADOVÝ KATALOG VZP - ZP'!F423),"")</f>
        <v/>
      </c>
      <c r="G419" s="61" t="str">
        <f>IF(LEN('ÚHRADOVÝ KATALOG VZP - ZP'!G423)&gt;0,UPPER('ÚHRADOVÝ KATALOG VZP - ZP'!G423),"")</f>
        <v/>
      </c>
      <c r="H419" s="61" t="str">
        <f>IF(LEN('ÚHRADOVÝ KATALOG VZP - ZP'!H423)&gt;0,UPPER('ÚHRADOVÝ KATALOG VZP - ZP'!H423),"")</f>
        <v/>
      </c>
      <c r="I419" s="61" t="str">
        <f>IF(LEN('ÚHRADOVÝ KATALOG VZP - ZP'!I423)&gt;0,UPPER('ÚHRADOVÝ KATALOG VZP - ZP'!I423),"")</f>
        <v/>
      </c>
      <c r="J419" s="62" t="str">
        <f>IF(LEN('ÚHRADOVÝ KATALOG VZP - ZP'!J423)&gt;0,'ÚHRADOVÝ KATALOG VZP - ZP'!J423,"")</f>
        <v/>
      </c>
      <c r="K419" s="61" t="str">
        <f>IF(LEN('ÚHRADOVÝ KATALOG VZP - ZP'!K423)&gt;0,UPPER('ÚHRADOVÝ KATALOG VZP - ZP'!K423),"")</f>
        <v/>
      </c>
      <c r="L419" s="63" t="str">
        <f>IF(LEN('ÚHRADOVÝ KATALOG VZP - ZP'!L423)&gt;0,'ÚHRADOVÝ KATALOG VZP - ZP'!L423,"")</f>
        <v/>
      </c>
      <c r="M419" s="64" t="str">
        <f>IF(LEN('ÚHRADOVÝ KATALOG VZP - ZP'!M423)&gt;0,'ÚHRADOVÝ KATALOG VZP - ZP'!M423,"")</f>
        <v/>
      </c>
      <c r="N419" s="48" t="str">
        <f>IF(LEN('ÚHRADOVÝ KATALOG VZP - ZP'!$N423)&gt;0,'ÚHRADOVÝ KATALOG VZP - ZP'!$N423,"")</f>
        <v/>
      </c>
      <c r="O419" s="48" t="str">
        <f>IF(LEN('ÚHRADOVÝ KATALOG VZP - ZP'!$N423)&gt;0,'ÚHRADOVÝ KATALOG VZP - ZP'!$N423,"")</f>
        <v/>
      </c>
      <c r="P419" s="65"/>
      <c r="Q419" s="66" t="str">
        <f>IF(LEN('ÚHRADOVÝ KATALOG VZP - ZP'!Q423)&gt;0,'ÚHRADOVÝ KATALOG VZP - ZP'!Q423,"")</f>
        <v/>
      </c>
      <c r="R419" s="67" t="str">
        <f>IF(LEN('ÚHRADOVÝ KATALOG VZP - ZP'!O423)&gt;0,'ÚHRADOVÝ KATALOG VZP - ZP'!O423,"")</f>
        <v/>
      </c>
    </row>
    <row r="420" spans="1:18" ht="30" customHeight="1" x14ac:dyDescent="0.2">
      <c r="A420" s="81" t="str">
        <f>IF(LEN('VZP - KONTROLA'!S424)=0,"",'ÚHRADOVÝ KATALOG VZP - ZP'!A424)</f>
        <v/>
      </c>
      <c r="B420" s="82" t="str">
        <f>IF(LEN('ÚHRADOVÝ KATALOG VZP - ZP'!B424)&gt;0,'ÚHRADOVÝ KATALOG VZP - ZP'!B424,"")</f>
        <v/>
      </c>
      <c r="C420" s="102" t="str">
        <f>IF(LEN('ÚHRADOVÝ KATALOG VZP - ZP'!C424)&gt;0,UPPER('ÚHRADOVÝ KATALOG VZP - ZP'!C424),"")</f>
        <v/>
      </c>
      <c r="D420" s="60" t="str">
        <f>IF(LEN('ÚHRADOVÝ KATALOG VZP - ZP'!D424)&gt;0,UPPER('ÚHRADOVÝ KATALOG VZP - ZP'!D424),"")</f>
        <v/>
      </c>
      <c r="E420" s="61" t="str">
        <f>IF(LEN('ÚHRADOVÝ KATALOG VZP - ZP'!E424)&gt;0,'ÚHRADOVÝ KATALOG VZP - ZP'!E424,"")</f>
        <v/>
      </c>
      <c r="F420" s="61" t="str">
        <f>IF(LEN('ÚHRADOVÝ KATALOG VZP - ZP'!F424)&gt;0,UPPER('ÚHRADOVÝ KATALOG VZP - ZP'!F424),"")</f>
        <v/>
      </c>
      <c r="G420" s="61" t="str">
        <f>IF(LEN('ÚHRADOVÝ KATALOG VZP - ZP'!G424)&gt;0,UPPER('ÚHRADOVÝ KATALOG VZP - ZP'!G424),"")</f>
        <v/>
      </c>
      <c r="H420" s="61" t="str">
        <f>IF(LEN('ÚHRADOVÝ KATALOG VZP - ZP'!H424)&gt;0,UPPER('ÚHRADOVÝ KATALOG VZP - ZP'!H424),"")</f>
        <v/>
      </c>
      <c r="I420" s="61" t="str">
        <f>IF(LEN('ÚHRADOVÝ KATALOG VZP - ZP'!I424)&gt;0,UPPER('ÚHRADOVÝ KATALOG VZP - ZP'!I424),"")</f>
        <v/>
      </c>
      <c r="J420" s="62" t="str">
        <f>IF(LEN('ÚHRADOVÝ KATALOG VZP - ZP'!J424)&gt;0,'ÚHRADOVÝ KATALOG VZP - ZP'!J424,"")</f>
        <v/>
      </c>
      <c r="K420" s="61" t="str">
        <f>IF(LEN('ÚHRADOVÝ KATALOG VZP - ZP'!K424)&gt;0,UPPER('ÚHRADOVÝ KATALOG VZP - ZP'!K424),"")</f>
        <v/>
      </c>
      <c r="L420" s="63" t="str">
        <f>IF(LEN('ÚHRADOVÝ KATALOG VZP - ZP'!L424)&gt;0,'ÚHRADOVÝ KATALOG VZP - ZP'!L424,"")</f>
        <v/>
      </c>
      <c r="M420" s="64" t="str">
        <f>IF(LEN('ÚHRADOVÝ KATALOG VZP - ZP'!M424)&gt;0,'ÚHRADOVÝ KATALOG VZP - ZP'!M424,"")</f>
        <v/>
      </c>
      <c r="N420" s="48" t="str">
        <f>IF(LEN('ÚHRADOVÝ KATALOG VZP - ZP'!$N424)&gt;0,'ÚHRADOVÝ KATALOG VZP - ZP'!$N424,"")</f>
        <v/>
      </c>
      <c r="O420" s="48" t="str">
        <f>IF(LEN('ÚHRADOVÝ KATALOG VZP - ZP'!$N424)&gt;0,'ÚHRADOVÝ KATALOG VZP - ZP'!$N424,"")</f>
        <v/>
      </c>
      <c r="P420" s="65"/>
      <c r="Q420" s="66" t="str">
        <f>IF(LEN('ÚHRADOVÝ KATALOG VZP - ZP'!Q424)&gt;0,'ÚHRADOVÝ KATALOG VZP - ZP'!Q424,"")</f>
        <v/>
      </c>
      <c r="R420" s="67" t="str">
        <f>IF(LEN('ÚHRADOVÝ KATALOG VZP - ZP'!O424)&gt;0,'ÚHRADOVÝ KATALOG VZP - ZP'!O424,"")</f>
        <v/>
      </c>
    </row>
    <row r="421" spans="1:18" ht="30" customHeight="1" x14ac:dyDescent="0.2">
      <c r="A421" s="81" t="str">
        <f>IF(LEN('VZP - KONTROLA'!S425)=0,"",'ÚHRADOVÝ KATALOG VZP - ZP'!A425)</f>
        <v/>
      </c>
      <c r="B421" s="82" t="str">
        <f>IF(LEN('ÚHRADOVÝ KATALOG VZP - ZP'!B425)&gt;0,'ÚHRADOVÝ KATALOG VZP - ZP'!B425,"")</f>
        <v/>
      </c>
      <c r="C421" s="102" t="str">
        <f>IF(LEN('ÚHRADOVÝ KATALOG VZP - ZP'!C425)&gt;0,UPPER('ÚHRADOVÝ KATALOG VZP - ZP'!C425),"")</f>
        <v/>
      </c>
      <c r="D421" s="60" t="str">
        <f>IF(LEN('ÚHRADOVÝ KATALOG VZP - ZP'!D425)&gt;0,UPPER('ÚHRADOVÝ KATALOG VZP - ZP'!D425),"")</f>
        <v/>
      </c>
      <c r="E421" s="61" t="str">
        <f>IF(LEN('ÚHRADOVÝ KATALOG VZP - ZP'!E425)&gt;0,'ÚHRADOVÝ KATALOG VZP - ZP'!E425,"")</f>
        <v/>
      </c>
      <c r="F421" s="61" t="str">
        <f>IF(LEN('ÚHRADOVÝ KATALOG VZP - ZP'!F425)&gt;0,UPPER('ÚHRADOVÝ KATALOG VZP - ZP'!F425),"")</f>
        <v/>
      </c>
      <c r="G421" s="61" t="str">
        <f>IF(LEN('ÚHRADOVÝ KATALOG VZP - ZP'!G425)&gt;0,UPPER('ÚHRADOVÝ KATALOG VZP - ZP'!G425),"")</f>
        <v/>
      </c>
      <c r="H421" s="61" t="str">
        <f>IF(LEN('ÚHRADOVÝ KATALOG VZP - ZP'!H425)&gt;0,UPPER('ÚHRADOVÝ KATALOG VZP - ZP'!H425),"")</f>
        <v/>
      </c>
      <c r="I421" s="61" t="str">
        <f>IF(LEN('ÚHRADOVÝ KATALOG VZP - ZP'!I425)&gt;0,UPPER('ÚHRADOVÝ KATALOG VZP - ZP'!I425),"")</f>
        <v/>
      </c>
      <c r="J421" s="62" t="str">
        <f>IF(LEN('ÚHRADOVÝ KATALOG VZP - ZP'!J425)&gt;0,'ÚHRADOVÝ KATALOG VZP - ZP'!J425,"")</f>
        <v/>
      </c>
      <c r="K421" s="61" t="str">
        <f>IF(LEN('ÚHRADOVÝ KATALOG VZP - ZP'!K425)&gt;0,UPPER('ÚHRADOVÝ KATALOG VZP - ZP'!K425),"")</f>
        <v/>
      </c>
      <c r="L421" s="63" t="str">
        <f>IF(LEN('ÚHRADOVÝ KATALOG VZP - ZP'!L425)&gt;0,'ÚHRADOVÝ KATALOG VZP - ZP'!L425,"")</f>
        <v/>
      </c>
      <c r="M421" s="64" t="str">
        <f>IF(LEN('ÚHRADOVÝ KATALOG VZP - ZP'!M425)&gt;0,'ÚHRADOVÝ KATALOG VZP - ZP'!M425,"")</f>
        <v/>
      </c>
      <c r="N421" s="48" t="str">
        <f>IF(LEN('ÚHRADOVÝ KATALOG VZP - ZP'!$N425)&gt;0,'ÚHRADOVÝ KATALOG VZP - ZP'!$N425,"")</f>
        <v/>
      </c>
      <c r="O421" s="48" t="str">
        <f>IF(LEN('ÚHRADOVÝ KATALOG VZP - ZP'!$N425)&gt;0,'ÚHRADOVÝ KATALOG VZP - ZP'!$N425,"")</f>
        <v/>
      </c>
      <c r="P421" s="65"/>
      <c r="Q421" s="66" t="str">
        <f>IF(LEN('ÚHRADOVÝ KATALOG VZP - ZP'!Q425)&gt;0,'ÚHRADOVÝ KATALOG VZP - ZP'!Q425,"")</f>
        <v/>
      </c>
      <c r="R421" s="67" t="str">
        <f>IF(LEN('ÚHRADOVÝ KATALOG VZP - ZP'!O425)&gt;0,'ÚHRADOVÝ KATALOG VZP - ZP'!O425,"")</f>
        <v/>
      </c>
    </row>
    <row r="422" spans="1:18" ht="30" customHeight="1" x14ac:dyDescent="0.2">
      <c r="A422" s="81" t="str">
        <f>IF(LEN('VZP - KONTROLA'!S426)=0,"",'ÚHRADOVÝ KATALOG VZP - ZP'!A426)</f>
        <v/>
      </c>
      <c r="B422" s="82" t="str">
        <f>IF(LEN('ÚHRADOVÝ KATALOG VZP - ZP'!B426)&gt;0,'ÚHRADOVÝ KATALOG VZP - ZP'!B426,"")</f>
        <v/>
      </c>
      <c r="C422" s="102" t="str">
        <f>IF(LEN('ÚHRADOVÝ KATALOG VZP - ZP'!C426)&gt;0,UPPER('ÚHRADOVÝ KATALOG VZP - ZP'!C426),"")</f>
        <v/>
      </c>
      <c r="D422" s="60" t="str">
        <f>IF(LEN('ÚHRADOVÝ KATALOG VZP - ZP'!D426)&gt;0,UPPER('ÚHRADOVÝ KATALOG VZP - ZP'!D426),"")</f>
        <v/>
      </c>
      <c r="E422" s="61" t="str">
        <f>IF(LEN('ÚHRADOVÝ KATALOG VZP - ZP'!E426)&gt;0,'ÚHRADOVÝ KATALOG VZP - ZP'!E426,"")</f>
        <v/>
      </c>
      <c r="F422" s="61" t="str">
        <f>IF(LEN('ÚHRADOVÝ KATALOG VZP - ZP'!F426)&gt;0,UPPER('ÚHRADOVÝ KATALOG VZP - ZP'!F426),"")</f>
        <v/>
      </c>
      <c r="G422" s="61" t="str">
        <f>IF(LEN('ÚHRADOVÝ KATALOG VZP - ZP'!G426)&gt;0,UPPER('ÚHRADOVÝ KATALOG VZP - ZP'!G426),"")</f>
        <v/>
      </c>
      <c r="H422" s="61" t="str">
        <f>IF(LEN('ÚHRADOVÝ KATALOG VZP - ZP'!H426)&gt;0,UPPER('ÚHRADOVÝ KATALOG VZP - ZP'!H426),"")</f>
        <v/>
      </c>
      <c r="I422" s="61" t="str">
        <f>IF(LEN('ÚHRADOVÝ KATALOG VZP - ZP'!I426)&gt;0,UPPER('ÚHRADOVÝ KATALOG VZP - ZP'!I426),"")</f>
        <v/>
      </c>
      <c r="J422" s="62" t="str">
        <f>IF(LEN('ÚHRADOVÝ KATALOG VZP - ZP'!J426)&gt;0,'ÚHRADOVÝ KATALOG VZP - ZP'!J426,"")</f>
        <v/>
      </c>
      <c r="K422" s="61" t="str">
        <f>IF(LEN('ÚHRADOVÝ KATALOG VZP - ZP'!K426)&gt;0,UPPER('ÚHRADOVÝ KATALOG VZP - ZP'!K426),"")</f>
        <v/>
      </c>
      <c r="L422" s="63" t="str">
        <f>IF(LEN('ÚHRADOVÝ KATALOG VZP - ZP'!L426)&gt;0,'ÚHRADOVÝ KATALOG VZP - ZP'!L426,"")</f>
        <v/>
      </c>
      <c r="M422" s="64" t="str">
        <f>IF(LEN('ÚHRADOVÝ KATALOG VZP - ZP'!M426)&gt;0,'ÚHRADOVÝ KATALOG VZP - ZP'!M426,"")</f>
        <v/>
      </c>
      <c r="N422" s="48" t="str">
        <f>IF(LEN('ÚHRADOVÝ KATALOG VZP - ZP'!$N426)&gt;0,'ÚHRADOVÝ KATALOG VZP - ZP'!$N426,"")</f>
        <v/>
      </c>
      <c r="O422" s="48" t="str">
        <f>IF(LEN('ÚHRADOVÝ KATALOG VZP - ZP'!$N426)&gt;0,'ÚHRADOVÝ KATALOG VZP - ZP'!$N426,"")</f>
        <v/>
      </c>
      <c r="P422" s="65"/>
      <c r="Q422" s="66" t="str">
        <f>IF(LEN('ÚHRADOVÝ KATALOG VZP - ZP'!Q426)&gt;0,'ÚHRADOVÝ KATALOG VZP - ZP'!Q426,"")</f>
        <v/>
      </c>
      <c r="R422" s="67" t="str">
        <f>IF(LEN('ÚHRADOVÝ KATALOG VZP - ZP'!O426)&gt;0,'ÚHRADOVÝ KATALOG VZP - ZP'!O426,"")</f>
        <v/>
      </c>
    </row>
    <row r="423" spans="1:18" ht="30" customHeight="1" x14ac:dyDescent="0.2">
      <c r="A423" s="81" t="str">
        <f>IF(LEN('VZP - KONTROLA'!S427)=0,"",'ÚHRADOVÝ KATALOG VZP - ZP'!A427)</f>
        <v/>
      </c>
      <c r="B423" s="82" t="str">
        <f>IF(LEN('ÚHRADOVÝ KATALOG VZP - ZP'!B427)&gt;0,'ÚHRADOVÝ KATALOG VZP - ZP'!B427,"")</f>
        <v/>
      </c>
      <c r="C423" s="102" t="str">
        <f>IF(LEN('ÚHRADOVÝ KATALOG VZP - ZP'!C427)&gt;0,UPPER('ÚHRADOVÝ KATALOG VZP - ZP'!C427),"")</f>
        <v/>
      </c>
      <c r="D423" s="60" t="str">
        <f>IF(LEN('ÚHRADOVÝ KATALOG VZP - ZP'!D427)&gt;0,UPPER('ÚHRADOVÝ KATALOG VZP - ZP'!D427),"")</f>
        <v/>
      </c>
      <c r="E423" s="61" t="str">
        <f>IF(LEN('ÚHRADOVÝ KATALOG VZP - ZP'!E427)&gt;0,'ÚHRADOVÝ KATALOG VZP - ZP'!E427,"")</f>
        <v/>
      </c>
      <c r="F423" s="61" t="str">
        <f>IF(LEN('ÚHRADOVÝ KATALOG VZP - ZP'!F427)&gt;0,UPPER('ÚHRADOVÝ KATALOG VZP - ZP'!F427),"")</f>
        <v/>
      </c>
      <c r="G423" s="61" t="str">
        <f>IF(LEN('ÚHRADOVÝ KATALOG VZP - ZP'!G427)&gt;0,UPPER('ÚHRADOVÝ KATALOG VZP - ZP'!G427),"")</f>
        <v/>
      </c>
      <c r="H423" s="61" t="str">
        <f>IF(LEN('ÚHRADOVÝ KATALOG VZP - ZP'!H427)&gt;0,UPPER('ÚHRADOVÝ KATALOG VZP - ZP'!H427),"")</f>
        <v/>
      </c>
      <c r="I423" s="61" t="str">
        <f>IF(LEN('ÚHRADOVÝ KATALOG VZP - ZP'!I427)&gt;0,UPPER('ÚHRADOVÝ KATALOG VZP - ZP'!I427),"")</f>
        <v/>
      </c>
      <c r="J423" s="62" t="str">
        <f>IF(LEN('ÚHRADOVÝ KATALOG VZP - ZP'!J427)&gt;0,'ÚHRADOVÝ KATALOG VZP - ZP'!J427,"")</f>
        <v/>
      </c>
      <c r="K423" s="61" t="str">
        <f>IF(LEN('ÚHRADOVÝ KATALOG VZP - ZP'!K427)&gt;0,UPPER('ÚHRADOVÝ KATALOG VZP - ZP'!K427),"")</f>
        <v/>
      </c>
      <c r="L423" s="63" t="str">
        <f>IF(LEN('ÚHRADOVÝ KATALOG VZP - ZP'!L427)&gt;0,'ÚHRADOVÝ KATALOG VZP - ZP'!L427,"")</f>
        <v/>
      </c>
      <c r="M423" s="64" t="str">
        <f>IF(LEN('ÚHRADOVÝ KATALOG VZP - ZP'!M427)&gt;0,'ÚHRADOVÝ KATALOG VZP - ZP'!M427,"")</f>
        <v/>
      </c>
      <c r="N423" s="48" t="str">
        <f>IF(LEN('ÚHRADOVÝ KATALOG VZP - ZP'!$N427)&gt;0,'ÚHRADOVÝ KATALOG VZP - ZP'!$N427,"")</f>
        <v/>
      </c>
      <c r="O423" s="48" t="str">
        <f>IF(LEN('ÚHRADOVÝ KATALOG VZP - ZP'!$N427)&gt;0,'ÚHRADOVÝ KATALOG VZP - ZP'!$N427,"")</f>
        <v/>
      </c>
      <c r="P423" s="65"/>
      <c r="Q423" s="66" t="str">
        <f>IF(LEN('ÚHRADOVÝ KATALOG VZP - ZP'!Q427)&gt;0,'ÚHRADOVÝ KATALOG VZP - ZP'!Q427,"")</f>
        <v/>
      </c>
      <c r="R423" s="67" t="str">
        <f>IF(LEN('ÚHRADOVÝ KATALOG VZP - ZP'!O427)&gt;0,'ÚHRADOVÝ KATALOG VZP - ZP'!O427,"")</f>
        <v/>
      </c>
    </row>
    <row r="424" spans="1:18" ht="30" customHeight="1" x14ac:dyDescent="0.2">
      <c r="A424" s="81" t="str">
        <f>IF(LEN('VZP - KONTROLA'!S428)=0,"",'ÚHRADOVÝ KATALOG VZP - ZP'!A428)</f>
        <v/>
      </c>
      <c r="B424" s="82" t="str">
        <f>IF(LEN('ÚHRADOVÝ KATALOG VZP - ZP'!B428)&gt;0,'ÚHRADOVÝ KATALOG VZP - ZP'!B428,"")</f>
        <v/>
      </c>
      <c r="C424" s="102" t="str">
        <f>IF(LEN('ÚHRADOVÝ KATALOG VZP - ZP'!C428)&gt;0,UPPER('ÚHRADOVÝ KATALOG VZP - ZP'!C428),"")</f>
        <v/>
      </c>
      <c r="D424" s="60" t="str">
        <f>IF(LEN('ÚHRADOVÝ KATALOG VZP - ZP'!D428)&gt;0,UPPER('ÚHRADOVÝ KATALOG VZP - ZP'!D428),"")</f>
        <v/>
      </c>
      <c r="E424" s="61" t="str">
        <f>IF(LEN('ÚHRADOVÝ KATALOG VZP - ZP'!E428)&gt;0,'ÚHRADOVÝ KATALOG VZP - ZP'!E428,"")</f>
        <v/>
      </c>
      <c r="F424" s="61" t="str">
        <f>IF(LEN('ÚHRADOVÝ KATALOG VZP - ZP'!F428)&gt;0,UPPER('ÚHRADOVÝ KATALOG VZP - ZP'!F428),"")</f>
        <v/>
      </c>
      <c r="G424" s="61" t="str">
        <f>IF(LEN('ÚHRADOVÝ KATALOG VZP - ZP'!G428)&gt;0,UPPER('ÚHRADOVÝ KATALOG VZP - ZP'!G428),"")</f>
        <v/>
      </c>
      <c r="H424" s="61" t="str">
        <f>IF(LEN('ÚHRADOVÝ KATALOG VZP - ZP'!H428)&gt;0,UPPER('ÚHRADOVÝ KATALOG VZP - ZP'!H428),"")</f>
        <v/>
      </c>
      <c r="I424" s="61" t="str">
        <f>IF(LEN('ÚHRADOVÝ KATALOG VZP - ZP'!I428)&gt;0,UPPER('ÚHRADOVÝ KATALOG VZP - ZP'!I428),"")</f>
        <v/>
      </c>
      <c r="J424" s="62" t="str">
        <f>IF(LEN('ÚHRADOVÝ KATALOG VZP - ZP'!J428)&gt;0,'ÚHRADOVÝ KATALOG VZP - ZP'!J428,"")</f>
        <v/>
      </c>
      <c r="K424" s="61" t="str">
        <f>IF(LEN('ÚHRADOVÝ KATALOG VZP - ZP'!K428)&gt;0,UPPER('ÚHRADOVÝ KATALOG VZP - ZP'!K428),"")</f>
        <v/>
      </c>
      <c r="L424" s="63" t="str">
        <f>IF(LEN('ÚHRADOVÝ KATALOG VZP - ZP'!L428)&gt;0,'ÚHRADOVÝ KATALOG VZP - ZP'!L428,"")</f>
        <v/>
      </c>
      <c r="M424" s="64" t="str">
        <f>IF(LEN('ÚHRADOVÝ KATALOG VZP - ZP'!M428)&gt;0,'ÚHRADOVÝ KATALOG VZP - ZP'!M428,"")</f>
        <v/>
      </c>
      <c r="N424" s="48" t="str">
        <f>IF(LEN('ÚHRADOVÝ KATALOG VZP - ZP'!$N428)&gt;0,'ÚHRADOVÝ KATALOG VZP - ZP'!$N428,"")</f>
        <v/>
      </c>
      <c r="O424" s="48" t="str">
        <f>IF(LEN('ÚHRADOVÝ KATALOG VZP - ZP'!$N428)&gt;0,'ÚHRADOVÝ KATALOG VZP - ZP'!$N428,"")</f>
        <v/>
      </c>
      <c r="P424" s="65"/>
      <c r="Q424" s="66" t="str">
        <f>IF(LEN('ÚHRADOVÝ KATALOG VZP - ZP'!Q428)&gt;0,'ÚHRADOVÝ KATALOG VZP - ZP'!Q428,"")</f>
        <v/>
      </c>
      <c r="R424" s="67" t="str">
        <f>IF(LEN('ÚHRADOVÝ KATALOG VZP - ZP'!O428)&gt;0,'ÚHRADOVÝ KATALOG VZP - ZP'!O428,"")</f>
        <v/>
      </c>
    </row>
    <row r="425" spans="1:18" ht="30" customHeight="1" x14ac:dyDescent="0.2">
      <c r="A425" s="81" t="str">
        <f>IF(LEN('VZP - KONTROLA'!S429)=0,"",'ÚHRADOVÝ KATALOG VZP - ZP'!A429)</f>
        <v/>
      </c>
      <c r="B425" s="82" t="str">
        <f>IF(LEN('ÚHRADOVÝ KATALOG VZP - ZP'!B429)&gt;0,'ÚHRADOVÝ KATALOG VZP - ZP'!B429,"")</f>
        <v/>
      </c>
      <c r="C425" s="102" t="str">
        <f>IF(LEN('ÚHRADOVÝ KATALOG VZP - ZP'!C429)&gt;0,UPPER('ÚHRADOVÝ KATALOG VZP - ZP'!C429),"")</f>
        <v/>
      </c>
      <c r="D425" s="60" t="str">
        <f>IF(LEN('ÚHRADOVÝ KATALOG VZP - ZP'!D429)&gt;0,UPPER('ÚHRADOVÝ KATALOG VZP - ZP'!D429),"")</f>
        <v/>
      </c>
      <c r="E425" s="61" t="str">
        <f>IF(LEN('ÚHRADOVÝ KATALOG VZP - ZP'!E429)&gt;0,'ÚHRADOVÝ KATALOG VZP - ZP'!E429,"")</f>
        <v/>
      </c>
      <c r="F425" s="61" t="str">
        <f>IF(LEN('ÚHRADOVÝ KATALOG VZP - ZP'!F429)&gt;0,UPPER('ÚHRADOVÝ KATALOG VZP - ZP'!F429),"")</f>
        <v/>
      </c>
      <c r="G425" s="61" t="str">
        <f>IF(LEN('ÚHRADOVÝ KATALOG VZP - ZP'!G429)&gt;0,UPPER('ÚHRADOVÝ KATALOG VZP - ZP'!G429),"")</f>
        <v/>
      </c>
      <c r="H425" s="61" t="str">
        <f>IF(LEN('ÚHRADOVÝ KATALOG VZP - ZP'!H429)&gt;0,UPPER('ÚHRADOVÝ KATALOG VZP - ZP'!H429),"")</f>
        <v/>
      </c>
      <c r="I425" s="61" t="str">
        <f>IF(LEN('ÚHRADOVÝ KATALOG VZP - ZP'!I429)&gt;0,UPPER('ÚHRADOVÝ KATALOG VZP - ZP'!I429),"")</f>
        <v/>
      </c>
      <c r="J425" s="62" t="str">
        <f>IF(LEN('ÚHRADOVÝ KATALOG VZP - ZP'!J429)&gt;0,'ÚHRADOVÝ KATALOG VZP - ZP'!J429,"")</f>
        <v/>
      </c>
      <c r="K425" s="61" t="str">
        <f>IF(LEN('ÚHRADOVÝ KATALOG VZP - ZP'!K429)&gt;0,UPPER('ÚHRADOVÝ KATALOG VZP - ZP'!K429),"")</f>
        <v/>
      </c>
      <c r="L425" s="63" t="str">
        <f>IF(LEN('ÚHRADOVÝ KATALOG VZP - ZP'!L429)&gt;0,'ÚHRADOVÝ KATALOG VZP - ZP'!L429,"")</f>
        <v/>
      </c>
      <c r="M425" s="64" t="str">
        <f>IF(LEN('ÚHRADOVÝ KATALOG VZP - ZP'!M429)&gt;0,'ÚHRADOVÝ KATALOG VZP - ZP'!M429,"")</f>
        <v/>
      </c>
      <c r="N425" s="48" t="str">
        <f>IF(LEN('ÚHRADOVÝ KATALOG VZP - ZP'!$N429)&gt;0,'ÚHRADOVÝ KATALOG VZP - ZP'!$N429,"")</f>
        <v/>
      </c>
      <c r="O425" s="48" t="str">
        <f>IF(LEN('ÚHRADOVÝ KATALOG VZP - ZP'!$N429)&gt;0,'ÚHRADOVÝ KATALOG VZP - ZP'!$N429,"")</f>
        <v/>
      </c>
      <c r="P425" s="65"/>
      <c r="Q425" s="66" t="str">
        <f>IF(LEN('ÚHRADOVÝ KATALOG VZP - ZP'!Q429)&gt;0,'ÚHRADOVÝ KATALOG VZP - ZP'!Q429,"")</f>
        <v/>
      </c>
      <c r="R425" s="67" t="str">
        <f>IF(LEN('ÚHRADOVÝ KATALOG VZP - ZP'!O429)&gt;0,'ÚHRADOVÝ KATALOG VZP - ZP'!O429,"")</f>
        <v/>
      </c>
    </row>
    <row r="426" spans="1:18" ht="30" customHeight="1" x14ac:dyDescent="0.2">
      <c r="A426" s="81" t="str">
        <f>IF(LEN('VZP - KONTROLA'!S430)=0,"",'ÚHRADOVÝ KATALOG VZP - ZP'!A430)</f>
        <v/>
      </c>
      <c r="B426" s="82" t="str">
        <f>IF(LEN('ÚHRADOVÝ KATALOG VZP - ZP'!B430)&gt;0,'ÚHRADOVÝ KATALOG VZP - ZP'!B430,"")</f>
        <v/>
      </c>
      <c r="C426" s="102" t="str">
        <f>IF(LEN('ÚHRADOVÝ KATALOG VZP - ZP'!C430)&gt;0,UPPER('ÚHRADOVÝ KATALOG VZP - ZP'!C430),"")</f>
        <v/>
      </c>
      <c r="D426" s="60" t="str">
        <f>IF(LEN('ÚHRADOVÝ KATALOG VZP - ZP'!D430)&gt;0,UPPER('ÚHRADOVÝ KATALOG VZP - ZP'!D430),"")</f>
        <v/>
      </c>
      <c r="E426" s="61" t="str">
        <f>IF(LEN('ÚHRADOVÝ KATALOG VZP - ZP'!E430)&gt;0,'ÚHRADOVÝ KATALOG VZP - ZP'!E430,"")</f>
        <v/>
      </c>
      <c r="F426" s="61" t="str">
        <f>IF(LEN('ÚHRADOVÝ KATALOG VZP - ZP'!F430)&gt;0,UPPER('ÚHRADOVÝ KATALOG VZP - ZP'!F430),"")</f>
        <v/>
      </c>
      <c r="G426" s="61" t="str">
        <f>IF(LEN('ÚHRADOVÝ KATALOG VZP - ZP'!G430)&gt;0,UPPER('ÚHRADOVÝ KATALOG VZP - ZP'!G430),"")</f>
        <v/>
      </c>
      <c r="H426" s="61" t="str">
        <f>IF(LEN('ÚHRADOVÝ KATALOG VZP - ZP'!H430)&gt;0,UPPER('ÚHRADOVÝ KATALOG VZP - ZP'!H430),"")</f>
        <v/>
      </c>
      <c r="I426" s="61" t="str">
        <f>IF(LEN('ÚHRADOVÝ KATALOG VZP - ZP'!I430)&gt;0,UPPER('ÚHRADOVÝ KATALOG VZP - ZP'!I430),"")</f>
        <v/>
      </c>
      <c r="J426" s="62" t="str">
        <f>IF(LEN('ÚHRADOVÝ KATALOG VZP - ZP'!J430)&gt;0,'ÚHRADOVÝ KATALOG VZP - ZP'!J430,"")</f>
        <v/>
      </c>
      <c r="K426" s="61" t="str">
        <f>IF(LEN('ÚHRADOVÝ KATALOG VZP - ZP'!K430)&gt;0,UPPER('ÚHRADOVÝ KATALOG VZP - ZP'!K430),"")</f>
        <v/>
      </c>
      <c r="L426" s="63" t="str">
        <f>IF(LEN('ÚHRADOVÝ KATALOG VZP - ZP'!L430)&gt;0,'ÚHRADOVÝ KATALOG VZP - ZP'!L430,"")</f>
        <v/>
      </c>
      <c r="M426" s="64" t="str">
        <f>IF(LEN('ÚHRADOVÝ KATALOG VZP - ZP'!M430)&gt;0,'ÚHRADOVÝ KATALOG VZP - ZP'!M430,"")</f>
        <v/>
      </c>
      <c r="N426" s="48" t="str">
        <f>IF(LEN('ÚHRADOVÝ KATALOG VZP - ZP'!$N430)&gt;0,'ÚHRADOVÝ KATALOG VZP - ZP'!$N430,"")</f>
        <v/>
      </c>
      <c r="O426" s="48" t="str">
        <f>IF(LEN('ÚHRADOVÝ KATALOG VZP - ZP'!$N430)&gt;0,'ÚHRADOVÝ KATALOG VZP - ZP'!$N430,"")</f>
        <v/>
      </c>
      <c r="P426" s="65"/>
      <c r="Q426" s="66" t="str">
        <f>IF(LEN('ÚHRADOVÝ KATALOG VZP - ZP'!Q430)&gt;0,'ÚHRADOVÝ KATALOG VZP - ZP'!Q430,"")</f>
        <v/>
      </c>
      <c r="R426" s="67" t="str">
        <f>IF(LEN('ÚHRADOVÝ KATALOG VZP - ZP'!O430)&gt;0,'ÚHRADOVÝ KATALOG VZP - ZP'!O430,"")</f>
        <v/>
      </c>
    </row>
    <row r="427" spans="1:18" ht="30" customHeight="1" x14ac:dyDescent="0.2">
      <c r="A427" s="81" t="str">
        <f>IF(LEN('VZP - KONTROLA'!S431)=0,"",'ÚHRADOVÝ KATALOG VZP - ZP'!A431)</f>
        <v/>
      </c>
      <c r="B427" s="82" t="str">
        <f>IF(LEN('ÚHRADOVÝ KATALOG VZP - ZP'!B431)&gt;0,'ÚHRADOVÝ KATALOG VZP - ZP'!B431,"")</f>
        <v/>
      </c>
      <c r="C427" s="102" t="str">
        <f>IF(LEN('ÚHRADOVÝ KATALOG VZP - ZP'!C431)&gt;0,UPPER('ÚHRADOVÝ KATALOG VZP - ZP'!C431),"")</f>
        <v/>
      </c>
      <c r="D427" s="60" t="str">
        <f>IF(LEN('ÚHRADOVÝ KATALOG VZP - ZP'!D431)&gt;0,UPPER('ÚHRADOVÝ KATALOG VZP - ZP'!D431),"")</f>
        <v/>
      </c>
      <c r="E427" s="61" t="str">
        <f>IF(LEN('ÚHRADOVÝ KATALOG VZP - ZP'!E431)&gt;0,'ÚHRADOVÝ KATALOG VZP - ZP'!E431,"")</f>
        <v/>
      </c>
      <c r="F427" s="61" t="str">
        <f>IF(LEN('ÚHRADOVÝ KATALOG VZP - ZP'!F431)&gt;0,UPPER('ÚHRADOVÝ KATALOG VZP - ZP'!F431),"")</f>
        <v/>
      </c>
      <c r="G427" s="61" t="str">
        <f>IF(LEN('ÚHRADOVÝ KATALOG VZP - ZP'!G431)&gt;0,UPPER('ÚHRADOVÝ KATALOG VZP - ZP'!G431),"")</f>
        <v/>
      </c>
      <c r="H427" s="61" t="str">
        <f>IF(LEN('ÚHRADOVÝ KATALOG VZP - ZP'!H431)&gt;0,UPPER('ÚHRADOVÝ KATALOG VZP - ZP'!H431),"")</f>
        <v/>
      </c>
      <c r="I427" s="61" t="str">
        <f>IF(LEN('ÚHRADOVÝ KATALOG VZP - ZP'!I431)&gt;0,UPPER('ÚHRADOVÝ KATALOG VZP - ZP'!I431),"")</f>
        <v/>
      </c>
      <c r="J427" s="62" t="str">
        <f>IF(LEN('ÚHRADOVÝ KATALOG VZP - ZP'!J431)&gt;0,'ÚHRADOVÝ KATALOG VZP - ZP'!J431,"")</f>
        <v/>
      </c>
      <c r="K427" s="61" t="str">
        <f>IF(LEN('ÚHRADOVÝ KATALOG VZP - ZP'!K431)&gt;0,UPPER('ÚHRADOVÝ KATALOG VZP - ZP'!K431),"")</f>
        <v/>
      </c>
      <c r="L427" s="63" t="str">
        <f>IF(LEN('ÚHRADOVÝ KATALOG VZP - ZP'!L431)&gt;0,'ÚHRADOVÝ KATALOG VZP - ZP'!L431,"")</f>
        <v/>
      </c>
      <c r="M427" s="64" t="str">
        <f>IF(LEN('ÚHRADOVÝ KATALOG VZP - ZP'!M431)&gt;0,'ÚHRADOVÝ KATALOG VZP - ZP'!M431,"")</f>
        <v/>
      </c>
      <c r="N427" s="48" t="str">
        <f>IF(LEN('ÚHRADOVÝ KATALOG VZP - ZP'!$N431)&gt;0,'ÚHRADOVÝ KATALOG VZP - ZP'!$N431,"")</f>
        <v/>
      </c>
      <c r="O427" s="48" t="str">
        <f>IF(LEN('ÚHRADOVÝ KATALOG VZP - ZP'!$N431)&gt;0,'ÚHRADOVÝ KATALOG VZP - ZP'!$N431,"")</f>
        <v/>
      </c>
      <c r="P427" s="65"/>
      <c r="Q427" s="66" t="str">
        <f>IF(LEN('ÚHRADOVÝ KATALOG VZP - ZP'!Q431)&gt;0,'ÚHRADOVÝ KATALOG VZP - ZP'!Q431,"")</f>
        <v/>
      </c>
      <c r="R427" s="67" t="str">
        <f>IF(LEN('ÚHRADOVÝ KATALOG VZP - ZP'!O431)&gt;0,'ÚHRADOVÝ KATALOG VZP - ZP'!O431,"")</f>
        <v/>
      </c>
    </row>
    <row r="428" spans="1:18" ht="30" customHeight="1" x14ac:dyDescent="0.2">
      <c r="A428" s="81" t="str">
        <f>IF(LEN('VZP - KONTROLA'!S432)=0,"",'ÚHRADOVÝ KATALOG VZP - ZP'!A432)</f>
        <v/>
      </c>
      <c r="B428" s="82" t="str">
        <f>IF(LEN('ÚHRADOVÝ KATALOG VZP - ZP'!B432)&gt;0,'ÚHRADOVÝ KATALOG VZP - ZP'!B432,"")</f>
        <v/>
      </c>
      <c r="C428" s="102" t="str">
        <f>IF(LEN('ÚHRADOVÝ KATALOG VZP - ZP'!C432)&gt;0,UPPER('ÚHRADOVÝ KATALOG VZP - ZP'!C432),"")</f>
        <v/>
      </c>
      <c r="D428" s="60" t="str">
        <f>IF(LEN('ÚHRADOVÝ KATALOG VZP - ZP'!D432)&gt;0,UPPER('ÚHRADOVÝ KATALOG VZP - ZP'!D432),"")</f>
        <v/>
      </c>
      <c r="E428" s="61" t="str">
        <f>IF(LEN('ÚHRADOVÝ KATALOG VZP - ZP'!E432)&gt;0,'ÚHRADOVÝ KATALOG VZP - ZP'!E432,"")</f>
        <v/>
      </c>
      <c r="F428" s="61" t="str">
        <f>IF(LEN('ÚHRADOVÝ KATALOG VZP - ZP'!F432)&gt;0,UPPER('ÚHRADOVÝ KATALOG VZP - ZP'!F432),"")</f>
        <v/>
      </c>
      <c r="G428" s="61" t="str">
        <f>IF(LEN('ÚHRADOVÝ KATALOG VZP - ZP'!G432)&gt;0,UPPER('ÚHRADOVÝ KATALOG VZP - ZP'!G432),"")</f>
        <v/>
      </c>
      <c r="H428" s="61" t="str">
        <f>IF(LEN('ÚHRADOVÝ KATALOG VZP - ZP'!H432)&gt;0,UPPER('ÚHRADOVÝ KATALOG VZP - ZP'!H432),"")</f>
        <v/>
      </c>
      <c r="I428" s="61" t="str">
        <f>IF(LEN('ÚHRADOVÝ KATALOG VZP - ZP'!I432)&gt;0,UPPER('ÚHRADOVÝ KATALOG VZP - ZP'!I432),"")</f>
        <v/>
      </c>
      <c r="J428" s="62" t="str">
        <f>IF(LEN('ÚHRADOVÝ KATALOG VZP - ZP'!J432)&gt;0,'ÚHRADOVÝ KATALOG VZP - ZP'!J432,"")</f>
        <v/>
      </c>
      <c r="K428" s="61" t="str">
        <f>IF(LEN('ÚHRADOVÝ KATALOG VZP - ZP'!K432)&gt;0,UPPER('ÚHRADOVÝ KATALOG VZP - ZP'!K432),"")</f>
        <v/>
      </c>
      <c r="L428" s="63" t="str">
        <f>IF(LEN('ÚHRADOVÝ KATALOG VZP - ZP'!L432)&gt;0,'ÚHRADOVÝ KATALOG VZP - ZP'!L432,"")</f>
        <v/>
      </c>
      <c r="M428" s="64" t="str">
        <f>IF(LEN('ÚHRADOVÝ KATALOG VZP - ZP'!M432)&gt;0,'ÚHRADOVÝ KATALOG VZP - ZP'!M432,"")</f>
        <v/>
      </c>
      <c r="N428" s="48" t="str">
        <f>IF(LEN('ÚHRADOVÝ KATALOG VZP - ZP'!$N432)&gt;0,'ÚHRADOVÝ KATALOG VZP - ZP'!$N432,"")</f>
        <v/>
      </c>
      <c r="O428" s="48" t="str">
        <f>IF(LEN('ÚHRADOVÝ KATALOG VZP - ZP'!$N432)&gt;0,'ÚHRADOVÝ KATALOG VZP - ZP'!$N432,"")</f>
        <v/>
      </c>
      <c r="P428" s="65"/>
      <c r="Q428" s="66" t="str">
        <f>IF(LEN('ÚHRADOVÝ KATALOG VZP - ZP'!Q432)&gt;0,'ÚHRADOVÝ KATALOG VZP - ZP'!Q432,"")</f>
        <v/>
      </c>
      <c r="R428" s="67" t="str">
        <f>IF(LEN('ÚHRADOVÝ KATALOG VZP - ZP'!O432)&gt;0,'ÚHRADOVÝ KATALOG VZP - ZP'!O432,"")</f>
        <v/>
      </c>
    </row>
    <row r="429" spans="1:18" ht="30" customHeight="1" x14ac:dyDescent="0.2">
      <c r="A429" s="81" t="str">
        <f>IF(LEN('VZP - KONTROLA'!S433)=0,"",'ÚHRADOVÝ KATALOG VZP - ZP'!A433)</f>
        <v/>
      </c>
      <c r="B429" s="82" t="str">
        <f>IF(LEN('ÚHRADOVÝ KATALOG VZP - ZP'!B433)&gt;0,'ÚHRADOVÝ KATALOG VZP - ZP'!B433,"")</f>
        <v/>
      </c>
      <c r="C429" s="102" t="str">
        <f>IF(LEN('ÚHRADOVÝ KATALOG VZP - ZP'!C433)&gt;0,UPPER('ÚHRADOVÝ KATALOG VZP - ZP'!C433),"")</f>
        <v/>
      </c>
      <c r="D429" s="60" t="str">
        <f>IF(LEN('ÚHRADOVÝ KATALOG VZP - ZP'!D433)&gt;0,UPPER('ÚHRADOVÝ KATALOG VZP - ZP'!D433),"")</f>
        <v/>
      </c>
      <c r="E429" s="61" t="str">
        <f>IF(LEN('ÚHRADOVÝ KATALOG VZP - ZP'!E433)&gt;0,'ÚHRADOVÝ KATALOG VZP - ZP'!E433,"")</f>
        <v/>
      </c>
      <c r="F429" s="61" t="str">
        <f>IF(LEN('ÚHRADOVÝ KATALOG VZP - ZP'!F433)&gt;0,UPPER('ÚHRADOVÝ KATALOG VZP - ZP'!F433),"")</f>
        <v/>
      </c>
      <c r="G429" s="61" t="str">
        <f>IF(LEN('ÚHRADOVÝ KATALOG VZP - ZP'!G433)&gt;0,UPPER('ÚHRADOVÝ KATALOG VZP - ZP'!G433),"")</f>
        <v/>
      </c>
      <c r="H429" s="61" t="str">
        <f>IF(LEN('ÚHRADOVÝ KATALOG VZP - ZP'!H433)&gt;0,UPPER('ÚHRADOVÝ KATALOG VZP - ZP'!H433),"")</f>
        <v/>
      </c>
      <c r="I429" s="61" t="str">
        <f>IF(LEN('ÚHRADOVÝ KATALOG VZP - ZP'!I433)&gt;0,UPPER('ÚHRADOVÝ KATALOG VZP - ZP'!I433),"")</f>
        <v/>
      </c>
      <c r="J429" s="62" t="str">
        <f>IF(LEN('ÚHRADOVÝ KATALOG VZP - ZP'!J433)&gt;0,'ÚHRADOVÝ KATALOG VZP - ZP'!J433,"")</f>
        <v/>
      </c>
      <c r="K429" s="61" t="str">
        <f>IF(LEN('ÚHRADOVÝ KATALOG VZP - ZP'!K433)&gt;0,UPPER('ÚHRADOVÝ KATALOG VZP - ZP'!K433),"")</f>
        <v/>
      </c>
      <c r="L429" s="63" t="str">
        <f>IF(LEN('ÚHRADOVÝ KATALOG VZP - ZP'!L433)&gt;0,'ÚHRADOVÝ KATALOG VZP - ZP'!L433,"")</f>
        <v/>
      </c>
      <c r="M429" s="64" t="str">
        <f>IF(LEN('ÚHRADOVÝ KATALOG VZP - ZP'!M433)&gt;0,'ÚHRADOVÝ KATALOG VZP - ZP'!M433,"")</f>
        <v/>
      </c>
      <c r="N429" s="48" t="str">
        <f>IF(LEN('ÚHRADOVÝ KATALOG VZP - ZP'!$N433)&gt;0,'ÚHRADOVÝ KATALOG VZP - ZP'!$N433,"")</f>
        <v/>
      </c>
      <c r="O429" s="48" t="str">
        <f>IF(LEN('ÚHRADOVÝ KATALOG VZP - ZP'!$N433)&gt;0,'ÚHRADOVÝ KATALOG VZP - ZP'!$N433,"")</f>
        <v/>
      </c>
      <c r="P429" s="65"/>
      <c r="Q429" s="66" t="str">
        <f>IF(LEN('ÚHRADOVÝ KATALOG VZP - ZP'!Q433)&gt;0,'ÚHRADOVÝ KATALOG VZP - ZP'!Q433,"")</f>
        <v/>
      </c>
      <c r="R429" s="67" t="str">
        <f>IF(LEN('ÚHRADOVÝ KATALOG VZP - ZP'!O433)&gt;0,'ÚHRADOVÝ KATALOG VZP - ZP'!O433,"")</f>
        <v/>
      </c>
    </row>
    <row r="430" spans="1:18" ht="30" customHeight="1" x14ac:dyDescent="0.2">
      <c r="A430" s="81" t="str">
        <f>IF(LEN('VZP - KONTROLA'!S434)=0,"",'ÚHRADOVÝ KATALOG VZP - ZP'!A434)</f>
        <v/>
      </c>
      <c r="B430" s="82" t="str">
        <f>IF(LEN('ÚHRADOVÝ KATALOG VZP - ZP'!B434)&gt;0,'ÚHRADOVÝ KATALOG VZP - ZP'!B434,"")</f>
        <v/>
      </c>
      <c r="C430" s="102" t="str">
        <f>IF(LEN('ÚHRADOVÝ KATALOG VZP - ZP'!C434)&gt;0,UPPER('ÚHRADOVÝ KATALOG VZP - ZP'!C434),"")</f>
        <v/>
      </c>
      <c r="D430" s="60" t="str">
        <f>IF(LEN('ÚHRADOVÝ KATALOG VZP - ZP'!D434)&gt;0,UPPER('ÚHRADOVÝ KATALOG VZP - ZP'!D434),"")</f>
        <v/>
      </c>
      <c r="E430" s="61" t="str">
        <f>IF(LEN('ÚHRADOVÝ KATALOG VZP - ZP'!E434)&gt;0,'ÚHRADOVÝ KATALOG VZP - ZP'!E434,"")</f>
        <v/>
      </c>
      <c r="F430" s="61" t="str">
        <f>IF(LEN('ÚHRADOVÝ KATALOG VZP - ZP'!F434)&gt;0,UPPER('ÚHRADOVÝ KATALOG VZP - ZP'!F434),"")</f>
        <v/>
      </c>
      <c r="G430" s="61" t="str">
        <f>IF(LEN('ÚHRADOVÝ KATALOG VZP - ZP'!G434)&gt;0,UPPER('ÚHRADOVÝ KATALOG VZP - ZP'!G434),"")</f>
        <v/>
      </c>
      <c r="H430" s="61" t="str">
        <f>IF(LEN('ÚHRADOVÝ KATALOG VZP - ZP'!H434)&gt;0,UPPER('ÚHRADOVÝ KATALOG VZP - ZP'!H434),"")</f>
        <v/>
      </c>
      <c r="I430" s="61" t="str">
        <f>IF(LEN('ÚHRADOVÝ KATALOG VZP - ZP'!I434)&gt;0,UPPER('ÚHRADOVÝ KATALOG VZP - ZP'!I434),"")</f>
        <v/>
      </c>
      <c r="J430" s="62" t="str">
        <f>IF(LEN('ÚHRADOVÝ KATALOG VZP - ZP'!J434)&gt;0,'ÚHRADOVÝ KATALOG VZP - ZP'!J434,"")</f>
        <v/>
      </c>
      <c r="K430" s="61" t="str">
        <f>IF(LEN('ÚHRADOVÝ KATALOG VZP - ZP'!K434)&gt;0,UPPER('ÚHRADOVÝ KATALOG VZP - ZP'!K434),"")</f>
        <v/>
      </c>
      <c r="L430" s="63" t="str">
        <f>IF(LEN('ÚHRADOVÝ KATALOG VZP - ZP'!L434)&gt;0,'ÚHRADOVÝ KATALOG VZP - ZP'!L434,"")</f>
        <v/>
      </c>
      <c r="M430" s="64" t="str">
        <f>IF(LEN('ÚHRADOVÝ KATALOG VZP - ZP'!M434)&gt;0,'ÚHRADOVÝ KATALOG VZP - ZP'!M434,"")</f>
        <v/>
      </c>
      <c r="N430" s="48" t="str">
        <f>IF(LEN('ÚHRADOVÝ KATALOG VZP - ZP'!$N434)&gt;0,'ÚHRADOVÝ KATALOG VZP - ZP'!$N434,"")</f>
        <v/>
      </c>
      <c r="O430" s="48" t="str">
        <f>IF(LEN('ÚHRADOVÝ KATALOG VZP - ZP'!$N434)&gt;0,'ÚHRADOVÝ KATALOG VZP - ZP'!$N434,"")</f>
        <v/>
      </c>
      <c r="P430" s="65"/>
      <c r="Q430" s="66" t="str">
        <f>IF(LEN('ÚHRADOVÝ KATALOG VZP - ZP'!Q434)&gt;0,'ÚHRADOVÝ KATALOG VZP - ZP'!Q434,"")</f>
        <v/>
      </c>
      <c r="R430" s="67" t="str">
        <f>IF(LEN('ÚHRADOVÝ KATALOG VZP - ZP'!O434)&gt;0,'ÚHRADOVÝ KATALOG VZP - ZP'!O434,"")</f>
        <v/>
      </c>
    </row>
    <row r="431" spans="1:18" ht="30" customHeight="1" x14ac:dyDescent="0.2">
      <c r="A431" s="81" t="str">
        <f>IF(LEN('VZP - KONTROLA'!S435)=0,"",'ÚHRADOVÝ KATALOG VZP - ZP'!A435)</f>
        <v/>
      </c>
      <c r="B431" s="82" t="str">
        <f>IF(LEN('ÚHRADOVÝ KATALOG VZP - ZP'!B435)&gt;0,'ÚHRADOVÝ KATALOG VZP - ZP'!B435,"")</f>
        <v/>
      </c>
      <c r="C431" s="102" t="str">
        <f>IF(LEN('ÚHRADOVÝ KATALOG VZP - ZP'!C435)&gt;0,UPPER('ÚHRADOVÝ KATALOG VZP - ZP'!C435),"")</f>
        <v/>
      </c>
      <c r="D431" s="60" t="str">
        <f>IF(LEN('ÚHRADOVÝ KATALOG VZP - ZP'!D435)&gt;0,UPPER('ÚHRADOVÝ KATALOG VZP - ZP'!D435),"")</f>
        <v/>
      </c>
      <c r="E431" s="61" t="str">
        <f>IF(LEN('ÚHRADOVÝ KATALOG VZP - ZP'!E435)&gt;0,'ÚHRADOVÝ KATALOG VZP - ZP'!E435,"")</f>
        <v/>
      </c>
      <c r="F431" s="61" t="str">
        <f>IF(LEN('ÚHRADOVÝ KATALOG VZP - ZP'!F435)&gt;0,UPPER('ÚHRADOVÝ KATALOG VZP - ZP'!F435),"")</f>
        <v/>
      </c>
      <c r="G431" s="61" t="str">
        <f>IF(LEN('ÚHRADOVÝ KATALOG VZP - ZP'!G435)&gt;0,UPPER('ÚHRADOVÝ KATALOG VZP - ZP'!G435),"")</f>
        <v/>
      </c>
      <c r="H431" s="61" t="str">
        <f>IF(LEN('ÚHRADOVÝ KATALOG VZP - ZP'!H435)&gt;0,UPPER('ÚHRADOVÝ KATALOG VZP - ZP'!H435),"")</f>
        <v/>
      </c>
      <c r="I431" s="61" t="str">
        <f>IF(LEN('ÚHRADOVÝ KATALOG VZP - ZP'!I435)&gt;0,UPPER('ÚHRADOVÝ KATALOG VZP - ZP'!I435),"")</f>
        <v/>
      </c>
      <c r="J431" s="62" t="str">
        <f>IF(LEN('ÚHRADOVÝ KATALOG VZP - ZP'!J435)&gt;0,'ÚHRADOVÝ KATALOG VZP - ZP'!J435,"")</f>
        <v/>
      </c>
      <c r="K431" s="61" t="str">
        <f>IF(LEN('ÚHRADOVÝ KATALOG VZP - ZP'!K435)&gt;0,UPPER('ÚHRADOVÝ KATALOG VZP - ZP'!K435),"")</f>
        <v/>
      </c>
      <c r="L431" s="63" t="str">
        <f>IF(LEN('ÚHRADOVÝ KATALOG VZP - ZP'!L435)&gt;0,'ÚHRADOVÝ KATALOG VZP - ZP'!L435,"")</f>
        <v/>
      </c>
      <c r="M431" s="64" t="str">
        <f>IF(LEN('ÚHRADOVÝ KATALOG VZP - ZP'!M435)&gt;0,'ÚHRADOVÝ KATALOG VZP - ZP'!M435,"")</f>
        <v/>
      </c>
      <c r="N431" s="48" t="str">
        <f>IF(LEN('ÚHRADOVÝ KATALOG VZP - ZP'!$N435)&gt;0,'ÚHRADOVÝ KATALOG VZP - ZP'!$N435,"")</f>
        <v/>
      </c>
      <c r="O431" s="48" t="str">
        <f>IF(LEN('ÚHRADOVÝ KATALOG VZP - ZP'!$N435)&gt;0,'ÚHRADOVÝ KATALOG VZP - ZP'!$N435,"")</f>
        <v/>
      </c>
      <c r="P431" s="65"/>
      <c r="Q431" s="66" t="str">
        <f>IF(LEN('ÚHRADOVÝ KATALOG VZP - ZP'!Q435)&gt;0,'ÚHRADOVÝ KATALOG VZP - ZP'!Q435,"")</f>
        <v/>
      </c>
      <c r="R431" s="67" t="str">
        <f>IF(LEN('ÚHRADOVÝ KATALOG VZP - ZP'!O435)&gt;0,'ÚHRADOVÝ KATALOG VZP - ZP'!O435,"")</f>
        <v/>
      </c>
    </row>
    <row r="432" spans="1:18" ht="30" customHeight="1" x14ac:dyDescent="0.2">
      <c r="A432" s="81" t="str">
        <f>IF(LEN('VZP - KONTROLA'!S436)=0,"",'ÚHRADOVÝ KATALOG VZP - ZP'!A436)</f>
        <v/>
      </c>
      <c r="B432" s="82" t="str">
        <f>IF(LEN('ÚHRADOVÝ KATALOG VZP - ZP'!B436)&gt;0,'ÚHRADOVÝ KATALOG VZP - ZP'!B436,"")</f>
        <v/>
      </c>
      <c r="C432" s="102" t="str">
        <f>IF(LEN('ÚHRADOVÝ KATALOG VZP - ZP'!C436)&gt;0,UPPER('ÚHRADOVÝ KATALOG VZP - ZP'!C436),"")</f>
        <v/>
      </c>
      <c r="D432" s="60" t="str">
        <f>IF(LEN('ÚHRADOVÝ KATALOG VZP - ZP'!D436)&gt;0,UPPER('ÚHRADOVÝ KATALOG VZP - ZP'!D436),"")</f>
        <v/>
      </c>
      <c r="E432" s="61" t="str">
        <f>IF(LEN('ÚHRADOVÝ KATALOG VZP - ZP'!E436)&gt;0,'ÚHRADOVÝ KATALOG VZP - ZP'!E436,"")</f>
        <v/>
      </c>
      <c r="F432" s="61" t="str">
        <f>IF(LEN('ÚHRADOVÝ KATALOG VZP - ZP'!F436)&gt;0,UPPER('ÚHRADOVÝ KATALOG VZP - ZP'!F436),"")</f>
        <v/>
      </c>
      <c r="G432" s="61" t="str">
        <f>IF(LEN('ÚHRADOVÝ KATALOG VZP - ZP'!G436)&gt;0,UPPER('ÚHRADOVÝ KATALOG VZP - ZP'!G436),"")</f>
        <v/>
      </c>
      <c r="H432" s="61" t="str">
        <f>IF(LEN('ÚHRADOVÝ KATALOG VZP - ZP'!H436)&gt;0,UPPER('ÚHRADOVÝ KATALOG VZP - ZP'!H436),"")</f>
        <v/>
      </c>
      <c r="I432" s="61" t="str">
        <f>IF(LEN('ÚHRADOVÝ KATALOG VZP - ZP'!I436)&gt;0,UPPER('ÚHRADOVÝ KATALOG VZP - ZP'!I436),"")</f>
        <v/>
      </c>
      <c r="J432" s="62" t="str">
        <f>IF(LEN('ÚHRADOVÝ KATALOG VZP - ZP'!J436)&gt;0,'ÚHRADOVÝ KATALOG VZP - ZP'!J436,"")</f>
        <v/>
      </c>
      <c r="K432" s="61" t="str">
        <f>IF(LEN('ÚHRADOVÝ KATALOG VZP - ZP'!K436)&gt;0,UPPER('ÚHRADOVÝ KATALOG VZP - ZP'!K436),"")</f>
        <v/>
      </c>
      <c r="L432" s="63" t="str">
        <f>IF(LEN('ÚHRADOVÝ KATALOG VZP - ZP'!L436)&gt;0,'ÚHRADOVÝ KATALOG VZP - ZP'!L436,"")</f>
        <v/>
      </c>
      <c r="M432" s="64" t="str">
        <f>IF(LEN('ÚHRADOVÝ KATALOG VZP - ZP'!M436)&gt;0,'ÚHRADOVÝ KATALOG VZP - ZP'!M436,"")</f>
        <v/>
      </c>
      <c r="N432" s="48" t="str">
        <f>IF(LEN('ÚHRADOVÝ KATALOG VZP - ZP'!$N436)&gt;0,'ÚHRADOVÝ KATALOG VZP - ZP'!$N436,"")</f>
        <v/>
      </c>
      <c r="O432" s="48" t="str">
        <f>IF(LEN('ÚHRADOVÝ KATALOG VZP - ZP'!$N436)&gt;0,'ÚHRADOVÝ KATALOG VZP - ZP'!$N436,"")</f>
        <v/>
      </c>
      <c r="P432" s="65"/>
      <c r="Q432" s="66" t="str">
        <f>IF(LEN('ÚHRADOVÝ KATALOG VZP - ZP'!Q436)&gt;0,'ÚHRADOVÝ KATALOG VZP - ZP'!Q436,"")</f>
        <v/>
      </c>
      <c r="R432" s="67" t="str">
        <f>IF(LEN('ÚHRADOVÝ KATALOG VZP - ZP'!O436)&gt;0,'ÚHRADOVÝ KATALOG VZP - ZP'!O436,"")</f>
        <v/>
      </c>
    </row>
    <row r="433" spans="1:18" ht="30" customHeight="1" x14ac:dyDescent="0.2">
      <c r="A433" s="81" t="str">
        <f>IF(LEN('VZP - KONTROLA'!S437)=0,"",'ÚHRADOVÝ KATALOG VZP - ZP'!A437)</f>
        <v/>
      </c>
      <c r="B433" s="82" t="str">
        <f>IF(LEN('ÚHRADOVÝ KATALOG VZP - ZP'!B437)&gt;0,'ÚHRADOVÝ KATALOG VZP - ZP'!B437,"")</f>
        <v/>
      </c>
      <c r="C433" s="102" t="str">
        <f>IF(LEN('ÚHRADOVÝ KATALOG VZP - ZP'!C437)&gt;0,UPPER('ÚHRADOVÝ KATALOG VZP - ZP'!C437),"")</f>
        <v/>
      </c>
      <c r="D433" s="60" t="str">
        <f>IF(LEN('ÚHRADOVÝ KATALOG VZP - ZP'!D437)&gt;0,UPPER('ÚHRADOVÝ KATALOG VZP - ZP'!D437),"")</f>
        <v/>
      </c>
      <c r="E433" s="61" t="str">
        <f>IF(LEN('ÚHRADOVÝ KATALOG VZP - ZP'!E437)&gt;0,'ÚHRADOVÝ KATALOG VZP - ZP'!E437,"")</f>
        <v/>
      </c>
      <c r="F433" s="61" t="str">
        <f>IF(LEN('ÚHRADOVÝ KATALOG VZP - ZP'!F437)&gt;0,UPPER('ÚHRADOVÝ KATALOG VZP - ZP'!F437),"")</f>
        <v/>
      </c>
      <c r="G433" s="61" t="str">
        <f>IF(LEN('ÚHRADOVÝ KATALOG VZP - ZP'!G437)&gt;0,UPPER('ÚHRADOVÝ KATALOG VZP - ZP'!G437),"")</f>
        <v/>
      </c>
      <c r="H433" s="61" t="str">
        <f>IF(LEN('ÚHRADOVÝ KATALOG VZP - ZP'!H437)&gt;0,UPPER('ÚHRADOVÝ KATALOG VZP - ZP'!H437),"")</f>
        <v/>
      </c>
      <c r="I433" s="61" t="str">
        <f>IF(LEN('ÚHRADOVÝ KATALOG VZP - ZP'!I437)&gt;0,UPPER('ÚHRADOVÝ KATALOG VZP - ZP'!I437),"")</f>
        <v/>
      </c>
      <c r="J433" s="62" t="str">
        <f>IF(LEN('ÚHRADOVÝ KATALOG VZP - ZP'!J437)&gt;0,'ÚHRADOVÝ KATALOG VZP - ZP'!J437,"")</f>
        <v/>
      </c>
      <c r="K433" s="61" t="str">
        <f>IF(LEN('ÚHRADOVÝ KATALOG VZP - ZP'!K437)&gt;0,UPPER('ÚHRADOVÝ KATALOG VZP - ZP'!K437),"")</f>
        <v/>
      </c>
      <c r="L433" s="63" t="str">
        <f>IF(LEN('ÚHRADOVÝ KATALOG VZP - ZP'!L437)&gt;0,'ÚHRADOVÝ KATALOG VZP - ZP'!L437,"")</f>
        <v/>
      </c>
      <c r="M433" s="64" t="str">
        <f>IF(LEN('ÚHRADOVÝ KATALOG VZP - ZP'!M437)&gt;0,'ÚHRADOVÝ KATALOG VZP - ZP'!M437,"")</f>
        <v/>
      </c>
      <c r="N433" s="48" t="str">
        <f>IF(LEN('ÚHRADOVÝ KATALOG VZP - ZP'!$N437)&gt;0,'ÚHRADOVÝ KATALOG VZP - ZP'!$N437,"")</f>
        <v/>
      </c>
      <c r="O433" s="48" t="str">
        <f>IF(LEN('ÚHRADOVÝ KATALOG VZP - ZP'!$N437)&gt;0,'ÚHRADOVÝ KATALOG VZP - ZP'!$N437,"")</f>
        <v/>
      </c>
      <c r="P433" s="65"/>
      <c r="Q433" s="66" t="str">
        <f>IF(LEN('ÚHRADOVÝ KATALOG VZP - ZP'!Q437)&gt;0,'ÚHRADOVÝ KATALOG VZP - ZP'!Q437,"")</f>
        <v/>
      </c>
      <c r="R433" s="67" t="str">
        <f>IF(LEN('ÚHRADOVÝ KATALOG VZP - ZP'!O437)&gt;0,'ÚHRADOVÝ KATALOG VZP - ZP'!O437,"")</f>
        <v/>
      </c>
    </row>
    <row r="434" spans="1:18" ht="30" customHeight="1" x14ac:dyDescent="0.2">
      <c r="A434" s="81" t="str">
        <f>IF(LEN('VZP - KONTROLA'!S438)=0,"",'ÚHRADOVÝ KATALOG VZP - ZP'!A438)</f>
        <v/>
      </c>
      <c r="B434" s="82" t="str">
        <f>IF(LEN('ÚHRADOVÝ KATALOG VZP - ZP'!B438)&gt;0,'ÚHRADOVÝ KATALOG VZP - ZP'!B438,"")</f>
        <v/>
      </c>
      <c r="C434" s="102" t="str">
        <f>IF(LEN('ÚHRADOVÝ KATALOG VZP - ZP'!C438)&gt;0,UPPER('ÚHRADOVÝ KATALOG VZP - ZP'!C438),"")</f>
        <v/>
      </c>
      <c r="D434" s="60" t="str">
        <f>IF(LEN('ÚHRADOVÝ KATALOG VZP - ZP'!D438)&gt;0,UPPER('ÚHRADOVÝ KATALOG VZP - ZP'!D438),"")</f>
        <v/>
      </c>
      <c r="E434" s="61" t="str">
        <f>IF(LEN('ÚHRADOVÝ KATALOG VZP - ZP'!E438)&gt;0,'ÚHRADOVÝ KATALOG VZP - ZP'!E438,"")</f>
        <v/>
      </c>
      <c r="F434" s="61" t="str">
        <f>IF(LEN('ÚHRADOVÝ KATALOG VZP - ZP'!F438)&gt;0,UPPER('ÚHRADOVÝ KATALOG VZP - ZP'!F438),"")</f>
        <v/>
      </c>
      <c r="G434" s="61" t="str">
        <f>IF(LEN('ÚHRADOVÝ KATALOG VZP - ZP'!G438)&gt;0,UPPER('ÚHRADOVÝ KATALOG VZP - ZP'!G438),"")</f>
        <v/>
      </c>
      <c r="H434" s="61" t="str">
        <f>IF(LEN('ÚHRADOVÝ KATALOG VZP - ZP'!H438)&gt;0,UPPER('ÚHRADOVÝ KATALOG VZP - ZP'!H438),"")</f>
        <v/>
      </c>
      <c r="I434" s="61" t="str">
        <f>IF(LEN('ÚHRADOVÝ KATALOG VZP - ZP'!I438)&gt;0,UPPER('ÚHRADOVÝ KATALOG VZP - ZP'!I438),"")</f>
        <v/>
      </c>
      <c r="J434" s="62" t="str">
        <f>IF(LEN('ÚHRADOVÝ KATALOG VZP - ZP'!J438)&gt;0,'ÚHRADOVÝ KATALOG VZP - ZP'!J438,"")</f>
        <v/>
      </c>
      <c r="K434" s="61" t="str">
        <f>IF(LEN('ÚHRADOVÝ KATALOG VZP - ZP'!K438)&gt;0,UPPER('ÚHRADOVÝ KATALOG VZP - ZP'!K438),"")</f>
        <v/>
      </c>
      <c r="L434" s="63" t="str">
        <f>IF(LEN('ÚHRADOVÝ KATALOG VZP - ZP'!L438)&gt;0,'ÚHRADOVÝ KATALOG VZP - ZP'!L438,"")</f>
        <v/>
      </c>
      <c r="M434" s="64" t="str">
        <f>IF(LEN('ÚHRADOVÝ KATALOG VZP - ZP'!M438)&gt;0,'ÚHRADOVÝ KATALOG VZP - ZP'!M438,"")</f>
        <v/>
      </c>
      <c r="N434" s="48" t="str">
        <f>IF(LEN('ÚHRADOVÝ KATALOG VZP - ZP'!$N438)&gt;0,'ÚHRADOVÝ KATALOG VZP - ZP'!$N438,"")</f>
        <v/>
      </c>
      <c r="O434" s="48" t="str">
        <f>IF(LEN('ÚHRADOVÝ KATALOG VZP - ZP'!$N438)&gt;0,'ÚHRADOVÝ KATALOG VZP - ZP'!$N438,"")</f>
        <v/>
      </c>
      <c r="P434" s="65"/>
      <c r="Q434" s="66" t="str">
        <f>IF(LEN('ÚHRADOVÝ KATALOG VZP - ZP'!Q438)&gt;0,'ÚHRADOVÝ KATALOG VZP - ZP'!Q438,"")</f>
        <v/>
      </c>
      <c r="R434" s="67" t="str">
        <f>IF(LEN('ÚHRADOVÝ KATALOG VZP - ZP'!O438)&gt;0,'ÚHRADOVÝ KATALOG VZP - ZP'!O438,"")</f>
        <v/>
      </c>
    </row>
    <row r="435" spans="1:18" ht="30" customHeight="1" x14ac:dyDescent="0.2">
      <c r="A435" s="81" t="str">
        <f>IF(LEN('VZP - KONTROLA'!S439)=0,"",'ÚHRADOVÝ KATALOG VZP - ZP'!A439)</f>
        <v/>
      </c>
      <c r="B435" s="82" t="str">
        <f>IF(LEN('ÚHRADOVÝ KATALOG VZP - ZP'!B439)&gt;0,'ÚHRADOVÝ KATALOG VZP - ZP'!B439,"")</f>
        <v/>
      </c>
      <c r="C435" s="102" t="str">
        <f>IF(LEN('ÚHRADOVÝ KATALOG VZP - ZP'!C439)&gt;0,UPPER('ÚHRADOVÝ KATALOG VZP - ZP'!C439),"")</f>
        <v/>
      </c>
      <c r="D435" s="60" t="str">
        <f>IF(LEN('ÚHRADOVÝ KATALOG VZP - ZP'!D439)&gt;0,UPPER('ÚHRADOVÝ KATALOG VZP - ZP'!D439),"")</f>
        <v/>
      </c>
      <c r="E435" s="61" t="str">
        <f>IF(LEN('ÚHRADOVÝ KATALOG VZP - ZP'!E439)&gt;0,'ÚHRADOVÝ KATALOG VZP - ZP'!E439,"")</f>
        <v/>
      </c>
      <c r="F435" s="61" t="str">
        <f>IF(LEN('ÚHRADOVÝ KATALOG VZP - ZP'!F439)&gt;0,UPPER('ÚHRADOVÝ KATALOG VZP - ZP'!F439),"")</f>
        <v/>
      </c>
      <c r="G435" s="61" t="str">
        <f>IF(LEN('ÚHRADOVÝ KATALOG VZP - ZP'!G439)&gt;0,UPPER('ÚHRADOVÝ KATALOG VZP - ZP'!G439),"")</f>
        <v/>
      </c>
      <c r="H435" s="61" t="str">
        <f>IF(LEN('ÚHRADOVÝ KATALOG VZP - ZP'!H439)&gt;0,UPPER('ÚHRADOVÝ KATALOG VZP - ZP'!H439),"")</f>
        <v/>
      </c>
      <c r="I435" s="61" t="str">
        <f>IF(LEN('ÚHRADOVÝ KATALOG VZP - ZP'!I439)&gt;0,UPPER('ÚHRADOVÝ KATALOG VZP - ZP'!I439),"")</f>
        <v/>
      </c>
      <c r="J435" s="62" t="str">
        <f>IF(LEN('ÚHRADOVÝ KATALOG VZP - ZP'!J439)&gt;0,'ÚHRADOVÝ KATALOG VZP - ZP'!J439,"")</f>
        <v/>
      </c>
      <c r="K435" s="61" t="str">
        <f>IF(LEN('ÚHRADOVÝ KATALOG VZP - ZP'!K439)&gt;0,UPPER('ÚHRADOVÝ KATALOG VZP - ZP'!K439),"")</f>
        <v/>
      </c>
      <c r="L435" s="63" t="str">
        <f>IF(LEN('ÚHRADOVÝ KATALOG VZP - ZP'!L439)&gt;0,'ÚHRADOVÝ KATALOG VZP - ZP'!L439,"")</f>
        <v/>
      </c>
      <c r="M435" s="64" t="str">
        <f>IF(LEN('ÚHRADOVÝ KATALOG VZP - ZP'!M439)&gt;0,'ÚHRADOVÝ KATALOG VZP - ZP'!M439,"")</f>
        <v/>
      </c>
      <c r="N435" s="48" t="str">
        <f>IF(LEN('ÚHRADOVÝ KATALOG VZP - ZP'!$N439)&gt;0,'ÚHRADOVÝ KATALOG VZP - ZP'!$N439,"")</f>
        <v/>
      </c>
      <c r="O435" s="48" t="str">
        <f>IF(LEN('ÚHRADOVÝ KATALOG VZP - ZP'!$N439)&gt;0,'ÚHRADOVÝ KATALOG VZP - ZP'!$N439,"")</f>
        <v/>
      </c>
      <c r="P435" s="65"/>
      <c r="Q435" s="66" t="str">
        <f>IF(LEN('ÚHRADOVÝ KATALOG VZP - ZP'!Q439)&gt;0,'ÚHRADOVÝ KATALOG VZP - ZP'!Q439,"")</f>
        <v/>
      </c>
      <c r="R435" s="67" t="str">
        <f>IF(LEN('ÚHRADOVÝ KATALOG VZP - ZP'!O439)&gt;0,'ÚHRADOVÝ KATALOG VZP - ZP'!O439,"")</f>
        <v/>
      </c>
    </row>
    <row r="436" spans="1:18" ht="30" customHeight="1" x14ac:dyDescent="0.2">
      <c r="A436" s="81" t="str">
        <f>IF(LEN('VZP - KONTROLA'!S440)=0,"",'ÚHRADOVÝ KATALOG VZP - ZP'!A440)</f>
        <v/>
      </c>
      <c r="B436" s="82" t="str">
        <f>IF(LEN('ÚHRADOVÝ KATALOG VZP - ZP'!B440)&gt;0,'ÚHRADOVÝ KATALOG VZP - ZP'!B440,"")</f>
        <v/>
      </c>
      <c r="C436" s="102" t="str">
        <f>IF(LEN('ÚHRADOVÝ KATALOG VZP - ZP'!C440)&gt;0,UPPER('ÚHRADOVÝ KATALOG VZP - ZP'!C440),"")</f>
        <v/>
      </c>
      <c r="D436" s="60" t="str">
        <f>IF(LEN('ÚHRADOVÝ KATALOG VZP - ZP'!D440)&gt;0,UPPER('ÚHRADOVÝ KATALOG VZP - ZP'!D440),"")</f>
        <v/>
      </c>
      <c r="E436" s="61" t="str">
        <f>IF(LEN('ÚHRADOVÝ KATALOG VZP - ZP'!E440)&gt;0,'ÚHRADOVÝ KATALOG VZP - ZP'!E440,"")</f>
        <v/>
      </c>
      <c r="F436" s="61" t="str">
        <f>IF(LEN('ÚHRADOVÝ KATALOG VZP - ZP'!F440)&gt;0,UPPER('ÚHRADOVÝ KATALOG VZP - ZP'!F440),"")</f>
        <v/>
      </c>
      <c r="G436" s="61" t="str">
        <f>IF(LEN('ÚHRADOVÝ KATALOG VZP - ZP'!G440)&gt;0,UPPER('ÚHRADOVÝ KATALOG VZP - ZP'!G440),"")</f>
        <v/>
      </c>
      <c r="H436" s="61" t="str">
        <f>IF(LEN('ÚHRADOVÝ KATALOG VZP - ZP'!H440)&gt;0,UPPER('ÚHRADOVÝ KATALOG VZP - ZP'!H440),"")</f>
        <v/>
      </c>
      <c r="I436" s="61" t="str">
        <f>IF(LEN('ÚHRADOVÝ KATALOG VZP - ZP'!I440)&gt;0,UPPER('ÚHRADOVÝ KATALOG VZP - ZP'!I440),"")</f>
        <v/>
      </c>
      <c r="J436" s="62" t="str">
        <f>IF(LEN('ÚHRADOVÝ KATALOG VZP - ZP'!J440)&gt;0,'ÚHRADOVÝ KATALOG VZP - ZP'!J440,"")</f>
        <v/>
      </c>
      <c r="K436" s="61" t="str">
        <f>IF(LEN('ÚHRADOVÝ KATALOG VZP - ZP'!K440)&gt;0,UPPER('ÚHRADOVÝ KATALOG VZP - ZP'!K440),"")</f>
        <v/>
      </c>
      <c r="L436" s="63" t="str">
        <f>IF(LEN('ÚHRADOVÝ KATALOG VZP - ZP'!L440)&gt;0,'ÚHRADOVÝ KATALOG VZP - ZP'!L440,"")</f>
        <v/>
      </c>
      <c r="M436" s="64" t="str">
        <f>IF(LEN('ÚHRADOVÝ KATALOG VZP - ZP'!M440)&gt;0,'ÚHRADOVÝ KATALOG VZP - ZP'!M440,"")</f>
        <v/>
      </c>
      <c r="N436" s="48" t="str">
        <f>IF(LEN('ÚHRADOVÝ KATALOG VZP - ZP'!$N440)&gt;0,'ÚHRADOVÝ KATALOG VZP - ZP'!$N440,"")</f>
        <v/>
      </c>
      <c r="O436" s="48" t="str">
        <f>IF(LEN('ÚHRADOVÝ KATALOG VZP - ZP'!$N440)&gt;0,'ÚHRADOVÝ KATALOG VZP - ZP'!$N440,"")</f>
        <v/>
      </c>
      <c r="P436" s="65"/>
      <c r="Q436" s="66" t="str">
        <f>IF(LEN('ÚHRADOVÝ KATALOG VZP - ZP'!Q440)&gt;0,'ÚHRADOVÝ KATALOG VZP - ZP'!Q440,"")</f>
        <v/>
      </c>
      <c r="R436" s="67" t="str">
        <f>IF(LEN('ÚHRADOVÝ KATALOG VZP - ZP'!O440)&gt;0,'ÚHRADOVÝ KATALOG VZP - ZP'!O440,"")</f>
        <v/>
      </c>
    </row>
    <row r="437" spans="1:18" ht="30" customHeight="1" x14ac:dyDescent="0.2">
      <c r="A437" s="81" t="str">
        <f>IF(LEN('VZP - KONTROLA'!S441)=0,"",'ÚHRADOVÝ KATALOG VZP - ZP'!A441)</f>
        <v/>
      </c>
      <c r="B437" s="82" t="str">
        <f>IF(LEN('ÚHRADOVÝ KATALOG VZP - ZP'!B441)&gt;0,'ÚHRADOVÝ KATALOG VZP - ZP'!B441,"")</f>
        <v/>
      </c>
      <c r="C437" s="102" t="str">
        <f>IF(LEN('ÚHRADOVÝ KATALOG VZP - ZP'!C441)&gt;0,UPPER('ÚHRADOVÝ KATALOG VZP - ZP'!C441),"")</f>
        <v/>
      </c>
      <c r="D437" s="60" t="str">
        <f>IF(LEN('ÚHRADOVÝ KATALOG VZP - ZP'!D441)&gt;0,UPPER('ÚHRADOVÝ KATALOG VZP - ZP'!D441),"")</f>
        <v/>
      </c>
      <c r="E437" s="61" t="str">
        <f>IF(LEN('ÚHRADOVÝ KATALOG VZP - ZP'!E441)&gt;0,'ÚHRADOVÝ KATALOG VZP - ZP'!E441,"")</f>
        <v/>
      </c>
      <c r="F437" s="61" t="str">
        <f>IF(LEN('ÚHRADOVÝ KATALOG VZP - ZP'!F441)&gt;0,UPPER('ÚHRADOVÝ KATALOG VZP - ZP'!F441),"")</f>
        <v/>
      </c>
      <c r="G437" s="61" t="str">
        <f>IF(LEN('ÚHRADOVÝ KATALOG VZP - ZP'!G441)&gt;0,UPPER('ÚHRADOVÝ KATALOG VZP - ZP'!G441),"")</f>
        <v/>
      </c>
      <c r="H437" s="61" t="str">
        <f>IF(LEN('ÚHRADOVÝ KATALOG VZP - ZP'!H441)&gt;0,UPPER('ÚHRADOVÝ KATALOG VZP - ZP'!H441),"")</f>
        <v/>
      </c>
      <c r="I437" s="61" t="str">
        <f>IF(LEN('ÚHRADOVÝ KATALOG VZP - ZP'!I441)&gt;0,UPPER('ÚHRADOVÝ KATALOG VZP - ZP'!I441),"")</f>
        <v/>
      </c>
      <c r="J437" s="62" t="str">
        <f>IF(LEN('ÚHRADOVÝ KATALOG VZP - ZP'!J441)&gt;0,'ÚHRADOVÝ KATALOG VZP - ZP'!J441,"")</f>
        <v/>
      </c>
      <c r="K437" s="61" t="str">
        <f>IF(LEN('ÚHRADOVÝ KATALOG VZP - ZP'!K441)&gt;0,UPPER('ÚHRADOVÝ KATALOG VZP - ZP'!K441),"")</f>
        <v/>
      </c>
      <c r="L437" s="63" t="str">
        <f>IF(LEN('ÚHRADOVÝ KATALOG VZP - ZP'!L441)&gt;0,'ÚHRADOVÝ KATALOG VZP - ZP'!L441,"")</f>
        <v/>
      </c>
      <c r="M437" s="64" t="str">
        <f>IF(LEN('ÚHRADOVÝ KATALOG VZP - ZP'!M441)&gt;0,'ÚHRADOVÝ KATALOG VZP - ZP'!M441,"")</f>
        <v/>
      </c>
      <c r="N437" s="48" t="str">
        <f>IF(LEN('ÚHRADOVÝ KATALOG VZP - ZP'!$N441)&gt;0,'ÚHRADOVÝ KATALOG VZP - ZP'!$N441,"")</f>
        <v/>
      </c>
      <c r="O437" s="48" t="str">
        <f>IF(LEN('ÚHRADOVÝ KATALOG VZP - ZP'!$N441)&gt;0,'ÚHRADOVÝ KATALOG VZP - ZP'!$N441,"")</f>
        <v/>
      </c>
      <c r="P437" s="65"/>
      <c r="Q437" s="66" t="str">
        <f>IF(LEN('ÚHRADOVÝ KATALOG VZP - ZP'!Q441)&gt;0,'ÚHRADOVÝ KATALOG VZP - ZP'!Q441,"")</f>
        <v/>
      </c>
      <c r="R437" s="67" t="str">
        <f>IF(LEN('ÚHRADOVÝ KATALOG VZP - ZP'!O441)&gt;0,'ÚHRADOVÝ KATALOG VZP - ZP'!O441,"")</f>
        <v/>
      </c>
    </row>
    <row r="438" spans="1:18" ht="30" customHeight="1" x14ac:dyDescent="0.2">
      <c r="A438" s="81" t="str">
        <f>IF(LEN('VZP - KONTROLA'!S442)=0,"",'ÚHRADOVÝ KATALOG VZP - ZP'!A442)</f>
        <v/>
      </c>
      <c r="B438" s="82" t="str">
        <f>IF(LEN('ÚHRADOVÝ KATALOG VZP - ZP'!B442)&gt;0,'ÚHRADOVÝ KATALOG VZP - ZP'!B442,"")</f>
        <v/>
      </c>
      <c r="C438" s="102" t="str">
        <f>IF(LEN('ÚHRADOVÝ KATALOG VZP - ZP'!C442)&gt;0,UPPER('ÚHRADOVÝ KATALOG VZP - ZP'!C442),"")</f>
        <v/>
      </c>
      <c r="D438" s="60" t="str">
        <f>IF(LEN('ÚHRADOVÝ KATALOG VZP - ZP'!D442)&gt;0,UPPER('ÚHRADOVÝ KATALOG VZP - ZP'!D442),"")</f>
        <v/>
      </c>
      <c r="E438" s="61" t="str">
        <f>IF(LEN('ÚHRADOVÝ KATALOG VZP - ZP'!E442)&gt;0,'ÚHRADOVÝ KATALOG VZP - ZP'!E442,"")</f>
        <v/>
      </c>
      <c r="F438" s="61" t="str">
        <f>IF(LEN('ÚHRADOVÝ KATALOG VZP - ZP'!F442)&gt;0,UPPER('ÚHRADOVÝ KATALOG VZP - ZP'!F442),"")</f>
        <v/>
      </c>
      <c r="G438" s="61" t="str">
        <f>IF(LEN('ÚHRADOVÝ KATALOG VZP - ZP'!G442)&gt;0,UPPER('ÚHRADOVÝ KATALOG VZP - ZP'!G442),"")</f>
        <v/>
      </c>
      <c r="H438" s="61" t="str">
        <f>IF(LEN('ÚHRADOVÝ KATALOG VZP - ZP'!H442)&gt;0,UPPER('ÚHRADOVÝ KATALOG VZP - ZP'!H442),"")</f>
        <v/>
      </c>
      <c r="I438" s="61" t="str">
        <f>IF(LEN('ÚHRADOVÝ KATALOG VZP - ZP'!I442)&gt;0,UPPER('ÚHRADOVÝ KATALOG VZP - ZP'!I442),"")</f>
        <v/>
      </c>
      <c r="J438" s="62" t="str">
        <f>IF(LEN('ÚHRADOVÝ KATALOG VZP - ZP'!J442)&gt;0,'ÚHRADOVÝ KATALOG VZP - ZP'!J442,"")</f>
        <v/>
      </c>
      <c r="K438" s="61" t="str">
        <f>IF(LEN('ÚHRADOVÝ KATALOG VZP - ZP'!K442)&gt;0,UPPER('ÚHRADOVÝ KATALOG VZP - ZP'!K442),"")</f>
        <v/>
      </c>
      <c r="L438" s="63" t="str">
        <f>IF(LEN('ÚHRADOVÝ KATALOG VZP - ZP'!L442)&gt;0,'ÚHRADOVÝ KATALOG VZP - ZP'!L442,"")</f>
        <v/>
      </c>
      <c r="M438" s="64" t="str">
        <f>IF(LEN('ÚHRADOVÝ KATALOG VZP - ZP'!M442)&gt;0,'ÚHRADOVÝ KATALOG VZP - ZP'!M442,"")</f>
        <v/>
      </c>
      <c r="N438" s="48" t="str">
        <f>IF(LEN('ÚHRADOVÝ KATALOG VZP - ZP'!$N442)&gt;0,'ÚHRADOVÝ KATALOG VZP - ZP'!$N442,"")</f>
        <v/>
      </c>
      <c r="O438" s="48" t="str">
        <f>IF(LEN('ÚHRADOVÝ KATALOG VZP - ZP'!$N442)&gt;0,'ÚHRADOVÝ KATALOG VZP - ZP'!$N442,"")</f>
        <v/>
      </c>
      <c r="P438" s="65"/>
      <c r="Q438" s="66" t="str">
        <f>IF(LEN('ÚHRADOVÝ KATALOG VZP - ZP'!Q442)&gt;0,'ÚHRADOVÝ KATALOG VZP - ZP'!Q442,"")</f>
        <v/>
      </c>
      <c r="R438" s="67" t="str">
        <f>IF(LEN('ÚHRADOVÝ KATALOG VZP - ZP'!O442)&gt;0,'ÚHRADOVÝ KATALOG VZP - ZP'!O442,"")</f>
        <v/>
      </c>
    </row>
    <row r="439" spans="1:18" ht="30" customHeight="1" x14ac:dyDescent="0.2">
      <c r="A439" s="81" t="str">
        <f>IF(LEN('VZP - KONTROLA'!S443)=0,"",'ÚHRADOVÝ KATALOG VZP - ZP'!A443)</f>
        <v/>
      </c>
      <c r="B439" s="82" t="str">
        <f>IF(LEN('ÚHRADOVÝ KATALOG VZP - ZP'!B443)&gt;0,'ÚHRADOVÝ KATALOG VZP - ZP'!B443,"")</f>
        <v/>
      </c>
      <c r="C439" s="102" t="str">
        <f>IF(LEN('ÚHRADOVÝ KATALOG VZP - ZP'!C443)&gt;0,UPPER('ÚHRADOVÝ KATALOG VZP - ZP'!C443),"")</f>
        <v/>
      </c>
      <c r="D439" s="60" t="str">
        <f>IF(LEN('ÚHRADOVÝ KATALOG VZP - ZP'!D443)&gt;0,UPPER('ÚHRADOVÝ KATALOG VZP - ZP'!D443),"")</f>
        <v/>
      </c>
      <c r="E439" s="61" t="str">
        <f>IF(LEN('ÚHRADOVÝ KATALOG VZP - ZP'!E443)&gt;0,'ÚHRADOVÝ KATALOG VZP - ZP'!E443,"")</f>
        <v/>
      </c>
      <c r="F439" s="61" t="str">
        <f>IF(LEN('ÚHRADOVÝ KATALOG VZP - ZP'!F443)&gt;0,UPPER('ÚHRADOVÝ KATALOG VZP - ZP'!F443),"")</f>
        <v/>
      </c>
      <c r="G439" s="61" t="str">
        <f>IF(LEN('ÚHRADOVÝ KATALOG VZP - ZP'!G443)&gt;0,UPPER('ÚHRADOVÝ KATALOG VZP - ZP'!G443),"")</f>
        <v/>
      </c>
      <c r="H439" s="61" t="str">
        <f>IF(LEN('ÚHRADOVÝ KATALOG VZP - ZP'!H443)&gt;0,UPPER('ÚHRADOVÝ KATALOG VZP - ZP'!H443),"")</f>
        <v/>
      </c>
      <c r="I439" s="61" t="str">
        <f>IF(LEN('ÚHRADOVÝ KATALOG VZP - ZP'!I443)&gt;0,UPPER('ÚHRADOVÝ KATALOG VZP - ZP'!I443),"")</f>
        <v/>
      </c>
      <c r="J439" s="62" t="str">
        <f>IF(LEN('ÚHRADOVÝ KATALOG VZP - ZP'!J443)&gt;0,'ÚHRADOVÝ KATALOG VZP - ZP'!J443,"")</f>
        <v/>
      </c>
      <c r="K439" s="61" t="str">
        <f>IF(LEN('ÚHRADOVÝ KATALOG VZP - ZP'!K443)&gt;0,UPPER('ÚHRADOVÝ KATALOG VZP - ZP'!K443),"")</f>
        <v/>
      </c>
      <c r="L439" s="63" t="str">
        <f>IF(LEN('ÚHRADOVÝ KATALOG VZP - ZP'!L443)&gt;0,'ÚHRADOVÝ KATALOG VZP - ZP'!L443,"")</f>
        <v/>
      </c>
      <c r="M439" s="64" t="str">
        <f>IF(LEN('ÚHRADOVÝ KATALOG VZP - ZP'!M443)&gt;0,'ÚHRADOVÝ KATALOG VZP - ZP'!M443,"")</f>
        <v/>
      </c>
      <c r="N439" s="48" t="str">
        <f>IF(LEN('ÚHRADOVÝ KATALOG VZP - ZP'!$N443)&gt;0,'ÚHRADOVÝ KATALOG VZP - ZP'!$N443,"")</f>
        <v/>
      </c>
      <c r="O439" s="48" t="str">
        <f>IF(LEN('ÚHRADOVÝ KATALOG VZP - ZP'!$N443)&gt;0,'ÚHRADOVÝ KATALOG VZP - ZP'!$N443,"")</f>
        <v/>
      </c>
      <c r="P439" s="65"/>
      <c r="Q439" s="66" t="str">
        <f>IF(LEN('ÚHRADOVÝ KATALOG VZP - ZP'!Q443)&gt;0,'ÚHRADOVÝ KATALOG VZP - ZP'!Q443,"")</f>
        <v/>
      </c>
      <c r="R439" s="67" t="str">
        <f>IF(LEN('ÚHRADOVÝ KATALOG VZP - ZP'!O443)&gt;0,'ÚHRADOVÝ KATALOG VZP - ZP'!O443,"")</f>
        <v/>
      </c>
    </row>
    <row r="440" spans="1:18" ht="30" customHeight="1" x14ac:dyDescent="0.2">
      <c r="A440" s="81" t="str">
        <f>IF(LEN('VZP - KONTROLA'!S444)=0,"",'ÚHRADOVÝ KATALOG VZP - ZP'!A444)</f>
        <v/>
      </c>
      <c r="B440" s="82" t="str">
        <f>IF(LEN('ÚHRADOVÝ KATALOG VZP - ZP'!B444)&gt;0,'ÚHRADOVÝ KATALOG VZP - ZP'!B444,"")</f>
        <v/>
      </c>
      <c r="C440" s="102" t="str">
        <f>IF(LEN('ÚHRADOVÝ KATALOG VZP - ZP'!C444)&gt;0,UPPER('ÚHRADOVÝ KATALOG VZP - ZP'!C444),"")</f>
        <v/>
      </c>
      <c r="D440" s="60" t="str">
        <f>IF(LEN('ÚHRADOVÝ KATALOG VZP - ZP'!D444)&gt;0,UPPER('ÚHRADOVÝ KATALOG VZP - ZP'!D444),"")</f>
        <v/>
      </c>
      <c r="E440" s="61" t="str">
        <f>IF(LEN('ÚHRADOVÝ KATALOG VZP - ZP'!E444)&gt;0,'ÚHRADOVÝ KATALOG VZP - ZP'!E444,"")</f>
        <v/>
      </c>
      <c r="F440" s="61" t="str">
        <f>IF(LEN('ÚHRADOVÝ KATALOG VZP - ZP'!F444)&gt;0,UPPER('ÚHRADOVÝ KATALOG VZP - ZP'!F444),"")</f>
        <v/>
      </c>
      <c r="G440" s="61" t="str">
        <f>IF(LEN('ÚHRADOVÝ KATALOG VZP - ZP'!G444)&gt;0,UPPER('ÚHRADOVÝ KATALOG VZP - ZP'!G444),"")</f>
        <v/>
      </c>
      <c r="H440" s="61" t="str">
        <f>IF(LEN('ÚHRADOVÝ KATALOG VZP - ZP'!H444)&gt;0,UPPER('ÚHRADOVÝ KATALOG VZP - ZP'!H444),"")</f>
        <v/>
      </c>
      <c r="I440" s="61" t="str">
        <f>IF(LEN('ÚHRADOVÝ KATALOG VZP - ZP'!I444)&gt;0,UPPER('ÚHRADOVÝ KATALOG VZP - ZP'!I444),"")</f>
        <v/>
      </c>
      <c r="J440" s="62" t="str">
        <f>IF(LEN('ÚHRADOVÝ KATALOG VZP - ZP'!J444)&gt;0,'ÚHRADOVÝ KATALOG VZP - ZP'!J444,"")</f>
        <v/>
      </c>
      <c r="K440" s="61" t="str">
        <f>IF(LEN('ÚHRADOVÝ KATALOG VZP - ZP'!K444)&gt;0,UPPER('ÚHRADOVÝ KATALOG VZP - ZP'!K444),"")</f>
        <v/>
      </c>
      <c r="L440" s="63" t="str">
        <f>IF(LEN('ÚHRADOVÝ KATALOG VZP - ZP'!L444)&gt;0,'ÚHRADOVÝ KATALOG VZP - ZP'!L444,"")</f>
        <v/>
      </c>
      <c r="M440" s="64" t="str">
        <f>IF(LEN('ÚHRADOVÝ KATALOG VZP - ZP'!M444)&gt;0,'ÚHRADOVÝ KATALOG VZP - ZP'!M444,"")</f>
        <v/>
      </c>
      <c r="N440" s="48" t="str">
        <f>IF(LEN('ÚHRADOVÝ KATALOG VZP - ZP'!$N444)&gt;0,'ÚHRADOVÝ KATALOG VZP - ZP'!$N444,"")</f>
        <v/>
      </c>
      <c r="O440" s="48" t="str">
        <f>IF(LEN('ÚHRADOVÝ KATALOG VZP - ZP'!$N444)&gt;0,'ÚHRADOVÝ KATALOG VZP - ZP'!$N444,"")</f>
        <v/>
      </c>
      <c r="P440" s="65"/>
      <c r="Q440" s="66" t="str">
        <f>IF(LEN('ÚHRADOVÝ KATALOG VZP - ZP'!Q444)&gt;0,'ÚHRADOVÝ KATALOG VZP - ZP'!Q444,"")</f>
        <v/>
      </c>
      <c r="R440" s="67" t="str">
        <f>IF(LEN('ÚHRADOVÝ KATALOG VZP - ZP'!O444)&gt;0,'ÚHRADOVÝ KATALOG VZP - ZP'!O444,"")</f>
        <v/>
      </c>
    </row>
    <row r="441" spans="1:18" ht="30" customHeight="1" x14ac:dyDescent="0.2">
      <c r="A441" s="81" t="str">
        <f>IF(LEN('VZP - KONTROLA'!S445)=0,"",'ÚHRADOVÝ KATALOG VZP - ZP'!A445)</f>
        <v/>
      </c>
      <c r="B441" s="82" t="str">
        <f>IF(LEN('ÚHRADOVÝ KATALOG VZP - ZP'!B445)&gt;0,'ÚHRADOVÝ KATALOG VZP - ZP'!B445,"")</f>
        <v/>
      </c>
      <c r="C441" s="102" t="str">
        <f>IF(LEN('ÚHRADOVÝ KATALOG VZP - ZP'!C445)&gt;0,UPPER('ÚHRADOVÝ KATALOG VZP - ZP'!C445),"")</f>
        <v/>
      </c>
      <c r="D441" s="60" t="str">
        <f>IF(LEN('ÚHRADOVÝ KATALOG VZP - ZP'!D445)&gt;0,UPPER('ÚHRADOVÝ KATALOG VZP - ZP'!D445),"")</f>
        <v/>
      </c>
      <c r="E441" s="61" t="str">
        <f>IF(LEN('ÚHRADOVÝ KATALOG VZP - ZP'!E445)&gt;0,'ÚHRADOVÝ KATALOG VZP - ZP'!E445,"")</f>
        <v/>
      </c>
      <c r="F441" s="61" t="str">
        <f>IF(LEN('ÚHRADOVÝ KATALOG VZP - ZP'!F445)&gt;0,UPPER('ÚHRADOVÝ KATALOG VZP - ZP'!F445),"")</f>
        <v/>
      </c>
      <c r="G441" s="61" t="str">
        <f>IF(LEN('ÚHRADOVÝ KATALOG VZP - ZP'!G445)&gt;0,UPPER('ÚHRADOVÝ KATALOG VZP - ZP'!G445),"")</f>
        <v/>
      </c>
      <c r="H441" s="61" t="str">
        <f>IF(LEN('ÚHRADOVÝ KATALOG VZP - ZP'!H445)&gt;0,UPPER('ÚHRADOVÝ KATALOG VZP - ZP'!H445),"")</f>
        <v/>
      </c>
      <c r="I441" s="61" t="str">
        <f>IF(LEN('ÚHRADOVÝ KATALOG VZP - ZP'!I445)&gt;0,UPPER('ÚHRADOVÝ KATALOG VZP - ZP'!I445),"")</f>
        <v/>
      </c>
      <c r="J441" s="62" t="str">
        <f>IF(LEN('ÚHRADOVÝ KATALOG VZP - ZP'!J445)&gt;0,'ÚHRADOVÝ KATALOG VZP - ZP'!J445,"")</f>
        <v/>
      </c>
      <c r="K441" s="61" t="str">
        <f>IF(LEN('ÚHRADOVÝ KATALOG VZP - ZP'!K445)&gt;0,UPPER('ÚHRADOVÝ KATALOG VZP - ZP'!K445),"")</f>
        <v/>
      </c>
      <c r="L441" s="63" t="str">
        <f>IF(LEN('ÚHRADOVÝ KATALOG VZP - ZP'!L445)&gt;0,'ÚHRADOVÝ KATALOG VZP - ZP'!L445,"")</f>
        <v/>
      </c>
      <c r="M441" s="64" t="str">
        <f>IF(LEN('ÚHRADOVÝ KATALOG VZP - ZP'!M445)&gt;0,'ÚHRADOVÝ KATALOG VZP - ZP'!M445,"")</f>
        <v/>
      </c>
      <c r="N441" s="48" t="str">
        <f>IF(LEN('ÚHRADOVÝ KATALOG VZP - ZP'!$N445)&gt;0,'ÚHRADOVÝ KATALOG VZP - ZP'!$N445,"")</f>
        <v/>
      </c>
      <c r="O441" s="48" t="str">
        <f>IF(LEN('ÚHRADOVÝ KATALOG VZP - ZP'!$N445)&gt;0,'ÚHRADOVÝ KATALOG VZP - ZP'!$N445,"")</f>
        <v/>
      </c>
      <c r="P441" s="65"/>
      <c r="Q441" s="66" t="str">
        <f>IF(LEN('ÚHRADOVÝ KATALOG VZP - ZP'!Q445)&gt;0,'ÚHRADOVÝ KATALOG VZP - ZP'!Q445,"")</f>
        <v/>
      </c>
      <c r="R441" s="67" t="str">
        <f>IF(LEN('ÚHRADOVÝ KATALOG VZP - ZP'!O445)&gt;0,'ÚHRADOVÝ KATALOG VZP - ZP'!O445,"")</f>
        <v/>
      </c>
    </row>
    <row r="442" spans="1:18" ht="30" customHeight="1" x14ac:dyDescent="0.2">
      <c r="A442" s="81" t="str">
        <f>IF(LEN('VZP - KONTROLA'!S446)=0,"",'ÚHRADOVÝ KATALOG VZP - ZP'!A446)</f>
        <v/>
      </c>
      <c r="B442" s="82" t="str">
        <f>IF(LEN('ÚHRADOVÝ KATALOG VZP - ZP'!B446)&gt;0,'ÚHRADOVÝ KATALOG VZP - ZP'!B446,"")</f>
        <v/>
      </c>
      <c r="C442" s="102" t="str">
        <f>IF(LEN('ÚHRADOVÝ KATALOG VZP - ZP'!C446)&gt;0,UPPER('ÚHRADOVÝ KATALOG VZP - ZP'!C446),"")</f>
        <v/>
      </c>
      <c r="D442" s="60" t="str">
        <f>IF(LEN('ÚHRADOVÝ KATALOG VZP - ZP'!D446)&gt;0,UPPER('ÚHRADOVÝ KATALOG VZP - ZP'!D446),"")</f>
        <v/>
      </c>
      <c r="E442" s="61" t="str">
        <f>IF(LEN('ÚHRADOVÝ KATALOG VZP - ZP'!E446)&gt;0,'ÚHRADOVÝ KATALOG VZP - ZP'!E446,"")</f>
        <v/>
      </c>
      <c r="F442" s="61" t="str">
        <f>IF(LEN('ÚHRADOVÝ KATALOG VZP - ZP'!F446)&gt;0,UPPER('ÚHRADOVÝ KATALOG VZP - ZP'!F446),"")</f>
        <v/>
      </c>
      <c r="G442" s="61" t="str">
        <f>IF(LEN('ÚHRADOVÝ KATALOG VZP - ZP'!G446)&gt;0,UPPER('ÚHRADOVÝ KATALOG VZP - ZP'!G446),"")</f>
        <v/>
      </c>
      <c r="H442" s="61" t="str">
        <f>IF(LEN('ÚHRADOVÝ KATALOG VZP - ZP'!H446)&gt;0,UPPER('ÚHRADOVÝ KATALOG VZP - ZP'!H446),"")</f>
        <v/>
      </c>
      <c r="I442" s="61" t="str">
        <f>IF(LEN('ÚHRADOVÝ KATALOG VZP - ZP'!I446)&gt;0,UPPER('ÚHRADOVÝ KATALOG VZP - ZP'!I446),"")</f>
        <v/>
      </c>
      <c r="J442" s="62" t="str">
        <f>IF(LEN('ÚHRADOVÝ KATALOG VZP - ZP'!J446)&gt;0,'ÚHRADOVÝ KATALOG VZP - ZP'!J446,"")</f>
        <v/>
      </c>
      <c r="K442" s="61" t="str">
        <f>IF(LEN('ÚHRADOVÝ KATALOG VZP - ZP'!K446)&gt;0,UPPER('ÚHRADOVÝ KATALOG VZP - ZP'!K446),"")</f>
        <v/>
      </c>
      <c r="L442" s="63" t="str">
        <f>IF(LEN('ÚHRADOVÝ KATALOG VZP - ZP'!L446)&gt;0,'ÚHRADOVÝ KATALOG VZP - ZP'!L446,"")</f>
        <v/>
      </c>
      <c r="M442" s="64" t="str">
        <f>IF(LEN('ÚHRADOVÝ KATALOG VZP - ZP'!M446)&gt;0,'ÚHRADOVÝ KATALOG VZP - ZP'!M446,"")</f>
        <v/>
      </c>
      <c r="N442" s="48" t="str">
        <f>IF(LEN('ÚHRADOVÝ KATALOG VZP - ZP'!$N446)&gt;0,'ÚHRADOVÝ KATALOG VZP - ZP'!$N446,"")</f>
        <v/>
      </c>
      <c r="O442" s="48" t="str">
        <f>IF(LEN('ÚHRADOVÝ KATALOG VZP - ZP'!$N446)&gt;0,'ÚHRADOVÝ KATALOG VZP - ZP'!$N446,"")</f>
        <v/>
      </c>
      <c r="P442" s="65"/>
      <c r="Q442" s="66" t="str">
        <f>IF(LEN('ÚHRADOVÝ KATALOG VZP - ZP'!Q446)&gt;0,'ÚHRADOVÝ KATALOG VZP - ZP'!Q446,"")</f>
        <v/>
      </c>
      <c r="R442" s="67" t="str">
        <f>IF(LEN('ÚHRADOVÝ KATALOG VZP - ZP'!O446)&gt;0,'ÚHRADOVÝ KATALOG VZP - ZP'!O446,"")</f>
        <v/>
      </c>
    </row>
    <row r="443" spans="1:18" ht="30" customHeight="1" x14ac:dyDescent="0.2">
      <c r="A443" s="81" t="str">
        <f>IF(LEN('VZP - KONTROLA'!S447)=0,"",'ÚHRADOVÝ KATALOG VZP - ZP'!A447)</f>
        <v/>
      </c>
      <c r="B443" s="82" t="str">
        <f>IF(LEN('ÚHRADOVÝ KATALOG VZP - ZP'!B447)&gt;0,'ÚHRADOVÝ KATALOG VZP - ZP'!B447,"")</f>
        <v/>
      </c>
      <c r="C443" s="102" t="str">
        <f>IF(LEN('ÚHRADOVÝ KATALOG VZP - ZP'!C447)&gt;0,UPPER('ÚHRADOVÝ KATALOG VZP - ZP'!C447),"")</f>
        <v/>
      </c>
      <c r="D443" s="60" t="str">
        <f>IF(LEN('ÚHRADOVÝ KATALOG VZP - ZP'!D447)&gt;0,UPPER('ÚHRADOVÝ KATALOG VZP - ZP'!D447),"")</f>
        <v/>
      </c>
      <c r="E443" s="61" t="str">
        <f>IF(LEN('ÚHRADOVÝ KATALOG VZP - ZP'!E447)&gt;0,'ÚHRADOVÝ KATALOG VZP - ZP'!E447,"")</f>
        <v/>
      </c>
      <c r="F443" s="61" t="str">
        <f>IF(LEN('ÚHRADOVÝ KATALOG VZP - ZP'!F447)&gt;0,UPPER('ÚHRADOVÝ KATALOG VZP - ZP'!F447),"")</f>
        <v/>
      </c>
      <c r="G443" s="61" t="str">
        <f>IF(LEN('ÚHRADOVÝ KATALOG VZP - ZP'!G447)&gt;0,UPPER('ÚHRADOVÝ KATALOG VZP - ZP'!G447),"")</f>
        <v/>
      </c>
      <c r="H443" s="61" t="str">
        <f>IF(LEN('ÚHRADOVÝ KATALOG VZP - ZP'!H447)&gt;0,UPPER('ÚHRADOVÝ KATALOG VZP - ZP'!H447),"")</f>
        <v/>
      </c>
      <c r="I443" s="61" t="str">
        <f>IF(LEN('ÚHRADOVÝ KATALOG VZP - ZP'!I447)&gt;0,UPPER('ÚHRADOVÝ KATALOG VZP - ZP'!I447),"")</f>
        <v/>
      </c>
      <c r="J443" s="62" t="str">
        <f>IF(LEN('ÚHRADOVÝ KATALOG VZP - ZP'!J447)&gt;0,'ÚHRADOVÝ KATALOG VZP - ZP'!J447,"")</f>
        <v/>
      </c>
      <c r="K443" s="61" t="str">
        <f>IF(LEN('ÚHRADOVÝ KATALOG VZP - ZP'!K447)&gt;0,UPPER('ÚHRADOVÝ KATALOG VZP - ZP'!K447),"")</f>
        <v/>
      </c>
      <c r="L443" s="63" t="str">
        <f>IF(LEN('ÚHRADOVÝ KATALOG VZP - ZP'!L447)&gt;0,'ÚHRADOVÝ KATALOG VZP - ZP'!L447,"")</f>
        <v/>
      </c>
      <c r="M443" s="64" t="str">
        <f>IF(LEN('ÚHRADOVÝ KATALOG VZP - ZP'!M447)&gt;0,'ÚHRADOVÝ KATALOG VZP - ZP'!M447,"")</f>
        <v/>
      </c>
      <c r="N443" s="48" t="str">
        <f>IF(LEN('ÚHRADOVÝ KATALOG VZP - ZP'!$N447)&gt;0,'ÚHRADOVÝ KATALOG VZP - ZP'!$N447,"")</f>
        <v/>
      </c>
      <c r="O443" s="48" t="str">
        <f>IF(LEN('ÚHRADOVÝ KATALOG VZP - ZP'!$N447)&gt;0,'ÚHRADOVÝ KATALOG VZP - ZP'!$N447,"")</f>
        <v/>
      </c>
      <c r="P443" s="65"/>
      <c r="Q443" s="66" t="str">
        <f>IF(LEN('ÚHRADOVÝ KATALOG VZP - ZP'!Q447)&gt;0,'ÚHRADOVÝ KATALOG VZP - ZP'!Q447,"")</f>
        <v/>
      </c>
      <c r="R443" s="67" t="str">
        <f>IF(LEN('ÚHRADOVÝ KATALOG VZP - ZP'!O447)&gt;0,'ÚHRADOVÝ KATALOG VZP - ZP'!O447,"")</f>
        <v/>
      </c>
    </row>
    <row r="444" spans="1:18" ht="30" customHeight="1" x14ac:dyDescent="0.2">
      <c r="A444" s="81" t="str">
        <f>IF(LEN('VZP - KONTROLA'!S448)=0,"",'ÚHRADOVÝ KATALOG VZP - ZP'!A448)</f>
        <v/>
      </c>
      <c r="B444" s="82" t="str">
        <f>IF(LEN('ÚHRADOVÝ KATALOG VZP - ZP'!B448)&gt;0,'ÚHRADOVÝ KATALOG VZP - ZP'!B448,"")</f>
        <v/>
      </c>
      <c r="C444" s="102" t="str">
        <f>IF(LEN('ÚHRADOVÝ KATALOG VZP - ZP'!C448)&gt;0,UPPER('ÚHRADOVÝ KATALOG VZP - ZP'!C448),"")</f>
        <v/>
      </c>
      <c r="D444" s="60" t="str">
        <f>IF(LEN('ÚHRADOVÝ KATALOG VZP - ZP'!D448)&gt;0,UPPER('ÚHRADOVÝ KATALOG VZP - ZP'!D448),"")</f>
        <v/>
      </c>
      <c r="E444" s="61" t="str">
        <f>IF(LEN('ÚHRADOVÝ KATALOG VZP - ZP'!E448)&gt;0,'ÚHRADOVÝ KATALOG VZP - ZP'!E448,"")</f>
        <v/>
      </c>
      <c r="F444" s="61" t="str">
        <f>IF(LEN('ÚHRADOVÝ KATALOG VZP - ZP'!F448)&gt;0,UPPER('ÚHRADOVÝ KATALOG VZP - ZP'!F448),"")</f>
        <v/>
      </c>
      <c r="G444" s="61" t="str">
        <f>IF(LEN('ÚHRADOVÝ KATALOG VZP - ZP'!G448)&gt;0,UPPER('ÚHRADOVÝ KATALOG VZP - ZP'!G448),"")</f>
        <v/>
      </c>
      <c r="H444" s="61" t="str">
        <f>IF(LEN('ÚHRADOVÝ KATALOG VZP - ZP'!H448)&gt;0,UPPER('ÚHRADOVÝ KATALOG VZP - ZP'!H448),"")</f>
        <v/>
      </c>
      <c r="I444" s="61" t="str">
        <f>IF(LEN('ÚHRADOVÝ KATALOG VZP - ZP'!I448)&gt;0,UPPER('ÚHRADOVÝ KATALOG VZP - ZP'!I448),"")</f>
        <v/>
      </c>
      <c r="J444" s="62" t="str">
        <f>IF(LEN('ÚHRADOVÝ KATALOG VZP - ZP'!J448)&gt;0,'ÚHRADOVÝ KATALOG VZP - ZP'!J448,"")</f>
        <v/>
      </c>
      <c r="K444" s="61" t="str">
        <f>IF(LEN('ÚHRADOVÝ KATALOG VZP - ZP'!K448)&gt;0,UPPER('ÚHRADOVÝ KATALOG VZP - ZP'!K448),"")</f>
        <v/>
      </c>
      <c r="L444" s="63" t="str">
        <f>IF(LEN('ÚHRADOVÝ KATALOG VZP - ZP'!L448)&gt;0,'ÚHRADOVÝ KATALOG VZP - ZP'!L448,"")</f>
        <v/>
      </c>
      <c r="M444" s="64" t="str">
        <f>IF(LEN('ÚHRADOVÝ KATALOG VZP - ZP'!M448)&gt;0,'ÚHRADOVÝ KATALOG VZP - ZP'!M448,"")</f>
        <v/>
      </c>
      <c r="N444" s="48" t="str">
        <f>IF(LEN('ÚHRADOVÝ KATALOG VZP - ZP'!$N448)&gt;0,'ÚHRADOVÝ KATALOG VZP - ZP'!$N448,"")</f>
        <v/>
      </c>
      <c r="O444" s="48" t="str">
        <f>IF(LEN('ÚHRADOVÝ KATALOG VZP - ZP'!$N448)&gt;0,'ÚHRADOVÝ KATALOG VZP - ZP'!$N448,"")</f>
        <v/>
      </c>
      <c r="P444" s="65"/>
      <c r="Q444" s="66" t="str">
        <f>IF(LEN('ÚHRADOVÝ KATALOG VZP - ZP'!Q448)&gt;0,'ÚHRADOVÝ KATALOG VZP - ZP'!Q448,"")</f>
        <v/>
      </c>
      <c r="R444" s="67" t="str">
        <f>IF(LEN('ÚHRADOVÝ KATALOG VZP - ZP'!O448)&gt;0,'ÚHRADOVÝ KATALOG VZP - ZP'!O448,"")</f>
        <v/>
      </c>
    </row>
    <row r="445" spans="1:18" ht="30" customHeight="1" x14ac:dyDescent="0.2">
      <c r="A445" s="81" t="str">
        <f>IF(LEN('VZP - KONTROLA'!S449)=0,"",'ÚHRADOVÝ KATALOG VZP - ZP'!A449)</f>
        <v/>
      </c>
      <c r="B445" s="82" t="str">
        <f>IF(LEN('ÚHRADOVÝ KATALOG VZP - ZP'!B449)&gt;0,'ÚHRADOVÝ KATALOG VZP - ZP'!B449,"")</f>
        <v/>
      </c>
      <c r="C445" s="102" t="str">
        <f>IF(LEN('ÚHRADOVÝ KATALOG VZP - ZP'!C449)&gt;0,UPPER('ÚHRADOVÝ KATALOG VZP - ZP'!C449),"")</f>
        <v/>
      </c>
      <c r="D445" s="60" t="str">
        <f>IF(LEN('ÚHRADOVÝ KATALOG VZP - ZP'!D449)&gt;0,UPPER('ÚHRADOVÝ KATALOG VZP - ZP'!D449),"")</f>
        <v/>
      </c>
      <c r="E445" s="61" t="str">
        <f>IF(LEN('ÚHRADOVÝ KATALOG VZP - ZP'!E449)&gt;0,'ÚHRADOVÝ KATALOG VZP - ZP'!E449,"")</f>
        <v/>
      </c>
      <c r="F445" s="61" t="str">
        <f>IF(LEN('ÚHRADOVÝ KATALOG VZP - ZP'!F449)&gt;0,UPPER('ÚHRADOVÝ KATALOG VZP - ZP'!F449),"")</f>
        <v/>
      </c>
      <c r="G445" s="61" t="str">
        <f>IF(LEN('ÚHRADOVÝ KATALOG VZP - ZP'!G449)&gt;0,UPPER('ÚHRADOVÝ KATALOG VZP - ZP'!G449),"")</f>
        <v/>
      </c>
      <c r="H445" s="61" t="str">
        <f>IF(LEN('ÚHRADOVÝ KATALOG VZP - ZP'!H449)&gt;0,UPPER('ÚHRADOVÝ KATALOG VZP - ZP'!H449),"")</f>
        <v/>
      </c>
      <c r="I445" s="61" t="str">
        <f>IF(LEN('ÚHRADOVÝ KATALOG VZP - ZP'!I449)&gt;0,UPPER('ÚHRADOVÝ KATALOG VZP - ZP'!I449),"")</f>
        <v/>
      </c>
      <c r="J445" s="62" t="str">
        <f>IF(LEN('ÚHRADOVÝ KATALOG VZP - ZP'!J449)&gt;0,'ÚHRADOVÝ KATALOG VZP - ZP'!J449,"")</f>
        <v/>
      </c>
      <c r="K445" s="61" t="str">
        <f>IF(LEN('ÚHRADOVÝ KATALOG VZP - ZP'!K449)&gt;0,UPPER('ÚHRADOVÝ KATALOG VZP - ZP'!K449),"")</f>
        <v/>
      </c>
      <c r="L445" s="63" t="str">
        <f>IF(LEN('ÚHRADOVÝ KATALOG VZP - ZP'!L449)&gt;0,'ÚHRADOVÝ KATALOG VZP - ZP'!L449,"")</f>
        <v/>
      </c>
      <c r="M445" s="64" t="str">
        <f>IF(LEN('ÚHRADOVÝ KATALOG VZP - ZP'!M449)&gt;0,'ÚHRADOVÝ KATALOG VZP - ZP'!M449,"")</f>
        <v/>
      </c>
      <c r="N445" s="48" t="str">
        <f>IF(LEN('ÚHRADOVÝ KATALOG VZP - ZP'!$N449)&gt;0,'ÚHRADOVÝ KATALOG VZP - ZP'!$N449,"")</f>
        <v/>
      </c>
      <c r="O445" s="48" t="str">
        <f>IF(LEN('ÚHRADOVÝ KATALOG VZP - ZP'!$N449)&gt;0,'ÚHRADOVÝ KATALOG VZP - ZP'!$N449,"")</f>
        <v/>
      </c>
      <c r="P445" s="65"/>
      <c r="Q445" s="66" t="str">
        <f>IF(LEN('ÚHRADOVÝ KATALOG VZP - ZP'!Q449)&gt;0,'ÚHRADOVÝ KATALOG VZP - ZP'!Q449,"")</f>
        <v/>
      </c>
      <c r="R445" s="67" t="str">
        <f>IF(LEN('ÚHRADOVÝ KATALOG VZP - ZP'!O449)&gt;0,'ÚHRADOVÝ KATALOG VZP - ZP'!O449,"")</f>
        <v/>
      </c>
    </row>
    <row r="446" spans="1:18" ht="30" customHeight="1" x14ac:dyDescent="0.2">
      <c r="A446" s="81" t="str">
        <f>IF(LEN('VZP - KONTROLA'!S450)=0,"",'ÚHRADOVÝ KATALOG VZP - ZP'!A450)</f>
        <v/>
      </c>
      <c r="B446" s="82" t="str">
        <f>IF(LEN('ÚHRADOVÝ KATALOG VZP - ZP'!B450)&gt;0,'ÚHRADOVÝ KATALOG VZP - ZP'!B450,"")</f>
        <v/>
      </c>
      <c r="C446" s="102" t="str">
        <f>IF(LEN('ÚHRADOVÝ KATALOG VZP - ZP'!C450)&gt;0,UPPER('ÚHRADOVÝ KATALOG VZP - ZP'!C450),"")</f>
        <v/>
      </c>
      <c r="D446" s="60" t="str">
        <f>IF(LEN('ÚHRADOVÝ KATALOG VZP - ZP'!D450)&gt;0,UPPER('ÚHRADOVÝ KATALOG VZP - ZP'!D450),"")</f>
        <v/>
      </c>
      <c r="E446" s="61" t="str">
        <f>IF(LEN('ÚHRADOVÝ KATALOG VZP - ZP'!E450)&gt;0,'ÚHRADOVÝ KATALOG VZP - ZP'!E450,"")</f>
        <v/>
      </c>
      <c r="F446" s="61" t="str">
        <f>IF(LEN('ÚHRADOVÝ KATALOG VZP - ZP'!F450)&gt;0,UPPER('ÚHRADOVÝ KATALOG VZP - ZP'!F450),"")</f>
        <v/>
      </c>
      <c r="G446" s="61" t="str">
        <f>IF(LEN('ÚHRADOVÝ KATALOG VZP - ZP'!G450)&gt;0,UPPER('ÚHRADOVÝ KATALOG VZP - ZP'!G450),"")</f>
        <v/>
      </c>
      <c r="H446" s="61" t="str">
        <f>IF(LEN('ÚHRADOVÝ KATALOG VZP - ZP'!H450)&gt;0,UPPER('ÚHRADOVÝ KATALOG VZP - ZP'!H450),"")</f>
        <v/>
      </c>
      <c r="I446" s="61" t="str">
        <f>IF(LEN('ÚHRADOVÝ KATALOG VZP - ZP'!I450)&gt;0,UPPER('ÚHRADOVÝ KATALOG VZP - ZP'!I450),"")</f>
        <v/>
      </c>
      <c r="J446" s="62" t="str">
        <f>IF(LEN('ÚHRADOVÝ KATALOG VZP - ZP'!J450)&gt;0,'ÚHRADOVÝ KATALOG VZP - ZP'!J450,"")</f>
        <v/>
      </c>
      <c r="K446" s="61" t="str">
        <f>IF(LEN('ÚHRADOVÝ KATALOG VZP - ZP'!K450)&gt;0,UPPER('ÚHRADOVÝ KATALOG VZP - ZP'!K450),"")</f>
        <v/>
      </c>
      <c r="L446" s="63" t="str">
        <f>IF(LEN('ÚHRADOVÝ KATALOG VZP - ZP'!L450)&gt;0,'ÚHRADOVÝ KATALOG VZP - ZP'!L450,"")</f>
        <v/>
      </c>
      <c r="M446" s="64" t="str">
        <f>IF(LEN('ÚHRADOVÝ KATALOG VZP - ZP'!M450)&gt;0,'ÚHRADOVÝ KATALOG VZP - ZP'!M450,"")</f>
        <v/>
      </c>
      <c r="N446" s="48" t="str">
        <f>IF(LEN('ÚHRADOVÝ KATALOG VZP - ZP'!$N450)&gt;0,'ÚHRADOVÝ KATALOG VZP - ZP'!$N450,"")</f>
        <v/>
      </c>
      <c r="O446" s="48" t="str">
        <f>IF(LEN('ÚHRADOVÝ KATALOG VZP - ZP'!$N450)&gt;0,'ÚHRADOVÝ KATALOG VZP - ZP'!$N450,"")</f>
        <v/>
      </c>
      <c r="P446" s="65"/>
      <c r="Q446" s="66" t="str">
        <f>IF(LEN('ÚHRADOVÝ KATALOG VZP - ZP'!Q450)&gt;0,'ÚHRADOVÝ KATALOG VZP - ZP'!Q450,"")</f>
        <v/>
      </c>
      <c r="R446" s="67" t="str">
        <f>IF(LEN('ÚHRADOVÝ KATALOG VZP - ZP'!O450)&gt;0,'ÚHRADOVÝ KATALOG VZP - ZP'!O450,"")</f>
        <v/>
      </c>
    </row>
    <row r="447" spans="1:18" ht="30" customHeight="1" x14ac:dyDescent="0.2">
      <c r="A447" s="81" t="str">
        <f>IF(LEN('VZP - KONTROLA'!S451)=0,"",'ÚHRADOVÝ KATALOG VZP - ZP'!A451)</f>
        <v/>
      </c>
      <c r="B447" s="82" t="str">
        <f>IF(LEN('ÚHRADOVÝ KATALOG VZP - ZP'!B451)&gt;0,'ÚHRADOVÝ KATALOG VZP - ZP'!B451,"")</f>
        <v/>
      </c>
      <c r="C447" s="102" t="str">
        <f>IF(LEN('ÚHRADOVÝ KATALOG VZP - ZP'!C451)&gt;0,UPPER('ÚHRADOVÝ KATALOG VZP - ZP'!C451),"")</f>
        <v/>
      </c>
      <c r="D447" s="60" t="str">
        <f>IF(LEN('ÚHRADOVÝ KATALOG VZP - ZP'!D451)&gt;0,UPPER('ÚHRADOVÝ KATALOG VZP - ZP'!D451),"")</f>
        <v/>
      </c>
      <c r="E447" s="61" t="str">
        <f>IF(LEN('ÚHRADOVÝ KATALOG VZP - ZP'!E451)&gt;0,'ÚHRADOVÝ KATALOG VZP - ZP'!E451,"")</f>
        <v/>
      </c>
      <c r="F447" s="61" t="str">
        <f>IF(LEN('ÚHRADOVÝ KATALOG VZP - ZP'!F451)&gt;0,UPPER('ÚHRADOVÝ KATALOG VZP - ZP'!F451),"")</f>
        <v/>
      </c>
      <c r="G447" s="61" t="str">
        <f>IF(LEN('ÚHRADOVÝ KATALOG VZP - ZP'!G451)&gt;0,UPPER('ÚHRADOVÝ KATALOG VZP - ZP'!G451),"")</f>
        <v/>
      </c>
      <c r="H447" s="61" t="str">
        <f>IF(LEN('ÚHRADOVÝ KATALOG VZP - ZP'!H451)&gt;0,UPPER('ÚHRADOVÝ KATALOG VZP - ZP'!H451),"")</f>
        <v/>
      </c>
      <c r="I447" s="61" t="str">
        <f>IF(LEN('ÚHRADOVÝ KATALOG VZP - ZP'!I451)&gt;0,UPPER('ÚHRADOVÝ KATALOG VZP - ZP'!I451),"")</f>
        <v/>
      </c>
      <c r="J447" s="62" t="str">
        <f>IF(LEN('ÚHRADOVÝ KATALOG VZP - ZP'!J451)&gt;0,'ÚHRADOVÝ KATALOG VZP - ZP'!J451,"")</f>
        <v/>
      </c>
      <c r="K447" s="61" t="str">
        <f>IF(LEN('ÚHRADOVÝ KATALOG VZP - ZP'!K451)&gt;0,UPPER('ÚHRADOVÝ KATALOG VZP - ZP'!K451),"")</f>
        <v/>
      </c>
      <c r="L447" s="63" t="str">
        <f>IF(LEN('ÚHRADOVÝ KATALOG VZP - ZP'!L451)&gt;0,'ÚHRADOVÝ KATALOG VZP - ZP'!L451,"")</f>
        <v/>
      </c>
      <c r="M447" s="64" t="str">
        <f>IF(LEN('ÚHRADOVÝ KATALOG VZP - ZP'!M451)&gt;0,'ÚHRADOVÝ KATALOG VZP - ZP'!M451,"")</f>
        <v/>
      </c>
      <c r="N447" s="48" t="str">
        <f>IF(LEN('ÚHRADOVÝ KATALOG VZP - ZP'!$N451)&gt;0,'ÚHRADOVÝ KATALOG VZP - ZP'!$N451,"")</f>
        <v/>
      </c>
      <c r="O447" s="48" t="str">
        <f>IF(LEN('ÚHRADOVÝ KATALOG VZP - ZP'!$N451)&gt;0,'ÚHRADOVÝ KATALOG VZP - ZP'!$N451,"")</f>
        <v/>
      </c>
      <c r="P447" s="65"/>
      <c r="Q447" s="66" t="str">
        <f>IF(LEN('ÚHRADOVÝ KATALOG VZP - ZP'!Q451)&gt;0,'ÚHRADOVÝ KATALOG VZP - ZP'!Q451,"")</f>
        <v/>
      </c>
      <c r="R447" s="67" t="str">
        <f>IF(LEN('ÚHRADOVÝ KATALOG VZP - ZP'!O451)&gt;0,'ÚHRADOVÝ KATALOG VZP - ZP'!O451,"")</f>
        <v/>
      </c>
    </row>
    <row r="448" spans="1:18" ht="30" customHeight="1" x14ac:dyDescent="0.2">
      <c r="A448" s="81" t="str">
        <f>IF(LEN('VZP - KONTROLA'!S452)=0,"",'ÚHRADOVÝ KATALOG VZP - ZP'!A452)</f>
        <v/>
      </c>
      <c r="B448" s="82" t="str">
        <f>IF(LEN('ÚHRADOVÝ KATALOG VZP - ZP'!B452)&gt;0,'ÚHRADOVÝ KATALOG VZP - ZP'!B452,"")</f>
        <v/>
      </c>
      <c r="C448" s="102" t="str">
        <f>IF(LEN('ÚHRADOVÝ KATALOG VZP - ZP'!C452)&gt;0,UPPER('ÚHRADOVÝ KATALOG VZP - ZP'!C452),"")</f>
        <v/>
      </c>
      <c r="D448" s="60" t="str">
        <f>IF(LEN('ÚHRADOVÝ KATALOG VZP - ZP'!D452)&gt;0,UPPER('ÚHRADOVÝ KATALOG VZP - ZP'!D452),"")</f>
        <v/>
      </c>
      <c r="E448" s="61" t="str">
        <f>IF(LEN('ÚHRADOVÝ KATALOG VZP - ZP'!E452)&gt;0,'ÚHRADOVÝ KATALOG VZP - ZP'!E452,"")</f>
        <v/>
      </c>
      <c r="F448" s="61" t="str">
        <f>IF(LEN('ÚHRADOVÝ KATALOG VZP - ZP'!F452)&gt;0,UPPER('ÚHRADOVÝ KATALOG VZP - ZP'!F452),"")</f>
        <v/>
      </c>
      <c r="G448" s="61" t="str">
        <f>IF(LEN('ÚHRADOVÝ KATALOG VZP - ZP'!G452)&gt;0,UPPER('ÚHRADOVÝ KATALOG VZP - ZP'!G452),"")</f>
        <v/>
      </c>
      <c r="H448" s="61" t="str">
        <f>IF(LEN('ÚHRADOVÝ KATALOG VZP - ZP'!H452)&gt;0,UPPER('ÚHRADOVÝ KATALOG VZP - ZP'!H452),"")</f>
        <v/>
      </c>
      <c r="I448" s="61" t="str">
        <f>IF(LEN('ÚHRADOVÝ KATALOG VZP - ZP'!I452)&gt;0,UPPER('ÚHRADOVÝ KATALOG VZP - ZP'!I452),"")</f>
        <v/>
      </c>
      <c r="J448" s="62" t="str">
        <f>IF(LEN('ÚHRADOVÝ KATALOG VZP - ZP'!J452)&gt;0,'ÚHRADOVÝ KATALOG VZP - ZP'!J452,"")</f>
        <v/>
      </c>
      <c r="K448" s="61" t="str">
        <f>IF(LEN('ÚHRADOVÝ KATALOG VZP - ZP'!K452)&gt;0,UPPER('ÚHRADOVÝ KATALOG VZP - ZP'!K452),"")</f>
        <v/>
      </c>
      <c r="L448" s="63" t="str">
        <f>IF(LEN('ÚHRADOVÝ KATALOG VZP - ZP'!L452)&gt;0,'ÚHRADOVÝ KATALOG VZP - ZP'!L452,"")</f>
        <v/>
      </c>
      <c r="M448" s="64" t="str">
        <f>IF(LEN('ÚHRADOVÝ KATALOG VZP - ZP'!M452)&gt;0,'ÚHRADOVÝ KATALOG VZP - ZP'!M452,"")</f>
        <v/>
      </c>
      <c r="N448" s="48" t="str">
        <f>IF(LEN('ÚHRADOVÝ KATALOG VZP - ZP'!$N452)&gt;0,'ÚHRADOVÝ KATALOG VZP - ZP'!$N452,"")</f>
        <v/>
      </c>
      <c r="O448" s="48" t="str">
        <f>IF(LEN('ÚHRADOVÝ KATALOG VZP - ZP'!$N452)&gt;0,'ÚHRADOVÝ KATALOG VZP - ZP'!$N452,"")</f>
        <v/>
      </c>
      <c r="P448" s="65"/>
      <c r="Q448" s="66" t="str">
        <f>IF(LEN('ÚHRADOVÝ KATALOG VZP - ZP'!Q452)&gt;0,'ÚHRADOVÝ KATALOG VZP - ZP'!Q452,"")</f>
        <v/>
      </c>
      <c r="R448" s="67" t="str">
        <f>IF(LEN('ÚHRADOVÝ KATALOG VZP - ZP'!O452)&gt;0,'ÚHRADOVÝ KATALOG VZP - ZP'!O452,"")</f>
        <v/>
      </c>
    </row>
    <row r="449" spans="1:18" ht="30" customHeight="1" x14ac:dyDescent="0.2">
      <c r="A449" s="81" t="str">
        <f>IF(LEN('VZP - KONTROLA'!S453)=0,"",'ÚHRADOVÝ KATALOG VZP - ZP'!A453)</f>
        <v/>
      </c>
      <c r="B449" s="82" t="str">
        <f>IF(LEN('ÚHRADOVÝ KATALOG VZP - ZP'!B453)&gt;0,'ÚHRADOVÝ KATALOG VZP - ZP'!B453,"")</f>
        <v/>
      </c>
      <c r="C449" s="102" t="str">
        <f>IF(LEN('ÚHRADOVÝ KATALOG VZP - ZP'!C453)&gt;0,UPPER('ÚHRADOVÝ KATALOG VZP - ZP'!C453),"")</f>
        <v/>
      </c>
      <c r="D449" s="60" t="str">
        <f>IF(LEN('ÚHRADOVÝ KATALOG VZP - ZP'!D453)&gt;0,UPPER('ÚHRADOVÝ KATALOG VZP - ZP'!D453),"")</f>
        <v/>
      </c>
      <c r="E449" s="61" t="str">
        <f>IF(LEN('ÚHRADOVÝ KATALOG VZP - ZP'!E453)&gt;0,'ÚHRADOVÝ KATALOG VZP - ZP'!E453,"")</f>
        <v/>
      </c>
      <c r="F449" s="61" t="str">
        <f>IF(LEN('ÚHRADOVÝ KATALOG VZP - ZP'!F453)&gt;0,UPPER('ÚHRADOVÝ KATALOG VZP - ZP'!F453),"")</f>
        <v/>
      </c>
      <c r="G449" s="61" t="str">
        <f>IF(LEN('ÚHRADOVÝ KATALOG VZP - ZP'!G453)&gt;0,UPPER('ÚHRADOVÝ KATALOG VZP - ZP'!G453),"")</f>
        <v/>
      </c>
      <c r="H449" s="61" t="str">
        <f>IF(LEN('ÚHRADOVÝ KATALOG VZP - ZP'!H453)&gt;0,UPPER('ÚHRADOVÝ KATALOG VZP - ZP'!H453),"")</f>
        <v/>
      </c>
      <c r="I449" s="61" t="str">
        <f>IF(LEN('ÚHRADOVÝ KATALOG VZP - ZP'!I453)&gt;0,UPPER('ÚHRADOVÝ KATALOG VZP - ZP'!I453),"")</f>
        <v/>
      </c>
      <c r="J449" s="62" t="str">
        <f>IF(LEN('ÚHRADOVÝ KATALOG VZP - ZP'!J453)&gt;0,'ÚHRADOVÝ KATALOG VZP - ZP'!J453,"")</f>
        <v/>
      </c>
      <c r="K449" s="61" t="str">
        <f>IF(LEN('ÚHRADOVÝ KATALOG VZP - ZP'!K453)&gt;0,UPPER('ÚHRADOVÝ KATALOG VZP - ZP'!K453),"")</f>
        <v/>
      </c>
      <c r="L449" s="63" t="str">
        <f>IF(LEN('ÚHRADOVÝ KATALOG VZP - ZP'!L453)&gt;0,'ÚHRADOVÝ KATALOG VZP - ZP'!L453,"")</f>
        <v/>
      </c>
      <c r="M449" s="64" t="str">
        <f>IF(LEN('ÚHRADOVÝ KATALOG VZP - ZP'!M453)&gt;0,'ÚHRADOVÝ KATALOG VZP - ZP'!M453,"")</f>
        <v/>
      </c>
      <c r="N449" s="48" t="str">
        <f>IF(LEN('ÚHRADOVÝ KATALOG VZP - ZP'!$N453)&gt;0,'ÚHRADOVÝ KATALOG VZP - ZP'!$N453,"")</f>
        <v/>
      </c>
      <c r="O449" s="48" t="str">
        <f>IF(LEN('ÚHRADOVÝ KATALOG VZP - ZP'!$N453)&gt;0,'ÚHRADOVÝ KATALOG VZP - ZP'!$N453,"")</f>
        <v/>
      </c>
      <c r="P449" s="65"/>
      <c r="Q449" s="66" t="str">
        <f>IF(LEN('ÚHRADOVÝ KATALOG VZP - ZP'!Q453)&gt;0,'ÚHRADOVÝ KATALOG VZP - ZP'!Q453,"")</f>
        <v/>
      </c>
      <c r="R449" s="67" t="str">
        <f>IF(LEN('ÚHRADOVÝ KATALOG VZP - ZP'!O453)&gt;0,'ÚHRADOVÝ KATALOG VZP - ZP'!O453,"")</f>
        <v/>
      </c>
    </row>
    <row r="450" spans="1:18" ht="30" customHeight="1" x14ac:dyDescent="0.2">
      <c r="A450" s="81" t="str">
        <f>IF(LEN('VZP - KONTROLA'!S454)=0,"",'ÚHRADOVÝ KATALOG VZP - ZP'!A454)</f>
        <v/>
      </c>
      <c r="B450" s="82" t="str">
        <f>IF(LEN('ÚHRADOVÝ KATALOG VZP - ZP'!B454)&gt;0,'ÚHRADOVÝ KATALOG VZP - ZP'!B454,"")</f>
        <v/>
      </c>
      <c r="C450" s="102" t="str">
        <f>IF(LEN('ÚHRADOVÝ KATALOG VZP - ZP'!C454)&gt;0,UPPER('ÚHRADOVÝ KATALOG VZP - ZP'!C454),"")</f>
        <v/>
      </c>
      <c r="D450" s="60" t="str">
        <f>IF(LEN('ÚHRADOVÝ KATALOG VZP - ZP'!D454)&gt;0,UPPER('ÚHRADOVÝ KATALOG VZP - ZP'!D454),"")</f>
        <v/>
      </c>
      <c r="E450" s="61" t="str">
        <f>IF(LEN('ÚHRADOVÝ KATALOG VZP - ZP'!E454)&gt;0,'ÚHRADOVÝ KATALOG VZP - ZP'!E454,"")</f>
        <v/>
      </c>
      <c r="F450" s="61" t="str">
        <f>IF(LEN('ÚHRADOVÝ KATALOG VZP - ZP'!F454)&gt;0,UPPER('ÚHRADOVÝ KATALOG VZP - ZP'!F454),"")</f>
        <v/>
      </c>
      <c r="G450" s="61" t="str">
        <f>IF(LEN('ÚHRADOVÝ KATALOG VZP - ZP'!G454)&gt;0,UPPER('ÚHRADOVÝ KATALOG VZP - ZP'!G454),"")</f>
        <v/>
      </c>
      <c r="H450" s="61" t="str">
        <f>IF(LEN('ÚHRADOVÝ KATALOG VZP - ZP'!H454)&gt;0,UPPER('ÚHRADOVÝ KATALOG VZP - ZP'!H454),"")</f>
        <v/>
      </c>
      <c r="I450" s="61" t="str">
        <f>IF(LEN('ÚHRADOVÝ KATALOG VZP - ZP'!I454)&gt;0,UPPER('ÚHRADOVÝ KATALOG VZP - ZP'!I454),"")</f>
        <v/>
      </c>
      <c r="J450" s="62" t="str">
        <f>IF(LEN('ÚHRADOVÝ KATALOG VZP - ZP'!J454)&gt;0,'ÚHRADOVÝ KATALOG VZP - ZP'!J454,"")</f>
        <v/>
      </c>
      <c r="K450" s="61" t="str">
        <f>IF(LEN('ÚHRADOVÝ KATALOG VZP - ZP'!K454)&gt;0,UPPER('ÚHRADOVÝ KATALOG VZP - ZP'!K454),"")</f>
        <v/>
      </c>
      <c r="L450" s="63" t="str">
        <f>IF(LEN('ÚHRADOVÝ KATALOG VZP - ZP'!L454)&gt;0,'ÚHRADOVÝ KATALOG VZP - ZP'!L454,"")</f>
        <v/>
      </c>
      <c r="M450" s="64" t="str">
        <f>IF(LEN('ÚHRADOVÝ KATALOG VZP - ZP'!M454)&gt;0,'ÚHRADOVÝ KATALOG VZP - ZP'!M454,"")</f>
        <v/>
      </c>
      <c r="N450" s="48" t="str">
        <f>IF(LEN('ÚHRADOVÝ KATALOG VZP - ZP'!$N454)&gt;0,'ÚHRADOVÝ KATALOG VZP - ZP'!$N454,"")</f>
        <v/>
      </c>
      <c r="O450" s="48" t="str">
        <f>IF(LEN('ÚHRADOVÝ KATALOG VZP - ZP'!$N454)&gt;0,'ÚHRADOVÝ KATALOG VZP - ZP'!$N454,"")</f>
        <v/>
      </c>
      <c r="P450" s="65"/>
      <c r="Q450" s="66" t="str">
        <f>IF(LEN('ÚHRADOVÝ KATALOG VZP - ZP'!Q454)&gt;0,'ÚHRADOVÝ KATALOG VZP - ZP'!Q454,"")</f>
        <v/>
      </c>
      <c r="R450" s="67" t="str">
        <f>IF(LEN('ÚHRADOVÝ KATALOG VZP - ZP'!O454)&gt;0,'ÚHRADOVÝ KATALOG VZP - ZP'!O454,"")</f>
        <v/>
      </c>
    </row>
    <row r="451" spans="1:18" ht="30" customHeight="1" x14ac:dyDescent="0.2">
      <c r="A451" s="81" t="str">
        <f>IF(LEN('VZP - KONTROLA'!S455)=0,"",'ÚHRADOVÝ KATALOG VZP - ZP'!A455)</f>
        <v/>
      </c>
      <c r="B451" s="82" t="str">
        <f>IF(LEN('ÚHRADOVÝ KATALOG VZP - ZP'!B455)&gt;0,'ÚHRADOVÝ KATALOG VZP - ZP'!B455,"")</f>
        <v/>
      </c>
      <c r="C451" s="102" t="str">
        <f>IF(LEN('ÚHRADOVÝ KATALOG VZP - ZP'!C455)&gt;0,UPPER('ÚHRADOVÝ KATALOG VZP - ZP'!C455),"")</f>
        <v/>
      </c>
      <c r="D451" s="60" t="str">
        <f>IF(LEN('ÚHRADOVÝ KATALOG VZP - ZP'!D455)&gt;0,UPPER('ÚHRADOVÝ KATALOG VZP - ZP'!D455),"")</f>
        <v/>
      </c>
      <c r="E451" s="61" t="str">
        <f>IF(LEN('ÚHRADOVÝ KATALOG VZP - ZP'!E455)&gt;0,'ÚHRADOVÝ KATALOG VZP - ZP'!E455,"")</f>
        <v/>
      </c>
      <c r="F451" s="61" t="str">
        <f>IF(LEN('ÚHRADOVÝ KATALOG VZP - ZP'!F455)&gt;0,UPPER('ÚHRADOVÝ KATALOG VZP - ZP'!F455),"")</f>
        <v/>
      </c>
      <c r="G451" s="61" t="str">
        <f>IF(LEN('ÚHRADOVÝ KATALOG VZP - ZP'!G455)&gt;0,UPPER('ÚHRADOVÝ KATALOG VZP - ZP'!G455),"")</f>
        <v/>
      </c>
      <c r="H451" s="61" t="str">
        <f>IF(LEN('ÚHRADOVÝ KATALOG VZP - ZP'!H455)&gt;0,UPPER('ÚHRADOVÝ KATALOG VZP - ZP'!H455),"")</f>
        <v/>
      </c>
      <c r="I451" s="61" t="str">
        <f>IF(LEN('ÚHRADOVÝ KATALOG VZP - ZP'!I455)&gt;0,UPPER('ÚHRADOVÝ KATALOG VZP - ZP'!I455),"")</f>
        <v/>
      </c>
      <c r="J451" s="62" t="str">
        <f>IF(LEN('ÚHRADOVÝ KATALOG VZP - ZP'!J455)&gt;0,'ÚHRADOVÝ KATALOG VZP - ZP'!J455,"")</f>
        <v/>
      </c>
      <c r="K451" s="61" t="str">
        <f>IF(LEN('ÚHRADOVÝ KATALOG VZP - ZP'!K455)&gt;0,UPPER('ÚHRADOVÝ KATALOG VZP - ZP'!K455),"")</f>
        <v/>
      </c>
      <c r="L451" s="63" t="str">
        <f>IF(LEN('ÚHRADOVÝ KATALOG VZP - ZP'!L455)&gt;0,'ÚHRADOVÝ KATALOG VZP - ZP'!L455,"")</f>
        <v/>
      </c>
      <c r="M451" s="64" t="str">
        <f>IF(LEN('ÚHRADOVÝ KATALOG VZP - ZP'!M455)&gt;0,'ÚHRADOVÝ KATALOG VZP - ZP'!M455,"")</f>
        <v/>
      </c>
      <c r="N451" s="48" t="str">
        <f>IF(LEN('ÚHRADOVÝ KATALOG VZP - ZP'!$N455)&gt;0,'ÚHRADOVÝ KATALOG VZP - ZP'!$N455,"")</f>
        <v/>
      </c>
      <c r="O451" s="48" t="str">
        <f>IF(LEN('ÚHRADOVÝ KATALOG VZP - ZP'!$N455)&gt;0,'ÚHRADOVÝ KATALOG VZP - ZP'!$N455,"")</f>
        <v/>
      </c>
      <c r="P451" s="65"/>
      <c r="Q451" s="66" t="str">
        <f>IF(LEN('ÚHRADOVÝ KATALOG VZP - ZP'!Q455)&gt;0,'ÚHRADOVÝ KATALOG VZP - ZP'!Q455,"")</f>
        <v/>
      </c>
      <c r="R451" s="67" t="str">
        <f>IF(LEN('ÚHRADOVÝ KATALOG VZP - ZP'!O455)&gt;0,'ÚHRADOVÝ KATALOG VZP - ZP'!O455,"")</f>
        <v/>
      </c>
    </row>
    <row r="452" spans="1:18" ht="30" customHeight="1" x14ac:dyDescent="0.2">
      <c r="A452" s="81" t="str">
        <f>IF(LEN('VZP - KONTROLA'!S456)=0,"",'ÚHRADOVÝ KATALOG VZP - ZP'!A456)</f>
        <v/>
      </c>
      <c r="B452" s="82" t="str">
        <f>IF(LEN('ÚHRADOVÝ KATALOG VZP - ZP'!B456)&gt;0,'ÚHRADOVÝ KATALOG VZP - ZP'!B456,"")</f>
        <v/>
      </c>
      <c r="C452" s="102" t="str">
        <f>IF(LEN('ÚHRADOVÝ KATALOG VZP - ZP'!C456)&gt;0,UPPER('ÚHRADOVÝ KATALOG VZP - ZP'!C456),"")</f>
        <v/>
      </c>
      <c r="D452" s="60" t="str">
        <f>IF(LEN('ÚHRADOVÝ KATALOG VZP - ZP'!D456)&gt;0,UPPER('ÚHRADOVÝ KATALOG VZP - ZP'!D456),"")</f>
        <v/>
      </c>
      <c r="E452" s="61" t="str">
        <f>IF(LEN('ÚHRADOVÝ KATALOG VZP - ZP'!E456)&gt;0,'ÚHRADOVÝ KATALOG VZP - ZP'!E456,"")</f>
        <v/>
      </c>
      <c r="F452" s="61" t="str">
        <f>IF(LEN('ÚHRADOVÝ KATALOG VZP - ZP'!F456)&gt;0,UPPER('ÚHRADOVÝ KATALOG VZP - ZP'!F456),"")</f>
        <v/>
      </c>
      <c r="G452" s="61" t="str">
        <f>IF(LEN('ÚHRADOVÝ KATALOG VZP - ZP'!G456)&gt;0,UPPER('ÚHRADOVÝ KATALOG VZP - ZP'!G456),"")</f>
        <v/>
      </c>
      <c r="H452" s="61" t="str">
        <f>IF(LEN('ÚHRADOVÝ KATALOG VZP - ZP'!H456)&gt;0,UPPER('ÚHRADOVÝ KATALOG VZP - ZP'!H456),"")</f>
        <v/>
      </c>
      <c r="I452" s="61" t="str">
        <f>IF(LEN('ÚHRADOVÝ KATALOG VZP - ZP'!I456)&gt;0,UPPER('ÚHRADOVÝ KATALOG VZP - ZP'!I456),"")</f>
        <v/>
      </c>
      <c r="J452" s="62" t="str">
        <f>IF(LEN('ÚHRADOVÝ KATALOG VZP - ZP'!J456)&gt;0,'ÚHRADOVÝ KATALOG VZP - ZP'!J456,"")</f>
        <v/>
      </c>
      <c r="K452" s="61" t="str">
        <f>IF(LEN('ÚHRADOVÝ KATALOG VZP - ZP'!K456)&gt;0,UPPER('ÚHRADOVÝ KATALOG VZP - ZP'!K456),"")</f>
        <v/>
      </c>
      <c r="L452" s="63" t="str">
        <f>IF(LEN('ÚHRADOVÝ KATALOG VZP - ZP'!L456)&gt;0,'ÚHRADOVÝ KATALOG VZP - ZP'!L456,"")</f>
        <v/>
      </c>
      <c r="M452" s="64" t="str">
        <f>IF(LEN('ÚHRADOVÝ KATALOG VZP - ZP'!M456)&gt;0,'ÚHRADOVÝ KATALOG VZP - ZP'!M456,"")</f>
        <v/>
      </c>
      <c r="N452" s="48" t="str">
        <f>IF(LEN('ÚHRADOVÝ KATALOG VZP - ZP'!$N456)&gt;0,'ÚHRADOVÝ KATALOG VZP - ZP'!$N456,"")</f>
        <v/>
      </c>
      <c r="O452" s="48" t="str">
        <f>IF(LEN('ÚHRADOVÝ KATALOG VZP - ZP'!$N456)&gt;0,'ÚHRADOVÝ KATALOG VZP - ZP'!$N456,"")</f>
        <v/>
      </c>
      <c r="P452" s="65"/>
      <c r="Q452" s="66" t="str">
        <f>IF(LEN('ÚHRADOVÝ KATALOG VZP - ZP'!Q456)&gt;0,'ÚHRADOVÝ KATALOG VZP - ZP'!Q456,"")</f>
        <v/>
      </c>
      <c r="R452" s="67" t="str">
        <f>IF(LEN('ÚHRADOVÝ KATALOG VZP - ZP'!O456)&gt;0,'ÚHRADOVÝ KATALOG VZP - ZP'!O456,"")</f>
        <v/>
      </c>
    </row>
    <row r="453" spans="1:18" ht="30" customHeight="1" x14ac:dyDescent="0.2">
      <c r="A453" s="81" t="str">
        <f>IF(LEN('VZP - KONTROLA'!S457)=0,"",'ÚHRADOVÝ KATALOG VZP - ZP'!A457)</f>
        <v/>
      </c>
      <c r="B453" s="82" t="str">
        <f>IF(LEN('ÚHRADOVÝ KATALOG VZP - ZP'!B457)&gt;0,'ÚHRADOVÝ KATALOG VZP - ZP'!B457,"")</f>
        <v/>
      </c>
      <c r="C453" s="102" t="str">
        <f>IF(LEN('ÚHRADOVÝ KATALOG VZP - ZP'!C457)&gt;0,UPPER('ÚHRADOVÝ KATALOG VZP - ZP'!C457),"")</f>
        <v/>
      </c>
      <c r="D453" s="60" t="str">
        <f>IF(LEN('ÚHRADOVÝ KATALOG VZP - ZP'!D457)&gt;0,UPPER('ÚHRADOVÝ KATALOG VZP - ZP'!D457),"")</f>
        <v/>
      </c>
      <c r="E453" s="61" t="str">
        <f>IF(LEN('ÚHRADOVÝ KATALOG VZP - ZP'!E457)&gt;0,'ÚHRADOVÝ KATALOG VZP - ZP'!E457,"")</f>
        <v/>
      </c>
      <c r="F453" s="61" t="str">
        <f>IF(LEN('ÚHRADOVÝ KATALOG VZP - ZP'!F457)&gt;0,UPPER('ÚHRADOVÝ KATALOG VZP - ZP'!F457),"")</f>
        <v/>
      </c>
      <c r="G453" s="61" t="str">
        <f>IF(LEN('ÚHRADOVÝ KATALOG VZP - ZP'!G457)&gt;0,UPPER('ÚHRADOVÝ KATALOG VZP - ZP'!G457),"")</f>
        <v/>
      </c>
      <c r="H453" s="61" t="str">
        <f>IF(LEN('ÚHRADOVÝ KATALOG VZP - ZP'!H457)&gt;0,UPPER('ÚHRADOVÝ KATALOG VZP - ZP'!H457),"")</f>
        <v/>
      </c>
      <c r="I453" s="61" t="str">
        <f>IF(LEN('ÚHRADOVÝ KATALOG VZP - ZP'!I457)&gt;0,UPPER('ÚHRADOVÝ KATALOG VZP - ZP'!I457),"")</f>
        <v/>
      </c>
      <c r="J453" s="62" t="str">
        <f>IF(LEN('ÚHRADOVÝ KATALOG VZP - ZP'!J457)&gt;0,'ÚHRADOVÝ KATALOG VZP - ZP'!J457,"")</f>
        <v/>
      </c>
      <c r="K453" s="61" t="str">
        <f>IF(LEN('ÚHRADOVÝ KATALOG VZP - ZP'!K457)&gt;0,UPPER('ÚHRADOVÝ KATALOG VZP - ZP'!K457),"")</f>
        <v/>
      </c>
      <c r="L453" s="63" t="str">
        <f>IF(LEN('ÚHRADOVÝ KATALOG VZP - ZP'!L457)&gt;0,'ÚHRADOVÝ KATALOG VZP - ZP'!L457,"")</f>
        <v/>
      </c>
      <c r="M453" s="64" t="str">
        <f>IF(LEN('ÚHRADOVÝ KATALOG VZP - ZP'!M457)&gt;0,'ÚHRADOVÝ KATALOG VZP - ZP'!M457,"")</f>
        <v/>
      </c>
      <c r="N453" s="48" t="str">
        <f>IF(LEN('ÚHRADOVÝ KATALOG VZP - ZP'!$N457)&gt;0,'ÚHRADOVÝ KATALOG VZP - ZP'!$N457,"")</f>
        <v/>
      </c>
      <c r="O453" s="48" t="str">
        <f>IF(LEN('ÚHRADOVÝ KATALOG VZP - ZP'!$N457)&gt;0,'ÚHRADOVÝ KATALOG VZP - ZP'!$N457,"")</f>
        <v/>
      </c>
      <c r="P453" s="65"/>
      <c r="Q453" s="66" t="str">
        <f>IF(LEN('ÚHRADOVÝ KATALOG VZP - ZP'!Q457)&gt;0,'ÚHRADOVÝ KATALOG VZP - ZP'!Q457,"")</f>
        <v/>
      </c>
      <c r="R453" s="67" t="str">
        <f>IF(LEN('ÚHRADOVÝ KATALOG VZP - ZP'!O457)&gt;0,'ÚHRADOVÝ KATALOG VZP - ZP'!O457,"")</f>
        <v/>
      </c>
    </row>
    <row r="454" spans="1:18" ht="30" customHeight="1" x14ac:dyDescent="0.2">
      <c r="A454" s="81" t="str">
        <f>IF(LEN('VZP - KONTROLA'!S458)=0,"",'ÚHRADOVÝ KATALOG VZP - ZP'!A458)</f>
        <v/>
      </c>
      <c r="B454" s="82" t="str">
        <f>IF(LEN('ÚHRADOVÝ KATALOG VZP - ZP'!B458)&gt;0,'ÚHRADOVÝ KATALOG VZP - ZP'!B458,"")</f>
        <v/>
      </c>
      <c r="C454" s="102" t="str">
        <f>IF(LEN('ÚHRADOVÝ KATALOG VZP - ZP'!C458)&gt;0,UPPER('ÚHRADOVÝ KATALOG VZP - ZP'!C458),"")</f>
        <v/>
      </c>
      <c r="D454" s="60" t="str">
        <f>IF(LEN('ÚHRADOVÝ KATALOG VZP - ZP'!D458)&gt;0,UPPER('ÚHRADOVÝ KATALOG VZP - ZP'!D458),"")</f>
        <v/>
      </c>
      <c r="E454" s="61" t="str">
        <f>IF(LEN('ÚHRADOVÝ KATALOG VZP - ZP'!E458)&gt;0,'ÚHRADOVÝ KATALOG VZP - ZP'!E458,"")</f>
        <v/>
      </c>
      <c r="F454" s="61" t="str">
        <f>IF(LEN('ÚHRADOVÝ KATALOG VZP - ZP'!F458)&gt;0,UPPER('ÚHRADOVÝ KATALOG VZP - ZP'!F458),"")</f>
        <v/>
      </c>
      <c r="G454" s="61" t="str">
        <f>IF(LEN('ÚHRADOVÝ KATALOG VZP - ZP'!G458)&gt;0,UPPER('ÚHRADOVÝ KATALOG VZP - ZP'!G458),"")</f>
        <v/>
      </c>
      <c r="H454" s="61" t="str">
        <f>IF(LEN('ÚHRADOVÝ KATALOG VZP - ZP'!H458)&gt;0,UPPER('ÚHRADOVÝ KATALOG VZP - ZP'!H458),"")</f>
        <v/>
      </c>
      <c r="I454" s="61" t="str">
        <f>IF(LEN('ÚHRADOVÝ KATALOG VZP - ZP'!I458)&gt;0,UPPER('ÚHRADOVÝ KATALOG VZP - ZP'!I458),"")</f>
        <v/>
      </c>
      <c r="J454" s="62" t="str">
        <f>IF(LEN('ÚHRADOVÝ KATALOG VZP - ZP'!J458)&gt;0,'ÚHRADOVÝ KATALOG VZP - ZP'!J458,"")</f>
        <v/>
      </c>
      <c r="K454" s="61" t="str">
        <f>IF(LEN('ÚHRADOVÝ KATALOG VZP - ZP'!K458)&gt;0,UPPER('ÚHRADOVÝ KATALOG VZP - ZP'!K458),"")</f>
        <v/>
      </c>
      <c r="L454" s="63" t="str">
        <f>IF(LEN('ÚHRADOVÝ KATALOG VZP - ZP'!L458)&gt;0,'ÚHRADOVÝ KATALOG VZP - ZP'!L458,"")</f>
        <v/>
      </c>
      <c r="M454" s="64" t="str">
        <f>IF(LEN('ÚHRADOVÝ KATALOG VZP - ZP'!M458)&gt;0,'ÚHRADOVÝ KATALOG VZP - ZP'!M458,"")</f>
        <v/>
      </c>
      <c r="N454" s="48" t="str">
        <f>IF(LEN('ÚHRADOVÝ KATALOG VZP - ZP'!$N458)&gt;0,'ÚHRADOVÝ KATALOG VZP - ZP'!$N458,"")</f>
        <v/>
      </c>
      <c r="O454" s="48" t="str">
        <f>IF(LEN('ÚHRADOVÝ KATALOG VZP - ZP'!$N458)&gt;0,'ÚHRADOVÝ KATALOG VZP - ZP'!$N458,"")</f>
        <v/>
      </c>
      <c r="P454" s="65"/>
      <c r="Q454" s="66" t="str">
        <f>IF(LEN('ÚHRADOVÝ KATALOG VZP - ZP'!Q458)&gt;0,'ÚHRADOVÝ KATALOG VZP - ZP'!Q458,"")</f>
        <v/>
      </c>
      <c r="R454" s="67" t="str">
        <f>IF(LEN('ÚHRADOVÝ KATALOG VZP - ZP'!O458)&gt;0,'ÚHRADOVÝ KATALOG VZP - ZP'!O458,"")</f>
        <v/>
      </c>
    </row>
    <row r="455" spans="1:18" ht="30" customHeight="1" x14ac:dyDescent="0.2">
      <c r="A455" s="81" t="str">
        <f>IF(LEN('VZP - KONTROLA'!S459)=0,"",'ÚHRADOVÝ KATALOG VZP - ZP'!A459)</f>
        <v/>
      </c>
      <c r="B455" s="82" t="str">
        <f>IF(LEN('ÚHRADOVÝ KATALOG VZP - ZP'!B459)&gt;0,'ÚHRADOVÝ KATALOG VZP - ZP'!B459,"")</f>
        <v/>
      </c>
      <c r="C455" s="102" t="str">
        <f>IF(LEN('ÚHRADOVÝ KATALOG VZP - ZP'!C459)&gt;0,UPPER('ÚHRADOVÝ KATALOG VZP - ZP'!C459),"")</f>
        <v/>
      </c>
      <c r="D455" s="60" t="str">
        <f>IF(LEN('ÚHRADOVÝ KATALOG VZP - ZP'!D459)&gt;0,UPPER('ÚHRADOVÝ KATALOG VZP - ZP'!D459),"")</f>
        <v/>
      </c>
      <c r="E455" s="61" t="str">
        <f>IF(LEN('ÚHRADOVÝ KATALOG VZP - ZP'!E459)&gt;0,'ÚHRADOVÝ KATALOG VZP - ZP'!E459,"")</f>
        <v/>
      </c>
      <c r="F455" s="61" t="str">
        <f>IF(LEN('ÚHRADOVÝ KATALOG VZP - ZP'!F459)&gt;0,UPPER('ÚHRADOVÝ KATALOG VZP - ZP'!F459),"")</f>
        <v/>
      </c>
      <c r="G455" s="61" t="str">
        <f>IF(LEN('ÚHRADOVÝ KATALOG VZP - ZP'!G459)&gt;0,UPPER('ÚHRADOVÝ KATALOG VZP - ZP'!G459),"")</f>
        <v/>
      </c>
      <c r="H455" s="61" t="str">
        <f>IF(LEN('ÚHRADOVÝ KATALOG VZP - ZP'!H459)&gt;0,UPPER('ÚHRADOVÝ KATALOG VZP - ZP'!H459),"")</f>
        <v/>
      </c>
      <c r="I455" s="61" t="str">
        <f>IF(LEN('ÚHRADOVÝ KATALOG VZP - ZP'!I459)&gt;0,UPPER('ÚHRADOVÝ KATALOG VZP - ZP'!I459),"")</f>
        <v/>
      </c>
      <c r="J455" s="62" t="str">
        <f>IF(LEN('ÚHRADOVÝ KATALOG VZP - ZP'!J459)&gt;0,'ÚHRADOVÝ KATALOG VZP - ZP'!J459,"")</f>
        <v/>
      </c>
      <c r="K455" s="61" t="str">
        <f>IF(LEN('ÚHRADOVÝ KATALOG VZP - ZP'!K459)&gt;0,UPPER('ÚHRADOVÝ KATALOG VZP - ZP'!K459),"")</f>
        <v/>
      </c>
      <c r="L455" s="63" t="str">
        <f>IF(LEN('ÚHRADOVÝ KATALOG VZP - ZP'!L459)&gt;0,'ÚHRADOVÝ KATALOG VZP - ZP'!L459,"")</f>
        <v/>
      </c>
      <c r="M455" s="64" t="str">
        <f>IF(LEN('ÚHRADOVÝ KATALOG VZP - ZP'!M459)&gt;0,'ÚHRADOVÝ KATALOG VZP - ZP'!M459,"")</f>
        <v/>
      </c>
      <c r="N455" s="48" t="str">
        <f>IF(LEN('ÚHRADOVÝ KATALOG VZP - ZP'!$N459)&gt;0,'ÚHRADOVÝ KATALOG VZP - ZP'!$N459,"")</f>
        <v/>
      </c>
      <c r="O455" s="48" t="str">
        <f>IF(LEN('ÚHRADOVÝ KATALOG VZP - ZP'!$N459)&gt;0,'ÚHRADOVÝ KATALOG VZP - ZP'!$N459,"")</f>
        <v/>
      </c>
      <c r="P455" s="65"/>
      <c r="Q455" s="66" t="str">
        <f>IF(LEN('ÚHRADOVÝ KATALOG VZP - ZP'!Q459)&gt;0,'ÚHRADOVÝ KATALOG VZP - ZP'!Q459,"")</f>
        <v/>
      </c>
      <c r="R455" s="67" t="str">
        <f>IF(LEN('ÚHRADOVÝ KATALOG VZP - ZP'!O459)&gt;0,'ÚHRADOVÝ KATALOG VZP - ZP'!O459,"")</f>
        <v/>
      </c>
    </row>
    <row r="456" spans="1:18" ht="30" customHeight="1" x14ac:dyDescent="0.2">
      <c r="A456" s="81" t="str">
        <f>IF(LEN('VZP - KONTROLA'!S460)=0,"",'ÚHRADOVÝ KATALOG VZP - ZP'!A460)</f>
        <v/>
      </c>
      <c r="B456" s="82" t="str">
        <f>IF(LEN('ÚHRADOVÝ KATALOG VZP - ZP'!B460)&gt;0,'ÚHRADOVÝ KATALOG VZP - ZP'!B460,"")</f>
        <v/>
      </c>
      <c r="C456" s="102" t="str">
        <f>IF(LEN('ÚHRADOVÝ KATALOG VZP - ZP'!C460)&gt;0,UPPER('ÚHRADOVÝ KATALOG VZP - ZP'!C460),"")</f>
        <v/>
      </c>
      <c r="D456" s="60" t="str">
        <f>IF(LEN('ÚHRADOVÝ KATALOG VZP - ZP'!D460)&gt;0,UPPER('ÚHRADOVÝ KATALOG VZP - ZP'!D460),"")</f>
        <v/>
      </c>
      <c r="E456" s="61" t="str">
        <f>IF(LEN('ÚHRADOVÝ KATALOG VZP - ZP'!E460)&gt;0,'ÚHRADOVÝ KATALOG VZP - ZP'!E460,"")</f>
        <v/>
      </c>
      <c r="F456" s="61" t="str">
        <f>IF(LEN('ÚHRADOVÝ KATALOG VZP - ZP'!F460)&gt;0,UPPER('ÚHRADOVÝ KATALOG VZP - ZP'!F460),"")</f>
        <v/>
      </c>
      <c r="G456" s="61" t="str">
        <f>IF(LEN('ÚHRADOVÝ KATALOG VZP - ZP'!G460)&gt;0,UPPER('ÚHRADOVÝ KATALOG VZP - ZP'!G460),"")</f>
        <v/>
      </c>
      <c r="H456" s="61" t="str">
        <f>IF(LEN('ÚHRADOVÝ KATALOG VZP - ZP'!H460)&gt;0,UPPER('ÚHRADOVÝ KATALOG VZP - ZP'!H460),"")</f>
        <v/>
      </c>
      <c r="I456" s="61" t="str">
        <f>IF(LEN('ÚHRADOVÝ KATALOG VZP - ZP'!I460)&gt;0,UPPER('ÚHRADOVÝ KATALOG VZP - ZP'!I460),"")</f>
        <v/>
      </c>
      <c r="J456" s="62" t="str">
        <f>IF(LEN('ÚHRADOVÝ KATALOG VZP - ZP'!J460)&gt;0,'ÚHRADOVÝ KATALOG VZP - ZP'!J460,"")</f>
        <v/>
      </c>
      <c r="K456" s="61" t="str">
        <f>IF(LEN('ÚHRADOVÝ KATALOG VZP - ZP'!K460)&gt;0,UPPER('ÚHRADOVÝ KATALOG VZP - ZP'!K460),"")</f>
        <v/>
      </c>
      <c r="L456" s="63" t="str">
        <f>IF(LEN('ÚHRADOVÝ KATALOG VZP - ZP'!L460)&gt;0,'ÚHRADOVÝ KATALOG VZP - ZP'!L460,"")</f>
        <v/>
      </c>
      <c r="M456" s="64" t="str">
        <f>IF(LEN('ÚHRADOVÝ KATALOG VZP - ZP'!M460)&gt;0,'ÚHRADOVÝ KATALOG VZP - ZP'!M460,"")</f>
        <v/>
      </c>
      <c r="N456" s="48" t="str">
        <f>IF(LEN('ÚHRADOVÝ KATALOG VZP - ZP'!$N460)&gt;0,'ÚHRADOVÝ KATALOG VZP - ZP'!$N460,"")</f>
        <v/>
      </c>
      <c r="O456" s="48" t="str">
        <f>IF(LEN('ÚHRADOVÝ KATALOG VZP - ZP'!$N460)&gt;0,'ÚHRADOVÝ KATALOG VZP - ZP'!$N460,"")</f>
        <v/>
      </c>
      <c r="P456" s="65"/>
      <c r="Q456" s="66" t="str">
        <f>IF(LEN('ÚHRADOVÝ KATALOG VZP - ZP'!Q460)&gt;0,'ÚHRADOVÝ KATALOG VZP - ZP'!Q460,"")</f>
        <v/>
      </c>
      <c r="R456" s="67" t="str">
        <f>IF(LEN('ÚHRADOVÝ KATALOG VZP - ZP'!O460)&gt;0,'ÚHRADOVÝ KATALOG VZP - ZP'!O460,"")</f>
        <v/>
      </c>
    </row>
    <row r="457" spans="1:18" ht="30" customHeight="1" x14ac:dyDescent="0.2">
      <c r="A457" s="81" t="str">
        <f>IF(LEN('VZP - KONTROLA'!S461)=0,"",'ÚHRADOVÝ KATALOG VZP - ZP'!A461)</f>
        <v/>
      </c>
      <c r="B457" s="82" t="str">
        <f>IF(LEN('ÚHRADOVÝ KATALOG VZP - ZP'!B461)&gt;0,'ÚHRADOVÝ KATALOG VZP - ZP'!B461,"")</f>
        <v/>
      </c>
      <c r="C457" s="102" t="str">
        <f>IF(LEN('ÚHRADOVÝ KATALOG VZP - ZP'!C461)&gt;0,UPPER('ÚHRADOVÝ KATALOG VZP - ZP'!C461),"")</f>
        <v/>
      </c>
      <c r="D457" s="60" t="str">
        <f>IF(LEN('ÚHRADOVÝ KATALOG VZP - ZP'!D461)&gt;0,UPPER('ÚHRADOVÝ KATALOG VZP - ZP'!D461),"")</f>
        <v/>
      </c>
      <c r="E457" s="61" t="str">
        <f>IF(LEN('ÚHRADOVÝ KATALOG VZP - ZP'!E461)&gt;0,'ÚHRADOVÝ KATALOG VZP - ZP'!E461,"")</f>
        <v/>
      </c>
      <c r="F457" s="61" t="str">
        <f>IF(LEN('ÚHRADOVÝ KATALOG VZP - ZP'!F461)&gt;0,UPPER('ÚHRADOVÝ KATALOG VZP - ZP'!F461),"")</f>
        <v/>
      </c>
      <c r="G457" s="61" t="str">
        <f>IF(LEN('ÚHRADOVÝ KATALOG VZP - ZP'!G461)&gt;0,UPPER('ÚHRADOVÝ KATALOG VZP - ZP'!G461),"")</f>
        <v/>
      </c>
      <c r="H457" s="61" t="str">
        <f>IF(LEN('ÚHRADOVÝ KATALOG VZP - ZP'!H461)&gt;0,UPPER('ÚHRADOVÝ KATALOG VZP - ZP'!H461),"")</f>
        <v/>
      </c>
      <c r="I457" s="61" t="str">
        <f>IF(LEN('ÚHRADOVÝ KATALOG VZP - ZP'!I461)&gt;0,UPPER('ÚHRADOVÝ KATALOG VZP - ZP'!I461),"")</f>
        <v/>
      </c>
      <c r="J457" s="62" t="str">
        <f>IF(LEN('ÚHRADOVÝ KATALOG VZP - ZP'!J461)&gt;0,'ÚHRADOVÝ KATALOG VZP - ZP'!J461,"")</f>
        <v/>
      </c>
      <c r="K457" s="61" t="str">
        <f>IF(LEN('ÚHRADOVÝ KATALOG VZP - ZP'!K461)&gt;0,UPPER('ÚHRADOVÝ KATALOG VZP - ZP'!K461),"")</f>
        <v/>
      </c>
      <c r="L457" s="63" t="str">
        <f>IF(LEN('ÚHRADOVÝ KATALOG VZP - ZP'!L461)&gt;0,'ÚHRADOVÝ KATALOG VZP - ZP'!L461,"")</f>
        <v/>
      </c>
      <c r="M457" s="64" t="str">
        <f>IF(LEN('ÚHRADOVÝ KATALOG VZP - ZP'!M461)&gt;0,'ÚHRADOVÝ KATALOG VZP - ZP'!M461,"")</f>
        <v/>
      </c>
      <c r="N457" s="48" t="str">
        <f>IF(LEN('ÚHRADOVÝ KATALOG VZP - ZP'!$N461)&gt;0,'ÚHRADOVÝ KATALOG VZP - ZP'!$N461,"")</f>
        <v/>
      </c>
      <c r="O457" s="48" t="str">
        <f>IF(LEN('ÚHRADOVÝ KATALOG VZP - ZP'!$N461)&gt;0,'ÚHRADOVÝ KATALOG VZP - ZP'!$N461,"")</f>
        <v/>
      </c>
      <c r="P457" s="65"/>
      <c r="Q457" s="66" t="str">
        <f>IF(LEN('ÚHRADOVÝ KATALOG VZP - ZP'!Q461)&gt;0,'ÚHRADOVÝ KATALOG VZP - ZP'!Q461,"")</f>
        <v/>
      </c>
      <c r="R457" s="67" t="str">
        <f>IF(LEN('ÚHRADOVÝ KATALOG VZP - ZP'!O461)&gt;0,'ÚHRADOVÝ KATALOG VZP - ZP'!O461,"")</f>
        <v/>
      </c>
    </row>
    <row r="458" spans="1:18" ht="30" customHeight="1" x14ac:dyDescent="0.2">
      <c r="A458" s="81" t="str">
        <f>IF(LEN('VZP - KONTROLA'!S462)=0,"",'ÚHRADOVÝ KATALOG VZP - ZP'!A462)</f>
        <v/>
      </c>
      <c r="B458" s="82" t="str">
        <f>IF(LEN('ÚHRADOVÝ KATALOG VZP - ZP'!B462)&gt;0,'ÚHRADOVÝ KATALOG VZP - ZP'!B462,"")</f>
        <v/>
      </c>
      <c r="C458" s="102" t="str">
        <f>IF(LEN('ÚHRADOVÝ KATALOG VZP - ZP'!C462)&gt;0,UPPER('ÚHRADOVÝ KATALOG VZP - ZP'!C462),"")</f>
        <v/>
      </c>
      <c r="D458" s="60" t="str">
        <f>IF(LEN('ÚHRADOVÝ KATALOG VZP - ZP'!D462)&gt;0,UPPER('ÚHRADOVÝ KATALOG VZP - ZP'!D462),"")</f>
        <v/>
      </c>
      <c r="E458" s="61" t="str">
        <f>IF(LEN('ÚHRADOVÝ KATALOG VZP - ZP'!E462)&gt;0,'ÚHRADOVÝ KATALOG VZP - ZP'!E462,"")</f>
        <v/>
      </c>
      <c r="F458" s="61" t="str">
        <f>IF(LEN('ÚHRADOVÝ KATALOG VZP - ZP'!F462)&gt;0,UPPER('ÚHRADOVÝ KATALOG VZP - ZP'!F462),"")</f>
        <v/>
      </c>
      <c r="G458" s="61" t="str">
        <f>IF(LEN('ÚHRADOVÝ KATALOG VZP - ZP'!G462)&gt;0,UPPER('ÚHRADOVÝ KATALOG VZP - ZP'!G462),"")</f>
        <v/>
      </c>
      <c r="H458" s="61" t="str">
        <f>IF(LEN('ÚHRADOVÝ KATALOG VZP - ZP'!H462)&gt;0,UPPER('ÚHRADOVÝ KATALOG VZP - ZP'!H462),"")</f>
        <v/>
      </c>
      <c r="I458" s="61" t="str">
        <f>IF(LEN('ÚHRADOVÝ KATALOG VZP - ZP'!I462)&gt;0,UPPER('ÚHRADOVÝ KATALOG VZP - ZP'!I462),"")</f>
        <v/>
      </c>
      <c r="J458" s="62" t="str">
        <f>IF(LEN('ÚHRADOVÝ KATALOG VZP - ZP'!J462)&gt;0,'ÚHRADOVÝ KATALOG VZP - ZP'!J462,"")</f>
        <v/>
      </c>
      <c r="K458" s="61" t="str">
        <f>IF(LEN('ÚHRADOVÝ KATALOG VZP - ZP'!K462)&gt;0,UPPER('ÚHRADOVÝ KATALOG VZP - ZP'!K462),"")</f>
        <v/>
      </c>
      <c r="L458" s="63" t="str">
        <f>IF(LEN('ÚHRADOVÝ KATALOG VZP - ZP'!L462)&gt;0,'ÚHRADOVÝ KATALOG VZP - ZP'!L462,"")</f>
        <v/>
      </c>
      <c r="M458" s="64" t="str">
        <f>IF(LEN('ÚHRADOVÝ KATALOG VZP - ZP'!M462)&gt;0,'ÚHRADOVÝ KATALOG VZP - ZP'!M462,"")</f>
        <v/>
      </c>
      <c r="N458" s="48" t="str">
        <f>IF(LEN('ÚHRADOVÝ KATALOG VZP - ZP'!$N462)&gt;0,'ÚHRADOVÝ KATALOG VZP - ZP'!$N462,"")</f>
        <v/>
      </c>
      <c r="O458" s="48" t="str">
        <f>IF(LEN('ÚHRADOVÝ KATALOG VZP - ZP'!$N462)&gt;0,'ÚHRADOVÝ KATALOG VZP - ZP'!$N462,"")</f>
        <v/>
      </c>
      <c r="P458" s="65"/>
      <c r="Q458" s="66" t="str">
        <f>IF(LEN('ÚHRADOVÝ KATALOG VZP - ZP'!Q462)&gt;0,'ÚHRADOVÝ KATALOG VZP - ZP'!Q462,"")</f>
        <v/>
      </c>
      <c r="R458" s="67" t="str">
        <f>IF(LEN('ÚHRADOVÝ KATALOG VZP - ZP'!O462)&gt;0,'ÚHRADOVÝ KATALOG VZP - ZP'!O462,"")</f>
        <v/>
      </c>
    </row>
    <row r="459" spans="1:18" ht="30" customHeight="1" x14ac:dyDescent="0.2">
      <c r="A459" s="81" t="str">
        <f>IF(LEN('VZP - KONTROLA'!S463)=0,"",'ÚHRADOVÝ KATALOG VZP - ZP'!A463)</f>
        <v/>
      </c>
      <c r="B459" s="82" t="str">
        <f>IF(LEN('ÚHRADOVÝ KATALOG VZP - ZP'!B463)&gt;0,'ÚHRADOVÝ KATALOG VZP - ZP'!B463,"")</f>
        <v/>
      </c>
      <c r="C459" s="102" t="str">
        <f>IF(LEN('ÚHRADOVÝ KATALOG VZP - ZP'!C463)&gt;0,UPPER('ÚHRADOVÝ KATALOG VZP - ZP'!C463),"")</f>
        <v/>
      </c>
      <c r="D459" s="60" t="str">
        <f>IF(LEN('ÚHRADOVÝ KATALOG VZP - ZP'!D463)&gt;0,UPPER('ÚHRADOVÝ KATALOG VZP - ZP'!D463),"")</f>
        <v/>
      </c>
      <c r="E459" s="61" t="str">
        <f>IF(LEN('ÚHRADOVÝ KATALOG VZP - ZP'!E463)&gt;0,'ÚHRADOVÝ KATALOG VZP - ZP'!E463,"")</f>
        <v/>
      </c>
      <c r="F459" s="61" t="str">
        <f>IF(LEN('ÚHRADOVÝ KATALOG VZP - ZP'!F463)&gt;0,UPPER('ÚHRADOVÝ KATALOG VZP - ZP'!F463),"")</f>
        <v/>
      </c>
      <c r="G459" s="61" t="str">
        <f>IF(LEN('ÚHRADOVÝ KATALOG VZP - ZP'!G463)&gt;0,UPPER('ÚHRADOVÝ KATALOG VZP - ZP'!G463),"")</f>
        <v/>
      </c>
      <c r="H459" s="61" t="str">
        <f>IF(LEN('ÚHRADOVÝ KATALOG VZP - ZP'!H463)&gt;0,UPPER('ÚHRADOVÝ KATALOG VZP - ZP'!H463),"")</f>
        <v/>
      </c>
      <c r="I459" s="61" t="str">
        <f>IF(LEN('ÚHRADOVÝ KATALOG VZP - ZP'!I463)&gt;0,UPPER('ÚHRADOVÝ KATALOG VZP - ZP'!I463),"")</f>
        <v/>
      </c>
      <c r="J459" s="62" t="str">
        <f>IF(LEN('ÚHRADOVÝ KATALOG VZP - ZP'!J463)&gt;0,'ÚHRADOVÝ KATALOG VZP - ZP'!J463,"")</f>
        <v/>
      </c>
      <c r="K459" s="61" t="str">
        <f>IF(LEN('ÚHRADOVÝ KATALOG VZP - ZP'!K463)&gt;0,UPPER('ÚHRADOVÝ KATALOG VZP - ZP'!K463),"")</f>
        <v/>
      </c>
      <c r="L459" s="63" t="str">
        <f>IF(LEN('ÚHRADOVÝ KATALOG VZP - ZP'!L463)&gt;0,'ÚHRADOVÝ KATALOG VZP - ZP'!L463,"")</f>
        <v/>
      </c>
      <c r="M459" s="64" t="str">
        <f>IF(LEN('ÚHRADOVÝ KATALOG VZP - ZP'!M463)&gt;0,'ÚHRADOVÝ KATALOG VZP - ZP'!M463,"")</f>
        <v/>
      </c>
      <c r="N459" s="48" t="str">
        <f>IF(LEN('ÚHRADOVÝ KATALOG VZP - ZP'!$N463)&gt;0,'ÚHRADOVÝ KATALOG VZP - ZP'!$N463,"")</f>
        <v/>
      </c>
      <c r="O459" s="48" t="str">
        <f>IF(LEN('ÚHRADOVÝ KATALOG VZP - ZP'!$N463)&gt;0,'ÚHRADOVÝ KATALOG VZP - ZP'!$N463,"")</f>
        <v/>
      </c>
      <c r="P459" s="65"/>
      <c r="Q459" s="66" t="str">
        <f>IF(LEN('ÚHRADOVÝ KATALOG VZP - ZP'!Q463)&gt;0,'ÚHRADOVÝ KATALOG VZP - ZP'!Q463,"")</f>
        <v/>
      </c>
      <c r="R459" s="67" t="str">
        <f>IF(LEN('ÚHRADOVÝ KATALOG VZP - ZP'!O463)&gt;0,'ÚHRADOVÝ KATALOG VZP - ZP'!O463,"")</f>
        <v/>
      </c>
    </row>
    <row r="460" spans="1:18" ht="30" customHeight="1" x14ac:dyDescent="0.2">
      <c r="A460" s="81" t="str">
        <f>IF(LEN('VZP - KONTROLA'!S464)=0,"",'ÚHRADOVÝ KATALOG VZP - ZP'!A464)</f>
        <v/>
      </c>
      <c r="B460" s="82" t="str">
        <f>IF(LEN('ÚHRADOVÝ KATALOG VZP - ZP'!B464)&gt;0,'ÚHRADOVÝ KATALOG VZP - ZP'!B464,"")</f>
        <v/>
      </c>
      <c r="C460" s="102" t="str">
        <f>IF(LEN('ÚHRADOVÝ KATALOG VZP - ZP'!C464)&gt;0,UPPER('ÚHRADOVÝ KATALOG VZP - ZP'!C464),"")</f>
        <v/>
      </c>
      <c r="D460" s="60" t="str">
        <f>IF(LEN('ÚHRADOVÝ KATALOG VZP - ZP'!D464)&gt;0,UPPER('ÚHRADOVÝ KATALOG VZP - ZP'!D464),"")</f>
        <v/>
      </c>
      <c r="E460" s="61" t="str">
        <f>IF(LEN('ÚHRADOVÝ KATALOG VZP - ZP'!E464)&gt;0,'ÚHRADOVÝ KATALOG VZP - ZP'!E464,"")</f>
        <v/>
      </c>
      <c r="F460" s="61" t="str">
        <f>IF(LEN('ÚHRADOVÝ KATALOG VZP - ZP'!F464)&gt;0,UPPER('ÚHRADOVÝ KATALOG VZP - ZP'!F464),"")</f>
        <v/>
      </c>
      <c r="G460" s="61" t="str">
        <f>IF(LEN('ÚHRADOVÝ KATALOG VZP - ZP'!G464)&gt;0,UPPER('ÚHRADOVÝ KATALOG VZP - ZP'!G464),"")</f>
        <v/>
      </c>
      <c r="H460" s="61" t="str">
        <f>IF(LEN('ÚHRADOVÝ KATALOG VZP - ZP'!H464)&gt;0,UPPER('ÚHRADOVÝ KATALOG VZP - ZP'!H464),"")</f>
        <v/>
      </c>
      <c r="I460" s="61" t="str">
        <f>IF(LEN('ÚHRADOVÝ KATALOG VZP - ZP'!I464)&gt;0,UPPER('ÚHRADOVÝ KATALOG VZP - ZP'!I464),"")</f>
        <v/>
      </c>
      <c r="J460" s="62" t="str">
        <f>IF(LEN('ÚHRADOVÝ KATALOG VZP - ZP'!J464)&gt;0,'ÚHRADOVÝ KATALOG VZP - ZP'!J464,"")</f>
        <v/>
      </c>
      <c r="K460" s="61" t="str">
        <f>IF(LEN('ÚHRADOVÝ KATALOG VZP - ZP'!K464)&gt;0,UPPER('ÚHRADOVÝ KATALOG VZP - ZP'!K464),"")</f>
        <v/>
      </c>
      <c r="L460" s="63" t="str">
        <f>IF(LEN('ÚHRADOVÝ KATALOG VZP - ZP'!L464)&gt;0,'ÚHRADOVÝ KATALOG VZP - ZP'!L464,"")</f>
        <v/>
      </c>
      <c r="M460" s="64" t="str">
        <f>IF(LEN('ÚHRADOVÝ KATALOG VZP - ZP'!M464)&gt;0,'ÚHRADOVÝ KATALOG VZP - ZP'!M464,"")</f>
        <v/>
      </c>
      <c r="N460" s="48" t="str">
        <f>IF(LEN('ÚHRADOVÝ KATALOG VZP - ZP'!$N464)&gt;0,'ÚHRADOVÝ KATALOG VZP - ZP'!$N464,"")</f>
        <v/>
      </c>
      <c r="O460" s="48" t="str">
        <f>IF(LEN('ÚHRADOVÝ KATALOG VZP - ZP'!$N464)&gt;0,'ÚHRADOVÝ KATALOG VZP - ZP'!$N464,"")</f>
        <v/>
      </c>
      <c r="P460" s="65"/>
      <c r="Q460" s="66" t="str">
        <f>IF(LEN('ÚHRADOVÝ KATALOG VZP - ZP'!Q464)&gt;0,'ÚHRADOVÝ KATALOG VZP - ZP'!Q464,"")</f>
        <v/>
      </c>
      <c r="R460" s="67" t="str">
        <f>IF(LEN('ÚHRADOVÝ KATALOG VZP - ZP'!O464)&gt;0,'ÚHRADOVÝ KATALOG VZP - ZP'!O464,"")</f>
        <v/>
      </c>
    </row>
    <row r="461" spans="1:18" ht="30" customHeight="1" x14ac:dyDescent="0.2">
      <c r="A461" s="81" t="str">
        <f>IF(LEN('VZP - KONTROLA'!S465)=0,"",'ÚHRADOVÝ KATALOG VZP - ZP'!A465)</f>
        <v/>
      </c>
      <c r="B461" s="82" t="str">
        <f>IF(LEN('ÚHRADOVÝ KATALOG VZP - ZP'!B465)&gt;0,'ÚHRADOVÝ KATALOG VZP - ZP'!B465,"")</f>
        <v/>
      </c>
      <c r="C461" s="102" t="str">
        <f>IF(LEN('ÚHRADOVÝ KATALOG VZP - ZP'!C465)&gt;0,UPPER('ÚHRADOVÝ KATALOG VZP - ZP'!C465),"")</f>
        <v/>
      </c>
      <c r="D461" s="60" t="str">
        <f>IF(LEN('ÚHRADOVÝ KATALOG VZP - ZP'!D465)&gt;0,UPPER('ÚHRADOVÝ KATALOG VZP - ZP'!D465),"")</f>
        <v/>
      </c>
      <c r="E461" s="61" t="str">
        <f>IF(LEN('ÚHRADOVÝ KATALOG VZP - ZP'!E465)&gt;0,'ÚHRADOVÝ KATALOG VZP - ZP'!E465,"")</f>
        <v/>
      </c>
      <c r="F461" s="61" t="str">
        <f>IF(LEN('ÚHRADOVÝ KATALOG VZP - ZP'!F465)&gt;0,UPPER('ÚHRADOVÝ KATALOG VZP - ZP'!F465),"")</f>
        <v/>
      </c>
      <c r="G461" s="61" t="str">
        <f>IF(LEN('ÚHRADOVÝ KATALOG VZP - ZP'!G465)&gt;0,UPPER('ÚHRADOVÝ KATALOG VZP - ZP'!G465),"")</f>
        <v/>
      </c>
      <c r="H461" s="61" t="str">
        <f>IF(LEN('ÚHRADOVÝ KATALOG VZP - ZP'!H465)&gt;0,UPPER('ÚHRADOVÝ KATALOG VZP - ZP'!H465),"")</f>
        <v/>
      </c>
      <c r="I461" s="61" t="str">
        <f>IF(LEN('ÚHRADOVÝ KATALOG VZP - ZP'!I465)&gt;0,UPPER('ÚHRADOVÝ KATALOG VZP - ZP'!I465),"")</f>
        <v/>
      </c>
      <c r="J461" s="62" t="str">
        <f>IF(LEN('ÚHRADOVÝ KATALOG VZP - ZP'!J465)&gt;0,'ÚHRADOVÝ KATALOG VZP - ZP'!J465,"")</f>
        <v/>
      </c>
      <c r="K461" s="61" t="str">
        <f>IF(LEN('ÚHRADOVÝ KATALOG VZP - ZP'!K465)&gt;0,UPPER('ÚHRADOVÝ KATALOG VZP - ZP'!K465),"")</f>
        <v/>
      </c>
      <c r="L461" s="63" t="str">
        <f>IF(LEN('ÚHRADOVÝ KATALOG VZP - ZP'!L465)&gt;0,'ÚHRADOVÝ KATALOG VZP - ZP'!L465,"")</f>
        <v/>
      </c>
      <c r="M461" s="64" t="str">
        <f>IF(LEN('ÚHRADOVÝ KATALOG VZP - ZP'!M465)&gt;0,'ÚHRADOVÝ KATALOG VZP - ZP'!M465,"")</f>
        <v/>
      </c>
      <c r="N461" s="48" t="str">
        <f>IF(LEN('ÚHRADOVÝ KATALOG VZP - ZP'!$N465)&gt;0,'ÚHRADOVÝ KATALOG VZP - ZP'!$N465,"")</f>
        <v/>
      </c>
      <c r="O461" s="48" t="str">
        <f>IF(LEN('ÚHRADOVÝ KATALOG VZP - ZP'!$N465)&gt;0,'ÚHRADOVÝ KATALOG VZP - ZP'!$N465,"")</f>
        <v/>
      </c>
      <c r="P461" s="65"/>
      <c r="Q461" s="66" t="str">
        <f>IF(LEN('ÚHRADOVÝ KATALOG VZP - ZP'!Q465)&gt;0,'ÚHRADOVÝ KATALOG VZP - ZP'!Q465,"")</f>
        <v/>
      </c>
      <c r="R461" s="67" t="str">
        <f>IF(LEN('ÚHRADOVÝ KATALOG VZP - ZP'!O465)&gt;0,'ÚHRADOVÝ KATALOG VZP - ZP'!O465,"")</f>
        <v/>
      </c>
    </row>
    <row r="462" spans="1:18" ht="30" customHeight="1" x14ac:dyDescent="0.2">
      <c r="A462" s="81" t="str">
        <f>IF(LEN('VZP - KONTROLA'!S466)=0,"",'ÚHRADOVÝ KATALOG VZP - ZP'!A466)</f>
        <v/>
      </c>
      <c r="B462" s="82" t="str">
        <f>IF(LEN('ÚHRADOVÝ KATALOG VZP - ZP'!B466)&gt;0,'ÚHRADOVÝ KATALOG VZP - ZP'!B466,"")</f>
        <v/>
      </c>
      <c r="C462" s="102" t="str">
        <f>IF(LEN('ÚHRADOVÝ KATALOG VZP - ZP'!C466)&gt;0,UPPER('ÚHRADOVÝ KATALOG VZP - ZP'!C466),"")</f>
        <v/>
      </c>
      <c r="D462" s="60" t="str">
        <f>IF(LEN('ÚHRADOVÝ KATALOG VZP - ZP'!D466)&gt;0,UPPER('ÚHRADOVÝ KATALOG VZP - ZP'!D466),"")</f>
        <v/>
      </c>
      <c r="E462" s="61" t="str">
        <f>IF(LEN('ÚHRADOVÝ KATALOG VZP - ZP'!E466)&gt;0,'ÚHRADOVÝ KATALOG VZP - ZP'!E466,"")</f>
        <v/>
      </c>
      <c r="F462" s="61" t="str">
        <f>IF(LEN('ÚHRADOVÝ KATALOG VZP - ZP'!F466)&gt;0,UPPER('ÚHRADOVÝ KATALOG VZP - ZP'!F466),"")</f>
        <v/>
      </c>
      <c r="G462" s="61" t="str">
        <f>IF(LEN('ÚHRADOVÝ KATALOG VZP - ZP'!G466)&gt;0,UPPER('ÚHRADOVÝ KATALOG VZP - ZP'!G466),"")</f>
        <v/>
      </c>
      <c r="H462" s="61" t="str">
        <f>IF(LEN('ÚHRADOVÝ KATALOG VZP - ZP'!H466)&gt;0,UPPER('ÚHRADOVÝ KATALOG VZP - ZP'!H466),"")</f>
        <v/>
      </c>
      <c r="I462" s="61" t="str">
        <f>IF(LEN('ÚHRADOVÝ KATALOG VZP - ZP'!I466)&gt;0,UPPER('ÚHRADOVÝ KATALOG VZP - ZP'!I466),"")</f>
        <v/>
      </c>
      <c r="J462" s="62" t="str">
        <f>IF(LEN('ÚHRADOVÝ KATALOG VZP - ZP'!J466)&gt;0,'ÚHRADOVÝ KATALOG VZP - ZP'!J466,"")</f>
        <v/>
      </c>
      <c r="K462" s="61" t="str">
        <f>IF(LEN('ÚHRADOVÝ KATALOG VZP - ZP'!K466)&gt;0,UPPER('ÚHRADOVÝ KATALOG VZP - ZP'!K466),"")</f>
        <v/>
      </c>
      <c r="L462" s="63" t="str">
        <f>IF(LEN('ÚHRADOVÝ KATALOG VZP - ZP'!L466)&gt;0,'ÚHRADOVÝ KATALOG VZP - ZP'!L466,"")</f>
        <v/>
      </c>
      <c r="M462" s="64" t="str">
        <f>IF(LEN('ÚHRADOVÝ KATALOG VZP - ZP'!M466)&gt;0,'ÚHRADOVÝ KATALOG VZP - ZP'!M466,"")</f>
        <v/>
      </c>
      <c r="N462" s="48" t="str">
        <f>IF(LEN('ÚHRADOVÝ KATALOG VZP - ZP'!$N466)&gt;0,'ÚHRADOVÝ KATALOG VZP - ZP'!$N466,"")</f>
        <v/>
      </c>
      <c r="O462" s="48" t="str">
        <f>IF(LEN('ÚHRADOVÝ KATALOG VZP - ZP'!$N466)&gt;0,'ÚHRADOVÝ KATALOG VZP - ZP'!$N466,"")</f>
        <v/>
      </c>
      <c r="P462" s="65"/>
      <c r="Q462" s="66" t="str">
        <f>IF(LEN('ÚHRADOVÝ KATALOG VZP - ZP'!Q466)&gt;0,'ÚHRADOVÝ KATALOG VZP - ZP'!Q466,"")</f>
        <v/>
      </c>
      <c r="R462" s="67" t="str">
        <f>IF(LEN('ÚHRADOVÝ KATALOG VZP - ZP'!O466)&gt;0,'ÚHRADOVÝ KATALOG VZP - ZP'!O466,"")</f>
        <v/>
      </c>
    </row>
    <row r="463" spans="1:18" ht="30" customHeight="1" x14ac:dyDescent="0.2">
      <c r="A463" s="81" t="str">
        <f>IF(LEN('VZP - KONTROLA'!S467)=0,"",'ÚHRADOVÝ KATALOG VZP - ZP'!A467)</f>
        <v/>
      </c>
      <c r="B463" s="82" t="str">
        <f>IF(LEN('ÚHRADOVÝ KATALOG VZP - ZP'!B467)&gt;0,'ÚHRADOVÝ KATALOG VZP - ZP'!B467,"")</f>
        <v/>
      </c>
      <c r="C463" s="102" t="str">
        <f>IF(LEN('ÚHRADOVÝ KATALOG VZP - ZP'!C467)&gt;0,UPPER('ÚHRADOVÝ KATALOG VZP - ZP'!C467),"")</f>
        <v/>
      </c>
      <c r="D463" s="60" t="str">
        <f>IF(LEN('ÚHRADOVÝ KATALOG VZP - ZP'!D467)&gt;0,UPPER('ÚHRADOVÝ KATALOG VZP - ZP'!D467),"")</f>
        <v/>
      </c>
      <c r="E463" s="61" t="str">
        <f>IF(LEN('ÚHRADOVÝ KATALOG VZP - ZP'!E467)&gt;0,'ÚHRADOVÝ KATALOG VZP - ZP'!E467,"")</f>
        <v/>
      </c>
      <c r="F463" s="61" t="str">
        <f>IF(LEN('ÚHRADOVÝ KATALOG VZP - ZP'!F467)&gt;0,UPPER('ÚHRADOVÝ KATALOG VZP - ZP'!F467),"")</f>
        <v/>
      </c>
      <c r="G463" s="61" t="str">
        <f>IF(LEN('ÚHRADOVÝ KATALOG VZP - ZP'!G467)&gt;0,UPPER('ÚHRADOVÝ KATALOG VZP - ZP'!G467),"")</f>
        <v/>
      </c>
      <c r="H463" s="61" t="str">
        <f>IF(LEN('ÚHRADOVÝ KATALOG VZP - ZP'!H467)&gt;0,UPPER('ÚHRADOVÝ KATALOG VZP - ZP'!H467),"")</f>
        <v/>
      </c>
      <c r="I463" s="61" t="str">
        <f>IF(LEN('ÚHRADOVÝ KATALOG VZP - ZP'!I467)&gt;0,UPPER('ÚHRADOVÝ KATALOG VZP - ZP'!I467),"")</f>
        <v/>
      </c>
      <c r="J463" s="62" t="str">
        <f>IF(LEN('ÚHRADOVÝ KATALOG VZP - ZP'!J467)&gt;0,'ÚHRADOVÝ KATALOG VZP - ZP'!J467,"")</f>
        <v/>
      </c>
      <c r="K463" s="61" t="str">
        <f>IF(LEN('ÚHRADOVÝ KATALOG VZP - ZP'!K467)&gt;0,UPPER('ÚHRADOVÝ KATALOG VZP - ZP'!K467),"")</f>
        <v/>
      </c>
      <c r="L463" s="63" t="str">
        <f>IF(LEN('ÚHRADOVÝ KATALOG VZP - ZP'!L467)&gt;0,'ÚHRADOVÝ KATALOG VZP - ZP'!L467,"")</f>
        <v/>
      </c>
      <c r="M463" s="64" t="str">
        <f>IF(LEN('ÚHRADOVÝ KATALOG VZP - ZP'!M467)&gt;0,'ÚHRADOVÝ KATALOG VZP - ZP'!M467,"")</f>
        <v/>
      </c>
      <c r="N463" s="48" t="str">
        <f>IF(LEN('ÚHRADOVÝ KATALOG VZP - ZP'!$N467)&gt;0,'ÚHRADOVÝ KATALOG VZP - ZP'!$N467,"")</f>
        <v/>
      </c>
      <c r="O463" s="48" t="str">
        <f>IF(LEN('ÚHRADOVÝ KATALOG VZP - ZP'!$N467)&gt;0,'ÚHRADOVÝ KATALOG VZP - ZP'!$N467,"")</f>
        <v/>
      </c>
      <c r="P463" s="65"/>
      <c r="Q463" s="66" t="str">
        <f>IF(LEN('ÚHRADOVÝ KATALOG VZP - ZP'!Q467)&gt;0,'ÚHRADOVÝ KATALOG VZP - ZP'!Q467,"")</f>
        <v/>
      </c>
      <c r="R463" s="67" t="str">
        <f>IF(LEN('ÚHRADOVÝ KATALOG VZP - ZP'!O467)&gt;0,'ÚHRADOVÝ KATALOG VZP - ZP'!O467,"")</f>
        <v/>
      </c>
    </row>
    <row r="464" spans="1:18" ht="30" customHeight="1" x14ac:dyDescent="0.2">
      <c r="A464" s="81" t="str">
        <f>IF(LEN('VZP - KONTROLA'!S468)=0,"",'ÚHRADOVÝ KATALOG VZP - ZP'!A468)</f>
        <v/>
      </c>
      <c r="B464" s="82" t="str">
        <f>IF(LEN('ÚHRADOVÝ KATALOG VZP - ZP'!B468)&gt;0,'ÚHRADOVÝ KATALOG VZP - ZP'!B468,"")</f>
        <v/>
      </c>
      <c r="C464" s="102" t="str">
        <f>IF(LEN('ÚHRADOVÝ KATALOG VZP - ZP'!C468)&gt;0,UPPER('ÚHRADOVÝ KATALOG VZP - ZP'!C468),"")</f>
        <v/>
      </c>
      <c r="D464" s="60" t="str">
        <f>IF(LEN('ÚHRADOVÝ KATALOG VZP - ZP'!D468)&gt;0,UPPER('ÚHRADOVÝ KATALOG VZP - ZP'!D468),"")</f>
        <v/>
      </c>
      <c r="E464" s="61" t="str">
        <f>IF(LEN('ÚHRADOVÝ KATALOG VZP - ZP'!E468)&gt;0,'ÚHRADOVÝ KATALOG VZP - ZP'!E468,"")</f>
        <v/>
      </c>
      <c r="F464" s="61" t="str">
        <f>IF(LEN('ÚHRADOVÝ KATALOG VZP - ZP'!F468)&gt;0,UPPER('ÚHRADOVÝ KATALOG VZP - ZP'!F468),"")</f>
        <v/>
      </c>
      <c r="G464" s="61" t="str">
        <f>IF(LEN('ÚHRADOVÝ KATALOG VZP - ZP'!G468)&gt;0,UPPER('ÚHRADOVÝ KATALOG VZP - ZP'!G468),"")</f>
        <v/>
      </c>
      <c r="H464" s="61" t="str">
        <f>IF(LEN('ÚHRADOVÝ KATALOG VZP - ZP'!H468)&gt;0,UPPER('ÚHRADOVÝ KATALOG VZP - ZP'!H468),"")</f>
        <v/>
      </c>
      <c r="I464" s="61" t="str">
        <f>IF(LEN('ÚHRADOVÝ KATALOG VZP - ZP'!I468)&gt;0,UPPER('ÚHRADOVÝ KATALOG VZP - ZP'!I468),"")</f>
        <v/>
      </c>
      <c r="J464" s="62" t="str">
        <f>IF(LEN('ÚHRADOVÝ KATALOG VZP - ZP'!J468)&gt;0,'ÚHRADOVÝ KATALOG VZP - ZP'!J468,"")</f>
        <v/>
      </c>
      <c r="K464" s="61" t="str">
        <f>IF(LEN('ÚHRADOVÝ KATALOG VZP - ZP'!K468)&gt;0,UPPER('ÚHRADOVÝ KATALOG VZP - ZP'!K468),"")</f>
        <v/>
      </c>
      <c r="L464" s="63" t="str">
        <f>IF(LEN('ÚHRADOVÝ KATALOG VZP - ZP'!L468)&gt;0,'ÚHRADOVÝ KATALOG VZP - ZP'!L468,"")</f>
        <v/>
      </c>
      <c r="M464" s="64" t="str">
        <f>IF(LEN('ÚHRADOVÝ KATALOG VZP - ZP'!M468)&gt;0,'ÚHRADOVÝ KATALOG VZP - ZP'!M468,"")</f>
        <v/>
      </c>
      <c r="N464" s="48" t="str">
        <f>IF(LEN('ÚHRADOVÝ KATALOG VZP - ZP'!$N468)&gt;0,'ÚHRADOVÝ KATALOG VZP - ZP'!$N468,"")</f>
        <v/>
      </c>
      <c r="O464" s="48" t="str">
        <f>IF(LEN('ÚHRADOVÝ KATALOG VZP - ZP'!$N468)&gt;0,'ÚHRADOVÝ KATALOG VZP - ZP'!$N468,"")</f>
        <v/>
      </c>
      <c r="P464" s="65"/>
      <c r="Q464" s="66" t="str">
        <f>IF(LEN('ÚHRADOVÝ KATALOG VZP - ZP'!Q468)&gt;0,'ÚHRADOVÝ KATALOG VZP - ZP'!Q468,"")</f>
        <v/>
      </c>
      <c r="R464" s="67" t="str">
        <f>IF(LEN('ÚHRADOVÝ KATALOG VZP - ZP'!O468)&gt;0,'ÚHRADOVÝ KATALOG VZP - ZP'!O468,"")</f>
        <v/>
      </c>
    </row>
    <row r="465" spans="1:18" ht="30" customHeight="1" x14ac:dyDescent="0.2">
      <c r="A465" s="81" t="str">
        <f>IF(LEN('VZP - KONTROLA'!S469)=0,"",'ÚHRADOVÝ KATALOG VZP - ZP'!A469)</f>
        <v/>
      </c>
      <c r="B465" s="82" t="str">
        <f>IF(LEN('ÚHRADOVÝ KATALOG VZP - ZP'!B469)&gt;0,'ÚHRADOVÝ KATALOG VZP - ZP'!B469,"")</f>
        <v/>
      </c>
      <c r="C465" s="102" t="str">
        <f>IF(LEN('ÚHRADOVÝ KATALOG VZP - ZP'!C469)&gt;0,UPPER('ÚHRADOVÝ KATALOG VZP - ZP'!C469),"")</f>
        <v/>
      </c>
      <c r="D465" s="60" t="str">
        <f>IF(LEN('ÚHRADOVÝ KATALOG VZP - ZP'!D469)&gt;0,UPPER('ÚHRADOVÝ KATALOG VZP - ZP'!D469),"")</f>
        <v/>
      </c>
      <c r="E465" s="61" t="str">
        <f>IF(LEN('ÚHRADOVÝ KATALOG VZP - ZP'!E469)&gt;0,'ÚHRADOVÝ KATALOG VZP - ZP'!E469,"")</f>
        <v/>
      </c>
      <c r="F465" s="61" t="str">
        <f>IF(LEN('ÚHRADOVÝ KATALOG VZP - ZP'!F469)&gt;0,UPPER('ÚHRADOVÝ KATALOG VZP - ZP'!F469),"")</f>
        <v/>
      </c>
      <c r="G465" s="61" t="str">
        <f>IF(LEN('ÚHRADOVÝ KATALOG VZP - ZP'!G469)&gt;0,UPPER('ÚHRADOVÝ KATALOG VZP - ZP'!G469),"")</f>
        <v/>
      </c>
      <c r="H465" s="61" t="str">
        <f>IF(LEN('ÚHRADOVÝ KATALOG VZP - ZP'!H469)&gt;0,UPPER('ÚHRADOVÝ KATALOG VZP - ZP'!H469),"")</f>
        <v/>
      </c>
      <c r="I465" s="61" t="str">
        <f>IF(LEN('ÚHRADOVÝ KATALOG VZP - ZP'!I469)&gt;0,UPPER('ÚHRADOVÝ KATALOG VZP - ZP'!I469),"")</f>
        <v/>
      </c>
      <c r="J465" s="62" t="str">
        <f>IF(LEN('ÚHRADOVÝ KATALOG VZP - ZP'!J469)&gt;0,'ÚHRADOVÝ KATALOG VZP - ZP'!J469,"")</f>
        <v/>
      </c>
      <c r="K465" s="61" t="str">
        <f>IF(LEN('ÚHRADOVÝ KATALOG VZP - ZP'!K469)&gt;0,UPPER('ÚHRADOVÝ KATALOG VZP - ZP'!K469),"")</f>
        <v/>
      </c>
      <c r="L465" s="63" t="str">
        <f>IF(LEN('ÚHRADOVÝ KATALOG VZP - ZP'!L469)&gt;0,'ÚHRADOVÝ KATALOG VZP - ZP'!L469,"")</f>
        <v/>
      </c>
      <c r="M465" s="64" t="str">
        <f>IF(LEN('ÚHRADOVÝ KATALOG VZP - ZP'!M469)&gt;0,'ÚHRADOVÝ KATALOG VZP - ZP'!M469,"")</f>
        <v/>
      </c>
      <c r="N465" s="48" t="str">
        <f>IF(LEN('ÚHRADOVÝ KATALOG VZP - ZP'!$N469)&gt;0,'ÚHRADOVÝ KATALOG VZP - ZP'!$N469,"")</f>
        <v/>
      </c>
      <c r="O465" s="48" t="str">
        <f>IF(LEN('ÚHRADOVÝ KATALOG VZP - ZP'!$N469)&gt;0,'ÚHRADOVÝ KATALOG VZP - ZP'!$N469,"")</f>
        <v/>
      </c>
      <c r="P465" s="65"/>
      <c r="Q465" s="66" t="str">
        <f>IF(LEN('ÚHRADOVÝ KATALOG VZP - ZP'!Q469)&gt;0,'ÚHRADOVÝ KATALOG VZP - ZP'!Q469,"")</f>
        <v/>
      </c>
      <c r="R465" s="67" t="str">
        <f>IF(LEN('ÚHRADOVÝ KATALOG VZP - ZP'!O469)&gt;0,'ÚHRADOVÝ KATALOG VZP - ZP'!O469,"")</f>
        <v/>
      </c>
    </row>
    <row r="466" spans="1:18" ht="30" customHeight="1" x14ac:dyDescent="0.2">
      <c r="A466" s="81" t="str">
        <f>IF(LEN('VZP - KONTROLA'!S470)=0,"",'ÚHRADOVÝ KATALOG VZP - ZP'!A470)</f>
        <v/>
      </c>
      <c r="B466" s="82" t="str">
        <f>IF(LEN('ÚHRADOVÝ KATALOG VZP - ZP'!B470)&gt;0,'ÚHRADOVÝ KATALOG VZP - ZP'!B470,"")</f>
        <v/>
      </c>
      <c r="C466" s="102" t="str">
        <f>IF(LEN('ÚHRADOVÝ KATALOG VZP - ZP'!C470)&gt;0,UPPER('ÚHRADOVÝ KATALOG VZP - ZP'!C470),"")</f>
        <v/>
      </c>
      <c r="D466" s="60" t="str">
        <f>IF(LEN('ÚHRADOVÝ KATALOG VZP - ZP'!D470)&gt;0,UPPER('ÚHRADOVÝ KATALOG VZP - ZP'!D470),"")</f>
        <v/>
      </c>
      <c r="E466" s="61" t="str">
        <f>IF(LEN('ÚHRADOVÝ KATALOG VZP - ZP'!E470)&gt;0,'ÚHRADOVÝ KATALOG VZP - ZP'!E470,"")</f>
        <v/>
      </c>
      <c r="F466" s="61" t="str">
        <f>IF(LEN('ÚHRADOVÝ KATALOG VZP - ZP'!F470)&gt;0,UPPER('ÚHRADOVÝ KATALOG VZP - ZP'!F470),"")</f>
        <v/>
      </c>
      <c r="G466" s="61" t="str">
        <f>IF(LEN('ÚHRADOVÝ KATALOG VZP - ZP'!G470)&gt;0,UPPER('ÚHRADOVÝ KATALOG VZP - ZP'!G470),"")</f>
        <v/>
      </c>
      <c r="H466" s="61" t="str">
        <f>IF(LEN('ÚHRADOVÝ KATALOG VZP - ZP'!H470)&gt;0,UPPER('ÚHRADOVÝ KATALOG VZP - ZP'!H470),"")</f>
        <v/>
      </c>
      <c r="I466" s="61" t="str">
        <f>IF(LEN('ÚHRADOVÝ KATALOG VZP - ZP'!I470)&gt;0,UPPER('ÚHRADOVÝ KATALOG VZP - ZP'!I470),"")</f>
        <v/>
      </c>
      <c r="J466" s="62" t="str">
        <f>IF(LEN('ÚHRADOVÝ KATALOG VZP - ZP'!J470)&gt;0,'ÚHRADOVÝ KATALOG VZP - ZP'!J470,"")</f>
        <v/>
      </c>
      <c r="K466" s="61" t="str">
        <f>IF(LEN('ÚHRADOVÝ KATALOG VZP - ZP'!K470)&gt;0,UPPER('ÚHRADOVÝ KATALOG VZP - ZP'!K470),"")</f>
        <v/>
      </c>
      <c r="L466" s="63" t="str">
        <f>IF(LEN('ÚHRADOVÝ KATALOG VZP - ZP'!L470)&gt;0,'ÚHRADOVÝ KATALOG VZP - ZP'!L470,"")</f>
        <v/>
      </c>
      <c r="M466" s="64" t="str">
        <f>IF(LEN('ÚHRADOVÝ KATALOG VZP - ZP'!M470)&gt;0,'ÚHRADOVÝ KATALOG VZP - ZP'!M470,"")</f>
        <v/>
      </c>
      <c r="N466" s="48" t="str">
        <f>IF(LEN('ÚHRADOVÝ KATALOG VZP - ZP'!$N470)&gt;0,'ÚHRADOVÝ KATALOG VZP - ZP'!$N470,"")</f>
        <v/>
      </c>
      <c r="O466" s="48" t="str">
        <f>IF(LEN('ÚHRADOVÝ KATALOG VZP - ZP'!$N470)&gt;0,'ÚHRADOVÝ KATALOG VZP - ZP'!$N470,"")</f>
        <v/>
      </c>
      <c r="P466" s="65"/>
      <c r="Q466" s="66" t="str">
        <f>IF(LEN('ÚHRADOVÝ KATALOG VZP - ZP'!Q470)&gt;0,'ÚHRADOVÝ KATALOG VZP - ZP'!Q470,"")</f>
        <v/>
      </c>
      <c r="R466" s="67" t="str">
        <f>IF(LEN('ÚHRADOVÝ KATALOG VZP - ZP'!O470)&gt;0,'ÚHRADOVÝ KATALOG VZP - ZP'!O470,"")</f>
        <v/>
      </c>
    </row>
    <row r="467" spans="1:18" ht="30" customHeight="1" x14ac:dyDescent="0.2">
      <c r="A467" s="81" t="str">
        <f>IF(LEN('VZP - KONTROLA'!S471)=0,"",'ÚHRADOVÝ KATALOG VZP - ZP'!A471)</f>
        <v/>
      </c>
      <c r="B467" s="82" t="str">
        <f>IF(LEN('ÚHRADOVÝ KATALOG VZP - ZP'!B471)&gt;0,'ÚHRADOVÝ KATALOG VZP - ZP'!B471,"")</f>
        <v/>
      </c>
      <c r="C467" s="102" t="str">
        <f>IF(LEN('ÚHRADOVÝ KATALOG VZP - ZP'!C471)&gt;0,UPPER('ÚHRADOVÝ KATALOG VZP - ZP'!C471),"")</f>
        <v/>
      </c>
      <c r="D467" s="60" t="str">
        <f>IF(LEN('ÚHRADOVÝ KATALOG VZP - ZP'!D471)&gt;0,UPPER('ÚHRADOVÝ KATALOG VZP - ZP'!D471),"")</f>
        <v/>
      </c>
      <c r="E467" s="61" t="str">
        <f>IF(LEN('ÚHRADOVÝ KATALOG VZP - ZP'!E471)&gt;0,'ÚHRADOVÝ KATALOG VZP - ZP'!E471,"")</f>
        <v/>
      </c>
      <c r="F467" s="61" t="str">
        <f>IF(LEN('ÚHRADOVÝ KATALOG VZP - ZP'!F471)&gt;0,UPPER('ÚHRADOVÝ KATALOG VZP - ZP'!F471),"")</f>
        <v/>
      </c>
      <c r="G467" s="61" t="str">
        <f>IF(LEN('ÚHRADOVÝ KATALOG VZP - ZP'!G471)&gt;0,UPPER('ÚHRADOVÝ KATALOG VZP - ZP'!G471),"")</f>
        <v/>
      </c>
      <c r="H467" s="61" t="str">
        <f>IF(LEN('ÚHRADOVÝ KATALOG VZP - ZP'!H471)&gt;0,UPPER('ÚHRADOVÝ KATALOG VZP - ZP'!H471),"")</f>
        <v/>
      </c>
      <c r="I467" s="61" t="str">
        <f>IF(LEN('ÚHRADOVÝ KATALOG VZP - ZP'!I471)&gt;0,UPPER('ÚHRADOVÝ KATALOG VZP - ZP'!I471),"")</f>
        <v/>
      </c>
      <c r="J467" s="62" t="str">
        <f>IF(LEN('ÚHRADOVÝ KATALOG VZP - ZP'!J471)&gt;0,'ÚHRADOVÝ KATALOG VZP - ZP'!J471,"")</f>
        <v/>
      </c>
      <c r="K467" s="61" t="str">
        <f>IF(LEN('ÚHRADOVÝ KATALOG VZP - ZP'!K471)&gt;0,UPPER('ÚHRADOVÝ KATALOG VZP - ZP'!K471),"")</f>
        <v/>
      </c>
      <c r="L467" s="63" t="str">
        <f>IF(LEN('ÚHRADOVÝ KATALOG VZP - ZP'!L471)&gt;0,'ÚHRADOVÝ KATALOG VZP - ZP'!L471,"")</f>
        <v/>
      </c>
      <c r="M467" s="64" t="str">
        <f>IF(LEN('ÚHRADOVÝ KATALOG VZP - ZP'!M471)&gt;0,'ÚHRADOVÝ KATALOG VZP - ZP'!M471,"")</f>
        <v/>
      </c>
      <c r="N467" s="48" t="str">
        <f>IF(LEN('ÚHRADOVÝ KATALOG VZP - ZP'!$N471)&gt;0,'ÚHRADOVÝ KATALOG VZP - ZP'!$N471,"")</f>
        <v/>
      </c>
      <c r="O467" s="48" t="str">
        <f>IF(LEN('ÚHRADOVÝ KATALOG VZP - ZP'!$N471)&gt;0,'ÚHRADOVÝ KATALOG VZP - ZP'!$N471,"")</f>
        <v/>
      </c>
      <c r="P467" s="65"/>
      <c r="Q467" s="66" t="str">
        <f>IF(LEN('ÚHRADOVÝ KATALOG VZP - ZP'!Q471)&gt;0,'ÚHRADOVÝ KATALOG VZP - ZP'!Q471,"")</f>
        <v/>
      </c>
      <c r="R467" s="67" t="str">
        <f>IF(LEN('ÚHRADOVÝ KATALOG VZP - ZP'!O471)&gt;0,'ÚHRADOVÝ KATALOG VZP - ZP'!O471,"")</f>
        <v/>
      </c>
    </row>
    <row r="468" spans="1:18" ht="30" customHeight="1" x14ac:dyDescent="0.2">
      <c r="A468" s="81" t="str">
        <f>IF(LEN('VZP - KONTROLA'!S472)=0,"",'ÚHRADOVÝ KATALOG VZP - ZP'!A472)</f>
        <v/>
      </c>
      <c r="B468" s="82" t="str">
        <f>IF(LEN('ÚHRADOVÝ KATALOG VZP - ZP'!B472)&gt;0,'ÚHRADOVÝ KATALOG VZP - ZP'!B472,"")</f>
        <v/>
      </c>
      <c r="C468" s="102" t="str">
        <f>IF(LEN('ÚHRADOVÝ KATALOG VZP - ZP'!C472)&gt;0,UPPER('ÚHRADOVÝ KATALOG VZP - ZP'!C472),"")</f>
        <v/>
      </c>
      <c r="D468" s="60" t="str">
        <f>IF(LEN('ÚHRADOVÝ KATALOG VZP - ZP'!D472)&gt;0,UPPER('ÚHRADOVÝ KATALOG VZP - ZP'!D472),"")</f>
        <v/>
      </c>
      <c r="E468" s="61" t="str">
        <f>IF(LEN('ÚHRADOVÝ KATALOG VZP - ZP'!E472)&gt;0,'ÚHRADOVÝ KATALOG VZP - ZP'!E472,"")</f>
        <v/>
      </c>
      <c r="F468" s="61" t="str">
        <f>IF(LEN('ÚHRADOVÝ KATALOG VZP - ZP'!F472)&gt;0,UPPER('ÚHRADOVÝ KATALOG VZP - ZP'!F472),"")</f>
        <v/>
      </c>
      <c r="G468" s="61" t="str">
        <f>IF(LEN('ÚHRADOVÝ KATALOG VZP - ZP'!G472)&gt;0,UPPER('ÚHRADOVÝ KATALOG VZP - ZP'!G472),"")</f>
        <v/>
      </c>
      <c r="H468" s="61" t="str">
        <f>IF(LEN('ÚHRADOVÝ KATALOG VZP - ZP'!H472)&gt;0,UPPER('ÚHRADOVÝ KATALOG VZP - ZP'!H472),"")</f>
        <v/>
      </c>
      <c r="I468" s="61" t="str">
        <f>IF(LEN('ÚHRADOVÝ KATALOG VZP - ZP'!I472)&gt;0,UPPER('ÚHRADOVÝ KATALOG VZP - ZP'!I472),"")</f>
        <v/>
      </c>
      <c r="J468" s="62" t="str">
        <f>IF(LEN('ÚHRADOVÝ KATALOG VZP - ZP'!J472)&gt;0,'ÚHRADOVÝ KATALOG VZP - ZP'!J472,"")</f>
        <v/>
      </c>
      <c r="K468" s="61" t="str">
        <f>IF(LEN('ÚHRADOVÝ KATALOG VZP - ZP'!K472)&gt;0,UPPER('ÚHRADOVÝ KATALOG VZP - ZP'!K472),"")</f>
        <v/>
      </c>
      <c r="L468" s="63" t="str">
        <f>IF(LEN('ÚHRADOVÝ KATALOG VZP - ZP'!L472)&gt;0,'ÚHRADOVÝ KATALOG VZP - ZP'!L472,"")</f>
        <v/>
      </c>
      <c r="M468" s="64" t="str">
        <f>IF(LEN('ÚHRADOVÝ KATALOG VZP - ZP'!M472)&gt;0,'ÚHRADOVÝ KATALOG VZP - ZP'!M472,"")</f>
        <v/>
      </c>
      <c r="N468" s="48" t="str">
        <f>IF(LEN('ÚHRADOVÝ KATALOG VZP - ZP'!$N472)&gt;0,'ÚHRADOVÝ KATALOG VZP - ZP'!$N472,"")</f>
        <v/>
      </c>
      <c r="O468" s="48" t="str">
        <f>IF(LEN('ÚHRADOVÝ KATALOG VZP - ZP'!$N472)&gt;0,'ÚHRADOVÝ KATALOG VZP - ZP'!$N472,"")</f>
        <v/>
      </c>
      <c r="P468" s="65"/>
      <c r="Q468" s="66" t="str">
        <f>IF(LEN('ÚHRADOVÝ KATALOG VZP - ZP'!Q472)&gt;0,'ÚHRADOVÝ KATALOG VZP - ZP'!Q472,"")</f>
        <v/>
      </c>
      <c r="R468" s="67" t="str">
        <f>IF(LEN('ÚHRADOVÝ KATALOG VZP - ZP'!O472)&gt;0,'ÚHRADOVÝ KATALOG VZP - ZP'!O472,"")</f>
        <v/>
      </c>
    </row>
    <row r="469" spans="1:18" ht="30" customHeight="1" x14ac:dyDescent="0.2">
      <c r="A469" s="81" t="str">
        <f>IF(LEN('VZP - KONTROLA'!S473)=0,"",'ÚHRADOVÝ KATALOG VZP - ZP'!A473)</f>
        <v/>
      </c>
      <c r="B469" s="82" t="str">
        <f>IF(LEN('ÚHRADOVÝ KATALOG VZP - ZP'!B473)&gt;0,'ÚHRADOVÝ KATALOG VZP - ZP'!B473,"")</f>
        <v/>
      </c>
      <c r="C469" s="102" t="str">
        <f>IF(LEN('ÚHRADOVÝ KATALOG VZP - ZP'!C473)&gt;0,UPPER('ÚHRADOVÝ KATALOG VZP - ZP'!C473),"")</f>
        <v/>
      </c>
      <c r="D469" s="60" t="str">
        <f>IF(LEN('ÚHRADOVÝ KATALOG VZP - ZP'!D473)&gt;0,UPPER('ÚHRADOVÝ KATALOG VZP - ZP'!D473),"")</f>
        <v/>
      </c>
      <c r="E469" s="61" t="str">
        <f>IF(LEN('ÚHRADOVÝ KATALOG VZP - ZP'!E473)&gt;0,'ÚHRADOVÝ KATALOG VZP - ZP'!E473,"")</f>
        <v/>
      </c>
      <c r="F469" s="61" t="str">
        <f>IF(LEN('ÚHRADOVÝ KATALOG VZP - ZP'!F473)&gt;0,UPPER('ÚHRADOVÝ KATALOG VZP - ZP'!F473),"")</f>
        <v/>
      </c>
      <c r="G469" s="61" t="str">
        <f>IF(LEN('ÚHRADOVÝ KATALOG VZP - ZP'!G473)&gt;0,UPPER('ÚHRADOVÝ KATALOG VZP - ZP'!G473),"")</f>
        <v/>
      </c>
      <c r="H469" s="61" t="str">
        <f>IF(LEN('ÚHRADOVÝ KATALOG VZP - ZP'!H473)&gt;0,UPPER('ÚHRADOVÝ KATALOG VZP - ZP'!H473),"")</f>
        <v/>
      </c>
      <c r="I469" s="61" t="str">
        <f>IF(LEN('ÚHRADOVÝ KATALOG VZP - ZP'!I473)&gt;0,UPPER('ÚHRADOVÝ KATALOG VZP - ZP'!I473),"")</f>
        <v/>
      </c>
      <c r="J469" s="62" t="str">
        <f>IF(LEN('ÚHRADOVÝ KATALOG VZP - ZP'!J473)&gt;0,'ÚHRADOVÝ KATALOG VZP - ZP'!J473,"")</f>
        <v/>
      </c>
      <c r="K469" s="61" t="str">
        <f>IF(LEN('ÚHRADOVÝ KATALOG VZP - ZP'!K473)&gt;0,UPPER('ÚHRADOVÝ KATALOG VZP - ZP'!K473),"")</f>
        <v/>
      </c>
      <c r="L469" s="63" t="str">
        <f>IF(LEN('ÚHRADOVÝ KATALOG VZP - ZP'!L473)&gt;0,'ÚHRADOVÝ KATALOG VZP - ZP'!L473,"")</f>
        <v/>
      </c>
      <c r="M469" s="64" t="str">
        <f>IF(LEN('ÚHRADOVÝ KATALOG VZP - ZP'!M473)&gt;0,'ÚHRADOVÝ KATALOG VZP - ZP'!M473,"")</f>
        <v/>
      </c>
      <c r="N469" s="48" t="str">
        <f>IF(LEN('ÚHRADOVÝ KATALOG VZP - ZP'!$N473)&gt;0,'ÚHRADOVÝ KATALOG VZP - ZP'!$N473,"")</f>
        <v/>
      </c>
      <c r="O469" s="48" t="str">
        <f>IF(LEN('ÚHRADOVÝ KATALOG VZP - ZP'!$N473)&gt;0,'ÚHRADOVÝ KATALOG VZP - ZP'!$N473,"")</f>
        <v/>
      </c>
      <c r="P469" s="65"/>
      <c r="Q469" s="66" t="str">
        <f>IF(LEN('ÚHRADOVÝ KATALOG VZP - ZP'!Q473)&gt;0,'ÚHRADOVÝ KATALOG VZP - ZP'!Q473,"")</f>
        <v/>
      </c>
      <c r="R469" s="67" t="str">
        <f>IF(LEN('ÚHRADOVÝ KATALOG VZP - ZP'!O473)&gt;0,'ÚHRADOVÝ KATALOG VZP - ZP'!O473,"")</f>
        <v/>
      </c>
    </row>
    <row r="470" spans="1:18" ht="30" customHeight="1" x14ac:dyDescent="0.2">
      <c r="A470" s="81" t="str">
        <f>IF(LEN('VZP - KONTROLA'!S474)=0,"",'ÚHRADOVÝ KATALOG VZP - ZP'!A474)</f>
        <v/>
      </c>
      <c r="B470" s="82" t="str">
        <f>IF(LEN('ÚHRADOVÝ KATALOG VZP - ZP'!B474)&gt;0,'ÚHRADOVÝ KATALOG VZP - ZP'!B474,"")</f>
        <v/>
      </c>
      <c r="C470" s="102" t="str">
        <f>IF(LEN('ÚHRADOVÝ KATALOG VZP - ZP'!C474)&gt;0,UPPER('ÚHRADOVÝ KATALOG VZP - ZP'!C474),"")</f>
        <v/>
      </c>
      <c r="D470" s="60" t="str">
        <f>IF(LEN('ÚHRADOVÝ KATALOG VZP - ZP'!D474)&gt;0,UPPER('ÚHRADOVÝ KATALOG VZP - ZP'!D474),"")</f>
        <v/>
      </c>
      <c r="E470" s="61" t="str">
        <f>IF(LEN('ÚHRADOVÝ KATALOG VZP - ZP'!E474)&gt;0,'ÚHRADOVÝ KATALOG VZP - ZP'!E474,"")</f>
        <v/>
      </c>
      <c r="F470" s="61" t="str">
        <f>IF(LEN('ÚHRADOVÝ KATALOG VZP - ZP'!F474)&gt;0,UPPER('ÚHRADOVÝ KATALOG VZP - ZP'!F474),"")</f>
        <v/>
      </c>
      <c r="G470" s="61" t="str">
        <f>IF(LEN('ÚHRADOVÝ KATALOG VZP - ZP'!G474)&gt;0,UPPER('ÚHRADOVÝ KATALOG VZP - ZP'!G474),"")</f>
        <v/>
      </c>
      <c r="H470" s="61" t="str">
        <f>IF(LEN('ÚHRADOVÝ KATALOG VZP - ZP'!H474)&gt;0,UPPER('ÚHRADOVÝ KATALOG VZP - ZP'!H474),"")</f>
        <v/>
      </c>
      <c r="I470" s="61" t="str">
        <f>IF(LEN('ÚHRADOVÝ KATALOG VZP - ZP'!I474)&gt;0,UPPER('ÚHRADOVÝ KATALOG VZP - ZP'!I474),"")</f>
        <v/>
      </c>
      <c r="J470" s="62" t="str">
        <f>IF(LEN('ÚHRADOVÝ KATALOG VZP - ZP'!J474)&gt;0,'ÚHRADOVÝ KATALOG VZP - ZP'!J474,"")</f>
        <v/>
      </c>
      <c r="K470" s="61" t="str">
        <f>IF(LEN('ÚHRADOVÝ KATALOG VZP - ZP'!K474)&gt;0,UPPER('ÚHRADOVÝ KATALOG VZP - ZP'!K474),"")</f>
        <v/>
      </c>
      <c r="L470" s="63" t="str">
        <f>IF(LEN('ÚHRADOVÝ KATALOG VZP - ZP'!L474)&gt;0,'ÚHRADOVÝ KATALOG VZP - ZP'!L474,"")</f>
        <v/>
      </c>
      <c r="M470" s="64" t="str">
        <f>IF(LEN('ÚHRADOVÝ KATALOG VZP - ZP'!M474)&gt;0,'ÚHRADOVÝ KATALOG VZP - ZP'!M474,"")</f>
        <v/>
      </c>
      <c r="N470" s="48" t="str">
        <f>IF(LEN('ÚHRADOVÝ KATALOG VZP - ZP'!$N474)&gt;0,'ÚHRADOVÝ KATALOG VZP - ZP'!$N474,"")</f>
        <v/>
      </c>
      <c r="O470" s="48" t="str">
        <f>IF(LEN('ÚHRADOVÝ KATALOG VZP - ZP'!$N474)&gt;0,'ÚHRADOVÝ KATALOG VZP - ZP'!$N474,"")</f>
        <v/>
      </c>
      <c r="P470" s="65"/>
      <c r="Q470" s="66" t="str">
        <f>IF(LEN('ÚHRADOVÝ KATALOG VZP - ZP'!Q474)&gt;0,'ÚHRADOVÝ KATALOG VZP - ZP'!Q474,"")</f>
        <v/>
      </c>
      <c r="R470" s="67" t="str">
        <f>IF(LEN('ÚHRADOVÝ KATALOG VZP - ZP'!O474)&gt;0,'ÚHRADOVÝ KATALOG VZP - ZP'!O474,"")</f>
        <v/>
      </c>
    </row>
    <row r="471" spans="1:18" ht="30" customHeight="1" x14ac:dyDescent="0.2">
      <c r="A471" s="81" t="str">
        <f>IF(LEN('VZP - KONTROLA'!S475)=0,"",'ÚHRADOVÝ KATALOG VZP - ZP'!A475)</f>
        <v/>
      </c>
      <c r="B471" s="82" t="str">
        <f>IF(LEN('ÚHRADOVÝ KATALOG VZP - ZP'!B475)&gt;0,'ÚHRADOVÝ KATALOG VZP - ZP'!B475,"")</f>
        <v/>
      </c>
      <c r="C471" s="102" t="str">
        <f>IF(LEN('ÚHRADOVÝ KATALOG VZP - ZP'!C475)&gt;0,UPPER('ÚHRADOVÝ KATALOG VZP - ZP'!C475),"")</f>
        <v/>
      </c>
      <c r="D471" s="60" t="str">
        <f>IF(LEN('ÚHRADOVÝ KATALOG VZP - ZP'!D475)&gt;0,UPPER('ÚHRADOVÝ KATALOG VZP - ZP'!D475),"")</f>
        <v/>
      </c>
      <c r="E471" s="61" t="str">
        <f>IF(LEN('ÚHRADOVÝ KATALOG VZP - ZP'!E475)&gt;0,'ÚHRADOVÝ KATALOG VZP - ZP'!E475,"")</f>
        <v/>
      </c>
      <c r="F471" s="61" t="str">
        <f>IF(LEN('ÚHRADOVÝ KATALOG VZP - ZP'!F475)&gt;0,UPPER('ÚHRADOVÝ KATALOG VZP - ZP'!F475),"")</f>
        <v/>
      </c>
      <c r="G471" s="61" t="str">
        <f>IF(LEN('ÚHRADOVÝ KATALOG VZP - ZP'!G475)&gt;0,UPPER('ÚHRADOVÝ KATALOG VZP - ZP'!G475),"")</f>
        <v/>
      </c>
      <c r="H471" s="61" t="str">
        <f>IF(LEN('ÚHRADOVÝ KATALOG VZP - ZP'!H475)&gt;0,UPPER('ÚHRADOVÝ KATALOG VZP - ZP'!H475),"")</f>
        <v/>
      </c>
      <c r="I471" s="61" t="str">
        <f>IF(LEN('ÚHRADOVÝ KATALOG VZP - ZP'!I475)&gt;0,UPPER('ÚHRADOVÝ KATALOG VZP - ZP'!I475),"")</f>
        <v/>
      </c>
      <c r="J471" s="62" t="str">
        <f>IF(LEN('ÚHRADOVÝ KATALOG VZP - ZP'!J475)&gt;0,'ÚHRADOVÝ KATALOG VZP - ZP'!J475,"")</f>
        <v/>
      </c>
      <c r="K471" s="61" t="str">
        <f>IF(LEN('ÚHRADOVÝ KATALOG VZP - ZP'!K475)&gt;0,UPPER('ÚHRADOVÝ KATALOG VZP - ZP'!K475),"")</f>
        <v/>
      </c>
      <c r="L471" s="63" t="str">
        <f>IF(LEN('ÚHRADOVÝ KATALOG VZP - ZP'!L475)&gt;0,'ÚHRADOVÝ KATALOG VZP - ZP'!L475,"")</f>
        <v/>
      </c>
      <c r="M471" s="64" t="str">
        <f>IF(LEN('ÚHRADOVÝ KATALOG VZP - ZP'!M475)&gt;0,'ÚHRADOVÝ KATALOG VZP - ZP'!M475,"")</f>
        <v/>
      </c>
      <c r="N471" s="48" t="str">
        <f>IF(LEN('ÚHRADOVÝ KATALOG VZP - ZP'!$N475)&gt;0,'ÚHRADOVÝ KATALOG VZP - ZP'!$N475,"")</f>
        <v/>
      </c>
      <c r="O471" s="48" t="str">
        <f>IF(LEN('ÚHRADOVÝ KATALOG VZP - ZP'!$N475)&gt;0,'ÚHRADOVÝ KATALOG VZP - ZP'!$N475,"")</f>
        <v/>
      </c>
      <c r="P471" s="65"/>
      <c r="Q471" s="66" t="str">
        <f>IF(LEN('ÚHRADOVÝ KATALOG VZP - ZP'!Q475)&gt;0,'ÚHRADOVÝ KATALOG VZP - ZP'!Q475,"")</f>
        <v/>
      </c>
      <c r="R471" s="67" t="str">
        <f>IF(LEN('ÚHRADOVÝ KATALOG VZP - ZP'!O475)&gt;0,'ÚHRADOVÝ KATALOG VZP - ZP'!O475,"")</f>
        <v/>
      </c>
    </row>
    <row r="472" spans="1:18" ht="30" customHeight="1" x14ac:dyDescent="0.2">
      <c r="A472" s="81" t="str">
        <f>IF(LEN('VZP - KONTROLA'!S476)=0,"",'ÚHRADOVÝ KATALOG VZP - ZP'!A476)</f>
        <v/>
      </c>
      <c r="B472" s="82" t="str">
        <f>IF(LEN('ÚHRADOVÝ KATALOG VZP - ZP'!B476)&gt;0,'ÚHRADOVÝ KATALOG VZP - ZP'!B476,"")</f>
        <v/>
      </c>
      <c r="C472" s="102" t="str">
        <f>IF(LEN('ÚHRADOVÝ KATALOG VZP - ZP'!C476)&gt;0,UPPER('ÚHRADOVÝ KATALOG VZP - ZP'!C476),"")</f>
        <v/>
      </c>
      <c r="D472" s="60" t="str">
        <f>IF(LEN('ÚHRADOVÝ KATALOG VZP - ZP'!D476)&gt;0,UPPER('ÚHRADOVÝ KATALOG VZP - ZP'!D476),"")</f>
        <v/>
      </c>
      <c r="E472" s="61" t="str">
        <f>IF(LEN('ÚHRADOVÝ KATALOG VZP - ZP'!E476)&gt;0,'ÚHRADOVÝ KATALOG VZP - ZP'!E476,"")</f>
        <v/>
      </c>
      <c r="F472" s="61" t="str">
        <f>IF(LEN('ÚHRADOVÝ KATALOG VZP - ZP'!F476)&gt;0,UPPER('ÚHRADOVÝ KATALOG VZP - ZP'!F476),"")</f>
        <v/>
      </c>
      <c r="G472" s="61" t="str">
        <f>IF(LEN('ÚHRADOVÝ KATALOG VZP - ZP'!G476)&gt;0,UPPER('ÚHRADOVÝ KATALOG VZP - ZP'!G476),"")</f>
        <v/>
      </c>
      <c r="H472" s="61" t="str">
        <f>IF(LEN('ÚHRADOVÝ KATALOG VZP - ZP'!H476)&gt;0,UPPER('ÚHRADOVÝ KATALOG VZP - ZP'!H476),"")</f>
        <v/>
      </c>
      <c r="I472" s="61" t="str">
        <f>IF(LEN('ÚHRADOVÝ KATALOG VZP - ZP'!I476)&gt;0,UPPER('ÚHRADOVÝ KATALOG VZP - ZP'!I476),"")</f>
        <v/>
      </c>
      <c r="J472" s="62" t="str">
        <f>IF(LEN('ÚHRADOVÝ KATALOG VZP - ZP'!J476)&gt;0,'ÚHRADOVÝ KATALOG VZP - ZP'!J476,"")</f>
        <v/>
      </c>
      <c r="K472" s="61" t="str">
        <f>IF(LEN('ÚHRADOVÝ KATALOG VZP - ZP'!K476)&gt;0,UPPER('ÚHRADOVÝ KATALOG VZP - ZP'!K476),"")</f>
        <v/>
      </c>
      <c r="L472" s="63" t="str">
        <f>IF(LEN('ÚHRADOVÝ KATALOG VZP - ZP'!L476)&gt;0,'ÚHRADOVÝ KATALOG VZP - ZP'!L476,"")</f>
        <v/>
      </c>
      <c r="M472" s="64" t="str">
        <f>IF(LEN('ÚHRADOVÝ KATALOG VZP - ZP'!M476)&gt;0,'ÚHRADOVÝ KATALOG VZP - ZP'!M476,"")</f>
        <v/>
      </c>
      <c r="N472" s="48" t="str">
        <f>IF(LEN('ÚHRADOVÝ KATALOG VZP - ZP'!$N476)&gt;0,'ÚHRADOVÝ KATALOG VZP - ZP'!$N476,"")</f>
        <v/>
      </c>
      <c r="O472" s="48" t="str">
        <f>IF(LEN('ÚHRADOVÝ KATALOG VZP - ZP'!$N476)&gt;0,'ÚHRADOVÝ KATALOG VZP - ZP'!$N476,"")</f>
        <v/>
      </c>
      <c r="P472" s="65"/>
      <c r="Q472" s="66" t="str">
        <f>IF(LEN('ÚHRADOVÝ KATALOG VZP - ZP'!Q476)&gt;0,'ÚHRADOVÝ KATALOG VZP - ZP'!Q476,"")</f>
        <v/>
      </c>
      <c r="R472" s="67" t="str">
        <f>IF(LEN('ÚHRADOVÝ KATALOG VZP - ZP'!O476)&gt;0,'ÚHRADOVÝ KATALOG VZP - ZP'!O476,"")</f>
        <v/>
      </c>
    </row>
    <row r="473" spans="1:18" ht="30" customHeight="1" x14ac:dyDescent="0.2">
      <c r="A473" s="81" t="str">
        <f>IF(LEN('VZP - KONTROLA'!S477)=0,"",'ÚHRADOVÝ KATALOG VZP - ZP'!A477)</f>
        <v/>
      </c>
      <c r="B473" s="82" t="str">
        <f>IF(LEN('ÚHRADOVÝ KATALOG VZP - ZP'!B477)&gt;0,'ÚHRADOVÝ KATALOG VZP - ZP'!B477,"")</f>
        <v/>
      </c>
      <c r="C473" s="102" t="str">
        <f>IF(LEN('ÚHRADOVÝ KATALOG VZP - ZP'!C477)&gt;0,UPPER('ÚHRADOVÝ KATALOG VZP - ZP'!C477),"")</f>
        <v/>
      </c>
      <c r="D473" s="60" t="str">
        <f>IF(LEN('ÚHRADOVÝ KATALOG VZP - ZP'!D477)&gt;0,UPPER('ÚHRADOVÝ KATALOG VZP - ZP'!D477),"")</f>
        <v/>
      </c>
      <c r="E473" s="61" t="str">
        <f>IF(LEN('ÚHRADOVÝ KATALOG VZP - ZP'!E477)&gt;0,'ÚHRADOVÝ KATALOG VZP - ZP'!E477,"")</f>
        <v/>
      </c>
      <c r="F473" s="61" t="str">
        <f>IF(LEN('ÚHRADOVÝ KATALOG VZP - ZP'!F477)&gt;0,UPPER('ÚHRADOVÝ KATALOG VZP - ZP'!F477),"")</f>
        <v/>
      </c>
      <c r="G473" s="61" t="str">
        <f>IF(LEN('ÚHRADOVÝ KATALOG VZP - ZP'!G477)&gt;0,UPPER('ÚHRADOVÝ KATALOG VZP - ZP'!G477),"")</f>
        <v/>
      </c>
      <c r="H473" s="61" t="str">
        <f>IF(LEN('ÚHRADOVÝ KATALOG VZP - ZP'!H477)&gt;0,UPPER('ÚHRADOVÝ KATALOG VZP - ZP'!H477),"")</f>
        <v/>
      </c>
      <c r="I473" s="61" t="str">
        <f>IF(LEN('ÚHRADOVÝ KATALOG VZP - ZP'!I477)&gt;0,UPPER('ÚHRADOVÝ KATALOG VZP - ZP'!I477),"")</f>
        <v/>
      </c>
      <c r="J473" s="62" t="str">
        <f>IF(LEN('ÚHRADOVÝ KATALOG VZP - ZP'!J477)&gt;0,'ÚHRADOVÝ KATALOG VZP - ZP'!J477,"")</f>
        <v/>
      </c>
      <c r="K473" s="61" t="str">
        <f>IF(LEN('ÚHRADOVÝ KATALOG VZP - ZP'!K477)&gt;0,UPPER('ÚHRADOVÝ KATALOG VZP - ZP'!K477),"")</f>
        <v/>
      </c>
      <c r="L473" s="63" t="str">
        <f>IF(LEN('ÚHRADOVÝ KATALOG VZP - ZP'!L477)&gt;0,'ÚHRADOVÝ KATALOG VZP - ZP'!L477,"")</f>
        <v/>
      </c>
      <c r="M473" s="64" t="str">
        <f>IF(LEN('ÚHRADOVÝ KATALOG VZP - ZP'!M477)&gt;0,'ÚHRADOVÝ KATALOG VZP - ZP'!M477,"")</f>
        <v/>
      </c>
      <c r="N473" s="48" t="str">
        <f>IF(LEN('ÚHRADOVÝ KATALOG VZP - ZP'!$N477)&gt;0,'ÚHRADOVÝ KATALOG VZP - ZP'!$N477,"")</f>
        <v/>
      </c>
      <c r="O473" s="48" t="str">
        <f>IF(LEN('ÚHRADOVÝ KATALOG VZP - ZP'!$N477)&gt;0,'ÚHRADOVÝ KATALOG VZP - ZP'!$N477,"")</f>
        <v/>
      </c>
      <c r="P473" s="65"/>
      <c r="Q473" s="66" t="str">
        <f>IF(LEN('ÚHRADOVÝ KATALOG VZP - ZP'!Q477)&gt;0,'ÚHRADOVÝ KATALOG VZP - ZP'!Q477,"")</f>
        <v/>
      </c>
      <c r="R473" s="67" t="str">
        <f>IF(LEN('ÚHRADOVÝ KATALOG VZP - ZP'!O477)&gt;0,'ÚHRADOVÝ KATALOG VZP - ZP'!O477,"")</f>
        <v/>
      </c>
    </row>
    <row r="474" spans="1:18" ht="30" customHeight="1" x14ac:dyDescent="0.2">
      <c r="A474" s="81" t="str">
        <f>IF(LEN('VZP - KONTROLA'!S478)=0,"",'ÚHRADOVÝ KATALOG VZP - ZP'!A478)</f>
        <v/>
      </c>
      <c r="B474" s="82" t="str">
        <f>IF(LEN('ÚHRADOVÝ KATALOG VZP - ZP'!B478)&gt;0,'ÚHRADOVÝ KATALOG VZP - ZP'!B478,"")</f>
        <v/>
      </c>
      <c r="C474" s="102" t="str">
        <f>IF(LEN('ÚHRADOVÝ KATALOG VZP - ZP'!C478)&gt;0,UPPER('ÚHRADOVÝ KATALOG VZP - ZP'!C478),"")</f>
        <v/>
      </c>
      <c r="D474" s="60" t="str">
        <f>IF(LEN('ÚHRADOVÝ KATALOG VZP - ZP'!D478)&gt;0,UPPER('ÚHRADOVÝ KATALOG VZP - ZP'!D478),"")</f>
        <v/>
      </c>
      <c r="E474" s="61" t="str">
        <f>IF(LEN('ÚHRADOVÝ KATALOG VZP - ZP'!E478)&gt;0,'ÚHRADOVÝ KATALOG VZP - ZP'!E478,"")</f>
        <v/>
      </c>
      <c r="F474" s="61" t="str">
        <f>IF(LEN('ÚHRADOVÝ KATALOG VZP - ZP'!F478)&gt;0,UPPER('ÚHRADOVÝ KATALOG VZP - ZP'!F478),"")</f>
        <v/>
      </c>
      <c r="G474" s="61" t="str">
        <f>IF(LEN('ÚHRADOVÝ KATALOG VZP - ZP'!G478)&gt;0,UPPER('ÚHRADOVÝ KATALOG VZP - ZP'!G478),"")</f>
        <v/>
      </c>
      <c r="H474" s="61" t="str">
        <f>IF(LEN('ÚHRADOVÝ KATALOG VZP - ZP'!H478)&gt;0,UPPER('ÚHRADOVÝ KATALOG VZP - ZP'!H478),"")</f>
        <v/>
      </c>
      <c r="I474" s="61" t="str">
        <f>IF(LEN('ÚHRADOVÝ KATALOG VZP - ZP'!I478)&gt;0,UPPER('ÚHRADOVÝ KATALOG VZP - ZP'!I478),"")</f>
        <v/>
      </c>
      <c r="J474" s="62" t="str">
        <f>IF(LEN('ÚHRADOVÝ KATALOG VZP - ZP'!J478)&gt;0,'ÚHRADOVÝ KATALOG VZP - ZP'!J478,"")</f>
        <v/>
      </c>
      <c r="K474" s="61" t="str">
        <f>IF(LEN('ÚHRADOVÝ KATALOG VZP - ZP'!K478)&gt;0,UPPER('ÚHRADOVÝ KATALOG VZP - ZP'!K478),"")</f>
        <v/>
      </c>
      <c r="L474" s="63" t="str">
        <f>IF(LEN('ÚHRADOVÝ KATALOG VZP - ZP'!L478)&gt;0,'ÚHRADOVÝ KATALOG VZP - ZP'!L478,"")</f>
        <v/>
      </c>
      <c r="M474" s="64" t="str">
        <f>IF(LEN('ÚHRADOVÝ KATALOG VZP - ZP'!M478)&gt;0,'ÚHRADOVÝ KATALOG VZP - ZP'!M478,"")</f>
        <v/>
      </c>
      <c r="N474" s="48" t="str">
        <f>IF(LEN('ÚHRADOVÝ KATALOG VZP - ZP'!$N478)&gt;0,'ÚHRADOVÝ KATALOG VZP - ZP'!$N478,"")</f>
        <v/>
      </c>
      <c r="O474" s="48" t="str">
        <f>IF(LEN('ÚHRADOVÝ KATALOG VZP - ZP'!$N478)&gt;0,'ÚHRADOVÝ KATALOG VZP - ZP'!$N478,"")</f>
        <v/>
      </c>
      <c r="P474" s="65"/>
      <c r="Q474" s="66" t="str">
        <f>IF(LEN('ÚHRADOVÝ KATALOG VZP - ZP'!Q478)&gt;0,'ÚHRADOVÝ KATALOG VZP - ZP'!Q478,"")</f>
        <v/>
      </c>
      <c r="R474" s="67" t="str">
        <f>IF(LEN('ÚHRADOVÝ KATALOG VZP - ZP'!O478)&gt;0,'ÚHRADOVÝ KATALOG VZP - ZP'!O478,"")</f>
        <v/>
      </c>
    </row>
    <row r="475" spans="1:18" ht="30" customHeight="1" x14ac:dyDescent="0.2">
      <c r="A475" s="81" t="str">
        <f>IF(LEN('VZP - KONTROLA'!S479)=0,"",'ÚHRADOVÝ KATALOG VZP - ZP'!A479)</f>
        <v/>
      </c>
      <c r="B475" s="82" t="str">
        <f>IF(LEN('ÚHRADOVÝ KATALOG VZP - ZP'!B479)&gt;0,'ÚHRADOVÝ KATALOG VZP - ZP'!B479,"")</f>
        <v/>
      </c>
      <c r="C475" s="102" t="str">
        <f>IF(LEN('ÚHRADOVÝ KATALOG VZP - ZP'!C479)&gt;0,UPPER('ÚHRADOVÝ KATALOG VZP - ZP'!C479),"")</f>
        <v/>
      </c>
      <c r="D475" s="60" t="str">
        <f>IF(LEN('ÚHRADOVÝ KATALOG VZP - ZP'!D479)&gt;0,UPPER('ÚHRADOVÝ KATALOG VZP - ZP'!D479),"")</f>
        <v/>
      </c>
      <c r="E475" s="61" t="str">
        <f>IF(LEN('ÚHRADOVÝ KATALOG VZP - ZP'!E479)&gt;0,'ÚHRADOVÝ KATALOG VZP - ZP'!E479,"")</f>
        <v/>
      </c>
      <c r="F475" s="61" t="str">
        <f>IF(LEN('ÚHRADOVÝ KATALOG VZP - ZP'!F479)&gt;0,UPPER('ÚHRADOVÝ KATALOG VZP - ZP'!F479),"")</f>
        <v/>
      </c>
      <c r="G475" s="61" t="str">
        <f>IF(LEN('ÚHRADOVÝ KATALOG VZP - ZP'!G479)&gt;0,UPPER('ÚHRADOVÝ KATALOG VZP - ZP'!G479),"")</f>
        <v/>
      </c>
      <c r="H475" s="61" t="str">
        <f>IF(LEN('ÚHRADOVÝ KATALOG VZP - ZP'!H479)&gt;0,UPPER('ÚHRADOVÝ KATALOG VZP - ZP'!H479),"")</f>
        <v/>
      </c>
      <c r="I475" s="61" t="str">
        <f>IF(LEN('ÚHRADOVÝ KATALOG VZP - ZP'!I479)&gt;0,UPPER('ÚHRADOVÝ KATALOG VZP - ZP'!I479),"")</f>
        <v/>
      </c>
      <c r="J475" s="62" t="str">
        <f>IF(LEN('ÚHRADOVÝ KATALOG VZP - ZP'!J479)&gt;0,'ÚHRADOVÝ KATALOG VZP - ZP'!J479,"")</f>
        <v/>
      </c>
      <c r="K475" s="61" t="str">
        <f>IF(LEN('ÚHRADOVÝ KATALOG VZP - ZP'!K479)&gt;0,UPPER('ÚHRADOVÝ KATALOG VZP - ZP'!K479),"")</f>
        <v/>
      </c>
      <c r="L475" s="63" t="str">
        <f>IF(LEN('ÚHRADOVÝ KATALOG VZP - ZP'!L479)&gt;0,'ÚHRADOVÝ KATALOG VZP - ZP'!L479,"")</f>
        <v/>
      </c>
      <c r="M475" s="64" t="str">
        <f>IF(LEN('ÚHRADOVÝ KATALOG VZP - ZP'!M479)&gt;0,'ÚHRADOVÝ KATALOG VZP - ZP'!M479,"")</f>
        <v/>
      </c>
      <c r="N475" s="48" t="str">
        <f>IF(LEN('ÚHRADOVÝ KATALOG VZP - ZP'!$N479)&gt;0,'ÚHRADOVÝ KATALOG VZP - ZP'!$N479,"")</f>
        <v/>
      </c>
      <c r="O475" s="48" t="str">
        <f>IF(LEN('ÚHRADOVÝ KATALOG VZP - ZP'!$N479)&gt;0,'ÚHRADOVÝ KATALOG VZP - ZP'!$N479,"")</f>
        <v/>
      </c>
      <c r="P475" s="65"/>
      <c r="Q475" s="66" t="str">
        <f>IF(LEN('ÚHRADOVÝ KATALOG VZP - ZP'!Q479)&gt;0,'ÚHRADOVÝ KATALOG VZP - ZP'!Q479,"")</f>
        <v/>
      </c>
      <c r="R475" s="67" t="str">
        <f>IF(LEN('ÚHRADOVÝ KATALOG VZP - ZP'!O479)&gt;0,'ÚHRADOVÝ KATALOG VZP - ZP'!O479,"")</f>
        <v/>
      </c>
    </row>
    <row r="476" spans="1:18" ht="30" customHeight="1" x14ac:dyDescent="0.2">
      <c r="A476" s="81" t="str">
        <f>IF(LEN('VZP - KONTROLA'!S480)=0,"",'ÚHRADOVÝ KATALOG VZP - ZP'!A480)</f>
        <v/>
      </c>
      <c r="B476" s="82" t="str">
        <f>IF(LEN('ÚHRADOVÝ KATALOG VZP - ZP'!B480)&gt;0,'ÚHRADOVÝ KATALOG VZP - ZP'!B480,"")</f>
        <v/>
      </c>
      <c r="C476" s="102" t="str">
        <f>IF(LEN('ÚHRADOVÝ KATALOG VZP - ZP'!C480)&gt;0,UPPER('ÚHRADOVÝ KATALOG VZP - ZP'!C480),"")</f>
        <v/>
      </c>
      <c r="D476" s="60" t="str">
        <f>IF(LEN('ÚHRADOVÝ KATALOG VZP - ZP'!D480)&gt;0,UPPER('ÚHRADOVÝ KATALOG VZP - ZP'!D480),"")</f>
        <v/>
      </c>
      <c r="E476" s="61" t="str">
        <f>IF(LEN('ÚHRADOVÝ KATALOG VZP - ZP'!E480)&gt;0,'ÚHRADOVÝ KATALOG VZP - ZP'!E480,"")</f>
        <v/>
      </c>
      <c r="F476" s="61" t="str">
        <f>IF(LEN('ÚHRADOVÝ KATALOG VZP - ZP'!F480)&gt;0,UPPER('ÚHRADOVÝ KATALOG VZP - ZP'!F480),"")</f>
        <v/>
      </c>
      <c r="G476" s="61" t="str">
        <f>IF(LEN('ÚHRADOVÝ KATALOG VZP - ZP'!G480)&gt;0,UPPER('ÚHRADOVÝ KATALOG VZP - ZP'!G480),"")</f>
        <v/>
      </c>
      <c r="H476" s="61" t="str">
        <f>IF(LEN('ÚHRADOVÝ KATALOG VZP - ZP'!H480)&gt;0,UPPER('ÚHRADOVÝ KATALOG VZP - ZP'!H480),"")</f>
        <v/>
      </c>
      <c r="I476" s="61" t="str">
        <f>IF(LEN('ÚHRADOVÝ KATALOG VZP - ZP'!I480)&gt;0,UPPER('ÚHRADOVÝ KATALOG VZP - ZP'!I480),"")</f>
        <v/>
      </c>
      <c r="J476" s="62" t="str">
        <f>IF(LEN('ÚHRADOVÝ KATALOG VZP - ZP'!J480)&gt;0,'ÚHRADOVÝ KATALOG VZP - ZP'!J480,"")</f>
        <v/>
      </c>
      <c r="K476" s="61" t="str">
        <f>IF(LEN('ÚHRADOVÝ KATALOG VZP - ZP'!K480)&gt;0,UPPER('ÚHRADOVÝ KATALOG VZP - ZP'!K480),"")</f>
        <v/>
      </c>
      <c r="L476" s="63" t="str">
        <f>IF(LEN('ÚHRADOVÝ KATALOG VZP - ZP'!L480)&gt;0,'ÚHRADOVÝ KATALOG VZP - ZP'!L480,"")</f>
        <v/>
      </c>
      <c r="M476" s="64" t="str">
        <f>IF(LEN('ÚHRADOVÝ KATALOG VZP - ZP'!M480)&gt;0,'ÚHRADOVÝ KATALOG VZP - ZP'!M480,"")</f>
        <v/>
      </c>
      <c r="N476" s="48" t="str">
        <f>IF(LEN('ÚHRADOVÝ KATALOG VZP - ZP'!$N480)&gt;0,'ÚHRADOVÝ KATALOG VZP - ZP'!$N480,"")</f>
        <v/>
      </c>
      <c r="O476" s="48" t="str">
        <f>IF(LEN('ÚHRADOVÝ KATALOG VZP - ZP'!$N480)&gt;0,'ÚHRADOVÝ KATALOG VZP - ZP'!$N480,"")</f>
        <v/>
      </c>
      <c r="P476" s="65"/>
      <c r="Q476" s="66" t="str">
        <f>IF(LEN('ÚHRADOVÝ KATALOG VZP - ZP'!Q480)&gt;0,'ÚHRADOVÝ KATALOG VZP - ZP'!Q480,"")</f>
        <v/>
      </c>
      <c r="R476" s="67" t="str">
        <f>IF(LEN('ÚHRADOVÝ KATALOG VZP - ZP'!O480)&gt;0,'ÚHRADOVÝ KATALOG VZP - ZP'!O480,"")</f>
        <v/>
      </c>
    </row>
    <row r="477" spans="1:18" ht="30" customHeight="1" x14ac:dyDescent="0.2">
      <c r="A477" s="81" t="str">
        <f>IF(LEN('VZP - KONTROLA'!S481)=0,"",'ÚHRADOVÝ KATALOG VZP - ZP'!A481)</f>
        <v/>
      </c>
      <c r="B477" s="82" t="str">
        <f>IF(LEN('ÚHRADOVÝ KATALOG VZP - ZP'!B481)&gt;0,'ÚHRADOVÝ KATALOG VZP - ZP'!B481,"")</f>
        <v/>
      </c>
      <c r="C477" s="102" t="str">
        <f>IF(LEN('ÚHRADOVÝ KATALOG VZP - ZP'!C481)&gt;0,UPPER('ÚHRADOVÝ KATALOG VZP - ZP'!C481),"")</f>
        <v/>
      </c>
      <c r="D477" s="60" t="str">
        <f>IF(LEN('ÚHRADOVÝ KATALOG VZP - ZP'!D481)&gt;0,UPPER('ÚHRADOVÝ KATALOG VZP - ZP'!D481),"")</f>
        <v/>
      </c>
      <c r="E477" s="61" t="str">
        <f>IF(LEN('ÚHRADOVÝ KATALOG VZP - ZP'!E481)&gt;0,'ÚHRADOVÝ KATALOG VZP - ZP'!E481,"")</f>
        <v/>
      </c>
      <c r="F477" s="61" t="str">
        <f>IF(LEN('ÚHRADOVÝ KATALOG VZP - ZP'!F481)&gt;0,UPPER('ÚHRADOVÝ KATALOG VZP - ZP'!F481),"")</f>
        <v/>
      </c>
      <c r="G477" s="61" t="str">
        <f>IF(LEN('ÚHRADOVÝ KATALOG VZP - ZP'!G481)&gt;0,UPPER('ÚHRADOVÝ KATALOG VZP - ZP'!G481),"")</f>
        <v/>
      </c>
      <c r="H477" s="61" t="str">
        <f>IF(LEN('ÚHRADOVÝ KATALOG VZP - ZP'!H481)&gt;0,UPPER('ÚHRADOVÝ KATALOG VZP - ZP'!H481),"")</f>
        <v/>
      </c>
      <c r="I477" s="61" t="str">
        <f>IF(LEN('ÚHRADOVÝ KATALOG VZP - ZP'!I481)&gt;0,UPPER('ÚHRADOVÝ KATALOG VZP - ZP'!I481),"")</f>
        <v/>
      </c>
      <c r="J477" s="62" t="str">
        <f>IF(LEN('ÚHRADOVÝ KATALOG VZP - ZP'!J481)&gt;0,'ÚHRADOVÝ KATALOG VZP - ZP'!J481,"")</f>
        <v/>
      </c>
      <c r="K477" s="61" t="str">
        <f>IF(LEN('ÚHRADOVÝ KATALOG VZP - ZP'!K481)&gt;0,UPPER('ÚHRADOVÝ KATALOG VZP - ZP'!K481),"")</f>
        <v/>
      </c>
      <c r="L477" s="63" t="str">
        <f>IF(LEN('ÚHRADOVÝ KATALOG VZP - ZP'!L481)&gt;0,'ÚHRADOVÝ KATALOG VZP - ZP'!L481,"")</f>
        <v/>
      </c>
      <c r="M477" s="64" t="str">
        <f>IF(LEN('ÚHRADOVÝ KATALOG VZP - ZP'!M481)&gt;0,'ÚHRADOVÝ KATALOG VZP - ZP'!M481,"")</f>
        <v/>
      </c>
      <c r="N477" s="48" t="str">
        <f>IF(LEN('ÚHRADOVÝ KATALOG VZP - ZP'!$N481)&gt;0,'ÚHRADOVÝ KATALOG VZP - ZP'!$N481,"")</f>
        <v/>
      </c>
      <c r="O477" s="48" t="str">
        <f>IF(LEN('ÚHRADOVÝ KATALOG VZP - ZP'!$N481)&gt;0,'ÚHRADOVÝ KATALOG VZP - ZP'!$N481,"")</f>
        <v/>
      </c>
      <c r="P477" s="65"/>
      <c r="Q477" s="66" t="str">
        <f>IF(LEN('ÚHRADOVÝ KATALOG VZP - ZP'!Q481)&gt;0,'ÚHRADOVÝ KATALOG VZP - ZP'!Q481,"")</f>
        <v/>
      </c>
      <c r="R477" s="67" t="str">
        <f>IF(LEN('ÚHRADOVÝ KATALOG VZP - ZP'!O481)&gt;0,'ÚHRADOVÝ KATALOG VZP - ZP'!O481,"")</f>
        <v/>
      </c>
    </row>
    <row r="478" spans="1:18" ht="30" customHeight="1" x14ac:dyDescent="0.2">
      <c r="A478" s="81" t="str">
        <f>IF(LEN('VZP - KONTROLA'!S482)=0,"",'ÚHRADOVÝ KATALOG VZP - ZP'!A482)</f>
        <v/>
      </c>
      <c r="B478" s="82" t="str">
        <f>IF(LEN('ÚHRADOVÝ KATALOG VZP - ZP'!B482)&gt;0,'ÚHRADOVÝ KATALOG VZP - ZP'!B482,"")</f>
        <v/>
      </c>
      <c r="C478" s="102" t="str">
        <f>IF(LEN('ÚHRADOVÝ KATALOG VZP - ZP'!C482)&gt;0,UPPER('ÚHRADOVÝ KATALOG VZP - ZP'!C482),"")</f>
        <v/>
      </c>
      <c r="D478" s="60" t="str">
        <f>IF(LEN('ÚHRADOVÝ KATALOG VZP - ZP'!D482)&gt;0,UPPER('ÚHRADOVÝ KATALOG VZP - ZP'!D482),"")</f>
        <v/>
      </c>
      <c r="E478" s="61" t="str">
        <f>IF(LEN('ÚHRADOVÝ KATALOG VZP - ZP'!E482)&gt;0,'ÚHRADOVÝ KATALOG VZP - ZP'!E482,"")</f>
        <v/>
      </c>
      <c r="F478" s="61" t="str">
        <f>IF(LEN('ÚHRADOVÝ KATALOG VZP - ZP'!F482)&gt;0,UPPER('ÚHRADOVÝ KATALOG VZP - ZP'!F482),"")</f>
        <v/>
      </c>
      <c r="G478" s="61" t="str">
        <f>IF(LEN('ÚHRADOVÝ KATALOG VZP - ZP'!G482)&gt;0,UPPER('ÚHRADOVÝ KATALOG VZP - ZP'!G482),"")</f>
        <v/>
      </c>
      <c r="H478" s="61" t="str">
        <f>IF(LEN('ÚHRADOVÝ KATALOG VZP - ZP'!H482)&gt;0,UPPER('ÚHRADOVÝ KATALOG VZP - ZP'!H482),"")</f>
        <v/>
      </c>
      <c r="I478" s="61" t="str">
        <f>IF(LEN('ÚHRADOVÝ KATALOG VZP - ZP'!I482)&gt;0,UPPER('ÚHRADOVÝ KATALOG VZP - ZP'!I482),"")</f>
        <v/>
      </c>
      <c r="J478" s="62" t="str">
        <f>IF(LEN('ÚHRADOVÝ KATALOG VZP - ZP'!J482)&gt;0,'ÚHRADOVÝ KATALOG VZP - ZP'!J482,"")</f>
        <v/>
      </c>
      <c r="K478" s="61" t="str">
        <f>IF(LEN('ÚHRADOVÝ KATALOG VZP - ZP'!K482)&gt;0,UPPER('ÚHRADOVÝ KATALOG VZP - ZP'!K482),"")</f>
        <v/>
      </c>
      <c r="L478" s="63" t="str">
        <f>IF(LEN('ÚHRADOVÝ KATALOG VZP - ZP'!L482)&gt;0,'ÚHRADOVÝ KATALOG VZP - ZP'!L482,"")</f>
        <v/>
      </c>
      <c r="M478" s="64" t="str">
        <f>IF(LEN('ÚHRADOVÝ KATALOG VZP - ZP'!M482)&gt;0,'ÚHRADOVÝ KATALOG VZP - ZP'!M482,"")</f>
        <v/>
      </c>
      <c r="N478" s="48" t="str">
        <f>IF(LEN('ÚHRADOVÝ KATALOG VZP - ZP'!$N482)&gt;0,'ÚHRADOVÝ KATALOG VZP - ZP'!$N482,"")</f>
        <v/>
      </c>
      <c r="O478" s="48" t="str">
        <f>IF(LEN('ÚHRADOVÝ KATALOG VZP - ZP'!$N482)&gt;0,'ÚHRADOVÝ KATALOG VZP - ZP'!$N482,"")</f>
        <v/>
      </c>
      <c r="P478" s="65"/>
      <c r="Q478" s="66" t="str">
        <f>IF(LEN('ÚHRADOVÝ KATALOG VZP - ZP'!Q482)&gt;0,'ÚHRADOVÝ KATALOG VZP - ZP'!Q482,"")</f>
        <v/>
      </c>
      <c r="R478" s="67" t="str">
        <f>IF(LEN('ÚHRADOVÝ KATALOG VZP - ZP'!O482)&gt;0,'ÚHRADOVÝ KATALOG VZP - ZP'!O482,"")</f>
        <v/>
      </c>
    </row>
    <row r="479" spans="1:18" ht="30" customHeight="1" x14ac:dyDescent="0.2">
      <c r="A479" s="81" t="str">
        <f>IF(LEN('VZP - KONTROLA'!S483)=0,"",'ÚHRADOVÝ KATALOG VZP - ZP'!A483)</f>
        <v/>
      </c>
      <c r="B479" s="82" t="str">
        <f>IF(LEN('ÚHRADOVÝ KATALOG VZP - ZP'!B483)&gt;0,'ÚHRADOVÝ KATALOG VZP - ZP'!B483,"")</f>
        <v/>
      </c>
      <c r="C479" s="102" t="str">
        <f>IF(LEN('ÚHRADOVÝ KATALOG VZP - ZP'!C483)&gt;0,UPPER('ÚHRADOVÝ KATALOG VZP - ZP'!C483),"")</f>
        <v/>
      </c>
      <c r="D479" s="60" t="str">
        <f>IF(LEN('ÚHRADOVÝ KATALOG VZP - ZP'!D483)&gt;0,UPPER('ÚHRADOVÝ KATALOG VZP - ZP'!D483),"")</f>
        <v/>
      </c>
      <c r="E479" s="61" t="str">
        <f>IF(LEN('ÚHRADOVÝ KATALOG VZP - ZP'!E483)&gt;0,'ÚHRADOVÝ KATALOG VZP - ZP'!E483,"")</f>
        <v/>
      </c>
      <c r="F479" s="61" t="str">
        <f>IF(LEN('ÚHRADOVÝ KATALOG VZP - ZP'!F483)&gt;0,UPPER('ÚHRADOVÝ KATALOG VZP - ZP'!F483),"")</f>
        <v/>
      </c>
      <c r="G479" s="61" t="str">
        <f>IF(LEN('ÚHRADOVÝ KATALOG VZP - ZP'!G483)&gt;0,UPPER('ÚHRADOVÝ KATALOG VZP - ZP'!G483),"")</f>
        <v/>
      </c>
      <c r="H479" s="61" t="str">
        <f>IF(LEN('ÚHRADOVÝ KATALOG VZP - ZP'!H483)&gt;0,UPPER('ÚHRADOVÝ KATALOG VZP - ZP'!H483),"")</f>
        <v/>
      </c>
      <c r="I479" s="61" t="str">
        <f>IF(LEN('ÚHRADOVÝ KATALOG VZP - ZP'!I483)&gt;0,UPPER('ÚHRADOVÝ KATALOG VZP - ZP'!I483),"")</f>
        <v/>
      </c>
      <c r="J479" s="62" t="str">
        <f>IF(LEN('ÚHRADOVÝ KATALOG VZP - ZP'!J483)&gt;0,'ÚHRADOVÝ KATALOG VZP - ZP'!J483,"")</f>
        <v/>
      </c>
      <c r="K479" s="61" t="str">
        <f>IF(LEN('ÚHRADOVÝ KATALOG VZP - ZP'!K483)&gt;0,UPPER('ÚHRADOVÝ KATALOG VZP - ZP'!K483),"")</f>
        <v/>
      </c>
      <c r="L479" s="63" t="str">
        <f>IF(LEN('ÚHRADOVÝ KATALOG VZP - ZP'!L483)&gt;0,'ÚHRADOVÝ KATALOG VZP - ZP'!L483,"")</f>
        <v/>
      </c>
      <c r="M479" s="64" t="str">
        <f>IF(LEN('ÚHRADOVÝ KATALOG VZP - ZP'!M483)&gt;0,'ÚHRADOVÝ KATALOG VZP - ZP'!M483,"")</f>
        <v/>
      </c>
      <c r="N479" s="48" t="str">
        <f>IF(LEN('ÚHRADOVÝ KATALOG VZP - ZP'!$N483)&gt;0,'ÚHRADOVÝ KATALOG VZP - ZP'!$N483,"")</f>
        <v/>
      </c>
      <c r="O479" s="48" t="str">
        <f>IF(LEN('ÚHRADOVÝ KATALOG VZP - ZP'!$N483)&gt;0,'ÚHRADOVÝ KATALOG VZP - ZP'!$N483,"")</f>
        <v/>
      </c>
      <c r="P479" s="65"/>
      <c r="Q479" s="66" t="str">
        <f>IF(LEN('ÚHRADOVÝ KATALOG VZP - ZP'!Q483)&gt;0,'ÚHRADOVÝ KATALOG VZP - ZP'!Q483,"")</f>
        <v/>
      </c>
      <c r="R479" s="67" t="str">
        <f>IF(LEN('ÚHRADOVÝ KATALOG VZP - ZP'!O483)&gt;0,'ÚHRADOVÝ KATALOG VZP - ZP'!O483,"")</f>
        <v/>
      </c>
    </row>
    <row r="480" spans="1:18" ht="30" customHeight="1" x14ac:dyDescent="0.2">
      <c r="A480" s="81" t="str">
        <f>IF(LEN('VZP - KONTROLA'!S484)=0,"",'ÚHRADOVÝ KATALOG VZP - ZP'!A484)</f>
        <v/>
      </c>
      <c r="B480" s="82" t="str">
        <f>IF(LEN('ÚHRADOVÝ KATALOG VZP - ZP'!B484)&gt;0,'ÚHRADOVÝ KATALOG VZP - ZP'!B484,"")</f>
        <v/>
      </c>
      <c r="C480" s="102" t="str">
        <f>IF(LEN('ÚHRADOVÝ KATALOG VZP - ZP'!C484)&gt;0,UPPER('ÚHRADOVÝ KATALOG VZP - ZP'!C484),"")</f>
        <v/>
      </c>
      <c r="D480" s="60" t="str">
        <f>IF(LEN('ÚHRADOVÝ KATALOG VZP - ZP'!D484)&gt;0,UPPER('ÚHRADOVÝ KATALOG VZP - ZP'!D484),"")</f>
        <v/>
      </c>
      <c r="E480" s="61" t="str">
        <f>IF(LEN('ÚHRADOVÝ KATALOG VZP - ZP'!E484)&gt;0,'ÚHRADOVÝ KATALOG VZP - ZP'!E484,"")</f>
        <v/>
      </c>
      <c r="F480" s="61" t="str">
        <f>IF(LEN('ÚHRADOVÝ KATALOG VZP - ZP'!F484)&gt;0,UPPER('ÚHRADOVÝ KATALOG VZP - ZP'!F484),"")</f>
        <v/>
      </c>
      <c r="G480" s="61" t="str">
        <f>IF(LEN('ÚHRADOVÝ KATALOG VZP - ZP'!G484)&gt;0,UPPER('ÚHRADOVÝ KATALOG VZP - ZP'!G484),"")</f>
        <v/>
      </c>
      <c r="H480" s="61" t="str">
        <f>IF(LEN('ÚHRADOVÝ KATALOG VZP - ZP'!H484)&gt;0,UPPER('ÚHRADOVÝ KATALOG VZP - ZP'!H484),"")</f>
        <v/>
      </c>
      <c r="I480" s="61" t="str">
        <f>IF(LEN('ÚHRADOVÝ KATALOG VZP - ZP'!I484)&gt;0,UPPER('ÚHRADOVÝ KATALOG VZP - ZP'!I484),"")</f>
        <v/>
      </c>
      <c r="J480" s="62" t="str">
        <f>IF(LEN('ÚHRADOVÝ KATALOG VZP - ZP'!J484)&gt;0,'ÚHRADOVÝ KATALOG VZP - ZP'!J484,"")</f>
        <v/>
      </c>
      <c r="K480" s="61" t="str">
        <f>IF(LEN('ÚHRADOVÝ KATALOG VZP - ZP'!K484)&gt;0,UPPER('ÚHRADOVÝ KATALOG VZP - ZP'!K484),"")</f>
        <v/>
      </c>
      <c r="L480" s="63" t="str">
        <f>IF(LEN('ÚHRADOVÝ KATALOG VZP - ZP'!L484)&gt;0,'ÚHRADOVÝ KATALOG VZP - ZP'!L484,"")</f>
        <v/>
      </c>
      <c r="M480" s="64" t="str">
        <f>IF(LEN('ÚHRADOVÝ KATALOG VZP - ZP'!M484)&gt;0,'ÚHRADOVÝ KATALOG VZP - ZP'!M484,"")</f>
        <v/>
      </c>
      <c r="N480" s="48" t="str">
        <f>IF(LEN('ÚHRADOVÝ KATALOG VZP - ZP'!$N484)&gt;0,'ÚHRADOVÝ KATALOG VZP - ZP'!$N484,"")</f>
        <v/>
      </c>
      <c r="O480" s="48" t="str">
        <f>IF(LEN('ÚHRADOVÝ KATALOG VZP - ZP'!$N484)&gt;0,'ÚHRADOVÝ KATALOG VZP - ZP'!$N484,"")</f>
        <v/>
      </c>
      <c r="P480" s="65"/>
      <c r="Q480" s="66" t="str">
        <f>IF(LEN('ÚHRADOVÝ KATALOG VZP - ZP'!Q484)&gt;0,'ÚHRADOVÝ KATALOG VZP - ZP'!Q484,"")</f>
        <v/>
      </c>
      <c r="R480" s="67" t="str">
        <f>IF(LEN('ÚHRADOVÝ KATALOG VZP - ZP'!O484)&gt;0,'ÚHRADOVÝ KATALOG VZP - ZP'!O484,"")</f>
        <v/>
      </c>
    </row>
    <row r="481" spans="1:18" ht="30" customHeight="1" x14ac:dyDescent="0.2">
      <c r="A481" s="81" t="str">
        <f>IF(LEN('VZP - KONTROLA'!S485)=0,"",'ÚHRADOVÝ KATALOG VZP - ZP'!A485)</f>
        <v/>
      </c>
      <c r="B481" s="82" t="str">
        <f>IF(LEN('ÚHRADOVÝ KATALOG VZP - ZP'!B485)&gt;0,'ÚHRADOVÝ KATALOG VZP - ZP'!B485,"")</f>
        <v/>
      </c>
      <c r="C481" s="102" t="str">
        <f>IF(LEN('ÚHRADOVÝ KATALOG VZP - ZP'!C485)&gt;0,UPPER('ÚHRADOVÝ KATALOG VZP - ZP'!C485),"")</f>
        <v/>
      </c>
      <c r="D481" s="60" t="str">
        <f>IF(LEN('ÚHRADOVÝ KATALOG VZP - ZP'!D485)&gt;0,UPPER('ÚHRADOVÝ KATALOG VZP - ZP'!D485),"")</f>
        <v/>
      </c>
      <c r="E481" s="61" t="str">
        <f>IF(LEN('ÚHRADOVÝ KATALOG VZP - ZP'!E485)&gt;0,'ÚHRADOVÝ KATALOG VZP - ZP'!E485,"")</f>
        <v/>
      </c>
      <c r="F481" s="61" t="str">
        <f>IF(LEN('ÚHRADOVÝ KATALOG VZP - ZP'!F485)&gt;0,UPPER('ÚHRADOVÝ KATALOG VZP - ZP'!F485),"")</f>
        <v/>
      </c>
      <c r="G481" s="61" t="str">
        <f>IF(LEN('ÚHRADOVÝ KATALOG VZP - ZP'!G485)&gt;0,UPPER('ÚHRADOVÝ KATALOG VZP - ZP'!G485),"")</f>
        <v/>
      </c>
      <c r="H481" s="61" t="str">
        <f>IF(LEN('ÚHRADOVÝ KATALOG VZP - ZP'!H485)&gt;0,UPPER('ÚHRADOVÝ KATALOG VZP - ZP'!H485),"")</f>
        <v/>
      </c>
      <c r="I481" s="61" t="str">
        <f>IF(LEN('ÚHRADOVÝ KATALOG VZP - ZP'!I485)&gt;0,UPPER('ÚHRADOVÝ KATALOG VZP - ZP'!I485),"")</f>
        <v/>
      </c>
      <c r="J481" s="62" t="str">
        <f>IF(LEN('ÚHRADOVÝ KATALOG VZP - ZP'!J485)&gt;0,'ÚHRADOVÝ KATALOG VZP - ZP'!J485,"")</f>
        <v/>
      </c>
      <c r="K481" s="61" t="str">
        <f>IF(LEN('ÚHRADOVÝ KATALOG VZP - ZP'!K485)&gt;0,UPPER('ÚHRADOVÝ KATALOG VZP - ZP'!K485),"")</f>
        <v/>
      </c>
      <c r="L481" s="63" t="str">
        <f>IF(LEN('ÚHRADOVÝ KATALOG VZP - ZP'!L485)&gt;0,'ÚHRADOVÝ KATALOG VZP - ZP'!L485,"")</f>
        <v/>
      </c>
      <c r="M481" s="64" t="str">
        <f>IF(LEN('ÚHRADOVÝ KATALOG VZP - ZP'!M485)&gt;0,'ÚHRADOVÝ KATALOG VZP - ZP'!M485,"")</f>
        <v/>
      </c>
      <c r="N481" s="48" t="str">
        <f>IF(LEN('ÚHRADOVÝ KATALOG VZP - ZP'!$N485)&gt;0,'ÚHRADOVÝ KATALOG VZP - ZP'!$N485,"")</f>
        <v/>
      </c>
      <c r="O481" s="48" t="str">
        <f>IF(LEN('ÚHRADOVÝ KATALOG VZP - ZP'!$N485)&gt;0,'ÚHRADOVÝ KATALOG VZP - ZP'!$N485,"")</f>
        <v/>
      </c>
      <c r="P481" s="65"/>
      <c r="Q481" s="66" t="str">
        <f>IF(LEN('ÚHRADOVÝ KATALOG VZP - ZP'!Q485)&gt;0,'ÚHRADOVÝ KATALOG VZP - ZP'!Q485,"")</f>
        <v/>
      </c>
      <c r="R481" s="67" t="str">
        <f>IF(LEN('ÚHRADOVÝ KATALOG VZP - ZP'!O485)&gt;0,'ÚHRADOVÝ KATALOG VZP - ZP'!O485,"")</f>
        <v/>
      </c>
    </row>
    <row r="482" spans="1:18" ht="30" customHeight="1" x14ac:dyDescent="0.2">
      <c r="A482" s="81" t="str">
        <f>IF(LEN('VZP - KONTROLA'!S486)=0,"",'ÚHRADOVÝ KATALOG VZP - ZP'!A486)</f>
        <v/>
      </c>
      <c r="B482" s="82" t="str">
        <f>IF(LEN('ÚHRADOVÝ KATALOG VZP - ZP'!B486)&gt;0,'ÚHRADOVÝ KATALOG VZP - ZP'!B486,"")</f>
        <v/>
      </c>
      <c r="C482" s="102" t="str">
        <f>IF(LEN('ÚHRADOVÝ KATALOG VZP - ZP'!C486)&gt;0,UPPER('ÚHRADOVÝ KATALOG VZP - ZP'!C486),"")</f>
        <v/>
      </c>
      <c r="D482" s="60" t="str">
        <f>IF(LEN('ÚHRADOVÝ KATALOG VZP - ZP'!D486)&gt;0,UPPER('ÚHRADOVÝ KATALOG VZP - ZP'!D486),"")</f>
        <v/>
      </c>
      <c r="E482" s="61" t="str">
        <f>IF(LEN('ÚHRADOVÝ KATALOG VZP - ZP'!E486)&gt;0,'ÚHRADOVÝ KATALOG VZP - ZP'!E486,"")</f>
        <v/>
      </c>
      <c r="F482" s="61" t="str">
        <f>IF(LEN('ÚHRADOVÝ KATALOG VZP - ZP'!F486)&gt;0,UPPER('ÚHRADOVÝ KATALOG VZP - ZP'!F486),"")</f>
        <v/>
      </c>
      <c r="G482" s="61" t="str">
        <f>IF(LEN('ÚHRADOVÝ KATALOG VZP - ZP'!G486)&gt;0,UPPER('ÚHRADOVÝ KATALOG VZP - ZP'!G486),"")</f>
        <v/>
      </c>
      <c r="H482" s="61" t="str">
        <f>IF(LEN('ÚHRADOVÝ KATALOG VZP - ZP'!H486)&gt;0,UPPER('ÚHRADOVÝ KATALOG VZP - ZP'!H486),"")</f>
        <v/>
      </c>
      <c r="I482" s="61" t="str">
        <f>IF(LEN('ÚHRADOVÝ KATALOG VZP - ZP'!I486)&gt;0,UPPER('ÚHRADOVÝ KATALOG VZP - ZP'!I486),"")</f>
        <v/>
      </c>
      <c r="J482" s="62" t="str">
        <f>IF(LEN('ÚHRADOVÝ KATALOG VZP - ZP'!J486)&gt;0,'ÚHRADOVÝ KATALOG VZP - ZP'!J486,"")</f>
        <v/>
      </c>
      <c r="K482" s="61" t="str">
        <f>IF(LEN('ÚHRADOVÝ KATALOG VZP - ZP'!K486)&gt;0,UPPER('ÚHRADOVÝ KATALOG VZP - ZP'!K486),"")</f>
        <v/>
      </c>
      <c r="L482" s="63" t="str">
        <f>IF(LEN('ÚHRADOVÝ KATALOG VZP - ZP'!L486)&gt;0,'ÚHRADOVÝ KATALOG VZP - ZP'!L486,"")</f>
        <v/>
      </c>
      <c r="M482" s="64" t="str">
        <f>IF(LEN('ÚHRADOVÝ KATALOG VZP - ZP'!M486)&gt;0,'ÚHRADOVÝ KATALOG VZP - ZP'!M486,"")</f>
        <v/>
      </c>
      <c r="N482" s="48" t="str">
        <f>IF(LEN('ÚHRADOVÝ KATALOG VZP - ZP'!$N486)&gt;0,'ÚHRADOVÝ KATALOG VZP - ZP'!$N486,"")</f>
        <v/>
      </c>
      <c r="O482" s="48" t="str">
        <f>IF(LEN('ÚHRADOVÝ KATALOG VZP - ZP'!$N486)&gt;0,'ÚHRADOVÝ KATALOG VZP - ZP'!$N486,"")</f>
        <v/>
      </c>
      <c r="P482" s="65"/>
      <c r="Q482" s="66" t="str">
        <f>IF(LEN('ÚHRADOVÝ KATALOG VZP - ZP'!Q486)&gt;0,'ÚHRADOVÝ KATALOG VZP - ZP'!Q486,"")</f>
        <v/>
      </c>
      <c r="R482" s="67" t="str">
        <f>IF(LEN('ÚHRADOVÝ KATALOG VZP - ZP'!O486)&gt;0,'ÚHRADOVÝ KATALOG VZP - ZP'!O486,"")</f>
        <v/>
      </c>
    </row>
    <row r="483" spans="1:18" ht="30" customHeight="1" x14ac:dyDescent="0.2">
      <c r="A483" s="81" t="str">
        <f>IF(LEN('VZP - KONTROLA'!S487)=0,"",'ÚHRADOVÝ KATALOG VZP - ZP'!A487)</f>
        <v/>
      </c>
      <c r="B483" s="82" t="str">
        <f>IF(LEN('ÚHRADOVÝ KATALOG VZP - ZP'!B487)&gt;0,'ÚHRADOVÝ KATALOG VZP - ZP'!B487,"")</f>
        <v/>
      </c>
      <c r="C483" s="102" t="str">
        <f>IF(LEN('ÚHRADOVÝ KATALOG VZP - ZP'!C487)&gt;0,UPPER('ÚHRADOVÝ KATALOG VZP - ZP'!C487),"")</f>
        <v/>
      </c>
      <c r="D483" s="60" t="str">
        <f>IF(LEN('ÚHRADOVÝ KATALOG VZP - ZP'!D487)&gt;0,UPPER('ÚHRADOVÝ KATALOG VZP - ZP'!D487),"")</f>
        <v/>
      </c>
      <c r="E483" s="61" t="str">
        <f>IF(LEN('ÚHRADOVÝ KATALOG VZP - ZP'!E487)&gt;0,'ÚHRADOVÝ KATALOG VZP - ZP'!E487,"")</f>
        <v/>
      </c>
      <c r="F483" s="61" t="str">
        <f>IF(LEN('ÚHRADOVÝ KATALOG VZP - ZP'!F487)&gt;0,UPPER('ÚHRADOVÝ KATALOG VZP - ZP'!F487),"")</f>
        <v/>
      </c>
      <c r="G483" s="61" t="str">
        <f>IF(LEN('ÚHRADOVÝ KATALOG VZP - ZP'!G487)&gt;0,UPPER('ÚHRADOVÝ KATALOG VZP - ZP'!G487),"")</f>
        <v/>
      </c>
      <c r="H483" s="61" t="str">
        <f>IF(LEN('ÚHRADOVÝ KATALOG VZP - ZP'!H487)&gt;0,UPPER('ÚHRADOVÝ KATALOG VZP - ZP'!H487),"")</f>
        <v/>
      </c>
      <c r="I483" s="61" t="str">
        <f>IF(LEN('ÚHRADOVÝ KATALOG VZP - ZP'!I487)&gt;0,UPPER('ÚHRADOVÝ KATALOG VZP - ZP'!I487),"")</f>
        <v/>
      </c>
      <c r="J483" s="62" t="str">
        <f>IF(LEN('ÚHRADOVÝ KATALOG VZP - ZP'!J487)&gt;0,'ÚHRADOVÝ KATALOG VZP - ZP'!J487,"")</f>
        <v/>
      </c>
      <c r="K483" s="61" t="str">
        <f>IF(LEN('ÚHRADOVÝ KATALOG VZP - ZP'!K487)&gt;0,UPPER('ÚHRADOVÝ KATALOG VZP - ZP'!K487),"")</f>
        <v/>
      </c>
      <c r="L483" s="63" t="str">
        <f>IF(LEN('ÚHRADOVÝ KATALOG VZP - ZP'!L487)&gt;0,'ÚHRADOVÝ KATALOG VZP - ZP'!L487,"")</f>
        <v/>
      </c>
      <c r="M483" s="64" t="str">
        <f>IF(LEN('ÚHRADOVÝ KATALOG VZP - ZP'!M487)&gt;0,'ÚHRADOVÝ KATALOG VZP - ZP'!M487,"")</f>
        <v/>
      </c>
      <c r="N483" s="48" t="str">
        <f>IF(LEN('ÚHRADOVÝ KATALOG VZP - ZP'!$N487)&gt;0,'ÚHRADOVÝ KATALOG VZP - ZP'!$N487,"")</f>
        <v/>
      </c>
      <c r="O483" s="48" t="str">
        <f>IF(LEN('ÚHRADOVÝ KATALOG VZP - ZP'!$N487)&gt;0,'ÚHRADOVÝ KATALOG VZP - ZP'!$N487,"")</f>
        <v/>
      </c>
      <c r="P483" s="65"/>
      <c r="Q483" s="66" t="str">
        <f>IF(LEN('ÚHRADOVÝ KATALOG VZP - ZP'!Q487)&gt;0,'ÚHRADOVÝ KATALOG VZP - ZP'!Q487,"")</f>
        <v/>
      </c>
      <c r="R483" s="67" t="str">
        <f>IF(LEN('ÚHRADOVÝ KATALOG VZP - ZP'!O487)&gt;0,'ÚHRADOVÝ KATALOG VZP - ZP'!O487,"")</f>
        <v/>
      </c>
    </row>
    <row r="484" spans="1:18" ht="30" customHeight="1" x14ac:dyDescent="0.2">
      <c r="A484" s="81" t="str">
        <f>IF(LEN('VZP - KONTROLA'!S488)=0,"",'ÚHRADOVÝ KATALOG VZP - ZP'!A488)</f>
        <v/>
      </c>
      <c r="B484" s="82" t="str">
        <f>IF(LEN('ÚHRADOVÝ KATALOG VZP - ZP'!B488)&gt;0,'ÚHRADOVÝ KATALOG VZP - ZP'!B488,"")</f>
        <v/>
      </c>
      <c r="C484" s="102" t="str">
        <f>IF(LEN('ÚHRADOVÝ KATALOG VZP - ZP'!C488)&gt;0,UPPER('ÚHRADOVÝ KATALOG VZP - ZP'!C488),"")</f>
        <v/>
      </c>
      <c r="D484" s="60" t="str">
        <f>IF(LEN('ÚHRADOVÝ KATALOG VZP - ZP'!D488)&gt;0,UPPER('ÚHRADOVÝ KATALOG VZP - ZP'!D488),"")</f>
        <v/>
      </c>
      <c r="E484" s="61" t="str">
        <f>IF(LEN('ÚHRADOVÝ KATALOG VZP - ZP'!E488)&gt;0,'ÚHRADOVÝ KATALOG VZP - ZP'!E488,"")</f>
        <v/>
      </c>
      <c r="F484" s="61" t="str">
        <f>IF(LEN('ÚHRADOVÝ KATALOG VZP - ZP'!F488)&gt;0,UPPER('ÚHRADOVÝ KATALOG VZP - ZP'!F488),"")</f>
        <v/>
      </c>
      <c r="G484" s="61" t="str">
        <f>IF(LEN('ÚHRADOVÝ KATALOG VZP - ZP'!G488)&gt;0,UPPER('ÚHRADOVÝ KATALOG VZP - ZP'!G488),"")</f>
        <v/>
      </c>
      <c r="H484" s="61" t="str">
        <f>IF(LEN('ÚHRADOVÝ KATALOG VZP - ZP'!H488)&gt;0,UPPER('ÚHRADOVÝ KATALOG VZP - ZP'!H488),"")</f>
        <v/>
      </c>
      <c r="I484" s="61" t="str">
        <f>IF(LEN('ÚHRADOVÝ KATALOG VZP - ZP'!I488)&gt;0,UPPER('ÚHRADOVÝ KATALOG VZP - ZP'!I488),"")</f>
        <v/>
      </c>
      <c r="J484" s="62" t="str">
        <f>IF(LEN('ÚHRADOVÝ KATALOG VZP - ZP'!J488)&gt;0,'ÚHRADOVÝ KATALOG VZP - ZP'!J488,"")</f>
        <v/>
      </c>
      <c r="K484" s="61" t="str">
        <f>IF(LEN('ÚHRADOVÝ KATALOG VZP - ZP'!K488)&gt;0,UPPER('ÚHRADOVÝ KATALOG VZP - ZP'!K488),"")</f>
        <v/>
      </c>
      <c r="L484" s="63" t="str">
        <f>IF(LEN('ÚHRADOVÝ KATALOG VZP - ZP'!L488)&gt;0,'ÚHRADOVÝ KATALOG VZP - ZP'!L488,"")</f>
        <v/>
      </c>
      <c r="M484" s="64" t="str">
        <f>IF(LEN('ÚHRADOVÝ KATALOG VZP - ZP'!M488)&gt;0,'ÚHRADOVÝ KATALOG VZP - ZP'!M488,"")</f>
        <v/>
      </c>
      <c r="N484" s="48" t="str">
        <f>IF(LEN('ÚHRADOVÝ KATALOG VZP - ZP'!$N488)&gt;0,'ÚHRADOVÝ KATALOG VZP - ZP'!$N488,"")</f>
        <v/>
      </c>
      <c r="O484" s="48" t="str">
        <f>IF(LEN('ÚHRADOVÝ KATALOG VZP - ZP'!$N488)&gt;0,'ÚHRADOVÝ KATALOG VZP - ZP'!$N488,"")</f>
        <v/>
      </c>
      <c r="P484" s="65"/>
      <c r="Q484" s="66" t="str">
        <f>IF(LEN('ÚHRADOVÝ KATALOG VZP - ZP'!Q488)&gt;0,'ÚHRADOVÝ KATALOG VZP - ZP'!Q488,"")</f>
        <v/>
      </c>
      <c r="R484" s="67" t="str">
        <f>IF(LEN('ÚHRADOVÝ KATALOG VZP - ZP'!O488)&gt;0,'ÚHRADOVÝ KATALOG VZP - ZP'!O488,"")</f>
        <v/>
      </c>
    </row>
    <row r="485" spans="1:18" ht="30" customHeight="1" x14ac:dyDescent="0.2">
      <c r="A485" s="81" t="str">
        <f>IF(LEN('VZP - KONTROLA'!S489)=0,"",'ÚHRADOVÝ KATALOG VZP - ZP'!A489)</f>
        <v/>
      </c>
      <c r="B485" s="82" t="str">
        <f>IF(LEN('ÚHRADOVÝ KATALOG VZP - ZP'!B489)&gt;0,'ÚHRADOVÝ KATALOG VZP - ZP'!B489,"")</f>
        <v/>
      </c>
      <c r="C485" s="102" t="str">
        <f>IF(LEN('ÚHRADOVÝ KATALOG VZP - ZP'!C489)&gt;0,UPPER('ÚHRADOVÝ KATALOG VZP - ZP'!C489),"")</f>
        <v/>
      </c>
      <c r="D485" s="60" t="str">
        <f>IF(LEN('ÚHRADOVÝ KATALOG VZP - ZP'!D489)&gt;0,UPPER('ÚHRADOVÝ KATALOG VZP - ZP'!D489),"")</f>
        <v/>
      </c>
      <c r="E485" s="61" t="str">
        <f>IF(LEN('ÚHRADOVÝ KATALOG VZP - ZP'!E489)&gt;0,'ÚHRADOVÝ KATALOG VZP - ZP'!E489,"")</f>
        <v/>
      </c>
      <c r="F485" s="61" t="str">
        <f>IF(LEN('ÚHRADOVÝ KATALOG VZP - ZP'!F489)&gt;0,UPPER('ÚHRADOVÝ KATALOG VZP - ZP'!F489),"")</f>
        <v/>
      </c>
      <c r="G485" s="61" t="str">
        <f>IF(LEN('ÚHRADOVÝ KATALOG VZP - ZP'!G489)&gt;0,UPPER('ÚHRADOVÝ KATALOG VZP - ZP'!G489),"")</f>
        <v/>
      </c>
      <c r="H485" s="61" t="str">
        <f>IF(LEN('ÚHRADOVÝ KATALOG VZP - ZP'!H489)&gt;0,UPPER('ÚHRADOVÝ KATALOG VZP - ZP'!H489),"")</f>
        <v/>
      </c>
      <c r="I485" s="61" t="str">
        <f>IF(LEN('ÚHRADOVÝ KATALOG VZP - ZP'!I489)&gt;0,UPPER('ÚHRADOVÝ KATALOG VZP - ZP'!I489),"")</f>
        <v/>
      </c>
      <c r="J485" s="62" t="str">
        <f>IF(LEN('ÚHRADOVÝ KATALOG VZP - ZP'!J489)&gt;0,'ÚHRADOVÝ KATALOG VZP - ZP'!J489,"")</f>
        <v/>
      </c>
      <c r="K485" s="61" t="str">
        <f>IF(LEN('ÚHRADOVÝ KATALOG VZP - ZP'!K489)&gt;0,UPPER('ÚHRADOVÝ KATALOG VZP - ZP'!K489),"")</f>
        <v/>
      </c>
      <c r="L485" s="63" t="str">
        <f>IF(LEN('ÚHRADOVÝ KATALOG VZP - ZP'!L489)&gt;0,'ÚHRADOVÝ KATALOG VZP - ZP'!L489,"")</f>
        <v/>
      </c>
      <c r="M485" s="64" t="str">
        <f>IF(LEN('ÚHRADOVÝ KATALOG VZP - ZP'!M489)&gt;0,'ÚHRADOVÝ KATALOG VZP - ZP'!M489,"")</f>
        <v/>
      </c>
      <c r="N485" s="48" t="str">
        <f>IF(LEN('ÚHRADOVÝ KATALOG VZP - ZP'!$N489)&gt;0,'ÚHRADOVÝ KATALOG VZP - ZP'!$N489,"")</f>
        <v/>
      </c>
      <c r="O485" s="48" t="str">
        <f>IF(LEN('ÚHRADOVÝ KATALOG VZP - ZP'!$N489)&gt;0,'ÚHRADOVÝ KATALOG VZP - ZP'!$N489,"")</f>
        <v/>
      </c>
      <c r="P485" s="65"/>
      <c r="Q485" s="66" t="str">
        <f>IF(LEN('ÚHRADOVÝ KATALOG VZP - ZP'!Q489)&gt;0,'ÚHRADOVÝ KATALOG VZP - ZP'!Q489,"")</f>
        <v/>
      </c>
      <c r="R485" s="67" t="str">
        <f>IF(LEN('ÚHRADOVÝ KATALOG VZP - ZP'!O489)&gt;0,'ÚHRADOVÝ KATALOG VZP - ZP'!O489,"")</f>
        <v/>
      </c>
    </row>
    <row r="486" spans="1:18" ht="30" customHeight="1" x14ac:dyDescent="0.2">
      <c r="A486" s="81" t="str">
        <f>IF(LEN('VZP - KONTROLA'!S490)=0,"",'ÚHRADOVÝ KATALOG VZP - ZP'!A490)</f>
        <v/>
      </c>
      <c r="B486" s="82" t="str">
        <f>IF(LEN('ÚHRADOVÝ KATALOG VZP - ZP'!B490)&gt;0,'ÚHRADOVÝ KATALOG VZP - ZP'!B490,"")</f>
        <v/>
      </c>
      <c r="C486" s="102" t="str">
        <f>IF(LEN('ÚHRADOVÝ KATALOG VZP - ZP'!C490)&gt;0,UPPER('ÚHRADOVÝ KATALOG VZP - ZP'!C490),"")</f>
        <v/>
      </c>
      <c r="D486" s="60" t="str">
        <f>IF(LEN('ÚHRADOVÝ KATALOG VZP - ZP'!D490)&gt;0,UPPER('ÚHRADOVÝ KATALOG VZP - ZP'!D490),"")</f>
        <v/>
      </c>
      <c r="E486" s="61" t="str">
        <f>IF(LEN('ÚHRADOVÝ KATALOG VZP - ZP'!E490)&gt;0,'ÚHRADOVÝ KATALOG VZP - ZP'!E490,"")</f>
        <v/>
      </c>
      <c r="F486" s="61" t="str">
        <f>IF(LEN('ÚHRADOVÝ KATALOG VZP - ZP'!F490)&gt;0,UPPER('ÚHRADOVÝ KATALOG VZP - ZP'!F490),"")</f>
        <v/>
      </c>
      <c r="G486" s="61" t="str">
        <f>IF(LEN('ÚHRADOVÝ KATALOG VZP - ZP'!G490)&gt;0,UPPER('ÚHRADOVÝ KATALOG VZP - ZP'!G490),"")</f>
        <v/>
      </c>
      <c r="H486" s="61" t="str">
        <f>IF(LEN('ÚHRADOVÝ KATALOG VZP - ZP'!H490)&gt;0,UPPER('ÚHRADOVÝ KATALOG VZP - ZP'!H490),"")</f>
        <v/>
      </c>
      <c r="I486" s="61" t="str">
        <f>IF(LEN('ÚHRADOVÝ KATALOG VZP - ZP'!I490)&gt;0,UPPER('ÚHRADOVÝ KATALOG VZP - ZP'!I490),"")</f>
        <v/>
      </c>
      <c r="J486" s="62" t="str">
        <f>IF(LEN('ÚHRADOVÝ KATALOG VZP - ZP'!J490)&gt;0,'ÚHRADOVÝ KATALOG VZP - ZP'!J490,"")</f>
        <v/>
      </c>
      <c r="K486" s="61" t="str">
        <f>IF(LEN('ÚHRADOVÝ KATALOG VZP - ZP'!K490)&gt;0,UPPER('ÚHRADOVÝ KATALOG VZP - ZP'!K490),"")</f>
        <v/>
      </c>
      <c r="L486" s="63" t="str">
        <f>IF(LEN('ÚHRADOVÝ KATALOG VZP - ZP'!L490)&gt;0,'ÚHRADOVÝ KATALOG VZP - ZP'!L490,"")</f>
        <v/>
      </c>
      <c r="M486" s="64" t="str">
        <f>IF(LEN('ÚHRADOVÝ KATALOG VZP - ZP'!M490)&gt;0,'ÚHRADOVÝ KATALOG VZP - ZP'!M490,"")</f>
        <v/>
      </c>
      <c r="N486" s="48" t="str">
        <f>IF(LEN('ÚHRADOVÝ KATALOG VZP - ZP'!$N490)&gt;0,'ÚHRADOVÝ KATALOG VZP - ZP'!$N490,"")</f>
        <v/>
      </c>
      <c r="O486" s="48" t="str">
        <f>IF(LEN('ÚHRADOVÝ KATALOG VZP - ZP'!$N490)&gt;0,'ÚHRADOVÝ KATALOG VZP - ZP'!$N490,"")</f>
        <v/>
      </c>
      <c r="P486" s="65"/>
      <c r="Q486" s="66" t="str">
        <f>IF(LEN('ÚHRADOVÝ KATALOG VZP - ZP'!Q490)&gt;0,'ÚHRADOVÝ KATALOG VZP - ZP'!Q490,"")</f>
        <v/>
      </c>
      <c r="R486" s="67" t="str">
        <f>IF(LEN('ÚHRADOVÝ KATALOG VZP - ZP'!O490)&gt;0,'ÚHRADOVÝ KATALOG VZP - ZP'!O490,"")</f>
        <v/>
      </c>
    </row>
    <row r="487" spans="1:18" ht="30" customHeight="1" x14ac:dyDescent="0.2">
      <c r="A487" s="81" t="str">
        <f>IF(LEN('VZP - KONTROLA'!S491)=0,"",'ÚHRADOVÝ KATALOG VZP - ZP'!A491)</f>
        <v/>
      </c>
      <c r="B487" s="82" t="str">
        <f>IF(LEN('ÚHRADOVÝ KATALOG VZP - ZP'!B491)&gt;0,'ÚHRADOVÝ KATALOG VZP - ZP'!B491,"")</f>
        <v/>
      </c>
      <c r="C487" s="102" t="str">
        <f>IF(LEN('ÚHRADOVÝ KATALOG VZP - ZP'!C491)&gt;0,UPPER('ÚHRADOVÝ KATALOG VZP - ZP'!C491),"")</f>
        <v/>
      </c>
      <c r="D487" s="60" t="str">
        <f>IF(LEN('ÚHRADOVÝ KATALOG VZP - ZP'!D491)&gt;0,UPPER('ÚHRADOVÝ KATALOG VZP - ZP'!D491),"")</f>
        <v/>
      </c>
      <c r="E487" s="61" t="str">
        <f>IF(LEN('ÚHRADOVÝ KATALOG VZP - ZP'!E491)&gt;0,'ÚHRADOVÝ KATALOG VZP - ZP'!E491,"")</f>
        <v/>
      </c>
      <c r="F487" s="61" t="str">
        <f>IF(LEN('ÚHRADOVÝ KATALOG VZP - ZP'!F491)&gt;0,UPPER('ÚHRADOVÝ KATALOG VZP - ZP'!F491),"")</f>
        <v/>
      </c>
      <c r="G487" s="61" t="str">
        <f>IF(LEN('ÚHRADOVÝ KATALOG VZP - ZP'!G491)&gt;0,UPPER('ÚHRADOVÝ KATALOG VZP - ZP'!G491),"")</f>
        <v/>
      </c>
      <c r="H487" s="61" t="str">
        <f>IF(LEN('ÚHRADOVÝ KATALOG VZP - ZP'!H491)&gt;0,UPPER('ÚHRADOVÝ KATALOG VZP - ZP'!H491),"")</f>
        <v/>
      </c>
      <c r="I487" s="61" t="str">
        <f>IF(LEN('ÚHRADOVÝ KATALOG VZP - ZP'!I491)&gt;0,UPPER('ÚHRADOVÝ KATALOG VZP - ZP'!I491),"")</f>
        <v/>
      </c>
      <c r="J487" s="62" t="str">
        <f>IF(LEN('ÚHRADOVÝ KATALOG VZP - ZP'!J491)&gt;0,'ÚHRADOVÝ KATALOG VZP - ZP'!J491,"")</f>
        <v/>
      </c>
      <c r="K487" s="61" t="str">
        <f>IF(LEN('ÚHRADOVÝ KATALOG VZP - ZP'!K491)&gt;0,UPPER('ÚHRADOVÝ KATALOG VZP - ZP'!K491),"")</f>
        <v/>
      </c>
      <c r="L487" s="63" t="str">
        <f>IF(LEN('ÚHRADOVÝ KATALOG VZP - ZP'!L491)&gt;0,'ÚHRADOVÝ KATALOG VZP - ZP'!L491,"")</f>
        <v/>
      </c>
      <c r="M487" s="64" t="str">
        <f>IF(LEN('ÚHRADOVÝ KATALOG VZP - ZP'!M491)&gt;0,'ÚHRADOVÝ KATALOG VZP - ZP'!M491,"")</f>
        <v/>
      </c>
      <c r="N487" s="48" t="str">
        <f>IF(LEN('ÚHRADOVÝ KATALOG VZP - ZP'!$N491)&gt;0,'ÚHRADOVÝ KATALOG VZP - ZP'!$N491,"")</f>
        <v/>
      </c>
      <c r="O487" s="48" t="str">
        <f>IF(LEN('ÚHRADOVÝ KATALOG VZP - ZP'!$N491)&gt;0,'ÚHRADOVÝ KATALOG VZP - ZP'!$N491,"")</f>
        <v/>
      </c>
      <c r="P487" s="65"/>
      <c r="Q487" s="66" t="str">
        <f>IF(LEN('ÚHRADOVÝ KATALOG VZP - ZP'!Q491)&gt;0,'ÚHRADOVÝ KATALOG VZP - ZP'!Q491,"")</f>
        <v/>
      </c>
      <c r="R487" s="67" t="str">
        <f>IF(LEN('ÚHRADOVÝ KATALOG VZP - ZP'!O491)&gt;0,'ÚHRADOVÝ KATALOG VZP - ZP'!O491,"")</f>
        <v/>
      </c>
    </row>
    <row r="488" spans="1:18" ht="30" customHeight="1" x14ac:dyDescent="0.2">
      <c r="A488" s="81" t="str">
        <f>IF(LEN('VZP - KONTROLA'!S492)=0,"",'ÚHRADOVÝ KATALOG VZP - ZP'!A492)</f>
        <v/>
      </c>
      <c r="B488" s="82" t="str">
        <f>IF(LEN('ÚHRADOVÝ KATALOG VZP - ZP'!B492)&gt;0,'ÚHRADOVÝ KATALOG VZP - ZP'!B492,"")</f>
        <v/>
      </c>
      <c r="C488" s="102" t="str">
        <f>IF(LEN('ÚHRADOVÝ KATALOG VZP - ZP'!C492)&gt;0,UPPER('ÚHRADOVÝ KATALOG VZP - ZP'!C492),"")</f>
        <v/>
      </c>
      <c r="D488" s="60" t="str">
        <f>IF(LEN('ÚHRADOVÝ KATALOG VZP - ZP'!D492)&gt;0,UPPER('ÚHRADOVÝ KATALOG VZP - ZP'!D492),"")</f>
        <v/>
      </c>
      <c r="E488" s="61" t="str">
        <f>IF(LEN('ÚHRADOVÝ KATALOG VZP - ZP'!E492)&gt;0,'ÚHRADOVÝ KATALOG VZP - ZP'!E492,"")</f>
        <v/>
      </c>
      <c r="F488" s="61" t="str">
        <f>IF(LEN('ÚHRADOVÝ KATALOG VZP - ZP'!F492)&gt;0,UPPER('ÚHRADOVÝ KATALOG VZP - ZP'!F492),"")</f>
        <v/>
      </c>
      <c r="G488" s="61" t="str">
        <f>IF(LEN('ÚHRADOVÝ KATALOG VZP - ZP'!G492)&gt;0,UPPER('ÚHRADOVÝ KATALOG VZP - ZP'!G492),"")</f>
        <v/>
      </c>
      <c r="H488" s="61" t="str">
        <f>IF(LEN('ÚHRADOVÝ KATALOG VZP - ZP'!H492)&gt;0,UPPER('ÚHRADOVÝ KATALOG VZP - ZP'!H492),"")</f>
        <v/>
      </c>
      <c r="I488" s="61" t="str">
        <f>IF(LEN('ÚHRADOVÝ KATALOG VZP - ZP'!I492)&gt;0,UPPER('ÚHRADOVÝ KATALOG VZP - ZP'!I492),"")</f>
        <v/>
      </c>
      <c r="J488" s="62" t="str">
        <f>IF(LEN('ÚHRADOVÝ KATALOG VZP - ZP'!J492)&gt;0,'ÚHRADOVÝ KATALOG VZP - ZP'!J492,"")</f>
        <v/>
      </c>
      <c r="K488" s="61" t="str">
        <f>IF(LEN('ÚHRADOVÝ KATALOG VZP - ZP'!K492)&gt;0,UPPER('ÚHRADOVÝ KATALOG VZP - ZP'!K492),"")</f>
        <v/>
      </c>
      <c r="L488" s="63" t="str">
        <f>IF(LEN('ÚHRADOVÝ KATALOG VZP - ZP'!L492)&gt;0,'ÚHRADOVÝ KATALOG VZP - ZP'!L492,"")</f>
        <v/>
      </c>
      <c r="M488" s="64" t="str">
        <f>IF(LEN('ÚHRADOVÝ KATALOG VZP - ZP'!M492)&gt;0,'ÚHRADOVÝ KATALOG VZP - ZP'!M492,"")</f>
        <v/>
      </c>
      <c r="N488" s="48" t="str">
        <f>IF(LEN('ÚHRADOVÝ KATALOG VZP - ZP'!$N492)&gt;0,'ÚHRADOVÝ KATALOG VZP - ZP'!$N492,"")</f>
        <v/>
      </c>
      <c r="O488" s="48" t="str">
        <f>IF(LEN('ÚHRADOVÝ KATALOG VZP - ZP'!$N492)&gt;0,'ÚHRADOVÝ KATALOG VZP - ZP'!$N492,"")</f>
        <v/>
      </c>
      <c r="P488" s="65"/>
      <c r="Q488" s="66" t="str">
        <f>IF(LEN('ÚHRADOVÝ KATALOG VZP - ZP'!Q492)&gt;0,'ÚHRADOVÝ KATALOG VZP - ZP'!Q492,"")</f>
        <v/>
      </c>
      <c r="R488" s="67" t="str">
        <f>IF(LEN('ÚHRADOVÝ KATALOG VZP - ZP'!O492)&gt;0,'ÚHRADOVÝ KATALOG VZP - ZP'!O492,"")</f>
        <v/>
      </c>
    </row>
    <row r="489" spans="1:18" ht="30" customHeight="1" x14ac:dyDescent="0.2">
      <c r="A489" s="81" t="str">
        <f>IF(LEN('VZP - KONTROLA'!S493)=0,"",'ÚHRADOVÝ KATALOG VZP - ZP'!A493)</f>
        <v/>
      </c>
      <c r="B489" s="82" t="str">
        <f>IF(LEN('ÚHRADOVÝ KATALOG VZP - ZP'!B493)&gt;0,'ÚHRADOVÝ KATALOG VZP - ZP'!B493,"")</f>
        <v/>
      </c>
      <c r="C489" s="102" t="str">
        <f>IF(LEN('ÚHRADOVÝ KATALOG VZP - ZP'!C493)&gt;0,UPPER('ÚHRADOVÝ KATALOG VZP - ZP'!C493),"")</f>
        <v/>
      </c>
      <c r="D489" s="60" t="str">
        <f>IF(LEN('ÚHRADOVÝ KATALOG VZP - ZP'!D493)&gt;0,UPPER('ÚHRADOVÝ KATALOG VZP - ZP'!D493),"")</f>
        <v/>
      </c>
      <c r="E489" s="61" t="str">
        <f>IF(LEN('ÚHRADOVÝ KATALOG VZP - ZP'!E493)&gt;0,'ÚHRADOVÝ KATALOG VZP - ZP'!E493,"")</f>
        <v/>
      </c>
      <c r="F489" s="61" t="str">
        <f>IF(LEN('ÚHRADOVÝ KATALOG VZP - ZP'!F493)&gt;0,UPPER('ÚHRADOVÝ KATALOG VZP - ZP'!F493),"")</f>
        <v/>
      </c>
      <c r="G489" s="61" t="str">
        <f>IF(LEN('ÚHRADOVÝ KATALOG VZP - ZP'!G493)&gt;0,UPPER('ÚHRADOVÝ KATALOG VZP - ZP'!G493),"")</f>
        <v/>
      </c>
      <c r="H489" s="61" t="str">
        <f>IF(LEN('ÚHRADOVÝ KATALOG VZP - ZP'!H493)&gt;0,UPPER('ÚHRADOVÝ KATALOG VZP - ZP'!H493),"")</f>
        <v/>
      </c>
      <c r="I489" s="61" t="str">
        <f>IF(LEN('ÚHRADOVÝ KATALOG VZP - ZP'!I493)&gt;0,UPPER('ÚHRADOVÝ KATALOG VZP - ZP'!I493),"")</f>
        <v/>
      </c>
      <c r="J489" s="62" t="str">
        <f>IF(LEN('ÚHRADOVÝ KATALOG VZP - ZP'!J493)&gt;0,'ÚHRADOVÝ KATALOG VZP - ZP'!J493,"")</f>
        <v/>
      </c>
      <c r="K489" s="61" t="str">
        <f>IF(LEN('ÚHRADOVÝ KATALOG VZP - ZP'!K493)&gt;0,UPPER('ÚHRADOVÝ KATALOG VZP - ZP'!K493),"")</f>
        <v/>
      </c>
      <c r="L489" s="63" t="str">
        <f>IF(LEN('ÚHRADOVÝ KATALOG VZP - ZP'!L493)&gt;0,'ÚHRADOVÝ KATALOG VZP - ZP'!L493,"")</f>
        <v/>
      </c>
      <c r="M489" s="64" t="str">
        <f>IF(LEN('ÚHRADOVÝ KATALOG VZP - ZP'!M493)&gt;0,'ÚHRADOVÝ KATALOG VZP - ZP'!M493,"")</f>
        <v/>
      </c>
      <c r="N489" s="48" t="str">
        <f>IF(LEN('ÚHRADOVÝ KATALOG VZP - ZP'!$N493)&gt;0,'ÚHRADOVÝ KATALOG VZP - ZP'!$N493,"")</f>
        <v/>
      </c>
      <c r="O489" s="48" t="str">
        <f>IF(LEN('ÚHRADOVÝ KATALOG VZP - ZP'!$N493)&gt;0,'ÚHRADOVÝ KATALOG VZP - ZP'!$N493,"")</f>
        <v/>
      </c>
      <c r="P489" s="65"/>
      <c r="Q489" s="66" t="str">
        <f>IF(LEN('ÚHRADOVÝ KATALOG VZP - ZP'!Q493)&gt;0,'ÚHRADOVÝ KATALOG VZP - ZP'!Q493,"")</f>
        <v/>
      </c>
      <c r="R489" s="67" t="str">
        <f>IF(LEN('ÚHRADOVÝ KATALOG VZP - ZP'!O493)&gt;0,'ÚHRADOVÝ KATALOG VZP - ZP'!O493,"")</f>
        <v/>
      </c>
    </row>
    <row r="490" spans="1:18" ht="30" customHeight="1" x14ac:dyDescent="0.2">
      <c r="A490" s="81" t="str">
        <f>IF(LEN('VZP - KONTROLA'!S494)=0,"",'ÚHRADOVÝ KATALOG VZP - ZP'!A494)</f>
        <v/>
      </c>
      <c r="B490" s="82" t="str">
        <f>IF(LEN('ÚHRADOVÝ KATALOG VZP - ZP'!B494)&gt;0,'ÚHRADOVÝ KATALOG VZP - ZP'!B494,"")</f>
        <v/>
      </c>
      <c r="C490" s="102" t="str">
        <f>IF(LEN('ÚHRADOVÝ KATALOG VZP - ZP'!C494)&gt;0,UPPER('ÚHRADOVÝ KATALOG VZP - ZP'!C494),"")</f>
        <v/>
      </c>
      <c r="D490" s="60" t="str">
        <f>IF(LEN('ÚHRADOVÝ KATALOG VZP - ZP'!D494)&gt;0,UPPER('ÚHRADOVÝ KATALOG VZP - ZP'!D494),"")</f>
        <v/>
      </c>
      <c r="E490" s="61" t="str">
        <f>IF(LEN('ÚHRADOVÝ KATALOG VZP - ZP'!E494)&gt;0,'ÚHRADOVÝ KATALOG VZP - ZP'!E494,"")</f>
        <v/>
      </c>
      <c r="F490" s="61" t="str">
        <f>IF(LEN('ÚHRADOVÝ KATALOG VZP - ZP'!F494)&gt;0,UPPER('ÚHRADOVÝ KATALOG VZP - ZP'!F494),"")</f>
        <v/>
      </c>
      <c r="G490" s="61" t="str">
        <f>IF(LEN('ÚHRADOVÝ KATALOG VZP - ZP'!G494)&gt;0,UPPER('ÚHRADOVÝ KATALOG VZP - ZP'!G494),"")</f>
        <v/>
      </c>
      <c r="H490" s="61" t="str">
        <f>IF(LEN('ÚHRADOVÝ KATALOG VZP - ZP'!H494)&gt;0,UPPER('ÚHRADOVÝ KATALOG VZP - ZP'!H494),"")</f>
        <v/>
      </c>
      <c r="I490" s="61" t="str">
        <f>IF(LEN('ÚHRADOVÝ KATALOG VZP - ZP'!I494)&gt;0,UPPER('ÚHRADOVÝ KATALOG VZP - ZP'!I494),"")</f>
        <v/>
      </c>
      <c r="J490" s="62" t="str">
        <f>IF(LEN('ÚHRADOVÝ KATALOG VZP - ZP'!J494)&gt;0,'ÚHRADOVÝ KATALOG VZP - ZP'!J494,"")</f>
        <v/>
      </c>
      <c r="K490" s="61" t="str">
        <f>IF(LEN('ÚHRADOVÝ KATALOG VZP - ZP'!K494)&gt;0,UPPER('ÚHRADOVÝ KATALOG VZP - ZP'!K494),"")</f>
        <v/>
      </c>
      <c r="L490" s="63" t="str">
        <f>IF(LEN('ÚHRADOVÝ KATALOG VZP - ZP'!L494)&gt;0,'ÚHRADOVÝ KATALOG VZP - ZP'!L494,"")</f>
        <v/>
      </c>
      <c r="M490" s="64" t="str">
        <f>IF(LEN('ÚHRADOVÝ KATALOG VZP - ZP'!M494)&gt;0,'ÚHRADOVÝ KATALOG VZP - ZP'!M494,"")</f>
        <v/>
      </c>
      <c r="N490" s="48" t="str">
        <f>IF(LEN('ÚHRADOVÝ KATALOG VZP - ZP'!$N494)&gt;0,'ÚHRADOVÝ KATALOG VZP - ZP'!$N494,"")</f>
        <v/>
      </c>
      <c r="O490" s="48" t="str">
        <f>IF(LEN('ÚHRADOVÝ KATALOG VZP - ZP'!$N494)&gt;0,'ÚHRADOVÝ KATALOG VZP - ZP'!$N494,"")</f>
        <v/>
      </c>
      <c r="P490" s="65"/>
      <c r="Q490" s="66" t="str">
        <f>IF(LEN('ÚHRADOVÝ KATALOG VZP - ZP'!Q494)&gt;0,'ÚHRADOVÝ KATALOG VZP - ZP'!Q494,"")</f>
        <v/>
      </c>
      <c r="R490" s="67" t="str">
        <f>IF(LEN('ÚHRADOVÝ KATALOG VZP - ZP'!O494)&gt;0,'ÚHRADOVÝ KATALOG VZP - ZP'!O494,"")</f>
        <v/>
      </c>
    </row>
    <row r="491" spans="1:18" ht="30" customHeight="1" x14ac:dyDescent="0.2">
      <c r="A491" s="81" t="str">
        <f>IF(LEN('VZP - KONTROLA'!S495)=0,"",'ÚHRADOVÝ KATALOG VZP - ZP'!A495)</f>
        <v/>
      </c>
      <c r="B491" s="82" t="str">
        <f>IF(LEN('ÚHRADOVÝ KATALOG VZP - ZP'!B495)&gt;0,'ÚHRADOVÝ KATALOG VZP - ZP'!B495,"")</f>
        <v/>
      </c>
      <c r="C491" s="102" t="str">
        <f>IF(LEN('ÚHRADOVÝ KATALOG VZP - ZP'!C495)&gt;0,UPPER('ÚHRADOVÝ KATALOG VZP - ZP'!C495),"")</f>
        <v/>
      </c>
      <c r="D491" s="60" t="str">
        <f>IF(LEN('ÚHRADOVÝ KATALOG VZP - ZP'!D495)&gt;0,UPPER('ÚHRADOVÝ KATALOG VZP - ZP'!D495),"")</f>
        <v/>
      </c>
      <c r="E491" s="61" t="str">
        <f>IF(LEN('ÚHRADOVÝ KATALOG VZP - ZP'!E495)&gt;0,'ÚHRADOVÝ KATALOG VZP - ZP'!E495,"")</f>
        <v/>
      </c>
      <c r="F491" s="61" t="str">
        <f>IF(LEN('ÚHRADOVÝ KATALOG VZP - ZP'!F495)&gt;0,UPPER('ÚHRADOVÝ KATALOG VZP - ZP'!F495),"")</f>
        <v/>
      </c>
      <c r="G491" s="61" t="str">
        <f>IF(LEN('ÚHRADOVÝ KATALOG VZP - ZP'!G495)&gt;0,UPPER('ÚHRADOVÝ KATALOG VZP - ZP'!G495),"")</f>
        <v/>
      </c>
      <c r="H491" s="61" t="str">
        <f>IF(LEN('ÚHRADOVÝ KATALOG VZP - ZP'!H495)&gt;0,UPPER('ÚHRADOVÝ KATALOG VZP - ZP'!H495),"")</f>
        <v/>
      </c>
      <c r="I491" s="61" t="str">
        <f>IF(LEN('ÚHRADOVÝ KATALOG VZP - ZP'!I495)&gt;0,UPPER('ÚHRADOVÝ KATALOG VZP - ZP'!I495),"")</f>
        <v/>
      </c>
      <c r="J491" s="62" t="str">
        <f>IF(LEN('ÚHRADOVÝ KATALOG VZP - ZP'!J495)&gt;0,'ÚHRADOVÝ KATALOG VZP - ZP'!J495,"")</f>
        <v/>
      </c>
      <c r="K491" s="61" t="str">
        <f>IF(LEN('ÚHRADOVÝ KATALOG VZP - ZP'!K495)&gt;0,UPPER('ÚHRADOVÝ KATALOG VZP - ZP'!K495),"")</f>
        <v/>
      </c>
      <c r="L491" s="63" t="str">
        <f>IF(LEN('ÚHRADOVÝ KATALOG VZP - ZP'!L495)&gt;0,'ÚHRADOVÝ KATALOG VZP - ZP'!L495,"")</f>
        <v/>
      </c>
      <c r="M491" s="64" t="str">
        <f>IF(LEN('ÚHRADOVÝ KATALOG VZP - ZP'!M495)&gt;0,'ÚHRADOVÝ KATALOG VZP - ZP'!M495,"")</f>
        <v/>
      </c>
      <c r="N491" s="48" t="str">
        <f>IF(LEN('ÚHRADOVÝ KATALOG VZP - ZP'!$N495)&gt;0,'ÚHRADOVÝ KATALOG VZP - ZP'!$N495,"")</f>
        <v/>
      </c>
      <c r="O491" s="48" t="str">
        <f>IF(LEN('ÚHRADOVÝ KATALOG VZP - ZP'!$N495)&gt;0,'ÚHRADOVÝ KATALOG VZP - ZP'!$N495,"")</f>
        <v/>
      </c>
      <c r="P491" s="65"/>
      <c r="Q491" s="66" t="str">
        <f>IF(LEN('ÚHRADOVÝ KATALOG VZP - ZP'!Q495)&gt;0,'ÚHRADOVÝ KATALOG VZP - ZP'!Q495,"")</f>
        <v/>
      </c>
      <c r="R491" s="67" t="str">
        <f>IF(LEN('ÚHRADOVÝ KATALOG VZP - ZP'!O495)&gt;0,'ÚHRADOVÝ KATALOG VZP - ZP'!O495,"")</f>
        <v/>
      </c>
    </row>
    <row r="492" spans="1:18" ht="30" customHeight="1" x14ac:dyDescent="0.2">
      <c r="A492" s="81" t="str">
        <f>IF(LEN('VZP - KONTROLA'!S496)=0,"",'ÚHRADOVÝ KATALOG VZP - ZP'!A496)</f>
        <v/>
      </c>
      <c r="B492" s="82" t="str">
        <f>IF(LEN('ÚHRADOVÝ KATALOG VZP - ZP'!B496)&gt;0,'ÚHRADOVÝ KATALOG VZP - ZP'!B496,"")</f>
        <v/>
      </c>
      <c r="C492" s="102" t="str">
        <f>IF(LEN('ÚHRADOVÝ KATALOG VZP - ZP'!C496)&gt;0,UPPER('ÚHRADOVÝ KATALOG VZP - ZP'!C496),"")</f>
        <v/>
      </c>
      <c r="D492" s="60" t="str">
        <f>IF(LEN('ÚHRADOVÝ KATALOG VZP - ZP'!D496)&gt;0,UPPER('ÚHRADOVÝ KATALOG VZP - ZP'!D496),"")</f>
        <v/>
      </c>
      <c r="E492" s="61" t="str">
        <f>IF(LEN('ÚHRADOVÝ KATALOG VZP - ZP'!E496)&gt;0,'ÚHRADOVÝ KATALOG VZP - ZP'!E496,"")</f>
        <v/>
      </c>
      <c r="F492" s="61" t="str">
        <f>IF(LEN('ÚHRADOVÝ KATALOG VZP - ZP'!F496)&gt;0,UPPER('ÚHRADOVÝ KATALOG VZP - ZP'!F496),"")</f>
        <v/>
      </c>
      <c r="G492" s="61" t="str">
        <f>IF(LEN('ÚHRADOVÝ KATALOG VZP - ZP'!G496)&gt;0,UPPER('ÚHRADOVÝ KATALOG VZP - ZP'!G496),"")</f>
        <v/>
      </c>
      <c r="H492" s="61" t="str">
        <f>IF(LEN('ÚHRADOVÝ KATALOG VZP - ZP'!H496)&gt;0,UPPER('ÚHRADOVÝ KATALOG VZP - ZP'!H496),"")</f>
        <v/>
      </c>
      <c r="I492" s="61" t="str">
        <f>IF(LEN('ÚHRADOVÝ KATALOG VZP - ZP'!I496)&gt;0,UPPER('ÚHRADOVÝ KATALOG VZP - ZP'!I496),"")</f>
        <v/>
      </c>
      <c r="J492" s="62" t="str">
        <f>IF(LEN('ÚHRADOVÝ KATALOG VZP - ZP'!J496)&gt;0,'ÚHRADOVÝ KATALOG VZP - ZP'!J496,"")</f>
        <v/>
      </c>
      <c r="K492" s="61" t="str">
        <f>IF(LEN('ÚHRADOVÝ KATALOG VZP - ZP'!K496)&gt;0,UPPER('ÚHRADOVÝ KATALOG VZP - ZP'!K496),"")</f>
        <v/>
      </c>
      <c r="L492" s="63" t="str">
        <f>IF(LEN('ÚHRADOVÝ KATALOG VZP - ZP'!L496)&gt;0,'ÚHRADOVÝ KATALOG VZP - ZP'!L496,"")</f>
        <v/>
      </c>
      <c r="M492" s="64" t="str">
        <f>IF(LEN('ÚHRADOVÝ KATALOG VZP - ZP'!M496)&gt;0,'ÚHRADOVÝ KATALOG VZP - ZP'!M496,"")</f>
        <v/>
      </c>
      <c r="N492" s="48" t="str">
        <f>IF(LEN('ÚHRADOVÝ KATALOG VZP - ZP'!$N496)&gt;0,'ÚHRADOVÝ KATALOG VZP - ZP'!$N496,"")</f>
        <v/>
      </c>
      <c r="O492" s="48" t="str">
        <f>IF(LEN('ÚHRADOVÝ KATALOG VZP - ZP'!$N496)&gt;0,'ÚHRADOVÝ KATALOG VZP - ZP'!$N496,"")</f>
        <v/>
      </c>
      <c r="P492" s="65"/>
      <c r="Q492" s="66" t="str">
        <f>IF(LEN('ÚHRADOVÝ KATALOG VZP - ZP'!Q496)&gt;0,'ÚHRADOVÝ KATALOG VZP - ZP'!Q496,"")</f>
        <v/>
      </c>
      <c r="R492" s="67" t="str">
        <f>IF(LEN('ÚHRADOVÝ KATALOG VZP - ZP'!O496)&gt;0,'ÚHRADOVÝ KATALOG VZP - ZP'!O496,"")</f>
        <v/>
      </c>
    </row>
    <row r="493" spans="1:18" ht="30" customHeight="1" x14ac:dyDescent="0.2">
      <c r="A493" s="81" t="str">
        <f>IF(LEN('VZP - KONTROLA'!S497)=0,"",'ÚHRADOVÝ KATALOG VZP - ZP'!A497)</f>
        <v/>
      </c>
      <c r="B493" s="82" t="str">
        <f>IF(LEN('ÚHRADOVÝ KATALOG VZP - ZP'!B497)&gt;0,'ÚHRADOVÝ KATALOG VZP - ZP'!B497,"")</f>
        <v/>
      </c>
      <c r="C493" s="102" t="str">
        <f>IF(LEN('ÚHRADOVÝ KATALOG VZP - ZP'!C497)&gt;0,UPPER('ÚHRADOVÝ KATALOG VZP - ZP'!C497),"")</f>
        <v/>
      </c>
      <c r="D493" s="60" t="str">
        <f>IF(LEN('ÚHRADOVÝ KATALOG VZP - ZP'!D497)&gt;0,UPPER('ÚHRADOVÝ KATALOG VZP - ZP'!D497),"")</f>
        <v/>
      </c>
      <c r="E493" s="61" t="str">
        <f>IF(LEN('ÚHRADOVÝ KATALOG VZP - ZP'!E497)&gt;0,'ÚHRADOVÝ KATALOG VZP - ZP'!E497,"")</f>
        <v/>
      </c>
      <c r="F493" s="61" t="str">
        <f>IF(LEN('ÚHRADOVÝ KATALOG VZP - ZP'!F497)&gt;0,UPPER('ÚHRADOVÝ KATALOG VZP - ZP'!F497),"")</f>
        <v/>
      </c>
      <c r="G493" s="61" t="str">
        <f>IF(LEN('ÚHRADOVÝ KATALOG VZP - ZP'!G497)&gt;0,UPPER('ÚHRADOVÝ KATALOG VZP - ZP'!G497),"")</f>
        <v/>
      </c>
      <c r="H493" s="61" t="str">
        <f>IF(LEN('ÚHRADOVÝ KATALOG VZP - ZP'!H497)&gt;0,UPPER('ÚHRADOVÝ KATALOG VZP - ZP'!H497),"")</f>
        <v/>
      </c>
      <c r="I493" s="61" t="str">
        <f>IF(LEN('ÚHRADOVÝ KATALOG VZP - ZP'!I497)&gt;0,UPPER('ÚHRADOVÝ KATALOG VZP - ZP'!I497),"")</f>
        <v/>
      </c>
      <c r="J493" s="62" t="str">
        <f>IF(LEN('ÚHRADOVÝ KATALOG VZP - ZP'!J497)&gt;0,'ÚHRADOVÝ KATALOG VZP - ZP'!J497,"")</f>
        <v/>
      </c>
      <c r="K493" s="61" t="str">
        <f>IF(LEN('ÚHRADOVÝ KATALOG VZP - ZP'!K497)&gt;0,UPPER('ÚHRADOVÝ KATALOG VZP - ZP'!K497),"")</f>
        <v/>
      </c>
      <c r="L493" s="63" t="str">
        <f>IF(LEN('ÚHRADOVÝ KATALOG VZP - ZP'!L497)&gt;0,'ÚHRADOVÝ KATALOG VZP - ZP'!L497,"")</f>
        <v/>
      </c>
      <c r="M493" s="64" t="str">
        <f>IF(LEN('ÚHRADOVÝ KATALOG VZP - ZP'!M497)&gt;0,'ÚHRADOVÝ KATALOG VZP - ZP'!M497,"")</f>
        <v/>
      </c>
      <c r="N493" s="48" t="str">
        <f>IF(LEN('ÚHRADOVÝ KATALOG VZP - ZP'!$N497)&gt;0,'ÚHRADOVÝ KATALOG VZP - ZP'!$N497,"")</f>
        <v/>
      </c>
      <c r="O493" s="48" t="str">
        <f>IF(LEN('ÚHRADOVÝ KATALOG VZP - ZP'!$N497)&gt;0,'ÚHRADOVÝ KATALOG VZP - ZP'!$N497,"")</f>
        <v/>
      </c>
      <c r="P493" s="65"/>
      <c r="Q493" s="66" t="str">
        <f>IF(LEN('ÚHRADOVÝ KATALOG VZP - ZP'!Q497)&gt;0,'ÚHRADOVÝ KATALOG VZP - ZP'!Q497,"")</f>
        <v/>
      </c>
      <c r="R493" s="67" t="str">
        <f>IF(LEN('ÚHRADOVÝ KATALOG VZP - ZP'!O497)&gt;0,'ÚHRADOVÝ KATALOG VZP - ZP'!O497,"")</f>
        <v/>
      </c>
    </row>
    <row r="494" spans="1:18" ht="30" customHeight="1" x14ac:dyDescent="0.2">
      <c r="A494" s="81" t="str">
        <f>IF(LEN('VZP - KONTROLA'!S498)=0,"",'ÚHRADOVÝ KATALOG VZP - ZP'!A498)</f>
        <v/>
      </c>
      <c r="B494" s="82" t="str">
        <f>IF(LEN('ÚHRADOVÝ KATALOG VZP - ZP'!B498)&gt;0,'ÚHRADOVÝ KATALOG VZP - ZP'!B498,"")</f>
        <v/>
      </c>
      <c r="C494" s="102" t="str">
        <f>IF(LEN('ÚHRADOVÝ KATALOG VZP - ZP'!C498)&gt;0,UPPER('ÚHRADOVÝ KATALOG VZP - ZP'!C498),"")</f>
        <v/>
      </c>
      <c r="D494" s="60" t="str">
        <f>IF(LEN('ÚHRADOVÝ KATALOG VZP - ZP'!D498)&gt;0,UPPER('ÚHRADOVÝ KATALOG VZP - ZP'!D498),"")</f>
        <v/>
      </c>
      <c r="E494" s="61" t="str">
        <f>IF(LEN('ÚHRADOVÝ KATALOG VZP - ZP'!E498)&gt;0,'ÚHRADOVÝ KATALOG VZP - ZP'!E498,"")</f>
        <v/>
      </c>
      <c r="F494" s="61" t="str">
        <f>IF(LEN('ÚHRADOVÝ KATALOG VZP - ZP'!F498)&gt;0,UPPER('ÚHRADOVÝ KATALOG VZP - ZP'!F498),"")</f>
        <v/>
      </c>
      <c r="G494" s="61" t="str">
        <f>IF(LEN('ÚHRADOVÝ KATALOG VZP - ZP'!G498)&gt;0,UPPER('ÚHRADOVÝ KATALOG VZP - ZP'!G498),"")</f>
        <v/>
      </c>
      <c r="H494" s="61" t="str">
        <f>IF(LEN('ÚHRADOVÝ KATALOG VZP - ZP'!H498)&gt;0,UPPER('ÚHRADOVÝ KATALOG VZP - ZP'!H498),"")</f>
        <v/>
      </c>
      <c r="I494" s="61" t="str">
        <f>IF(LEN('ÚHRADOVÝ KATALOG VZP - ZP'!I498)&gt;0,UPPER('ÚHRADOVÝ KATALOG VZP - ZP'!I498),"")</f>
        <v/>
      </c>
      <c r="J494" s="62" t="str">
        <f>IF(LEN('ÚHRADOVÝ KATALOG VZP - ZP'!J498)&gt;0,'ÚHRADOVÝ KATALOG VZP - ZP'!J498,"")</f>
        <v/>
      </c>
      <c r="K494" s="61" t="str">
        <f>IF(LEN('ÚHRADOVÝ KATALOG VZP - ZP'!K498)&gt;0,UPPER('ÚHRADOVÝ KATALOG VZP - ZP'!K498),"")</f>
        <v/>
      </c>
      <c r="L494" s="63" t="str">
        <f>IF(LEN('ÚHRADOVÝ KATALOG VZP - ZP'!L498)&gt;0,'ÚHRADOVÝ KATALOG VZP - ZP'!L498,"")</f>
        <v/>
      </c>
      <c r="M494" s="64" t="str">
        <f>IF(LEN('ÚHRADOVÝ KATALOG VZP - ZP'!M498)&gt;0,'ÚHRADOVÝ KATALOG VZP - ZP'!M498,"")</f>
        <v/>
      </c>
      <c r="N494" s="48" t="str">
        <f>IF(LEN('ÚHRADOVÝ KATALOG VZP - ZP'!$N498)&gt;0,'ÚHRADOVÝ KATALOG VZP - ZP'!$N498,"")</f>
        <v/>
      </c>
      <c r="O494" s="48" t="str">
        <f>IF(LEN('ÚHRADOVÝ KATALOG VZP - ZP'!$N498)&gt;0,'ÚHRADOVÝ KATALOG VZP - ZP'!$N498,"")</f>
        <v/>
      </c>
      <c r="P494" s="65"/>
      <c r="Q494" s="66" t="str">
        <f>IF(LEN('ÚHRADOVÝ KATALOG VZP - ZP'!Q498)&gt;0,'ÚHRADOVÝ KATALOG VZP - ZP'!Q498,"")</f>
        <v/>
      </c>
      <c r="R494" s="67" t="str">
        <f>IF(LEN('ÚHRADOVÝ KATALOG VZP - ZP'!O498)&gt;0,'ÚHRADOVÝ KATALOG VZP - ZP'!O498,"")</f>
        <v/>
      </c>
    </row>
    <row r="495" spans="1:18" ht="30" customHeight="1" x14ac:dyDescent="0.2">
      <c r="A495" s="81" t="str">
        <f>IF(LEN('VZP - KONTROLA'!S499)=0,"",'ÚHRADOVÝ KATALOG VZP - ZP'!A499)</f>
        <v/>
      </c>
      <c r="B495" s="82" t="str">
        <f>IF(LEN('ÚHRADOVÝ KATALOG VZP - ZP'!B499)&gt;0,'ÚHRADOVÝ KATALOG VZP - ZP'!B499,"")</f>
        <v/>
      </c>
      <c r="C495" s="102" t="str">
        <f>IF(LEN('ÚHRADOVÝ KATALOG VZP - ZP'!C499)&gt;0,UPPER('ÚHRADOVÝ KATALOG VZP - ZP'!C499),"")</f>
        <v/>
      </c>
      <c r="D495" s="60" t="str">
        <f>IF(LEN('ÚHRADOVÝ KATALOG VZP - ZP'!D499)&gt;0,UPPER('ÚHRADOVÝ KATALOG VZP - ZP'!D499),"")</f>
        <v/>
      </c>
      <c r="E495" s="61" t="str">
        <f>IF(LEN('ÚHRADOVÝ KATALOG VZP - ZP'!E499)&gt;0,'ÚHRADOVÝ KATALOG VZP - ZP'!E499,"")</f>
        <v/>
      </c>
      <c r="F495" s="61" t="str">
        <f>IF(LEN('ÚHRADOVÝ KATALOG VZP - ZP'!F499)&gt;0,UPPER('ÚHRADOVÝ KATALOG VZP - ZP'!F499),"")</f>
        <v/>
      </c>
      <c r="G495" s="61" t="str">
        <f>IF(LEN('ÚHRADOVÝ KATALOG VZP - ZP'!G499)&gt;0,UPPER('ÚHRADOVÝ KATALOG VZP - ZP'!G499),"")</f>
        <v/>
      </c>
      <c r="H495" s="61" t="str">
        <f>IF(LEN('ÚHRADOVÝ KATALOG VZP - ZP'!H499)&gt;0,UPPER('ÚHRADOVÝ KATALOG VZP - ZP'!H499),"")</f>
        <v/>
      </c>
      <c r="I495" s="61" t="str">
        <f>IF(LEN('ÚHRADOVÝ KATALOG VZP - ZP'!I499)&gt;0,UPPER('ÚHRADOVÝ KATALOG VZP - ZP'!I499),"")</f>
        <v/>
      </c>
      <c r="J495" s="62" t="str">
        <f>IF(LEN('ÚHRADOVÝ KATALOG VZP - ZP'!J499)&gt;0,'ÚHRADOVÝ KATALOG VZP - ZP'!J499,"")</f>
        <v/>
      </c>
      <c r="K495" s="61" t="str">
        <f>IF(LEN('ÚHRADOVÝ KATALOG VZP - ZP'!K499)&gt;0,UPPER('ÚHRADOVÝ KATALOG VZP - ZP'!K499),"")</f>
        <v/>
      </c>
      <c r="L495" s="63" t="str">
        <f>IF(LEN('ÚHRADOVÝ KATALOG VZP - ZP'!L499)&gt;0,'ÚHRADOVÝ KATALOG VZP - ZP'!L499,"")</f>
        <v/>
      </c>
      <c r="M495" s="64" t="str">
        <f>IF(LEN('ÚHRADOVÝ KATALOG VZP - ZP'!M499)&gt;0,'ÚHRADOVÝ KATALOG VZP - ZP'!M499,"")</f>
        <v/>
      </c>
      <c r="N495" s="48" t="str">
        <f>IF(LEN('ÚHRADOVÝ KATALOG VZP - ZP'!$N499)&gt;0,'ÚHRADOVÝ KATALOG VZP - ZP'!$N499,"")</f>
        <v/>
      </c>
      <c r="O495" s="48" t="str">
        <f>IF(LEN('ÚHRADOVÝ KATALOG VZP - ZP'!$N499)&gt;0,'ÚHRADOVÝ KATALOG VZP - ZP'!$N499,"")</f>
        <v/>
      </c>
      <c r="P495" s="65"/>
      <c r="Q495" s="66" t="str">
        <f>IF(LEN('ÚHRADOVÝ KATALOG VZP - ZP'!Q499)&gt;0,'ÚHRADOVÝ KATALOG VZP - ZP'!Q499,"")</f>
        <v/>
      </c>
      <c r="R495" s="67" t="str">
        <f>IF(LEN('ÚHRADOVÝ KATALOG VZP - ZP'!O499)&gt;0,'ÚHRADOVÝ KATALOG VZP - ZP'!O499,"")</f>
        <v/>
      </c>
    </row>
    <row r="496" spans="1:18" ht="30" customHeight="1" x14ac:dyDescent="0.2">
      <c r="A496" s="81" t="str">
        <f>IF(LEN('VZP - KONTROLA'!S500)=0,"",'ÚHRADOVÝ KATALOG VZP - ZP'!A500)</f>
        <v/>
      </c>
      <c r="B496" s="82" t="str">
        <f>IF(LEN('ÚHRADOVÝ KATALOG VZP - ZP'!B500)&gt;0,'ÚHRADOVÝ KATALOG VZP - ZP'!B500,"")</f>
        <v/>
      </c>
      <c r="C496" s="102" t="str">
        <f>IF(LEN('ÚHRADOVÝ KATALOG VZP - ZP'!C500)&gt;0,UPPER('ÚHRADOVÝ KATALOG VZP - ZP'!C500),"")</f>
        <v/>
      </c>
      <c r="D496" s="60" t="str">
        <f>IF(LEN('ÚHRADOVÝ KATALOG VZP - ZP'!D500)&gt;0,UPPER('ÚHRADOVÝ KATALOG VZP - ZP'!D500),"")</f>
        <v/>
      </c>
      <c r="E496" s="61" t="str">
        <f>IF(LEN('ÚHRADOVÝ KATALOG VZP - ZP'!E500)&gt;0,'ÚHRADOVÝ KATALOG VZP - ZP'!E500,"")</f>
        <v/>
      </c>
      <c r="F496" s="61" t="str">
        <f>IF(LEN('ÚHRADOVÝ KATALOG VZP - ZP'!F500)&gt;0,UPPER('ÚHRADOVÝ KATALOG VZP - ZP'!F500),"")</f>
        <v/>
      </c>
      <c r="G496" s="61" t="str">
        <f>IF(LEN('ÚHRADOVÝ KATALOG VZP - ZP'!G500)&gt;0,UPPER('ÚHRADOVÝ KATALOG VZP - ZP'!G500),"")</f>
        <v/>
      </c>
      <c r="H496" s="61" t="str">
        <f>IF(LEN('ÚHRADOVÝ KATALOG VZP - ZP'!H500)&gt;0,UPPER('ÚHRADOVÝ KATALOG VZP - ZP'!H500),"")</f>
        <v/>
      </c>
      <c r="I496" s="61" t="str">
        <f>IF(LEN('ÚHRADOVÝ KATALOG VZP - ZP'!I500)&gt;0,UPPER('ÚHRADOVÝ KATALOG VZP - ZP'!I500),"")</f>
        <v/>
      </c>
      <c r="J496" s="62" t="str">
        <f>IF(LEN('ÚHRADOVÝ KATALOG VZP - ZP'!J500)&gt;0,'ÚHRADOVÝ KATALOG VZP - ZP'!J500,"")</f>
        <v/>
      </c>
      <c r="K496" s="61" t="str">
        <f>IF(LEN('ÚHRADOVÝ KATALOG VZP - ZP'!K500)&gt;0,UPPER('ÚHRADOVÝ KATALOG VZP - ZP'!K500),"")</f>
        <v/>
      </c>
      <c r="L496" s="63" t="str">
        <f>IF(LEN('ÚHRADOVÝ KATALOG VZP - ZP'!L500)&gt;0,'ÚHRADOVÝ KATALOG VZP - ZP'!L500,"")</f>
        <v/>
      </c>
      <c r="M496" s="64" t="str">
        <f>IF(LEN('ÚHRADOVÝ KATALOG VZP - ZP'!M500)&gt;0,'ÚHRADOVÝ KATALOG VZP - ZP'!M500,"")</f>
        <v/>
      </c>
      <c r="N496" s="48" t="str">
        <f>IF(LEN('ÚHRADOVÝ KATALOG VZP - ZP'!$N500)&gt;0,'ÚHRADOVÝ KATALOG VZP - ZP'!$N500,"")</f>
        <v/>
      </c>
      <c r="O496" s="48" t="str">
        <f>IF(LEN('ÚHRADOVÝ KATALOG VZP - ZP'!$N500)&gt;0,'ÚHRADOVÝ KATALOG VZP - ZP'!$N500,"")</f>
        <v/>
      </c>
      <c r="P496" s="65"/>
      <c r="Q496" s="66" t="str">
        <f>IF(LEN('ÚHRADOVÝ KATALOG VZP - ZP'!Q500)&gt;0,'ÚHRADOVÝ KATALOG VZP - ZP'!Q500,"")</f>
        <v/>
      </c>
      <c r="R496" s="67" t="str">
        <f>IF(LEN('ÚHRADOVÝ KATALOG VZP - ZP'!O500)&gt;0,'ÚHRADOVÝ KATALOG VZP - ZP'!O500,"")</f>
        <v/>
      </c>
    </row>
    <row r="497" spans="1:18" ht="30" customHeight="1" x14ac:dyDescent="0.2">
      <c r="A497" s="81" t="str">
        <f>IF(LEN('VZP - KONTROLA'!S501)=0,"",'ÚHRADOVÝ KATALOG VZP - ZP'!A501)</f>
        <v/>
      </c>
      <c r="B497" s="82" t="str">
        <f>IF(LEN('ÚHRADOVÝ KATALOG VZP - ZP'!B501)&gt;0,'ÚHRADOVÝ KATALOG VZP - ZP'!B501,"")</f>
        <v/>
      </c>
      <c r="C497" s="102" t="str">
        <f>IF(LEN('ÚHRADOVÝ KATALOG VZP - ZP'!C501)&gt;0,UPPER('ÚHRADOVÝ KATALOG VZP - ZP'!C501),"")</f>
        <v/>
      </c>
      <c r="D497" s="60" t="str">
        <f>IF(LEN('ÚHRADOVÝ KATALOG VZP - ZP'!D501)&gt;0,UPPER('ÚHRADOVÝ KATALOG VZP - ZP'!D501),"")</f>
        <v/>
      </c>
      <c r="E497" s="61" t="str">
        <f>IF(LEN('ÚHRADOVÝ KATALOG VZP - ZP'!E501)&gt;0,'ÚHRADOVÝ KATALOG VZP - ZP'!E501,"")</f>
        <v/>
      </c>
      <c r="F497" s="61" t="str">
        <f>IF(LEN('ÚHRADOVÝ KATALOG VZP - ZP'!F501)&gt;0,UPPER('ÚHRADOVÝ KATALOG VZP - ZP'!F501),"")</f>
        <v/>
      </c>
      <c r="G497" s="61" t="str">
        <f>IF(LEN('ÚHRADOVÝ KATALOG VZP - ZP'!G501)&gt;0,UPPER('ÚHRADOVÝ KATALOG VZP - ZP'!G501),"")</f>
        <v/>
      </c>
      <c r="H497" s="61" t="str">
        <f>IF(LEN('ÚHRADOVÝ KATALOG VZP - ZP'!H501)&gt;0,UPPER('ÚHRADOVÝ KATALOG VZP - ZP'!H501),"")</f>
        <v/>
      </c>
      <c r="I497" s="61" t="str">
        <f>IF(LEN('ÚHRADOVÝ KATALOG VZP - ZP'!I501)&gt;0,UPPER('ÚHRADOVÝ KATALOG VZP - ZP'!I501),"")</f>
        <v/>
      </c>
      <c r="J497" s="62" t="str">
        <f>IF(LEN('ÚHRADOVÝ KATALOG VZP - ZP'!J501)&gt;0,'ÚHRADOVÝ KATALOG VZP - ZP'!J501,"")</f>
        <v/>
      </c>
      <c r="K497" s="61" t="str">
        <f>IF(LEN('ÚHRADOVÝ KATALOG VZP - ZP'!K501)&gt;0,UPPER('ÚHRADOVÝ KATALOG VZP - ZP'!K501),"")</f>
        <v/>
      </c>
      <c r="L497" s="63" t="str">
        <f>IF(LEN('ÚHRADOVÝ KATALOG VZP - ZP'!L501)&gt;0,'ÚHRADOVÝ KATALOG VZP - ZP'!L501,"")</f>
        <v/>
      </c>
      <c r="M497" s="64" t="str">
        <f>IF(LEN('ÚHRADOVÝ KATALOG VZP - ZP'!M501)&gt;0,'ÚHRADOVÝ KATALOG VZP - ZP'!M501,"")</f>
        <v/>
      </c>
      <c r="N497" s="48" t="str">
        <f>IF(LEN('ÚHRADOVÝ KATALOG VZP - ZP'!$N501)&gt;0,'ÚHRADOVÝ KATALOG VZP - ZP'!$N501,"")</f>
        <v/>
      </c>
      <c r="O497" s="48" t="str">
        <f>IF(LEN('ÚHRADOVÝ KATALOG VZP - ZP'!$N501)&gt;0,'ÚHRADOVÝ KATALOG VZP - ZP'!$N501,"")</f>
        <v/>
      </c>
      <c r="P497" s="65"/>
      <c r="Q497" s="66" t="str">
        <f>IF(LEN('ÚHRADOVÝ KATALOG VZP - ZP'!Q501)&gt;0,'ÚHRADOVÝ KATALOG VZP - ZP'!Q501,"")</f>
        <v/>
      </c>
      <c r="R497" s="67" t="str">
        <f>IF(LEN('ÚHRADOVÝ KATALOG VZP - ZP'!O501)&gt;0,'ÚHRADOVÝ KATALOG VZP - ZP'!O501,"")</f>
        <v/>
      </c>
    </row>
    <row r="498" spans="1:18" ht="30" customHeight="1" x14ac:dyDescent="0.2">
      <c r="A498" s="81" t="str">
        <f>IF(LEN('VZP - KONTROLA'!S502)=0,"",'ÚHRADOVÝ KATALOG VZP - ZP'!A502)</f>
        <v/>
      </c>
      <c r="B498" s="82" t="str">
        <f>IF(LEN('ÚHRADOVÝ KATALOG VZP - ZP'!B502)&gt;0,'ÚHRADOVÝ KATALOG VZP - ZP'!B502,"")</f>
        <v/>
      </c>
      <c r="C498" s="102" t="str">
        <f>IF(LEN('ÚHRADOVÝ KATALOG VZP - ZP'!C502)&gt;0,UPPER('ÚHRADOVÝ KATALOG VZP - ZP'!C502),"")</f>
        <v/>
      </c>
      <c r="D498" s="60" t="str">
        <f>IF(LEN('ÚHRADOVÝ KATALOG VZP - ZP'!D502)&gt;0,UPPER('ÚHRADOVÝ KATALOG VZP - ZP'!D502),"")</f>
        <v/>
      </c>
      <c r="E498" s="61" t="str">
        <f>IF(LEN('ÚHRADOVÝ KATALOG VZP - ZP'!E502)&gt;0,'ÚHRADOVÝ KATALOG VZP - ZP'!E502,"")</f>
        <v/>
      </c>
      <c r="F498" s="61" t="str">
        <f>IF(LEN('ÚHRADOVÝ KATALOG VZP - ZP'!F502)&gt;0,UPPER('ÚHRADOVÝ KATALOG VZP - ZP'!F502),"")</f>
        <v/>
      </c>
      <c r="G498" s="61" t="str">
        <f>IF(LEN('ÚHRADOVÝ KATALOG VZP - ZP'!G502)&gt;0,UPPER('ÚHRADOVÝ KATALOG VZP - ZP'!G502),"")</f>
        <v/>
      </c>
      <c r="H498" s="61" t="str">
        <f>IF(LEN('ÚHRADOVÝ KATALOG VZP - ZP'!H502)&gt;0,UPPER('ÚHRADOVÝ KATALOG VZP - ZP'!H502),"")</f>
        <v/>
      </c>
      <c r="I498" s="61" t="str">
        <f>IF(LEN('ÚHRADOVÝ KATALOG VZP - ZP'!I502)&gt;0,UPPER('ÚHRADOVÝ KATALOG VZP - ZP'!I502),"")</f>
        <v/>
      </c>
      <c r="J498" s="62" t="str">
        <f>IF(LEN('ÚHRADOVÝ KATALOG VZP - ZP'!J502)&gt;0,'ÚHRADOVÝ KATALOG VZP - ZP'!J502,"")</f>
        <v/>
      </c>
      <c r="K498" s="61" t="str">
        <f>IF(LEN('ÚHRADOVÝ KATALOG VZP - ZP'!K502)&gt;0,UPPER('ÚHRADOVÝ KATALOG VZP - ZP'!K502),"")</f>
        <v/>
      </c>
      <c r="L498" s="63" t="str">
        <f>IF(LEN('ÚHRADOVÝ KATALOG VZP - ZP'!L502)&gt;0,'ÚHRADOVÝ KATALOG VZP - ZP'!L502,"")</f>
        <v/>
      </c>
      <c r="M498" s="64" t="str">
        <f>IF(LEN('ÚHRADOVÝ KATALOG VZP - ZP'!M502)&gt;0,'ÚHRADOVÝ KATALOG VZP - ZP'!M502,"")</f>
        <v/>
      </c>
      <c r="N498" s="48" t="str">
        <f>IF(LEN('ÚHRADOVÝ KATALOG VZP - ZP'!$N502)&gt;0,'ÚHRADOVÝ KATALOG VZP - ZP'!$N502,"")</f>
        <v/>
      </c>
      <c r="O498" s="48" t="str">
        <f>IF(LEN('ÚHRADOVÝ KATALOG VZP - ZP'!$N502)&gt;0,'ÚHRADOVÝ KATALOG VZP - ZP'!$N502,"")</f>
        <v/>
      </c>
      <c r="P498" s="65"/>
      <c r="Q498" s="66" t="str">
        <f>IF(LEN('ÚHRADOVÝ KATALOG VZP - ZP'!Q502)&gt;0,'ÚHRADOVÝ KATALOG VZP - ZP'!Q502,"")</f>
        <v/>
      </c>
      <c r="R498" s="67" t="str">
        <f>IF(LEN('ÚHRADOVÝ KATALOG VZP - ZP'!O502)&gt;0,'ÚHRADOVÝ KATALOG VZP - ZP'!O502,"")</f>
        <v/>
      </c>
    </row>
    <row r="499" spans="1:18" ht="30" customHeight="1" x14ac:dyDescent="0.2">
      <c r="A499" s="81" t="str">
        <f>IF(LEN('VZP - KONTROLA'!S503)=0,"",'ÚHRADOVÝ KATALOG VZP - ZP'!A503)</f>
        <v/>
      </c>
      <c r="B499" s="82" t="str">
        <f>IF(LEN('ÚHRADOVÝ KATALOG VZP - ZP'!B503)&gt;0,'ÚHRADOVÝ KATALOG VZP - ZP'!B503,"")</f>
        <v/>
      </c>
      <c r="C499" s="102" t="str">
        <f>IF(LEN('ÚHRADOVÝ KATALOG VZP - ZP'!C503)&gt;0,UPPER('ÚHRADOVÝ KATALOG VZP - ZP'!C503),"")</f>
        <v/>
      </c>
      <c r="D499" s="60" t="str">
        <f>IF(LEN('ÚHRADOVÝ KATALOG VZP - ZP'!D503)&gt;0,UPPER('ÚHRADOVÝ KATALOG VZP - ZP'!D503),"")</f>
        <v/>
      </c>
      <c r="E499" s="61" t="str">
        <f>IF(LEN('ÚHRADOVÝ KATALOG VZP - ZP'!E503)&gt;0,'ÚHRADOVÝ KATALOG VZP - ZP'!E503,"")</f>
        <v/>
      </c>
      <c r="F499" s="61" t="str">
        <f>IF(LEN('ÚHRADOVÝ KATALOG VZP - ZP'!F503)&gt;0,UPPER('ÚHRADOVÝ KATALOG VZP - ZP'!F503),"")</f>
        <v/>
      </c>
      <c r="G499" s="61" t="str">
        <f>IF(LEN('ÚHRADOVÝ KATALOG VZP - ZP'!G503)&gt;0,UPPER('ÚHRADOVÝ KATALOG VZP - ZP'!G503),"")</f>
        <v/>
      </c>
      <c r="H499" s="61" t="str">
        <f>IF(LEN('ÚHRADOVÝ KATALOG VZP - ZP'!H503)&gt;0,UPPER('ÚHRADOVÝ KATALOG VZP - ZP'!H503),"")</f>
        <v/>
      </c>
      <c r="I499" s="61" t="str">
        <f>IF(LEN('ÚHRADOVÝ KATALOG VZP - ZP'!I503)&gt;0,UPPER('ÚHRADOVÝ KATALOG VZP - ZP'!I503),"")</f>
        <v/>
      </c>
      <c r="J499" s="62" t="str">
        <f>IF(LEN('ÚHRADOVÝ KATALOG VZP - ZP'!J503)&gt;0,'ÚHRADOVÝ KATALOG VZP - ZP'!J503,"")</f>
        <v/>
      </c>
      <c r="K499" s="61" t="str">
        <f>IF(LEN('ÚHRADOVÝ KATALOG VZP - ZP'!K503)&gt;0,UPPER('ÚHRADOVÝ KATALOG VZP - ZP'!K503),"")</f>
        <v/>
      </c>
      <c r="L499" s="63" t="str">
        <f>IF(LEN('ÚHRADOVÝ KATALOG VZP - ZP'!L503)&gt;0,'ÚHRADOVÝ KATALOG VZP - ZP'!L503,"")</f>
        <v/>
      </c>
      <c r="M499" s="64" t="str">
        <f>IF(LEN('ÚHRADOVÝ KATALOG VZP - ZP'!M503)&gt;0,'ÚHRADOVÝ KATALOG VZP - ZP'!M503,"")</f>
        <v/>
      </c>
      <c r="N499" s="48" t="str">
        <f>IF(LEN('ÚHRADOVÝ KATALOG VZP - ZP'!$N503)&gt;0,'ÚHRADOVÝ KATALOG VZP - ZP'!$N503,"")</f>
        <v/>
      </c>
      <c r="O499" s="48" t="str">
        <f>IF(LEN('ÚHRADOVÝ KATALOG VZP - ZP'!$N503)&gt;0,'ÚHRADOVÝ KATALOG VZP - ZP'!$N503,"")</f>
        <v/>
      </c>
      <c r="P499" s="65"/>
      <c r="Q499" s="66" t="str">
        <f>IF(LEN('ÚHRADOVÝ KATALOG VZP - ZP'!Q503)&gt;0,'ÚHRADOVÝ KATALOG VZP - ZP'!Q503,"")</f>
        <v/>
      </c>
      <c r="R499" s="67" t="str">
        <f>IF(LEN('ÚHRADOVÝ KATALOG VZP - ZP'!O503)&gt;0,'ÚHRADOVÝ KATALOG VZP - ZP'!O503,"")</f>
        <v/>
      </c>
    </row>
    <row r="500" spans="1:18" ht="30" customHeight="1" x14ac:dyDescent="0.2">
      <c r="A500" s="81" t="str">
        <f>IF(LEN('VZP - KONTROLA'!S504)=0,"",'ÚHRADOVÝ KATALOG VZP - ZP'!A504)</f>
        <v/>
      </c>
      <c r="B500" s="82" t="str">
        <f>IF(LEN('ÚHRADOVÝ KATALOG VZP - ZP'!B504)&gt;0,'ÚHRADOVÝ KATALOG VZP - ZP'!B504,"")</f>
        <v/>
      </c>
      <c r="C500" s="102" t="str">
        <f>IF(LEN('ÚHRADOVÝ KATALOG VZP - ZP'!C504)&gt;0,UPPER('ÚHRADOVÝ KATALOG VZP - ZP'!C504),"")</f>
        <v/>
      </c>
      <c r="D500" s="60" t="str">
        <f>IF(LEN('ÚHRADOVÝ KATALOG VZP - ZP'!D504)&gt;0,UPPER('ÚHRADOVÝ KATALOG VZP - ZP'!D504),"")</f>
        <v/>
      </c>
      <c r="E500" s="61" t="str">
        <f>IF(LEN('ÚHRADOVÝ KATALOG VZP - ZP'!E504)&gt;0,'ÚHRADOVÝ KATALOG VZP - ZP'!E504,"")</f>
        <v/>
      </c>
      <c r="F500" s="61" t="str">
        <f>IF(LEN('ÚHRADOVÝ KATALOG VZP - ZP'!F504)&gt;0,UPPER('ÚHRADOVÝ KATALOG VZP - ZP'!F504),"")</f>
        <v/>
      </c>
      <c r="G500" s="61" t="str">
        <f>IF(LEN('ÚHRADOVÝ KATALOG VZP - ZP'!G504)&gt;0,UPPER('ÚHRADOVÝ KATALOG VZP - ZP'!G504),"")</f>
        <v/>
      </c>
      <c r="H500" s="61" t="str">
        <f>IF(LEN('ÚHRADOVÝ KATALOG VZP - ZP'!H504)&gt;0,UPPER('ÚHRADOVÝ KATALOG VZP - ZP'!H504),"")</f>
        <v/>
      </c>
      <c r="I500" s="61" t="str">
        <f>IF(LEN('ÚHRADOVÝ KATALOG VZP - ZP'!I504)&gt;0,UPPER('ÚHRADOVÝ KATALOG VZP - ZP'!I504),"")</f>
        <v/>
      </c>
      <c r="J500" s="62" t="str">
        <f>IF(LEN('ÚHRADOVÝ KATALOG VZP - ZP'!J504)&gt;0,'ÚHRADOVÝ KATALOG VZP - ZP'!J504,"")</f>
        <v/>
      </c>
      <c r="K500" s="61" t="str">
        <f>IF(LEN('ÚHRADOVÝ KATALOG VZP - ZP'!K504)&gt;0,UPPER('ÚHRADOVÝ KATALOG VZP - ZP'!K504),"")</f>
        <v/>
      </c>
      <c r="L500" s="63" t="str">
        <f>IF(LEN('ÚHRADOVÝ KATALOG VZP - ZP'!L504)&gt;0,'ÚHRADOVÝ KATALOG VZP - ZP'!L504,"")</f>
        <v/>
      </c>
      <c r="M500" s="64" t="str">
        <f>IF(LEN('ÚHRADOVÝ KATALOG VZP - ZP'!M504)&gt;0,'ÚHRADOVÝ KATALOG VZP - ZP'!M504,"")</f>
        <v/>
      </c>
      <c r="N500" s="48" t="str">
        <f>IF(LEN('ÚHRADOVÝ KATALOG VZP - ZP'!$N504)&gt;0,'ÚHRADOVÝ KATALOG VZP - ZP'!$N504,"")</f>
        <v/>
      </c>
      <c r="O500" s="48" t="str">
        <f>IF(LEN('ÚHRADOVÝ KATALOG VZP - ZP'!$N504)&gt;0,'ÚHRADOVÝ KATALOG VZP - ZP'!$N504,"")</f>
        <v/>
      </c>
      <c r="P500" s="65"/>
      <c r="Q500" s="66" t="str">
        <f>IF(LEN('ÚHRADOVÝ KATALOG VZP - ZP'!Q504)&gt;0,'ÚHRADOVÝ KATALOG VZP - ZP'!Q504,"")</f>
        <v/>
      </c>
      <c r="R500" s="67" t="str">
        <f>IF(LEN('ÚHRADOVÝ KATALOG VZP - ZP'!O504)&gt;0,'ÚHRADOVÝ KATALOG VZP - ZP'!O504,"")</f>
        <v/>
      </c>
    </row>
    <row r="501" spans="1:18" ht="30" customHeight="1" x14ac:dyDescent="0.2">
      <c r="A501" s="81" t="str">
        <f>IF(LEN('VZP - KONTROLA'!S505)=0,"",'ÚHRADOVÝ KATALOG VZP - ZP'!A505)</f>
        <v/>
      </c>
      <c r="B501" s="82" t="str">
        <f>IF(LEN('ÚHRADOVÝ KATALOG VZP - ZP'!B505)&gt;0,'ÚHRADOVÝ KATALOG VZP - ZP'!B505,"")</f>
        <v/>
      </c>
      <c r="C501" s="102" t="str">
        <f>IF(LEN('ÚHRADOVÝ KATALOG VZP - ZP'!C505)&gt;0,UPPER('ÚHRADOVÝ KATALOG VZP - ZP'!C505),"")</f>
        <v/>
      </c>
      <c r="D501" s="60" t="str">
        <f>IF(LEN('ÚHRADOVÝ KATALOG VZP - ZP'!D505)&gt;0,UPPER('ÚHRADOVÝ KATALOG VZP - ZP'!D505),"")</f>
        <v/>
      </c>
      <c r="E501" s="61" t="str">
        <f>IF(LEN('ÚHRADOVÝ KATALOG VZP - ZP'!E505)&gt;0,'ÚHRADOVÝ KATALOG VZP - ZP'!E505,"")</f>
        <v/>
      </c>
      <c r="F501" s="61" t="str">
        <f>IF(LEN('ÚHRADOVÝ KATALOG VZP - ZP'!F505)&gt;0,UPPER('ÚHRADOVÝ KATALOG VZP - ZP'!F505),"")</f>
        <v/>
      </c>
      <c r="G501" s="61" t="str">
        <f>IF(LEN('ÚHRADOVÝ KATALOG VZP - ZP'!G505)&gt;0,UPPER('ÚHRADOVÝ KATALOG VZP - ZP'!G505),"")</f>
        <v/>
      </c>
      <c r="H501" s="61" t="str">
        <f>IF(LEN('ÚHRADOVÝ KATALOG VZP - ZP'!H505)&gt;0,UPPER('ÚHRADOVÝ KATALOG VZP - ZP'!H505),"")</f>
        <v/>
      </c>
      <c r="I501" s="61" t="str">
        <f>IF(LEN('ÚHRADOVÝ KATALOG VZP - ZP'!I505)&gt;0,UPPER('ÚHRADOVÝ KATALOG VZP - ZP'!I505),"")</f>
        <v/>
      </c>
      <c r="J501" s="62" t="str">
        <f>IF(LEN('ÚHRADOVÝ KATALOG VZP - ZP'!J505)&gt;0,'ÚHRADOVÝ KATALOG VZP - ZP'!J505,"")</f>
        <v/>
      </c>
      <c r="K501" s="61" t="str">
        <f>IF(LEN('ÚHRADOVÝ KATALOG VZP - ZP'!K505)&gt;0,UPPER('ÚHRADOVÝ KATALOG VZP - ZP'!K505),"")</f>
        <v/>
      </c>
      <c r="L501" s="63" t="str">
        <f>IF(LEN('ÚHRADOVÝ KATALOG VZP - ZP'!L505)&gt;0,'ÚHRADOVÝ KATALOG VZP - ZP'!L505,"")</f>
        <v/>
      </c>
      <c r="M501" s="64" t="str">
        <f>IF(LEN('ÚHRADOVÝ KATALOG VZP - ZP'!M505)&gt;0,'ÚHRADOVÝ KATALOG VZP - ZP'!M505,"")</f>
        <v/>
      </c>
      <c r="N501" s="48" t="str">
        <f>IF(LEN('ÚHRADOVÝ KATALOG VZP - ZP'!$N505)&gt;0,'ÚHRADOVÝ KATALOG VZP - ZP'!$N505,"")</f>
        <v/>
      </c>
      <c r="O501" s="48" t="str">
        <f>IF(LEN('ÚHRADOVÝ KATALOG VZP - ZP'!$N505)&gt;0,'ÚHRADOVÝ KATALOG VZP - ZP'!$N505,"")</f>
        <v/>
      </c>
      <c r="P501" s="65"/>
      <c r="Q501" s="66" t="str">
        <f>IF(LEN('ÚHRADOVÝ KATALOG VZP - ZP'!Q505)&gt;0,'ÚHRADOVÝ KATALOG VZP - ZP'!Q505,"")</f>
        <v/>
      </c>
      <c r="R501" s="67" t="str">
        <f>IF(LEN('ÚHRADOVÝ KATALOG VZP - ZP'!O505)&gt;0,'ÚHRADOVÝ KATALOG VZP - ZP'!O505,"")</f>
        <v/>
      </c>
    </row>
  </sheetData>
  <sheetProtection password="E1A8" sheet="1" objects="1" scenarios="1" selectLockedCells="1" selectUnlockedCells="1"/>
  <customSheetViews>
    <customSheetView guid="{6CF4B469-C0ED-4FA2-B078-D69372B2254E}" fitToPage="1">
      <pane ySplit="1" topLeftCell="A2" activePane="bottomLeft" state="frozen"/>
      <selection pane="bottomLeft" activeCell="A2" sqref="A2"/>
      <pageMargins left="0.70866141732283472" right="0.70866141732283472" top="0.78740157480314965" bottom="0.78740157480314965" header="0.31496062992125984" footer="0.31496062992125984"/>
      <pageSetup paperSize="9" scale="55" fitToHeight="0" orientation="landscape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53" fitToHeight="0" orientation="landscape" r:id="rId2"/>
  <headerFooter>
    <oddHeader>&amp;RXXX 1/2017; příloha č.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J501"/>
  <sheetViews>
    <sheetView workbookViewId="0">
      <selection activeCell="C31" sqref="C31"/>
    </sheetView>
  </sheetViews>
  <sheetFormatPr defaultColWidth="9.140625" defaultRowHeight="12.75" x14ac:dyDescent="0.2"/>
  <cols>
    <col min="2" max="2" width="46.42578125" customWidth="1"/>
    <col min="3" max="3" width="47.85546875" customWidth="1"/>
    <col min="8" max="8" width="11.42578125" bestFit="1" customWidth="1"/>
    <col min="10" max="10" width="11.7109375" customWidth="1"/>
    <col min="32" max="32" width="13.42578125" customWidth="1"/>
    <col min="34" max="34" width="12.7109375" customWidth="1"/>
    <col min="35" max="35" width="12" customWidth="1"/>
    <col min="36" max="36" width="13.5703125" customWidth="1"/>
  </cols>
  <sheetData>
    <row r="1" spans="1:36" s="18" customFormat="1" x14ac:dyDescent="0.2">
      <c r="A1" s="17" t="s">
        <v>0</v>
      </c>
      <c r="B1" s="17" t="s">
        <v>1</v>
      </c>
      <c r="C1" s="17" t="s">
        <v>2</v>
      </c>
      <c r="D1" s="17" t="s">
        <v>4</v>
      </c>
      <c r="E1" s="17" t="s">
        <v>3</v>
      </c>
      <c r="F1" s="17" t="s">
        <v>5</v>
      </c>
      <c r="G1" s="17" t="s">
        <v>6</v>
      </c>
      <c r="H1" s="17" t="s">
        <v>7</v>
      </c>
      <c r="I1" s="17" t="s">
        <v>17</v>
      </c>
      <c r="J1" s="68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27</v>
      </c>
      <c r="Q1" s="17" t="s">
        <v>28</v>
      </c>
      <c r="R1" s="17" t="s">
        <v>29</v>
      </c>
      <c r="S1" s="17" t="s">
        <v>30</v>
      </c>
      <c r="T1" s="17" t="s">
        <v>19</v>
      </c>
      <c r="U1" s="17" t="s">
        <v>31</v>
      </c>
      <c r="V1" s="17" t="s">
        <v>32</v>
      </c>
      <c r="W1" s="17" t="s">
        <v>14</v>
      </c>
      <c r="X1" s="17" t="s">
        <v>33</v>
      </c>
      <c r="Y1" s="17" t="s">
        <v>34</v>
      </c>
      <c r="Z1" s="17" t="s">
        <v>13</v>
      </c>
      <c r="AA1" s="17" t="s">
        <v>35</v>
      </c>
      <c r="AB1" s="17" t="s">
        <v>8</v>
      </c>
      <c r="AC1" s="17" t="s">
        <v>9</v>
      </c>
      <c r="AD1" s="85" t="s">
        <v>36</v>
      </c>
      <c r="AE1" s="17" t="s">
        <v>37</v>
      </c>
      <c r="AF1" s="17" t="s">
        <v>38</v>
      </c>
      <c r="AG1" s="17" t="s">
        <v>39</v>
      </c>
      <c r="AH1" s="17" t="s">
        <v>40</v>
      </c>
      <c r="AI1" s="17" t="s">
        <v>41</v>
      </c>
      <c r="AJ1" s="17" t="s">
        <v>42</v>
      </c>
    </row>
    <row r="2" spans="1:36" s="18" customFormat="1" x14ac:dyDescent="0.2">
      <c r="A2" s="33" t="str">
        <f>IF('VZP - KONTROLA'!R6="NE",IF(LEN('ÚHRADOVÝ KATALOG VZP - ZP'!B6)=0,UPPER('ÚHRADOVÝ KATALOG VZP - ZP'!A6),UPPER('ÚHRADOVÝ KATALOG VZP - ZP'!B6)),"")</f>
        <v/>
      </c>
      <c r="B2" s="33" t="str">
        <f>IF(LEN('ÚHRADOVÝ KATALOG VZP - ZP'!C6)&gt;0,UPPER(SUBSTITUTE('ÚHRADOVÝ KATALOG VZP - ZP'!C6,CHAR(10)," ")),"")</f>
        <v/>
      </c>
      <c r="C2" s="33" t="str">
        <f>IF(LEN('ÚHRADOVÝ KATALOG VZP - ZP'!D6)&gt;0,UPPER(SUBSTITUTE('ÚHRADOVÝ KATALOG VZP - ZP'!D6,CHAR(10)," ")),"")</f>
        <v/>
      </c>
      <c r="D2" s="33" t="str">
        <f>IF(LEN('ÚHRADOVÝ KATALOG VZP - ZP'!F6)&gt;0,UPPER('ÚHRADOVÝ KATALOG VZP - ZP'!F6),"")</f>
        <v/>
      </c>
      <c r="E2" s="33" t="str">
        <f>IF(LEN('ÚHRADOVÝ KATALOG VZP - ZP'!E6)&gt;0,UPPER('ÚHRADOVÝ KATALOG VZP - ZP'!E6),"")</f>
        <v/>
      </c>
      <c r="F2" s="33" t="str">
        <f>IF(LEN('ÚHRADOVÝ KATALOG VZP - ZP'!G6)&gt;0,UPPER('ÚHRADOVÝ KATALOG VZP - ZP'!G6),"")</f>
        <v/>
      </c>
      <c r="G2" s="33" t="str">
        <f>IF(LEN('ÚHRADOVÝ KATALOG VZP - ZP'!H6)&gt;0,UPPER('ÚHRADOVÝ KATALOG VZP - ZP'!H6),"")</f>
        <v/>
      </c>
      <c r="H2" s="33" t="str">
        <f>IF(LEN('ÚHRADOVÝ KATALOG VZP - ZP'!I6)&gt;0,UPPER('ÚHRADOVÝ KATALOG VZP - ZP'!I6),"")</f>
        <v/>
      </c>
      <c r="I2" s="19" t="str">
        <f>IF(LEN(KL!N2)&gt;0,ROUND(UPPER(KL!N2),2),"")</f>
        <v/>
      </c>
      <c r="J2" s="19" t="str">
        <f>IF('ÚHRADOVÝ KATALOG VZP - ZP'!N6&gt;0,ROUND(UPPER('ÚHRADOVÝ KATALOG VZP - ZP'!N6),2),"")</f>
        <v/>
      </c>
      <c r="K2" s="19"/>
      <c r="L2" s="33"/>
      <c r="M2" s="33"/>
      <c r="N2" s="33"/>
      <c r="O2" s="19"/>
      <c r="P2" s="33"/>
      <c r="Q2" s="33"/>
      <c r="R2" s="33"/>
      <c r="S2" s="33"/>
      <c r="T2" s="33" t="str">
        <f>IF(LEN(KL!P2)&gt;0,UPPER(KL!P2),"")</f>
        <v/>
      </c>
      <c r="U2" s="33"/>
      <c r="V2" s="19"/>
      <c r="W2" s="33" t="str">
        <f>IF(LEN('ÚHRADOVÝ KATALOG VZP - ZP'!Q6)&gt;0,UPPER('ÚHRADOVÝ KATALOG VZP - ZP'!Q6),"")</f>
        <v/>
      </c>
      <c r="X2" s="19"/>
      <c r="Y2" s="19"/>
      <c r="Z2" s="33" t="str">
        <f>IF(LEN('ÚHRADOVÝ KATALOG VZP - ZP'!P6)&gt;0,UPPER('ÚHRADOVÝ KATALOG VZP - ZP'!P6),"")</f>
        <v/>
      </c>
      <c r="AA2" s="33"/>
      <c r="AB2" s="33" t="str">
        <f>IF(LEN('ÚHRADOVÝ KATALOG VZP - ZP'!K6)&gt;0,UPPER('ÚHRADOVÝ KATALOG VZP - ZP'!K6),"")</f>
        <v/>
      </c>
      <c r="AC2" s="19" t="str">
        <f>IF(LEN('ÚHRADOVÝ KATALOG VZP - ZP'!L6)&gt;0,UPPER('ÚHRADOVÝ KATALOG VZP - ZP'!L6),"")</f>
        <v/>
      </c>
      <c r="AD2" s="19" t="str">
        <f>IF(LEN('ÚHRADOVÝ KATALOG VZP - ZP'!J6)&gt;0,UPPER('ÚHRADOVÝ KATALOG VZP - ZP'!J6),"")</f>
        <v/>
      </c>
      <c r="AE2" s="33"/>
      <c r="AF2" s="33"/>
      <c r="AG2" s="33" t="str">
        <f>IF(LEN('ÚHRADOVÝ KATALOG VZP - ZP'!M6)&gt;0,UPPER('ÚHRADOVÝ KATALOG VZP - ZP'!M6),"")</f>
        <v/>
      </c>
      <c r="AH2" s="33"/>
      <c r="AI2" s="33"/>
      <c r="AJ2" s="33"/>
    </row>
    <row r="3" spans="1:36" s="18" customFormat="1" x14ac:dyDescent="0.2">
      <c r="A3" s="33" t="str">
        <f>IF('VZP - KONTROLA'!R7="NE",IF(LEN('ÚHRADOVÝ KATALOG VZP - ZP'!B7)=0,UPPER('ÚHRADOVÝ KATALOG VZP - ZP'!A7),UPPER('ÚHRADOVÝ KATALOG VZP - ZP'!B7)),"")</f>
        <v/>
      </c>
      <c r="B3" s="33" t="str">
        <f>IF(LEN('ÚHRADOVÝ KATALOG VZP - ZP'!C7)&gt;0,UPPER(SUBSTITUTE('ÚHRADOVÝ KATALOG VZP - ZP'!C7,CHAR(10)," ")),"")</f>
        <v/>
      </c>
      <c r="C3" s="33" t="str">
        <f>IF(LEN('ÚHRADOVÝ KATALOG VZP - ZP'!D7)&gt;0,UPPER(SUBSTITUTE('ÚHRADOVÝ KATALOG VZP - ZP'!D7,CHAR(10)," ")),"")</f>
        <v/>
      </c>
      <c r="D3" s="33" t="str">
        <f>IF(LEN('ÚHRADOVÝ KATALOG VZP - ZP'!F7)&gt;0,UPPER('ÚHRADOVÝ KATALOG VZP - ZP'!F7),"")</f>
        <v/>
      </c>
      <c r="E3" s="33" t="str">
        <f>IF(LEN('ÚHRADOVÝ KATALOG VZP - ZP'!E7)&gt;0,UPPER('ÚHRADOVÝ KATALOG VZP - ZP'!E7),"")</f>
        <v/>
      </c>
      <c r="F3" s="33" t="str">
        <f>IF(LEN('ÚHRADOVÝ KATALOG VZP - ZP'!G7)&gt;0,UPPER('ÚHRADOVÝ KATALOG VZP - ZP'!G7),"")</f>
        <v/>
      </c>
      <c r="G3" s="33" t="str">
        <f>IF(LEN('ÚHRADOVÝ KATALOG VZP - ZP'!H7)&gt;0,UPPER('ÚHRADOVÝ KATALOG VZP - ZP'!H7),"")</f>
        <v/>
      </c>
      <c r="H3" s="33" t="str">
        <f>IF(LEN('ÚHRADOVÝ KATALOG VZP - ZP'!I7)&gt;0,UPPER('ÚHRADOVÝ KATALOG VZP - ZP'!I7),"")</f>
        <v/>
      </c>
      <c r="I3" s="19" t="str">
        <f>IF(LEN(KL!N3)&gt;0,ROUND(UPPER(KL!N3),2),"")</f>
        <v/>
      </c>
      <c r="J3" s="19" t="str">
        <f>IF('ÚHRADOVÝ KATALOG VZP - ZP'!N7&gt;0,ROUND(UPPER('ÚHRADOVÝ KATALOG VZP - ZP'!N7),2),"")</f>
        <v/>
      </c>
      <c r="K3" s="19"/>
      <c r="L3" s="33"/>
      <c r="M3" s="33"/>
      <c r="N3" s="33"/>
      <c r="O3" s="19"/>
      <c r="P3" s="33"/>
      <c r="Q3" s="33"/>
      <c r="R3" s="33"/>
      <c r="S3" s="33"/>
      <c r="T3" s="33" t="str">
        <f>IF(LEN(KL!P3)&gt;0,UPPER(KL!P3),"")</f>
        <v/>
      </c>
      <c r="U3" s="33"/>
      <c r="V3" s="19"/>
      <c r="W3" s="33" t="str">
        <f>IF(LEN('ÚHRADOVÝ KATALOG VZP - ZP'!Q7)&gt;0,UPPER('ÚHRADOVÝ KATALOG VZP - ZP'!Q7),"")</f>
        <v/>
      </c>
      <c r="X3" s="19"/>
      <c r="Y3" s="19"/>
      <c r="Z3" s="33" t="str">
        <f>IF(LEN('ÚHRADOVÝ KATALOG VZP - ZP'!P7)&gt;0,UPPER('ÚHRADOVÝ KATALOG VZP - ZP'!P7),"")</f>
        <v/>
      </c>
      <c r="AA3" s="33"/>
      <c r="AB3" s="33" t="str">
        <f>IF(LEN('ÚHRADOVÝ KATALOG VZP - ZP'!K7)&gt;0,UPPER('ÚHRADOVÝ KATALOG VZP - ZP'!K7),"")</f>
        <v/>
      </c>
      <c r="AC3" s="19" t="str">
        <f>IF(LEN('ÚHRADOVÝ KATALOG VZP - ZP'!L7)&gt;0,UPPER('ÚHRADOVÝ KATALOG VZP - ZP'!L7),"")</f>
        <v/>
      </c>
      <c r="AD3" s="19" t="str">
        <f>IF(LEN('ÚHRADOVÝ KATALOG VZP - ZP'!J7)&gt;0,UPPER('ÚHRADOVÝ KATALOG VZP - ZP'!J7),"")</f>
        <v/>
      </c>
      <c r="AE3" s="33"/>
      <c r="AF3" s="33"/>
      <c r="AG3" s="33" t="str">
        <f>IF(LEN('ÚHRADOVÝ KATALOG VZP - ZP'!M7)&gt;0,UPPER('ÚHRADOVÝ KATALOG VZP - ZP'!M7),"")</f>
        <v/>
      </c>
      <c r="AH3" s="33"/>
      <c r="AI3" s="33"/>
      <c r="AJ3" s="33"/>
    </row>
    <row r="4" spans="1:36" s="18" customFormat="1" x14ac:dyDescent="0.2">
      <c r="A4" s="33" t="str">
        <f>IF('VZP - KONTROLA'!R8="NE",IF(LEN('ÚHRADOVÝ KATALOG VZP - ZP'!B8)=0,UPPER('ÚHRADOVÝ KATALOG VZP - ZP'!A8),UPPER('ÚHRADOVÝ KATALOG VZP - ZP'!B8)),"")</f>
        <v/>
      </c>
      <c r="B4" s="33" t="str">
        <f>IF(LEN('ÚHRADOVÝ KATALOG VZP - ZP'!C8)&gt;0,UPPER(SUBSTITUTE('ÚHRADOVÝ KATALOG VZP - ZP'!C8,CHAR(10)," ")),"")</f>
        <v/>
      </c>
      <c r="C4" s="33" t="str">
        <f>IF(LEN('ÚHRADOVÝ KATALOG VZP - ZP'!D8)&gt;0,UPPER(SUBSTITUTE('ÚHRADOVÝ KATALOG VZP - ZP'!D8,CHAR(10)," ")),"")</f>
        <v/>
      </c>
      <c r="D4" s="33" t="str">
        <f>IF(LEN('ÚHRADOVÝ KATALOG VZP - ZP'!F8)&gt;0,UPPER('ÚHRADOVÝ KATALOG VZP - ZP'!F8),"")</f>
        <v/>
      </c>
      <c r="E4" s="33" t="str">
        <f>IF(LEN('ÚHRADOVÝ KATALOG VZP - ZP'!E8)&gt;0,UPPER('ÚHRADOVÝ KATALOG VZP - ZP'!E8),"")</f>
        <v/>
      </c>
      <c r="F4" s="33" t="str">
        <f>IF(LEN('ÚHRADOVÝ KATALOG VZP - ZP'!G8)&gt;0,UPPER('ÚHRADOVÝ KATALOG VZP - ZP'!G8),"")</f>
        <v/>
      </c>
      <c r="G4" s="33" t="str">
        <f>IF(LEN('ÚHRADOVÝ KATALOG VZP - ZP'!H8)&gt;0,UPPER('ÚHRADOVÝ KATALOG VZP - ZP'!H8),"")</f>
        <v/>
      </c>
      <c r="H4" s="33" t="str">
        <f>IF(LEN('ÚHRADOVÝ KATALOG VZP - ZP'!I8)&gt;0,UPPER('ÚHRADOVÝ KATALOG VZP - ZP'!I8),"")</f>
        <v/>
      </c>
      <c r="I4" s="19" t="str">
        <f>IF(LEN(KL!N4)&gt;0,ROUND(UPPER(KL!N4),2),"")</f>
        <v/>
      </c>
      <c r="J4" s="19" t="str">
        <f>IF('ÚHRADOVÝ KATALOG VZP - ZP'!N8&gt;0,ROUND(UPPER('ÚHRADOVÝ KATALOG VZP - ZP'!N8),2),"")</f>
        <v/>
      </c>
      <c r="K4" s="19"/>
      <c r="L4" s="33"/>
      <c r="M4" s="33"/>
      <c r="N4" s="33"/>
      <c r="O4" s="19"/>
      <c r="P4" s="33"/>
      <c r="Q4" s="33"/>
      <c r="R4" s="33"/>
      <c r="S4" s="33"/>
      <c r="T4" s="33" t="str">
        <f>IF(LEN(KL!P4)&gt;0,UPPER(KL!P4),"")</f>
        <v/>
      </c>
      <c r="U4" s="33"/>
      <c r="V4" s="19"/>
      <c r="W4" s="33" t="str">
        <f>IF(LEN('ÚHRADOVÝ KATALOG VZP - ZP'!Q8)&gt;0,UPPER('ÚHRADOVÝ KATALOG VZP - ZP'!Q8),"")</f>
        <v/>
      </c>
      <c r="X4" s="19"/>
      <c r="Y4" s="19"/>
      <c r="Z4" s="33" t="str">
        <f>IF(LEN('ÚHRADOVÝ KATALOG VZP - ZP'!P8)&gt;0,UPPER('ÚHRADOVÝ KATALOG VZP - ZP'!P8),"")</f>
        <v/>
      </c>
      <c r="AA4" s="33"/>
      <c r="AB4" s="33" t="str">
        <f>IF(LEN('ÚHRADOVÝ KATALOG VZP - ZP'!K8)&gt;0,UPPER('ÚHRADOVÝ KATALOG VZP - ZP'!K8),"")</f>
        <v/>
      </c>
      <c r="AC4" s="19" t="str">
        <f>IF(LEN('ÚHRADOVÝ KATALOG VZP - ZP'!L8)&gt;0,UPPER('ÚHRADOVÝ KATALOG VZP - ZP'!L8),"")</f>
        <v/>
      </c>
      <c r="AD4" s="19" t="str">
        <f>IF(LEN('ÚHRADOVÝ KATALOG VZP - ZP'!J8)&gt;0,UPPER('ÚHRADOVÝ KATALOG VZP - ZP'!J8),"")</f>
        <v/>
      </c>
      <c r="AE4" s="33"/>
      <c r="AF4" s="33"/>
      <c r="AG4" s="33" t="str">
        <f>IF(LEN('ÚHRADOVÝ KATALOG VZP - ZP'!M8)&gt;0,UPPER('ÚHRADOVÝ KATALOG VZP - ZP'!M8),"")</f>
        <v/>
      </c>
      <c r="AH4" s="33"/>
      <c r="AI4" s="33"/>
      <c r="AJ4" s="33"/>
    </row>
    <row r="5" spans="1:36" s="18" customFormat="1" x14ac:dyDescent="0.2">
      <c r="A5" s="33" t="str">
        <f>IF('VZP - KONTROLA'!R9="NE",IF(LEN('ÚHRADOVÝ KATALOG VZP - ZP'!B9)=0,UPPER('ÚHRADOVÝ KATALOG VZP - ZP'!A9),UPPER('ÚHRADOVÝ KATALOG VZP - ZP'!B9)),"")</f>
        <v/>
      </c>
      <c r="B5" s="33" t="str">
        <f>IF(LEN('ÚHRADOVÝ KATALOG VZP - ZP'!C9)&gt;0,UPPER(SUBSTITUTE('ÚHRADOVÝ KATALOG VZP - ZP'!C9,CHAR(10)," ")),"")</f>
        <v/>
      </c>
      <c r="C5" s="33" t="str">
        <f>IF(LEN('ÚHRADOVÝ KATALOG VZP - ZP'!D9)&gt;0,UPPER(SUBSTITUTE('ÚHRADOVÝ KATALOG VZP - ZP'!D9,CHAR(10)," ")),"")</f>
        <v/>
      </c>
      <c r="D5" s="33" t="str">
        <f>IF(LEN('ÚHRADOVÝ KATALOG VZP - ZP'!F9)&gt;0,UPPER('ÚHRADOVÝ KATALOG VZP - ZP'!F9),"")</f>
        <v/>
      </c>
      <c r="E5" s="33" t="str">
        <f>IF(LEN('ÚHRADOVÝ KATALOG VZP - ZP'!E9)&gt;0,UPPER('ÚHRADOVÝ KATALOG VZP - ZP'!E9),"")</f>
        <v/>
      </c>
      <c r="F5" s="33" t="str">
        <f>IF(LEN('ÚHRADOVÝ KATALOG VZP - ZP'!G9)&gt;0,UPPER('ÚHRADOVÝ KATALOG VZP - ZP'!G9),"")</f>
        <v/>
      </c>
      <c r="G5" s="33" t="str">
        <f>IF(LEN('ÚHRADOVÝ KATALOG VZP - ZP'!H9)&gt;0,UPPER('ÚHRADOVÝ KATALOG VZP - ZP'!H9),"")</f>
        <v/>
      </c>
      <c r="H5" s="33" t="str">
        <f>IF(LEN('ÚHRADOVÝ KATALOG VZP - ZP'!I9)&gt;0,UPPER('ÚHRADOVÝ KATALOG VZP - ZP'!I9),"")</f>
        <v/>
      </c>
      <c r="I5" s="19" t="str">
        <f>IF(LEN(KL!N5)&gt;0,ROUND(UPPER(KL!N5),2),"")</f>
        <v/>
      </c>
      <c r="J5" s="19" t="str">
        <f>IF('ÚHRADOVÝ KATALOG VZP - ZP'!N9&gt;0,ROUND(UPPER('ÚHRADOVÝ KATALOG VZP - ZP'!N9),2),"")</f>
        <v/>
      </c>
      <c r="K5" s="19"/>
      <c r="L5" s="33"/>
      <c r="M5" s="33"/>
      <c r="N5" s="33"/>
      <c r="O5" s="19"/>
      <c r="P5" s="33"/>
      <c r="Q5" s="33"/>
      <c r="R5" s="33"/>
      <c r="S5" s="33"/>
      <c r="T5" s="33" t="str">
        <f>IF(LEN(KL!P5)&gt;0,UPPER(KL!P5),"")</f>
        <v/>
      </c>
      <c r="U5" s="33"/>
      <c r="V5" s="19"/>
      <c r="W5" s="33" t="str">
        <f>IF(LEN('ÚHRADOVÝ KATALOG VZP - ZP'!Q9)&gt;0,UPPER('ÚHRADOVÝ KATALOG VZP - ZP'!Q9),"")</f>
        <v/>
      </c>
      <c r="X5" s="19"/>
      <c r="Y5" s="19"/>
      <c r="Z5" s="33" t="str">
        <f>IF(LEN('ÚHRADOVÝ KATALOG VZP - ZP'!P9)&gt;0,UPPER('ÚHRADOVÝ KATALOG VZP - ZP'!P9),"")</f>
        <v/>
      </c>
      <c r="AA5" s="33"/>
      <c r="AB5" s="33" t="str">
        <f>IF(LEN('ÚHRADOVÝ KATALOG VZP - ZP'!K9)&gt;0,UPPER('ÚHRADOVÝ KATALOG VZP - ZP'!K9),"")</f>
        <v/>
      </c>
      <c r="AC5" s="19" t="str">
        <f>IF(LEN('ÚHRADOVÝ KATALOG VZP - ZP'!L9)&gt;0,UPPER('ÚHRADOVÝ KATALOG VZP - ZP'!L9),"")</f>
        <v/>
      </c>
      <c r="AD5" s="19" t="str">
        <f>IF(LEN('ÚHRADOVÝ KATALOG VZP - ZP'!J9)&gt;0,UPPER('ÚHRADOVÝ KATALOG VZP - ZP'!J9),"")</f>
        <v/>
      </c>
      <c r="AE5" s="33"/>
      <c r="AF5" s="33"/>
      <c r="AG5" s="33" t="str">
        <f>IF(LEN('ÚHRADOVÝ KATALOG VZP - ZP'!M9)&gt;0,UPPER('ÚHRADOVÝ KATALOG VZP - ZP'!M9),"")</f>
        <v/>
      </c>
      <c r="AH5" s="33"/>
      <c r="AI5" s="33"/>
      <c r="AJ5" s="33"/>
    </row>
    <row r="6" spans="1:36" s="18" customFormat="1" x14ac:dyDescent="0.2">
      <c r="A6" s="33" t="str">
        <f>IF('VZP - KONTROLA'!R10="NE",IF(LEN('ÚHRADOVÝ KATALOG VZP - ZP'!B10)=0,UPPER('ÚHRADOVÝ KATALOG VZP - ZP'!A10),UPPER('ÚHRADOVÝ KATALOG VZP - ZP'!B10)),"")</f>
        <v/>
      </c>
      <c r="B6" s="33" t="str">
        <f>IF(LEN('ÚHRADOVÝ KATALOG VZP - ZP'!C10)&gt;0,UPPER(SUBSTITUTE('ÚHRADOVÝ KATALOG VZP - ZP'!C10,CHAR(10)," ")),"")</f>
        <v/>
      </c>
      <c r="C6" s="33" t="str">
        <f>IF(LEN('ÚHRADOVÝ KATALOG VZP - ZP'!D10)&gt;0,UPPER(SUBSTITUTE('ÚHRADOVÝ KATALOG VZP - ZP'!D10,CHAR(10)," ")),"")</f>
        <v/>
      </c>
      <c r="D6" s="33" t="str">
        <f>IF(LEN('ÚHRADOVÝ KATALOG VZP - ZP'!F10)&gt;0,UPPER('ÚHRADOVÝ KATALOG VZP - ZP'!F10),"")</f>
        <v/>
      </c>
      <c r="E6" s="33" t="str">
        <f>IF(LEN('ÚHRADOVÝ KATALOG VZP - ZP'!E10)&gt;0,UPPER('ÚHRADOVÝ KATALOG VZP - ZP'!E10),"")</f>
        <v/>
      </c>
      <c r="F6" s="33" t="str">
        <f>IF(LEN('ÚHRADOVÝ KATALOG VZP - ZP'!G10)&gt;0,UPPER('ÚHRADOVÝ KATALOG VZP - ZP'!G10),"")</f>
        <v/>
      </c>
      <c r="G6" s="33" t="str">
        <f>IF(LEN('ÚHRADOVÝ KATALOG VZP - ZP'!H10)&gt;0,UPPER('ÚHRADOVÝ KATALOG VZP - ZP'!H10),"")</f>
        <v/>
      </c>
      <c r="H6" s="33" t="str">
        <f>IF(LEN('ÚHRADOVÝ KATALOG VZP - ZP'!I10)&gt;0,UPPER('ÚHRADOVÝ KATALOG VZP - ZP'!I10),"")</f>
        <v/>
      </c>
      <c r="I6" s="19" t="str">
        <f>IF(LEN(KL!N6)&gt;0,ROUND(UPPER(KL!N6),2),"")</f>
        <v/>
      </c>
      <c r="J6" s="19" t="str">
        <f>IF('ÚHRADOVÝ KATALOG VZP - ZP'!N10&gt;0,ROUND(UPPER('ÚHRADOVÝ KATALOG VZP - ZP'!N10),2),"")</f>
        <v/>
      </c>
      <c r="K6" s="19"/>
      <c r="L6" s="33"/>
      <c r="M6" s="33"/>
      <c r="N6" s="33"/>
      <c r="O6" s="19"/>
      <c r="P6" s="33"/>
      <c r="Q6" s="33"/>
      <c r="R6" s="33"/>
      <c r="S6" s="33"/>
      <c r="T6" s="33" t="str">
        <f>IF(LEN(KL!P6)&gt;0,UPPER(KL!P6),"")</f>
        <v/>
      </c>
      <c r="U6" s="33"/>
      <c r="V6" s="19"/>
      <c r="W6" s="33" t="str">
        <f>IF(LEN('ÚHRADOVÝ KATALOG VZP - ZP'!Q10)&gt;0,UPPER('ÚHRADOVÝ KATALOG VZP - ZP'!Q10),"")</f>
        <v/>
      </c>
      <c r="X6" s="19"/>
      <c r="Y6" s="19"/>
      <c r="Z6" s="33" t="str">
        <f>IF(LEN('ÚHRADOVÝ KATALOG VZP - ZP'!P10)&gt;0,UPPER('ÚHRADOVÝ KATALOG VZP - ZP'!P10),"")</f>
        <v/>
      </c>
      <c r="AA6" s="33"/>
      <c r="AB6" s="33" t="str">
        <f>IF(LEN('ÚHRADOVÝ KATALOG VZP - ZP'!K10)&gt;0,UPPER('ÚHRADOVÝ KATALOG VZP - ZP'!K10),"")</f>
        <v/>
      </c>
      <c r="AC6" s="19" t="str">
        <f>IF(LEN('ÚHRADOVÝ KATALOG VZP - ZP'!L10)&gt;0,UPPER('ÚHRADOVÝ KATALOG VZP - ZP'!L10),"")</f>
        <v/>
      </c>
      <c r="AD6" s="19" t="str">
        <f>IF(LEN('ÚHRADOVÝ KATALOG VZP - ZP'!J10)&gt;0,UPPER('ÚHRADOVÝ KATALOG VZP - ZP'!J10),"")</f>
        <v/>
      </c>
      <c r="AE6" s="33"/>
      <c r="AF6" s="33"/>
      <c r="AG6" s="33" t="str">
        <f>IF(LEN('ÚHRADOVÝ KATALOG VZP - ZP'!M10)&gt;0,UPPER('ÚHRADOVÝ KATALOG VZP - ZP'!M10),"")</f>
        <v/>
      </c>
      <c r="AH6" s="33"/>
      <c r="AI6" s="33"/>
      <c r="AJ6" s="33"/>
    </row>
    <row r="7" spans="1:36" s="18" customFormat="1" x14ac:dyDescent="0.2">
      <c r="A7" s="33" t="str">
        <f>IF('VZP - KONTROLA'!R11="NE",IF(LEN('ÚHRADOVÝ KATALOG VZP - ZP'!B11)=0,UPPER('ÚHRADOVÝ KATALOG VZP - ZP'!A11),UPPER('ÚHRADOVÝ KATALOG VZP - ZP'!B11)),"")</f>
        <v/>
      </c>
      <c r="B7" s="33" t="str">
        <f>IF(LEN('ÚHRADOVÝ KATALOG VZP - ZP'!C11)&gt;0,UPPER(SUBSTITUTE('ÚHRADOVÝ KATALOG VZP - ZP'!C11,CHAR(10)," ")),"")</f>
        <v/>
      </c>
      <c r="C7" s="33" t="str">
        <f>IF(LEN('ÚHRADOVÝ KATALOG VZP - ZP'!D11)&gt;0,UPPER(SUBSTITUTE('ÚHRADOVÝ KATALOG VZP - ZP'!D11,CHAR(10)," ")),"")</f>
        <v/>
      </c>
      <c r="D7" s="33" t="str">
        <f>IF(LEN('ÚHRADOVÝ KATALOG VZP - ZP'!F11)&gt;0,UPPER('ÚHRADOVÝ KATALOG VZP - ZP'!F11),"")</f>
        <v/>
      </c>
      <c r="E7" s="33" t="str">
        <f>IF(LEN('ÚHRADOVÝ KATALOG VZP - ZP'!E11)&gt;0,UPPER('ÚHRADOVÝ KATALOG VZP - ZP'!E11),"")</f>
        <v/>
      </c>
      <c r="F7" s="33" t="str">
        <f>IF(LEN('ÚHRADOVÝ KATALOG VZP - ZP'!G11)&gt;0,UPPER('ÚHRADOVÝ KATALOG VZP - ZP'!G11),"")</f>
        <v/>
      </c>
      <c r="G7" s="33" t="str">
        <f>IF(LEN('ÚHRADOVÝ KATALOG VZP - ZP'!H11)&gt;0,UPPER('ÚHRADOVÝ KATALOG VZP - ZP'!H11),"")</f>
        <v/>
      </c>
      <c r="H7" s="33" t="str">
        <f>IF(LEN('ÚHRADOVÝ KATALOG VZP - ZP'!I11)&gt;0,UPPER('ÚHRADOVÝ KATALOG VZP - ZP'!I11),"")</f>
        <v/>
      </c>
      <c r="I7" s="19" t="str">
        <f>IF(LEN(KL!N7)&gt;0,ROUND(UPPER(KL!N7),2),"")</f>
        <v/>
      </c>
      <c r="J7" s="19" t="str">
        <f>IF('ÚHRADOVÝ KATALOG VZP - ZP'!N11&gt;0,ROUND(UPPER('ÚHRADOVÝ KATALOG VZP - ZP'!N11),2),"")</f>
        <v/>
      </c>
      <c r="K7" s="19"/>
      <c r="L7" s="33"/>
      <c r="M7" s="33"/>
      <c r="N7" s="33"/>
      <c r="O7" s="19"/>
      <c r="P7" s="33"/>
      <c r="Q7" s="33"/>
      <c r="R7" s="33"/>
      <c r="S7" s="33"/>
      <c r="T7" s="33" t="str">
        <f>IF(LEN(KL!P7)&gt;0,UPPER(KL!P7),"")</f>
        <v/>
      </c>
      <c r="U7" s="33"/>
      <c r="V7" s="19"/>
      <c r="W7" s="33" t="str">
        <f>IF(LEN('ÚHRADOVÝ KATALOG VZP - ZP'!Q11)&gt;0,UPPER('ÚHRADOVÝ KATALOG VZP - ZP'!Q11),"")</f>
        <v/>
      </c>
      <c r="X7" s="19"/>
      <c r="Y7" s="19"/>
      <c r="Z7" s="33" t="str">
        <f>IF(LEN('ÚHRADOVÝ KATALOG VZP - ZP'!P11)&gt;0,UPPER('ÚHRADOVÝ KATALOG VZP - ZP'!P11),"")</f>
        <v/>
      </c>
      <c r="AA7" s="33"/>
      <c r="AB7" s="33" t="str">
        <f>IF(LEN('ÚHRADOVÝ KATALOG VZP - ZP'!K11)&gt;0,UPPER('ÚHRADOVÝ KATALOG VZP - ZP'!K11),"")</f>
        <v/>
      </c>
      <c r="AC7" s="19" t="str">
        <f>IF(LEN('ÚHRADOVÝ KATALOG VZP - ZP'!L11)&gt;0,UPPER('ÚHRADOVÝ KATALOG VZP - ZP'!L11),"")</f>
        <v/>
      </c>
      <c r="AD7" s="19" t="str">
        <f>IF(LEN('ÚHRADOVÝ KATALOG VZP - ZP'!J11)&gt;0,UPPER('ÚHRADOVÝ KATALOG VZP - ZP'!J11),"")</f>
        <v/>
      </c>
      <c r="AE7" s="33"/>
      <c r="AF7" s="33"/>
      <c r="AG7" s="33" t="str">
        <f>IF(LEN('ÚHRADOVÝ KATALOG VZP - ZP'!M11)&gt;0,UPPER('ÚHRADOVÝ KATALOG VZP - ZP'!M11),"")</f>
        <v/>
      </c>
      <c r="AH7" s="33"/>
      <c r="AI7" s="33"/>
      <c r="AJ7" s="33"/>
    </row>
    <row r="8" spans="1:36" s="18" customFormat="1" x14ac:dyDescent="0.2">
      <c r="A8" s="33" t="str">
        <f>IF('VZP - KONTROLA'!R12="NE",IF(LEN('ÚHRADOVÝ KATALOG VZP - ZP'!B12)=0,UPPER('ÚHRADOVÝ KATALOG VZP - ZP'!A12),UPPER('ÚHRADOVÝ KATALOG VZP - ZP'!B12)),"")</f>
        <v/>
      </c>
      <c r="B8" s="33" t="str">
        <f>IF(LEN('ÚHRADOVÝ KATALOG VZP - ZP'!C12)&gt;0,UPPER(SUBSTITUTE('ÚHRADOVÝ KATALOG VZP - ZP'!C12,CHAR(10)," ")),"")</f>
        <v/>
      </c>
      <c r="C8" s="33" t="str">
        <f>IF(LEN('ÚHRADOVÝ KATALOG VZP - ZP'!D12)&gt;0,UPPER(SUBSTITUTE('ÚHRADOVÝ KATALOG VZP - ZP'!D12,CHAR(10)," ")),"")</f>
        <v/>
      </c>
      <c r="D8" s="33" t="str">
        <f>IF(LEN('ÚHRADOVÝ KATALOG VZP - ZP'!F12)&gt;0,UPPER('ÚHRADOVÝ KATALOG VZP - ZP'!F12),"")</f>
        <v/>
      </c>
      <c r="E8" s="33" t="str">
        <f>IF(LEN('ÚHRADOVÝ KATALOG VZP - ZP'!E12)&gt;0,UPPER('ÚHRADOVÝ KATALOG VZP - ZP'!E12),"")</f>
        <v/>
      </c>
      <c r="F8" s="33" t="str">
        <f>IF(LEN('ÚHRADOVÝ KATALOG VZP - ZP'!G12)&gt;0,UPPER('ÚHRADOVÝ KATALOG VZP - ZP'!G12),"")</f>
        <v/>
      </c>
      <c r="G8" s="33" t="str">
        <f>IF(LEN('ÚHRADOVÝ KATALOG VZP - ZP'!H12)&gt;0,UPPER('ÚHRADOVÝ KATALOG VZP - ZP'!H12),"")</f>
        <v/>
      </c>
      <c r="H8" s="33" t="str">
        <f>IF(LEN('ÚHRADOVÝ KATALOG VZP - ZP'!I12)&gt;0,UPPER('ÚHRADOVÝ KATALOG VZP - ZP'!I12),"")</f>
        <v/>
      </c>
      <c r="I8" s="19" t="str">
        <f>IF(LEN(KL!N8)&gt;0,ROUND(UPPER(KL!N8),2),"")</f>
        <v/>
      </c>
      <c r="J8" s="19" t="str">
        <f>IF('ÚHRADOVÝ KATALOG VZP - ZP'!N12&gt;0,ROUND(UPPER('ÚHRADOVÝ KATALOG VZP - ZP'!N12),2),"")</f>
        <v/>
      </c>
      <c r="K8" s="19"/>
      <c r="L8" s="33"/>
      <c r="M8" s="33"/>
      <c r="N8" s="33"/>
      <c r="O8" s="19"/>
      <c r="P8" s="33"/>
      <c r="Q8" s="33"/>
      <c r="R8" s="33"/>
      <c r="S8" s="33"/>
      <c r="T8" s="33" t="str">
        <f>IF(LEN(KL!P8)&gt;0,UPPER(KL!P8),"")</f>
        <v/>
      </c>
      <c r="U8" s="33"/>
      <c r="V8" s="19"/>
      <c r="W8" s="33" t="str">
        <f>IF(LEN('ÚHRADOVÝ KATALOG VZP - ZP'!Q12)&gt;0,UPPER('ÚHRADOVÝ KATALOG VZP - ZP'!Q12),"")</f>
        <v/>
      </c>
      <c r="X8" s="19"/>
      <c r="Y8" s="19"/>
      <c r="Z8" s="33" t="str">
        <f>IF(LEN('ÚHRADOVÝ KATALOG VZP - ZP'!P12)&gt;0,UPPER('ÚHRADOVÝ KATALOG VZP - ZP'!P12),"")</f>
        <v/>
      </c>
      <c r="AA8" s="33"/>
      <c r="AB8" s="33" t="str">
        <f>IF(LEN('ÚHRADOVÝ KATALOG VZP - ZP'!K12)&gt;0,UPPER('ÚHRADOVÝ KATALOG VZP - ZP'!K12),"")</f>
        <v/>
      </c>
      <c r="AC8" s="19" t="str">
        <f>IF(LEN('ÚHRADOVÝ KATALOG VZP - ZP'!L12)&gt;0,UPPER('ÚHRADOVÝ KATALOG VZP - ZP'!L12),"")</f>
        <v/>
      </c>
      <c r="AD8" s="19" t="str">
        <f>IF(LEN('ÚHRADOVÝ KATALOG VZP - ZP'!J12)&gt;0,UPPER('ÚHRADOVÝ KATALOG VZP - ZP'!J12),"")</f>
        <v/>
      </c>
      <c r="AE8" s="33"/>
      <c r="AF8" s="33"/>
      <c r="AG8" s="33" t="str">
        <f>IF(LEN('ÚHRADOVÝ KATALOG VZP - ZP'!M12)&gt;0,UPPER('ÚHRADOVÝ KATALOG VZP - ZP'!M12),"")</f>
        <v/>
      </c>
      <c r="AH8" s="33"/>
      <c r="AI8" s="33"/>
      <c r="AJ8" s="33"/>
    </row>
    <row r="9" spans="1:36" s="18" customFormat="1" x14ac:dyDescent="0.2">
      <c r="A9" s="33" t="str">
        <f>IF('VZP - KONTROLA'!R13="NE",IF(LEN('ÚHRADOVÝ KATALOG VZP - ZP'!B13)=0,UPPER('ÚHRADOVÝ KATALOG VZP - ZP'!A13),UPPER('ÚHRADOVÝ KATALOG VZP - ZP'!B13)),"")</f>
        <v/>
      </c>
      <c r="B9" s="33" t="str">
        <f>IF(LEN('ÚHRADOVÝ KATALOG VZP - ZP'!C13)&gt;0,UPPER(SUBSTITUTE('ÚHRADOVÝ KATALOG VZP - ZP'!C13,CHAR(10)," ")),"")</f>
        <v/>
      </c>
      <c r="C9" s="33" t="str">
        <f>IF(LEN('ÚHRADOVÝ KATALOG VZP - ZP'!D13)&gt;0,UPPER(SUBSTITUTE('ÚHRADOVÝ KATALOG VZP - ZP'!D13,CHAR(10)," ")),"")</f>
        <v/>
      </c>
      <c r="D9" s="33" t="str">
        <f>IF(LEN('ÚHRADOVÝ KATALOG VZP - ZP'!F13)&gt;0,UPPER('ÚHRADOVÝ KATALOG VZP - ZP'!F13),"")</f>
        <v/>
      </c>
      <c r="E9" s="33" t="str">
        <f>IF(LEN('ÚHRADOVÝ KATALOG VZP - ZP'!E13)&gt;0,UPPER('ÚHRADOVÝ KATALOG VZP - ZP'!E13),"")</f>
        <v/>
      </c>
      <c r="F9" s="33" t="str">
        <f>IF(LEN('ÚHRADOVÝ KATALOG VZP - ZP'!G13)&gt;0,UPPER('ÚHRADOVÝ KATALOG VZP - ZP'!G13),"")</f>
        <v/>
      </c>
      <c r="G9" s="33" t="str">
        <f>IF(LEN('ÚHRADOVÝ KATALOG VZP - ZP'!H13)&gt;0,UPPER('ÚHRADOVÝ KATALOG VZP - ZP'!H13),"")</f>
        <v/>
      </c>
      <c r="H9" s="33" t="str">
        <f>IF(LEN('ÚHRADOVÝ KATALOG VZP - ZP'!I13)&gt;0,UPPER('ÚHRADOVÝ KATALOG VZP - ZP'!I13),"")</f>
        <v/>
      </c>
      <c r="I9" s="19" t="str">
        <f>IF(LEN(KL!N9)&gt;0,ROUND(UPPER(KL!N9),2),"")</f>
        <v/>
      </c>
      <c r="J9" s="19" t="str">
        <f>IF('ÚHRADOVÝ KATALOG VZP - ZP'!N13&gt;0,ROUND(UPPER('ÚHRADOVÝ KATALOG VZP - ZP'!N13),2),"")</f>
        <v/>
      </c>
      <c r="K9" s="19"/>
      <c r="L9" s="33"/>
      <c r="M9" s="33"/>
      <c r="N9" s="33"/>
      <c r="O9" s="19"/>
      <c r="P9" s="33"/>
      <c r="Q9" s="33"/>
      <c r="R9" s="33"/>
      <c r="S9" s="33"/>
      <c r="T9" s="33" t="str">
        <f>IF(LEN(KL!P9)&gt;0,UPPER(KL!P9),"")</f>
        <v/>
      </c>
      <c r="U9" s="33"/>
      <c r="V9" s="19"/>
      <c r="W9" s="33" t="str">
        <f>IF(LEN('ÚHRADOVÝ KATALOG VZP - ZP'!Q13)&gt;0,UPPER('ÚHRADOVÝ KATALOG VZP - ZP'!Q13),"")</f>
        <v/>
      </c>
      <c r="X9" s="19"/>
      <c r="Y9" s="19"/>
      <c r="Z9" s="33" t="str">
        <f>IF(LEN('ÚHRADOVÝ KATALOG VZP - ZP'!P13)&gt;0,UPPER('ÚHRADOVÝ KATALOG VZP - ZP'!P13),"")</f>
        <v/>
      </c>
      <c r="AA9" s="33"/>
      <c r="AB9" s="33" t="str">
        <f>IF(LEN('ÚHRADOVÝ KATALOG VZP - ZP'!K13)&gt;0,UPPER('ÚHRADOVÝ KATALOG VZP - ZP'!K13),"")</f>
        <v/>
      </c>
      <c r="AC9" s="19" t="str">
        <f>IF(LEN('ÚHRADOVÝ KATALOG VZP - ZP'!L13)&gt;0,UPPER('ÚHRADOVÝ KATALOG VZP - ZP'!L13),"")</f>
        <v/>
      </c>
      <c r="AD9" s="19" t="str">
        <f>IF(LEN('ÚHRADOVÝ KATALOG VZP - ZP'!J13)&gt;0,UPPER('ÚHRADOVÝ KATALOG VZP - ZP'!J13),"")</f>
        <v/>
      </c>
      <c r="AE9" s="33"/>
      <c r="AF9" s="33"/>
      <c r="AG9" s="33" t="str">
        <f>IF(LEN('ÚHRADOVÝ KATALOG VZP - ZP'!M13)&gt;0,UPPER('ÚHRADOVÝ KATALOG VZP - ZP'!M13),"")</f>
        <v/>
      </c>
      <c r="AH9" s="33"/>
      <c r="AI9" s="33"/>
      <c r="AJ9" s="33"/>
    </row>
    <row r="10" spans="1:36" s="18" customFormat="1" x14ac:dyDescent="0.2">
      <c r="A10" s="33" t="str">
        <f>IF('VZP - KONTROLA'!R14="NE",IF(LEN('ÚHRADOVÝ KATALOG VZP - ZP'!B14)=0,UPPER('ÚHRADOVÝ KATALOG VZP - ZP'!A14),UPPER('ÚHRADOVÝ KATALOG VZP - ZP'!B14)),"")</f>
        <v/>
      </c>
      <c r="B10" s="33" t="str">
        <f>IF(LEN('ÚHRADOVÝ KATALOG VZP - ZP'!C14)&gt;0,UPPER(SUBSTITUTE('ÚHRADOVÝ KATALOG VZP - ZP'!C14,CHAR(10)," ")),"")</f>
        <v/>
      </c>
      <c r="C10" s="33" t="str">
        <f>IF(LEN('ÚHRADOVÝ KATALOG VZP - ZP'!D14)&gt;0,UPPER(SUBSTITUTE('ÚHRADOVÝ KATALOG VZP - ZP'!D14,CHAR(10)," ")),"")</f>
        <v/>
      </c>
      <c r="D10" s="33" t="str">
        <f>IF(LEN('ÚHRADOVÝ KATALOG VZP - ZP'!F14)&gt;0,UPPER('ÚHRADOVÝ KATALOG VZP - ZP'!F14),"")</f>
        <v/>
      </c>
      <c r="E10" s="33" t="str">
        <f>IF(LEN('ÚHRADOVÝ KATALOG VZP - ZP'!E14)&gt;0,UPPER('ÚHRADOVÝ KATALOG VZP - ZP'!E14),"")</f>
        <v/>
      </c>
      <c r="F10" s="33" t="str">
        <f>IF(LEN('ÚHRADOVÝ KATALOG VZP - ZP'!G14)&gt;0,UPPER('ÚHRADOVÝ KATALOG VZP - ZP'!G14),"")</f>
        <v/>
      </c>
      <c r="G10" s="33" t="str">
        <f>IF(LEN('ÚHRADOVÝ KATALOG VZP - ZP'!H14)&gt;0,UPPER('ÚHRADOVÝ KATALOG VZP - ZP'!H14),"")</f>
        <v/>
      </c>
      <c r="H10" s="33" t="str">
        <f>IF(LEN('ÚHRADOVÝ KATALOG VZP - ZP'!I14)&gt;0,UPPER('ÚHRADOVÝ KATALOG VZP - ZP'!I14),"")</f>
        <v/>
      </c>
      <c r="I10" s="19" t="str">
        <f>IF(LEN(KL!N10)&gt;0,ROUND(UPPER(KL!N10),2),"")</f>
        <v/>
      </c>
      <c r="J10" s="19" t="str">
        <f>IF('ÚHRADOVÝ KATALOG VZP - ZP'!N14&gt;0,ROUND(UPPER('ÚHRADOVÝ KATALOG VZP - ZP'!N14),2),"")</f>
        <v/>
      </c>
      <c r="K10" s="19"/>
      <c r="L10" s="33"/>
      <c r="M10" s="33"/>
      <c r="N10" s="33"/>
      <c r="O10" s="19"/>
      <c r="P10" s="33"/>
      <c r="Q10" s="33"/>
      <c r="R10" s="33"/>
      <c r="S10" s="33"/>
      <c r="T10" s="33" t="str">
        <f>IF(LEN(KL!P10)&gt;0,UPPER(KL!P10),"")</f>
        <v/>
      </c>
      <c r="U10" s="33"/>
      <c r="V10" s="19"/>
      <c r="W10" s="33" t="str">
        <f>IF(LEN('ÚHRADOVÝ KATALOG VZP - ZP'!Q14)&gt;0,UPPER('ÚHRADOVÝ KATALOG VZP - ZP'!Q14),"")</f>
        <v/>
      </c>
      <c r="X10" s="19"/>
      <c r="Y10" s="19"/>
      <c r="Z10" s="33" t="str">
        <f>IF(LEN('ÚHRADOVÝ KATALOG VZP - ZP'!P14)&gt;0,UPPER('ÚHRADOVÝ KATALOG VZP - ZP'!P14),"")</f>
        <v/>
      </c>
      <c r="AA10" s="33"/>
      <c r="AB10" s="33" t="str">
        <f>IF(LEN('ÚHRADOVÝ KATALOG VZP - ZP'!K14)&gt;0,UPPER('ÚHRADOVÝ KATALOG VZP - ZP'!K14),"")</f>
        <v/>
      </c>
      <c r="AC10" s="19" t="str">
        <f>IF(LEN('ÚHRADOVÝ KATALOG VZP - ZP'!L14)&gt;0,UPPER('ÚHRADOVÝ KATALOG VZP - ZP'!L14),"")</f>
        <v/>
      </c>
      <c r="AD10" s="19" t="str">
        <f>IF(LEN('ÚHRADOVÝ KATALOG VZP - ZP'!J14)&gt;0,UPPER('ÚHRADOVÝ KATALOG VZP - ZP'!J14),"")</f>
        <v/>
      </c>
      <c r="AE10" s="33"/>
      <c r="AF10" s="33"/>
      <c r="AG10" s="33" t="str">
        <f>IF(LEN('ÚHRADOVÝ KATALOG VZP - ZP'!M14)&gt;0,UPPER('ÚHRADOVÝ KATALOG VZP - ZP'!M14),"")</f>
        <v/>
      </c>
      <c r="AH10" s="33"/>
      <c r="AI10" s="33"/>
      <c r="AJ10" s="33"/>
    </row>
    <row r="11" spans="1:36" s="18" customFormat="1" x14ac:dyDescent="0.2">
      <c r="A11" s="33" t="str">
        <f>IF('VZP - KONTROLA'!R15="NE",IF(LEN('ÚHRADOVÝ KATALOG VZP - ZP'!B15)=0,UPPER('ÚHRADOVÝ KATALOG VZP - ZP'!A15),UPPER('ÚHRADOVÝ KATALOG VZP - ZP'!B15)),"")</f>
        <v/>
      </c>
      <c r="B11" s="33" t="str">
        <f>IF(LEN('ÚHRADOVÝ KATALOG VZP - ZP'!C15)&gt;0,UPPER(SUBSTITUTE('ÚHRADOVÝ KATALOG VZP - ZP'!C15,CHAR(10)," ")),"")</f>
        <v/>
      </c>
      <c r="C11" s="33" t="str">
        <f>IF(LEN('ÚHRADOVÝ KATALOG VZP - ZP'!D15)&gt;0,UPPER(SUBSTITUTE('ÚHRADOVÝ KATALOG VZP - ZP'!D15,CHAR(10)," ")),"")</f>
        <v/>
      </c>
      <c r="D11" s="33" t="str">
        <f>IF(LEN('ÚHRADOVÝ KATALOG VZP - ZP'!F15)&gt;0,UPPER('ÚHRADOVÝ KATALOG VZP - ZP'!F15),"")</f>
        <v/>
      </c>
      <c r="E11" s="33" t="str">
        <f>IF(LEN('ÚHRADOVÝ KATALOG VZP - ZP'!E15)&gt;0,UPPER('ÚHRADOVÝ KATALOG VZP - ZP'!E15),"")</f>
        <v/>
      </c>
      <c r="F11" s="33" t="str">
        <f>IF(LEN('ÚHRADOVÝ KATALOG VZP - ZP'!G15)&gt;0,UPPER('ÚHRADOVÝ KATALOG VZP - ZP'!G15),"")</f>
        <v/>
      </c>
      <c r="G11" s="33" t="str">
        <f>IF(LEN('ÚHRADOVÝ KATALOG VZP - ZP'!H15)&gt;0,UPPER('ÚHRADOVÝ KATALOG VZP - ZP'!H15),"")</f>
        <v/>
      </c>
      <c r="H11" s="33" t="str">
        <f>IF(LEN('ÚHRADOVÝ KATALOG VZP - ZP'!I15)&gt;0,UPPER('ÚHRADOVÝ KATALOG VZP - ZP'!I15),"")</f>
        <v/>
      </c>
      <c r="I11" s="19" t="str">
        <f>IF(LEN(KL!N11)&gt;0,ROUND(UPPER(KL!N11),2),"")</f>
        <v/>
      </c>
      <c r="J11" s="19" t="str">
        <f>IF('ÚHRADOVÝ KATALOG VZP - ZP'!N15&gt;0,ROUND(UPPER('ÚHRADOVÝ KATALOG VZP - ZP'!N15),2),"")</f>
        <v/>
      </c>
      <c r="K11" s="19"/>
      <c r="L11" s="33"/>
      <c r="M11" s="33"/>
      <c r="N11" s="33"/>
      <c r="O11" s="19"/>
      <c r="P11" s="33"/>
      <c r="Q11" s="33"/>
      <c r="R11" s="33"/>
      <c r="S11" s="33"/>
      <c r="T11" s="33" t="str">
        <f>IF(LEN(KL!P11)&gt;0,UPPER(KL!P11),"")</f>
        <v/>
      </c>
      <c r="U11" s="33"/>
      <c r="V11" s="19"/>
      <c r="W11" s="33" t="str">
        <f>IF(LEN('ÚHRADOVÝ KATALOG VZP - ZP'!Q15)&gt;0,UPPER('ÚHRADOVÝ KATALOG VZP - ZP'!Q15),"")</f>
        <v/>
      </c>
      <c r="X11" s="19"/>
      <c r="Y11" s="19"/>
      <c r="Z11" s="33" t="str">
        <f>IF(LEN('ÚHRADOVÝ KATALOG VZP - ZP'!P15)&gt;0,UPPER('ÚHRADOVÝ KATALOG VZP - ZP'!P15),"")</f>
        <v/>
      </c>
      <c r="AA11" s="33"/>
      <c r="AB11" s="33" t="str">
        <f>IF(LEN('ÚHRADOVÝ KATALOG VZP - ZP'!K15)&gt;0,UPPER('ÚHRADOVÝ KATALOG VZP - ZP'!K15),"")</f>
        <v/>
      </c>
      <c r="AC11" s="19" t="str">
        <f>IF(LEN('ÚHRADOVÝ KATALOG VZP - ZP'!L15)&gt;0,UPPER('ÚHRADOVÝ KATALOG VZP - ZP'!L15),"")</f>
        <v/>
      </c>
      <c r="AD11" s="19" t="str">
        <f>IF(LEN('ÚHRADOVÝ KATALOG VZP - ZP'!J15)&gt;0,UPPER('ÚHRADOVÝ KATALOG VZP - ZP'!J15),"")</f>
        <v/>
      </c>
      <c r="AE11" s="33"/>
      <c r="AF11" s="33"/>
      <c r="AG11" s="33" t="str">
        <f>IF(LEN('ÚHRADOVÝ KATALOG VZP - ZP'!M15)&gt;0,UPPER('ÚHRADOVÝ KATALOG VZP - ZP'!M15),"")</f>
        <v/>
      </c>
      <c r="AH11" s="33"/>
      <c r="AI11" s="33"/>
      <c r="AJ11" s="33"/>
    </row>
    <row r="12" spans="1:36" s="18" customFormat="1" x14ac:dyDescent="0.2">
      <c r="A12" s="33" t="str">
        <f>IF('VZP - KONTROLA'!R16="NE",IF(LEN('ÚHRADOVÝ KATALOG VZP - ZP'!B16)=0,UPPER('ÚHRADOVÝ KATALOG VZP - ZP'!A16),UPPER('ÚHRADOVÝ KATALOG VZP - ZP'!B16)),"")</f>
        <v/>
      </c>
      <c r="B12" s="33" t="str">
        <f>IF(LEN('ÚHRADOVÝ KATALOG VZP - ZP'!C16)&gt;0,UPPER(SUBSTITUTE('ÚHRADOVÝ KATALOG VZP - ZP'!C16,CHAR(10)," ")),"")</f>
        <v/>
      </c>
      <c r="C12" s="33" t="str">
        <f>IF(LEN('ÚHRADOVÝ KATALOG VZP - ZP'!D16)&gt;0,UPPER(SUBSTITUTE('ÚHRADOVÝ KATALOG VZP - ZP'!D16,CHAR(10)," ")),"")</f>
        <v/>
      </c>
      <c r="D12" s="33" t="str">
        <f>IF(LEN('ÚHRADOVÝ KATALOG VZP - ZP'!F16)&gt;0,UPPER('ÚHRADOVÝ KATALOG VZP - ZP'!F16),"")</f>
        <v/>
      </c>
      <c r="E12" s="33" t="str">
        <f>IF(LEN('ÚHRADOVÝ KATALOG VZP - ZP'!E16)&gt;0,UPPER('ÚHRADOVÝ KATALOG VZP - ZP'!E16),"")</f>
        <v/>
      </c>
      <c r="F12" s="33" t="str">
        <f>IF(LEN('ÚHRADOVÝ KATALOG VZP - ZP'!G16)&gt;0,UPPER('ÚHRADOVÝ KATALOG VZP - ZP'!G16),"")</f>
        <v/>
      </c>
      <c r="G12" s="33" t="str">
        <f>IF(LEN('ÚHRADOVÝ KATALOG VZP - ZP'!H16)&gt;0,UPPER('ÚHRADOVÝ KATALOG VZP - ZP'!H16),"")</f>
        <v/>
      </c>
      <c r="H12" s="33" t="str">
        <f>IF(LEN('ÚHRADOVÝ KATALOG VZP - ZP'!I16)&gt;0,UPPER('ÚHRADOVÝ KATALOG VZP - ZP'!I16),"")</f>
        <v/>
      </c>
      <c r="I12" s="19" t="str">
        <f>IF(LEN(KL!N12)&gt;0,ROUND(UPPER(KL!N12),2),"")</f>
        <v/>
      </c>
      <c r="J12" s="19" t="str">
        <f>IF('ÚHRADOVÝ KATALOG VZP - ZP'!N16&gt;0,ROUND(UPPER('ÚHRADOVÝ KATALOG VZP - ZP'!N16),2),"")</f>
        <v/>
      </c>
      <c r="K12" s="19"/>
      <c r="L12" s="33"/>
      <c r="M12" s="33"/>
      <c r="N12" s="33"/>
      <c r="O12" s="19"/>
      <c r="P12" s="33"/>
      <c r="Q12" s="33"/>
      <c r="R12" s="33"/>
      <c r="S12" s="33"/>
      <c r="T12" s="33" t="str">
        <f>IF(LEN(KL!P12)&gt;0,UPPER(KL!P12),"")</f>
        <v/>
      </c>
      <c r="U12" s="33"/>
      <c r="V12" s="19"/>
      <c r="W12" s="33" t="str">
        <f>IF(LEN('ÚHRADOVÝ KATALOG VZP - ZP'!Q16)&gt;0,UPPER('ÚHRADOVÝ KATALOG VZP - ZP'!Q16),"")</f>
        <v/>
      </c>
      <c r="X12" s="19"/>
      <c r="Y12" s="19"/>
      <c r="Z12" s="33" t="str">
        <f>IF(LEN('ÚHRADOVÝ KATALOG VZP - ZP'!P16)&gt;0,UPPER('ÚHRADOVÝ KATALOG VZP - ZP'!P16),"")</f>
        <v/>
      </c>
      <c r="AA12" s="33"/>
      <c r="AB12" s="33" t="str">
        <f>IF(LEN('ÚHRADOVÝ KATALOG VZP - ZP'!K16)&gt;0,UPPER('ÚHRADOVÝ KATALOG VZP - ZP'!K16),"")</f>
        <v/>
      </c>
      <c r="AC12" s="19" t="str">
        <f>IF(LEN('ÚHRADOVÝ KATALOG VZP - ZP'!L16)&gt;0,UPPER('ÚHRADOVÝ KATALOG VZP - ZP'!L16),"")</f>
        <v/>
      </c>
      <c r="AD12" s="19" t="str">
        <f>IF(LEN('ÚHRADOVÝ KATALOG VZP - ZP'!J16)&gt;0,UPPER('ÚHRADOVÝ KATALOG VZP - ZP'!J16),"")</f>
        <v/>
      </c>
      <c r="AE12" s="33"/>
      <c r="AF12" s="33"/>
      <c r="AG12" s="33" t="str">
        <f>IF(LEN('ÚHRADOVÝ KATALOG VZP - ZP'!M16)&gt;0,UPPER('ÚHRADOVÝ KATALOG VZP - ZP'!M16),"")</f>
        <v/>
      </c>
      <c r="AH12" s="33"/>
      <c r="AI12" s="33"/>
      <c r="AJ12" s="33"/>
    </row>
    <row r="13" spans="1:36" s="18" customFormat="1" x14ac:dyDescent="0.2">
      <c r="A13" s="33" t="str">
        <f>IF('VZP - KONTROLA'!R17="NE",IF(LEN('ÚHRADOVÝ KATALOG VZP - ZP'!B17)=0,UPPER('ÚHRADOVÝ KATALOG VZP - ZP'!A17),UPPER('ÚHRADOVÝ KATALOG VZP - ZP'!B17)),"")</f>
        <v/>
      </c>
      <c r="B13" s="33" t="str">
        <f>IF(LEN('ÚHRADOVÝ KATALOG VZP - ZP'!C17)&gt;0,UPPER(SUBSTITUTE('ÚHRADOVÝ KATALOG VZP - ZP'!C17,CHAR(10)," ")),"")</f>
        <v/>
      </c>
      <c r="C13" s="33" t="str">
        <f>IF(LEN('ÚHRADOVÝ KATALOG VZP - ZP'!D17)&gt;0,UPPER(SUBSTITUTE('ÚHRADOVÝ KATALOG VZP - ZP'!D17,CHAR(10)," ")),"")</f>
        <v/>
      </c>
      <c r="D13" s="33" t="str">
        <f>IF(LEN('ÚHRADOVÝ KATALOG VZP - ZP'!F17)&gt;0,UPPER('ÚHRADOVÝ KATALOG VZP - ZP'!F17),"")</f>
        <v/>
      </c>
      <c r="E13" s="33" t="str">
        <f>IF(LEN('ÚHRADOVÝ KATALOG VZP - ZP'!E17)&gt;0,UPPER('ÚHRADOVÝ KATALOG VZP - ZP'!E17),"")</f>
        <v/>
      </c>
      <c r="F13" s="33" t="str">
        <f>IF(LEN('ÚHRADOVÝ KATALOG VZP - ZP'!G17)&gt;0,UPPER('ÚHRADOVÝ KATALOG VZP - ZP'!G17),"")</f>
        <v/>
      </c>
      <c r="G13" s="33" t="str">
        <f>IF(LEN('ÚHRADOVÝ KATALOG VZP - ZP'!H17)&gt;0,UPPER('ÚHRADOVÝ KATALOG VZP - ZP'!H17),"")</f>
        <v/>
      </c>
      <c r="H13" s="33" t="str">
        <f>IF(LEN('ÚHRADOVÝ KATALOG VZP - ZP'!I17)&gt;0,UPPER('ÚHRADOVÝ KATALOG VZP - ZP'!I17),"")</f>
        <v/>
      </c>
      <c r="I13" s="19" t="str">
        <f>IF(LEN(KL!N13)&gt;0,ROUND(UPPER(KL!N13),2),"")</f>
        <v/>
      </c>
      <c r="J13" s="19" t="str">
        <f>IF('ÚHRADOVÝ KATALOG VZP - ZP'!N17&gt;0,ROUND(UPPER('ÚHRADOVÝ KATALOG VZP - ZP'!N17),2),"")</f>
        <v/>
      </c>
      <c r="K13" s="19"/>
      <c r="L13" s="33"/>
      <c r="M13" s="33"/>
      <c r="N13" s="33"/>
      <c r="O13" s="19"/>
      <c r="P13" s="33"/>
      <c r="Q13" s="33"/>
      <c r="R13" s="33"/>
      <c r="S13" s="33"/>
      <c r="T13" s="33" t="str">
        <f>IF(LEN(KL!P13)&gt;0,UPPER(KL!P13),"")</f>
        <v/>
      </c>
      <c r="U13" s="33"/>
      <c r="V13" s="19"/>
      <c r="W13" s="33" t="str">
        <f>IF(LEN('ÚHRADOVÝ KATALOG VZP - ZP'!Q17)&gt;0,UPPER('ÚHRADOVÝ KATALOG VZP - ZP'!Q17),"")</f>
        <v/>
      </c>
      <c r="X13" s="19"/>
      <c r="Y13" s="19"/>
      <c r="Z13" s="33" t="str">
        <f>IF(LEN('ÚHRADOVÝ KATALOG VZP - ZP'!P17)&gt;0,UPPER('ÚHRADOVÝ KATALOG VZP - ZP'!P17),"")</f>
        <v/>
      </c>
      <c r="AA13" s="33"/>
      <c r="AB13" s="33" t="str">
        <f>IF(LEN('ÚHRADOVÝ KATALOG VZP - ZP'!K17)&gt;0,UPPER('ÚHRADOVÝ KATALOG VZP - ZP'!K17),"")</f>
        <v/>
      </c>
      <c r="AC13" s="19" t="str">
        <f>IF(LEN('ÚHRADOVÝ KATALOG VZP - ZP'!L17)&gt;0,UPPER('ÚHRADOVÝ KATALOG VZP - ZP'!L17),"")</f>
        <v/>
      </c>
      <c r="AD13" s="19" t="str">
        <f>IF(LEN('ÚHRADOVÝ KATALOG VZP - ZP'!J17)&gt;0,UPPER('ÚHRADOVÝ KATALOG VZP - ZP'!J17),"")</f>
        <v/>
      </c>
      <c r="AE13" s="33"/>
      <c r="AF13" s="33"/>
      <c r="AG13" s="33" t="str">
        <f>IF(LEN('ÚHRADOVÝ KATALOG VZP - ZP'!M17)&gt;0,UPPER('ÚHRADOVÝ KATALOG VZP - ZP'!M17),"")</f>
        <v/>
      </c>
      <c r="AH13" s="33"/>
      <c r="AI13" s="33"/>
      <c r="AJ13" s="33"/>
    </row>
    <row r="14" spans="1:36" s="18" customFormat="1" x14ac:dyDescent="0.2">
      <c r="A14" s="33" t="str">
        <f>IF('VZP - KONTROLA'!R18="NE",IF(LEN('ÚHRADOVÝ KATALOG VZP - ZP'!B18)=0,UPPER('ÚHRADOVÝ KATALOG VZP - ZP'!A18),UPPER('ÚHRADOVÝ KATALOG VZP - ZP'!B18)),"")</f>
        <v/>
      </c>
      <c r="B14" s="33" t="str">
        <f>IF(LEN('ÚHRADOVÝ KATALOG VZP - ZP'!C18)&gt;0,UPPER(SUBSTITUTE('ÚHRADOVÝ KATALOG VZP - ZP'!C18,CHAR(10)," ")),"")</f>
        <v/>
      </c>
      <c r="C14" s="33" t="str">
        <f>IF(LEN('ÚHRADOVÝ KATALOG VZP - ZP'!D18)&gt;0,UPPER(SUBSTITUTE('ÚHRADOVÝ KATALOG VZP - ZP'!D18,CHAR(10)," ")),"")</f>
        <v/>
      </c>
      <c r="D14" s="33" t="str">
        <f>IF(LEN('ÚHRADOVÝ KATALOG VZP - ZP'!F18)&gt;0,UPPER('ÚHRADOVÝ KATALOG VZP - ZP'!F18),"")</f>
        <v/>
      </c>
      <c r="E14" s="33" t="str">
        <f>IF(LEN('ÚHRADOVÝ KATALOG VZP - ZP'!E18)&gt;0,UPPER('ÚHRADOVÝ KATALOG VZP - ZP'!E18),"")</f>
        <v/>
      </c>
      <c r="F14" s="33" t="str">
        <f>IF(LEN('ÚHRADOVÝ KATALOG VZP - ZP'!G18)&gt;0,UPPER('ÚHRADOVÝ KATALOG VZP - ZP'!G18),"")</f>
        <v/>
      </c>
      <c r="G14" s="33" t="str">
        <f>IF(LEN('ÚHRADOVÝ KATALOG VZP - ZP'!H18)&gt;0,UPPER('ÚHRADOVÝ KATALOG VZP - ZP'!H18),"")</f>
        <v/>
      </c>
      <c r="H14" s="33" t="str">
        <f>IF(LEN('ÚHRADOVÝ KATALOG VZP - ZP'!I18)&gt;0,UPPER('ÚHRADOVÝ KATALOG VZP - ZP'!I18),"")</f>
        <v/>
      </c>
      <c r="I14" s="19" t="str">
        <f>IF(LEN(KL!N14)&gt;0,ROUND(UPPER(KL!N14),2),"")</f>
        <v/>
      </c>
      <c r="J14" s="19" t="str">
        <f>IF('ÚHRADOVÝ KATALOG VZP - ZP'!N18&gt;0,ROUND(UPPER('ÚHRADOVÝ KATALOG VZP - ZP'!N18),2),"")</f>
        <v/>
      </c>
      <c r="K14" s="19"/>
      <c r="L14" s="33"/>
      <c r="M14" s="33"/>
      <c r="N14" s="33"/>
      <c r="O14" s="19"/>
      <c r="P14" s="33"/>
      <c r="Q14" s="33"/>
      <c r="R14" s="33"/>
      <c r="S14" s="33"/>
      <c r="T14" s="33" t="str">
        <f>IF(LEN(KL!P14)&gt;0,UPPER(KL!P14),"")</f>
        <v/>
      </c>
      <c r="U14" s="33"/>
      <c r="V14" s="19"/>
      <c r="W14" s="33" t="str">
        <f>IF(LEN('ÚHRADOVÝ KATALOG VZP - ZP'!Q18)&gt;0,UPPER('ÚHRADOVÝ KATALOG VZP - ZP'!Q18),"")</f>
        <v/>
      </c>
      <c r="X14" s="19"/>
      <c r="Y14" s="19"/>
      <c r="Z14" s="33" t="str">
        <f>IF(LEN('ÚHRADOVÝ KATALOG VZP - ZP'!P18)&gt;0,UPPER('ÚHRADOVÝ KATALOG VZP - ZP'!P18),"")</f>
        <v/>
      </c>
      <c r="AA14" s="33"/>
      <c r="AB14" s="33" t="str">
        <f>IF(LEN('ÚHRADOVÝ KATALOG VZP - ZP'!K18)&gt;0,UPPER('ÚHRADOVÝ KATALOG VZP - ZP'!K18),"")</f>
        <v/>
      </c>
      <c r="AC14" s="19" t="str">
        <f>IF(LEN('ÚHRADOVÝ KATALOG VZP - ZP'!L18)&gt;0,UPPER('ÚHRADOVÝ KATALOG VZP - ZP'!L18),"")</f>
        <v/>
      </c>
      <c r="AD14" s="19" t="str">
        <f>IF(LEN('ÚHRADOVÝ KATALOG VZP - ZP'!J18)&gt;0,UPPER('ÚHRADOVÝ KATALOG VZP - ZP'!J18),"")</f>
        <v/>
      </c>
      <c r="AE14" s="33"/>
      <c r="AF14" s="33"/>
      <c r="AG14" s="33" t="str">
        <f>IF(LEN('ÚHRADOVÝ KATALOG VZP - ZP'!M18)&gt;0,UPPER('ÚHRADOVÝ KATALOG VZP - ZP'!M18),"")</f>
        <v/>
      </c>
      <c r="AH14" s="33"/>
      <c r="AI14" s="33"/>
      <c r="AJ14" s="33"/>
    </row>
    <row r="15" spans="1:36" s="18" customFormat="1" x14ac:dyDescent="0.2">
      <c r="A15" s="33" t="str">
        <f>IF('VZP - KONTROLA'!R19="NE",IF(LEN('ÚHRADOVÝ KATALOG VZP - ZP'!B19)=0,UPPER('ÚHRADOVÝ KATALOG VZP - ZP'!A19),UPPER('ÚHRADOVÝ KATALOG VZP - ZP'!B19)),"")</f>
        <v/>
      </c>
      <c r="B15" s="33" t="str">
        <f>IF(LEN('ÚHRADOVÝ KATALOG VZP - ZP'!C19)&gt;0,UPPER(SUBSTITUTE('ÚHRADOVÝ KATALOG VZP - ZP'!C19,CHAR(10)," ")),"")</f>
        <v/>
      </c>
      <c r="C15" s="33" t="str">
        <f>IF(LEN('ÚHRADOVÝ KATALOG VZP - ZP'!D19)&gt;0,UPPER(SUBSTITUTE('ÚHRADOVÝ KATALOG VZP - ZP'!D19,CHAR(10)," ")),"")</f>
        <v/>
      </c>
      <c r="D15" s="33" t="str">
        <f>IF(LEN('ÚHRADOVÝ KATALOG VZP - ZP'!F19)&gt;0,UPPER('ÚHRADOVÝ KATALOG VZP - ZP'!F19),"")</f>
        <v/>
      </c>
      <c r="E15" s="33" t="str">
        <f>IF(LEN('ÚHRADOVÝ KATALOG VZP - ZP'!E19)&gt;0,UPPER('ÚHRADOVÝ KATALOG VZP - ZP'!E19),"")</f>
        <v/>
      </c>
      <c r="F15" s="33" t="str">
        <f>IF(LEN('ÚHRADOVÝ KATALOG VZP - ZP'!G19)&gt;0,UPPER('ÚHRADOVÝ KATALOG VZP - ZP'!G19),"")</f>
        <v/>
      </c>
      <c r="G15" s="33" t="str">
        <f>IF(LEN('ÚHRADOVÝ KATALOG VZP - ZP'!H19)&gt;0,UPPER('ÚHRADOVÝ KATALOG VZP - ZP'!H19),"")</f>
        <v/>
      </c>
      <c r="H15" s="33" t="str">
        <f>IF(LEN('ÚHRADOVÝ KATALOG VZP - ZP'!I19)&gt;0,UPPER('ÚHRADOVÝ KATALOG VZP - ZP'!I19),"")</f>
        <v/>
      </c>
      <c r="I15" s="19" t="str">
        <f>IF(LEN(KL!N15)&gt;0,ROUND(UPPER(KL!N15),2),"")</f>
        <v/>
      </c>
      <c r="J15" s="19" t="str">
        <f>IF('ÚHRADOVÝ KATALOG VZP - ZP'!N19&gt;0,ROUND(UPPER('ÚHRADOVÝ KATALOG VZP - ZP'!N19),2),"")</f>
        <v/>
      </c>
      <c r="K15" s="19"/>
      <c r="L15" s="33"/>
      <c r="M15" s="33"/>
      <c r="N15" s="33"/>
      <c r="O15" s="19"/>
      <c r="P15" s="33"/>
      <c r="Q15" s="33"/>
      <c r="R15" s="33"/>
      <c r="S15" s="33"/>
      <c r="T15" s="33" t="str">
        <f>IF(LEN(KL!P15)&gt;0,UPPER(KL!P15),"")</f>
        <v/>
      </c>
      <c r="U15" s="33"/>
      <c r="V15" s="19"/>
      <c r="W15" s="33" t="str">
        <f>IF(LEN('ÚHRADOVÝ KATALOG VZP - ZP'!Q19)&gt;0,UPPER('ÚHRADOVÝ KATALOG VZP - ZP'!Q19),"")</f>
        <v/>
      </c>
      <c r="X15" s="19"/>
      <c r="Y15" s="19"/>
      <c r="Z15" s="33" t="str">
        <f>IF(LEN('ÚHRADOVÝ KATALOG VZP - ZP'!P19)&gt;0,UPPER('ÚHRADOVÝ KATALOG VZP - ZP'!P19),"")</f>
        <v/>
      </c>
      <c r="AA15" s="33"/>
      <c r="AB15" s="33" t="str">
        <f>IF(LEN('ÚHRADOVÝ KATALOG VZP - ZP'!K19)&gt;0,UPPER('ÚHRADOVÝ KATALOG VZP - ZP'!K19),"")</f>
        <v/>
      </c>
      <c r="AC15" s="19" t="str">
        <f>IF(LEN('ÚHRADOVÝ KATALOG VZP - ZP'!L19)&gt;0,UPPER('ÚHRADOVÝ KATALOG VZP - ZP'!L19),"")</f>
        <v/>
      </c>
      <c r="AD15" s="19" t="str">
        <f>IF(LEN('ÚHRADOVÝ KATALOG VZP - ZP'!J19)&gt;0,UPPER('ÚHRADOVÝ KATALOG VZP - ZP'!J19),"")</f>
        <v/>
      </c>
      <c r="AE15" s="33"/>
      <c r="AF15" s="33"/>
      <c r="AG15" s="33" t="str">
        <f>IF(LEN('ÚHRADOVÝ KATALOG VZP - ZP'!M19)&gt;0,UPPER('ÚHRADOVÝ KATALOG VZP - ZP'!M19),"")</f>
        <v/>
      </c>
      <c r="AH15" s="33"/>
      <c r="AI15" s="33"/>
      <c r="AJ15" s="33"/>
    </row>
    <row r="16" spans="1:36" s="18" customFormat="1" x14ac:dyDescent="0.2">
      <c r="A16" s="33" t="str">
        <f>IF('VZP - KONTROLA'!R20="NE",IF(LEN('ÚHRADOVÝ KATALOG VZP - ZP'!B20)=0,UPPER('ÚHRADOVÝ KATALOG VZP - ZP'!A20),UPPER('ÚHRADOVÝ KATALOG VZP - ZP'!B20)),"")</f>
        <v/>
      </c>
      <c r="B16" s="33" t="str">
        <f>IF(LEN('ÚHRADOVÝ KATALOG VZP - ZP'!C20)&gt;0,UPPER(SUBSTITUTE('ÚHRADOVÝ KATALOG VZP - ZP'!C20,CHAR(10)," ")),"")</f>
        <v/>
      </c>
      <c r="C16" s="33" t="str">
        <f>IF(LEN('ÚHRADOVÝ KATALOG VZP - ZP'!D20)&gt;0,UPPER(SUBSTITUTE('ÚHRADOVÝ KATALOG VZP - ZP'!D20,CHAR(10)," ")),"")</f>
        <v/>
      </c>
      <c r="D16" s="33" t="str">
        <f>IF(LEN('ÚHRADOVÝ KATALOG VZP - ZP'!F20)&gt;0,UPPER('ÚHRADOVÝ KATALOG VZP - ZP'!F20),"")</f>
        <v/>
      </c>
      <c r="E16" s="33" t="str">
        <f>IF(LEN('ÚHRADOVÝ KATALOG VZP - ZP'!E20)&gt;0,UPPER('ÚHRADOVÝ KATALOG VZP - ZP'!E20),"")</f>
        <v/>
      </c>
      <c r="F16" s="33" t="str">
        <f>IF(LEN('ÚHRADOVÝ KATALOG VZP - ZP'!G20)&gt;0,UPPER('ÚHRADOVÝ KATALOG VZP - ZP'!G20),"")</f>
        <v/>
      </c>
      <c r="G16" s="33" t="str">
        <f>IF(LEN('ÚHRADOVÝ KATALOG VZP - ZP'!H20)&gt;0,UPPER('ÚHRADOVÝ KATALOG VZP - ZP'!H20),"")</f>
        <v/>
      </c>
      <c r="H16" s="33" t="str">
        <f>IF(LEN('ÚHRADOVÝ KATALOG VZP - ZP'!I20)&gt;0,UPPER('ÚHRADOVÝ KATALOG VZP - ZP'!I20),"")</f>
        <v/>
      </c>
      <c r="I16" s="19" t="str">
        <f>IF(LEN(KL!N16)&gt;0,ROUND(UPPER(KL!N16),2),"")</f>
        <v/>
      </c>
      <c r="J16" s="19" t="str">
        <f>IF('ÚHRADOVÝ KATALOG VZP - ZP'!N20&gt;0,ROUND(UPPER('ÚHRADOVÝ KATALOG VZP - ZP'!N20),2),"")</f>
        <v/>
      </c>
      <c r="K16" s="19"/>
      <c r="L16" s="33"/>
      <c r="M16" s="33"/>
      <c r="N16" s="33"/>
      <c r="O16" s="19"/>
      <c r="P16" s="33"/>
      <c r="Q16" s="33"/>
      <c r="R16" s="33"/>
      <c r="S16" s="33"/>
      <c r="T16" s="33" t="str">
        <f>IF(LEN(KL!P16)&gt;0,UPPER(KL!P16),"")</f>
        <v/>
      </c>
      <c r="U16" s="33"/>
      <c r="V16" s="19"/>
      <c r="W16" s="33" t="str">
        <f>IF(LEN('ÚHRADOVÝ KATALOG VZP - ZP'!Q20)&gt;0,UPPER('ÚHRADOVÝ KATALOG VZP - ZP'!Q20),"")</f>
        <v/>
      </c>
      <c r="X16" s="19"/>
      <c r="Y16" s="19"/>
      <c r="Z16" s="33" t="str">
        <f>IF(LEN('ÚHRADOVÝ KATALOG VZP - ZP'!P20)&gt;0,UPPER('ÚHRADOVÝ KATALOG VZP - ZP'!P20),"")</f>
        <v/>
      </c>
      <c r="AA16" s="33"/>
      <c r="AB16" s="33" t="str">
        <f>IF(LEN('ÚHRADOVÝ KATALOG VZP - ZP'!K20)&gt;0,UPPER('ÚHRADOVÝ KATALOG VZP - ZP'!K20),"")</f>
        <v/>
      </c>
      <c r="AC16" s="19" t="str">
        <f>IF(LEN('ÚHRADOVÝ KATALOG VZP - ZP'!L20)&gt;0,UPPER('ÚHRADOVÝ KATALOG VZP - ZP'!L20),"")</f>
        <v/>
      </c>
      <c r="AD16" s="19" t="str">
        <f>IF(LEN('ÚHRADOVÝ KATALOG VZP - ZP'!J20)&gt;0,UPPER('ÚHRADOVÝ KATALOG VZP - ZP'!J20),"")</f>
        <v/>
      </c>
      <c r="AE16" s="33"/>
      <c r="AF16" s="33"/>
      <c r="AG16" s="33" t="str">
        <f>IF(LEN('ÚHRADOVÝ KATALOG VZP - ZP'!M20)&gt;0,UPPER('ÚHRADOVÝ KATALOG VZP - ZP'!M20),"")</f>
        <v/>
      </c>
      <c r="AH16" s="33"/>
      <c r="AI16" s="33"/>
      <c r="AJ16" s="33"/>
    </row>
    <row r="17" spans="1:36" s="18" customFormat="1" x14ac:dyDescent="0.2">
      <c r="A17" s="33" t="str">
        <f>IF('VZP - KONTROLA'!R21="NE",IF(LEN('ÚHRADOVÝ KATALOG VZP - ZP'!B21)=0,UPPER('ÚHRADOVÝ KATALOG VZP - ZP'!A21),UPPER('ÚHRADOVÝ KATALOG VZP - ZP'!B21)),"")</f>
        <v/>
      </c>
      <c r="B17" s="33" t="str">
        <f>IF(LEN('ÚHRADOVÝ KATALOG VZP - ZP'!C21)&gt;0,UPPER(SUBSTITUTE('ÚHRADOVÝ KATALOG VZP - ZP'!C21,CHAR(10)," ")),"")</f>
        <v/>
      </c>
      <c r="C17" s="33" t="str">
        <f>IF(LEN('ÚHRADOVÝ KATALOG VZP - ZP'!D21)&gt;0,UPPER(SUBSTITUTE('ÚHRADOVÝ KATALOG VZP - ZP'!D21,CHAR(10)," ")),"")</f>
        <v/>
      </c>
      <c r="D17" s="33" t="str">
        <f>IF(LEN('ÚHRADOVÝ KATALOG VZP - ZP'!F21)&gt;0,UPPER('ÚHRADOVÝ KATALOG VZP - ZP'!F21),"")</f>
        <v/>
      </c>
      <c r="E17" s="33" t="str">
        <f>IF(LEN('ÚHRADOVÝ KATALOG VZP - ZP'!E21)&gt;0,UPPER('ÚHRADOVÝ KATALOG VZP - ZP'!E21),"")</f>
        <v/>
      </c>
      <c r="F17" s="33" t="str">
        <f>IF(LEN('ÚHRADOVÝ KATALOG VZP - ZP'!G21)&gt;0,UPPER('ÚHRADOVÝ KATALOG VZP - ZP'!G21),"")</f>
        <v/>
      </c>
      <c r="G17" s="33" t="str">
        <f>IF(LEN('ÚHRADOVÝ KATALOG VZP - ZP'!H21)&gt;0,UPPER('ÚHRADOVÝ KATALOG VZP - ZP'!H21),"")</f>
        <v/>
      </c>
      <c r="H17" s="33" t="str">
        <f>IF(LEN('ÚHRADOVÝ KATALOG VZP - ZP'!I21)&gt;0,UPPER('ÚHRADOVÝ KATALOG VZP - ZP'!I21),"")</f>
        <v/>
      </c>
      <c r="I17" s="19" t="str">
        <f>IF(LEN(KL!N17)&gt;0,ROUND(UPPER(KL!N17),2),"")</f>
        <v/>
      </c>
      <c r="J17" s="19" t="str">
        <f>IF('ÚHRADOVÝ KATALOG VZP - ZP'!N21&gt;0,ROUND(UPPER('ÚHRADOVÝ KATALOG VZP - ZP'!N21),2),"")</f>
        <v/>
      </c>
      <c r="K17" s="19"/>
      <c r="L17" s="33"/>
      <c r="M17" s="33"/>
      <c r="N17" s="33"/>
      <c r="O17" s="19"/>
      <c r="P17" s="33"/>
      <c r="Q17" s="33"/>
      <c r="R17" s="33"/>
      <c r="S17" s="33"/>
      <c r="T17" s="33" t="str">
        <f>IF(LEN(KL!P17)&gt;0,UPPER(KL!P17),"")</f>
        <v/>
      </c>
      <c r="U17" s="33"/>
      <c r="V17" s="19"/>
      <c r="W17" s="33" t="str">
        <f>IF(LEN('ÚHRADOVÝ KATALOG VZP - ZP'!Q21)&gt;0,UPPER('ÚHRADOVÝ KATALOG VZP - ZP'!Q21),"")</f>
        <v/>
      </c>
      <c r="X17" s="19"/>
      <c r="Y17" s="19"/>
      <c r="Z17" s="33" t="str">
        <f>IF(LEN('ÚHRADOVÝ KATALOG VZP - ZP'!P21)&gt;0,UPPER('ÚHRADOVÝ KATALOG VZP - ZP'!P21),"")</f>
        <v/>
      </c>
      <c r="AA17" s="33"/>
      <c r="AB17" s="33" t="str">
        <f>IF(LEN('ÚHRADOVÝ KATALOG VZP - ZP'!K21)&gt;0,UPPER('ÚHRADOVÝ KATALOG VZP - ZP'!K21),"")</f>
        <v/>
      </c>
      <c r="AC17" s="19" t="str">
        <f>IF(LEN('ÚHRADOVÝ KATALOG VZP - ZP'!L21)&gt;0,UPPER('ÚHRADOVÝ KATALOG VZP - ZP'!L21),"")</f>
        <v/>
      </c>
      <c r="AD17" s="19" t="str">
        <f>IF(LEN('ÚHRADOVÝ KATALOG VZP - ZP'!J21)&gt;0,UPPER('ÚHRADOVÝ KATALOG VZP - ZP'!J21),"")</f>
        <v/>
      </c>
      <c r="AE17" s="33"/>
      <c r="AF17" s="33"/>
      <c r="AG17" s="33" t="str">
        <f>IF(LEN('ÚHRADOVÝ KATALOG VZP - ZP'!M21)&gt;0,UPPER('ÚHRADOVÝ KATALOG VZP - ZP'!M21),"")</f>
        <v/>
      </c>
      <c r="AH17" s="33"/>
      <c r="AI17" s="33"/>
      <c r="AJ17" s="33"/>
    </row>
    <row r="18" spans="1:36" s="18" customFormat="1" x14ac:dyDescent="0.2">
      <c r="A18" s="33" t="str">
        <f>IF('VZP - KONTROLA'!R22="NE",IF(LEN('ÚHRADOVÝ KATALOG VZP - ZP'!B22)=0,UPPER('ÚHRADOVÝ KATALOG VZP - ZP'!A22),UPPER('ÚHRADOVÝ KATALOG VZP - ZP'!B22)),"")</f>
        <v/>
      </c>
      <c r="B18" s="33" t="str">
        <f>IF(LEN('ÚHRADOVÝ KATALOG VZP - ZP'!C22)&gt;0,UPPER(SUBSTITUTE('ÚHRADOVÝ KATALOG VZP - ZP'!C22,CHAR(10)," ")),"")</f>
        <v/>
      </c>
      <c r="C18" s="33" t="str">
        <f>IF(LEN('ÚHRADOVÝ KATALOG VZP - ZP'!D22)&gt;0,UPPER(SUBSTITUTE('ÚHRADOVÝ KATALOG VZP - ZP'!D22,CHAR(10)," ")),"")</f>
        <v/>
      </c>
      <c r="D18" s="33" t="str">
        <f>IF(LEN('ÚHRADOVÝ KATALOG VZP - ZP'!F22)&gt;0,UPPER('ÚHRADOVÝ KATALOG VZP - ZP'!F22),"")</f>
        <v/>
      </c>
      <c r="E18" s="33" t="str">
        <f>IF(LEN('ÚHRADOVÝ KATALOG VZP - ZP'!E22)&gt;0,UPPER('ÚHRADOVÝ KATALOG VZP - ZP'!E22),"")</f>
        <v/>
      </c>
      <c r="F18" s="33" t="str">
        <f>IF(LEN('ÚHRADOVÝ KATALOG VZP - ZP'!G22)&gt;0,UPPER('ÚHRADOVÝ KATALOG VZP - ZP'!G22),"")</f>
        <v/>
      </c>
      <c r="G18" s="33" t="str">
        <f>IF(LEN('ÚHRADOVÝ KATALOG VZP - ZP'!H22)&gt;0,UPPER('ÚHRADOVÝ KATALOG VZP - ZP'!H22),"")</f>
        <v/>
      </c>
      <c r="H18" s="33" t="str">
        <f>IF(LEN('ÚHRADOVÝ KATALOG VZP - ZP'!I22)&gt;0,UPPER('ÚHRADOVÝ KATALOG VZP - ZP'!I22),"")</f>
        <v/>
      </c>
      <c r="I18" s="19" t="str">
        <f>IF(LEN(KL!N18)&gt;0,ROUND(UPPER(KL!N18),2),"")</f>
        <v/>
      </c>
      <c r="J18" s="19" t="str">
        <f>IF('ÚHRADOVÝ KATALOG VZP - ZP'!N22&gt;0,ROUND(UPPER('ÚHRADOVÝ KATALOG VZP - ZP'!N22),2),"")</f>
        <v/>
      </c>
      <c r="K18" s="19"/>
      <c r="L18" s="33"/>
      <c r="M18" s="33"/>
      <c r="N18" s="33"/>
      <c r="O18" s="19"/>
      <c r="P18" s="33"/>
      <c r="Q18" s="33"/>
      <c r="R18" s="33"/>
      <c r="S18" s="33"/>
      <c r="T18" s="33" t="str">
        <f>IF(LEN(KL!P18)&gt;0,UPPER(KL!P18),"")</f>
        <v/>
      </c>
      <c r="U18" s="33"/>
      <c r="V18" s="19"/>
      <c r="W18" s="33" t="str">
        <f>IF(LEN('ÚHRADOVÝ KATALOG VZP - ZP'!Q22)&gt;0,UPPER('ÚHRADOVÝ KATALOG VZP - ZP'!Q22),"")</f>
        <v/>
      </c>
      <c r="X18" s="19"/>
      <c r="Y18" s="19"/>
      <c r="Z18" s="33" t="str">
        <f>IF(LEN('ÚHRADOVÝ KATALOG VZP - ZP'!P22)&gt;0,UPPER('ÚHRADOVÝ KATALOG VZP - ZP'!P22),"")</f>
        <v/>
      </c>
      <c r="AA18" s="33"/>
      <c r="AB18" s="33" t="str">
        <f>IF(LEN('ÚHRADOVÝ KATALOG VZP - ZP'!K22)&gt;0,UPPER('ÚHRADOVÝ KATALOG VZP - ZP'!K22),"")</f>
        <v/>
      </c>
      <c r="AC18" s="19" t="str">
        <f>IF(LEN('ÚHRADOVÝ KATALOG VZP - ZP'!L22)&gt;0,UPPER('ÚHRADOVÝ KATALOG VZP - ZP'!L22),"")</f>
        <v/>
      </c>
      <c r="AD18" s="19" t="str">
        <f>IF(LEN('ÚHRADOVÝ KATALOG VZP - ZP'!J22)&gt;0,UPPER('ÚHRADOVÝ KATALOG VZP - ZP'!J22),"")</f>
        <v/>
      </c>
      <c r="AE18" s="33"/>
      <c r="AF18" s="33"/>
      <c r="AG18" s="33" t="str">
        <f>IF(LEN('ÚHRADOVÝ KATALOG VZP - ZP'!M22)&gt;0,UPPER('ÚHRADOVÝ KATALOG VZP - ZP'!M22),"")</f>
        <v/>
      </c>
      <c r="AH18" s="33"/>
      <c r="AI18" s="33"/>
      <c r="AJ18" s="33"/>
    </row>
    <row r="19" spans="1:36" s="18" customFormat="1" x14ac:dyDescent="0.2">
      <c r="A19" s="33" t="str">
        <f>IF('VZP - KONTROLA'!R23="NE",IF(LEN('ÚHRADOVÝ KATALOG VZP - ZP'!B23)=0,UPPER('ÚHRADOVÝ KATALOG VZP - ZP'!A23),UPPER('ÚHRADOVÝ KATALOG VZP - ZP'!B23)),"")</f>
        <v/>
      </c>
      <c r="B19" s="33" t="str">
        <f>IF(LEN('ÚHRADOVÝ KATALOG VZP - ZP'!C23)&gt;0,UPPER(SUBSTITUTE('ÚHRADOVÝ KATALOG VZP - ZP'!C23,CHAR(10)," ")),"")</f>
        <v/>
      </c>
      <c r="C19" s="33" t="str">
        <f>IF(LEN('ÚHRADOVÝ KATALOG VZP - ZP'!D23)&gt;0,UPPER(SUBSTITUTE('ÚHRADOVÝ KATALOG VZP - ZP'!D23,CHAR(10)," ")),"")</f>
        <v/>
      </c>
      <c r="D19" s="33" t="str">
        <f>IF(LEN('ÚHRADOVÝ KATALOG VZP - ZP'!F23)&gt;0,UPPER('ÚHRADOVÝ KATALOG VZP - ZP'!F23),"")</f>
        <v/>
      </c>
      <c r="E19" s="33" t="str">
        <f>IF(LEN('ÚHRADOVÝ KATALOG VZP - ZP'!E23)&gt;0,UPPER('ÚHRADOVÝ KATALOG VZP - ZP'!E23),"")</f>
        <v/>
      </c>
      <c r="F19" s="33" t="str">
        <f>IF(LEN('ÚHRADOVÝ KATALOG VZP - ZP'!G23)&gt;0,UPPER('ÚHRADOVÝ KATALOG VZP - ZP'!G23),"")</f>
        <v/>
      </c>
      <c r="G19" s="33" t="str">
        <f>IF(LEN('ÚHRADOVÝ KATALOG VZP - ZP'!H23)&gt;0,UPPER('ÚHRADOVÝ KATALOG VZP - ZP'!H23),"")</f>
        <v/>
      </c>
      <c r="H19" s="33" t="str">
        <f>IF(LEN('ÚHRADOVÝ KATALOG VZP - ZP'!I23)&gt;0,UPPER('ÚHRADOVÝ KATALOG VZP - ZP'!I23),"")</f>
        <v/>
      </c>
      <c r="I19" s="19" t="str">
        <f>IF(LEN(KL!N19)&gt;0,ROUND(UPPER(KL!N19),2),"")</f>
        <v/>
      </c>
      <c r="J19" s="19" t="str">
        <f>IF('ÚHRADOVÝ KATALOG VZP - ZP'!N23&gt;0,ROUND(UPPER('ÚHRADOVÝ KATALOG VZP - ZP'!N23),2),"")</f>
        <v/>
      </c>
      <c r="K19" s="19"/>
      <c r="L19" s="33"/>
      <c r="M19" s="33"/>
      <c r="N19" s="33"/>
      <c r="O19" s="19"/>
      <c r="P19" s="33"/>
      <c r="Q19" s="33"/>
      <c r="R19" s="33"/>
      <c r="S19" s="33"/>
      <c r="T19" s="33" t="str">
        <f>IF(LEN(KL!P19)&gt;0,UPPER(KL!P19),"")</f>
        <v/>
      </c>
      <c r="U19" s="33"/>
      <c r="V19" s="19"/>
      <c r="W19" s="33" t="str">
        <f>IF(LEN('ÚHRADOVÝ KATALOG VZP - ZP'!Q23)&gt;0,UPPER('ÚHRADOVÝ KATALOG VZP - ZP'!Q23),"")</f>
        <v/>
      </c>
      <c r="X19" s="19"/>
      <c r="Y19" s="19"/>
      <c r="Z19" s="33" t="str">
        <f>IF(LEN('ÚHRADOVÝ KATALOG VZP - ZP'!P23)&gt;0,UPPER('ÚHRADOVÝ KATALOG VZP - ZP'!P23),"")</f>
        <v/>
      </c>
      <c r="AA19" s="33"/>
      <c r="AB19" s="33" t="str">
        <f>IF(LEN('ÚHRADOVÝ KATALOG VZP - ZP'!K23)&gt;0,UPPER('ÚHRADOVÝ KATALOG VZP - ZP'!K23),"")</f>
        <v/>
      </c>
      <c r="AC19" s="19" t="str">
        <f>IF(LEN('ÚHRADOVÝ KATALOG VZP - ZP'!L23)&gt;0,UPPER('ÚHRADOVÝ KATALOG VZP - ZP'!L23),"")</f>
        <v/>
      </c>
      <c r="AD19" s="19" t="str">
        <f>IF(LEN('ÚHRADOVÝ KATALOG VZP - ZP'!J23)&gt;0,UPPER('ÚHRADOVÝ KATALOG VZP - ZP'!J23),"")</f>
        <v/>
      </c>
      <c r="AE19" s="33"/>
      <c r="AF19" s="33"/>
      <c r="AG19" s="33" t="str">
        <f>IF(LEN('ÚHRADOVÝ KATALOG VZP - ZP'!M23)&gt;0,UPPER('ÚHRADOVÝ KATALOG VZP - ZP'!M23),"")</f>
        <v/>
      </c>
      <c r="AH19" s="33"/>
      <c r="AI19" s="33"/>
      <c r="AJ19" s="33"/>
    </row>
    <row r="20" spans="1:36" s="18" customFormat="1" x14ac:dyDescent="0.2">
      <c r="A20" s="33" t="str">
        <f>IF('VZP - KONTROLA'!R24="NE",IF(LEN('ÚHRADOVÝ KATALOG VZP - ZP'!B24)=0,UPPER('ÚHRADOVÝ KATALOG VZP - ZP'!A24),UPPER('ÚHRADOVÝ KATALOG VZP - ZP'!B24)),"")</f>
        <v/>
      </c>
      <c r="B20" s="33" t="str">
        <f>IF(LEN('ÚHRADOVÝ KATALOG VZP - ZP'!C24)&gt;0,UPPER(SUBSTITUTE('ÚHRADOVÝ KATALOG VZP - ZP'!C24,CHAR(10)," ")),"")</f>
        <v/>
      </c>
      <c r="C20" s="33" t="str">
        <f>IF(LEN('ÚHRADOVÝ KATALOG VZP - ZP'!D24)&gt;0,UPPER(SUBSTITUTE('ÚHRADOVÝ KATALOG VZP - ZP'!D24,CHAR(10)," ")),"")</f>
        <v/>
      </c>
      <c r="D20" s="33" t="str">
        <f>IF(LEN('ÚHRADOVÝ KATALOG VZP - ZP'!F24)&gt;0,UPPER('ÚHRADOVÝ KATALOG VZP - ZP'!F24),"")</f>
        <v/>
      </c>
      <c r="E20" s="33" t="str">
        <f>IF(LEN('ÚHRADOVÝ KATALOG VZP - ZP'!E24)&gt;0,UPPER('ÚHRADOVÝ KATALOG VZP - ZP'!E24),"")</f>
        <v/>
      </c>
      <c r="F20" s="33" t="str">
        <f>IF(LEN('ÚHRADOVÝ KATALOG VZP - ZP'!G24)&gt;0,UPPER('ÚHRADOVÝ KATALOG VZP - ZP'!G24),"")</f>
        <v/>
      </c>
      <c r="G20" s="33" t="str">
        <f>IF(LEN('ÚHRADOVÝ KATALOG VZP - ZP'!H24)&gt;0,UPPER('ÚHRADOVÝ KATALOG VZP - ZP'!H24),"")</f>
        <v/>
      </c>
      <c r="H20" s="33" t="str">
        <f>IF(LEN('ÚHRADOVÝ KATALOG VZP - ZP'!I24)&gt;0,UPPER('ÚHRADOVÝ KATALOG VZP - ZP'!I24),"")</f>
        <v/>
      </c>
      <c r="I20" s="19" t="str">
        <f>IF(LEN(KL!N20)&gt;0,ROUND(UPPER(KL!N20),2),"")</f>
        <v/>
      </c>
      <c r="J20" s="19" t="str">
        <f>IF('ÚHRADOVÝ KATALOG VZP - ZP'!N24&gt;0,ROUND(UPPER('ÚHRADOVÝ KATALOG VZP - ZP'!N24),2),"")</f>
        <v/>
      </c>
      <c r="K20" s="19"/>
      <c r="L20" s="33"/>
      <c r="M20" s="33"/>
      <c r="N20" s="33"/>
      <c r="O20" s="19"/>
      <c r="P20" s="33"/>
      <c r="Q20" s="33"/>
      <c r="R20" s="33"/>
      <c r="S20" s="33"/>
      <c r="T20" s="33" t="str">
        <f>IF(LEN(KL!P20)&gt;0,UPPER(KL!P20),"")</f>
        <v/>
      </c>
      <c r="U20" s="33"/>
      <c r="V20" s="19"/>
      <c r="W20" s="33" t="str">
        <f>IF(LEN('ÚHRADOVÝ KATALOG VZP - ZP'!Q24)&gt;0,UPPER('ÚHRADOVÝ KATALOG VZP - ZP'!Q24),"")</f>
        <v/>
      </c>
      <c r="X20" s="19"/>
      <c r="Y20" s="19"/>
      <c r="Z20" s="33" t="str">
        <f>IF(LEN('ÚHRADOVÝ KATALOG VZP - ZP'!P24)&gt;0,UPPER('ÚHRADOVÝ KATALOG VZP - ZP'!P24),"")</f>
        <v/>
      </c>
      <c r="AA20" s="33"/>
      <c r="AB20" s="33" t="str">
        <f>IF(LEN('ÚHRADOVÝ KATALOG VZP - ZP'!K24)&gt;0,UPPER('ÚHRADOVÝ KATALOG VZP - ZP'!K24),"")</f>
        <v/>
      </c>
      <c r="AC20" s="19" t="str">
        <f>IF(LEN('ÚHRADOVÝ KATALOG VZP - ZP'!L24)&gt;0,UPPER('ÚHRADOVÝ KATALOG VZP - ZP'!L24),"")</f>
        <v/>
      </c>
      <c r="AD20" s="19" t="str">
        <f>IF(LEN('ÚHRADOVÝ KATALOG VZP - ZP'!J24)&gt;0,UPPER('ÚHRADOVÝ KATALOG VZP - ZP'!J24),"")</f>
        <v/>
      </c>
      <c r="AE20" s="33"/>
      <c r="AF20" s="33"/>
      <c r="AG20" s="33" t="str">
        <f>IF(LEN('ÚHRADOVÝ KATALOG VZP - ZP'!M24)&gt;0,UPPER('ÚHRADOVÝ KATALOG VZP - ZP'!M24),"")</f>
        <v/>
      </c>
      <c r="AH20" s="33"/>
      <c r="AI20" s="33"/>
      <c r="AJ20" s="33"/>
    </row>
    <row r="21" spans="1:36" s="18" customFormat="1" x14ac:dyDescent="0.2">
      <c r="A21" s="33" t="str">
        <f>IF('VZP - KONTROLA'!R25="NE",IF(LEN('ÚHRADOVÝ KATALOG VZP - ZP'!B25)=0,UPPER('ÚHRADOVÝ KATALOG VZP - ZP'!A25),UPPER('ÚHRADOVÝ KATALOG VZP - ZP'!B25)),"")</f>
        <v/>
      </c>
      <c r="B21" s="33" t="str">
        <f>IF(LEN('ÚHRADOVÝ KATALOG VZP - ZP'!C25)&gt;0,UPPER(SUBSTITUTE('ÚHRADOVÝ KATALOG VZP - ZP'!C25,CHAR(10)," ")),"")</f>
        <v/>
      </c>
      <c r="C21" s="33" t="str">
        <f>IF(LEN('ÚHRADOVÝ KATALOG VZP - ZP'!D25)&gt;0,UPPER(SUBSTITUTE('ÚHRADOVÝ KATALOG VZP - ZP'!D25,CHAR(10)," ")),"")</f>
        <v/>
      </c>
      <c r="D21" s="33" t="str">
        <f>IF(LEN('ÚHRADOVÝ KATALOG VZP - ZP'!F25)&gt;0,UPPER('ÚHRADOVÝ KATALOG VZP - ZP'!F25),"")</f>
        <v/>
      </c>
      <c r="E21" s="33" t="str">
        <f>IF(LEN('ÚHRADOVÝ KATALOG VZP - ZP'!E25)&gt;0,UPPER('ÚHRADOVÝ KATALOG VZP - ZP'!E25),"")</f>
        <v/>
      </c>
      <c r="F21" s="33" t="str">
        <f>IF(LEN('ÚHRADOVÝ KATALOG VZP - ZP'!G25)&gt;0,UPPER('ÚHRADOVÝ KATALOG VZP - ZP'!G25),"")</f>
        <v/>
      </c>
      <c r="G21" s="33" t="str">
        <f>IF(LEN('ÚHRADOVÝ KATALOG VZP - ZP'!H25)&gt;0,UPPER('ÚHRADOVÝ KATALOG VZP - ZP'!H25),"")</f>
        <v/>
      </c>
      <c r="H21" s="33" t="str">
        <f>IF(LEN('ÚHRADOVÝ KATALOG VZP - ZP'!I25)&gt;0,UPPER('ÚHRADOVÝ KATALOG VZP - ZP'!I25),"")</f>
        <v/>
      </c>
      <c r="I21" s="19" t="str">
        <f>IF(LEN(KL!N21)&gt;0,ROUND(UPPER(KL!N21),2),"")</f>
        <v/>
      </c>
      <c r="J21" s="19" t="str">
        <f>IF('ÚHRADOVÝ KATALOG VZP - ZP'!N25&gt;0,ROUND(UPPER('ÚHRADOVÝ KATALOG VZP - ZP'!N25),2),"")</f>
        <v/>
      </c>
      <c r="K21" s="19"/>
      <c r="L21" s="33"/>
      <c r="M21" s="33"/>
      <c r="N21" s="33"/>
      <c r="O21" s="19"/>
      <c r="P21" s="33"/>
      <c r="Q21" s="33"/>
      <c r="R21" s="33"/>
      <c r="S21" s="33"/>
      <c r="T21" s="33" t="str">
        <f>IF(LEN(KL!P21)&gt;0,UPPER(KL!P21),"")</f>
        <v/>
      </c>
      <c r="U21" s="33"/>
      <c r="V21" s="19"/>
      <c r="W21" s="33" t="str">
        <f>IF(LEN('ÚHRADOVÝ KATALOG VZP - ZP'!Q25)&gt;0,UPPER('ÚHRADOVÝ KATALOG VZP - ZP'!Q25),"")</f>
        <v/>
      </c>
      <c r="X21" s="19"/>
      <c r="Y21" s="19"/>
      <c r="Z21" s="33" t="str">
        <f>IF(LEN('ÚHRADOVÝ KATALOG VZP - ZP'!P25)&gt;0,UPPER('ÚHRADOVÝ KATALOG VZP - ZP'!P25),"")</f>
        <v/>
      </c>
      <c r="AA21" s="33"/>
      <c r="AB21" s="33" t="str">
        <f>IF(LEN('ÚHRADOVÝ KATALOG VZP - ZP'!K25)&gt;0,UPPER('ÚHRADOVÝ KATALOG VZP - ZP'!K25),"")</f>
        <v/>
      </c>
      <c r="AC21" s="19" t="str">
        <f>IF(LEN('ÚHRADOVÝ KATALOG VZP - ZP'!L25)&gt;0,UPPER('ÚHRADOVÝ KATALOG VZP - ZP'!L25),"")</f>
        <v/>
      </c>
      <c r="AD21" s="19" t="str">
        <f>IF(LEN('ÚHRADOVÝ KATALOG VZP - ZP'!J25)&gt;0,UPPER('ÚHRADOVÝ KATALOG VZP - ZP'!J25),"")</f>
        <v/>
      </c>
      <c r="AE21" s="33"/>
      <c r="AF21" s="33"/>
      <c r="AG21" s="33" t="str">
        <f>IF(LEN('ÚHRADOVÝ KATALOG VZP - ZP'!M25)&gt;0,UPPER('ÚHRADOVÝ KATALOG VZP - ZP'!M25),"")</f>
        <v/>
      </c>
      <c r="AH21" s="33"/>
      <c r="AI21" s="33"/>
      <c r="AJ21" s="33"/>
    </row>
    <row r="22" spans="1:36" s="18" customFormat="1" x14ac:dyDescent="0.2">
      <c r="A22" s="33" t="str">
        <f>IF('VZP - KONTROLA'!R26="NE",IF(LEN('ÚHRADOVÝ KATALOG VZP - ZP'!B26)=0,UPPER('ÚHRADOVÝ KATALOG VZP - ZP'!A26),UPPER('ÚHRADOVÝ KATALOG VZP - ZP'!B26)),"")</f>
        <v/>
      </c>
      <c r="B22" s="33" t="str">
        <f>IF(LEN('ÚHRADOVÝ KATALOG VZP - ZP'!C26)&gt;0,UPPER(SUBSTITUTE('ÚHRADOVÝ KATALOG VZP - ZP'!C26,CHAR(10)," ")),"")</f>
        <v/>
      </c>
      <c r="C22" s="33" t="str">
        <f>IF(LEN('ÚHRADOVÝ KATALOG VZP - ZP'!D26)&gt;0,UPPER(SUBSTITUTE('ÚHRADOVÝ KATALOG VZP - ZP'!D26,CHAR(10)," ")),"")</f>
        <v/>
      </c>
      <c r="D22" s="33" t="str">
        <f>IF(LEN('ÚHRADOVÝ KATALOG VZP - ZP'!F26)&gt;0,UPPER('ÚHRADOVÝ KATALOG VZP - ZP'!F26),"")</f>
        <v/>
      </c>
      <c r="E22" s="33" t="str">
        <f>IF(LEN('ÚHRADOVÝ KATALOG VZP - ZP'!E26)&gt;0,UPPER('ÚHRADOVÝ KATALOG VZP - ZP'!E26),"")</f>
        <v/>
      </c>
      <c r="F22" s="33" t="str">
        <f>IF(LEN('ÚHRADOVÝ KATALOG VZP - ZP'!G26)&gt;0,UPPER('ÚHRADOVÝ KATALOG VZP - ZP'!G26),"")</f>
        <v/>
      </c>
      <c r="G22" s="33" t="str">
        <f>IF(LEN('ÚHRADOVÝ KATALOG VZP - ZP'!H26)&gt;0,UPPER('ÚHRADOVÝ KATALOG VZP - ZP'!H26),"")</f>
        <v/>
      </c>
      <c r="H22" s="33" t="str">
        <f>IF(LEN('ÚHRADOVÝ KATALOG VZP - ZP'!I26)&gt;0,UPPER('ÚHRADOVÝ KATALOG VZP - ZP'!I26),"")</f>
        <v/>
      </c>
      <c r="I22" s="19" t="str">
        <f>IF(LEN(KL!N22)&gt;0,ROUND(UPPER(KL!N22),2),"")</f>
        <v/>
      </c>
      <c r="J22" s="19" t="str">
        <f>IF('ÚHRADOVÝ KATALOG VZP - ZP'!N26&gt;0,ROUND(UPPER('ÚHRADOVÝ KATALOG VZP - ZP'!N26),2),"")</f>
        <v/>
      </c>
      <c r="K22" s="19"/>
      <c r="L22" s="33"/>
      <c r="M22" s="33"/>
      <c r="N22" s="33"/>
      <c r="O22" s="19"/>
      <c r="P22" s="33"/>
      <c r="Q22" s="33"/>
      <c r="R22" s="33"/>
      <c r="S22" s="33"/>
      <c r="T22" s="33" t="str">
        <f>IF(LEN(KL!P22)&gt;0,UPPER(KL!P22),"")</f>
        <v/>
      </c>
      <c r="U22" s="33"/>
      <c r="V22" s="19"/>
      <c r="W22" s="33" t="str">
        <f>IF(LEN('ÚHRADOVÝ KATALOG VZP - ZP'!Q26)&gt;0,UPPER('ÚHRADOVÝ KATALOG VZP - ZP'!Q26),"")</f>
        <v/>
      </c>
      <c r="X22" s="19"/>
      <c r="Y22" s="19"/>
      <c r="Z22" s="33" t="str">
        <f>IF(LEN('ÚHRADOVÝ KATALOG VZP - ZP'!P26)&gt;0,UPPER('ÚHRADOVÝ KATALOG VZP - ZP'!P26),"")</f>
        <v/>
      </c>
      <c r="AA22" s="33"/>
      <c r="AB22" s="33" t="str">
        <f>IF(LEN('ÚHRADOVÝ KATALOG VZP - ZP'!K26)&gt;0,UPPER('ÚHRADOVÝ KATALOG VZP - ZP'!K26),"")</f>
        <v/>
      </c>
      <c r="AC22" s="19" t="str">
        <f>IF(LEN('ÚHRADOVÝ KATALOG VZP - ZP'!L26)&gt;0,UPPER('ÚHRADOVÝ KATALOG VZP - ZP'!L26),"")</f>
        <v/>
      </c>
      <c r="AD22" s="19" t="str">
        <f>IF(LEN('ÚHRADOVÝ KATALOG VZP - ZP'!J26)&gt;0,UPPER('ÚHRADOVÝ KATALOG VZP - ZP'!J26),"")</f>
        <v/>
      </c>
      <c r="AE22" s="33"/>
      <c r="AF22" s="33"/>
      <c r="AG22" s="33" t="str">
        <f>IF(LEN('ÚHRADOVÝ KATALOG VZP - ZP'!M26)&gt;0,UPPER('ÚHRADOVÝ KATALOG VZP - ZP'!M26),"")</f>
        <v/>
      </c>
      <c r="AH22" s="33"/>
      <c r="AI22" s="33"/>
      <c r="AJ22" s="33"/>
    </row>
    <row r="23" spans="1:36" s="18" customFormat="1" x14ac:dyDescent="0.2">
      <c r="A23" s="33" t="str">
        <f>IF('VZP - KONTROLA'!R27="NE",IF(LEN('ÚHRADOVÝ KATALOG VZP - ZP'!B27)=0,UPPER('ÚHRADOVÝ KATALOG VZP - ZP'!A27),UPPER('ÚHRADOVÝ KATALOG VZP - ZP'!B27)),"")</f>
        <v/>
      </c>
      <c r="B23" s="33" t="str">
        <f>IF(LEN('ÚHRADOVÝ KATALOG VZP - ZP'!C27)&gt;0,UPPER(SUBSTITUTE('ÚHRADOVÝ KATALOG VZP - ZP'!C27,CHAR(10)," ")),"")</f>
        <v/>
      </c>
      <c r="C23" s="33" t="str">
        <f>IF(LEN('ÚHRADOVÝ KATALOG VZP - ZP'!D27)&gt;0,UPPER(SUBSTITUTE('ÚHRADOVÝ KATALOG VZP - ZP'!D27,CHAR(10)," ")),"")</f>
        <v/>
      </c>
      <c r="D23" s="33" t="str">
        <f>IF(LEN('ÚHRADOVÝ KATALOG VZP - ZP'!F27)&gt;0,UPPER('ÚHRADOVÝ KATALOG VZP - ZP'!F27),"")</f>
        <v/>
      </c>
      <c r="E23" s="33" t="str">
        <f>IF(LEN('ÚHRADOVÝ KATALOG VZP - ZP'!E27)&gt;0,UPPER('ÚHRADOVÝ KATALOG VZP - ZP'!E27),"")</f>
        <v/>
      </c>
      <c r="F23" s="33" t="str">
        <f>IF(LEN('ÚHRADOVÝ KATALOG VZP - ZP'!G27)&gt;0,UPPER('ÚHRADOVÝ KATALOG VZP - ZP'!G27),"")</f>
        <v/>
      </c>
      <c r="G23" s="33" t="str">
        <f>IF(LEN('ÚHRADOVÝ KATALOG VZP - ZP'!H27)&gt;0,UPPER('ÚHRADOVÝ KATALOG VZP - ZP'!H27),"")</f>
        <v/>
      </c>
      <c r="H23" s="33" t="str">
        <f>IF(LEN('ÚHRADOVÝ KATALOG VZP - ZP'!I27)&gt;0,UPPER('ÚHRADOVÝ KATALOG VZP - ZP'!I27),"")</f>
        <v/>
      </c>
      <c r="I23" s="19" t="str">
        <f>IF(LEN(KL!N23)&gt;0,ROUND(UPPER(KL!N23),2),"")</f>
        <v/>
      </c>
      <c r="J23" s="19" t="str">
        <f>IF('ÚHRADOVÝ KATALOG VZP - ZP'!N27&gt;0,ROUND(UPPER('ÚHRADOVÝ KATALOG VZP - ZP'!N27),2),"")</f>
        <v/>
      </c>
      <c r="K23" s="19"/>
      <c r="L23" s="33"/>
      <c r="M23" s="33"/>
      <c r="N23" s="33"/>
      <c r="O23" s="19"/>
      <c r="P23" s="33"/>
      <c r="Q23" s="33"/>
      <c r="R23" s="33"/>
      <c r="S23" s="33"/>
      <c r="T23" s="33" t="str">
        <f>IF(LEN(KL!P23)&gt;0,UPPER(KL!P23),"")</f>
        <v/>
      </c>
      <c r="U23" s="33"/>
      <c r="V23" s="19"/>
      <c r="W23" s="33" t="str">
        <f>IF(LEN('ÚHRADOVÝ KATALOG VZP - ZP'!Q27)&gt;0,UPPER('ÚHRADOVÝ KATALOG VZP - ZP'!Q27),"")</f>
        <v/>
      </c>
      <c r="X23" s="19"/>
      <c r="Y23" s="19"/>
      <c r="Z23" s="33" t="str">
        <f>IF(LEN('ÚHRADOVÝ KATALOG VZP - ZP'!P27)&gt;0,UPPER('ÚHRADOVÝ KATALOG VZP - ZP'!P27),"")</f>
        <v/>
      </c>
      <c r="AA23" s="33"/>
      <c r="AB23" s="33" t="str">
        <f>IF(LEN('ÚHRADOVÝ KATALOG VZP - ZP'!K27)&gt;0,UPPER('ÚHRADOVÝ KATALOG VZP - ZP'!K27),"")</f>
        <v/>
      </c>
      <c r="AC23" s="19" t="str">
        <f>IF(LEN('ÚHRADOVÝ KATALOG VZP - ZP'!L27)&gt;0,UPPER('ÚHRADOVÝ KATALOG VZP - ZP'!L27),"")</f>
        <v/>
      </c>
      <c r="AD23" s="19" t="str">
        <f>IF(LEN('ÚHRADOVÝ KATALOG VZP - ZP'!J27)&gt;0,UPPER('ÚHRADOVÝ KATALOG VZP - ZP'!J27),"")</f>
        <v/>
      </c>
      <c r="AE23" s="33"/>
      <c r="AF23" s="33"/>
      <c r="AG23" s="33" t="str">
        <f>IF(LEN('ÚHRADOVÝ KATALOG VZP - ZP'!M27)&gt;0,UPPER('ÚHRADOVÝ KATALOG VZP - ZP'!M27),"")</f>
        <v/>
      </c>
      <c r="AH23" s="33"/>
      <c r="AI23" s="33"/>
      <c r="AJ23" s="33"/>
    </row>
    <row r="24" spans="1:36" s="18" customFormat="1" x14ac:dyDescent="0.2">
      <c r="A24" s="33" t="str">
        <f>IF('VZP - KONTROLA'!R28="NE",IF(LEN('ÚHRADOVÝ KATALOG VZP - ZP'!B28)=0,UPPER('ÚHRADOVÝ KATALOG VZP - ZP'!A28),UPPER('ÚHRADOVÝ KATALOG VZP - ZP'!B28)),"")</f>
        <v/>
      </c>
      <c r="B24" s="33" t="str">
        <f>IF(LEN('ÚHRADOVÝ KATALOG VZP - ZP'!C28)&gt;0,UPPER(SUBSTITUTE('ÚHRADOVÝ KATALOG VZP - ZP'!C28,CHAR(10)," ")),"")</f>
        <v/>
      </c>
      <c r="C24" s="33" t="str">
        <f>IF(LEN('ÚHRADOVÝ KATALOG VZP - ZP'!D28)&gt;0,UPPER(SUBSTITUTE('ÚHRADOVÝ KATALOG VZP - ZP'!D28,CHAR(10)," ")),"")</f>
        <v/>
      </c>
      <c r="D24" s="33" t="str">
        <f>IF(LEN('ÚHRADOVÝ KATALOG VZP - ZP'!F28)&gt;0,UPPER('ÚHRADOVÝ KATALOG VZP - ZP'!F28),"")</f>
        <v/>
      </c>
      <c r="E24" s="33" t="str">
        <f>IF(LEN('ÚHRADOVÝ KATALOG VZP - ZP'!E28)&gt;0,UPPER('ÚHRADOVÝ KATALOG VZP - ZP'!E28),"")</f>
        <v/>
      </c>
      <c r="F24" s="33" t="str">
        <f>IF(LEN('ÚHRADOVÝ KATALOG VZP - ZP'!G28)&gt;0,UPPER('ÚHRADOVÝ KATALOG VZP - ZP'!G28),"")</f>
        <v/>
      </c>
      <c r="G24" s="33" t="str">
        <f>IF(LEN('ÚHRADOVÝ KATALOG VZP - ZP'!H28)&gt;0,UPPER('ÚHRADOVÝ KATALOG VZP - ZP'!H28),"")</f>
        <v/>
      </c>
      <c r="H24" s="33" t="str">
        <f>IF(LEN('ÚHRADOVÝ KATALOG VZP - ZP'!I28)&gt;0,UPPER('ÚHRADOVÝ KATALOG VZP - ZP'!I28),"")</f>
        <v/>
      </c>
      <c r="I24" s="19" t="str">
        <f>IF(LEN(KL!N24)&gt;0,ROUND(UPPER(KL!N24),2),"")</f>
        <v/>
      </c>
      <c r="J24" s="19" t="str">
        <f>IF('ÚHRADOVÝ KATALOG VZP - ZP'!N28&gt;0,ROUND(UPPER('ÚHRADOVÝ KATALOG VZP - ZP'!N28),2),"")</f>
        <v/>
      </c>
      <c r="K24" s="19"/>
      <c r="L24" s="33"/>
      <c r="M24" s="33"/>
      <c r="N24" s="33"/>
      <c r="O24" s="19"/>
      <c r="P24" s="33"/>
      <c r="Q24" s="33"/>
      <c r="R24" s="33"/>
      <c r="S24" s="33"/>
      <c r="T24" s="33" t="str">
        <f>IF(LEN(KL!P24)&gt;0,UPPER(KL!P24),"")</f>
        <v/>
      </c>
      <c r="U24" s="33"/>
      <c r="V24" s="19"/>
      <c r="W24" s="33" t="str">
        <f>IF(LEN('ÚHRADOVÝ KATALOG VZP - ZP'!Q28)&gt;0,UPPER('ÚHRADOVÝ KATALOG VZP - ZP'!Q28),"")</f>
        <v/>
      </c>
      <c r="X24" s="19"/>
      <c r="Y24" s="19"/>
      <c r="Z24" s="33" t="str">
        <f>IF(LEN('ÚHRADOVÝ KATALOG VZP - ZP'!P28)&gt;0,UPPER('ÚHRADOVÝ KATALOG VZP - ZP'!P28),"")</f>
        <v/>
      </c>
      <c r="AA24" s="33"/>
      <c r="AB24" s="33" t="str">
        <f>IF(LEN('ÚHRADOVÝ KATALOG VZP - ZP'!K28)&gt;0,UPPER('ÚHRADOVÝ KATALOG VZP - ZP'!K28),"")</f>
        <v/>
      </c>
      <c r="AC24" s="19" t="str">
        <f>IF(LEN('ÚHRADOVÝ KATALOG VZP - ZP'!L28)&gt;0,UPPER('ÚHRADOVÝ KATALOG VZP - ZP'!L28),"")</f>
        <v/>
      </c>
      <c r="AD24" s="19" t="str">
        <f>IF(LEN('ÚHRADOVÝ KATALOG VZP - ZP'!J28)&gt;0,UPPER('ÚHRADOVÝ KATALOG VZP - ZP'!J28),"")</f>
        <v/>
      </c>
      <c r="AE24" s="33"/>
      <c r="AF24" s="33"/>
      <c r="AG24" s="33" t="str">
        <f>IF(LEN('ÚHRADOVÝ KATALOG VZP - ZP'!M28)&gt;0,UPPER('ÚHRADOVÝ KATALOG VZP - ZP'!M28),"")</f>
        <v/>
      </c>
      <c r="AH24" s="33"/>
      <c r="AI24" s="33"/>
      <c r="AJ24" s="33"/>
    </row>
    <row r="25" spans="1:36" s="18" customFormat="1" x14ac:dyDescent="0.2">
      <c r="A25" s="33" t="str">
        <f>IF('VZP - KONTROLA'!R29="NE",IF(LEN('ÚHRADOVÝ KATALOG VZP - ZP'!B29)=0,UPPER('ÚHRADOVÝ KATALOG VZP - ZP'!A29),UPPER('ÚHRADOVÝ KATALOG VZP - ZP'!B29)),"")</f>
        <v/>
      </c>
      <c r="B25" s="33" t="str">
        <f>IF(LEN('ÚHRADOVÝ KATALOG VZP - ZP'!C29)&gt;0,UPPER(SUBSTITUTE('ÚHRADOVÝ KATALOG VZP - ZP'!C29,CHAR(10)," ")),"")</f>
        <v/>
      </c>
      <c r="C25" s="33" t="str">
        <f>IF(LEN('ÚHRADOVÝ KATALOG VZP - ZP'!D29)&gt;0,UPPER(SUBSTITUTE('ÚHRADOVÝ KATALOG VZP - ZP'!D29,CHAR(10)," ")),"")</f>
        <v/>
      </c>
      <c r="D25" s="33" t="str">
        <f>IF(LEN('ÚHRADOVÝ KATALOG VZP - ZP'!F29)&gt;0,UPPER('ÚHRADOVÝ KATALOG VZP - ZP'!F29),"")</f>
        <v/>
      </c>
      <c r="E25" s="33" t="str">
        <f>IF(LEN('ÚHRADOVÝ KATALOG VZP - ZP'!E29)&gt;0,UPPER('ÚHRADOVÝ KATALOG VZP - ZP'!E29),"")</f>
        <v/>
      </c>
      <c r="F25" s="33" t="str">
        <f>IF(LEN('ÚHRADOVÝ KATALOG VZP - ZP'!G29)&gt;0,UPPER('ÚHRADOVÝ KATALOG VZP - ZP'!G29),"")</f>
        <v/>
      </c>
      <c r="G25" s="33" t="str">
        <f>IF(LEN('ÚHRADOVÝ KATALOG VZP - ZP'!H29)&gt;0,UPPER('ÚHRADOVÝ KATALOG VZP - ZP'!H29),"")</f>
        <v/>
      </c>
      <c r="H25" s="33" t="str">
        <f>IF(LEN('ÚHRADOVÝ KATALOG VZP - ZP'!I29)&gt;0,UPPER('ÚHRADOVÝ KATALOG VZP - ZP'!I29),"")</f>
        <v/>
      </c>
      <c r="I25" s="19" t="str">
        <f>IF(LEN(KL!N25)&gt;0,ROUND(UPPER(KL!N25),2),"")</f>
        <v/>
      </c>
      <c r="J25" s="19" t="str">
        <f>IF('ÚHRADOVÝ KATALOG VZP - ZP'!N29&gt;0,ROUND(UPPER('ÚHRADOVÝ KATALOG VZP - ZP'!N29),2),"")</f>
        <v/>
      </c>
      <c r="K25" s="19"/>
      <c r="L25" s="33"/>
      <c r="M25" s="33"/>
      <c r="N25" s="33"/>
      <c r="O25" s="19"/>
      <c r="P25" s="33"/>
      <c r="Q25" s="33"/>
      <c r="R25" s="33"/>
      <c r="S25" s="33"/>
      <c r="T25" s="33" t="str">
        <f>IF(LEN(KL!P25)&gt;0,UPPER(KL!P25),"")</f>
        <v/>
      </c>
      <c r="U25" s="33"/>
      <c r="V25" s="19"/>
      <c r="W25" s="33" t="str">
        <f>IF(LEN('ÚHRADOVÝ KATALOG VZP - ZP'!Q29)&gt;0,UPPER('ÚHRADOVÝ KATALOG VZP - ZP'!Q29),"")</f>
        <v/>
      </c>
      <c r="X25" s="19"/>
      <c r="Y25" s="19"/>
      <c r="Z25" s="33" t="str">
        <f>IF(LEN('ÚHRADOVÝ KATALOG VZP - ZP'!P29)&gt;0,UPPER('ÚHRADOVÝ KATALOG VZP - ZP'!P29),"")</f>
        <v/>
      </c>
      <c r="AA25" s="33"/>
      <c r="AB25" s="33" t="str">
        <f>IF(LEN('ÚHRADOVÝ KATALOG VZP - ZP'!K29)&gt;0,UPPER('ÚHRADOVÝ KATALOG VZP - ZP'!K29),"")</f>
        <v/>
      </c>
      <c r="AC25" s="19" t="str">
        <f>IF(LEN('ÚHRADOVÝ KATALOG VZP - ZP'!L29)&gt;0,UPPER('ÚHRADOVÝ KATALOG VZP - ZP'!L29),"")</f>
        <v/>
      </c>
      <c r="AD25" s="19" t="str">
        <f>IF(LEN('ÚHRADOVÝ KATALOG VZP - ZP'!J29)&gt;0,UPPER('ÚHRADOVÝ KATALOG VZP - ZP'!J29),"")</f>
        <v/>
      </c>
      <c r="AE25" s="33"/>
      <c r="AF25" s="33"/>
      <c r="AG25" s="33" t="str">
        <f>IF(LEN('ÚHRADOVÝ KATALOG VZP - ZP'!M29)&gt;0,UPPER('ÚHRADOVÝ KATALOG VZP - ZP'!M29),"")</f>
        <v/>
      </c>
      <c r="AH25" s="33"/>
      <c r="AI25" s="33"/>
      <c r="AJ25" s="33"/>
    </row>
    <row r="26" spans="1:36" s="18" customFormat="1" x14ac:dyDescent="0.2">
      <c r="A26" s="33" t="str">
        <f>IF('VZP - KONTROLA'!R30="NE",IF(LEN('ÚHRADOVÝ KATALOG VZP - ZP'!B30)=0,UPPER('ÚHRADOVÝ KATALOG VZP - ZP'!A30),UPPER('ÚHRADOVÝ KATALOG VZP - ZP'!B30)),"")</f>
        <v/>
      </c>
      <c r="B26" s="33" t="str">
        <f>IF(LEN('ÚHRADOVÝ KATALOG VZP - ZP'!C30)&gt;0,UPPER(SUBSTITUTE('ÚHRADOVÝ KATALOG VZP - ZP'!C30,CHAR(10)," ")),"")</f>
        <v/>
      </c>
      <c r="C26" s="33" t="str">
        <f>IF(LEN('ÚHRADOVÝ KATALOG VZP - ZP'!D30)&gt;0,UPPER(SUBSTITUTE('ÚHRADOVÝ KATALOG VZP - ZP'!D30,CHAR(10)," ")),"")</f>
        <v/>
      </c>
      <c r="D26" s="33" t="str">
        <f>IF(LEN('ÚHRADOVÝ KATALOG VZP - ZP'!F30)&gt;0,UPPER('ÚHRADOVÝ KATALOG VZP - ZP'!F30),"")</f>
        <v/>
      </c>
      <c r="E26" s="33" t="str">
        <f>IF(LEN('ÚHRADOVÝ KATALOG VZP - ZP'!E30)&gt;0,UPPER('ÚHRADOVÝ KATALOG VZP - ZP'!E30),"")</f>
        <v/>
      </c>
      <c r="F26" s="33" t="str">
        <f>IF(LEN('ÚHRADOVÝ KATALOG VZP - ZP'!G30)&gt;0,UPPER('ÚHRADOVÝ KATALOG VZP - ZP'!G30),"")</f>
        <v/>
      </c>
      <c r="G26" s="33" t="str">
        <f>IF(LEN('ÚHRADOVÝ KATALOG VZP - ZP'!H30)&gt;0,UPPER('ÚHRADOVÝ KATALOG VZP - ZP'!H30),"")</f>
        <v/>
      </c>
      <c r="H26" s="33" t="str">
        <f>IF(LEN('ÚHRADOVÝ KATALOG VZP - ZP'!I30)&gt;0,UPPER('ÚHRADOVÝ KATALOG VZP - ZP'!I30),"")</f>
        <v/>
      </c>
      <c r="I26" s="19" t="str">
        <f>IF(LEN(KL!N26)&gt;0,ROUND(UPPER(KL!N26),2),"")</f>
        <v/>
      </c>
      <c r="J26" s="19" t="str">
        <f>IF('ÚHRADOVÝ KATALOG VZP - ZP'!N30&gt;0,ROUND(UPPER('ÚHRADOVÝ KATALOG VZP - ZP'!N30),2),"")</f>
        <v/>
      </c>
      <c r="K26" s="19"/>
      <c r="L26" s="33"/>
      <c r="M26" s="33"/>
      <c r="N26" s="33"/>
      <c r="O26" s="19"/>
      <c r="P26" s="33"/>
      <c r="Q26" s="33"/>
      <c r="R26" s="33"/>
      <c r="S26" s="33"/>
      <c r="T26" s="33" t="str">
        <f>IF(LEN(KL!P26)&gt;0,UPPER(KL!P26),"")</f>
        <v/>
      </c>
      <c r="U26" s="33"/>
      <c r="V26" s="19"/>
      <c r="W26" s="33" t="str">
        <f>IF(LEN('ÚHRADOVÝ KATALOG VZP - ZP'!Q30)&gt;0,UPPER('ÚHRADOVÝ KATALOG VZP - ZP'!Q30),"")</f>
        <v/>
      </c>
      <c r="X26" s="19"/>
      <c r="Y26" s="19"/>
      <c r="Z26" s="33" t="str">
        <f>IF(LEN('ÚHRADOVÝ KATALOG VZP - ZP'!P30)&gt;0,UPPER('ÚHRADOVÝ KATALOG VZP - ZP'!P30),"")</f>
        <v/>
      </c>
      <c r="AA26" s="33"/>
      <c r="AB26" s="33" t="str">
        <f>IF(LEN('ÚHRADOVÝ KATALOG VZP - ZP'!K30)&gt;0,UPPER('ÚHRADOVÝ KATALOG VZP - ZP'!K30),"")</f>
        <v/>
      </c>
      <c r="AC26" s="19" t="str">
        <f>IF(LEN('ÚHRADOVÝ KATALOG VZP - ZP'!L30)&gt;0,UPPER('ÚHRADOVÝ KATALOG VZP - ZP'!L30),"")</f>
        <v/>
      </c>
      <c r="AD26" s="19" t="str">
        <f>IF(LEN('ÚHRADOVÝ KATALOG VZP - ZP'!J30)&gt;0,UPPER('ÚHRADOVÝ KATALOG VZP - ZP'!J30),"")</f>
        <v/>
      </c>
      <c r="AE26" s="33"/>
      <c r="AF26" s="33"/>
      <c r="AG26" s="33" t="str">
        <f>IF(LEN('ÚHRADOVÝ KATALOG VZP - ZP'!M30)&gt;0,UPPER('ÚHRADOVÝ KATALOG VZP - ZP'!M30),"")</f>
        <v/>
      </c>
      <c r="AH26" s="33"/>
      <c r="AI26" s="33"/>
      <c r="AJ26" s="33"/>
    </row>
    <row r="27" spans="1:36" s="18" customFormat="1" x14ac:dyDescent="0.2">
      <c r="A27" s="33" t="str">
        <f>IF('VZP - KONTROLA'!R31="NE",IF(LEN('ÚHRADOVÝ KATALOG VZP - ZP'!B31)=0,UPPER('ÚHRADOVÝ KATALOG VZP - ZP'!A31),UPPER('ÚHRADOVÝ KATALOG VZP - ZP'!B31)),"")</f>
        <v/>
      </c>
      <c r="B27" s="33" t="str">
        <f>IF(LEN('ÚHRADOVÝ KATALOG VZP - ZP'!C31)&gt;0,UPPER(SUBSTITUTE('ÚHRADOVÝ KATALOG VZP - ZP'!C31,CHAR(10)," ")),"")</f>
        <v/>
      </c>
      <c r="C27" s="33" t="str">
        <f>IF(LEN('ÚHRADOVÝ KATALOG VZP - ZP'!D31)&gt;0,UPPER(SUBSTITUTE('ÚHRADOVÝ KATALOG VZP - ZP'!D31,CHAR(10)," ")),"")</f>
        <v/>
      </c>
      <c r="D27" s="33" t="str">
        <f>IF(LEN('ÚHRADOVÝ KATALOG VZP - ZP'!F31)&gt;0,UPPER('ÚHRADOVÝ KATALOG VZP - ZP'!F31),"")</f>
        <v/>
      </c>
      <c r="E27" s="33" t="str">
        <f>IF(LEN('ÚHRADOVÝ KATALOG VZP - ZP'!E31)&gt;0,UPPER('ÚHRADOVÝ KATALOG VZP - ZP'!E31),"")</f>
        <v/>
      </c>
      <c r="F27" s="33" t="str">
        <f>IF(LEN('ÚHRADOVÝ KATALOG VZP - ZP'!G31)&gt;0,UPPER('ÚHRADOVÝ KATALOG VZP - ZP'!G31),"")</f>
        <v/>
      </c>
      <c r="G27" s="33" t="str">
        <f>IF(LEN('ÚHRADOVÝ KATALOG VZP - ZP'!H31)&gt;0,UPPER('ÚHRADOVÝ KATALOG VZP - ZP'!H31),"")</f>
        <v/>
      </c>
      <c r="H27" s="33" t="str">
        <f>IF(LEN('ÚHRADOVÝ KATALOG VZP - ZP'!I31)&gt;0,UPPER('ÚHRADOVÝ KATALOG VZP - ZP'!I31),"")</f>
        <v/>
      </c>
      <c r="I27" s="19" t="str">
        <f>IF(LEN(KL!N27)&gt;0,ROUND(UPPER(KL!N27),2),"")</f>
        <v/>
      </c>
      <c r="J27" s="19" t="str">
        <f>IF('ÚHRADOVÝ KATALOG VZP - ZP'!N31&gt;0,ROUND(UPPER('ÚHRADOVÝ KATALOG VZP - ZP'!N31),2),"")</f>
        <v/>
      </c>
      <c r="K27" s="19"/>
      <c r="L27" s="33"/>
      <c r="M27" s="33"/>
      <c r="N27" s="33"/>
      <c r="O27" s="19"/>
      <c r="P27" s="33"/>
      <c r="Q27" s="33"/>
      <c r="R27" s="33"/>
      <c r="S27" s="33"/>
      <c r="T27" s="33" t="str">
        <f>IF(LEN(KL!P27)&gt;0,UPPER(KL!P27),"")</f>
        <v/>
      </c>
      <c r="U27" s="33"/>
      <c r="V27" s="19"/>
      <c r="W27" s="33" t="str">
        <f>IF(LEN('ÚHRADOVÝ KATALOG VZP - ZP'!Q31)&gt;0,UPPER('ÚHRADOVÝ KATALOG VZP - ZP'!Q31),"")</f>
        <v/>
      </c>
      <c r="X27" s="19"/>
      <c r="Y27" s="19"/>
      <c r="Z27" s="33" t="str">
        <f>IF(LEN('ÚHRADOVÝ KATALOG VZP - ZP'!P31)&gt;0,UPPER('ÚHRADOVÝ KATALOG VZP - ZP'!P31),"")</f>
        <v/>
      </c>
      <c r="AA27" s="33"/>
      <c r="AB27" s="33" t="str">
        <f>IF(LEN('ÚHRADOVÝ KATALOG VZP - ZP'!K31)&gt;0,UPPER('ÚHRADOVÝ KATALOG VZP - ZP'!K31),"")</f>
        <v/>
      </c>
      <c r="AC27" s="19" t="str">
        <f>IF(LEN('ÚHRADOVÝ KATALOG VZP - ZP'!L31)&gt;0,UPPER('ÚHRADOVÝ KATALOG VZP - ZP'!L31),"")</f>
        <v/>
      </c>
      <c r="AD27" s="19" t="str">
        <f>IF(LEN('ÚHRADOVÝ KATALOG VZP - ZP'!J31)&gt;0,UPPER('ÚHRADOVÝ KATALOG VZP - ZP'!J31),"")</f>
        <v/>
      </c>
      <c r="AE27" s="33"/>
      <c r="AF27" s="33"/>
      <c r="AG27" s="33" t="str">
        <f>IF(LEN('ÚHRADOVÝ KATALOG VZP - ZP'!M31)&gt;0,UPPER('ÚHRADOVÝ KATALOG VZP - ZP'!M31),"")</f>
        <v/>
      </c>
      <c r="AH27" s="33"/>
      <c r="AI27" s="33"/>
      <c r="AJ27" s="33"/>
    </row>
    <row r="28" spans="1:36" s="18" customFormat="1" x14ac:dyDescent="0.2">
      <c r="A28" s="33" t="str">
        <f>IF('VZP - KONTROLA'!R32="NE",IF(LEN('ÚHRADOVÝ KATALOG VZP - ZP'!B32)=0,UPPER('ÚHRADOVÝ KATALOG VZP - ZP'!A32),UPPER('ÚHRADOVÝ KATALOG VZP - ZP'!B32)),"")</f>
        <v/>
      </c>
      <c r="B28" s="33" t="str">
        <f>IF(LEN('ÚHRADOVÝ KATALOG VZP - ZP'!C32)&gt;0,UPPER(SUBSTITUTE('ÚHRADOVÝ KATALOG VZP - ZP'!C32,CHAR(10)," ")),"")</f>
        <v/>
      </c>
      <c r="C28" s="33" t="str">
        <f>IF(LEN('ÚHRADOVÝ KATALOG VZP - ZP'!D32)&gt;0,UPPER(SUBSTITUTE('ÚHRADOVÝ KATALOG VZP - ZP'!D32,CHAR(10)," ")),"")</f>
        <v/>
      </c>
      <c r="D28" s="33" t="str">
        <f>IF(LEN('ÚHRADOVÝ KATALOG VZP - ZP'!F32)&gt;0,UPPER('ÚHRADOVÝ KATALOG VZP - ZP'!F32),"")</f>
        <v/>
      </c>
      <c r="E28" s="33" t="str">
        <f>IF(LEN('ÚHRADOVÝ KATALOG VZP - ZP'!E32)&gt;0,UPPER('ÚHRADOVÝ KATALOG VZP - ZP'!E32),"")</f>
        <v/>
      </c>
      <c r="F28" s="33" t="str">
        <f>IF(LEN('ÚHRADOVÝ KATALOG VZP - ZP'!G32)&gt;0,UPPER('ÚHRADOVÝ KATALOG VZP - ZP'!G32),"")</f>
        <v/>
      </c>
      <c r="G28" s="33" t="str">
        <f>IF(LEN('ÚHRADOVÝ KATALOG VZP - ZP'!H32)&gt;0,UPPER('ÚHRADOVÝ KATALOG VZP - ZP'!H32),"")</f>
        <v/>
      </c>
      <c r="H28" s="33" t="str">
        <f>IF(LEN('ÚHRADOVÝ KATALOG VZP - ZP'!I32)&gt;0,UPPER('ÚHRADOVÝ KATALOG VZP - ZP'!I32),"")</f>
        <v/>
      </c>
      <c r="I28" s="19" t="str">
        <f>IF(LEN(KL!N28)&gt;0,ROUND(UPPER(KL!N28),2),"")</f>
        <v/>
      </c>
      <c r="J28" s="19" t="str">
        <f>IF('ÚHRADOVÝ KATALOG VZP - ZP'!N32&gt;0,ROUND(UPPER('ÚHRADOVÝ KATALOG VZP - ZP'!N32),2),"")</f>
        <v/>
      </c>
      <c r="K28" s="19"/>
      <c r="L28" s="33"/>
      <c r="M28" s="33"/>
      <c r="N28" s="33"/>
      <c r="O28" s="19"/>
      <c r="P28" s="33"/>
      <c r="Q28" s="33"/>
      <c r="R28" s="33"/>
      <c r="S28" s="33"/>
      <c r="T28" s="33" t="str">
        <f>IF(LEN(KL!P28)&gt;0,UPPER(KL!P28),"")</f>
        <v/>
      </c>
      <c r="U28" s="33"/>
      <c r="V28" s="19"/>
      <c r="W28" s="33" t="str">
        <f>IF(LEN('ÚHRADOVÝ KATALOG VZP - ZP'!Q32)&gt;0,UPPER('ÚHRADOVÝ KATALOG VZP - ZP'!Q32),"")</f>
        <v/>
      </c>
      <c r="X28" s="19"/>
      <c r="Y28" s="19"/>
      <c r="Z28" s="33" t="str">
        <f>IF(LEN('ÚHRADOVÝ KATALOG VZP - ZP'!P32)&gt;0,UPPER('ÚHRADOVÝ KATALOG VZP - ZP'!P32),"")</f>
        <v/>
      </c>
      <c r="AA28" s="33"/>
      <c r="AB28" s="33" t="str">
        <f>IF(LEN('ÚHRADOVÝ KATALOG VZP - ZP'!K32)&gt;0,UPPER('ÚHRADOVÝ KATALOG VZP - ZP'!K32),"")</f>
        <v/>
      </c>
      <c r="AC28" s="19" t="str">
        <f>IF(LEN('ÚHRADOVÝ KATALOG VZP - ZP'!L32)&gt;0,UPPER('ÚHRADOVÝ KATALOG VZP - ZP'!L32),"")</f>
        <v/>
      </c>
      <c r="AD28" s="19" t="str">
        <f>IF(LEN('ÚHRADOVÝ KATALOG VZP - ZP'!J32)&gt;0,UPPER('ÚHRADOVÝ KATALOG VZP - ZP'!J32),"")</f>
        <v/>
      </c>
      <c r="AE28" s="33"/>
      <c r="AF28" s="33"/>
      <c r="AG28" s="33" t="str">
        <f>IF(LEN('ÚHRADOVÝ KATALOG VZP - ZP'!M32)&gt;0,UPPER('ÚHRADOVÝ KATALOG VZP - ZP'!M32),"")</f>
        <v/>
      </c>
      <c r="AH28" s="33"/>
      <c r="AI28" s="33"/>
      <c r="AJ28" s="33"/>
    </row>
    <row r="29" spans="1:36" s="18" customFormat="1" x14ac:dyDescent="0.2">
      <c r="A29" s="33" t="str">
        <f>IF('VZP - KONTROLA'!R33="NE",IF(LEN('ÚHRADOVÝ KATALOG VZP - ZP'!B33)=0,UPPER('ÚHRADOVÝ KATALOG VZP - ZP'!A33),UPPER('ÚHRADOVÝ KATALOG VZP - ZP'!B33)),"")</f>
        <v/>
      </c>
      <c r="B29" s="33" t="str">
        <f>IF(LEN('ÚHRADOVÝ KATALOG VZP - ZP'!C33)&gt;0,UPPER(SUBSTITUTE('ÚHRADOVÝ KATALOG VZP - ZP'!C33,CHAR(10)," ")),"")</f>
        <v/>
      </c>
      <c r="C29" s="33" t="str">
        <f>IF(LEN('ÚHRADOVÝ KATALOG VZP - ZP'!D33)&gt;0,UPPER(SUBSTITUTE('ÚHRADOVÝ KATALOG VZP - ZP'!D33,CHAR(10)," ")),"")</f>
        <v/>
      </c>
      <c r="D29" s="33" t="str">
        <f>IF(LEN('ÚHRADOVÝ KATALOG VZP - ZP'!F33)&gt;0,UPPER('ÚHRADOVÝ KATALOG VZP - ZP'!F33),"")</f>
        <v/>
      </c>
      <c r="E29" s="33" t="str">
        <f>IF(LEN('ÚHRADOVÝ KATALOG VZP - ZP'!E33)&gt;0,UPPER('ÚHRADOVÝ KATALOG VZP - ZP'!E33),"")</f>
        <v/>
      </c>
      <c r="F29" s="33" t="str">
        <f>IF(LEN('ÚHRADOVÝ KATALOG VZP - ZP'!G33)&gt;0,UPPER('ÚHRADOVÝ KATALOG VZP - ZP'!G33),"")</f>
        <v/>
      </c>
      <c r="G29" s="33" t="str">
        <f>IF(LEN('ÚHRADOVÝ KATALOG VZP - ZP'!H33)&gt;0,UPPER('ÚHRADOVÝ KATALOG VZP - ZP'!H33),"")</f>
        <v/>
      </c>
      <c r="H29" s="33" t="str">
        <f>IF(LEN('ÚHRADOVÝ KATALOG VZP - ZP'!I33)&gt;0,UPPER('ÚHRADOVÝ KATALOG VZP - ZP'!I33),"")</f>
        <v/>
      </c>
      <c r="I29" s="19" t="str">
        <f>IF(LEN(KL!N29)&gt;0,ROUND(UPPER(KL!N29),2),"")</f>
        <v/>
      </c>
      <c r="J29" s="19" t="str">
        <f>IF('ÚHRADOVÝ KATALOG VZP - ZP'!N33&gt;0,ROUND(UPPER('ÚHRADOVÝ KATALOG VZP - ZP'!N33),2),"")</f>
        <v/>
      </c>
      <c r="K29" s="19"/>
      <c r="L29" s="33"/>
      <c r="M29" s="33"/>
      <c r="N29" s="33"/>
      <c r="O29" s="19"/>
      <c r="P29" s="33"/>
      <c r="Q29" s="33"/>
      <c r="R29" s="33"/>
      <c r="S29" s="33"/>
      <c r="T29" s="33" t="str">
        <f>IF(LEN(KL!P29)&gt;0,UPPER(KL!P29),"")</f>
        <v/>
      </c>
      <c r="U29" s="33"/>
      <c r="V29" s="19"/>
      <c r="W29" s="33" t="str">
        <f>IF(LEN('ÚHRADOVÝ KATALOG VZP - ZP'!Q33)&gt;0,UPPER('ÚHRADOVÝ KATALOG VZP - ZP'!Q33),"")</f>
        <v/>
      </c>
      <c r="X29" s="19"/>
      <c r="Y29" s="19"/>
      <c r="Z29" s="33" t="str">
        <f>IF(LEN('ÚHRADOVÝ KATALOG VZP - ZP'!P33)&gt;0,UPPER('ÚHRADOVÝ KATALOG VZP - ZP'!P33),"")</f>
        <v/>
      </c>
      <c r="AA29" s="33"/>
      <c r="AB29" s="33" t="str">
        <f>IF(LEN('ÚHRADOVÝ KATALOG VZP - ZP'!K33)&gt;0,UPPER('ÚHRADOVÝ KATALOG VZP - ZP'!K33),"")</f>
        <v/>
      </c>
      <c r="AC29" s="19" t="str">
        <f>IF(LEN('ÚHRADOVÝ KATALOG VZP - ZP'!L33)&gt;0,UPPER('ÚHRADOVÝ KATALOG VZP - ZP'!L33),"")</f>
        <v/>
      </c>
      <c r="AD29" s="19" t="str">
        <f>IF(LEN('ÚHRADOVÝ KATALOG VZP - ZP'!J33)&gt;0,UPPER('ÚHRADOVÝ KATALOG VZP - ZP'!J33),"")</f>
        <v/>
      </c>
      <c r="AE29" s="33"/>
      <c r="AF29" s="33"/>
      <c r="AG29" s="33" t="str">
        <f>IF(LEN('ÚHRADOVÝ KATALOG VZP - ZP'!M33)&gt;0,UPPER('ÚHRADOVÝ KATALOG VZP - ZP'!M33),"")</f>
        <v/>
      </c>
      <c r="AH29" s="33"/>
      <c r="AI29" s="33"/>
      <c r="AJ29" s="33"/>
    </row>
    <row r="30" spans="1:36" s="18" customFormat="1" x14ac:dyDescent="0.2">
      <c r="A30" s="33" t="str">
        <f>IF('VZP - KONTROLA'!R34="NE",IF(LEN('ÚHRADOVÝ KATALOG VZP - ZP'!B34)=0,UPPER('ÚHRADOVÝ KATALOG VZP - ZP'!A34),UPPER('ÚHRADOVÝ KATALOG VZP - ZP'!B34)),"")</f>
        <v/>
      </c>
      <c r="B30" s="33" t="str">
        <f>IF(LEN('ÚHRADOVÝ KATALOG VZP - ZP'!C34)&gt;0,UPPER(SUBSTITUTE('ÚHRADOVÝ KATALOG VZP - ZP'!C34,CHAR(10)," ")),"")</f>
        <v/>
      </c>
      <c r="C30" s="33" t="str">
        <f>IF(LEN('ÚHRADOVÝ KATALOG VZP - ZP'!D34)&gt;0,UPPER(SUBSTITUTE('ÚHRADOVÝ KATALOG VZP - ZP'!D34,CHAR(10)," ")),"")</f>
        <v/>
      </c>
      <c r="D30" s="33" t="str">
        <f>IF(LEN('ÚHRADOVÝ KATALOG VZP - ZP'!F34)&gt;0,UPPER('ÚHRADOVÝ KATALOG VZP - ZP'!F34),"")</f>
        <v/>
      </c>
      <c r="E30" s="33" t="str">
        <f>IF(LEN('ÚHRADOVÝ KATALOG VZP - ZP'!E34)&gt;0,UPPER('ÚHRADOVÝ KATALOG VZP - ZP'!E34),"")</f>
        <v/>
      </c>
      <c r="F30" s="33" t="str">
        <f>IF(LEN('ÚHRADOVÝ KATALOG VZP - ZP'!G34)&gt;0,UPPER('ÚHRADOVÝ KATALOG VZP - ZP'!G34),"")</f>
        <v/>
      </c>
      <c r="G30" s="33" t="str">
        <f>IF(LEN('ÚHRADOVÝ KATALOG VZP - ZP'!H34)&gt;0,UPPER('ÚHRADOVÝ KATALOG VZP - ZP'!H34),"")</f>
        <v/>
      </c>
      <c r="H30" s="33" t="str">
        <f>IF(LEN('ÚHRADOVÝ KATALOG VZP - ZP'!I34)&gt;0,UPPER('ÚHRADOVÝ KATALOG VZP - ZP'!I34),"")</f>
        <v/>
      </c>
      <c r="I30" s="19" t="str">
        <f>IF(LEN(KL!N30)&gt;0,ROUND(UPPER(KL!N30),2),"")</f>
        <v/>
      </c>
      <c r="J30" s="19" t="str">
        <f>IF('ÚHRADOVÝ KATALOG VZP - ZP'!N34&gt;0,ROUND(UPPER('ÚHRADOVÝ KATALOG VZP - ZP'!N34),2),"")</f>
        <v/>
      </c>
      <c r="K30" s="19"/>
      <c r="L30" s="33"/>
      <c r="M30" s="33"/>
      <c r="N30" s="33"/>
      <c r="O30" s="19"/>
      <c r="P30" s="33"/>
      <c r="Q30" s="33"/>
      <c r="R30" s="33"/>
      <c r="S30" s="33"/>
      <c r="T30" s="33" t="str">
        <f>IF(LEN(KL!P30)&gt;0,UPPER(KL!P30),"")</f>
        <v/>
      </c>
      <c r="U30" s="33"/>
      <c r="V30" s="19"/>
      <c r="W30" s="33" t="str">
        <f>IF(LEN('ÚHRADOVÝ KATALOG VZP - ZP'!Q34)&gt;0,UPPER('ÚHRADOVÝ KATALOG VZP - ZP'!Q34),"")</f>
        <v/>
      </c>
      <c r="X30" s="19"/>
      <c r="Y30" s="19"/>
      <c r="Z30" s="33" t="str">
        <f>IF(LEN('ÚHRADOVÝ KATALOG VZP - ZP'!P34)&gt;0,UPPER('ÚHRADOVÝ KATALOG VZP - ZP'!P34),"")</f>
        <v/>
      </c>
      <c r="AA30" s="33"/>
      <c r="AB30" s="33" t="str">
        <f>IF(LEN('ÚHRADOVÝ KATALOG VZP - ZP'!K34)&gt;0,UPPER('ÚHRADOVÝ KATALOG VZP - ZP'!K34),"")</f>
        <v/>
      </c>
      <c r="AC30" s="19" t="str">
        <f>IF(LEN('ÚHRADOVÝ KATALOG VZP - ZP'!L34)&gt;0,UPPER('ÚHRADOVÝ KATALOG VZP - ZP'!L34),"")</f>
        <v/>
      </c>
      <c r="AD30" s="19" t="str">
        <f>IF(LEN('ÚHRADOVÝ KATALOG VZP - ZP'!J34)&gt;0,UPPER('ÚHRADOVÝ KATALOG VZP - ZP'!J34),"")</f>
        <v/>
      </c>
      <c r="AE30" s="33"/>
      <c r="AF30" s="33"/>
      <c r="AG30" s="33" t="str">
        <f>IF(LEN('ÚHRADOVÝ KATALOG VZP - ZP'!M34)&gt;0,UPPER('ÚHRADOVÝ KATALOG VZP - ZP'!M34),"")</f>
        <v/>
      </c>
      <c r="AH30" s="33"/>
      <c r="AI30" s="33"/>
      <c r="AJ30" s="33"/>
    </row>
    <row r="31" spans="1:36" s="18" customFormat="1" x14ac:dyDescent="0.2">
      <c r="A31" s="33" t="str">
        <f>IF('VZP - KONTROLA'!R35="NE",IF(LEN('ÚHRADOVÝ KATALOG VZP - ZP'!B35)=0,UPPER('ÚHRADOVÝ KATALOG VZP - ZP'!A35),UPPER('ÚHRADOVÝ KATALOG VZP - ZP'!B35)),"")</f>
        <v/>
      </c>
      <c r="B31" s="33" t="str">
        <f>IF(LEN('ÚHRADOVÝ KATALOG VZP - ZP'!C35)&gt;0,UPPER(SUBSTITUTE('ÚHRADOVÝ KATALOG VZP - ZP'!C35,CHAR(10)," ")),"")</f>
        <v/>
      </c>
      <c r="C31" s="33" t="str">
        <f>IF(LEN('ÚHRADOVÝ KATALOG VZP - ZP'!D35)&gt;0,UPPER(SUBSTITUTE('ÚHRADOVÝ KATALOG VZP - ZP'!D35,CHAR(10)," ")),"")</f>
        <v/>
      </c>
      <c r="D31" s="33" t="str">
        <f>IF(LEN('ÚHRADOVÝ KATALOG VZP - ZP'!F35)&gt;0,UPPER('ÚHRADOVÝ KATALOG VZP - ZP'!F35),"")</f>
        <v/>
      </c>
      <c r="E31" s="33" t="str">
        <f>IF(LEN('ÚHRADOVÝ KATALOG VZP - ZP'!E35)&gt;0,UPPER('ÚHRADOVÝ KATALOG VZP - ZP'!E35),"")</f>
        <v/>
      </c>
      <c r="F31" s="33" t="str">
        <f>IF(LEN('ÚHRADOVÝ KATALOG VZP - ZP'!G35)&gt;0,UPPER('ÚHRADOVÝ KATALOG VZP - ZP'!G35),"")</f>
        <v/>
      </c>
      <c r="G31" s="33" t="str">
        <f>IF(LEN('ÚHRADOVÝ KATALOG VZP - ZP'!H35)&gt;0,UPPER('ÚHRADOVÝ KATALOG VZP - ZP'!H35),"")</f>
        <v/>
      </c>
      <c r="H31" s="33" t="str">
        <f>IF(LEN('ÚHRADOVÝ KATALOG VZP - ZP'!I35)&gt;0,UPPER('ÚHRADOVÝ KATALOG VZP - ZP'!I35),"")</f>
        <v/>
      </c>
      <c r="I31" s="19" t="str">
        <f>IF(LEN(KL!N31)&gt;0,ROUND(UPPER(KL!N31),2),"")</f>
        <v/>
      </c>
      <c r="J31" s="19" t="str">
        <f>IF('ÚHRADOVÝ KATALOG VZP - ZP'!N35&gt;0,ROUND(UPPER('ÚHRADOVÝ KATALOG VZP - ZP'!N35),2),"")</f>
        <v/>
      </c>
      <c r="K31" s="19"/>
      <c r="L31" s="33"/>
      <c r="M31" s="33"/>
      <c r="N31" s="33"/>
      <c r="O31" s="19"/>
      <c r="P31" s="33"/>
      <c r="Q31" s="33"/>
      <c r="R31" s="33"/>
      <c r="S31" s="33"/>
      <c r="T31" s="33" t="str">
        <f>IF(LEN(KL!P31)&gt;0,UPPER(KL!P31),"")</f>
        <v/>
      </c>
      <c r="U31" s="33"/>
      <c r="V31" s="19"/>
      <c r="W31" s="33" t="str">
        <f>IF(LEN('ÚHRADOVÝ KATALOG VZP - ZP'!Q35)&gt;0,UPPER('ÚHRADOVÝ KATALOG VZP - ZP'!Q35),"")</f>
        <v/>
      </c>
      <c r="X31" s="19"/>
      <c r="Y31" s="19"/>
      <c r="Z31" s="33" t="str">
        <f>IF(LEN('ÚHRADOVÝ KATALOG VZP - ZP'!P35)&gt;0,UPPER('ÚHRADOVÝ KATALOG VZP - ZP'!P35),"")</f>
        <v/>
      </c>
      <c r="AA31" s="33"/>
      <c r="AB31" s="33" t="str">
        <f>IF(LEN('ÚHRADOVÝ KATALOG VZP - ZP'!K35)&gt;0,UPPER('ÚHRADOVÝ KATALOG VZP - ZP'!K35),"")</f>
        <v/>
      </c>
      <c r="AC31" s="19" t="str">
        <f>IF(LEN('ÚHRADOVÝ KATALOG VZP - ZP'!L35)&gt;0,UPPER('ÚHRADOVÝ KATALOG VZP - ZP'!L35),"")</f>
        <v/>
      </c>
      <c r="AD31" s="19" t="str">
        <f>IF(LEN('ÚHRADOVÝ KATALOG VZP - ZP'!J35)&gt;0,UPPER('ÚHRADOVÝ KATALOG VZP - ZP'!J35),"")</f>
        <v/>
      </c>
      <c r="AE31" s="33"/>
      <c r="AF31" s="33"/>
      <c r="AG31" s="33" t="str">
        <f>IF(LEN('ÚHRADOVÝ KATALOG VZP - ZP'!M35)&gt;0,UPPER('ÚHRADOVÝ KATALOG VZP - ZP'!M35),"")</f>
        <v/>
      </c>
      <c r="AH31" s="33"/>
      <c r="AI31" s="33"/>
      <c r="AJ31" s="33"/>
    </row>
    <row r="32" spans="1:36" s="18" customFormat="1" x14ac:dyDescent="0.2">
      <c r="A32" s="33" t="str">
        <f>IF('VZP - KONTROLA'!R36="NE",IF(LEN('ÚHRADOVÝ KATALOG VZP - ZP'!B36)=0,UPPER('ÚHRADOVÝ KATALOG VZP - ZP'!A36),UPPER('ÚHRADOVÝ KATALOG VZP - ZP'!B36)),"")</f>
        <v/>
      </c>
      <c r="B32" s="33" t="str">
        <f>IF(LEN('ÚHRADOVÝ KATALOG VZP - ZP'!C36)&gt;0,UPPER(SUBSTITUTE('ÚHRADOVÝ KATALOG VZP - ZP'!C36,CHAR(10)," ")),"")</f>
        <v/>
      </c>
      <c r="C32" s="33" t="str">
        <f>IF(LEN('ÚHRADOVÝ KATALOG VZP - ZP'!D36)&gt;0,UPPER(SUBSTITUTE('ÚHRADOVÝ KATALOG VZP - ZP'!D36,CHAR(10)," ")),"")</f>
        <v/>
      </c>
      <c r="D32" s="33" t="str">
        <f>IF(LEN('ÚHRADOVÝ KATALOG VZP - ZP'!F36)&gt;0,UPPER('ÚHRADOVÝ KATALOG VZP - ZP'!F36),"")</f>
        <v/>
      </c>
      <c r="E32" s="33" t="str">
        <f>IF(LEN('ÚHRADOVÝ KATALOG VZP - ZP'!E36)&gt;0,UPPER('ÚHRADOVÝ KATALOG VZP - ZP'!E36),"")</f>
        <v/>
      </c>
      <c r="F32" s="33" t="str">
        <f>IF(LEN('ÚHRADOVÝ KATALOG VZP - ZP'!G36)&gt;0,UPPER('ÚHRADOVÝ KATALOG VZP - ZP'!G36),"")</f>
        <v/>
      </c>
      <c r="G32" s="33" t="str">
        <f>IF(LEN('ÚHRADOVÝ KATALOG VZP - ZP'!H36)&gt;0,UPPER('ÚHRADOVÝ KATALOG VZP - ZP'!H36),"")</f>
        <v/>
      </c>
      <c r="H32" s="33" t="str">
        <f>IF(LEN('ÚHRADOVÝ KATALOG VZP - ZP'!I36)&gt;0,UPPER('ÚHRADOVÝ KATALOG VZP - ZP'!I36),"")</f>
        <v/>
      </c>
      <c r="I32" s="19" t="str">
        <f>IF(LEN(KL!N32)&gt;0,ROUND(UPPER(KL!N32),2),"")</f>
        <v/>
      </c>
      <c r="J32" s="19" t="str">
        <f>IF('ÚHRADOVÝ KATALOG VZP - ZP'!N36&gt;0,ROUND(UPPER('ÚHRADOVÝ KATALOG VZP - ZP'!N36),2),"")</f>
        <v/>
      </c>
      <c r="K32" s="19"/>
      <c r="L32" s="33"/>
      <c r="M32" s="33"/>
      <c r="N32" s="33"/>
      <c r="O32" s="19"/>
      <c r="P32" s="33"/>
      <c r="Q32" s="33"/>
      <c r="R32" s="33"/>
      <c r="S32" s="33"/>
      <c r="T32" s="33" t="str">
        <f>IF(LEN(KL!P32)&gt;0,UPPER(KL!P32),"")</f>
        <v/>
      </c>
      <c r="U32" s="33"/>
      <c r="V32" s="19"/>
      <c r="W32" s="33" t="str">
        <f>IF(LEN('ÚHRADOVÝ KATALOG VZP - ZP'!Q36)&gt;0,UPPER('ÚHRADOVÝ KATALOG VZP - ZP'!Q36),"")</f>
        <v/>
      </c>
      <c r="X32" s="19"/>
      <c r="Y32" s="19"/>
      <c r="Z32" s="33" t="str">
        <f>IF(LEN('ÚHRADOVÝ KATALOG VZP - ZP'!P36)&gt;0,UPPER('ÚHRADOVÝ KATALOG VZP - ZP'!P36),"")</f>
        <v/>
      </c>
      <c r="AA32" s="33"/>
      <c r="AB32" s="33" t="str">
        <f>IF(LEN('ÚHRADOVÝ KATALOG VZP - ZP'!K36)&gt;0,UPPER('ÚHRADOVÝ KATALOG VZP - ZP'!K36),"")</f>
        <v/>
      </c>
      <c r="AC32" s="19" t="str">
        <f>IF(LEN('ÚHRADOVÝ KATALOG VZP - ZP'!L36)&gt;0,UPPER('ÚHRADOVÝ KATALOG VZP - ZP'!L36),"")</f>
        <v/>
      </c>
      <c r="AD32" s="19" t="str">
        <f>IF(LEN('ÚHRADOVÝ KATALOG VZP - ZP'!J36)&gt;0,UPPER('ÚHRADOVÝ KATALOG VZP - ZP'!J36),"")</f>
        <v/>
      </c>
      <c r="AE32" s="33"/>
      <c r="AF32" s="33"/>
      <c r="AG32" s="33" t="str">
        <f>IF(LEN('ÚHRADOVÝ KATALOG VZP - ZP'!M36)&gt;0,UPPER('ÚHRADOVÝ KATALOG VZP - ZP'!M36),"")</f>
        <v/>
      </c>
      <c r="AH32" s="33"/>
      <c r="AI32" s="33"/>
      <c r="AJ32" s="33"/>
    </row>
    <row r="33" spans="1:36" s="18" customFormat="1" x14ac:dyDescent="0.2">
      <c r="A33" s="33" t="str">
        <f>IF('VZP - KONTROLA'!R37="NE",IF(LEN('ÚHRADOVÝ KATALOG VZP - ZP'!B37)=0,UPPER('ÚHRADOVÝ KATALOG VZP - ZP'!A37),UPPER('ÚHRADOVÝ KATALOG VZP - ZP'!B37)),"")</f>
        <v/>
      </c>
      <c r="B33" s="33" t="str">
        <f>IF(LEN('ÚHRADOVÝ KATALOG VZP - ZP'!C37)&gt;0,UPPER(SUBSTITUTE('ÚHRADOVÝ KATALOG VZP - ZP'!C37,CHAR(10)," ")),"")</f>
        <v/>
      </c>
      <c r="C33" s="33" t="str">
        <f>IF(LEN('ÚHRADOVÝ KATALOG VZP - ZP'!D37)&gt;0,UPPER(SUBSTITUTE('ÚHRADOVÝ KATALOG VZP - ZP'!D37,CHAR(10)," ")),"")</f>
        <v/>
      </c>
      <c r="D33" s="33" t="str">
        <f>IF(LEN('ÚHRADOVÝ KATALOG VZP - ZP'!F37)&gt;0,UPPER('ÚHRADOVÝ KATALOG VZP - ZP'!F37),"")</f>
        <v/>
      </c>
      <c r="E33" s="33" t="str">
        <f>IF(LEN('ÚHRADOVÝ KATALOG VZP - ZP'!E37)&gt;0,UPPER('ÚHRADOVÝ KATALOG VZP - ZP'!E37),"")</f>
        <v/>
      </c>
      <c r="F33" s="33" t="str">
        <f>IF(LEN('ÚHRADOVÝ KATALOG VZP - ZP'!G37)&gt;0,UPPER('ÚHRADOVÝ KATALOG VZP - ZP'!G37),"")</f>
        <v/>
      </c>
      <c r="G33" s="33" t="str">
        <f>IF(LEN('ÚHRADOVÝ KATALOG VZP - ZP'!H37)&gt;0,UPPER('ÚHRADOVÝ KATALOG VZP - ZP'!H37),"")</f>
        <v/>
      </c>
      <c r="H33" s="33" t="str">
        <f>IF(LEN('ÚHRADOVÝ KATALOG VZP - ZP'!I37)&gt;0,UPPER('ÚHRADOVÝ KATALOG VZP - ZP'!I37),"")</f>
        <v/>
      </c>
      <c r="I33" s="19" t="str">
        <f>IF(LEN(KL!N33)&gt;0,ROUND(UPPER(KL!N33),2),"")</f>
        <v/>
      </c>
      <c r="J33" s="19" t="str">
        <f>IF('ÚHRADOVÝ KATALOG VZP - ZP'!N37&gt;0,ROUND(UPPER('ÚHRADOVÝ KATALOG VZP - ZP'!N37),2),"")</f>
        <v/>
      </c>
      <c r="K33" s="19"/>
      <c r="L33" s="33"/>
      <c r="M33" s="33"/>
      <c r="N33" s="33"/>
      <c r="O33" s="19"/>
      <c r="P33" s="33"/>
      <c r="Q33" s="33"/>
      <c r="R33" s="33"/>
      <c r="S33" s="33"/>
      <c r="T33" s="33" t="str">
        <f>IF(LEN(KL!P33)&gt;0,UPPER(KL!P33),"")</f>
        <v/>
      </c>
      <c r="U33" s="33"/>
      <c r="V33" s="19"/>
      <c r="W33" s="33" t="str">
        <f>IF(LEN('ÚHRADOVÝ KATALOG VZP - ZP'!Q37)&gt;0,UPPER('ÚHRADOVÝ KATALOG VZP - ZP'!Q37),"")</f>
        <v/>
      </c>
      <c r="X33" s="19"/>
      <c r="Y33" s="19"/>
      <c r="Z33" s="33" t="str">
        <f>IF(LEN('ÚHRADOVÝ KATALOG VZP - ZP'!P37)&gt;0,UPPER('ÚHRADOVÝ KATALOG VZP - ZP'!P37),"")</f>
        <v/>
      </c>
      <c r="AA33" s="33"/>
      <c r="AB33" s="33" t="str">
        <f>IF(LEN('ÚHRADOVÝ KATALOG VZP - ZP'!K37)&gt;0,UPPER('ÚHRADOVÝ KATALOG VZP - ZP'!K37),"")</f>
        <v/>
      </c>
      <c r="AC33" s="19" t="str">
        <f>IF(LEN('ÚHRADOVÝ KATALOG VZP - ZP'!L37)&gt;0,UPPER('ÚHRADOVÝ KATALOG VZP - ZP'!L37),"")</f>
        <v/>
      </c>
      <c r="AD33" s="19" t="str">
        <f>IF(LEN('ÚHRADOVÝ KATALOG VZP - ZP'!J37)&gt;0,UPPER('ÚHRADOVÝ KATALOG VZP - ZP'!J37),"")</f>
        <v/>
      </c>
      <c r="AE33" s="33"/>
      <c r="AF33" s="33"/>
      <c r="AG33" s="33" t="str">
        <f>IF(LEN('ÚHRADOVÝ KATALOG VZP - ZP'!M37)&gt;0,UPPER('ÚHRADOVÝ KATALOG VZP - ZP'!M37),"")</f>
        <v/>
      </c>
      <c r="AH33" s="33"/>
      <c r="AI33" s="33"/>
      <c r="AJ33" s="33"/>
    </row>
    <row r="34" spans="1:36" s="18" customFormat="1" x14ac:dyDescent="0.2">
      <c r="A34" s="33" t="str">
        <f>IF('VZP - KONTROLA'!R38="NE",IF(LEN('ÚHRADOVÝ KATALOG VZP - ZP'!B38)=0,UPPER('ÚHRADOVÝ KATALOG VZP - ZP'!A38),UPPER('ÚHRADOVÝ KATALOG VZP - ZP'!B38)),"")</f>
        <v/>
      </c>
      <c r="B34" s="33" t="str">
        <f>IF(LEN('ÚHRADOVÝ KATALOG VZP - ZP'!C38)&gt;0,UPPER(SUBSTITUTE('ÚHRADOVÝ KATALOG VZP - ZP'!C38,CHAR(10)," ")),"")</f>
        <v/>
      </c>
      <c r="C34" s="33" t="str">
        <f>IF(LEN('ÚHRADOVÝ KATALOG VZP - ZP'!D38)&gt;0,UPPER(SUBSTITUTE('ÚHRADOVÝ KATALOG VZP - ZP'!D38,CHAR(10)," ")),"")</f>
        <v/>
      </c>
      <c r="D34" s="33" t="str">
        <f>IF(LEN('ÚHRADOVÝ KATALOG VZP - ZP'!F38)&gt;0,UPPER('ÚHRADOVÝ KATALOG VZP - ZP'!F38),"")</f>
        <v/>
      </c>
      <c r="E34" s="33" t="str">
        <f>IF(LEN('ÚHRADOVÝ KATALOG VZP - ZP'!E38)&gt;0,UPPER('ÚHRADOVÝ KATALOG VZP - ZP'!E38),"")</f>
        <v/>
      </c>
      <c r="F34" s="33" t="str">
        <f>IF(LEN('ÚHRADOVÝ KATALOG VZP - ZP'!G38)&gt;0,UPPER('ÚHRADOVÝ KATALOG VZP - ZP'!G38),"")</f>
        <v/>
      </c>
      <c r="G34" s="33" t="str">
        <f>IF(LEN('ÚHRADOVÝ KATALOG VZP - ZP'!H38)&gt;0,UPPER('ÚHRADOVÝ KATALOG VZP - ZP'!H38),"")</f>
        <v/>
      </c>
      <c r="H34" s="33" t="str">
        <f>IF(LEN('ÚHRADOVÝ KATALOG VZP - ZP'!I38)&gt;0,UPPER('ÚHRADOVÝ KATALOG VZP - ZP'!I38),"")</f>
        <v/>
      </c>
      <c r="I34" s="19" t="str">
        <f>IF(LEN(KL!N34)&gt;0,ROUND(UPPER(KL!N34),2),"")</f>
        <v/>
      </c>
      <c r="J34" s="19" t="str">
        <f>IF('ÚHRADOVÝ KATALOG VZP - ZP'!N38&gt;0,ROUND(UPPER('ÚHRADOVÝ KATALOG VZP - ZP'!N38),2),"")</f>
        <v/>
      </c>
      <c r="K34" s="19"/>
      <c r="L34" s="33"/>
      <c r="M34" s="33"/>
      <c r="N34" s="33"/>
      <c r="O34" s="19"/>
      <c r="P34" s="33"/>
      <c r="Q34" s="33"/>
      <c r="R34" s="33"/>
      <c r="S34" s="33"/>
      <c r="T34" s="33" t="str">
        <f>IF(LEN(KL!P34)&gt;0,UPPER(KL!P34),"")</f>
        <v/>
      </c>
      <c r="U34" s="33"/>
      <c r="V34" s="19"/>
      <c r="W34" s="33" t="str">
        <f>IF(LEN('ÚHRADOVÝ KATALOG VZP - ZP'!Q38)&gt;0,UPPER('ÚHRADOVÝ KATALOG VZP - ZP'!Q38),"")</f>
        <v/>
      </c>
      <c r="X34" s="19"/>
      <c r="Y34" s="19"/>
      <c r="Z34" s="33" t="str">
        <f>IF(LEN('ÚHRADOVÝ KATALOG VZP - ZP'!P38)&gt;0,UPPER('ÚHRADOVÝ KATALOG VZP - ZP'!P38),"")</f>
        <v/>
      </c>
      <c r="AA34" s="33"/>
      <c r="AB34" s="33" t="str">
        <f>IF(LEN('ÚHRADOVÝ KATALOG VZP - ZP'!K38)&gt;0,UPPER('ÚHRADOVÝ KATALOG VZP - ZP'!K38),"")</f>
        <v/>
      </c>
      <c r="AC34" s="19" t="str">
        <f>IF(LEN('ÚHRADOVÝ KATALOG VZP - ZP'!L38)&gt;0,UPPER('ÚHRADOVÝ KATALOG VZP - ZP'!L38),"")</f>
        <v/>
      </c>
      <c r="AD34" s="19" t="str">
        <f>IF(LEN('ÚHRADOVÝ KATALOG VZP - ZP'!J38)&gt;0,UPPER('ÚHRADOVÝ KATALOG VZP - ZP'!J38),"")</f>
        <v/>
      </c>
      <c r="AE34" s="33"/>
      <c r="AF34" s="33"/>
      <c r="AG34" s="33" t="str">
        <f>IF(LEN('ÚHRADOVÝ KATALOG VZP - ZP'!M38)&gt;0,UPPER('ÚHRADOVÝ KATALOG VZP - ZP'!M38),"")</f>
        <v/>
      </c>
      <c r="AH34" s="33"/>
      <c r="AI34" s="33"/>
      <c r="AJ34" s="33"/>
    </row>
    <row r="35" spans="1:36" s="18" customFormat="1" x14ac:dyDescent="0.2">
      <c r="A35" s="33" t="str">
        <f>IF('VZP - KONTROLA'!R39="NE",IF(LEN('ÚHRADOVÝ KATALOG VZP - ZP'!B39)=0,UPPER('ÚHRADOVÝ KATALOG VZP - ZP'!A39),UPPER('ÚHRADOVÝ KATALOG VZP - ZP'!B39)),"")</f>
        <v/>
      </c>
      <c r="B35" s="33" t="str">
        <f>IF(LEN('ÚHRADOVÝ KATALOG VZP - ZP'!C39)&gt;0,UPPER(SUBSTITUTE('ÚHRADOVÝ KATALOG VZP - ZP'!C39,CHAR(10)," ")),"")</f>
        <v/>
      </c>
      <c r="C35" s="33" t="str">
        <f>IF(LEN('ÚHRADOVÝ KATALOG VZP - ZP'!D39)&gt;0,UPPER(SUBSTITUTE('ÚHRADOVÝ KATALOG VZP - ZP'!D39,CHAR(10)," ")),"")</f>
        <v/>
      </c>
      <c r="D35" s="33" t="str">
        <f>IF(LEN('ÚHRADOVÝ KATALOG VZP - ZP'!F39)&gt;0,UPPER('ÚHRADOVÝ KATALOG VZP - ZP'!F39),"")</f>
        <v/>
      </c>
      <c r="E35" s="33" t="str">
        <f>IF(LEN('ÚHRADOVÝ KATALOG VZP - ZP'!E39)&gt;0,UPPER('ÚHRADOVÝ KATALOG VZP - ZP'!E39),"")</f>
        <v/>
      </c>
      <c r="F35" s="33" t="str">
        <f>IF(LEN('ÚHRADOVÝ KATALOG VZP - ZP'!G39)&gt;0,UPPER('ÚHRADOVÝ KATALOG VZP - ZP'!G39),"")</f>
        <v/>
      </c>
      <c r="G35" s="33" t="str">
        <f>IF(LEN('ÚHRADOVÝ KATALOG VZP - ZP'!H39)&gt;0,UPPER('ÚHRADOVÝ KATALOG VZP - ZP'!H39),"")</f>
        <v/>
      </c>
      <c r="H35" s="33" t="str">
        <f>IF(LEN('ÚHRADOVÝ KATALOG VZP - ZP'!I39)&gt;0,UPPER('ÚHRADOVÝ KATALOG VZP - ZP'!I39),"")</f>
        <v/>
      </c>
      <c r="I35" s="19" t="str">
        <f>IF(LEN(KL!N35)&gt;0,ROUND(UPPER(KL!N35),2),"")</f>
        <v/>
      </c>
      <c r="J35" s="19" t="str">
        <f>IF('ÚHRADOVÝ KATALOG VZP - ZP'!N39&gt;0,ROUND(UPPER('ÚHRADOVÝ KATALOG VZP - ZP'!N39),2),"")</f>
        <v/>
      </c>
      <c r="K35" s="19"/>
      <c r="L35" s="33"/>
      <c r="M35" s="33"/>
      <c r="N35" s="33"/>
      <c r="O35" s="19"/>
      <c r="P35" s="33"/>
      <c r="Q35" s="33"/>
      <c r="R35" s="33"/>
      <c r="S35" s="33"/>
      <c r="T35" s="33" t="str">
        <f>IF(LEN(KL!P35)&gt;0,UPPER(KL!P35),"")</f>
        <v/>
      </c>
      <c r="U35" s="33"/>
      <c r="V35" s="19"/>
      <c r="W35" s="33" t="str">
        <f>IF(LEN('ÚHRADOVÝ KATALOG VZP - ZP'!Q39)&gt;0,UPPER('ÚHRADOVÝ KATALOG VZP - ZP'!Q39),"")</f>
        <v/>
      </c>
      <c r="X35" s="19"/>
      <c r="Y35" s="19"/>
      <c r="Z35" s="33" t="str">
        <f>IF(LEN('ÚHRADOVÝ KATALOG VZP - ZP'!P39)&gt;0,UPPER('ÚHRADOVÝ KATALOG VZP - ZP'!P39),"")</f>
        <v/>
      </c>
      <c r="AA35" s="33"/>
      <c r="AB35" s="33" t="str">
        <f>IF(LEN('ÚHRADOVÝ KATALOG VZP - ZP'!K39)&gt;0,UPPER('ÚHRADOVÝ KATALOG VZP - ZP'!K39),"")</f>
        <v/>
      </c>
      <c r="AC35" s="19" t="str">
        <f>IF(LEN('ÚHRADOVÝ KATALOG VZP - ZP'!L39)&gt;0,UPPER('ÚHRADOVÝ KATALOG VZP - ZP'!L39),"")</f>
        <v/>
      </c>
      <c r="AD35" s="19" t="str">
        <f>IF(LEN('ÚHRADOVÝ KATALOG VZP - ZP'!J39)&gt;0,UPPER('ÚHRADOVÝ KATALOG VZP - ZP'!J39),"")</f>
        <v/>
      </c>
      <c r="AE35" s="33"/>
      <c r="AF35" s="33"/>
      <c r="AG35" s="33" t="str">
        <f>IF(LEN('ÚHRADOVÝ KATALOG VZP - ZP'!M39)&gt;0,UPPER('ÚHRADOVÝ KATALOG VZP - ZP'!M39),"")</f>
        <v/>
      </c>
      <c r="AH35" s="33"/>
      <c r="AI35" s="33"/>
      <c r="AJ35" s="33"/>
    </row>
    <row r="36" spans="1:36" s="18" customFormat="1" x14ac:dyDescent="0.2">
      <c r="A36" s="33" t="str">
        <f>IF('VZP - KONTROLA'!R40="NE",IF(LEN('ÚHRADOVÝ KATALOG VZP - ZP'!B40)=0,UPPER('ÚHRADOVÝ KATALOG VZP - ZP'!A40),UPPER('ÚHRADOVÝ KATALOG VZP - ZP'!B40)),"")</f>
        <v/>
      </c>
      <c r="B36" s="33" t="str">
        <f>IF(LEN('ÚHRADOVÝ KATALOG VZP - ZP'!C40)&gt;0,UPPER(SUBSTITUTE('ÚHRADOVÝ KATALOG VZP - ZP'!C40,CHAR(10)," ")),"")</f>
        <v/>
      </c>
      <c r="C36" s="33" t="str">
        <f>IF(LEN('ÚHRADOVÝ KATALOG VZP - ZP'!D40)&gt;0,UPPER(SUBSTITUTE('ÚHRADOVÝ KATALOG VZP - ZP'!D40,CHAR(10)," ")),"")</f>
        <v/>
      </c>
      <c r="D36" s="33" t="str">
        <f>IF(LEN('ÚHRADOVÝ KATALOG VZP - ZP'!F40)&gt;0,UPPER('ÚHRADOVÝ KATALOG VZP - ZP'!F40),"")</f>
        <v/>
      </c>
      <c r="E36" s="33" t="str">
        <f>IF(LEN('ÚHRADOVÝ KATALOG VZP - ZP'!E40)&gt;0,UPPER('ÚHRADOVÝ KATALOG VZP - ZP'!E40),"")</f>
        <v/>
      </c>
      <c r="F36" s="33" t="str">
        <f>IF(LEN('ÚHRADOVÝ KATALOG VZP - ZP'!G40)&gt;0,UPPER('ÚHRADOVÝ KATALOG VZP - ZP'!G40),"")</f>
        <v/>
      </c>
      <c r="G36" s="33" t="str">
        <f>IF(LEN('ÚHRADOVÝ KATALOG VZP - ZP'!H40)&gt;0,UPPER('ÚHRADOVÝ KATALOG VZP - ZP'!H40),"")</f>
        <v/>
      </c>
      <c r="H36" s="33" t="str">
        <f>IF(LEN('ÚHRADOVÝ KATALOG VZP - ZP'!I40)&gt;0,UPPER('ÚHRADOVÝ KATALOG VZP - ZP'!I40),"")</f>
        <v/>
      </c>
      <c r="I36" s="19" t="str">
        <f>IF(LEN(KL!N36)&gt;0,ROUND(UPPER(KL!N36),2),"")</f>
        <v/>
      </c>
      <c r="J36" s="19" t="str">
        <f>IF('ÚHRADOVÝ KATALOG VZP - ZP'!N40&gt;0,ROUND(UPPER('ÚHRADOVÝ KATALOG VZP - ZP'!N40),2),"")</f>
        <v/>
      </c>
      <c r="K36" s="19"/>
      <c r="L36" s="33"/>
      <c r="M36" s="33"/>
      <c r="N36" s="33"/>
      <c r="O36" s="19"/>
      <c r="P36" s="33"/>
      <c r="Q36" s="33"/>
      <c r="R36" s="33"/>
      <c r="S36" s="33"/>
      <c r="T36" s="33" t="str">
        <f>IF(LEN(KL!P36)&gt;0,UPPER(KL!P36),"")</f>
        <v/>
      </c>
      <c r="U36" s="33"/>
      <c r="V36" s="19"/>
      <c r="W36" s="33" t="str">
        <f>IF(LEN('ÚHRADOVÝ KATALOG VZP - ZP'!Q40)&gt;0,UPPER('ÚHRADOVÝ KATALOG VZP - ZP'!Q40),"")</f>
        <v/>
      </c>
      <c r="X36" s="19"/>
      <c r="Y36" s="19"/>
      <c r="Z36" s="33" t="str">
        <f>IF(LEN('ÚHRADOVÝ KATALOG VZP - ZP'!P40)&gt;0,UPPER('ÚHRADOVÝ KATALOG VZP - ZP'!P40),"")</f>
        <v/>
      </c>
      <c r="AA36" s="33"/>
      <c r="AB36" s="33" t="str">
        <f>IF(LEN('ÚHRADOVÝ KATALOG VZP - ZP'!K40)&gt;0,UPPER('ÚHRADOVÝ KATALOG VZP - ZP'!K40),"")</f>
        <v/>
      </c>
      <c r="AC36" s="19" t="str">
        <f>IF(LEN('ÚHRADOVÝ KATALOG VZP - ZP'!L40)&gt;0,UPPER('ÚHRADOVÝ KATALOG VZP - ZP'!L40),"")</f>
        <v/>
      </c>
      <c r="AD36" s="19" t="str">
        <f>IF(LEN('ÚHRADOVÝ KATALOG VZP - ZP'!J40)&gt;0,UPPER('ÚHRADOVÝ KATALOG VZP - ZP'!J40),"")</f>
        <v/>
      </c>
      <c r="AE36" s="33"/>
      <c r="AF36" s="33"/>
      <c r="AG36" s="33" t="str">
        <f>IF(LEN('ÚHRADOVÝ KATALOG VZP - ZP'!M40)&gt;0,UPPER('ÚHRADOVÝ KATALOG VZP - ZP'!M40),"")</f>
        <v/>
      </c>
      <c r="AH36" s="33"/>
      <c r="AI36" s="33"/>
      <c r="AJ36" s="33"/>
    </row>
    <row r="37" spans="1:36" s="18" customFormat="1" x14ac:dyDescent="0.2">
      <c r="A37" s="33" t="str">
        <f>IF('VZP - KONTROLA'!R41="NE",IF(LEN('ÚHRADOVÝ KATALOG VZP - ZP'!B41)=0,UPPER('ÚHRADOVÝ KATALOG VZP - ZP'!A41),UPPER('ÚHRADOVÝ KATALOG VZP - ZP'!B41)),"")</f>
        <v/>
      </c>
      <c r="B37" s="33" t="str">
        <f>IF(LEN('ÚHRADOVÝ KATALOG VZP - ZP'!C41)&gt;0,UPPER(SUBSTITUTE('ÚHRADOVÝ KATALOG VZP - ZP'!C41,CHAR(10)," ")),"")</f>
        <v/>
      </c>
      <c r="C37" s="33" t="str">
        <f>IF(LEN('ÚHRADOVÝ KATALOG VZP - ZP'!D41)&gt;0,UPPER(SUBSTITUTE('ÚHRADOVÝ KATALOG VZP - ZP'!D41,CHAR(10)," ")),"")</f>
        <v/>
      </c>
      <c r="D37" s="33" t="str">
        <f>IF(LEN('ÚHRADOVÝ KATALOG VZP - ZP'!F41)&gt;0,UPPER('ÚHRADOVÝ KATALOG VZP - ZP'!F41),"")</f>
        <v/>
      </c>
      <c r="E37" s="33" t="str">
        <f>IF(LEN('ÚHRADOVÝ KATALOG VZP - ZP'!E41)&gt;0,UPPER('ÚHRADOVÝ KATALOG VZP - ZP'!E41),"")</f>
        <v/>
      </c>
      <c r="F37" s="33" t="str">
        <f>IF(LEN('ÚHRADOVÝ KATALOG VZP - ZP'!G41)&gt;0,UPPER('ÚHRADOVÝ KATALOG VZP - ZP'!G41),"")</f>
        <v/>
      </c>
      <c r="G37" s="33" t="str">
        <f>IF(LEN('ÚHRADOVÝ KATALOG VZP - ZP'!H41)&gt;0,UPPER('ÚHRADOVÝ KATALOG VZP - ZP'!H41),"")</f>
        <v/>
      </c>
      <c r="H37" s="33" t="str">
        <f>IF(LEN('ÚHRADOVÝ KATALOG VZP - ZP'!I41)&gt;0,UPPER('ÚHRADOVÝ KATALOG VZP - ZP'!I41),"")</f>
        <v/>
      </c>
      <c r="I37" s="19" t="str">
        <f>IF(LEN(KL!N37)&gt;0,ROUND(UPPER(KL!N37),2),"")</f>
        <v/>
      </c>
      <c r="J37" s="19" t="str">
        <f>IF('ÚHRADOVÝ KATALOG VZP - ZP'!N41&gt;0,ROUND(UPPER('ÚHRADOVÝ KATALOG VZP - ZP'!N41),2),"")</f>
        <v/>
      </c>
      <c r="K37" s="19"/>
      <c r="L37" s="33"/>
      <c r="M37" s="33"/>
      <c r="N37" s="33"/>
      <c r="O37" s="19"/>
      <c r="P37" s="33"/>
      <c r="Q37" s="33"/>
      <c r="R37" s="33"/>
      <c r="S37" s="33"/>
      <c r="T37" s="33" t="str">
        <f>IF(LEN(KL!P37)&gt;0,UPPER(KL!P37),"")</f>
        <v/>
      </c>
      <c r="U37" s="33"/>
      <c r="V37" s="19"/>
      <c r="W37" s="33" t="str">
        <f>IF(LEN('ÚHRADOVÝ KATALOG VZP - ZP'!Q41)&gt;0,UPPER('ÚHRADOVÝ KATALOG VZP - ZP'!Q41),"")</f>
        <v/>
      </c>
      <c r="X37" s="19"/>
      <c r="Y37" s="19"/>
      <c r="Z37" s="33" t="str">
        <f>IF(LEN('ÚHRADOVÝ KATALOG VZP - ZP'!P41)&gt;0,UPPER('ÚHRADOVÝ KATALOG VZP - ZP'!P41),"")</f>
        <v/>
      </c>
      <c r="AA37" s="33"/>
      <c r="AB37" s="33" t="str">
        <f>IF(LEN('ÚHRADOVÝ KATALOG VZP - ZP'!K41)&gt;0,UPPER('ÚHRADOVÝ KATALOG VZP - ZP'!K41),"")</f>
        <v/>
      </c>
      <c r="AC37" s="19" t="str">
        <f>IF(LEN('ÚHRADOVÝ KATALOG VZP - ZP'!L41)&gt;0,UPPER('ÚHRADOVÝ KATALOG VZP - ZP'!L41),"")</f>
        <v/>
      </c>
      <c r="AD37" s="19" t="str">
        <f>IF(LEN('ÚHRADOVÝ KATALOG VZP - ZP'!J41)&gt;0,UPPER('ÚHRADOVÝ KATALOG VZP - ZP'!J41),"")</f>
        <v/>
      </c>
      <c r="AE37" s="33"/>
      <c r="AF37" s="33"/>
      <c r="AG37" s="33" t="str">
        <f>IF(LEN('ÚHRADOVÝ KATALOG VZP - ZP'!M41)&gt;0,UPPER('ÚHRADOVÝ KATALOG VZP - ZP'!M41),"")</f>
        <v/>
      </c>
      <c r="AH37" s="33"/>
      <c r="AI37" s="33"/>
      <c r="AJ37" s="33"/>
    </row>
    <row r="38" spans="1:36" s="18" customFormat="1" x14ac:dyDescent="0.2">
      <c r="A38" s="33" t="str">
        <f>IF('VZP - KONTROLA'!R42="NE",IF(LEN('ÚHRADOVÝ KATALOG VZP - ZP'!B42)=0,UPPER('ÚHRADOVÝ KATALOG VZP - ZP'!A42),UPPER('ÚHRADOVÝ KATALOG VZP - ZP'!B42)),"")</f>
        <v/>
      </c>
      <c r="B38" s="33" t="str">
        <f>IF(LEN('ÚHRADOVÝ KATALOG VZP - ZP'!C42)&gt;0,UPPER(SUBSTITUTE('ÚHRADOVÝ KATALOG VZP - ZP'!C42,CHAR(10)," ")),"")</f>
        <v/>
      </c>
      <c r="C38" s="33" t="str">
        <f>IF(LEN('ÚHRADOVÝ KATALOG VZP - ZP'!D42)&gt;0,UPPER(SUBSTITUTE('ÚHRADOVÝ KATALOG VZP - ZP'!D42,CHAR(10)," ")),"")</f>
        <v/>
      </c>
      <c r="D38" s="33" t="str">
        <f>IF(LEN('ÚHRADOVÝ KATALOG VZP - ZP'!F42)&gt;0,UPPER('ÚHRADOVÝ KATALOG VZP - ZP'!F42),"")</f>
        <v/>
      </c>
      <c r="E38" s="33" t="str">
        <f>IF(LEN('ÚHRADOVÝ KATALOG VZP - ZP'!E42)&gt;0,UPPER('ÚHRADOVÝ KATALOG VZP - ZP'!E42),"")</f>
        <v/>
      </c>
      <c r="F38" s="33" t="str">
        <f>IF(LEN('ÚHRADOVÝ KATALOG VZP - ZP'!G42)&gt;0,UPPER('ÚHRADOVÝ KATALOG VZP - ZP'!G42),"")</f>
        <v/>
      </c>
      <c r="G38" s="33" t="str">
        <f>IF(LEN('ÚHRADOVÝ KATALOG VZP - ZP'!H42)&gt;0,UPPER('ÚHRADOVÝ KATALOG VZP - ZP'!H42),"")</f>
        <v/>
      </c>
      <c r="H38" s="33" t="str">
        <f>IF(LEN('ÚHRADOVÝ KATALOG VZP - ZP'!I42)&gt;0,UPPER('ÚHRADOVÝ KATALOG VZP - ZP'!I42),"")</f>
        <v/>
      </c>
      <c r="I38" s="19" t="str">
        <f>IF(LEN(KL!N38)&gt;0,ROUND(UPPER(KL!N38),2),"")</f>
        <v/>
      </c>
      <c r="J38" s="19" t="str">
        <f>IF('ÚHRADOVÝ KATALOG VZP - ZP'!N42&gt;0,ROUND(UPPER('ÚHRADOVÝ KATALOG VZP - ZP'!N42),2),"")</f>
        <v/>
      </c>
      <c r="K38" s="19"/>
      <c r="L38" s="33"/>
      <c r="M38" s="33"/>
      <c r="N38" s="33"/>
      <c r="O38" s="19"/>
      <c r="P38" s="33"/>
      <c r="Q38" s="33"/>
      <c r="R38" s="33"/>
      <c r="S38" s="33"/>
      <c r="T38" s="33" t="str">
        <f>IF(LEN(KL!P38)&gt;0,UPPER(KL!P38),"")</f>
        <v/>
      </c>
      <c r="U38" s="33"/>
      <c r="V38" s="19"/>
      <c r="W38" s="33" t="str">
        <f>IF(LEN('ÚHRADOVÝ KATALOG VZP - ZP'!Q42)&gt;0,UPPER('ÚHRADOVÝ KATALOG VZP - ZP'!Q42),"")</f>
        <v/>
      </c>
      <c r="X38" s="19"/>
      <c r="Y38" s="19"/>
      <c r="Z38" s="33" t="str">
        <f>IF(LEN('ÚHRADOVÝ KATALOG VZP - ZP'!P42)&gt;0,UPPER('ÚHRADOVÝ KATALOG VZP - ZP'!P42),"")</f>
        <v/>
      </c>
      <c r="AA38" s="33"/>
      <c r="AB38" s="33" t="str">
        <f>IF(LEN('ÚHRADOVÝ KATALOG VZP - ZP'!K42)&gt;0,UPPER('ÚHRADOVÝ KATALOG VZP - ZP'!K42),"")</f>
        <v/>
      </c>
      <c r="AC38" s="19" t="str">
        <f>IF(LEN('ÚHRADOVÝ KATALOG VZP - ZP'!L42)&gt;0,UPPER('ÚHRADOVÝ KATALOG VZP - ZP'!L42),"")</f>
        <v/>
      </c>
      <c r="AD38" s="19" t="str">
        <f>IF(LEN('ÚHRADOVÝ KATALOG VZP - ZP'!J42)&gt;0,UPPER('ÚHRADOVÝ KATALOG VZP - ZP'!J42),"")</f>
        <v/>
      </c>
      <c r="AE38" s="33"/>
      <c r="AF38" s="33"/>
      <c r="AG38" s="33" t="str">
        <f>IF(LEN('ÚHRADOVÝ KATALOG VZP - ZP'!M42)&gt;0,UPPER('ÚHRADOVÝ KATALOG VZP - ZP'!M42),"")</f>
        <v/>
      </c>
      <c r="AH38" s="33"/>
      <c r="AI38" s="33"/>
      <c r="AJ38" s="33"/>
    </row>
    <row r="39" spans="1:36" s="18" customFormat="1" x14ac:dyDescent="0.2">
      <c r="A39" s="33" t="str">
        <f>IF('VZP - KONTROLA'!R43="NE",IF(LEN('ÚHRADOVÝ KATALOG VZP - ZP'!B43)=0,UPPER('ÚHRADOVÝ KATALOG VZP - ZP'!A43),UPPER('ÚHRADOVÝ KATALOG VZP - ZP'!B43)),"")</f>
        <v/>
      </c>
      <c r="B39" s="33" t="str">
        <f>IF(LEN('ÚHRADOVÝ KATALOG VZP - ZP'!C43)&gt;0,UPPER(SUBSTITUTE('ÚHRADOVÝ KATALOG VZP - ZP'!C43,CHAR(10)," ")),"")</f>
        <v/>
      </c>
      <c r="C39" s="33" t="str">
        <f>IF(LEN('ÚHRADOVÝ KATALOG VZP - ZP'!D43)&gt;0,UPPER(SUBSTITUTE('ÚHRADOVÝ KATALOG VZP - ZP'!D43,CHAR(10)," ")),"")</f>
        <v/>
      </c>
      <c r="D39" s="33" t="str">
        <f>IF(LEN('ÚHRADOVÝ KATALOG VZP - ZP'!F43)&gt;0,UPPER('ÚHRADOVÝ KATALOG VZP - ZP'!F43),"")</f>
        <v/>
      </c>
      <c r="E39" s="33" t="str">
        <f>IF(LEN('ÚHRADOVÝ KATALOG VZP - ZP'!E43)&gt;0,UPPER('ÚHRADOVÝ KATALOG VZP - ZP'!E43),"")</f>
        <v/>
      </c>
      <c r="F39" s="33" t="str">
        <f>IF(LEN('ÚHRADOVÝ KATALOG VZP - ZP'!G43)&gt;0,UPPER('ÚHRADOVÝ KATALOG VZP - ZP'!G43),"")</f>
        <v/>
      </c>
      <c r="G39" s="33" t="str">
        <f>IF(LEN('ÚHRADOVÝ KATALOG VZP - ZP'!H43)&gt;0,UPPER('ÚHRADOVÝ KATALOG VZP - ZP'!H43),"")</f>
        <v/>
      </c>
      <c r="H39" s="33" t="str">
        <f>IF(LEN('ÚHRADOVÝ KATALOG VZP - ZP'!I43)&gt;0,UPPER('ÚHRADOVÝ KATALOG VZP - ZP'!I43),"")</f>
        <v/>
      </c>
      <c r="I39" s="19" t="str">
        <f>IF(LEN(KL!N39)&gt;0,ROUND(UPPER(KL!N39),2),"")</f>
        <v/>
      </c>
      <c r="J39" s="19" t="str">
        <f>IF('ÚHRADOVÝ KATALOG VZP - ZP'!N43&gt;0,ROUND(UPPER('ÚHRADOVÝ KATALOG VZP - ZP'!N43),2),"")</f>
        <v/>
      </c>
      <c r="K39" s="19"/>
      <c r="L39" s="33"/>
      <c r="M39" s="33"/>
      <c r="N39" s="33"/>
      <c r="O39" s="19"/>
      <c r="P39" s="33"/>
      <c r="Q39" s="33"/>
      <c r="R39" s="33"/>
      <c r="S39" s="33"/>
      <c r="T39" s="33" t="str">
        <f>IF(LEN(KL!P39)&gt;0,UPPER(KL!P39),"")</f>
        <v/>
      </c>
      <c r="U39" s="33"/>
      <c r="V39" s="19"/>
      <c r="W39" s="33" t="str">
        <f>IF(LEN('ÚHRADOVÝ KATALOG VZP - ZP'!Q43)&gt;0,UPPER('ÚHRADOVÝ KATALOG VZP - ZP'!Q43),"")</f>
        <v/>
      </c>
      <c r="X39" s="19"/>
      <c r="Y39" s="19"/>
      <c r="Z39" s="33" t="str">
        <f>IF(LEN('ÚHRADOVÝ KATALOG VZP - ZP'!P43)&gt;0,UPPER('ÚHRADOVÝ KATALOG VZP - ZP'!P43),"")</f>
        <v/>
      </c>
      <c r="AA39" s="33"/>
      <c r="AB39" s="33" t="str">
        <f>IF(LEN('ÚHRADOVÝ KATALOG VZP - ZP'!K43)&gt;0,UPPER('ÚHRADOVÝ KATALOG VZP - ZP'!K43),"")</f>
        <v/>
      </c>
      <c r="AC39" s="19" t="str">
        <f>IF(LEN('ÚHRADOVÝ KATALOG VZP - ZP'!L43)&gt;0,UPPER('ÚHRADOVÝ KATALOG VZP - ZP'!L43),"")</f>
        <v/>
      </c>
      <c r="AD39" s="19" t="str">
        <f>IF(LEN('ÚHRADOVÝ KATALOG VZP - ZP'!J43)&gt;0,UPPER('ÚHRADOVÝ KATALOG VZP - ZP'!J43),"")</f>
        <v/>
      </c>
      <c r="AE39" s="33"/>
      <c r="AF39" s="33"/>
      <c r="AG39" s="33" t="str">
        <f>IF(LEN('ÚHRADOVÝ KATALOG VZP - ZP'!M43)&gt;0,UPPER('ÚHRADOVÝ KATALOG VZP - ZP'!M43),"")</f>
        <v/>
      </c>
      <c r="AH39" s="33"/>
      <c r="AI39" s="33"/>
      <c r="AJ39" s="33"/>
    </row>
    <row r="40" spans="1:36" s="18" customFormat="1" x14ac:dyDescent="0.2">
      <c r="A40" s="33" t="str">
        <f>IF('VZP - KONTROLA'!R44="NE",IF(LEN('ÚHRADOVÝ KATALOG VZP - ZP'!B44)=0,UPPER('ÚHRADOVÝ KATALOG VZP - ZP'!A44),UPPER('ÚHRADOVÝ KATALOG VZP - ZP'!B44)),"")</f>
        <v/>
      </c>
      <c r="B40" s="33" t="str">
        <f>IF(LEN('ÚHRADOVÝ KATALOG VZP - ZP'!C44)&gt;0,UPPER(SUBSTITUTE('ÚHRADOVÝ KATALOG VZP - ZP'!C44,CHAR(10)," ")),"")</f>
        <v/>
      </c>
      <c r="C40" s="33" t="str">
        <f>IF(LEN('ÚHRADOVÝ KATALOG VZP - ZP'!D44)&gt;0,UPPER(SUBSTITUTE('ÚHRADOVÝ KATALOG VZP - ZP'!D44,CHAR(10)," ")),"")</f>
        <v/>
      </c>
      <c r="D40" s="33" t="str">
        <f>IF(LEN('ÚHRADOVÝ KATALOG VZP - ZP'!F44)&gt;0,UPPER('ÚHRADOVÝ KATALOG VZP - ZP'!F44),"")</f>
        <v/>
      </c>
      <c r="E40" s="33" t="str">
        <f>IF(LEN('ÚHRADOVÝ KATALOG VZP - ZP'!E44)&gt;0,UPPER('ÚHRADOVÝ KATALOG VZP - ZP'!E44),"")</f>
        <v/>
      </c>
      <c r="F40" s="33" t="str">
        <f>IF(LEN('ÚHRADOVÝ KATALOG VZP - ZP'!G44)&gt;0,UPPER('ÚHRADOVÝ KATALOG VZP - ZP'!G44),"")</f>
        <v/>
      </c>
      <c r="G40" s="33" t="str">
        <f>IF(LEN('ÚHRADOVÝ KATALOG VZP - ZP'!H44)&gt;0,UPPER('ÚHRADOVÝ KATALOG VZP - ZP'!H44),"")</f>
        <v/>
      </c>
      <c r="H40" s="33" t="str">
        <f>IF(LEN('ÚHRADOVÝ KATALOG VZP - ZP'!I44)&gt;0,UPPER('ÚHRADOVÝ KATALOG VZP - ZP'!I44),"")</f>
        <v/>
      </c>
      <c r="I40" s="19" t="str">
        <f>IF(LEN(KL!N40)&gt;0,ROUND(UPPER(KL!N40),2),"")</f>
        <v/>
      </c>
      <c r="J40" s="19" t="str">
        <f>IF('ÚHRADOVÝ KATALOG VZP - ZP'!N44&gt;0,ROUND(UPPER('ÚHRADOVÝ KATALOG VZP - ZP'!N44),2),"")</f>
        <v/>
      </c>
      <c r="K40" s="19"/>
      <c r="L40" s="33"/>
      <c r="M40" s="33"/>
      <c r="N40" s="33"/>
      <c r="O40" s="19"/>
      <c r="P40" s="33"/>
      <c r="Q40" s="33"/>
      <c r="R40" s="33"/>
      <c r="S40" s="33"/>
      <c r="T40" s="33" t="str">
        <f>IF(LEN(KL!P40)&gt;0,UPPER(KL!P40),"")</f>
        <v/>
      </c>
      <c r="U40" s="33"/>
      <c r="V40" s="19"/>
      <c r="W40" s="33" t="str">
        <f>IF(LEN('ÚHRADOVÝ KATALOG VZP - ZP'!Q44)&gt;0,UPPER('ÚHRADOVÝ KATALOG VZP - ZP'!Q44),"")</f>
        <v/>
      </c>
      <c r="X40" s="19"/>
      <c r="Y40" s="19"/>
      <c r="Z40" s="33" t="str">
        <f>IF(LEN('ÚHRADOVÝ KATALOG VZP - ZP'!P44)&gt;0,UPPER('ÚHRADOVÝ KATALOG VZP - ZP'!P44),"")</f>
        <v/>
      </c>
      <c r="AA40" s="33"/>
      <c r="AB40" s="33" t="str">
        <f>IF(LEN('ÚHRADOVÝ KATALOG VZP - ZP'!K44)&gt;0,UPPER('ÚHRADOVÝ KATALOG VZP - ZP'!K44),"")</f>
        <v/>
      </c>
      <c r="AC40" s="19" t="str">
        <f>IF(LEN('ÚHRADOVÝ KATALOG VZP - ZP'!L44)&gt;0,UPPER('ÚHRADOVÝ KATALOG VZP - ZP'!L44),"")</f>
        <v/>
      </c>
      <c r="AD40" s="19" t="str">
        <f>IF(LEN('ÚHRADOVÝ KATALOG VZP - ZP'!J44)&gt;0,UPPER('ÚHRADOVÝ KATALOG VZP - ZP'!J44),"")</f>
        <v/>
      </c>
      <c r="AE40" s="33"/>
      <c r="AF40" s="33"/>
      <c r="AG40" s="33" t="str">
        <f>IF(LEN('ÚHRADOVÝ KATALOG VZP - ZP'!M44)&gt;0,UPPER('ÚHRADOVÝ KATALOG VZP - ZP'!M44),"")</f>
        <v/>
      </c>
      <c r="AH40" s="33"/>
      <c r="AI40" s="33"/>
      <c r="AJ40" s="33"/>
    </row>
    <row r="41" spans="1:36" s="18" customFormat="1" x14ac:dyDescent="0.2">
      <c r="A41" s="33" t="str">
        <f>IF('VZP - KONTROLA'!R45="NE",IF(LEN('ÚHRADOVÝ KATALOG VZP - ZP'!B45)=0,UPPER('ÚHRADOVÝ KATALOG VZP - ZP'!A45),UPPER('ÚHRADOVÝ KATALOG VZP - ZP'!B45)),"")</f>
        <v/>
      </c>
      <c r="B41" s="33" t="str">
        <f>IF(LEN('ÚHRADOVÝ KATALOG VZP - ZP'!C45)&gt;0,UPPER(SUBSTITUTE('ÚHRADOVÝ KATALOG VZP - ZP'!C45,CHAR(10)," ")),"")</f>
        <v/>
      </c>
      <c r="C41" s="33" t="str">
        <f>IF(LEN('ÚHRADOVÝ KATALOG VZP - ZP'!D45)&gt;0,UPPER(SUBSTITUTE('ÚHRADOVÝ KATALOG VZP - ZP'!D45,CHAR(10)," ")),"")</f>
        <v/>
      </c>
      <c r="D41" s="33" t="str">
        <f>IF(LEN('ÚHRADOVÝ KATALOG VZP - ZP'!F45)&gt;0,UPPER('ÚHRADOVÝ KATALOG VZP - ZP'!F45),"")</f>
        <v/>
      </c>
      <c r="E41" s="33" t="str">
        <f>IF(LEN('ÚHRADOVÝ KATALOG VZP - ZP'!E45)&gt;0,UPPER('ÚHRADOVÝ KATALOG VZP - ZP'!E45),"")</f>
        <v/>
      </c>
      <c r="F41" s="33" t="str">
        <f>IF(LEN('ÚHRADOVÝ KATALOG VZP - ZP'!G45)&gt;0,UPPER('ÚHRADOVÝ KATALOG VZP - ZP'!G45),"")</f>
        <v/>
      </c>
      <c r="G41" s="33" t="str">
        <f>IF(LEN('ÚHRADOVÝ KATALOG VZP - ZP'!H45)&gt;0,UPPER('ÚHRADOVÝ KATALOG VZP - ZP'!H45),"")</f>
        <v/>
      </c>
      <c r="H41" s="33" t="str">
        <f>IF(LEN('ÚHRADOVÝ KATALOG VZP - ZP'!I45)&gt;0,UPPER('ÚHRADOVÝ KATALOG VZP - ZP'!I45),"")</f>
        <v/>
      </c>
      <c r="I41" s="19" t="str">
        <f>IF(LEN(KL!N41)&gt;0,ROUND(UPPER(KL!N41),2),"")</f>
        <v/>
      </c>
      <c r="J41" s="19" t="str">
        <f>IF('ÚHRADOVÝ KATALOG VZP - ZP'!N45&gt;0,ROUND(UPPER('ÚHRADOVÝ KATALOG VZP - ZP'!N45),2),"")</f>
        <v/>
      </c>
      <c r="K41" s="19"/>
      <c r="L41" s="33"/>
      <c r="M41" s="33"/>
      <c r="N41" s="33"/>
      <c r="O41" s="19"/>
      <c r="P41" s="33"/>
      <c r="Q41" s="33"/>
      <c r="R41" s="33"/>
      <c r="S41" s="33"/>
      <c r="T41" s="33" t="str">
        <f>IF(LEN(KL!P41)&gt;0,UPPER(KL!P41),"")</f>
        <v/>
      </c>
      <c r="U41" s="33"/>
      <c r="V41" s="19"/>
      <c r="W41" s="33" t="str">
        <f>IF(LEN('ÚHRADOVÝ KATALOG VZP - ZP'!Q45)&gt;0,UPPER('ÚHRADOVÝ KATALOG VZP - ZP'!Q45),"")</f>
        <v/>
      </c>
      <c r="X41" s="19"/>
      <c r="Y41" s="19"/>
      <c r="Z41" s="33" t="str">
        <f>IF(LEN('ÚHRADOVÝ KATALOG VZP - ZP'!P45)&gt;0,UPPER('ÚHRADOVÝ KATALOG VZP - ZP'!P45),"")</f>
        <v/>
      </c>
      <c r="AA41" s="33"/>
      <c r="AB41" s="33" t="str">
        <f>IF(LEN('ÚHRADOVÝ KATALOG VZP - ZP'!K45)&gt;0,UPPER('ÚHRADOVÝ KATALOG VZP - ZP'!K45),"")</f>
        <v/>
      </c>
      <c r="AC41" s="19" t="str">
        <f>IF(LEN('ÚHRADOVÝ KATALOG VZP - ZP'!L45)&gt;0,UPPER('ÚHRADOVÝ KATALOG VZP - ZP'!L45),"")</f>
        <v/>
      </c>
      <c r="AD41" s="19" t="str">
        <f>IF(LEN('ÚHRADOVÝ KATALOG VZP - ZP'!J45)&gt;0,UPPER('ÚHRADOVÝ KATALOG VZP - ZP'!J45),"")</f>
        <v/>
      </c>
      <c r="AE41" s="33"/>
      <c r="AF41" s="33"/>
      <c r="AG41" s="33" t="str">
        <f>IF(LEN('ÚHRADOVÝ KATALOG VZP - ZP'!M45)&gt;0,UPPER('ÚHRADOVÝ KATALOG VZP - ZP'!M45),"")</f>
        <v/>
      </c>
      <c r="AH41" s="33"/>
      <c r="AI41" s="33"/>
      <c r="AJ41" s="33"/>
    </row>
    <row r="42" spans="1:36" s="18" customFormat="1" x14ac:dyDescent="0.2">
      <c r="A42" s="33" t="str">
        <f>IF('VZP - KONTROLA'!R46="NE",IF(LEN('ÚHRADOVÝ KATALOG VZP - ZP'!B46)=0,UPPER('ÚHRADOVÝ KATALOG VZP - ZP'!A46),UPPER('ÚHRADOVÝ KATALOG VZP - ZP'!B46)),"")</f>
        <v/>
      </c>
      <c r="B42" s="33" t="str">
        <f>IF(LEN('ÚHRADOVÝ KATALOG VZP - ZP'!C46)&gt;0,UPPER(SUBSTITUTE('ÚHRADOVÝ KATALOG VZP - ZP'!C46,CHAR(10)," ")),"")</f>
        <v/>
      </c>
      <c r="C42" s="33" t="str">
        <f>IF(LEN('ÚHRADOVÝ KATALOG VZP - ZP'!D46)&gt;0,UPPER(SUBSTITUTE('ÚHRADOVÝ KATALOG VZP - ZP'!D46,CHAR(10)," ")),"")</f>
        <v/>
      </c>
      <c r="D42" s="33" t="str">
        <f>IF(LEN('ÚHRADOVÝ KATALOG VZP - ZP'!F46)&gt;0,UPPER('ÚHRADOVÝ KATALOG VZP - ZP'!F46),"")</f>
        <v/>
      </c>
      <c r="E42" s="33" t="str">
        <f>IF(LEN('ÚHRADOVÝ KATALOG VZP - ZP'!E46)&gt;0,UPPER('ÚHRADOVÝ KATALOG VZP - ZP'!E46),"")</f>
        <v/>
      </c>
      <c r="F42" s="33" t="str">
        <f>IF(LEN('ÚHRADOVÝ KATALOG VZP - ZP'!G46)&gt;0,UPPER('ÚHRADOVÝ KATALOG VZP - ZP'!G46),"")</f>
        <v/>
      </c>
      <c r="G42" s="33" t="str">
        <f>IF(LEN('ÚHRADOVÝ KATALOG VZP - ZP'!H46)&gt;0,UPPER('ÚHRADOVÝ KATALOG VZP - ZP'!H46),"")</f>
        <v/>
      </c>
      <c r="H42" s="33" t="str">
        <f>IF(LEN('ÚHRADOVÝ KATALOG VZP - ZP'!I46)&gt;0,UPPER('ÚHRADOVÝ KATALOG VZP - ZP'!I46),"")</f>
        <v/>
      </c>
      <c r="I42" s="19" t="str">
        <f>IF(LEN(KL!N42)&gt;0,ROUND(UPPER(KL!N42),2),"")</f>
        <v/>
      </c>
      <c r="J42" s="19" t="str">
        <f>IF('ÚHRADOVÝ KATALOG VZP - ZP'!N46&gt;0,ROUND(UPPER('ÚHRADOVÝ KATALOG VZP - ZP'!N46),2),"")</f>
        <v/>
      </c>
      <c r="K42" s="19"/>
      <c r="L42" s="33"/>
      <c r="M42" s="33"/>
      <c r="N42" s="33"/>
      <c r="O42" s="19"/>
      <c r="P42" s="33"/>
      <c r="Q42" s="33"/>
      <c r="R42" s="33"/>
      <c r="S42" s="33"/>
      <c r="T42" s="33" t="str">
        <f>IF(LEN(KL!P42)&gt;0,UPPER(KL!P42),"")</f>
        <v/>
      </c>
      <c r="U42" s="33"/>
      <c r="V42" s="19"/>
      <c r="W42" s="33" t="str">
        <f>IF(LEN('ÚHRADOVÝ KATALOG VZP - ZP'!Q46)&gt;0,UPPER('ÚHRADOVÝ KATALOG VZP - ZP'!Q46),"")</f>
        <v/>
      </c>
      <c r="X42" s="19"/>
      <c r="Y42" s="19"/>
      <c r="Z42" s="33" t="str">
        <f>IF(LEN('ÚHRADOVÝ KATALOG VZP - ZP'!P46)&gt;0,UPPER('ÚHRADOVÝ KATALOG VZP - ZP'!P46),"")</f>
        <v/>
      </c>
      <c r="AA42" s="33"/>
      <c r="AB42" s="33" t="str">
        <f>IF(LEN('ÚHRADOVÝ KATALOG VZP - ZP'!K46)&gt;0,UPPER('ÚHRADOVÝ KATALOG VZP - ZP'!K46),"")</f>
        <v/>
      </c>
      <c r="AC42" s="19" t="str">
        <f>IF(LEN('ÚHRADOVÝ KATALOG VZP - ZP'!L46)&gt;0,UPPER('ÚHRADOVÝ KATALOG VZP - ZP'!L46),"")</f>
        <v/>
      </c>
      <c r="AD42" s="19" t="str">
        <f>IF(LEN('ÚHRADOVÝ KATALOG VZP - ZP'!J46)&gt;0,UPPER('ÚHRADOVÝ KATALOG VZP - ZP'!J46),"")</f>
        <v/>
      </c>
      <c r="AE42" s="33"/>
      <c r="AF42" s="33"/>
      <c r="AG42" s="33" t="str">
        <f>IF(LEN('ÚHRADOVÝ KATALOG VZP - ZP'!M46)&gt;0,UPPER('ÚHRADOVÝ KATALOG VZP - ZP'!M46),"")</f>
        <v/>
      </c>
      <c r="AH42" s="33"/>
      <c r="AI42" s="33"/>
      <c r="AJ42" s="33"/>
    </row>
    <row r="43" spans="1:36" s="18" customFormat="1" x14ac:dyDescent="0.2">
      <c r="A43" s="33" t="str">
        <f>IF('VZP - KONTROLA'!R47="NE",IF(LEN('ÚHRADOVÝ KATALOG VZP - ZP'!B47)=0,UPPER('ÚHRADOVÝ KATALOG VZP - ZP'!A47),UPPER('ÚHRADOVÝ KATALOG VZP - ZP'!B47)),"")</f>
        <v/>
      </c>
      <c r="B43" s="33" t="str">
        <f>IF(LEN('ÚHRADOVÝ KATALOG VZP - ZP'!C47)&gt;0,UPPER(SUBSTITUTE('ÚHRADOVÝ KATALOG VZP - ZP'!C47,CHAR(10)," ")),"")</f>
        <v/>
      </c>
      <c r="C43" s="33" t="str">
        <f>IF(LEN('ÚHRADOVÝ KATALOG VZP - ZP'!D47)&gt;0,UPPER(SUBSTITUTE('ÚHRADOVÝ KATALOG VZP - ZP'!D47,CHAR(10)," ")),"")</f>
        <v/>
      </c>
      <c r="D43" s="33" t="str">
        <f>IF(LEN('ÚHRADOVÝ KATALOG VZP - ZP'!F47)&gt;0,UPPER('ÚHRADOVÝ KATALOG VZP - ZP'!F47),"")</f>
        <v/>
      </c>
      <c r="E43" s="33" t="str">
        <f>IF(LEN('ÚHRADOVÝ KATALOG VZP - ZP'!E47)&gt;0,UPPER('ÚHRADOVÝ KATALOG VZP - ZP'!E47),"")</f>
        <v/>
      </c>
      <c r="F43" s="33" t="str">
        <f>IF(LEN('ÚHRADOVÝ KATALOG VZP - ZP'!G47)&gt;0,UPPER('ÚHRADOVÝ KATALOG VZP - ZP'!G47),"")</f>
        <v/>
      </c>
      <c r="G43" s="33" t="str">
        <f>IF(LEN('ÚHRADOVÝ KATALOG VZP - ZP'!H47)&gt;0,UPPER('ÚHRADOVÝ KATALOG VZP - ZP'!H47),"")</f>
        <v/>
      </c>
      <c r="H43" s="33" t="str">
        <f>IF(LEN('ÚHRADOVÝ KATALOG VZP - ZP'!I47)&gt;0,UPPER('ÚHRADOVÝ KATALOG VZP - ZP'!I47),"")</f>
        <v/>
      </c>
      <c r="I43" s="19" t="str">
        <f>IF(LEN(KL!N43)&gt;0,ROUND(UPPER(KL!N43),2),"")</f>
        <v/>
      </c>
      <c r="J43" s="19" t="str">
        <f>IF('ÚHRADOVÝ KATALOG VZP - ZP'!N47&gt;0,ROUND(UPPER('ÚHRADOVÝ KATALOG VZP - ZP'!N47),2),"")</f>
        <v/>
      </c>
      <c r="K43" s="19"/>
      <c r="L43" s="33"/>
      <c r="M43" s="33"/>
      <c r="N43" s="33"/>
      <c r="O43" s="19"/>
      <c r="P43" s="33"/>
      <c r="Q43" s="33"/>
      <c r="R43" s="33"/>
      <c r="S43" s="33"/>
      <c r="T43" s="33" t="str">
        <f>IF(LEN(KL!P43)&gt;0,UPPER(KL!P43),"")</f>
        <v/>
      </c>
      <c r="U43" s="33"/>
      <c r="V43" s="19"/>
      <c r="W43" s="33" t="str">
        <f>IF(LEN('ÚHRADOVÝ KATALOG VZP - ZP'!Q47)&gt;0,UPPER('ÚHRADOVÝ KATALOG VZP - ZP'!Q47),"")</f>
        <v/>
      </c>
      <c r="X43" s="19"/>
      <c r="Y43" s="19"/>
      <c r="Z43" s="33" t="str">
        <f>IF(LEN('ÚHRADOVÝ KATALOG VZP - ZP'!P47)&gt;0,UPPER('ÚHRADOVÝ KATALOG VZP - ZP'!P47),"")</f>
        <v/>
      </c>
      <c r="AA43" s="33"/>
      <c r="AB43" s="33" t="str">
        <f>IF(LEN('ÚHRADOVÝ KATALOG VZP - ZP'!K47)&gt;0,UPPER('ÚHRADOVÝ KATALOG VZP - ZP'!K47),"")</f>
        <v/>
      </c>
      <c r="AC43" s="19" t="str">
        <f>IF(LEN('ÚHRADOVÝ KATALOG VZP - ZP'!L47)&gt;0,UPPER('ÚHRADOVÝ KATALOG VZP - ZP'!L47),"")</f>
        <v/>
      </c>
      <c r="AD43" s="19" t="str">
        <f>IF(LEN('ÚHRADOVÝ KATALOG VZP - ZP'!J47)&gt;0,UPPER('ÚHRADOVÝ KATALOG VZP - ZP'!J47),"")</f>
        <v/>
      </c>
      <c r="AE43" s="33"/>
      <c r="AF43" s="33"/>
      <c r="AG43" s="33" t="str">
        <f>IF(LEN('ÚHRADOVÝ KATALOG VZP - ZP'!M47)&gt;0,UPPER('ÚHRADOVÝ KATALOG VZP - ZP'!M47),"")</f>
        <v/>
      </c>
      <c r="AH43" s="33"/>
      <c r="AI43" s="33"/>
      <c r="AJ43" s="33"/>
    </row>
    <row r="44" spans="1:36" s="18" customFormat="1" x14ac:dyDescent="0.2">
      <c r="A44" s="33" t="str">
        <f>IF('VZP - KONTROLA'!R48="NE",IF(LEN('ÚHRADOVÝ KATALOG VZP - ZP'!B48)=0,UPPER('ÚHRADOVÝ KATALOG VZP - ZP'!A48),UPPER('ÚHRADOVÝ KATALOG VZP - ZP'!B48)),"")</f>
        <v/>
      </c>
      <c r="B44" s="33" t="str">
        <f>IF(LEN('ÚHRADOVÝ KATALOG VZP - ZP'!C48)&gt;0,UPPER(SUBSTITUTE('ÚHRADOVÝ KATALOG VZP - ZP'!C48,CHAR(10)," ")),"")</f>
        <v/>
      </c>
      <c r="C44" s="33" t="str">
        <f>IF(LEN('ÚHRADOVÝ KATALOG VZP - ZP'!D48)&gt;0,UPPER(SUBSTITUTE('ÚHRADOVÝ KATALOG VZP - ZP'!D48,CHAR(10)," ")),"")</f>
        <v/>
      </c>
      <c r="D44" s="33" t="str">
        <f>IF(LEN('ÚHRADOVÝ KATALOG VZP - ZP'!F48)&gt;0,UPPER('ÚHRADOVÝ KATALOG VZP - ZP'!F48),"")</f>
        <v/>
      </c>
      <c r="E44" s="33" t="str">
        <f>IF(LEN('ÚHRADOVÝ KATALOG VZP - ZP'!E48)&gt;0,UPPER('ÚHRADOVÝ KATALOG VZP - ZP'!E48),"")</f>
        <v/>
      </c>
      <c r="F44" s="33" t="str">
        <f>IF(LEN('ÚHRADOVÝ KATALOG VZP - ZP'!G48)&gt;0,UPPER('ÚHRADOVÝ KATALOG VZP - ZP'!G48),"")</f>
        <v/>
      </c>
      <c r="G44" s="33" t="str">
        <f>IF(LEN('ÚHRADOVÝ KATALOG VZP - ZP'!H48)&gt;0,UPPER('ÚHRADOVÝ KATALOG VZP - ZP'!H48),"")</f>
        <v/>
      </c>
      <c r="H44" s="33" t="str">
        <f>IF(LEN('ÚHRADOVÝ KATALOG VZP - ZP'!I48)&gt;0,UPPER('ÚHRADOVÝ KATALOG VZP - ZP'!I48),"")</f>
        <v/>
      </c>
      <c r="I44" s="19" t="str">
        <f>IF(LEN(KL!N44)&gt;0,ROUND(UPPER(KL!N44),2),"")</f>
        <v/>
      </c>
      <c r="J44" s="19" t="str">
        <f>IF('ÚHRADOVÝ KATALOG VZP - ZP'!N48&gt;0,ROUND(UPPER('ÚHRADOVÝ KATALOG VZP - ZP'!N48),2),"")</f>
        <v/>
      </c>
      <c r="K44" s="19"/>
      <c r="L44" s="33"/>
      <c r="M44" s="33"/>
      <c r="N44" s="33"/>
      <c r="O44" s="19"/>
      <c r="P44" s="33"/>
      <c r="Q44" s="33"/>
      <c r="R44" s="33"/>
      <c r="S44" s="33"/>
      <c r="T44" s="33" t="str">
        <f>IF(LEN(KL!P44)&gt;0,UPPER(KL!P44),"")</f>
        <v/>
      </c>
      <c r="U44" s="33"/>
      <c r="V44" s="19"/>
      <c r="W44" s="33" t="str">
        <f>IF(LEN('ÚHRADOVÝ KATALOG VZP - ZP'!Q48)&gt;0,UPPER('ÚHRADOVÝ KATALOG VZP - ZP'!Q48),"")</f>
        <v/>
      </c>
      <c r="X44" s="19"/>
      <c r="Y44" s="19"/>
      <c r="Z44" s="33" t="str">
        <f>IF(LEN('ÚHRADOVÝ KATALOG VZP - ZP'!P48)&gt;0,UPPER('ÚHRADOVÝ KATALOG VZP - ZP'!P48),"")</f>
        <v/>
      </c>
      <c r="AA44" s="33"/>
      <c r="AB44" s="33" t="str">
        <f>IF(LEN('ÚHRADOVÝ KATALOG VZP - ZP'!K48)&gt;0,UPPER('ÚHRADOVÝ KATALOG VZP - ZP'!K48),"")</f>
        <v/>
      </c>
      <c r="AC44" s="19" t="str">
        <f>IF(LEN('ÚHRADOVÝ KATALOG VZP - ZP'!L48)&gt;0,UPPER('ÚHRADOVÝ KATALOG VZP - ZP'!L48),"")</f>
        <v/>
      </c>
      <c r="AD44" s="19" t="str">
        <f>IF(LEN('ÚHRADOVÝ KATALOG VZP - ZP'!J48)&gt;0,UPPER('ÚHRADOVÝ KATALOG VZP - ZP'!J48),"")</f>
        <v/>
      </c>
      <c r="AE44" s="33"/>
      <c r="AF44" s="33"/>
      <c r="AG44" s="33" t="str">
        <f>IF(LEN('ÚHRADOVÝ KATALOG VZP - ZP'!M48)&gt;0,UPPER('ÚHRADOVÝ KATALOG VZP - ZP'!M48),"")</f>
        <v/>
      </c>
      <c r="AH44" s="33"/>
      <c r="AI44" s="33"/>
      <c r="AJ44" s="33"/>
    </row>
    <row r="45" spans="1:36" s="18" customFormat="1" x14ac:dyDescent="0.2">
      <c r="A45" s="33" t="str">
        <f>IF('VZP - KONTROLA'!R49="NE",IF(LEN('ÚHRADOVÝ KATALOG VZP - ZP'!B49)=0,UPPER('ÚHRADOVÝ KATALOG VZP - ZP'!A49),UPPER('ÚHRADOVÝ KATALOG VZP - ZP'!B49)),"")</f>
        <v/>
      </c>
      <c r="B45" s="33" t="str">
        <f>IF(LEN('ÚHRADOVÝ KATALOG VZP - ZP'!C49)&gt;0,UPPER(SUBSTITUTE('ÚHRADOVÝ KATALOG VZP - ZP'!C49,CHAR(10)," ")),"")</f>
        <v/>
      </c>
      <c r="C45" s="33" t="str">
        <f>IF(LEN('ÚHRADOVÝ KATALOG VZP - ZP'!D49)&gt;0,UPPER(SUBSTITUTE('ÚHRADOVÝ KATALOG VZP - ZP'!D49,CHAR(10)," ")),"")</f>
        <v/>
      </c>
      <c r="D45" s="33" t="str">
        <f>IF(LEN('ÚHRADOVÝ KATALOG VZP - ZP'!F49)&gt;0,UPPER('ÚHRADOVÝ KATALOG VZP - ZP'!F49),"")</f>
        <v/>
      </c>
      <c r="E45" s="33" t="str">
        <f>IF(LEN('ÚHRADOVÝ KATALOG VZP - ZP'!E49)&gt;0,UPPER('ÚHRADOVÝ KATALOG VZP - ZP'!E49),"")</f>
        <v/>
      </c>
      <c r="F45" s="33" t="str">
        <f>IF(LEN('ÚHRADOVÝ KATALOG VZP - ZP'!G49)&gt;0,UPPER('ÚHRADOVÝ KATALOG VZP - ZP'!G49),"")</f>
        <v/>
      </c>
      <c r="G45" s="33" t="str">
        <f>IF(LEN('ÚHRADOVÝ KATALOG VZP - ZP'!H49)&gt;0,UPPER('ÚHRADOVÝ KATALOG VZP - ZP'!H49),"")</f>
        <v/>
      </c>
      <c r="H45" s="33" t="str">
        <f>IF(LEN('ÚHRADOVÝ KATALOG VZP - ZP'!I49)&gt;0,UPPER('ÚHRADOVÝ KATALOG VZP - ZP'!I49),"")</f>
        <v/>
      </c>
      <c r="I45" s="19" t="str">
        <f>IF(LEN(KL!N45)&gt;0,ROUND(UPPER(KL!N45),2),"")</f>
        <v/>
      </c>
      <c r="J45" s="19" t="str">
        <f>IF('ÚHRADOVÝ KATALOG VZP - ZP'!N49&gt;0,ROUND(UPPER('ÚHRADOVÝ KATALOG VZP - ZP'!N49),2),"")</f>
        <v/>
      </c>
      <c r="K45" s="19"/>
      <c r="L45" s="33"/>
      <c r="M45" s="33"/>
      <c r="N45" s="33"/>
      <c r="O45" s="19"/>
      <c r="P45" s="33"/>
      <c r="Q45" s="33"/>
      <c r="R45" s="33"/>
      <c r="S45" s="33"/>
      <c r="T45" s="33" t="str">
        <f>IF(LEN(KL!P45)&gt;0,UPPER(KL!P45),"")</f>
        <v/>
      </c>
      <c r="U45" s="33"/>
      <c r="V45" s="19"/>
      <c r="W45" s="33" t="str">
        <f>IF(LEN('ÚHRADOVÝ KATALOG VZP - ZP'!Q49)&gt;0,UPPER('ÚHRADOVÝ KATALOG VZP - ZP'!Q49),"")</f>
        <v/>
      </c>
      <c r="X45" s="19"/>
      <c r="Y45" s="19"/>
      <c r="Z45" s="33" t="str">
        <f>IF(LEN('ÚHRADOVÝ KATALOG VZP - ZP'!P49)&gt;0,UPPER('ÚHRADOVÝ KATALOG VZP - ZP'!P49),"")</f>
        <v/>
      </c>
      <c r="AA45" s="33"/>
      <c r="AB45" s="33" t="str">
        <f>IF(LEN('ÚHRADOVÝ KATALOG VZP - ZP'!K49)&gt;0,UPPER('ÚHRADOVÝ KATALOG VZP - ZP'!K49),"")</f>
        <v/>
      </c>
      <c r="AC45" s="19" t="str">
        <f>IF(LEN('ÚHRADOVÝ KATALOG VZP - ZP'!L49)&gt;0,UPPER('ÚHRADOVÝ KATALOG VZP - ZP'!L49),"")</f>
        <v/>
      </c>
      <c r="AD45" s="19" t="str">
        <f>IF(LEN('ÚHRADOVÝ KATALOG VZP - ZP'!J49)&gt;0,UPPER('ÚHRADOVÝ KATALOG VZP - ZP'!J49),"")</f>
        <v/>
      </c>
      <c r="AE45" s="33"/>
      <c r="AF45" s="33"/>
      <c r="AG45" s="33" t="str">
        <f>IF(LEN('ÚHRADOVÝ KATALOG VZP - ZP'!M49)&gt;0,UPPER('ÚHRADOVÝ KATALOG VZP - ZP'!M49),"")</f>
        <v/>
      </c>
      <c r="AH45" s="33"/>
      <c r="AI45" s="33"/>
      <c r="AJ45" s="33"/>
    </row>
    <row r="46" spans="1:36" s="18" customFormat="1" x14ac:dyDescent="0.2">
      <c r="A46" s="33" t="str">
        <f>IF('VZP - KONTROLA'!R50="NE",IF(LEN('ÚHRADOVÝ KATALOG VZP - ZP'!B50)=0,UPPER('ÚHRADOVÝ KATALOG VZP - ZP'!A50),UPPER('ÚHRADOVÝ KATALOG VZP - ZP'!B50)),"")</f>
        <v/>
      </c>
      <c r="B46" s="33" t="str">
        <f>IF(LEN('ÚHRADOVÝ KATALOG VZP - ZP'!C50)&gt;0,UPPER(SUBSTITUTE('ÚHRADOVÝ KATALOG VZP - ZP'!C50,CHAR(10)," ")),"")</f>
        <v/>
      </c>
      <c r="C46" s="33" t="str">
        <f>IF(LEN('ÚHRADOVÝ KATALOG VZP - ZP'!D50)&gt;0,UPPER(SUBSTITUTE('ÚHRADOVÝ KATALOG VZP - ZP'!D50,CHAR(10)," ")),"")</f>
        <v/>
      </c>
      <c r="D46" s="33" t="str">
        <f>IF(LEN('ÚHRADOVÝ KATALOG VZP - ZP'!F50)&gt;0,UPPER('ÚHRADOVÝ KATALOG VZP - ZP'!F50),"")</f>
        <v/>
      </c>
      <c r="E46" s="33" t="str">
        <f>IF(LEN('ÚHRADOVÝ KATALOG VZP - ZP'!E50)&gt;0,UPPER('ÚHRADOVÝ KATALOG VZP - ZP'!E50),"")</f>
        <v/>
      </c>
      <c r="F46" s="33" t="str">
        <f>IF(LEN('ÚHRADOVÝ KATALOG VZP - ZP'!G50)&gt;0,UPPER('ÚHRADOVÝ KATALOG VZP - ZP'!G50),"")</f>
        <v/>
      </c>
      <c r="G46" s="33" t="str">
        <f>IF(LEN('ÚHRADOVÝ KATALOG VZP - ZP'!H50)&gt;0,UPPER('ÚHRADOVÝ KATALOG VZP - ZP'!H50),"")</f>
        <v/>
      </c>
      <c r="H46" s="33" t="str">
        <f>IF(LEN('ÚHRADOVÝ KATALOG VZP - ZP'!I50)&gt;0,UPPER('ÚHRADOVÝ KATALOG VZP - ZP'!I50),"")</f>
        <v/>
      </c>
      <c r="I46" s="19" t="str">
        <f>IF(LEN(KL!N46)&gt;0,ROUND(UPPER(KL!N46),2),"")</f>
        <v/>
      </c>
      <c r="J46" s="19" t="str">
        <f>IF('ÚHRADOVÝ KATALOG VZP - ZP'!N50&gt;0,ROUND(UPPER('ÚHRADOVÝ KATALOG VZP - ZP'!N50),2),"")</f>
        <v/>
      </c>
      <c r="K46" s="19"/>
      <c r="L46" s="33"/>
      <c r="M46" s="33"/>
      <c r="N46" s="33"/>
      <c r="O46" s="19"/>
      <c r="P46" s="33"/>
      <c r="Q46" s="33"/>
      <c r="R46" s="33"/>
      <c r="S46" s="33"/>
      <c r="T46" s="33" t="str">
        <f>IF(LEN(KL!P46)&gt;0,UPPER(KL!P46),"")</f>
        <v/>
      </c>
      <c r="U46" s="33"/>
      <c r="V46" s="19"/>
      <c r="W46" s="33" t="str">
        <f>IF(LEN('ÚHRADOVÝ KATALOG VZP - ZP'!Q50)&gt;0,UPPER('ÚHRADOVÝ KATALOG VZP - ZP'!Q50),"")</f>
        <v/>
      </c>
      <c r="X46" s="19"/>
      <c r="Y46" s="19"/>
      <c r="Z46" s="33" t="str">
        <f>IF(LEN('ÚHRADOVÝ KATALOG VZP - ZP'!P50)&gt;0,UPPER('ÚHRADOVÝ KATALOG VZP - ZP'!P50),"")</f>
        <v/>
      </c>
      <c r="AA46" s="33"/>
      <c r="AB46" s="33" t="str">
        <f>IF(LEN('ÚHRADOVÝ KATALOG VZP - ZP'!K50)&gt;0,UPPER('ÚHRADOVÝ KATALOG VZP - ZP'!K50),"")</f>
        <v/>
      </c>
      <c r="AC46" s="19" t="str">
        <f>IF(LEN('ÚHRADOVÝ KATALOG VZP - ZP'!L50)&gt;0,UPPER('ÚHRADOVÝ KATALOG VZP - ZP'!L50),"")</f>
        <v/>
      </c>
      <c r="AD46" s="19" t="str">
        <f>IF(LEN('ÚHRADOVÝ KATALOG VZP - ZP'!J50)&gt;0,UPPER('ÚHRADOVÝ KATALOG VZP - ZP'!J50),"")</f>
        <v/>
      </c>
      <c r="AE46" s="33"/>
      <c r="AF46" s="33"/>
      <c r="AG46" s="33" t="str">
        <f>IF(LEN('ÚHRADOVÝ KATALOG VZP - ZP'!M50)&gt;0,UPPER('ÚHRADOVÝ KATALOG VZP - ZP'!M50),"")</f>
        <v/>
      </c>
      <c r="AH46" s="33"/>
      <c r="AI46" s="33"/>
      <c r="AJ46" s="33"/>
    </row>
    <row r="47" spans="1:36" s="18" customFormat="1" x14ac:dyDescent="0.2">
      <c r="A47" s="33" t="str">
        <f>IF('VZP - KONTROLA'!R51="NE",IF(LEN('ÚHRADOVÝ KATALOG VZP - ZP'!B51)=0,UPPER('ÚHRADOVÝ KATALOG VZP - ZP'!A51),UPPER('ÚHRADOVÝ KATALOG VZP - ZP'!B51)),"")</f>
        <v/>
      </c>
      <c r="B47" s="33" t="str">
        <f>IF(LEN('ÚHRADOVÝ KATALOG VZP - ZP'!C51)&gt;0,UPPER(SUBSTITUTE('ÚHRADOVÝ KATALOG VZP - ZP'!C51,CHAR(10)," ")),"")</f>
        <v/>
      </c>
      <c r="C47" s="33" t="str">
        <f>IF(LEN('ÚHRADOVÝ KATALOG VZP - ZP'!D51)&gt;0,UPPER(SUBSTITUTE('ÚHRADOVÝ KATALOG VZP - ZP'!D51,CHAR(10)," ")),"")</f>
        <v/>
      </c>
      <c r="D47" s="33" t="str">
        <f>IF(LEN('ÚHRADOVÝ KATALOG VZP - ZP'!F51)&gt;0,UPPER('ÚHRADOVÝ KATALOG VZP - ZP'!F51),"")</f>
        <v/>
      </c>
      <c r="E47" s="33" t="str">
        <f>IF(LEN('ÚHRADOVÝ KATALOG VZP - ZP'!E51)&gt;0,UPPER('ÚHRADOVÝ KATALOG VZP - ZP'!E51),"")</f>
        <v/>
      </c>
      <c r="F47" s="33" t="str">
        <f>IF(LEN('ÚHRADOVÝ KATALOG VZP - ZP'!G51)&gt;0,UPPER('ÚHRADOVÝ KATALOG VZP - ZP'!G51),"")</f>
        <v/>
      </c>
      <c r="G47" s="33" t="str">
        <f>IF(LEN('ÚHRADOVÝ KATALOG VZP - ZP'!H51)&gt;0,UPPER('ÚHRADOVÝ KATALOG VZP - ZP'!H51),"")</f>
        <v/>
      </c>
      <c r="H47" s="33" t="str">
        <f>IF(LEN('ÚHRADOVÝ KATALOG VZP - ZP'!I51)&gt;0,UPPER('ÚHRADOVÝ KATALOG VZP - ZP'!I51),"")</f>
        <v/>
      </c>
      <c r="I47" s="19" t="str">
        <f>IF(LEN(KL!N47)&gt;0,ROUND(UPPER(KL!N47),2),"")</f>
        <v/>
      </c>
      <c r="J47" s="19" t="str">
        <f>IF('ÚHRADOVÝ KATALOG VZP - ZP'!N51&gt;0,ROUND(UPPER('ÚHRADOVÝ KATALOG VZP - ZP'!N51),2),"")</f>
        <v/>
      </c>
      <c r="K47" s="19"/>
      <c r="L47" s="33"/>
      <c r="M47" s="33"/>
      <c r="N47" s="33"/>
      <c r="O47" s="19"/>
      <c r="P47" s="33"/>
      <c r="Q47" s="33"/>
      <c r="R47" s="33"/>
      <c r="S47" s="33"/>
      <c r="T47" s="33" t="str">
        <f>IF(LEN(KL!P47)&gt;0,UPPER(KL!P47),"")</f>
        <v/>
      </c>
      <c r="U47" s="33"/>
      <c r="V47" s="19"/>
      <c r="W47" s="33" t="str">
        <f>IF(LEN('ÚHRADOVÝ KATALOG VZP - ZP'!Q51)&gt;0,UPPER('ÚHRADOVÝ KATALOG VZP - ZP'!Q51),"")</f>
        <v/>
      </c>
      <c r="X47" s="19"/>
      <c r="Y47" s="19"/>
      <c r="Z47" s="33" t="str">
        <f>IF(LEN('ÚHRADOVÝ KATALOG VZP - ZP'!P51)&gt;0,UPPER('ÚHRADOVÝ KATALOG VZP - ZP'!P51),"")</f>
        <v/>
      </c>
      <c r="AA47" s="33"/>
      <c r="AB47" s="33" t="str">
        <f>IF(LEN('ÚHRADOVÝ KATALOG VZP - ZP'!K51)&gt;0,UPPER('ÚHRADOVÝ KATALOG VZP - ZP'!K51),"")</f>
        <v/>
      </c>
      <c r="AC47" s="19" t="str">
        <f>IF(LEN('ÚHRADOVÝ KATALOG VZP - ZP'!L51)&gt;0,UPPER('ÚHRADOVÝ KATALOG VZP - ZP'!L51),"")</f>
        <v/>
      </c>
      <c r="AD47" s="19" t="str">
        <f>IF(LEN('ÚHRADOVÝ KATALOG VZP - ZP'!J51)&gt;0,UPPER('ÚHRADOVÝ KATALOG VZP - ZP'!J51),"")</f>
        <v/>
      </c>
      <c r="AE47" s="33"/>
      <c r="AF47" s="33"/>
      <c r="AG47" s="33" t="str">
        <f>IF(LEN('ÚHRADOVÝ KATALOG VZP - ZP'!M51)&gt;0,UPPER('ÚHRADOVÝ KATALOG VZP - ZP'!M51),"")</f>
        <v/>
      </c>
      <c r="AH47" s="33"/>
      <c r="AI47" s="33"/>
      <c r="AJ47" s="33"/>
    </row>
    <row r="48" spans="1:36" s="18" customFormat="1" x14ac:dyDescent="0.2">
      <c r="A48" s="33" t="str">
        <f>IF('VZP - KONTROLA'!R52="NE",IF(LEN('ÚHRADOVÝ KATALOG VZP - ZP'!B52)=0,UPPER('ÚHRADOVÝ KATALOG VZP - ZP'!A52),UPPER('ÚHRADOVÝ KATALOG VZP - ZP'!B52)),"")</f>
        <v/>
      </c>
      <c r="B48" s="33" t="str">
        <f>IF(LEN('ÚHRADOVÝ KATALOG VZP - ZP'!C52)&gt;0,UPPER(SUBSTITUTE('ÚHRADOVÝ KATALOG VZP - ZP'!C52,CHAR(10)," ")),"")</f>
        <v/>
      </c>
      <c r="C48" s="33" t="str">
        <f>IF(LEN('ÚHRADOVÝ KATALOG VZP - ZP'!D52)&gt;0,UPPER(SUBSTITUTE('ÚHRADOVÝ KATALOG VZP - ZP'!D52,CHAR(10)," ")),"")</f>
        <v/>
      </c>
      <c r="D48" s="33" t="str">
        <f>IF(LEN('ÚHRADOVÝ KATALOG VZP - ZP'!F52)&gt;0,UPPER('ÚHRADOVÝ KATALOG VZP - ZP'!F52),"")</f>
        <v/>
      </c>
      <c r="E48" s="33" t="str">
        <f>IF(LEN('ÚHRADOVÝ KATALOG VZP - ZP'!E52)&gt;0,UPPER('ÚHRADOVÝ KATALOG VZP - ZP'!E52),"")</f>
        <v/>
      </c>
      <c r="F48" s="33" t="str">
        <f>IF(LEN('ÚHRADOVÝ KATALOG VZP - ZP'!G52)&gt;0,UPPER('ÚHRADOVÝ KATALOG VZP - ZP'!G52),"")</f>
        <v/>
      </c>
      <c r="G48" s="33" t="str">
        <f>IF(LEN('ÚHRADOVÝ KATALOG VZP - ZP'!H52)&gt;0,UPPER('ÚHRADOVÝ KATALOG VZP - ZP'!H52),"")</f>
        <v/>
      </c>
      <c r="H48" s="33" t="str">
        <f>IF(LEN('ÚHRADOVÝ KATALOG VZP - ZP'!I52)&gt;0,UPPER('ÚHRADOVÝ KATALOG VZP - ZP'!I52),"")</f>
        <v/>
      </c>
      <c r="I48" s="19" t="str">
        <f>IF(LEN(KL!N48)&gt;0,ROUND(UPPER(KL!N48),2),"")</f>
        <v/>
      </c>
      <c r="J48" s="19" t="str">
        <f>IF('ÚHRADOVÝ KATALOG VZP - ZP'!N52&gt;0,ROUND(UPPER('ÚHRADOVÝ KATALOG VZP - ZP'!N52),2),"")</f>
        <v/>
      </c>
      <c r="K48" s="19"/>
      <c r="L48" s="33"/>
      <c r="M48" s="33"/>
      <c r="N48" s="33"/>
      <c r="O48" s="19"/>
      <c r="P48" s="33"/>
      <c r="Q48" s="33"/>
      <c r="R48" s="33"/>
      <c r="S48" s="33"/>
      <c r="T48" s="33" t="str">
        <f>IF(LEN(KL!P48)&gt;0,UPPER(KL!P48),"")</f>
        <v/>
      </c>
      <c r="U48" s="33"/>
      <c r="V48" s="19"/>
      <c r="W48" s="33" t="str">
        <f>IF(LEN('ÚHRADOVÝ KATALOG VZP - ZP'!Q52)&gt;0,UPPER('ÚHRADOVÝ KATALOG VZP - ZP'!Q52),"")</f>
        <v/>
      </c>
      <c r="X48" s="19"/>
      <c r="Y48" s="19"/>
      <c r="Z48" s="33" t="str">
        <f>IF(LEN('ÚHRADOVÝ KATALOG VZP - ZP'!P52)&gt;0,UPPER('ÚHRADOVÝ KATALOG VZP - ZP'!P52),"")</f>
        <v/>
      </c>
      <c r="AA48" s="33"/>
      <c r="AB48" s="33" t="str">
        <f>IF(LEN('ÚHRADOVÝ KATALOG VZP - ZP'!K52)&gt;0,UPPER('ÚHRADOVÝ KATALOG VZP - ZP'!K52),"")</f>
        <v/>
      </c>
      <c r="AC48" s="19" t="str">
        <f>IF(LEN('ÚHRADOVÝ KATALOG VZP - ZP'!L52)&gt;0,UPPER('ÚHRADOVÝ KATALOG VZP - ZP'!L52),"")</f>
        <v/>
      </c>
      <c r="AD48" s="19" t="str">
        <f>IF(LEN('ÚHRADOVÝ KATALOG VZP - ZP'!J52)&gt;0,UPPER('ÚHRADOVÝ KATALOG VZP - ZP'!J52),"")</f>
        <v/>
      </c>
      <c r="AE48" s="33"/>
      <c r="AF48" s="33"/>
      <c r="AG48" s="33" t="str">
        <f>IF(LEN('ÚHRADOVÝ KATALOG VZP - ZP'!M52)&gt;0,UPPER('ÚHRADOVÝ KATALOG VZP - ZP'!M52),"")</f>
        <v/>
      </c>
      <c r="AH48" s="33"/>
      <c r="AI48" s="33"/>
      <c r="AJ48" s="33"/>
    </row>
    <row r="49" spans="1:36" s="18" customFormat="1" x14ac:dyDescent="0.2">
      <c r="A49" s="33" t="str">
        <f>IF('VZP - KONTROLA'!R53="NE",IF(LEN('ÚHRADOVÝ KATALOG VZP - ZP'!B53)=0,UPPER('ÚHRADOVÝ KATALOG VZP - ZP'!A53),UPPER('ÚHRADOVÝ KATALOG VZP - ZP'!B53)),"")</f>
        <v/>
      </c>
      <c r="B49" s="33" t="str">
        <f>IF(LEN('ÚHRADOVÝ KATALOG VZP - ZP'!C53)&gt;0,UPPER(SUBSTITUTE('ÚHRADOVÝ KATALOG VZP - ZP'!C53,CHAR(10)," ")),"")</f>
        <v/>
      </c>
      <c r="C49" s="33" t="str">
        <f>IF(LEN('ÚHRADOVÝ KATALOG VZP - ZP'!D53)&gt;0,UPPER(SUBSTITUTE('ÚHRADOVÝ KATALOG VZP - ZP'!D53,CHAR(10)," ")),"")</f>
        <v/>
      </c>
      <c r="D49" s="33" t="str">
        <f>IF(LEN('ÚHRADOVÝ KATALOG VZP - ZP'!F53)&gt;0,UPPER('ÚHRADOVÝ KATALOG VZP - ZP'!F53),"")</f>
        <v/>
      </c>
      <c r="E49" s="33" t="str">
        <f>IF(LEN('ÚHRADOVÝ KATALOG VZP - ZP'!E53)&gt;0,UPPER('ÚHRADOVÝ KATALOG VZP - ZP'!E53),"")</f>
        <v/>
      </c>
      <c r="F49" s="33" t="str">
        <f>IF(LEN('ÚHRADOVÝ KATALOG VZP - ZP'!G53)&gt;0,UPPER('ÚHRADOVÝ KATALOG VZP - ZP'!G53),"")</f>
        <v/>
      </c>
      <c r="G49" s="33" t="str">
        <f>IF(LEN('ÚHRADOVÝ KATALOG VZP - ZP'!H53)&gt;0,UPPER('ÚHRADOVÝ KATALOG VZP - ZP'!H53),"")</f>
        <v/>
      </c>
      <c r="H49" s="33" t="str">
        <f>IF(LEN('ÚHRADOVÝ KATALOG VZP - ZP'!I53)&gt;0,UPPER('ÚHRADOVÝ KATALOG VZP - ZP'!I53),"")</f>
        <v/>
      </c>
      <c r="I49" s="19" t="str">
        <f>IF(LEN(KL!N49)&gt;0,ROUND(UPPER(KL!N49),2),"")</f>
        <v/>
      </c>
      <c r="J49" s="19" t="str">
        <f>IF('ÚHRADOVÝ KATALOG VZP - ZP'!N53&gt;0,ROUND(UPPER('ÚHRADOVÝ KATALOG VZP - ZP'!N53),2),"")</f>
        <v/>
      </c>
      <c r="K49" s="19"/>
      <c r="L49" s="33"/>
      <c r="M49" s="33"/>
      <c r="N49" s="33"/>
      <c r="O49" s="19"/>
      <c r="P49" s="33"/>
      <c r="Q49" s="33"/>
      <c r="R49" s="33"/>
      <c r="S49" s="33"/>
      <c r="T49" s="33" t="str">
        <f>IF(LEN(KL!P49)&gt;0,UPPER(KL!P49),"")</f>
        <v/>
      </c>
      <c r="U49" s="33"/>
      <c r="V49" s="19"/>
      <c r="W49" s="33" t="str">
        <f>IF(LEN('ÚHRADOVÝ KATALOG VZP - ZP'!Q53)&gt;0,UPPER('ÚHRADOVÝ KATALOG VZP - ZP'!Q53),"")</f>
        <v/>
      </c>
      <c r="X49" s="19"/>
      <c r="Y49" s="19"/>
      <c r="Z49" s="33" t="str">
        <f>IF(LEN('ÚHRADOVÝ KATALOG VZP - ZP'!P53)&gt;0,UPPER('ÚHRADOVÝ KATALOG VZP - ZP'!P53),"")</f>
        <v/>
      </c>
      <c r="AA49" s="33"/>
      <c r="AB49" s="33" t="str">
        <f>IF(LEN('ÚHRADOVÝ KATALOG VZP - ZP'!K53)&gt;0,UPPER('ÚHRADOVÝ KATALOG VZP - ZP'!K53),"")</f>
        <v/>
      </c>
      <c r="AC49" s="19" t="str">
        <f>IF(LEN('ÚHRADOVÝ KATALOG VZP - ZP'!L53)&gt;0,UPPER('ÚHRADOVÝ KATALOG VZP - ZP'!L53),"")</f>
        <v/>
      </c>
      <c r="AD49" s="19" t="str">
        <f>IF(LEN('ÚHRADOVÝ KATALOG VZP - ZP'!J53)&gt;0,UPPER('ÚHRADOVÝ KATALOG VZP - ZP'!J53),"")</f>
        <v/>
      </c>
      <c r="AE49" s="33"/>
      <c r="AF49" s="33"/>
      <c r="AG49" s="33" t="str">
        <f>IF(LEN('ÚHRADOVÝ KATALOG VZP - ZP'!M53)&gt;0,UPPER('ÚHRADOVÝ KATALOG VZP - ZP'!M53),"")</f>
        <v/>
      </c>
      <c r="AH49" s="33"/>
      <c r="AI49" s="33"/>
      <c r="AJ49" s="33"/>
    </row>
    <row r="50" spans="1:36" s="18" customFormat="1" x14ac:dyDescent="0.2">
      <c r="A50" s="33" t="str">
        <f>IF('VZP - KONTROLA'!R54="NE",IF(LEN('ÚHRADOVÝ KATALOG VZP - ZP'!B54)=0,UPPER('ÚHRADOVÝ KATALOG VZP - ZP'!A54),UPPER('ÚHRADOVÝ KATALOG VZP - ZP'!B54)),"")</f>
        <v/>
      </c>
      <c r="B50" s="33" t="str">
        <f>IF(LEN('ÚHRADOVÝ KATALOG VZP - ZP'!C54)&gt;0,UPPER(SUBSTITUTE('ÚHRADOVÝ KATALOG VZP - ZP'!C54,CHAR(10)," ")),"")</f>
        <v/>
      </c>
      <c r="C50" s="33" t="str">
        <f>IF(LEN('ÚHRADOVÝ KATALOG VZP - ZP'!D54)&gt;0,UPPER(SUBSTITUTE('ÚHRADOVÝ KATALOG VZP - ZP'!D54,CHAR(10)," ")),"")</f>
        <v/>
      </c>
      <c r="D50" s="33" t="str">
        <f>IF(LEN('ÚHRADOVÝ KATALOG VZP - ZP'!F54)&gt;0,UPPER('ÚHRADOVÝ KATALOG VZP - ZP'!F54),"")</f>
        <v/>
      </c>
      <c r="E50" s="33" t="str">
        <f>IF(LEN('ÚHRADOVÝ KATALOG VZP - ZP'!E54)&gt;0,UPPER('ÚHRADOVÝ KATALOG VZP - ZP'!E54),"")</f>
        <v/>
      </c>
      <c r="F50" s="33" t="str">
        <f>IF(LEN('ÚHRADOVÝ KATALOG VZP - ZP'!G54)&gt;0,UPPER('ÚHRADOVÝ KATALOG VZP - ZP'!G54),"")</f>
        <v/>
      </c>
      <c r="G50" s="33" t="str">
        <f>IF(LEN('ÚHRADOVÝ KATALOG VZP - ZP'!H54)&gt;0,UPPER('ÚHRADOVÝ KATALOG VZP - ZP'!H54),"")</f>
        <v/>
      </c>
      <c r="H50" s="33" t="str">
        <f>IF(LEN('ÚHRADOVÝ KATALOG VZP - ZP'!I54)&gt;0,UPPER('ÚHRADOVÝ KATALOG VZP - ZP'!I54),"")</f>
        <v/>
      </c>
      <c r="I50" s="19" t="str">
        <f>IF(LEN(KL!N50)&gt;0,ROUND(UPPER(KL!N50),2),"")</f>
        <v/>
      </c>
      <c r="J50" s="19" t="str">
        <f>IF('ÚHRADOVÝ KATALOG VZP - ZP'!N54&gt;0,ROUND(UPPER('ÚHRADOVÝ KATALOG VZP - ZP'!N54),2),"")</f>
        <v/>
      </c>
      <c r="K50" s="19"/>
      <c r="L50" s="33"/>
      <c r="M50" s="33"/>
      <c r="N50" s="33"/>
      <c r="O50" s="19"/>
      <c r="P50" s="33"/>
      <c r="Q50" s="33"/>
      <c r="R50" s="33"/>
      <c r="S50" s="33"/>
      <c r="T50" s="33" t="str">
        <f>IF(LEN(KL!P50)&gt;0,UPPER(KL!P50),"")</f>
        <v/>
      </c>
      <c r="U50" s="33"/>
      <c r="V50" s="19"/>
      <c r="W50" s="33" t="str">
        <f>IF(LEN('ÚHRADOVÝ KATALOG VZP - ZP'!Q54)&gt;0,UPPER('ÚHRADOVÝ KATALOG VZP - ZP'!Q54),"")</f>
        <v/>
      </c>
      <c r="X50" s="19"/>
      <c r="Y50" s="19"/>
      <c r="Z50" s="33" t="str">
        <f>IF(LEN('ÚHRADOVÝ KATALOG VZP - ZP'!P54)&gt;0,UPPER('ÚHRADOVÝ KATALOG VZP - ZP'!P54),"")</f>
        <v/>
      </c>
      <c r="AA50" s="33"/>
      <c r="AB50" s="33" t="str">
        <f>IF(LEN('ÚHRADOVÝ KATALOG VZP - ZP'!K54)&gt;0,UPPER('ÚHRADOVÝ KATALOG VZP - ZP'!K54),"")</f>
        <v/>
      </c>
      <c r="AC50" s="19" t="str">
        <f>IF(LEN('ÚHRADOVÝ KATALOG VZP - ZP'!L54)&gt;0,UPPER('ÚHRADOVÝ KATALOG VZP - ZP'!L54),"")</f>
        <v/>
      </c>
      <c r="AD50" s="19" t="str">
        <f>IF(LEN('ÚHRADOVÝ KATALOG VZP - ZP'!J54)&gt;0,UPPER('ÚHRADOVÝ KATALOG VZP - ZP'!J54),"")</f>
        <v/>
      </c>
      <c r="AE50" s="33"/>
      <c r="AF50" s="33"/>
      <c r="AG50" s="33" t="str">
        <f>IF(LEN('ÚHRADOVÝ KATALOG VZP - ZP'!M54)&gt;0,UPPER('ÚHRADOVÝ KATALOG VZP - ZP'!M54),"")</f>
        <v/>
      </c>
      <c r="AH50" s="33"/>
      <c r="AI50" s="33"/>
      <c r="AJ50" s="33"/>
    </row>
    <row r="51" spans="1:36" s="18" customFormat="1" x14ac:dyDescent="0.2">
      <c r="A51" s="33" t="str">
        <f>IF('VZP - KONTROLA'!R55="NE",IF(LEN('ÚHRADOVÝ KATALOG VZP - ZP'!B55)=0,UPPER('ÚHRADOVÝ KATALOG VZP - ZP'!A55),UPPER('ÚHRADOVÝ KATALOG VZP - ZP'!B55)),"")</f>
        <v/>
      </c>
      <c r="B51" s="33" t="str">
        <f>IF(LEN('ÚHRADOVÝ KATALOG VZP - ZP'!C55)&gt;0,UPPER(SUBSTITUTE('ÚHRADOVÝ KATALOG VZP - ZP'!C55,CHAR(10)," ")),"")</f>
        <v/>
      </c>
      <c r="C51" s="33" t="str">
        <f>IF(LEN('ÚHRADOVÝ KATALOG VZP - ZP'!D55)&gt;0,UPPER(SUBSTITUTE('ÚHRADOVÝ KATALOG VZP - ZP'!D55,CHAR(10)," ")),"")</f>
        <v/>
      </c>
      <c r="D51" s="33" t="str">
        <f>IF(LEN('ÚHRADOVÝ KATALOG VZP - ZP'!F55)&gt;0,UPPER('ÚHRADOVÝ KATALOG VZP - ZP'!F55),"")</f>
        <v/>
      </c>
      <c r="E51" s="33" t="str">
        <f>IF(LEN('ÚHRADOVÝ KATALOG VZP - ZP'!E55)&gt;0,UPPER('ÚHRADOVÝ KATALOG VZP - ZP'!E55),"")</f>
        <v/>
      </c>
      <c r="F51" s="33" t="str">
        <f>IF(LEN('ÚHRADOVÝ KATALOG VZP - ZP'!G55)&gt;0,UPPER('ÚHRADOVÝ KATALOG VZP - ZP'!G55),"")</f>
        <v/>
      </c>
      <c r="G51" s="33" t="str">
        <f>IF(LEN('ÚHRADOVÝ KATALOG VZP - ZP'!H55)&gt;0,UPPER('ÚHRADOVÝ KATALOG VZP - ZP'!H55),"")</f>
        <v/>
      </c>
      <c r="H51" s="33" t="str">
        <f>IF(LEN('ÚHRADOVÝ KATALOG VZP - ZP'!I55)&gt;0,UPPER('ÚHRADOVÝ KATALOG VZP - ZP'!I55),"")</f>
        <v/>
      </c>
      <c r="I51" s="19" t="str">
        <f>IF(LEN(KL!N51)&gt;0,ROUND(UPPER(KL!N51),2),"")</f>
        <v/>
      </c>
      <c r="J51" s="19" t="str">
        <f>IF('ÚHRADOVÝ KATALOG VZP - ZP'!N55&gt;0,ROUND(UPPER('ÚHRADOVÝ KATALOG VZP - ZP'!N55),2),"")</f>
        <v/>
      </c>
      <c r="K51" s="19"/>
      <c r="L51" s="33"/>
      <c r="M51" s="33"/>
      <c r="N51" s="33"/>
      <c r="O51" s="19"/>
      <c r="P51" s="33"/>
      <c r="Q51" s="33"/>
      <c r="R51" s="33"/>
      <c r="S51" s="33"/>
      <c r="T51" s="33" t="str">
        <f>IF(LEN(KL!P51)&gt;0,UPPER(KL!P51),"")</f>
        <v/>
      </c>
      <c r="U51" s="33"/>
      <c r="V51" s="19"/>
      <c r="W51" s="33" t="str">
        <f>IF(LEN('ÚHRADOVÝ KATALOG VZP - ZP'!Q55)&gt;0,UPPER('ÚHRADOVÝ KATALOG VZP - ZP'!Q55),"")</f>
        <v/>
      </c>
      <c r="X51" s="19"/>
      <c r="Y51" s="19"/>
      <c r="Z51" s="33" t="str">
        <f>IF(LEN('ÚHRADOVÝ KATALOG VZP - ZP'!P55)&gt;0,UPPER('ÚHRADOVÝ KATALOG VZP - ZP'!P55),"")</f>
        <v/>
      </c>
      <c r="AA51" s="33"/>
      <c r="AB51" s="33" t="str">
        <f>IF(LEN('ÚHRADOVÝ KATALOG VZP - ZP'!K55)&gt;0,UPPER('ÚHRADOVÝ KATALOG VZP - ZP'!K55),"")</f>
        <v/>
      </c>
      <c r="AC51" s="19" t="str">
        <f>IF(LEN('ÚHRADOVÝ KATALOG VZP - ZP'!L55)&gt;0,UPPER('ÚHRADOVÝ KATALOG VZP - ZP'!L55),"")</f>
        <v/>
      </c>
      <c r="AD51" s="19" t="str">
        <f>IF(LEN('ÚHRADOVÝ KATALOG VZP - ZP'!J55)&gt;0,UPPER('ÚHRADOVÝ KATALOG VZP - ZP'!J55),"")</f>
        <v/>
      </c>
      <c r="AE51" s="33"/>
      <c r="AF51" s="33"/>
      <c r="AG51" s="33" t="str">
        <f>IF(LEN('ÚHRADOVÝ KATALOG VZP - ZP'!M55)&gt;0,UPPER('ÚHRADOVÝ KATALOG VZP - ZP'!M55),"")</f>
        <v/>
      </c>
      <c r="AH51" s="33"/>
      <c r="AI51" s="33"/>
      <c r="AJ51" s="33"/>
    </row>
    <row r="52" spans="1:36" s="18" customFormat="1" x14ac:dyDescent="0.2">
      <c r="A52" s="33" t="str">
        <f>IF('VZP - KONTROLA'!R56="NE",IF(LEN('ÚHRADOVÝ KATALOG VZP - ZP'!B56)=0,UPPER('ÚHRADOVÝ KATALOG VZP - ZP'!A56),UPPER('ÚHRADOVÝ KATALOG VZP - ZP'!B56)),"")</f>
        <v/>
      </c>
      <c r="B52" s="33" t="str">
        <f>IF(LEN('ÚHRADOVÝ KATALOG VZP - ZP'!C56)&gt;0,UPPER(SUBSTITUTE('ÚHRADOVÝ KATALOG VZP - ZP'!C56,CHAR(10)," ")),"")</f>
        <v/>
      </c>
      <c r="C52" s="33" t="str">
        <f>IF(LEN('ÚHRADOVÝ KATALOG VZP - ZP'!D56)&gt;0,UPPER(SUBSTITUTE('ÚHRADOVÝ KATALOG VZP - ZP'!D56,CHAR(10)," ")),"")</f>
        <v/>
      </c>
      <c r="D52" s="33" t="str">
        <f>IF(LEN('ÚHRADOVÝ KATALOG VZP - ZP'!F56)&gt;0,UPPER('ÚHRADOVÝ KATALOG VZP - ZP'!F56),"")</f>
        <v/>
      </c>
      <c r="E52" s="33" t="str">
        <f>IF(LEN('ÚHRADOVÝ KATALOG VZP - ZP'!E56)&gt;0,UPPER('ÚHRADOVÝ KATALOG VZP - ZP'!E56),"")</f>
        <v/>
      </c>
      <c r="F52" s="33" t="str">
        <f>IF(LEN('ÚHRADOVÝ KATALOG VZP - ZP'!G56)&gt;0,UPPER('ÚHRADOVÝ KATALOG VZP - ZP'!G56),"")</f>
        <v/>
      </c>
      <c r="G52" s="33" t="str">
        <f>IF(LEN('ÚHRADOVÝ KATALOG VZP - ZP'!H56)&gt;0,UPPER('ÚHRADOVÝ KATALOG VZP - ZP'!H56),"")</f>
        <v/>
      </c>
      <c r="H52" s="33" t="str">
        <f>IF(LEN('ÚHRADOVÝ KATALOG VZP - ZP'!I56)&gt;0,UPPER('ÚHRADOVÝ KATALOG VZP - ZP'!I56),"")</f>
        <v/>
      </c>
      <c r="I52" s="19" t="str">
        <f>IF(LEN(KL!N52)&gt;0,ROUND(UPPER(KL!N52),2),"")</f>
        <v/>
      </c>
      <c r="J52" s="19" t="str">
        <f>IF('ÚHRADOVÝ KATALOG VZP - ZP'!N56&gt;0,ROUND(UPPER('ÚHRADOVÝ KATALOG VZP - ZP'!N56),2),"")</f>
        <v/>
      </c>
      <c r="K52" s="19"/>
      <c r="L52" s="33"/>
      <c r="M52" s="33"/>
      <c r="N52" s="33"/>
      <c r="O52" s="19"/>
      <c r="P52" s="33"/>
      <c r="Q52" s="33"/>
      <c r="R52" s="33"/>
      <c r="S52" s="33"/>
      <c r="T52" s="33" t="str">
        <f>IF(LEN(KL!P52)&gt;0,UPPER(KL!P52),"")</f>
        <v/>
      </c>
      <c r="U52" s="33"/>
      <c r="V52" s="19"/>
      <c r="W52" s="33" t="str">
        <f>IF(LEN('ÚHRADOVÝ KATALOG VZP - ZP'!Q56)&gt;0,UPPER('ÚHRADOVÝ KATALOG VZP - ZP'!Q56),"")</f>
        <v/>
      </c>
      <c r="X52" s="19"/>
      <c r="Y52" s="19"/>
      <c r="Z52" s="33" t="str">
        <f>IF(LEN('ÚHRADOVÝ KATALOG VZP - ZP'!P56)&gt;0,UPPER('ÚHRADOVÝ KATALOG VZP - ZP'!P56),"")</f>
        <v/>
      </c>
      <c r="AA52" s="33"/>
      <c r="AB52" s="33" t="str">
        <f>IF(LEN('ÚHRADOVÝ KATALOG VZP - ZP'!K56)&gt;0,UPPER('ÚHRADOVÝ KATALOG VZP - ZP'!K56),"")</f>
        <v/>
      </c>
      <c r="AC52" s="19" t="str">
        <f>IF(LEN('ÚHRADOVÝ KATALOG VZP - ZP'!L56)&gt;0,UPPER('ÚHRADOVÝ KATALOG VZP - ZP'!L56),"")</f>
        <v/>
      </c>
      <c r="AD52" s="19" t="str">
        <f>IF(LEN('ÚHRADOVÝ KATALOG VZP - ZP'!J56)&gt;0,UPPER('ÚHRADOVÝ KATALOG VZP - ZP'!J56),"")</f>
        <v/>
      </c>
      <c r="AE52" s="33"/>
      <c r="AF52" s="33"/>
      <c r="AG52" s="33" t="str">
        <f>IF(LEN('ÚHRADOVÝ KATALOG VZP - ZP'!M56)&gt;0,UPPER('ÚHRADOVÝ KATALOG VZP - ZP'!M56),"")</f>
        <v/>
      </c>
      <c r="AH52" s="33"/>
      <c r="AI52" s="33"/>
      <c r="AJ52" s="33"/>
    </row>
    <row r="53" spans="1:36" s="18" customFormat="1" x14ac:dyDescent="0.2">
      <c r="A53" s="33" t="str">
        <f>IF('VZP - KONTROLA'!R57="NE",IF(LEN('ÚHRADOVÝ KATALOG VZP - ZP'!B57)=0,UPPER('ÚHRADOVÝ KATALOG VZP - ZP'!A57),UPPER('ÚHRADOVÝ KATALOG VZP - ZP'!B57)),"")</f>
        <v/>
      </c>
      <c r="B53" s="33" t="str">
        <f>IF(LEN('ÚHRADOVÝ KATALOG VZP - ZP'!C57)&gt;0,UPPER(SUBSTITUTE('ÚHRADOVÝ KATALOG VZP - ZP'!C57,CHAR(10)," ")),"")</f>
        <v/>
      </c>
      <c r="C53" s="33" t="str">
        <f>IF(LEN('ÚHRADOVÝ KATALOG VZP - ZP'!D57)&gt;0,UPPER(SUBSTITUTE('ÚHRADOVÝ KATALOG VZP - ZP'!D57,CHAR(10)," ")),"")</f>
        <v/>
      </c>
      <c r="D53" s="33" t="str">
        <f>IF(LEN('ÚHRADOVÝ KATALOG VZP - ZP'!F57)&gt;0,UPPER('ÚHRADOVÝ KATALOG VZP - ZP'!F57),"")</f>
        <v/>
      </c>
      <c r="E53" s="33" t="str">
        <f>IF(LEN('ÚHRADOVÝ KATALOG VZP - ZP'!E57)&gt;0,UPPER('ÚHRADOVÝ KATALOG VZP - ZP'!E57),"")</f>
        <v/>
      </c>
      <c r="F53" s="33" t="str">
        <f>IF(LEN('ÚHRADOVÝ KATALOG VZP - ZP'!G57)&gt;0,UPPER('ÚHRADOVÝ KATALOG VZP - ZP'!G57),"")</f>
        <v/>
      </c>
      <c r="G53" s="33" t="str">
        <f>IF(LEN('ÚHRADOVÝ KATALOG VZP - ZP'!H57)&gt;0,UPPER('ÚHRADOVÝ KATALOG VZP - ZP'!H57),"")</f>
        <v/>
      </c>
      <c r="H53" s="33" t="str">
        <f>IF(LEN('ÚHRADOVÝ KATALOG VZP - ZP'!I57)&gt;0,UPPER('ÚHRADOVÝ KATALOG VZP - ZP'!I57),"")</f>
        <v/>
      </c>
      <c r="I53" s="19" t="str">
        <f>IF(LEN(KL!N53)&gt;0,ROUND(UPPER(KL!N53),2),"")</f>
        <v/>
      </c>
      <c r="J53" s="19" t="str">
        <f>IF('ÚHRADOVÝ KATALOG VZP - ZP'!N57&gt;0,ROUND(UPPER('ÚHRADOVÝ KATALOG VZP - ZP'!N57),2),"")</f>
        <v/>
      </c>
      <c r="K53" s="19"/>
      <c r="L53" s="33"/>
      <c r="M53" s="33"/>
      <c r="N53" s="33"/>
      <c r="O53" s="19"/>
      <c r="P53" s="33"/>
      <c r="Q53" s="33"/>
      <c r="R53" s="33"/>
      <c r="S53" s="33"/>
      <c r="T53" s="33" t="str">
        <f>IF(LEN(KL!P53)&gt;0,UPPER(KL!P53),"")</f>
        <v/>
      </c>
      <c r="U53" s="33"/>
      <c r="V53" s="19"/>
      <c r="W53" s="33" t="str">
        <f>IF(LEN('ÚHRADOVÝ KATALOG VZP - ZP'!Q57)&gt;0,UPPER('ÚHRADOVÝ KATALOG VZP - ZP'!Q57),"")</f>
        <v/>
      </c>
      <c r="X53" s="19"/>
      <c r="Y53" s="19"/>
      <c r="Z53" s="33" t="str">
        <f>IF(LEN('ÚHRADOVÝ KATALOG VZP - ZP'!P57)&gt;0,UPPER('ÚHRADOVÝ KATALOG VZP - ZP'!P57),"")</f>
        <v/>
      </c>
      <c r="AA53" s="33"/>
      <c r="AB53" s="33" t="str">
        <f>IF(LEN('ÚHRADOVÝ KATALOG VZP - ZP'!K57)&gt;0,UPPER('ÚHRADOVÝ KATALOG VZP - ZP'!K57),"")</f>
        <v/>
      </c>
      <c r="AC53" s="19" t="str">
        <f>IF(LEN('ÚHRADOVÝ KATALOG VZP - ZP'!L57)&gt;0,UPPER('ÚHRADOVÝ KATALOG VZP - ZP'!L57),"")</f>
        <v/>
      </c>
      <c r="AD53" s="19" t="str">
        <f>IF(LEN('ÚHRADOVÝ KATALOG VZP - ZP'!J57)&gt;0,UPPER('ÚHRADOVÝ KATALOG VZP - ZP'!J57),"")</f>
        <v/>
      </c>
      <c r="AE53" s="33"/>
      <c r="AF53" s="33"/>
      <c r="AG53" s="33" t="str">
        <f>IF(LEN('ÚHRADOVÝ KATALOG VZP - ZP'!M57)&gt;0,UPPER('ÚHRADOVÝ KATALOG VZP - ZP'!M57),"")</f>
        <v/>
      </c>
      <c r="AH53" s="33"/>
      <c r="AI53" s="33"/>
      <c r="AJ53" s="33"/>
    </row>
    <row r="54" spans="1:36" s="18" customFormat="1" x14ac:dyDescent="0.2">
      <c r="A54" s="33" t="str">
        <f>IF('VZP - KONTROLA'!R58="NE",IF(LEN('ÚHRADOVÝ KATALOG VZP - ZP'!B58)=0,UPPER('ÚHRADOVÝ KATALOG VZP - ZP'!A58),UPPER('ÚHRADOVÝ KATALOG VZP - ZP'!B58)),"")</f>
        <v/>
      </c>
      <c r="B54" s="33" t="str">
        <f>IF(LEN('ÚHRADOVÝ KATALOG VZP - ZP'!C58)&gt;0,UPPER(SUBSTITUTE('ÚHRADOVÝ KATALOG VZP - ZP'!C58,CHAR(10)," ")),"")</f>
        <v/>
      </c>
      <c r="C54" s="33" t="str">
        <f>IF(LEN('ÚHRADOVÝ KATALOG VZP - ZP'!D58)&gt;0,UPPER(SUBSTITUTE('ÚHRADOVÝ KATALOG VZP - ZP'!D58,CHAR(10)," ")),"")</f>
        <v/>
      </c>
      <c r="D54" s="33" t="str">
        <f>IF(LEN('ÚHRADOVÝ KATALOG VZP - ZP'!F58)&gt;0,UPPER('ÚHRADOVÝ KATALOG VZP - ZP'!F58),"")</f>
        <v/>
      </c>
      <c r="E54" s="33" t="str">
        <f>IF(LEN('ÚHRADOVÝ KATALOG VZP - ZP'!E58)&gt;0,UPPER('ÚHRADOVÝ KATALOG VZP - ZP'!E58),"")</f>
        <v/>
      </c>
      <c r="F54" s="33" t="str">
        <f>IF(LEN('ÚHRADOVÝ KATALOG VZP - ZP'!G58)&gt;0,UPPER('ÚHRADOVÝ KATALOG VZP - ZP'!G58),"")</f>
        <v/>
      </c>
      <c r="G54" s="33" t="str">
        <f>IF(LEN('ÚHRADOVÝ KATALOG VZP - ZP'!H58)&gt;0,UPPER('ÚHRADOVÝ KATALOG VZP - ZP'!H58),"")</f>
        <v/>
      </c>
      <c r="H54" s="33" t="str">
        <f>IF(LEN('ÚHRADOVÝ KATALOG VZP - ZP'!I58)&gt;0,UPPER('ÚHRADOVÝ KATALOG VZP - ZP'!I58),"")</f>
        <v/>
      </c>
      <c r="I54" s="19" t="str">
        <f>IF(LEN(KL!N54)&gt;0,ROUND(UPPER(KL!N54),2),"")</f>
        <v/>
      </c>
      <c r="J54" s="19" t="str">
        <f>IF('ÚHRADOVÝ KATALOG VZP - ZP'!N58&gt;0,ROUND(UPPER('ÚHRADOVÝ KATALOG VZP - ZP'!N58),2),"")</f>
        <v/>
      </c>
      <c r="K54" s="19"/>
      <c r="L54" s="33"/>
      <c r="M54" s="33"/>
      <c r="N54" s="33"/>
      <c r="O54" s="19"/>
      <c r="P54" s="33"/>
      <c r="Q54" s="33"/>
      <c r="R54" s="33"/>
      <c r="S54" s="33"/>
      <c r="T54" s="33" t="str">
        <f>IF(LEN(KL!P54)&gt;0,UPPER(KL!P54),"")</f>
        <v/>
      </c>
      <c r="U54" s="33"/>
      <c r="V54" s="19"/>
      <c r="W54" s="33" t="str">
        <f>IF(LEN('ÚHRADOVÝ KATALOG VZP - ZP'!Q58)&gt;0,UPPER('ÚHRADOVÝ KATALOG VZP - ZP'!Q58),"")</f>
        <v/>
      </c>
      <c r="X54" s="19"/>
      <c r="Y54" s="19"/>
      <c r="Z54" s="33" t="str">
        <f>IF(LEN('ÚHRADOVÝ KATALOG VZP - ZP'!P58)&gt;0,UPPER('ÚHRADOVÝ KATALOG VZP - ZP'!P58),"")</f>
        <v/>
      </c>
      <c r="AA54" s="33"/>
      <c r="AB54" s="33" t="str">
        <f>IF(LEN('ÚHRADOVÝ KATALOG VZP - ZP'!K58)&gt;0,UPPER('ÚHRADOVÝ KATALOG VZP - ZP'!K58),"")</f>
        <v/>
      </c>
      <c r="AC54" s="19" t="str">
        <f>IF(LEN('ÚHRADOVÝ KATALOG VZP - ZP'!L58)&gt;0,UPPER('ÚHRADOVÝ KATALOG VZP - ZP'!L58),"")</f>
        <v/>
      </c>
      <c r="AD54" s="19" t="str">
        <f>IF(LEN('ÚHRADOVÝ KATALOG VZP - ZP'!J58)&gt;0,UPPER('ÚHRADOVÝ KATALOG VZP - ZP'!J58),"")</f>
        <v/>
      </c>
      <c r="AE54" s="33"/>
      <c r="AF54" s="33"/>
      <c r="AG54" s="33" t="str">
        <f>IF(LEN('ÚHRADOVÝ KATALOG VZP - ZP'!M58)&gt;0,UPPER('ÚHRADOVÝ KATALOG VZP - ZP'!M58),"")</f>
        <v/>
      </c>
      <c r="AH54" s="33"/>
      <c r="AI54" s="33"/>
      <c r="AJ54" s="33"/>
    </row>
    <row r="55" spans="1:36" s="18" customFormat="1" x14ac:dyDescent="0.2">
      <c r="A55" s="33" t="str">
        <f>IF('VZP - KONTROLA'!R59="NE",IF(LEN('ÚHRADOVÝ KATALOG VZP - ZP'!B59)=0,UPPER('ÚHRADOVÝ KATALOG VZP - ZP'!A59),UPPER('ÚHRADOVÝ KATALOG VZP - ZP'!B59)),"")</f>
        <v/>
      </c>
      <c r="B55" s="33" t="str">
        <f>IF(LEN('ÚHRADOVÝ KATALOG VZP - ZP'!C59)&gt;0,UPPER(SUBSTITUTE('ÚHRADOVÝ KATALOG VZP - ZP'!C59,CHAR(10)," ")),"")</f>
        <v/>
      </c>
      <c r="C55" s="33" t="str">
        <f>IF(LEN('ÚHRADOVÝ KATALOG VZP - ZP'!D59)&gt;0,UPPER(SUBSTITUTE('ÚHRADOVÝ KATALOG VZP - ZP'!D59,CHAR(10)," ")),"")</f>
        <v/>
      </c>
      <c r="D55" s="33" t="str">
        <f>IF(LEN('ÚHRADOVÝ KATALOG VZP - ZP'!F59)&gt;0,UPPER('ÚHRADOVÝ KATALOG VZP - ZP'!F59),"")</f>
        <v/>
      </c>
      <c r="E55" s="33" t="str">
        <f>IF(LEN('ÚHRADOVÝ KATALOG VZP - ZP'!E59)&gt;0,UPPER('ÚHRADOVÝ KATALOG VZP - ZP'!E59),"")</f>
        <v/>
      </c>
      <c r="F55" s="33" t="str">
        <f>IF(LEN('ÚHRADOVÝ KATALOG VZP - ZP'!G59)&gt;0,UPPER('ÚHRADOVÝ KATALOG VZP - ZP'!G59),"")</f>
        <v/>
      </c>
      <c r="G55" s="33" t="str">
        <f>IF(LEN('ÚHRADOVÝ KATALOG VZP - ZP'!H59)&gt;0,UPPER('ÚHRADOVÝ KATALOG VZP - ZP'!H59),"")</f>
        <v/>
      </c>
      <c r="H55" s="33" t="str">
        <f>IF(LEN('ÚHRADOVÝ KATALOG VZP - ZP'!I59)&gt;0,UPPER('ÚHRADOVÝ KATALOG VZP - ZP'!I59),"")</f>
        <v/>
      </c>
      <c r="I55" s="19" t="str">
        <f>IF(LEN(KL!N55)&gt;0,ROUND(UPPER(KL!N55),2),"")</f>
        <v/>
      </c>
      <c r="J55" s="19" t="str">
        <f>IF('ÚHRADOVÝ KATALOG VZP - ZP'!N59&gt;0,ROUND(UPPER('ÚHRADOVÝ KATALOG VZP - ZP'!N59),2),"")</f>
        <v/>
      </c>
      <c r="K55" s="19"/>
      <c r="L55" s="33"/>
      <c r="M55" s="33"/>
      <c r="N55" s="33"/>
      <c r="O55" s="19"/>
      <c r="P55" s="33"/>
      <c r="Q55" s="33"/>
      <c r="R55" s="33"/>
      <c r="S55" s="33"/>
      <c r="T55" s="33" t="str">
        <f>IF(LEN(KL!P55)&gt;0,UPPER(KL!P55),"")</f>
        <v/>
      </c>
      <c r="U55" s="33"/>
      <c r="V55" s="19"/>
      <c r="W55" s="33" t="str">
        <f>IF(LEN('ÚHRADOVÝ KATALOG VZP - ZP'!Q59)&gt;0,UPPER('ÚHRADOVÝ KATALOG VZP - ZP'!Q59),"")</f>
        <v/>
      </c>
      <c r="X55" s="19"/>
      <c r="Y55" s="19"/>
      <c r="Z55" s="33" t="str">
        <f>IF(LEN('ÚHRADOVÝ KATALOG VZP - ZP'!P59)&gt;0,UPPER('ÚHRADOVÝ KATALOG VZP - ZP'!P59),"")</f>
        <v/>
      </c>
      <c r="AA55" s="33"/>
      <c r="AB55" s="33" t="str">
        <f>IF(LEN('ÚHRADOVÝ KATALOG VZP - ZP'!K59)&gt;0,UPPER('ÚHRADOVÝ KATALOG VZP - ZP'!K59),"")</f>
        <v/>
      </c>
      <c r="AC55" s="19" t="str">
        <f>IF(LEN('ÚHRADOVÝ KATALOG VZP - ZP'!L59)&gt;0,UPPER('ÚHRADOVÝ KATALOG VZP - ZP'!L59),"")</f>
        <v/>
      </c>
      <c r="AD55" s="19" t="str">
        <f>IF(LEN('ÚHRADOVÝ KATALOG VZP - ZP'!J59)&gt;0,UPPER('ÚHRADOVÝ KATALOG VZP - ZP'!J59),"")</f>
        <v/>
      </c>
      <c r="AE55" s="33"/>
      <c r="AF55" s="33"/>
      <c r="AG55" s="33" t="str">
        <f>IF(LEN('ÚHRADOVÝ KATALOG VZP - ZP'!M59)&gt;0,UPPER('ÚHRADOVÝ KATALOG VZP - ZP'!M59),"")</f>
        <v/>
      </c>
      <c r="AH55" s="33"/>
      <c r="AI55" s="33"/>
      <c r="AJ55" s="33"/>
    </row>
    <row r="56" spans="1:36" s="18" customFormat="1" x14ac:dyDescent="0.2">
      <c r="A56" s="33" t="str">
        <f>IF('VZP - KONTROLA'!R60="NE",IF(LEN('ÚHRADOVÝ KATALOG VZP - ZP'!B60)=0,UPPER('ÚHRADOVÝ KATALOG VZP - ZP'!A60),UPPER('ÚHRADOVÝ KATALOG VZP - ZP'!B60)),"")</f>
        <v/>
      </c>
      <c r="B56" s="33" t="str">
        <f>IF(LEN('ÚHRADOVÝ KATALOG VZP - ZP'!C60)&gt;0,UPPER(SUBSTITUTE('ÚHRADOVÝ KATALOG VZP - ZP'!C60,CHAR(10)," ")),"")</f>
        <v/>
      </c>
      <c r="C56" s="33" t="str">
        <f>IF(LEN('ÚHRADOVÝ KATALOG VZP - ZP'!D60)&gt;0,UPPER(SUBSTITUTE('ÚHRADOVÝ KATALOG VZP - ZP'!D60,CHAR(10)," ")),"")</f>
        <v/>
      </c>
      <c r="D56" s="33" t="str">
        <f>IF(LEN('ÚHRADOVÝ KATALOG VZP - ZP'!F60)&gt;0,UPPER('ÚHRADOVÝ KATALOG VZP - ZP'!F60),"")</f>
        <v/>
      </c>
      <c r="E56" s="33" t="str">
        <f>IF(LEN('ÚHRADOVÝ KATALOG VZP - ZP'!E60)&gt;0,UPPER('ÚHRADOVÝ KATALOG VZP - ZP'!E60),"")</f>
        <v/>
      </c>
      <c r="F56" s="33" t="str">
        <f>IF(LEN('ÚHRADOVÝ KATALOG VZP - ZP'!G60)&gt;0,UPPER('ÚHRADOVÝ KATALOG VZP - ZP'!G60),"")</f>
        <v/>
      </c>
      <c r="G56" s="33" t="str">
        <f>IF(LEN('ÚHRADOVÝ KATALOG VZP - ZP'!H60)&gt;0,UPPER('ÚHRADOVÝ KATALOG VZP - ZP'!H60),"")</f>
        <v/>
      </c>
      <c r="H56" s="33" t="str">
        <f>IF(LEN('ÚHRADOVÝ KATALOG VZP - ZP'!I60)&gt;0,UPPER('ÚHRADOVÝ KATALOG VZP - ZP'!I60),"")</f>
        <v/>
      </c>
      <c r="I56" s="19" t="str">
        <f>IF(LEN(KL!N56)&gt;0,ROUND(UPPER(KL!N56),2),"")</f>
        <v/>
      </c>
      <c r="J56" s="19" t="str">
        <f>IF('ÚHRADOVÝ KATALOG VZP - ZP'!N60&gt;0,ROUND(UPPER('ÚHRADOVÝ KATALOG VZP - ZP'!N60),2),"")</f>
        <v/>
      </c>
      <c r="K56" s="19"/>
      <c r="L56" s="33"/>
      <c r="M56" s="33"/>
      <c r="N56" s="33"/>
      <c r="O56" s="19"/>
      <c r="P56" s="33"/>
      <c r="Q56" s="33"/>
      <c r="R56" s="33"/>
      <c r="S56" s="33"/>
      <c r="T56" s="33" t="str">
        <f>IF(LEN(KL!P56)&gt;0,UPPER(KL!P56),"")</f>
        <v/>
      </c>
      <c r="U56" s="33"/>
      <c r="V56" s="19"/>
      <c r="W56" s="33" t="str">
        <f>IF(LEN('ÚHRADOVÝ KATALOG VZP - ZP'!Q60)&gt;0,UPPER('ÚHRADOVÝ KATALOG VZP - ZP'!Q60),"")</f>
        <v/>
      </c>
      <c r="X56" s="19"/>
      <c r="Y56" s="19"/>
      <c r="Z56" s="33" t="str">
        <f>IF(LEN('ÚHRADOVÝ KATALOG VZP - ZP'!P60)&gt;0,UPPER('ÚHRADOVÝ KATALOG VZP - ZP'!P60),"")</f>
        <v/>
      </c>
      <c r="AA56" s="33"/>
      <c r="AB56" s="33" t="str">
        <f>IF(LEN('ÚHRADOVÝ KATALOG VZP - ZP'!K60)&gt;0,UPPER('ÚHRADOVÝ KATALOG VZP - ZP'!K60),"")</f>
        <v/>
      </c>
      <c r="AC56" s="19" t="str">
        <f>IF(LEN('ÚHRADOVÝ KATALOG VZP - ZP'!L60)&gt;0,UPPER('ÚHRADOVÝ KATALOG VZP - ZP'!L60),"")</f>
        <v/>
      </c>
      <c r="AD56" s="19" t="str">
        <f>IF(LEN('ÚHRADOVÝ KATALOG VZP - ZP'!J60)&gt;0,UPPER('ÚHRADOVÝ KATALOG VZP - ZP'!J60),"")</f>
        <v/>
      </c>
      <c r="AE56" s="33"/>
      <c r="AF56" s="33"/>
      <c r="AG56" s="33" t="str">
        <f>IF(LEN('ÚHRADOVÝ KATALOG VZP - ZP'!M60)&gt;0,UPPER('ÚHRADOVÝ KATALOG VZP - ZP'!M60),"")</f>
        <v/>
      </c>
      <c r="AH56" s="33"/>
      <c r="AI56" s="33"/>
      <c r="AJ56" s="33"/>
    </row>
    <row r="57" spans="1:36" s="18" customFormat="1" x14ac:dyDescent="0.2">
      <c r="A57" s="33" t="str">
        <f>IF('VZP - KONTROLA'!R61="NE",IF(LEN('ÚHRADOVÝ KATALOG VZP - ZP'!B61)=0,UPPER('ÚHRADOVÝ KATALOG VZP - ZP'!A61),UPPER('ÚHRADOVÝ KATALOG VZP - ZP'!B61)),"")</f>
        <v/>
      </c>
      <c r="B57" s="33" t="str">
        <f>IF(LEN('ÚHRADOVÝ KATALOG VZP - ZP'!C61)&gt;0,UPPER(SUBSTITUTE('ÚHRADOVÝ KATALOG VZP - ZP'!C61,CHAR(10)," ")),"")</f>
        <v/>
      </c>
      <c r="C57" s="33" t="str">
        <f>IF(LEN('ÚHRADOVÝ KATALOG VZP - ZP'!D61)&gt;0,UPPER(SUBSTITUTE('ÚHRADOVÝ KATALOG VZP - ZP'!D61,CHAR(10)," ")),"")</f>
        <v/>
      </c>
      <c r="D57" s="33" t="str">
        <f>IF(LEN('ÚHRADOVÝ KATALOG VZP - ZP'!F61)&gt;0,UPPER('ÚHRADOVÝ KATALOG VZP - ZP'!F61),"")</f>
        <v/>
      </c>
      <c r="E57" s="33" t="str">
        <f>IF(LEN('ÚHRADOVÝ KATALOG VZP - ZP'!E61)&gt;0,UPPER('ÚHRADOVÝ KATALOG VZP - ZP'!E61),"")</f>
        <v/>
      </c>
      <c r="F57" s="33" t="str">
        <f>IF(LEN('ÚHRADOVÝ KATALOG VZP - ZP'!G61)&gt;0,UPPER('ÚHRADOVÝ KATALOG VZP - ZP'!G61),"")</f>
        <v/>
      </c>
      <c r="G57" s="33" t="str">
        <f>IF(LEN('ÚHRADOVÝ KATALOG VZP - ZP'!H61)&gt;0,UPPER('ÚHRADOVÝ KATALOG VZP - ZP'!H61),"")</f>
        <v/>
      </c>
      <c r="H57" s="33" t="str">
        <f>IF(LEN('ÚHRADOVÝ KATALOG VZP - ZP'!I61)&gt;0,UPPER('ÚHRADOVÝ KATALOG VZP - ZP'!I61),"")</f>
        <v/>
      </c>
      <c r="I57" s="19" t="str">
        <f>IF(LEN(KL!N57)&gt;0,ROUND(UPPER(KL!N57),2),"")</f>
        <v/>
      </c>
      <c r="J57" s="19" t="str">
        <f>IF('ÚHRADOVÝ KATALOG VZP - ZP'!N61&gt;0,ROUND(UPPER('ÚHRADOVÝ KATALOG VZP - ZP'!N61),2),"")</f>
        <v/>
      </c>
      <c r="K57" s="19"/>
      <c r="L57" s="33"/>
      <c r="M57" s="33"/>
      <c r="N57" s="33"/>
      <c r="O57" s="19"/>
      <c r="P57" s="33"/>
      <c r="Q57" s="33"/>
      <c r="R57" s="33"/>
      <c r="S57" s="33"/>
      <c r="T57" s="33" t="str">
        <f>IF(LEN(KL!P57)&gt;0,UPPER(KL!P57),"")</f>
        <v/>
      </c>
      <c r="U57" s="33"/>
      <c r="V57" s="19"/>
      <c r="W57" s="33" t="str">
        <f>IF(LEN('ÚHRADOVÝ KATALOG VZP - ZP'!Q61)&gt;0,UPPER('ÚHRADOVÝ KATALOG VZP - ZP'!Q61),"")</f>
        <v/>
      </c>
      <c r="X57" s="19"/>
      <c r="Y57" s="19"/>
      <c r="Z57" s="33" t="str">
        <f>IF(LEN('ÚHRADOVÝ KATALOG VZP - ZP'!P61)&gt;0,UPPER('ÚHRADOVÝ KATALOG VZP - ZP'!P61),"")</f>
        <v/>
      </c>
      <c r="AA57" s="33"/>
      <c r="AB57" s="33" t="str">
        <f>IF(LEN('ÚHRADOVÝ KATALOG VZP - ZP'!K61)&gt;0,UPPER('ÚHRADOVÝ KATALOG VZP - ZP'!K61),"")</f>
        <v/>
      </c>
      <c r="AC57" s="19" t="str">
        <f>IF(LEN('ÚHRADOVÝ KATALOG VZP - ZP'!L61)&gt;0,UPPER('ÚHRADOVÝ KATALOG VZP - ZP'!L61),"")</f>
        <v/>
      </c>
      <c r="AD57" s="19" t="str">
        <f>IF(LEN('ÚHRADOVÝ KATALOG VZP - ZP'!J61)&gt;0,UPPER('ÚHRADOVÝ KATALOG VZP - ZP'!J61),"")</f>
        <v/>
      </c>
      <c r="AE57" s="33"/>
      <c r="AF57" s="33"/>
      <c r="AG57" s="33" t="str">
        <f>IF(LEN('ÚHRADOVÝ KATALOG VZP - ZP'!M61)&gt;0,UPPER('ÚHRADOVÝ KATALOG VZP - ZP'!M61),"")</f>
        <v/>
      </c>
      <c r="AH57" s="33"/>
      <c r="AI57" s="33"/>
      <c r="AJ57" s="33"/>
    </row>
    <row r="58" spans="1:36" s="18" customFormat="1" x14ac:dyDescent="0.2">
      <c r="A58" s="33" t="str">
        <f>IF('VZP - KONTROLA'!R62="NE",IF(LEN('ÚHRADOVÝ KATALOG VZP - ZP'!B62)=0,UPPER('ÚHRADOVÝ KATALOG VZP - ZP'!A62),UPPER('ÚHRADOVÝ KATALOG VZP - ZP'!B62)),"")</f>
        <v/>
      </c>
      <c r="B58" s="33" t="str">
        <f>IF(LEN('ÚHRADOVÝ KATALOG VZP - ZP'!C62)&gt;0,UPPER(SUBSTITUTE('ÚHRADOVÝ KATALOG VZP - ZP'!C62,CHAR(10)," ")),"")</f>
        <v/>
      </c>
      <c r="C58" s="33" t="str">
        <f>IF(LEN('ÚHRADOVÝ KATALOG VZP - ZP'!D62)&gt;0,UPPER(SUBSTITUTE('ÚHRADOVÝ KATALOG VZP - ZP'!D62,CHAR(10)," ")),"")</f>
        <v/>
      </c>
      <c r="D58" s="33" t="str">
        <f>IF(LEN('ÚHRADOVÝ KATALOG VZP - ZP'!F62)&gt;0,UPPER('ÚHRADOVÝ KATALOG VZP - ZP'!F62),"")</f>
        <v/>
      </c>
      <c r="E58" s="33" t="str">
        <f>IF(LEN('ÚHRADOVÝ KATALOG VZP - ZP'!E62)&gt;0,UPPER('ÚHRADOVÝ KATALOG VZP - ZP'!E62),"")</f>
        <v/>
      </c>
      <c r="F58" s="33" t="str">
        <f>IF(LEN('ÚHRADOVÝ KATALOG VZP - ZP'!G62)&gt;0,UPPER('ÚHRADOVÝ KATALOG VZP - ZP'!G62),"")</f>
        <v/>
      </c>
      <c r="G58" s="33" t="str">
        <f>IF(LEN('ÚHRADOVÝ KATALOG VZP - ZP'!H62)&gt;0,UPPER('ÚHRADOVÝ KATALOG VZP - ZP'!H62),"")</f>
        <v/>
      </c>
      <c r="H58" s="33" t="str">
        <f>IF(LEN('ÚHRADOVÝ KATALOG VZP - ZP'!I62)&gt;0,UPPER('ÚHRADOVÝ KATALOG VZP - ZP'!I62),"")</f>
        <v/>
      </c>
      <c r="I58" s="19" t="str">
        <f>IF(LEN(KL!N58)&gt;0,ROUND(UPPER(KL!N58),2),"")</f>
        <v/>
      </c>
      <c r="J58" s="19" t="str">
        <f>IF('ÚHRADOVÝ KATALOG VZP - ZP'!N62&gt;0,ROUND(UPPER('ÚHRADOVÝ KATALOG VZP - ZP'!N62),2),"")</f>
        <v/>
      </c>
      <c r="K58" s="19"/>
      <c r="L58" s="33"/>
      <c r="M58" s="33"/>
      <c r="N58" s="33"/>
      <c r="O58" s="19"/>
      <c r="P58" s="33"/>
      <c r="Q58" s="33"/>
      <c r="R58" s="33"/>
      <c r="S58" s="33"/>
      <c r="T58" s="33" t="str">
        <f>IF(LEN(KL!P58)&gt;0,UPPER(KL!P58),"")</f>
        <v/>
      </c>
      <c r="U58" s="33"/>
      <c r="V58" s="19"/>
      <c r="W58" s="33" t="str">
        <f>IF(LEN('ÚHRADOVÝ KATALOG VZP - ZP'!Q62)&gt;0,UPPER('ÚHRADOVÝ KATALOG VZP - ZP'!Q62),"")</f>
        <v/>
      </c>
      <c r="X58" s="19"/>
      <c r="Y58" s="19"/>
      <c r="Z58" s="33" t="str">
        <f>IF(LEN('ÚHRADOVÝ KATALOG VZP - ZP'!P62)&gt;0,UPPER('ÚHRADOVÝ KATALOG VZP - ZP'!P62),"")</f>
        <v/>
      </c>
      <c r="AA58" s="33"/>
      <c r="AB58" s="33" t="str">
        <f>IF(LEN('ÚHRADOVÝ KATALOG VZP - ZP'!K62)&gt;0,UPPER('ÚHRADOVÝ KATALOG VZP - ZP'!K62),"")</f>
        <v/>
      </c>
      <c r="AC58" s="19" t="str">
        <f>IF(LEN('ÚHRADOVÝ KATALOG VZP - ZP'!L62)&gt;0,UPPER('ÚHRADOVÝ KATALOG VZP - ZP'!L62),"")</f>
        <v/>
      </c>
      <c r="AD58" s="19" t="str">
        <f>IF(LEN('ÚHRADOVÝ KATALOG VZP - ZP'!J62)&gt;0,UPPER('ÚHRADOVÝ KATALOG VZP - ZP'!J62),"")</f>
        <v/>
      </c>
      <c r="AE58" s="33"/>
      <c r="AF58" s="33"/>
      <c r="AG58" s="33" t="str">
        <f>IF(LEN('ÚHRADOVÝ KATALOG VZP - ZP'!M62)&gt;0,UPPER('ÚHRADOVÝ KATALOG VZP - ZP'!M62),"")</f>
        <v/>
      </c>
      <c r="AH58" s="33"/>
      <c r="AI58" s="33"/>
      <c r="AJ58" s="33"/>
    </row>
    <row r="59" spans="1:36" s="18" customFormat="1" x14ac:dyDescent="0.2">
      <c r="A59" s="33" t="str">
        <f>IF('VZP - KONTROLA'!R63="NE",IF(LEN('ÚHRADOVÝ KATALOG VZP - ZP'!B63)=0,UPPER('ÚHRADOVÝ KATALOG VZP - ZP'!A63),UPPER('ÚHRADOVÝ KATALOG VZP - ZP'!B63)),"")</f>
        <v/>
      </c>
      <c r="B59" s="33" t="str">
        <f>IF(LEN('ÚHRADOVÝ KATALOG VZP - ZP'!C63)&gt;0,UPPER(SUBSTITUTE('ÚHRADOVÝ KATALOG VZP - ZP'!C63,CHAR(10)," ")),"")</f>
        <v/>
      </c>
      <c r="C59" s="33" t="str">
        <f>IF(LEN('ÚHRADOVÝ KATALOG VZP - ZP'!D63)&gt;0,UPPER(SUBSTITUTE('ÚHRADOVÝ KATALOG VZP - ZP'!D63,CHAR(10)," ")),"")</f>
        <v/>
      </c>
      <c r="D59" s="33" t="str">
        <f>IF(LEN('ÚHRADOVÝ KATALOG VZP - ZP'!F63)&gt;0,UPPER('ÚHRADOVÝ KATALOG VZP - ZP'!F63),"")</f>
        <v/>
      </c>
      <c r="E59" s="33" t="str">
        <f>IF(LEN('ÚHRADOVÝ KATALOG VZP - ZP'!E63)&gt;0,UPPER('ÚHRADOVÝ KATALOG VZP - ZP'!E63),"")</f>
        <v/>
      </c>
      <c r="F59" s="33" t="str">
        <f>IF(LEN('ÚHRADOVÝ KATALOG VZP - ZP'!G63)&gt;0,UPPER('ÚHRADOVÝ KATALOG VZP - ZP'!G63),"")</f>
        <v/>
      </c>
      <c r="G59" s="33" t="str">
        <f>IF(LEN('ÚHRADOVÝ KATALOG VZP - ZP'!H63)&gt;0,UPPER('ÚHRADOVÝ KATALOG VZP - ZP'!H63),"")</f>
        <v/>
      </c>
      <c r="H59" s="33" t="str">
        <f>IF(LEN('ÚHRADOVÝ KATALOG VZP - ZP'!I63)&gt;0,UPPER('ÚHRADOVÝ KATALOG VZP - ZP'!I63),"")</f>
        <v/>
      </c>
      <c r="I59" s="19" t="str">
        <f>IF(LEN(KL!N59)&gt;0,ROUND(UPPER(KL!N59),2),"")</f>
        <v/>
      </c>
      <c r="J59" s="19" t="str">
        <f>IF('ÚHRADOVÝ KATALOG VZP - ZP'!N63&gt;0,ROUND(UPPER('ÚHRADOVÝ KATALOG VZP - ZP'!N63),2),"")</f>
        <v/>
      </c>
      <c r="K59" s="19"/>
      <c r="L59" s="33"/>
      <c r="M59" s="33"/>
      <c r="N59" s="33"/>
      <c r="O59" s="19"/>
      <c r="P59" s="33"/>
      <c r="Q59" s="33"/>
      <c r="R59" s="33"/>
      <c r="S59" s="33"/>
      <c r="T59" s="33" t="str">
        <f>IF(LEN(KL!P59)&gt;0,UPPER(KL!P59),"")</f>
        <v/>
      </c>
      <c r="U59" s="33"/>
      <c r="V59" s="19"/>
      <c r="W59" s="33" t="str">
        <f>IF(LEN('ÚHRADOVÝ KATALOG VZP - ZP'!Q63)&gt;0,UPPER('ÚHRADOVÝ KATALOG VZP - ZP'!Q63),"")</f>
        <v/>
      </c>
      <c r="X59" s="19"/>
      <c r="Y59" s="19"/>
      <c r="Z59" s="33" t="str">
        <f>IF(LEN('ÚHRADOVÝ KATALOG VZP - ZP'!P63)&gt;0,UPPER('ÚHRADOVÝ KATALOG VZP - ZP'!P63),"")</f>
        <v/>
      </c>
      <c r="AA59" s="33"/>
      <c r="AB59" s="33" t="str">
        <f>IF(LEN('ÚHRADOVÝ KATALOG VZP - ZP'!K63)&gt;0,UPPER('ÚHRADOVÝ KATALOG VZP - ZP'!K63),"")</f>
        <v/>
      </c>
      <c r="AC59" s="19" t="str">
        <f>IF(LEN('ÚHRADOVÝ KATALOG VZP - ZP'!L63)&gt;0,UPPER('ÚHRADOVÝ KATALOG VZP - ZP'!L63),"")</f>
        <v/>
      </c>
      <c r="AD59" s="19" t="str">
        <f>IF(LEN('ÚHRADOVÝ KATALOG VZP - ZP'!J63)&gt;0,UPPER('ÚHRADOVÝ KATALOG VZP - ZP'!J63),"")</f>
        <v/>
      </c>
      <c r="AE59" s="33"/>
      <c r="AF59" s="33"/>
      <c r="AG59" s="33" t="str">
        <f>IF(LEN('ÚHRADOVÝ KATALOG VZP - ZP'!M63)&gt;0,UPPER('ÚHRADOVÝ KATALOG VZP - ZP'!M63),"")</f>
        <v/>
      </c>
      <c r="AH59" s="33"/>
      <c r="AI59" s="33"/>
      <c r="AJ59" s="33"/>
    </row>
    <row r="60" spans="1:36" s="18" customFormat="1" x14ac:dyDescent="0.2">
      <c r="A60" s="33" t="str">
        <f>IF('VZP - KONTROLA'!R64="NE",IF(LEN('ÚHRADOVÝ KATALOG VZP - ZP'!B64)=0,UPPER('ÚHRADOVÝ KATALOG VZP - ZP'!A64),UPPER('ÚHRADOVÝ KATALOG VZP - ZP'!B64)),"")</f>
        <v/>
      </c>
      <c r="B60" s="33" t="str">
        <f>IF(LEN('ÚHRADOVÝ KATALOG VZP - ZP'!C64)&gt;0,UPPER(SUBSTITUTE('ÚHRADOVÝ KATALOG VZP - ZP'!C64,CHAR(10)," ")),"")</f>
        <v/>
      </c>
      <c r="C60" s="33" t="str">
        <f>IF(LEN('ÚHRADOVÝ KATALOG VZP - ZP'!D64)&gt;0,UPPER(SUBSTITUTE('ÚHRADOVÝ KATALOG VZP - ZP'!D64,CHAR(10)," ")),"")</f>
        <v/>
      </c>
      <c r="D60" s="33" t="str">
        <f>IF(LEN('ÚHRADOVÝ KATALOG VZP - ZP'!F64)&gt;0,UPPER('ÚHRADOVÝ KATALOG VZP - ZP'!F64),"")</f>
        <v/>
      </c>
      <c r="E60" s="33" t="str">
        <f>IF(LEN('ÚHRADOVÝ KATALOG VZP - ZP'!E64)&gt;0,UPPER('ÚHRADOVÝ KATALOG VZP - ZP'!E64),"")</f>
        <v/>
      </c>
      <c r="F60" s="33" t="str">
        <f>IF(LEN('ÚHRADOVÝ KATALOG VZP - ZP'!G64)&gt;0,UPPER('ÚHRADOVÝ KATALOG VZP - ZP'!G64),"")</f>
        <v/>
      </c>
      <c r="G60" s="33" t="str">
        <f>IF(LEN('ÚHRADOVÝ KATALOG VZP - ZP'!H64)&gt;0,UPPER('ÚHRADOVÝ KATALOG VZP - ZP'!H64),"")</f>
        <v/>
      </c>
      <c r="H60" s="33" t="str">
        <f>IF(LEN('ÚHRADOVÝ KATALOG VZP - ZP'!I64)&gt;0,UPPER('ÚHRADOVÝ KATALOG VZP - ZP'!I64),"")</f>
        <v/>
      </c>
      <c r="I60" s="19" t="str">
        <f>IF(LEN(KL!N60)&gt;0,ROUND(UPPER(KL!N60),2),"")</f>
        <v/>
      </c>
      <c r="J60" s="19" t="str">
        <f>IF('ÚHRADOVÝ KATALOG VZP - ZP'!N64&gt;0,ROUND(UPPER('ÚHRADOVÝ KATALOG VZP - ZP'!N64),2),"")</f>
        <v/>
      </c>
      <c r="K60" s="19"/>
      <c r="L60" s="33"/>
      <c r="M60" s="33"/>
      <c r="N60" s="33"/>
      <c r="O60" s="19"/>
      <c r="P60" s="33"/>
      <c r="Q60" s="33"/>
      <c r="R60" s="33"/>
      <c r="S60" s="33"/>
      <c r="T60" s="33" t="str">
        <f>IF(LEN(KL!P60)&gt;0,UPPER(KL!P60),"")</f>
        <v/>
      </c>
      <c r="U60" s="33"/>
      <c r="V60" s="19"/>
      <c r="W60" s="33" t="str">
        <f>IF(LEN('ÚHRADOVÝ KATALOG VZP - ZP'!Q64)&gt;0,UPPER('ÚHRADOVÝ KATALOG VZP - ZP'!Q64),"")</f>
        <v/>
      </c>
      <c r="X60" s="19"/>
      <c r="Y60" s="19"/>
      <c r="Z60" s="33" t="str">
        <f>IF(LEN('ÚHRADOVÝ KATALOG VZP - ZP'!P64)&gt;0,UPPER('ÚHRADOVÝ KATALOG VZP - ZP'!P64),"")</f>
        <v/>
      </c>
      <c r="AA60" s="33"/>
      <c r="AB60" s="33" t="str">
        <f>IF(LEN('ÚHRADOVÝ KATALOG VZP - ZP'!K64)&gt;0,UPPER('ÚHRADOVÝ KATALOG VZP - ZP'!K64),"")</f>
        <v/>
      </c>
      <c r="AC60" s="19" t="str">
        <f>IF(LEN('ÚHRADOVÝ KATALOG VZP - ZP'!L64)&gt;0,UPPER('ÚHRADOVÝ KATALOG VZP - ZP'!L64),"")</f>
        <v/>
      </c>
      <c r="AD60" s="19" t="str">
        <f>IF(LEN('ÚHRADOVÝ KATALOG VZP - ZP'!J64)&gt;0,UPPER('ÚHRADOVÝ KATALOG VZP - ZP'!J64),"")</f>
        <v/>
      </c>
      <c r="AE60" s="33"/>
      <c r="AF60" s="33"/>
      <c r="AG60" s="33" t="str">
        <f>IF(LEN('ÚHRADOVÝ KATALOG VZP - ZP'!M64)&gt;0,UPPER('ÚHRADOVÝ KATALOG VZP - ZP'!M64),"")</f>
        <v/>
      </c>
      <c r="AH60" s="33"/>
      <c r="AI60" s="33"/>
      <c r="AJ60" s="33"/>
    </row>
    <row r="61" spans="1:36" s="18" customFormat="1" x14ac:dyDescent="0.2">
      <c r="A61" s="33" t="str">
        <f>IF('VZP - KONTROLA'!R65="NE",IF(LEN('ÚHRADOVÝ KATALOG VZP - ZP'!B65)=0,UPPER('ÚHRADOVÝ KATALOG VZP - ZP'!A65),UPPER('ÚHRADOVÝ KATALOG VZP - ZP'!B65)),"")</f>
        <v/>
      </c>
      <c r="B61" s="33" t="str">
        <f>IF(LEN('ÚHRADOVÝ KATALOG VZP - ZP'!C65)&gt;0,UPPER(SUBSTITUTE('ÚHRADOVÝ KATALOG VZP - ZP'!C65,CHAR(10)," ")),"")</f>
        <v/>
      </c>
      <c r="C61" s="33" t="str">
        <f>IF(LEN('ÚHRADOVÝ KATALOG VZP - ZP'!D65)&gt;0,UPPER(SUBSTITUTE('ÚHRADOVÝ KATALOG VZP - ZP'!D65,CHAR(10)," ")),"")</f>
        <v/>
      </c>
      <c r="D61" s="33" t="str">
        <f>IF(LEN('ÚHRADOVÝ KATALOG VZP - ZP'!F65)&gt;0,UPPER('ÚHRADOVÝ KATALOG VZP - ZP'!F65),"")</f>
        <v/>
      </c>
      <c r="E61" s="33" t="str">
        <f>IF(LEN('ÚHRADOVÝ KATALOG VZP - ZP'!E65)&gt;0,UPPER('ÚHRADOVÝ KATALOG VZP - ZP'!E65),"")</f>
        <v/>
      </c>
      <c r="F61" s="33" t="str">
        <f>IF(LEN('ÚHRADOVÝ KATALOG VZP - ZP'!G65)&gt;0,UPPER('ÚHRADOVÝ KATALOG VZP - ZP'!G65),"")</f>
        <v/>
      </c>
      <c r="G61" s="33" t="str">
        <f>IF(LEN('ÚHRADOVÝ KATALOG VZP - ZP'!H65)&gt;0,UPPER('ÚHRADOVÝ KATALOG VZP - ZP'!H65),"")</f>
        <v/>
      </c>
      <c r="H61" s="33" t="str">
        <f>IF(LEN('ÚHRADOVÝ KATALOG VZP - ZP'!I65)&gt;0,UPPER('ÚHRADOVÝ KATALOG VZP - ZP'!I65),"")</f>
        <v/>
      </c>
      <c r="I61" s="19" t="str">
        <f>IF(LEN(KL!N61)&gt;0,ROUND(UPPER(KL!N61),2),"")</f>
        <v/>
      </c>
      <c r="J61" s="19" t="str">
        <f>IF('ÚHRADOVÝ KATALOG VZP - ZP'!N65&gt;0,ROUND(UPPER('ÚHRADOVÝ KATALOG VZP - ZP'!N65),2),"")</f>
        <v/>
      </c>
      <c r="K61" s="19"/>
      <c r="L61" s="33"/>
      <c r="M61" s="33"/>
      <c r="N61" s="33"/>
      <c r="O61" s="19"/>
      <c r="P61" s="33"/>
      <c r="Q61" s="33"/>
      <c r="R61" s="33"/>
      <c r="S61" s="33"/>
      <c r="T61" s="33" t="str">
        <f>IF(LEN(KL!P61)&gt;0,UPPER(KL!P61),"")</f>
        <v/>
      </c>
      <c r="U61" s="33"/>
      <c r="V61" s="19"/>
      <c r="W61" s="33" t="str">
        <f>IF(LEN('ÚHRADOVÝ KATALOG VZP - ZP'!Q65)&gt;0,UPPER('ÚHRADOVÝ KATALOG VZP - ZP'!Q65),"")</f>
        <v/>
      </c>
      <c r="X61" s="19"/>
      <c r="Y61" s="19"/>
      <c r="Z61" s="33" t="str">
        <f>IF(LEN('ÚHRADOVÝ KATALOG VZP - ZP'!P65)&gt;0,UPPER('ÚHRADOVÝ KATALOG VZP - ZP'!P65),"")</f>
        <v/>
      </c>
      <c r="AA61" s="33"/>
      <c r="AB61" s="33" t="str">
        <f>IF(LEN('ÚHRADOVÝ KATALOG VZP - ZP'!K65)&gt;0,UPPER('ÚHRADOVÝ KATALOG VZP - ZP'!K65),"")</f>
        <v/>
      </c>
      <c r="AC61" s="19" t="str">
        <f>IF(LEN('ÚHRADOVÝ KATALOG VZP - ZP'!L65)&gt;0,UPPER('ÚHRADOVÝ KATALOG VZP - ZP'!L65),"")</f>
        <v/>
      </c>
      <c r="AD61" s="19" t="str">
        <f>IF(LEN('ÚHRADOVÝ KATALOG VZP - ZP'!J65)&gt;0,UPPER('ÚHRADOVÝ KATALOG VZP - ZP'!J65),"")</f>
        <v/>
      </c>
      <c r="AE61" s="33"/>
      <c r="AF61" s="33"/>
      <c r="AG61" s="33" t="str">
        <f>IF(LEN('ÚHRADOVÝ KATALOG VZP - ZP'!M65)&gt;0,UPPER('ÚHRADOVÝ KATALOG VZP - ZP'!M65),"")</f>
        <v/>
      </c>
      <c r="AH61" s="33"/>
      <c r="AI61" s="33"/>
      <c r="AJ61" s="33"/>
    </row>
    <row r="62" spans="1:36" s="18" customFormat="1" x14ac:dyDescent="0.2">
      <c r="A62" s="33" t="str">
        <f>IF('VZP - KONTROLA'!R66="NE",IF(LEN('ÚHRADOVÝ KATALOG VZP - ZP'!B66)=0,UPPER('ÚHRADOVÝ KATALOG VZP - ZP'!A66),UPPER('ÚHRADOVÝ KATALOG VZP - ZP'!B66)),"")</f>
        <v/>
      </c>
      <c r="B62" s="33" t="str">
        <f>IF(LEN('ÚHRADOVÝ KATALOG VZP - ZP'!C66)&gt;0,UPPER(SUBSTITUTE('ÚHRADOVÝ KATALOG VZP - ZP'!C66,CHAR(10)," ")),"")</f>
        <v/>
      </c>
      <c r="C62" s="33" t="str">
        <f>IF(LEN('ÚHRADOVÝ KATALOG VZP - ZP'!D66)&gt;0,UPPER(SUBSTITUTE('ÚHRADOVÝ KATALOG VZP - ZP'!D66,CHAR(10)," ")),"")</f>
        <v/>
      </c>
      <c r="D62" s="33" t="str">
        <f>IF(LEN('ÚHRADOVÝ KATALOG VZP - ZP'!F66)&gt;0,UPPER('ÚHRADOVÝ KATALOG VZP - ZP'!F66),"")</f>
        <v/>
      </c>
      <c r="E62" s="33" t="str">
        <f>IF(LEN('ÚHRADOVÝ KATALOG VZP - ZP'!E66)&gt;0,UPPER('ÚHRADOVÝ KATALOG VZP - ZP'!E66),"")</f>
        <v/>
      </c>
      <c r="F62" s="33" t="str">
        <f>IF(LEN('ÚHRADOVÝ KATALOG VZP - ZP'!G66)&gt;0,UPPER('ÚHRADOVÝ KATALOG VZP - ZP'!G66),"")</f>
        <v/>
      </c>
      <c r="G62" s="33" t="str">
        <f>IF(LEN('ÚHRADOVÝ KATALOG VZP - ZP'!H66)&gt;0,UPPER('ÚHRADOVÝ KATALOG VZP - ZP'!H66),"")</f>
        <v/>
      </c>
      <c r="H62" s="33" t="str">
        <f>IF(LEN('ÚHRADOVÝ KATALOG VZP - ZP'!I66)&gt;0,UPPER('ÚHRADOVÝ KATALOG VZP - ZP'!I66),"")</f>
        <v/>
      </c>
      <c r="I62" s="19" t="str">
        <f>IF(LEN(KL!N62)&gt;0,ROUND(UPPER(KL!N62),2),"")</f>
        <v/>
      </c>
      <c r="J62" s="19" t="str">
        <f>IF('ÚHRADOVÝ KATALOG VZP - ZP'!N66&gt;0,ROUND(UPPER('ÚHRADOVÝ KATALOG VZP - ZP'!N66),2),"")</f>
        <v/>
      </c>
      <c r="K62" s="19"/>
      <c r="L62" s="33"/>
      <c r="M62" s="33"/>
      <c r="N62" s="33"/>
      <c r="O62" s="19"/>
      <c r="P62" s="33"/>
      <c r="Q62" s="33"/>
      <c r="R62" s="33"/>
      <c r="S62" s="33"/>
      <c r="T62" s="33" t="str">
        <f>IF(LEN(KL!P62)&gt;0,UPPER(KL!P62),"")</f>
        <v/>
      </c>
      <c r="U62" s="33"/>
      <c r="V62" s="19"/>
      <c r="W62" s="33" t="str">
        <f>IF(LEN('ÚHRADOVÝ KATALOG VZP - ZP'!Q66)&gt;0,UPPER('ÚHRADOVÝ KATALOG VZP - ZP'!Q66),"")</f>
        <v/>
      </c>
      <c r="X62" s="19"/>
      <c r="Y62" s="19"/>
      <c r="Z62" s="33" t="str">
        <f>IF(LEN('ÚHRADOVÝ KATALOG VZP - ZP'!P66)&gt;0,UPPER('ÚHRADOVÝ KATALOG VZP - ZP'!P66),"")</f>
        <v/>
      </c>
      <c r="AA62" s="33"/>
      <c r="AB62" s="33" t="str">
        <f>IF(LEN('ÚHRADOVÝ KATALOG VZP - ZP'!K66)&gt;0,UPPER('ÚHRADOVÝ KATALOG VZP - ZP'!K66),"")</f>
        <v/>
      </c>
      <c r="AC62" s="19" t="str">
        <f>IF(LEN('ÚHRADOVÝ KATALOG VZP - ZP'!L66)&gt;0,UPPER('ÚHRADOVÝ KATALOG VZP - ZP'!L66),"")</f>
        <v/>
      </c>
      <c r="AD62" s="19" t="str">
        <f>IF(LEN('ÚHRADOVÝ KATALOG VZP - ZP'!J66)&gt;0,UPPER('ÚHRADOVÝ KATALOG VZP - ZP'!J66),"")</f>
        <v/>
      </c>
      <c r="AE62" s="33"/>
      <c r="AF62" s="33"/>
      <c r="AG62" s="33" t="str">
        <f>IF(LEN('ÚHRADOVÝ KATALOG VZP - ZP'!M66)&gt;0,UPPER('ÚHRADOVÝ KATALOG VZP - ZP'!M66),"")</f>
        <v/>
      </c>
      <c r="AH62" s="33"/>
      <c r="AI62" s="33"/>
      <c r="AJ62" s="33"/>
    </row>
    <row r="63" spans="1:36" s="18" customFormat="1" x14ac:dyDescent="0.2">
      <c r="A63" s="33" t="str">
        <f>IF('VZP - KONTROLA'!R67="NE",IF(LEN('ÚHRADOVÝ KATALOG VZP - ZP'!B67)=0,UPPER('ÚHRADOVÝ KATALOG VZP - ZP'!A67),UPPER('ÚHRADOVÝ KATALOG VZP - ZP'!B67)),"")</f>
        <v/>
      </c>
      <c r="B63" s="33" t="str">
        <f>IF(LEN('ÚHRADOVÝ KATALOG VZP - ZP'!C67)&gt;0,UPPER(SUBSTITUTE('ÚHRADOVÝ KATALOG VZP - ZP'!C67,CHAR(10)," ")),"")</f>
        <v/>
      </c>
      <c r="C63" s="33" t="str">
        <f>IF(LEN('ÚHRADOVÝ KATALOG VZP - ZP'!D67)&gt;0,UPPER(SUBSTITUTE('ÚHRADOVÝ KATALOG VZP - ZP'!D67,CHAR(10)," ")),"")</f>
        <v/>
      </c>
      <c r="D63" s="33" t="str">
        <f>IF(LEN('ÚHRADOVÝ KATALOG VZP - ZP'!F67)&gt;0,UPPER('ÚHRADOVÝ KATALOG VZP - ZP'!F67),"")</f>
        <v/>
      </c>
      <c r="E63" s="33" t="str">
        <f>IF(LEN('ÚHRADOVÝ KATALOG VZP - ZP'!E67)&gt;0,UPPER('ÚHRADOVÝ KATALOG VZP - ZP'!E67),"")</f>
        <v/>
      </c>
      <c r="F63" s="33" t="str">
        <f>IF(LEN('ÚHRADOVÝ KATALOG VZP - ZP'!G67)&gt;0,UPPER('ÚHRADOVÝ KATALOG VZP - ZP'!G67),"")</f>
        <v/>
      </c>
      <c r="G63" s="33" t="str">
        <f>IF(LEN('ÚHRADOVÝ KATALOG VZP - ZP'!H67)&gt;0,UPPER('ÚHRADOVÝ KATALOG VZP - ZP'!H67),"")</f>
        <v/>
      </c>
      <c r="H63" s="33" t="str">
        <f>IF(LEN('ÚHRADOVÝ KATALOG VZP - ZP'!I67)&gt;0,UPPER('ÚHRADOVÝ KATALOG VZP - ZP'!I67),"")</f>
        <v/>
      </c>
      <c r="I63" s="19" t="str">
        <f>IF(LEN(KL!N63)&gt;0,ROUND(UPPER(KL!N63),2),"")</f>
        <v/>
      </c>
      <c r="J63" s="19" t="str">
        <f>IF('ÚHRADOVÝ KATALOG VZP - ZP'!N67&gt;0,ROUND(UPPER('ÚHRADOVÝ KATALOG VZP - ZP'!N67),2),"")</f>
        <v/>
      </c>
      <c r="K63" s="19"/>
      <c r="L63" s="33"/>
      <c r="M63" s="33"/>
      <c r="N63" s="33"/>
      <c r="O63" s="19"/>
      <c r="P63" s="33"/>
      <c r="Q63" s="33"/>
      <c r="R63" s="33"/>
      <c r="S63" s="33"/>
      <c r="T63" s="33" t="str">
        <f>IF(LEN(KL!P63)&gt;0,UPPER(KL!P63),"")</f>
        <v/>
      </c>
      <c r="U63" s="33"/>
      <c r="V63" s="19"/>
      <c r="W63" s="33" t="str">
        <f>IF(LEN('ÚHRADOVÝ KATALOG VZP - ZP'!Q67)&gt;0,UPPER('ÚHRADOVÝ KATALOG VZP - ZP'!Q67),"")</f>
        <v/>
      </c>
      <c r="X63" s="19"/>
      <c r="Y63" s="19"/>
      <c r="Z63" s="33" t="str">
        <f>IF(LEN('ÚHRADOVÝ KATALOG VZP - ZP'!P67)&gt;0,UPPER('ÚHRADOVÝ KATALOG VZP - ZP'!P67),"")</f>
        <v/>
      </c>
      <c r="AA63" s="33"/>
      <c r="AB63" s="33" t="str">
        <f>IF(LEN('ÚHRADOVÝ KATALOG VZP - ZP'!K67)&gt;0,UPPER('ÚHRADOVÝ KATALOG VZP - ZP'!K67),"")</f>
        <v/>
      </c>
      <c r="AC63" s="19" t="str">
        <f>IF(LEN('ÚHRADOVÝ KATALOG VZP - ZP'!L67)&gt;0,UPPER('ÚHRADOVÝ KATALOG VZP - ZP'!L67),"")</f>
        <v/>
      </c>
      <c r="AD63" s="19" t="str">
        <f>IF(LEN('ÚHRADOVÝ KATALOG VZP - ZP'!J67)&gt;0,UPPER('ÚHRADOVÝ KATALOG VZP - ZP'!J67),"")</f>
        <v/>
      </c>
      <c r="AE63" s="33"/>
      <c r="AF63" s="33"/>
      <c r="AG63" s="33" t="str">
        <f>IF(LEN('ÚHRADOVÝ KATALOG VZP - ZP'!M67)&gt;0,UPPER('ÚHRADOVÝ KATALOG VZP - ZP'!M67),"")</f>
        <v/>
      </c>
      <c r="AH63" s="33"/>
      <c r="AI63" s="33"/>
      <c r="AJ63" s="33"/>
    </row>
    <row r="64" spans="1:36" s="18" customFormat="1" x14ac:dyDescent="0.2">
      <c r="A64" s="33" t="str">
        <f>IF('VZP - KONTROLA'!R68="NE",IF(LEN('ÚHRADOVÝ KATALOG VZP - ZP'!B68)=0,UPPER('ÚHRADOVÝ KATALOG VZP - ZP'!A68),UPPER('ÚHRADOVÝ KATALOG VZP - ZP'!B68)),"")</f>
        <v/>
      </c>
      <c r="B64" s="33" t="str">
        <f>IF(LEN('ÚHRADOVÝ KATALOG VZP - ZP'!C68)&gt;0,UPPER(SUBSTITUTE('ÚHRADOVÝ KATALOG VZP - ZP'!C68,CHAR(10)," ")),"")</f>
        <v/>
      </c>
      <c r="C64" s="33" t="str">
        <f>IF(LEN('ÚHRADOVÝ KATALOG VZP - ZP'!D68)&gt;0,UPPER(SUBSTITUTE('ÚHRADOVÝ KATALOG VZP - ZP'!D68,CHAR(10)," ")),"")</f>
        <v/>
      </c>
      <c r="D64" s="33" t="str">
        <f>IF(LEN('ÚHRADOVÝ KATALOG VZP - ZP'!F68)&gt;0,UPPER('ÚHRADOVÝ KATALOG VZP - ZP'!F68),"")</f>
        <v/>
      </c>
      <c r="E64" s="33" t="str">
        <f>IF(LEN('ÚHRADOVÝ KATALOG VZP - ZP'!E68)&gt;0,UPPER('ÚHRADOVÝ KATALOG VZP - ZP'!E68),"")</f>
        <v/>
      </c>
      <c r="F64" s="33" t="str">
        <f>IF(LEN('ÚHRADOVÝ KATALOG VZP - ZP'!G68)&gt;0,UPPER('ÚHRADOVÝ KATALOG VZP - ZP'!G68),"")</f>
        <v/>
      </c>
      <c r="G64" s="33" t="str">
        <f>IF(LEN('ÚHRADOVÝ KATALOG VZP - ZP'!H68)&gt;0,UPPER('ÚHRADOVÝ KATALOG VZP - ZP'!H68),"")</f>
        <v/>
      </c>
      <c r="H64" s="33" t="str">
        <f>IF(LEN('ÚHRADOVÝ KATALOG VZP - ZP'!I68)&gt;0,UPPER('ÚHRADOVÝ KATALOG VZP - ZP'!I68),"")</f>
        <v/>
      </c>
      <c r="I64" s="19" t="str">
        <f>IF(LEN(KL!N64)&gt;0,ROUND(UPPER(KL!N64),2),"")</f>
        <v/>
      </c>
      <c r="J64" s="19" t="str">
        <f>IF('ÚHRADOVÝ KATALOG VZP - ZP'!N68&gt;0,ROUND(UPPER('ÚHRADOVÝ KATALOG VZP - ZP'!N68),2),"")</f>
        <v/>
      </c>
      <c r="K64" s="19"/>
      <c r="L64" s="33"/>
      <c r="M64" s="33"/>
      <c r="N64" s="33"/>
      <c r="O64" s="19"/>
      <c r="P64" s="33"/>
      <c r="Q64" s="33"/>
      <c r="R64" s="33"/>
      <c r="S64" s="33"/>
      <c r="T64" s="33" t="str">
        <f>IF(LEN(KL!P64)&gt;0,UPPER(KL!P64),"")</f>
        <v/>
      </c>
      <c r="U64" s="33"/>
      <c r="V64" s="19"/>
      <c r="W64" s="33" t="str">
        <f>IF(LEN('ÚHRADOVÝ KATALOG VZP - ZP'!Q68)&gt;0,UPPER('ÚHRADOVÝ KATALOG VZP - ZP'!Q68),"")</f>
        <v/>
      </c>
      <c r="X64" s="19"/>
      <c r="Y64" s="19"/>
      <c r="Z64" s="33" t="str">
        <f>IF(LEN('ÚHRADOVÝ KATALOG VZP - ZP'!P68)&gt;0,UPPER('ÚHRADOVÝ KATALOG VZP - ZP'!P68),"")</f>
        <v/>
      </c>
      <c r="AA64" s="33"/>
      <c r="AB64" s="33" t="str">
        <f>IF(LEN('ÚHRADOVÝ KATALOG VZP - ZP'!K68)&gt;0,UPPER('ÚHRADOVÝ KATALOG VZP - ZP'!K68),"")</f>
        <v/>
      </c>
      <c r="AC64" s="19" t="str">
        <f>IF(LEN('ÚHRADOVÝ KATALOG VZP - ZP'!L68)&gt;0,UPPER('ÚHRADOVÝ KATALOG VZP - ZP'!L68),"")</f>
        <v/>
      </c>
      <c r="AD64" s="19" t="str">
        <f>IF(LEN('ÚHRADOVÝ KATALOG VZP - ZP'!J68)&gt;0,UPPER('ÚHRADOVÝ KATALOG VZP - ZP'!J68),"")</f>
        <v/>
      </c>
      <c r="AE64" s="33"/>
      <c r="AF64" s="33"/>
      <c r="AG64" s="33" t="str">
        <f>IF(LEN('ÚHRADOVÝ KATALOG VZP - ZP'!M68)&gt;0,UPPER('ÚHRADOVÝ KATALOG VZP - ZP'!M68),"")</f>
        <v/>
      </c>
      <c r="AH64" s="33"/>
      <c r="AI64" s="33"/>
      <c r="AJ64" s="33"/>
    </row>
    <row r="65" spans="1:36" s="18" customFormat="1" x14ac:dyDescent="0.2">
      <c r="A65" s="33" t="str">
        <f>IF('VZP - KONTROLA'!R69="NE",IF(LEN('ÚHRADOVÝ KATALOG VZP - ZP'!B69)=0,UPPER('ÚHRADOVÝ KATALOG VZP - ZP'!A69),UPPER('ÚHRADOVÝ KATALOG VZP - ZP'!B69)),"")</f>
        <v/>
      </c>
      <c r="B65" s="33" t="str">
        <f>IF(LEN('ÚHRADOVÝ KATALOG VZP - ZP'!C69)&gt;0,UPPER(SUBSTITUTE('ÚHRADOVÝ KATALOG VZP - ZP'!C69,CHAR(10)," ")),"")</f>
        <v/>
      </c>
      <c r="C65" s="33" t="str">
        <f>IF(LEN('ÚHRADOVÝ KATALOG VZP - ZP'!D69)&gt;0,UPPER(SUBSTITUTE('ÚHRADOVÝ KATALOG VZP - ZP'!D69,CHAR(10)," ")),"")</f>
        <v/>
      </c>
      <c r="D65" s="33" t="str">
        <f>IF(LEN('ÚHRADOVÝ KATALOG VZP - ZP'!F69)&gt;0,UPPER('ÚHRADOVÝ KATALOG VZP - ZP'!F69),"")</f>
        <v/>
      </c>
      <c r="E65" s="33" t="str">
        <f>IF(LEN('ÚHRADOVÝ KATALOG VZP - ZP'!E69)&gt;0,UPPER('ÚHRADOVÝ KATALOG VZP - ZP'!E69),"")</f>
        <v/>
      </c>
      <c r="F65" s="33" t="str">
        <f>IF(LEN('ÚHRADOVÝ KATALOG VZP - ZP'!G69)&gt;0,UPPER('ÚHRADOVÝ KATALOG VZP - ZP'!G69),"")</f>
        <v/>
      </c>
      <c r="G65" s="33" t="str">
        <f>IF(LEN('ÚHRADOVÝ KATALOG VZP - ZP'!H69)&gt;0,UPPER('ÚHRADOVÝ KATALOG VZP - ZP'!H69),"")</f>
        <v/>
      </c>
      <c r="H65" s="33" t="str">
        <f>IF(LEN('ÚHRADOVÝ KATALOG VZP - ZP'!I69)&gt;0,UPPER('ÚHRADOVÝ KATALOG VZP - ZP'!I69),"")</f>
        <v/>
      </c>
      <c r="I65" s="19" t="str">
        <f>IF(LEN(KL!N65)&gt;0,ROUND(UPPER(KL!N65),2),"")</f>
        <v/>
      </c>
      <c r="J65" s="19" t="str">
        <f>IF('ÚHRADOVÝ KATALOG VZP - ZP'!N69&gt;0,ROUND(UPPER('ÚHRADOVÝ KATALOG VZP - ZP'!N69),2),"")</f>
        <v/>
      </c>
      <c r="K65" s="19"/>
      <c r="L65" s="33"/>
      <c r="M65" s="33"/>
      <c r="N65" s="33"/>
      <c r="O65" s="19"/>
      <c r="P65" s="33"/>
      <c r="Q65" s="33"/>
      <c r="R65" s="33"/>
      <c r="S65" s="33"/>
      <c r="T65" s="33" t="str">
        <f>IF(LEN(KL!P65)&gt;0,UPPER(KL!P65),"")</f>
        <v/>
      </c>
      <c r="U65" s="33"/>
      <c r="V65" s="19"/>
      <c r="W65" s="33" t="str">
        <f>IF(LEN('ÚHRADOVÝ KATALOG VZP - ZP'!Q69)&gt;0,UPPER('ÚHRADOVÝ KATALOG VZP - ZP'!Q69),"")</f>
        <v/>
      </c>
      <c r="X65" s="19"/>
      <c r="Y65" s="19"/>
      <c r="Z65" s="33" t="str">
        <f>IF(LEN('ÚHRADOVÝ KATALOG VZP - ZP'!P69)&gt;0,UPPER('ÚHRADOVÝ KATALOG VZP - ZP'!P69),"")</f>
        <v/>
      </c>
      <c r="AA65" s="33"/>
      <c r="AB65" s="33" t="str">
        <f>IF(LEN('ÚHRADOVÝ KATALOG VZP - ZP'!K69)&gt;0,UPPER('ÚHRADOVÝ KATALOG VZP - ZP'!K69),"")</f>
        <v/>
      </c>
      <c r="AC65" s="19" t="str">
        <f>IF(LEN('ÚHRADOVÝ KATALOG VZP - ZP'!L69)&gt;0,UPPER('ÚHRADOVÝ KATALOG VZP - ZP'!L69),"")</f>
        <v/>
      </c>
      <c r="AD65" s="19" t="str">
        <f>IF(LEN('ÚHRADOVÝ KATALOG VZP - ZP'!J69)&gt;0,UPPER('ÚHRADOVÝ KATALOG VZP - ZP'!J69),"")</f>
        <v/>
      </c>
      <c r="AE65" s="33"/>
      <c r="AF65" s="33"/>
      <c r="AG65" s="33" t="str">
        <f>IF(LEN('ÚHRADOVÝ KATALOG VZP - ZP'!M69)&gt;0,UPPER('ÚHRADOVÝ KATALOG VZP - ZP'!M69),"")</f>
        <v/>
      </c>
      <c r="AH65" s="33"/>
      <c r="AI65" s="33"/>
      <c r="AJ65" s="33"/>
    </row>
    <row r="66" spans="1:36" s="18" customFormat="1" x14ac:dyDescent="0.2">
      <c r="A66" s="33" t="str">
        <f>IF('VZP - KONTROLA'!R70="NE",IF(LEN('ÚHRADOVÝ KATALOG VZP - ZP'!B70)=0,UPPER('ÚHRADOVÝ KATALOG VZP - ZP'!A70),UPPER('ÚHRADOVÝ KATALOG VZP - ZP'!B70)),"")</f>
        <v/>
      </c>
      <c r="B66" s="33" t="str">
        <f>IF(LEN('ÚHRADOVÝ KATALOG VZP - ZP'!C70)&gt;0,UPPER(SUBSTITUTE('ÚHRADOVÝ KATALOG VZP - ZP'!C70,CHAR(10)," ")),"")</f>
        <v/>
      </c>
      <c r="C66" s="33" t="str">
        <f>IF(LEN('ÚHRADOVÝ KATALOG VZP - ZP'!D70)&gt;0,UPPER(SUBSTITUTE('ÚHRADOVÝ KATALOG VZP - ZP'!D70,CHAR(10)," ")),"")</f>
        <v/>
      </c>
      <c r="D66" s="33" t="str">
        <f>IF(LEN('ÚHRADOVÝ KATALOG VZP - ZP'!F70)&gt;0,UPPER('ÚHRADOVÝ KATALOG VZP - ZP'!F70),"")</f>
        <v/>
      </c>
      <c r="E66" s="33" t="str">
        <f>IF(LEN('ÚHRADOVÝ KATALOG VZP - ZP'!E70)&gt;0,UPPER('ÚHRADOVÝ KATALOG VZP - ZP'!E70),"")</f>
        <v/>
      </c>
      <c r="F66" s="33" t="str">
        <f>IF(LEN('ÚHRADOVÝ KATALOG VZP - ZP'!G70)&gt;0,UPPER('ÚHRADOVÝ KATALOG VZP - ZP'!G70),"")</f>
        <v/>
      </c>
      <c r="G66" s="33" t="str">
        <f>IF(LEN('ÚHRADOVÝ KATALOG VZP - ZP'!H70)&gt;0,UPPER('ÚHRADOVÝ KATALOG VZP - ZP'!H70),"")</f>
        <v/>
      </c>
      <c r="H66" s="33" t="str">
        <f>IF(LEN('ÚHRADOVÝ KATALOG VZP - ZP'!I70)&gt;0,UPPER('ÚHRADOVÝ KATALOG VZP - ZP'!I70),"")</f>
        <v/>
      </c>
      <c r="I66" s="19" t="str">
        <f>IF(LEN(KL!N66)&gt;0,ROUND(UPPER(KL!N66),2),"")</f>
        <v/>
      </c>
      <c r="J66" s="19" t="str">
        <f>IF('ÚHRADOVÝ KATALOG VZP - ZP'!N70&gt;0,ROUND(UPPER('ÚHRADOVÝ KATALOG VZP - ZP'!N70),2),"")</f>
        <v/>
      </c>
      <c r="K66" s="19"/>
      <c r="L66" s="33"/>
      <c r="M66" s="33"/>
      <c r="N66" s="33"/>
      <c r="O66" s="19"/>
      <c r="P66" s="33"/>
      <c r="Q66" s="33"/>
      <c r="R66" s="33"/>
      <c r="S66" s="33"/>
      <c r="T66" s="33" t="str">
        <f>IF(LEN(KL!P66)&gt;0,UPPER(KL!P66),"")</f>
        <v/>
      </c>
      <c r="U66" s="33"/>
      <c r="V66" s="19"/>
      <c r="W66" s="33" t="str">
        <f>IF(LEN('ÚHRADOVÝ KATALOG VZP - ZP'!Q70)&gt;0,UPPER('ÚHRADOVÝ KATALOG VZP - ZP'!Q70),"")</f>
        <v/>
      </c>
      <c r="X66" s="19"/>
      <c r="Y66" s="19"/>
      <c r="Z66" s="33" t="str">
        <f>IF(LEN('ÚHRADOVÝ KATALOG VZP - ZP'!P70)&gt;0,UPPER('ÚHRADOVÝ KATALOG VZP - ZP'!P70),"")</f>
        <v/>
      </c>
      <c r="AA66" s="33"/>
      <c r="AB66" s="33" t="str">
        <f>IF(LEN('ÚHRADOVÝ KATALOG VZP - ZP'!K70)&gt;0,UPPER('ÚHRADOVÝ KATALOG VZP - ZP'!K70),"")</f>
        <v/>
      </c>
      <c r="AC66" s="19" t="str">
        <f>IF(LEN('ÚHRADOVÝ KATALOG VZP - ZP'!L70)&gt;0,UPPER('ÚHRADOVÝ KATALOG VZP - ZP'!L70),"")</f>
        <v/>
      </c>
      <c r="AD66" s="19" t="str">
        <f>IF(LEN('ÚHRADOVÝ KATALOG VZP - ZP'!J70)&gt;0,UPPER('ÚHRADOVÝ KATALOG VZP - ZP'!J70),"")</f>
        <v/>
      </c>
      <c r="AE66" s="33"/>
      <c r="AF66" s="33"/>
      <c r="AG66" s="33" t="str">
        <f>IF(LEN('ÚHRADOVÝ KATALOG VZP - ZP'!M70)&gt;0,UPPER('ÚHRADOVÝ KATALOG VZP - ZP'!M70),"")</f>
        <v/>
      </c>
      <c r="AH66" s="33"/>
      <c r="AI66" s="33"/>
      <c r="AJ66" s="33"/>
    </row>
    <row r="67" spans="1:36" s="18" customFormat="1" x14ac:dyDescent="0.2">
      <c r="A67" s="33" t="str">
        <f>IF('VZP - KONTROLA'!R71="NE",IF(LEN('ÚHRADOVÝ KATALOG VZP - ZP'!B71)=0,UPPER('ÚHRADOVÝ KATALOG VZP - ZP'!A71),UPPER('ÚHRADOVÝ KATALOG VZP - ZP'!B71)),"")</f>
        <v/>
      </c>
      <c r="B67" s="33" t="str">
        <f>IF(LEN('ÚHRADOVÝ KATALOG VZP - ZP'!C71)&gt;0,UPPER(SUBSTITUTE('ÚHRADOVÝ KATALOG VZP - ZP'!C71,CHAR(10)," ")),"")</f>
        <v/>
      </c>
      <c r="C67" s="33" t="str">
        <f>IF(LEN('ÚHRADOVÝ KATALOG VZP - ZP'!D71)&gt;0,UPPER(SUBSTITUTE('ÚHRADOVÝ KATALOG VZP - ZP'!D71,CHAR(10)," ")),"")</f>
        <v/>
      </c>
      <c r="D67" s="33" t="str">
        <f>IF(LEN('ÚHRADOVÝ KATALOG VZP - ZP'!F71)&gt;0,UPPER('ÚHRADOVÝ KATALOG VZP - ZP'!F71),"")</f>
        <v/>
      </c>
      <c r="E67" s="33" t="str">
        <f>IF(LEN('ÚHRADOVÝ KATALOG VZP - ZP'!E71)&gt;0,UPPER('ÚHRADOVÝ KATALOG VZP - ZP'!E71),"")</f>
        <v/>
      </c>
      <c r="F67" s="33" t="str">
        <f>IF(LEN('ÚHRADOVÝ KATALOG VZP - ZP'!G71)&gt;0,UPPER('ÚHRADOVÝ KATALOG VZP - ZP'!G71),"")</f>
        <v/>
      </c>
      <c r="G67" s="33" t="str">
        <f>IF(LEN('ÚHRADOVÝ KATALOG VZP - ZP'!H71)&gt;0,UPPER('ÚHRADOVÝ KATALOG VZP - ZP'!H71),"")</f>
        <v/>
      </c>
      <c r="H67" s="33" t="str">
        <f>IF(LEN('ÚHRADOVÝ KATALOG VZP - ZP'!I71)&gt;0,UPPER('ÚHRADOVÝ KATALOG VZP - ZP'!I71),"")</f>
        <v/>
      </c>
      <c r="I67" s="19" t="str">
        <f>IF(LEN(KL!N67)&gt;0,ROUND(UPPER(KL!N67),2),"")</f>
        <v/>
      </c>
      <c r="J67" s="19" t="str">
        <f>IF('ÚHRADOVÝ KATALOG VZP - ZP'!N71&gt;0,ROUND(UPPER('ÚHRADOVÝ KATALOG VZP - ZP'!N71),2),"")</f>
        <v/>
      </c>
      <c r="K67" s="19"/>
      <c r="L67" s="33"/>
      <c r="M67" s="33"/>
      <c r="N67" s="33"/>
      <c r="O67" s="19"/>
      <c r="P67" s="33"/>
      <c r="Q67" s="33"/>
      <c r="R67" s="33"/>
      <c r="S67" s="33"/>
      <c r="T67" s="33" t="str">
        <f>IF(LEN(KL!P67)&gt;0,UPPER(KL!P67),"")</f>
        <v/>
      </c>
      <c r="U67" s="33"/>
      <c r="V67" s="19"/>
      <c r="W67" s="33" t="str">
        <f>IF(LEN('ÚHRADOVÝ KATALOG VZP - ZP'!Q71)&gt;0,UPPER('ÚHRADOVÝ KATALOG VZP - ZP'!Q71),"")</f>
        <v/>
      </c>
      <c r="X67" s="19"/>
      <c r="Y67" s="19"/>
      <c r="Z67" s="33" t="str">
        <f>IF(LEN('ÚHRADOVÝ KATALOG VZP - ZP'!P71)&gt;0,UPPER('ÚHRADOVÝ KATALOG VZP - ZP'!P71),"")</f>
        <v/>
      </c>
      <c r="AA67" s="33"/>
      <c r="AB67" s="33" t="str">
        <f>IF(LEN('ÚHRADOVÝ KATALOG VZP - ZP'!K71)&gt;0,UPPER('ÚHRADOVÝ KATALOG VZP - ZP'!K71),"")</f>
        <v/>
      </c>
      <c r="AC67" s="19" t="str">
        <f>IF(LEN('ÚHRADOVÝ KATALOG VZP - ZP'!L71)&gt;0,UPPER('ÚHRADOVÝ KATALOG VZP - ZP'!L71),"")</f>
        <v/>
      </c>
      <c r="AD67" s="19" t="str">
        <f>IF(LEN('ÚHRADOVÝ KATALOG VZP - ZP'!J71)&gt;0,UPPER('ÚHRADOVÝ KATALOG VZP - ZP'!J71),"")</f>
        <v/>
      </c>
      <c r="AE67" s="33"/>
      <c r="AF67" s="33"/>
      <c r="AG67" s="33" t="str">
        <f>IF(LEN('ÚHRADOVÝ KATALOG VZP - ZP'!M71)&gt;0,UPPER('ÚHRADOVÝ KATALOG VZP - ZP'!M71),"")</f>
        <v/>
      </c>
      <c r="AH67" s="33"/>
      <c r="AI67" s="33"/>
      <c r="AJ67" s="33"/>
    </row>
    <row r="68" spans="1:36" s="18" customFormat="1" x14ac:dyDescent="0.2">
      <c r="A68" s="33" t="str">
        <f>IF('VZP - KONTROLA'!R72="NE",IF(LEN('ÚHRADOVÝ KATALOG VZP - ZP'!B72)=0,UPPER('ÚHRADOVÝ KATALOG VZP - ZP'!A72),UPPER('ÚHRADOVÝ KATALOG VZP - ZP'!B72)),"")</f>
        <v/>
      </c>
      <c r="B68" s="33" t="str">
        <f>IF(LEN('ÚHRADOVÝ KATALOG VZP - ZP'!C72)&gt;0,UPPER(SUBSTITUTE('ÚHRADOVÝ KATALOG VZP - ZP'!C72,CHAR(10)," ")),"")</f>
        <v/>
      </c>
      <c r="C68" s="33" t="str">
        <f>IF(LEN('ÚHRADOVÝ KATALOG VZP - ZP'!D72)&gt;0,UPPER(SUBSTITUTE('ÚHRADOVÝ KATALOG VZP - ZP'!D72,CHAR(10)," ")),"")</f>
        <v/>
      </c>
      <c r="D68" s="33" t="str">
        <f>IF(LEN('ÚHRADOVÝ KATALOG VZP - ZP'!F72)&gt;0,UPPER('ÚHRADOVÝ KATALOG VZP - ZP'!F72),"")</f>
        <v/>
      </c>
      <c r="E68" s="33" t="str">
        <f>IF(LEN('ÚHRADOVÝ KATALOG VZP - ZP'!E72)&gt;0,UPPER('ÚHRADOVÝ KATALOG VZP - ZP'!E72),"")</f>
        <v/>
      </c>
      <c r="F68" s="33" t="str">
        <f>IF(LEN('ÚHRADOVÝ KATALOG VZP - ZP'!G72)&gt;0,UPPER('ÚHRADOVÝ KATALOG VZP - ZP'!G72),"")</f>
        <v/>
      </c>
      <c r="G68" s="33" t="str">
        <f>IF(LEN('ÚHRADOVÝ KATALOG VZP - ZP'!H72)&gt;0,UPPER('ÚHRADOVÝ KATALOG VZP - ZP'!H72),"")</f>
        <v/>
      </c>
      <c r="H68" s="33" t="str">
        <f>IF(LEN('ÚHRADOVÝ KATALOG VZP - ZP'!I72)&gt;0,UPPER('ÚHRADOVÝ KATALOG VZP - ZP'!I72),"")</f>
        <v/>
      </c>
      <c r="I68" s="19" t="str">
        <f>IF(LEN(KL!N68)&gt;0,ROUND(UPPER(KL!N68),2),"")</f>
        <v/>
      </c>
      <c r="J68" s="19" t="str">
        <f>IF('ÚHRADOVÝ KATALOG VZP - ZP'!N72&gt;0,ROUND(UPPER('ÚHRADOVÝ KATALOG VZP - ZP'!N72),2),"")</f>
        <v/>
      </c>
      <c r="K68" s="19"/>
      <c r="L68" s="33"/>
      <c r="M68" s="33"/>
      <c r="N68" s="33"/>
      <c r="O68" s="19"/>
      <c r="P68" s="33"/>
      <c r="Q68" s="33"/>
      <c r="R68" s="33"/>
      <c r="S68" s="33"/>
      <c r="T68" s="33" t="str">
        <f>IF(LEN(KL!P68)&gt;0,UPPER(KL!P68),"")</f>
        <v/>
      </c>
      <c r="U68" s="33"/>
      <c r="V68" s="19"/>
      <c r="W68" s="33" t="str">
        <f>IF(LEN('ÚHRADOVÝ KATALOG VZP - ZP'!Q72)&gt;0,UPPER('ÚHRADOVÝ KATALOG VZP - ZP'!Q72),"")</f>
        <v/>
      </c>
      <c r="X68" s="19"/>
      <c r="Y68" s="19"/>
      <c r="Z68" s="33" t="str">
        <f>IF(LEN('ÚHRADOVÝ KATALOG VZP - ZP'!P72)&gt;0,UPPER('ÚHRADOVÝ KATALOG VZP - ZP'!P72),"")</f>
        <v/>
      </c>
      <c r="AA68" s="33"/>
      <c r="AB68" s="33" t="str">
        <f>IF(LEN('ÚHRADOVÝ KATALOG VZP - ZP'!K72)&gt;0,UPPER('ÚHRADOVÝ KATALOG VZP - ZP'!K72),"")</f>
        <v/>
      </c>
      <c r="AC68" s="19" t="str">
        <f>IF(LEN('ÚHRADOVÝ KATALOG VZP - ZP'!L72)&gt;0,UPPER('ÚHRADOVÝ KATALOG VZP - ZP'!L72),"")</f>
        <v/>
      </c>
      <c r="AD68" s="19" t="str">
        <f>IF(LEN('ÚHRADOVÝ KATALOG VZP - ZP'!J72)&gt;0,UPPER('ÚHRADOVÝ KATALOG VZP - ZP'!J72),"")</f>
        <v/>
      </c>
      <c r="AE68" s="33"/>
      <c r="AF68" s="33"/>
      <c r="AG68" s="33" t="str">
        <f>IF(LEN('ÚHRADOVÝ KATALOG VZP - ZP'!M72)&gt;0,UPPER('ÚHRADOVÝ KATALOG VZP - ZP'!M72),"")</f>
        <v/>
      </c>
      <c r="AH68" s="33"/>
      <c r="AI68" s="33"/>
      <c r="AJ68" s="33"/>
    </row>
    <row r="69" spans="1:36" s="18" customFormat="1" x14ac:dyDescent="0.2">
      <c r="A69" s="33" t="str">
        <f>IF('VZP - KONTROLA'!R73="NE",IF(LEN('ÚHRADOVÝ KATALOG VZP - ZP'!B73)=0,UPPER('ÚHRADOVÝ KATALOG VZP - ZP'!A73),UPPER('ÚHRADOVÝ KATALOG VZP - ZP'!B73)),"")</f>
        <v/>
      </c>
      <c r="B69" s="33" t="str">
        <f>IF(LEN('ÚHRADOVÝ KATALOG VZP - ZP'!C73)&gt;0,UPPER(SUBSTITUTE('ÚHRADOVÝ KATALOG VZP - ZP'!C73,CHAR(10)," ")),"")</f>
        <v/>
      </c>
      <c r="C69" s="33" t="str">
        <f>IF(LEN('ÚHRADOVÝ KATALOG VZP - ZP'!D73)&gt;0,UPPER(SUBSTITUTE('ÚHRADOVÝ KATALOG VZP - ZP'!D73,CHAR(10)," ")),"")</f>
        <v/>
      </c>
      <c r="D69" s="33" t="str">
        <f>IF(LEN('ÚHRADOVÝ KATALOG VZP - ZP'!F73)&gt;0,UPPER('ÚHRADOVÝ KATALOG VZP - ZP'!F73),"")</f>
        <v/>
      </c>
      <c r="E69" s="33" t="str">
        <f>IF(LEN('ÚHRADOVÝ KATALOG VZP - ZP'!E73)&gt;0,UPPER('ÚHRADOVÝ KATALOG VZP - ZP'!E73),"")</f>
        <v/>
      </c>
      <c r="F69" s="33" t="str">
        <f>IF(LEN('ÚHRADOVÝ KATALOG VZP - ZP'!G73)&gt;0,UPPER('ÚHRADOVÝ KATALOG VZP - ZP'!G73),"")</f>
        <v/>
      </c>
      <c r="G69" s="33" t="str">
        <f>IF(LEN('ÚHRADOVÝ KATALOG VZP - ZP'!H73)&gt;0,UPPER('ÚHRADOVÝ KATALOG VZP - ZP'!H73),"")</f>
        <v/>
      </c>
      <c r="H69" s="33" t="str">
        <f>IF(LEN('ÚHRADOVÝ KATALOG VZP - ZP'!I73)&gt;0,UPPER('ÚHRADOVÝ KATALOG VZP - ZP'!I73),"")</f>
        <v/>
      </c>
      <c r="I69" s="19" t="str">
        <f>IF(LEN(KL!N69)&gt;0,ROUND(UPPER(KL!N69),2),"")</f>
        <v/>
      </c>
      <c r="J69" s="19" t="str">
        <f>IF('ÚHRADOVÝ KATALOG VZP - ZP'!N73&gt;0,ROUND(UPPER('ÚHRADOVÝ KATALOG VZP - ZP'!N73),2),"")</f>
        <v/>
      </c>
      <c r="K69" s="19"/>
      <c r="L69" s="33"/>
      <c r="M69" s="33"/>
      <c r="N69" s="33"/>
      <c r="O69" s="19"/>
      <c r="P69" s="33"/>
      <c r="Q69" s="33"/>
      <c r="R69" s="33"/>
      <c r="S69" s="33"/>
      <c r="T69" s="33" t="str">
        <f>IF(LEN(KL!P69)&gt;0,UPPER(KL!P69),"")</f>
        <v/>
      </c>
      <c r="U69" s="33"/>
      <c r="V69" s="19"/>
      <c r="W69" s="33" t="str">
        <f>IF(LEN('ÚHRADOVÝ KATALOG VZP - ZP'!Q73)&gt;0,UPPER('ÚHRADOVÝ KATALOG VZP - ZP'!Q73),"")</f>
        <v/>
      </c>
      <c r="X69" s="19"/>
      <c r="Y69" s="19"/>
      <c r="Z69" s="33" t="str">
        <f>IF(LEN('ÚHRADOVÝ KATALOG VZP - ZP'!P73)&gt;0,UPPER('ÚHRADOVÝ KATALOG VZP - ZP'!P73),"")</f>
        <v/>
      </c>
      <c r="AA69" s="33"/>
      <c r="AB69" s="33" t="str">
        <f>IF(LEN('ÚHRADOVÝ KATALOG VZP - ZP'!K73)&gt;0,UPPER('ÚHRADOVÝ KATALOG VZP - ZP'!K73),"")</f>
        <v/>
      </c>
      <c r="AC69" s="19" t="str">
        <f>IF(LEN('ÚHRADOVÝ KATALOG VZP - ZP'!L73)&gt;0,UPPER('ÚHRADOVÝ KATALOG VZP - ZP'!L73),"")</f>
        <v/>
      </c>
      <c r="AD69" s="19" t="str">
        <f>IF(LEN('ÚHRADOVÝ KATALOG VZP - ZP'!J73)&gt;0,UPPER('ÚHRADOVÝ KATALOG VZP - ZP'!J73),"")</f>
        <v/>
      </c>
      <c r="AE69" s="33"/>
      <c r="AF69" s="33"/>
      <c r="AG69" s="33" t="str">
        <f>IF(LEN('ÚHRADOVÝ KATALOG VZP - ZP'!M73)&gt;0,UPPER('ÚHRADOVÝ KATALOG VZP - ZP'!M73),"")</f>
        <v/>
      </c>
      <c r="AH69" s="33"/>
      <c r="AI69" s="33"/>
      <c r="AJ69" s="33"/>
    </row>
    <row r="70" spans="1:36" s="18" customFormat="1" x14ac:dyDescent="0.2">
      <c r="A70" s="33" t="str">
        <f>IF('VZP - KONTROLA'!R74="NE",IF(LEN('ÚHRADOVÝ KATALOG VZP - ZP'!B74)=0,UPPER('ÚHRADOVÝ KATALOG VZP - ZP'!A74),UPPER('ÚHRADOVÝ KATALOG VZP - ZP'!B74)),"")</f>
        <v/>
      </c>
      <c r="B70" s="33" t="str">
        <f>IF(LEN('ÚHRADOVÝ KATALOG VZP - ZP'!C74)&gt;0,UPPER(SUBSTITUTE('ÚHRADOVÝ KATALOG VZP - ZP'!C74,CHAR(10)," ")),"")</f>
        <v/>
      </c>
      <c r="C70" s="33" t="str">
        <f>IF(LEN('ÚHRADOVÝ KATALOG VZP - ZP'!D74)&gt;0,UPPER(SUBSTITUTE('ÚHRADOVÝ KATALOG VZP - ZP'!D74,CHAR(10)," ")),"")</f>
        <v/>
      </c>
      <c r="D70" s="33" t="str">
        <f>IF(LEN('ÚHRADOVÝ KATALOG VZP - ZP'!F74)&gt;0,UPPER('ÚHRADOVÝ KATALOG VZP - ZP'!F74),"")</f>
        <v/>
      </c>
      <c r="E70" s="33" t="str">
        <f>IF(LEN('ÚHRADOVÝ KATALOG VZP - ZP'!E74)&gt;0,UPPER('ÚHRADOVÝ KATALOG VZP - ZP'!E74),"")</f>
        <v/>
      </c>
      <c r="F70" s="33" t="str">
        <f>IF(LEN('ÚHRADOVÝ KATALOG VZP - ZP'!G74)&gt;0,UPPER('ÚHRADOVÝ KATALOG VZP - ZP'!G74),"")</f>
        <v/>
      </c>
      <c r="G70" s="33" t="str">
        <f>IF(LEN('ÚHRADOVÝ KATALOG VZP - ZP'!H74)&gt;0,UPPER('ÚHRADOVÝ KATALOG VZP - ZP'!H74),"")</f>
        <v/>
      </c>
      <c r="H70" s="33" t="str">
        <f>IF(LEN('ÚHRADOVÝ KATALOG VZP - ZP'!I74)&gt;0,UPPER('ÚHRADOVÝ KATALOG VZP - ZP'!I74),"")</f>
        <v/>
      </c>
      <c r="I70" s="19" t="str">
        <f>IF(LEN(KL!N70)&gt;0,ROUND(UPPER(KL!N70),2),"")</f>
        <v/>
      </c>
      <c r="J70" s="19" t="str">
        <f>IF('ÚHRADOVÝ KATALOG VZP - ZP'!N74&gt;0,ROUND(UPPER('ÚHRADOVÝ KATALOG VZP - ZP'!N74),2),"")</f>
        <v/>
      </c>
      <c r="K70" s="19"/>
      <c r="L70" s="33"/>
      <c r="M70" s="33"/>
      <c r="N70" s="33"/>
      <c r="O70" s="19"/>
      <c r="P70" s="33"/>
      <c r="Q70" s="33"/>
      <c r="R70" s="33"/>
      <c r="S70" s="33"/>
      <c r="T70" s="33" t="str">
        <f>IF(LEN(KL!P70)&gt;0,UPPER(KL!P70),"")</f>
        <v/>
      </c>
      <c r="U70" s="33"/>
      <c r="V70" s="19"/>
      <c r="W70" s="33" t="str">
        <f>IF(LEN('ÚHRADOVÝ KATALOG VZP - ZP'!Q74)&gt;0,UPPER('ÚHRADOVÝ KATALOG VZP - ZP'!Q74),"")</f>
        <v/>
      </c>
      <c r="X70" s="19"/>
      <c r="Y70" s="19"/>
      <c r="Z70" s="33" t="str">
        <f>IF(LEN('ÚHRADOVÝ KATALOG VZP - ZP'!P74)&gt;0,UPPER('ÚHRADOVÝ KATALOG VZP - ZP'!P74),"")</f>
        <v/>
      </c>
      <c r="AA70" s="33"/>
      <c r="AB70" s="33" t="str">
        <f>IF(LEN('ÚHRADOVÝ KATALOG VZP - ZP'!K74)&gt;0,UPPER('ÚHRADOVÝ KATALOG VZP - ZP'!K74),"")</f>
        <v/>
      </c>
      <c r="AC70" s="19" t="str">
        <f>IF(LEN('ÚHRADOVÝ KATALOG VZP - ZP'!L74)&gt;0,UPPER('ÚHRADOVÝ KATALOG VZP - ZP'!L74),"")</f>
        <v/>
      </c>
      <c r="AD70" s="19" t="str">
        <f>IF(LEN('ÚHRADOVÝ KATALOG VZP - ZP'!J74)&gt;0,UPPER('ÚHRADOVÝ KATALOG VZP - ZP'!J74),"")</f>
        <v/>
      </c>
      <c r="AE70" s="33"/>
      <c r="AF70" s="33"/>
      <c r="AG70" s="33" t="str">
        <f>IF(LEN('ÚHRADOVÝ KATALOG VZP - ZP'!M74)&gt;0,UPPER('ÚHRADOVÝ KATALOG VZP - ZP'!M74),"")</f>
        <v/>
      </c>
      <c r="AH70" s="33"/>
      <c r="AI70" s="33"/>
      <c r="AJ70" s="33"/>
    </row>
    <row r="71" spans="1:36" s="18" customFormat="1" x14ac:dyDescent="0.2">
      <c r="A71" s="33" t="str">
        <f>IF('VZP - KONTROLA'!R75="NE",IF(LEN('ÚHRADOVÝ KATALOG VZP - ZP'!B75)=0,UPPER('ÚHRADOVÝ KATALOG VZP - ZP'!A75),UPPER('ÚHRADOVÝ KATALOG VZP - ZP'!B75)),"")</f>
        <v/>
      </c>
      <c r="B71" s="33" t="str">
        <f>IF(LEN('ÚHRADOVÝ KATALOG VZP - ZP'!C75)&gt;0,UPPER(SUBSTITUTE('ÚHRADOVÝ KATALOG VZP - ZP'!C75,CHAR(10)," ")),"")</f>
        <v/>
      </c>
      <c r="C71" s="33" t="str">
        <f>IF(LEN('ÚHRADOVÝ KATALOG VZP - ZP'!D75)&gt;0,UPPER(SUBSTITUTE('ÚHRADOVÝ KATALOG VZP - ZP'!D75,CHAR(10)," ")),"")</f>
        <v/>
      </c>
      <c r="D71" s="33" t="str">
        <f>IF(LEN('ÚHRADOVÝ KATALOG VZP - ZP'!F75)&gt;0,UPPER('ÚHRADOVÝ KATALOG VZP - ZP'!F75),"")</f>
        <v/>
      </c>
      <c r="E71" s="33" t="str">
        <f>IF(LEN('ÚHRADOVÝ KATALOG VZP - ZP'!E75)&gt;0,UPPER('ÚHRADOVÝ KATALOG VZP - ZP'!E75),"")</f>
        <v/>
      </c>
      <c r="F71" s="33" t="str">
        <f>IF(LEN('ÚHRADOVÝ KATALOG VZP - ZP'!G75)&gt;0,UPPER('ÚHRADOVÝ KATALOG VZP - ZP'!G75),"")</f>
        <v/>
      </c>
      <c r="G71" s="33" t="str">
        <f>IF(LEN('ÚHRADOVÝ KATALOG VZP - ZP'!H75)&gt;0,UPPER('ÚHRADOVÝ KATALOG VZP - ZP'!H75),"")</f>
        <v/>
      </c>
      <c r="H71" s="33" t="str">
        <f>IF(LEN('ÚHRADOVÝ KATALOG VZP - ZP'!I75)&gt;0,UPPER('ÚHRADOVÝ KATALOG VZP - ZP'!I75),"")</f>
        <v/>
      </c>
      <c r="I71" s="19" t="str">
        <f>IF(LEN(KL!N71)&gt;0,ROUND(UPPER(KL!N71),2),"")</f>
        <v/>
      </c>
      <c r="J71" s="19" t="str">
        <f>IF('ÚHRADOVÝ KATALOG VZP - ZP'!N75&gt;0,ROUND(UPPER('ÚHRADOVÝ KATALOG VZP - ZP'!N75),2),"")</f>
        <v/>
      </c>
      <c r="K71" s="19"/>
      <c r="L71" s="33"/>
      <c r="M71" s="33"/>
      <c r="N71" s="33"/>
      <c r="O71" s="19"/>
      <c r="P71" s="33"/>
      <c r="Q71" s="33"/>
      <c r="R71" s="33"/>
      <c r="S71" s="33"/>
      <c r="T71" s="33" t="str">
        <f>IF(LEN(KL!P71)&gt;0,UPPER(KL!P71),"")</f>
        <v/>
      </c>
      <c r="U71" s="33"/>
      <c r="V71" s="19"/>
      <c r="W71" s="33" t="str">
        <f>IF(LEN('ÚHRADOVÝ KATALOG VZP - ZP'!Q75)&gt;0,UPPER('ÚHRADOVÝ KATALOG VZP - ZP'!Q75),"")</f>
        <v/>
      </c>
      <c r="X71" s="19"/>
      <c r="Y71" s="19"/>
      <c r="Z71" s="33" t="str">
        <f>IF(LEN('ÚHRADOVÝ KATALOG VZP - ZP'!P75)&gt;0,UPPER('ÚHRADOVÝ KATALOG VZP - ZP'!P75),"")</f>
        <v/>
      </c>
      <c r="AA71" s="33"/>
      <c r="AB71" s="33" t="str">
        <f>IF(LEN('ÚHRADOVÝ KATALOG VZP - ZP'!K75)&gt;0,UPPER('ÚHRADOVÝ KATALOG VZP - ZP'!K75),"")</f>
        <v/>
      </c>
      <c r="AC71" s="19" t="str">
        <f>IF(LEN('ÚHRADOVÝ KATALOG VZP - ZP'!L75)&gt;0,UPPER('ÚHRADOVÝ KATALOG VZP - ZP'!L75),"")</f>
        <v/>
      </c>
      <c r="AD71" s="19" t="str">
        <f>IF(LEN('ÚHRADOVÝ KATALOG VZP - ZP'!J75)&gt;0,UPPER('ÚHRADOVÝ KATALOG VZP - ZP'!J75),"")</f>
        <v/>
      </c>
      <c r="AE71" s="33"/>
      <c r="AF71" s="33"/>
      <c r="AG71" s="33" t="str">
        <f>IF(LEN('ÚHRADOVÝ KATALOG VZP - ZP'!M75)&gt;0,UPPER('ÚHRADOVÝ KATALOG VZP - ZP'!M75),"")</f>
        <v/>
      </c>
      <c r="AH71" s="33"/>
      <c r="AI71" s="33"/>
      <c r="AJ71" s="33"/>
    </row>
    <row r="72" spans="1:36" s="18" customFormat="1" x14ac:dyDescent="0.2">
      <c r="A72" s="33" t="str">
        <f>IF('VZP - KONTROLA'!R76="NE",IF(LEN('ÚHRADOVÝ KATALOG VZP - ZP'!B76)=0,UPPER('ÚHRADOVÝ KATALOG VZP - ZP'!A76),UPPER('ÚHRADOVÝ KATALOG VZP - ZP'!B76)),"")</f>
        <v/>
      </c>
      <c r="B72" s="33" t="str">
        <f>IF(LEN('ÚHRADOVÝ KATALOG VZP - ZP'!C76)&gt;0,UPPER(SUBSTITUTE('ÚHRADOVÝ KATALOG VZP - ZP'!C76,CHAR(10)," ")),"")</f>
        <v/>
      </c>
      <c r="C72" s="33" t="str">
        <f>IF(LEN('ÚHRADOVÝ KATALOG VZP - ZP'!D76)&gt;0,UPPER(SUBSTITUTE('ÚHRADOVÝ KATALOG VZP - ZP'!D76,CHAR(10)," ")),"")</f>
        <v/>
      </c>
      <c r="D72" s="33" t="str">
        <f>IF(LEN('ÚHRADOVÝ KATALOG VZP - ZP'!F76)&gt;0,UPPER('ÚHRADOVÝ KATALOG VZP - ZP'!F76),"")</f>
        <v/>
      </c>
      <c r="E72" s="33" t="str">
        <f>IF(LEN('ÚHRADOVÝ KATALOG VZP - ZP'!E76)&gt;0,UPPER('ÚHRADOVÝ KATALOG VZP - ZP'!E76),"")</f>
        <v/>
      </c>
      <c r="F72" s="33" t="str">
        <f>IF(LEN('ÚHRADOVÝ KATALOG VZP - ZP'!G76)&gt;0,UPPER('ÚHRADOVÝ KATALOG VZP - ZP'!G76),"")</f>
        <v/>
      </c>
      <c r="G72" s="33" t="str">
        <f>IF(LEN('ÚHRADOVÝ KATALOG VZP - ZP'!H76)&gt;0,UPPER('ÚHRADOVÝ KATALOG VZP - ZP'!H76),"")</f>
        <v/>
      </c>
      <c r="H72" s="33" t="str">
        <f>IF(LEN('ÚHRADOVÝ KATALOG VZP - ZP'!I76)&gt;0,UPPER('ÚHRADOVÝ KATALOG VZP - ZP'!I76),"")</f>
        <v/>
      </c>
      <c r="I72" s="19" t="str">
        <f>IF(LEN(KL!N72)&gt;0,ROUND(UPPER(KL!N72),2),"")</f>
        <v/>
      </c>
      <c r="J72" s="19" t="str">
        <f>IF('ÚHRADOVÝ KATALOG VZP - ZP'!N76&gt;0,ROUND(UPPER('ÚHRADOVÝ KATALOG VZP - ZP'!N76),2),"")</f>
        <v/>
      </c>
      <c r="K72" s="19"/>
      <c r="L72" s="33"/>
      <c r="M72" s="33"/>
      <c r="N72" s="33"/>
      <c r="O72" s="19"/>
      <c r="P72" s="33"/>
      <c r="Q72" s="33"/>
      <c r="R72" s="33"/>
      <c r="S72" s="33"/>
      <c r="T72" s="33" t="str">
        <f>IF(LEN(KL!P72)&gt;0,UPPER(KL!P72),"")</f>
        <v/>
      </c>
      <c r="U72" s="33"/>
      <c r="V72" s="19"/>
      <c r="W72" s="33" t="str">
        <f>IF(LEN('ÚHRADOVÝ KATALOG VZP - ZP'!Q76)&gt;0,UPPER('ÚHRADOVÝ KATALOG VZP - ZP'!Q76),"")</f>
        <v/>
      </c>
      <c r="X72" s="19"/>
      <c r="Y72" s="19"/>
      <c r="Z72" s="33" t="str">
        <f>IF(LEN('ÚHRADOVÝ KATALOG VZP - ZP'!P76)&gt;0,UPPER('ÚHRADOVÝ KATALOG VZP - ZP'!P76),"")</f>
        <v/>
      </c>
      <c r="AA72" s="33"/>
      <c r="AB72" s="33" t="str">
        <f>IF(LEN('ÚHRADOVÝ KATALOG VZP - ZP'!K76)&gt;0,UPPER('ÚHRADOVÝ KATALOG VZP - ZP'!K76),"")</f>
        <v/>
      </c>
      <c r="AC72" s="19" t="str">
        <f>IF(LEN('ÚHRADOVÝ KATALOG VZP - ZP'!L76)&gt;0,UPPER('ÚHRADOVÝ KATALOG VZP - ZP'!L76),"")</f>
        <v/>
      </c>
      <c r="AD72" s="19" t="str">
        <f>IF(LEN('ÚHRADOVÝ KATALOG VZP - ZP'!J76)&gt;0,UPPER('ÚHRADOVÝ KATALOG VZP - ZP'!J76),"")</f>
        <v/>
      </c>
      <c r="AE72" s="33"/>
      <c r="AF72" s="33"/>
      <c r="AG72" s="33" t="str">
        <f>IF(LEN('ÚHRADOVÝ KATALOG VZP - ZP'!M76)&gt;0,UPPER('ÚHRADOVÝ KATALOG VZP - ZP'!M76),"")</f>
        <v/>
      </c>
      <c r="AH72" s="33"/>
      <c r="AI72" s="33"/>
      <c r="AJ72" s="33"/>
    </row>
    <row r="73" spans="1:36" s="18" customFormat="1" x14ac:dyDescent="0.2">
      <c r="A73" s="33" t="str">
        <f>IF('VZP - KONTROLA'!R77="NE",IF(LEN('ÚHRADOVÝ KATALOG VZP - ZP'!B77)=0,UPPER('ÚHRADOVÝ KATALOG VZP - ZP'!A77),UPPER('ÚHRADOVÝ KATALOG VZP - ZP'!B77)),"")</f>
        <v/>
      </c>
      <c r="B73" s="33" t="str">
        <f>IF(LEN('ÚHRADOVÝ KATALOG VZP - ZP'!C77)&gt;0,UPPER(SUBSTITUTE('ÚHRADOVÝ KATALOG VZP - ZP'!C77,CHAR(10)," ")),"")</f>
        <v/>
      </c>
      <c r="C73" s="33" t="str">
        <f>IF(LEN('ÚHRADOVÝ KATALOG VZP - ZP'!D77)&gt;0,UPPER(SUBSTITUTE('ÚHRADOVÝ KATALOG VZP - ZP'!D77,CHAR(10)," ")),"")</f>
        <v/>
      </c>
      <c r="D73" s="33" t="str">
        <f>IF(LEN('ÚHRADOVÝ KATALOG VZP - ZP'!F77)&gt;0,UPPER('ÚHRADOVÝ KATALOG VZP - ZP'!F77),"")</f>
        <v/>
      </c>
      <c r="E73" s="33" t="str">
        <f>IF(LEN('ÚHRADOVÝ KATALOG VZP - ZP'!E77)&gt;0,UPPER('ÚHRADOVÝ KATALOG VZP - ZP'!E77),"")</f>
        <v/>
      </c>
      <c r="F73" s="33" t="str">
        <f>IF(LEN('ÚHRADOVÝ KATALOG VZP - ZP'!G77)&gt;0,UPPER('ÚHRADOVÝ KATALOG VZP - ZP'!G77),"")</f>
        <v/>
      </c>
      <c r="G73" s="33" t="str">
        <f>IF(LEN('ÚHRADOVÝ KATALOG VZP - ZP'!H77)&gt;0,UPPER('ÚHRADOVÝ KATALOG VZP - ZP'!H77),"")</f>
        <v/>
      </c>
      <c r="H73" s="33" t="str">
        <f>IF(LEN('ÚHRADOVÝ KATALOG VZP - ZP'!I77)&gt;0,UPPER('ÚHRADOVÝ KATALOG VZP - ZP'!I77),"")</f>
        <v/>
      </c>
      <c r="I73" s="19" t="str">
        <f>IF(LEN(KL!N73)&gt;0,ROUND(UPPER(KL!N73),2),"")</f>
        <v/>
      </c>
      <c r="J73" s="19" t="str">
        <f>IF('ÚHRADOVÝ KATALOG VZP - ZP'!N77&gt;0,ROUND(UPPER('ÚHRADOVÝ KATALOG VZP - ZP'!N77),2),"")</f>
        <v/>
      </c>
      <c r="K73" s="19"/>
      <c r="L73" s="33"/>
      <c r="M73" s="33"/>
      <c r="N73" s="33"/>
      <c r="O73" s="19"/>
      <c r="P73" s="33"/>
      <c r="Q73" s="33"/>
      <c r="R73" s="33"/>
      <c r="S73" s="33"/>
      <c r="T73" s="33" t="str">
        <f>IF(LEN(KL!P73)&gt;0,UPPER(KL!P73),"")</f>
        <v/>
      </c>
      <c r="U73" s="33"/>
      <c r="V73" s="19"/>
      <c r="W73" s="33" t="str">
        <f>IF(LEN('ÚHRADOVÝ KATALOG VZP - ZP'!Q77)&gt;0,UPPER('ÚHRADOVÝ KATALOG VZP - ZP'!Q77),"")</f>
        <v/>
      </c>
      <c r="X73" s="19"/>
      <c r="Y73" s="19"/>
      <c r="Z73" s="33" t="str">
        <f>IF(LEN('ÚHRADOVÝ KATALOG VZP - ZP'!P77)&gt;0,UPPER('ÚHRADOVÝ KATALOG VZP - ZP'!P77),"")</f>
        <v/>
      </c>
      <c r="AA73" s="33"/>
      <c r="AB73" s="33" t="str">
        <f>IF(LEN('ÚHRADOVÝ KATALOG VZP - ZP'!K77)&gt;0,UPPER('ÚHRADOVÝ KATALOG VZP - ZP'!K77),"")</f>
        <v/>
      </c>
      <c r="AC73" s="19" t="str">
        <f>IF(LEN('ÚHRADOVÝ KATALOG VZP - ZP'!L77)&gt;0,UPPER('ÚHRADOVÝ KATALOG VZP - ZP'!L77),"")</f>
        <v/>
      </c>
      <c r="AD73" s="19" t="str">
        <f>IF(LEN('ÚHRADOVÝ KATALOG VZP - ZP'!J77)&gt;0,UPPER('ÚHRADOVÝ KATALOG VZP - ZP'!J77),"")</f>
        <v/>
      </c>
      <c r="AE73" s="33"/>
      <c r="AF73" s="33"/>
      <c r="AG73" s="33" t="str">
        <f>IF(LEN('ÚHRADOVÝ KATALOG VZP - ZP'!M77)&gt;0,UPPER('ÚHRADOVÝ KATALOG VZP - ZP'!M77),"")</f>
        <v/>
      </c>
      <c r="AH73" s="33"/>
      <c r="AI73" s="33"/>
      <c r="AJ73" s="33"/>
    </row>
    <row r="74" spans="1:36" s="18" customFormat="1" x14ac:dyDescent="0.2">
      <c r="A74" s="33" t="str">
        <f>IF('VZP - KONTROLA'!R78="NE",IF(LEN('ÚHRADOVÝ KATALOG VZP - ZP'!B78)=0,UPPER('ÚHRADOVÝ KATALOG VZP - ZP'!A78),UPPER('ÚHRADOVÝ KATALOG VZP - ZP'!B78)),"")</f>
        <v/>
      </c>
      <c r="B74" s="33" t="str">
        <f>IF(LEN('ÚHRADOVÝ KATALOG VZP - ZP'!C78)&gt;0,UPPER(SUBSTITUTE('ÚHRADOVÝ KATALOG VZP - ZP'!C78,CHAR(10)," ")),"")</f>
        <v/>
      </c>
      <c r="C74" s="33" t="str">
        <f>IF(LEN('ÚHRADOVÝ KATALOG VZP - ZP'!D78)&gt;0,UPPER(SUBSTITUTE('ÚHRADOVÝ KATALOG VZP - ZP'!D78,CHAR(10)," ")),"")</f>
        <v/>
      </c>
      <c r="D74" s="33" t="str">
        <f>IF(LEN('ÚHRADOVÝ KATALOG VZP - ZP'!F78)&gt;0,UPPER('ÚHRADOVÝ KATALOG VZP - ZP'!F78),"")</f>
        <v/>
      </c>
      <c r="E74" s="33" t="str">
        <f>IF(LEN('ÚHRADOVÝ KATALOG VZP - ZP'!E78)&gt;0,UPPER('ÚHRADOVÝ KATALOG VZP - ZP'!E78),"")</f>
        <v/>
      </c>
      <c r="F74" s="33" t="str">
        <f>IF(LEN('ÚHRADOVÝ KATALOG VZP - ZP'!G78)&gt;0,UPPER('ÚHRADOVÝ KATALOG VZP - ZP'!G78),"")</f>
        <v/>
      </c>
      <c r="G74" s="33" t="str">
        <f>IF(LEN('ÚHRADOVÝ KATALOG VZP - ZP'!H78)&gt;0,UPPER('ÚHRADOVÝ KATALOG VZP - ZP'!H78),"")</f>
        <v/>
      </c>
      <c r="H74" s="33" t="str">
        <f>IF(LEN('ÚHRADOVÝ KATALOG VZP - ZP'!I78)&gt;0,UPPER('ÚHRADOVÝ KATALOG VZP - ZP'!I78),"")</f>
        <v/>
      </c>
      <c r="I74" s="19" t="str">
        <f>IF(LEN(KL!N74)&gt;0,ROUND(UPPER(KL!N74),2),"")</f>
        <v/>
      </c>
      <c r="J74" s="19" t="str">
        <f>IF('ÚHRADOVÝ KATALOG VZP - ZP'!N78&gt;0,ROUND(UPPER('ÚHRADOVÝ KATALOG VZP - ZP'!N78),2),"")</f>
        <v/>
      </c>
      <c r="K74" s="19"/>
      <c r="L74" s="33"/>
      <c r="M74" s="33"/>
      <c r="N74" s="33"/>
      <c r="O74" s="19"/>
      <c r="P74" s="33"/>
      <c r="Q74" s="33"/>
      <c r="R74" s="33"/>
      <c r="S74" s="33"/>
      <c r="T74" s="33" t="str">
        <f>IF(LEN(KL!P74)&gt;0,UPPER(KL!P74),"")</f>
        <v/>
      </c>
      <c r="U74" s="33"/>
      <c r="V74" s="19"/>
      <c r="W74" s="33" t="str">
        <f>IF(LEN('ÚHRADOVÝ KATALOG VZP - ZP'!Q78)&gt;0,UPPER('ÚHRADOVÝ KATALOG VZP - ZP'!Q78),"")</f>
        <v/>
      </c>
      <c r="X74" s="19"/>
      <c r="Y74" s="19"/>
      <c r="Z74" s="33" t="str">
        <f>IF(LEN('ÚHRADOVÝ KATALOG VZP - ZP'!P78)&gt;0,UPPER('ÚHRADOVÝ KATALOG VZP - ZP'!P78),"")</f>
        <v/>
      </c>
      <c r="AA74" s="33"/>
      <c r="AB74" s="33" t="str">
        <f>IF(LEN('ÚHRADOVÝ KATALOG VZP - ZP'!K78)&gt;0,UPPER('ÚHRADOVÝ KATALOG VZP - ZP'!K78),"")</f>
        <v/>
      </c>
      <c r="AC74" s="19" t="str">
        <f>IF(LEN('ÚHRADOVÝ KATALOG VZP - ZP'!L78)&gt;0,UPPER('ÚHRADOVÝ KATALOG VZP - ZP'!L78),"")</f>
        <v/>
      </c>
      <c r="AD74" s="19" t="str">
        <f>IF(LEN('ÚHRADOVÝ KATALOG VZP - ZP'!J78)&gt;0,UPPER('ÚHRADOVÝ KATALOG VZP - ZP'!J78),"")</f>
        <v/>
      </c>
      <c r="AE74" s="33"/>
      <c r="AF74" s="33"/>
      <c r="AG74" s="33" t="str">
        <f>IF(LEN('ÚHRADOVÝ KATALOG VZP - ZP'!M78)&gt;0,UPPER('ÚHRADOVÝ KATALOG VZP - ZP'!M78),"")</f>
        <v/>
      </c>
      <c r="AH74" s="33"/>
      <c r="AI74" s="33"/>
      <c r="AJ74" s="33"/>
    </row>
    <row r="75" spans="1:36" s="18" customFormat="1" x14ac:dyDescent="0.2">
      <c r="A75" s="33" t="str">
        <f>IF('VZP - KONTROLA'!R79="NE",IF(LEN('ÚHRADOVÝ KATALOG VZP - ZP'!B79)=0,UPPER('ÚHRADOVÝ KATALOG VZP - ZP'!A79),UPPER('ÚHRADOVÝ KATALOG VZP - ZP'!B79)),"")</f>
        <v/>
      </c>
      <c r="B75" s="33" t="str">
        <f>IF(LEN('ÚHRADOVÝ KATALOG VZP - ZP'!C79)&gt;0,UPPER(SUBSTITUTE('ÚHRADOVÝ KATALOG VZP - ZP'!C79,CHAR(10)," ")),"")</f>
        <v/>
      </c>
      <c r="C75" s="33" t="str">
        <f>IF(LEN('ÚHRADOVÝ KATALOG VZP - ZP'!D79)&gt;0,UPPER(SUBSTITUTE('ÚHRADOVÝ KATALOG VZP - ZP'!D79,CHAR(10)," ")),"")</f>
        <v/>
      </c>
      <c r="D75" s="33" t="str">
        <f>IF(LEN('ÚHRADOVÝ KATALOG VZP - ZP'!F79)&gt;0,UPPER('ÚHRADOVÝ KATALOG VZP - ZP'!F79),"")</f>
        <v/>
      </c>
      <c r="E75" s="33" t="str">
        <f>IF(LEN('ÚHRADOVÝ KATALOG VZP - ZP'!E79)&gt;0,UPPER('ÚHRADOVÝ KATALOG VZP - ZP'!E79),"")</f>
        <v/>
      </c>
      <c r="F75" s="33" t="str">
        <f>IF(LEN('ÚHRADOVÝ KATALOG VZP - ZP'!G79)&gt;0,UPPER('ÚHRADOVÝ KATALOG VZP - ZP'!G79),"")</f>
        <v/>
      </c>
      <c r="G75" s="33" t="str">
        <f>IF(LEN('ÚHRADOVÝ KATALOG VZP - ZP'!H79)&gt;0,UPPER('ÚHRADOVÝ KATALOG VZP - ZP'!H79),"")</f>
        <v/>
      </c>
      <c r="H75" s="33" t="str">
        <f>IF(LEN('ÚHRADOVÝ KATALOG VZP - ZP'!I79)&gt;0,UPPER('ÚHRADOVÝ KATALOG VZP - ZP'!I79),"")</f>
        <v/>
      </c>
      <c r="I75" s="19" t="str">
        <f>IF(LEN(KL!N75)&gt;0,ROUND(UPPER(KL!N75),2),"")</f>
        <v/>
      </c>
      <c r="J75" s="19" t="str">
        <f>IF('ÚHRADOVÝ KATALOG VZP - ZP'!N79&gt;0,ROUND(UPPER('ÚHRADOVÝ KATALOG VZP - ZP'!N79),2),"")</f>
        <v/>
      </c>
      <c r="K75" s="19"/>
      <c r="L75" s="33"/>
      <c r="M75" s="33"/>
      <c r="N75" s="33"/>
      <c r="O75" s="19"/>
      <c r="P75" s="33"/>
      <c r="Q75" s="33"/>
      <c r="R75" s="33"/>
      <c r="S75" s="33"/>
      <c r="T75" s="33" t="str">
        <f>IF(LEN(KL!P75)&gt;0,UPPER(KL!P75),"")</f>
        <v/>
      </c>
      <c r="U75" s="33"/>
      <c r="V75" s="19"/>
      <c r="W75" s="33" t="str">
        <f>IF(LEN('ÚHRADOVÝ KATALOG VZP - ZP'!Q79)&gt;0,UPPER('ÚHRADOVÝ KATALOG VZP - ZP'!Q79),"")</f>
        <v/>
      </c>
      <c r="X75" s="19"/>
      <c r="Y75" s="19"/>
      <c r="Z75" s="33" t="str">
        <f>IF(LEN('ÚHRADOVÝ KATALOG VZP - ZP'!P79)&gt;0,UPPER('ÚHRADOVÝ KATALOG VZP - ZP'!P79),"")</f>
        <v/>
      </c>
      <c r="AA75" s="33"/>
      <c r="AB75" s="33" t="str">
        <f>IF(LEN('ÚHRADOVÝ KATALOG VZP - ZP'!K79)&gt;0,UPPER('ÚHRADOVÝ KATALOG VZP - ZP'!K79),"")</f>
        <v/>
      </c>
      <c r="AC75" s="19" t="str">
        <f>IF(LEN('ÚHRADOVÝ KATALOG VZP - ZP'!L79)&gt;0,UPPER('ÚHRADOVÝ KATALOG VZP - ZP'!L79),"")</f>
        <v/>
      </c>
      <c r="AD75" s="19" t="str">
        <f>IF(LEN('ÚHRADOVÝ KATALOG VZP - ZP'!J79)&gt;0,UPPER('ÚHRADOVÝ KATALOG VZP - ZP'!J79),"")</f>
        <v/>
      </c>
      <c r="AE75" s="33"/>
      <c r="AF75" s="33"/>
      <c r="AG75" s="33" t="str">
        <f>IF(LEN('ÚHRADOVÝ KATALOG VZP - ZP'!M79)&gt;0,UPPER('ÚHRADOVÝ KATALOG VZP - ZP'!M79),"")</f>
        <v/>
      </c>
      <c r="AH75" s="33"/>
      <c r="AI75" s="33"/>
      <c r="AJ75" s="33"/>
    </row>
    <row r="76" spans="1:36" s="18" customFormat="1" x14ac:dyDescent="0.2">
      <c r="A76" s="33" t="str">
        <f>IF('VZP - KONTROLA'!R80="NE",IF(LEN('ÚHRADOVÝ KATALOG VZP - ZP'!B80)=0,UPPER('ÚHRADOVÝ KATALOG VZP - ZP'!A80),UPPER('ÚHRADOVÝ KATALOG VZP - ZP'!B80)),"")</f>
        <v/>
      </c>
      <c r="B76" s="33" t="str">
        <f>IF(LEN('ÚHRADOVÝ KATALOG VZP - ZP'!C80)&gt;0,UPPER(SUBSTITUTE('ÚHRADOVÝ KATALOG VZP - ZP'!C80,CHAR(10)," ")),"")</f>
        <v/>
      </c>
      <c r="C76" s="33" t="str">
        <f>IF(LEN('ÚHRADOVÝ KATALOG VZP - ZP'!D80)&gt;0,UPPER(SUBSTITUTE('ÚHRADOVÝ KATALOG VZP - ZP'!D80,CHAR(10)," ")),"")</f>
        <v/>
      </c>
      <c r="D76" s="33" t="str">
        <f>IF(LEN('ÚHRADOVÝ KATALOG VZP - ZP'!F80)&gt;0,UPPER('ÚHRADOVÝ KATALOG VZP - ZP'!F80),"")</f>
        <v/>
      </c>
      <c r="E76" s="33" t="str">
        <f>IF(LEN('ÚHRADOVÝ KATALOG VZP - ZP'!E80)&gt;0,UPPER('ÚHRADOVÝ KATALOG VZP - ZP'!E80),"")</f>
        <v/>
      </c>
      <c r="F76" s="33" t="str">
        <f>IF(LEN('ÚHRADOVÝ KATALOG VZP - ZP'!G80)&gt;0,UPPER('ÚHRADOVÝ KATALOG VZP - ZP'!G80),"")</f>
        <v/>
      </c>
      <c r="G76" s="33" t="str">
        <f>IF(LEN('ÚHRADOVÝ KATALOG VZP - ZP'!H80)&gt;0,UPPER('ÚHRADOVÝ KATALOG VZP - ZP'!H80),"")</f>
        <v/>
      </c>
      <c r="H76" s="33" t="str">
        <f>IF(LEN('ÚHRADOVÝ KATALOG VZP - ZP'!I80)&gt;0,UPPER('ÚHRADOVÝ KATALOG VZP - ZP'!I80),"")</f>
        <v/>
      </c>
      <c r="I76" s="19" t="str">
        <f>IF(LEN(KL!N76)&gt;0,ROUND(UPPER(KL!N76),2),"")</f>
        <v/>
      </c>
      <c r="J76" s="19" t="str">
        <f>IF('ÚHRADOVÝ KATALOG VZP - ZP'!N80&gt;0,ROUND(UPPER('ÚHRADOVÝ KATALOG VZP - ZP'!N80),2),"")</f>
        <v/>
      </c>
      <c r="K76" s="19"/>
      <c r="L76" s="33"/>
      <c r="M76" s="33"/>
      <c r="N76" s="33"/>
      <c r="O76" s="19"/>
      <c r="P76" s="33"/>
      <c r="Q76" s="33"/>
      <c r="R76" s="33"/>
      <c r="S76" s="33"/>
      <c r="T76" s="33" t="str">
        <f>IF(LEN(KL!P76)&gt;0,UPPER(KL!P76),"")</f>
        <v/>
      </c>
      <c r="U76" s="33"/>
      <c r="V76" s="19"/>
      <c r="W76" s="33" t="str">
        <f>IF(LEN('ÚHRADOVÝ KATALOG VZP - ZP'!Q80)&gt;0,UPPER('ÚHRADOVÝ KATALOG VZP - ZP'!Q80),"")</f>
        <v/>
      </c>
      <c r="X76" s="19"/>
      <c r="Y76" s="19"/>
      <c r="Z76" s="33" t="str">
        <f>IF(LEN('ÚHRADOVÝ KATALOG VZP - ZP'!P80)&gt;0,UPPER('ÚHRADOVÝ KATALOG VZP - ZP'!P80),"")</f>
        <v/>
      </c>
      <c r="AA76" s="33"/>
      <c r="AB76" s="33" t="str">
        <f>IF(LEN('ÚHRADOVÝ KATALOG VZP - ZP'!K80)&gt;0,UPPER('ÚHRADOVÝ KATALOG VZP - ZP'!K80),"")</f>
        <v/>
      </c>
      <c r="AC76" s="19" t="str">
        <f>IF(LEN('ÚHRADOVÝ KATALOG VZP - ZP'!L80)&gt;0,UPPER('ÚHRADOVÝ KATALOG VZP - ZP'!L80),"")</f>
        <v/>
      </c>
      <c r="AD76" s="19" t="str">
        <f>IF(LEN('ÚHRADOVÝ KATALOG VZP - ZP'!J80)&gt;0,UPPER('ÚHRADOVÝ KATALOG VZP - ZP'!J80),"")</f>
        <v/>
      </c>
      <c r="AE76" s="33"/>
      <c r="AF76" s="33"/>
      <c r="AG76" s="33" t="str">
        <f>IF(LEN('ÚHRADOVÝ KATALOG VZP - ZP'!M80)&gt;0,UPPER('ÚHRADOVÝ KATALOG VZP - ZP'!M80),"")</f>
        <v/>
      </c>
      <c r="AH76" s="33"/>
      <c r="AI76" s="33"/>
      <c r="AJ76" s="33"/>
    </row>
    <row r="77" spans="1:36" s="18" customFormat="1" x14ac:dyDescent="0.2">
      <c r="A77" s="33" t="str">
        <f>IF('VZP - KONTROLA'!R81="NE",IF(LEN('ÚHRADOVÝ KATALOG VZP - ZP'!B81)=0,UPPER('ÚHRADOVÝ KATALOG VZP - ZP'!A81),UPPER('ÚHRADOVÝ KATALOG VZP - ZP'!B81)),"")</f>
        <v/>
      </c>
      <c r="B77" s="33" t="str">
        <f>IF(LEN('ÚHRADOVÝ KATALOG VZP - ZP'!C81)&gt;0,UPPER(SUBSTITUTE('ÚHRADOVÝ KATALOG VZP - ZP'!C81,CHAR(10)," ")),"")</f>
        <v/>
      </c>
      <c r="C77" s="33" t="str">
        <f>IF(LEN('ÚHRADOVÝ KATALOG VZP - ZP'!D81)&gt;0,UPPER(SUBSTITUTE('ÚHRADOVÝ KATALOG VZP - ZP'!D81,CHAR(10)," ")),"")</f>
        <v/>
      </c>
      <c r="D77" s="33" t="str">
        <f>IF(LEN('ÚHRADOVÝ KATALOG VZP - ZP'!F81)&gt;0,UPPER('ÚHRADOVÝ KATALOG VZP - ZP'!F81),"")</f>
        <v/>
      </c>
      <c r="E77" s="33" t="str">
        <f>IF(LEN('ÚHRADOVÝ KATALOG VZP - ZP'!E81)&gt;0,UPPER('ÚHRADOVÝ KATALOG VZP - ZP'!E81),"")</f>
        <v/>
      </c>
      <c r="F77" s="33" t="str">
        <f>IF(LEN('ÚHRADOVÝ KATALOG VZP - ZP'!G81)&gt;0,UPPER('ÚHRADOVÝ KATALOG VZP - ZP'!G81),"")</f>
        <v/>
      </c>
      <c r="G77" s="33" t="str">
        <f>IF(LEN('ÚHRADOVÝ KATALOG VZP - ZP'!H81)&gt;0,UPPER('ÚHRADOVÝ KATALOG VZP - ZP'!H81),"")</f>
        <v/>
      </c>
      <c r="H77" s="33" t="str">
        <f>IF(LEN('ÚHRADOVÝ KATALOG VZP - ZP'!I81)&gt;0,UPPER('ÚHRADOVÝ KATALOG VZP - ZP'!I81),"")</f>
        <v/>
      </c>
      <c r="I77" s="19" t="str">
        <f>IF(LEN(KL!N77)&gt;0,ROUND(UPPER(KL!N77),2),"")</f>
        <v/>
      </c>
      <c r="J77" s="19" t="str">
        <f>IF('ÚHRADOVÝ KATALOG VZP - ZP'!N81&gt;0,ROUND(UPPER('ÚHRADOVÝ KATALOG VZP - ZP'!N81),2),"")</f>
        <v/>
      </c>
      <c r="K77" s="19"/>
      <c r="L77" s="33"/>
      <c r="M77" s="33"/>
      <c r="N77" s="33"/>
      <c r="O77" s="19"/>
      <c r="P77" s="33"/>
      <c r="Q77" s="33"/>
      <c r="R77" s="33"/>
      <c r="S77" s="33"/>
      <c r="T77" s="33" t="str">
        <f>IF(LEN(KL!P77)&gt;0,UPPER(KL!P77),"")</f>
        <v/>
      </c>
      <c r="U77" s="33"/>
      <c r="V77" s="19"/>
      <c r="W77" s="33" t="str">
        <f>IF(LEN('ÚHRADOVÝ KATALOG VZP - ZP'!Q81)&gt;0,UPPER('ÚHRADOVÝ KATALOG VZP - ZP'!Q81),"")</f>
        <v/>
      </c>
      <c r="X77" s="19"/>
      <c r="Y77" s="19"/>
      <c r="Z77" s="33" t="str">
        <f>IF(LEN('ÚHRADOVÝ KATALOG VZP - ZP'!P81)&gt;0,UPPER('ÚHRADOVÝ KATALOG VZP - ZP'!P81),"")</f>
        <v/>
      </c>
      <c r="AA77" s="33"/>
      <c r="AB77" s="33" t="str">
        <f>IF(LEN('ÚHRADOVÝ KATALOG VZP - ZP'!K81)&gt;0,UPPER('ÚHRADOVÝ KATALOG VZP - ZP'!K81),"")</f>
        <v/>
      </c>
      <c r="AC77" s="19" t="str">
        <f>IF(LEN('ÚHRADOVÝ KATALOG VZP - ZP'!L81)&gt;0,UPPER('ÚHRADOVÝ KATALOG VZP - ZP'!L81),"")</f>
        <v/>
      </c>
      <c r="AD77" s="19" t="str">
        <f>IF(LEN('ÚHRADOVÝ KATALOG VZP - ZP'!J81)&gt;0,UPPER('ÚHRADOVÝ KATALOG VZP - ZP'!J81),"")</f>
        <v/>
      </c>
      <c r="AE77" s="33"/>
      <c r="AF77" s="33"/>
      <c r="AG77" s="33" t="str">
        <f>IF(LEN('ÚHRADOVÝ KATALOG VZP - ZP'!M81)&gt;0,UPPER('ÚHRADOVÝ KATALOG VZP - ZP'!M81),"")</f>
        <v/>
      </c>
      <c r="AH77" s="33"/>
      <c r="AI77" s="33"/>
      <c r="AJ77" s="33"/>
    </row>
    <row r="78" spans="1:36" s="18" customFormat="1" x14ac:dyDescent="0.2">
      <c r="A78" s="33" t="str">
        <f>IF('VZP - KONTROLA'!R82="NE",IF(LEN('ÚHRADOVÝ KATALOG VZP - ZP'!B82)=0,UPPER('ÚHRADOVÝ KATALOG VZP - ZP'!A82),UPPER('ÚHRADOVÝ KATALOG VZP - ZP'!B82)),"")</f>
        <v/>
      </c>
      <c r="B78" s="33" t="str">
        <f>IF(LEN('ÚHRADOVÝ KATALOG VZP - ZP'!C82)&gt;0,UPPER(SUBSTITUTE('ÚHRADOVÝ KATALOG VZP - ZP'!C82,CHAR(10)," ")),"")</f>
        <v/>
      </c>
      <c r="C78" s="33" t="str">
        <f>IF(LEN('ÚHRADOVÝ KATALOG VZP - ZP'!D82)&gt;0,UPPER(SUBSTITUTE('ÚHRADOVÝ KATALOG VZP - ZP'!D82,CHAR(10)," ")),"")</f>
        <v/>
      </c>
      <c r="D78" s="33" t="str">
        <f>IF(LEN('ÚHRADOVÝ KATALOG VZP - ZP'!F82)&gt;0,UPPER('ÚHRADOVÝ KATALOG VZP - ZP'!F82),"")</f>
        <v/>
      </c>
      <c r="E78" s="33" t="str">
        <f>IF(LEN('ÚHRADOVÝ KATALOG VZP - ZP'!E82)&gt;0,UPPER('ÚHRADOVÝ KATALOG VZP - ZP'!E82),"")</f>
        <v/>
      </c>
      <c r="F78" s="33" t="str">
        <f>IF(LEN('ÚHRADOVÝ KATALOG VZP - ZP'!G82)&gt;0,UPPER('ÚHRADOVÝ KATALOG VZP - ZP'!G82),"")</f>
        <v/>
      </c>
      <c r="G78" s="33" t="str">
        <f>IF(LEN('ÚHRADOVÝ KATALOG VZP - ZP'!H82)&gt;0,UPPER('ÚHRADOVÝ KATALOG VZP - ZP'!H82),"")</f>
        <v/>
      </c>
      <c r="H78" s="33" t="str">
        <f>IF(LEN('ÚHRADOVÝ KATALOG VZP - ZP'!I82)&gt;0,UPPER('ÚHRADOVÝ KATALOG VZP - ZP'!I82),"")</f>
        <v/>
      </c>
      <c r="I78" s="19" t="str">
        <f>IF(LEN(KL!N78)&gt;0,ROUND(UPPER(KL!N78),2),"")</f>
        <v/>
      </c>
      <c r="J78" s="19" t="str">
        <f>IF('ÚHRADOVÝ KATALOG VZP - ZP'!N82&gt;0,ROUND(UPPER('ÚHRADOVÝ KATALOG VZP - ZP'!N82),2),"")</f>
        <v/>
      </c>
      <c r="K78" s="19"/>
      <c r="L78" s="33"/>
      <c r="M78" s="33"/>
      <c r="N78" s="33"/>
      <c r="O78" s="19"/>
      <c r="P78" s="33"/>
      <c r="Q78" s="33"/>
      <c r="R78" s="33"/>
      <c r="S78" s="33"/>
      <c r="T78" s="33" t="str">
        <f>IF(LEN(KL!P78)&gt;0,UPPER(KL!P78),"")</f>
        <v/>
      </c>
      <c r="U78" s="33"/>
      <c r="V78" s="19"/>
      <c r="W78" s="33" t="str">
        <f>IF(LEN('ÚHRADOVÝ KATALOG VZP - ZP'!Q82)&gt;0,UPPER('ÚHRADOVÝ KATALOG VZP - ZP'!Q82),"")</f>
        <v/>
      </c>
      <c r="X78" s="19"/>
      <c r="Y78" s="19"/>
      <c r="Z78" s="33" t="str">
        <f>IF(LEN('ÚHRADOVÝ KATALOG VZP - ZP'!P82)&gt;0,UPPER('ÚHRADOVÝ KATALOG VZP - ZP'!P82),"")</f>
        <v/>
      </c>
      <c r="AA78" s="33"/>
      <c r="AB78" s="33" t="str">
        <f>IF(LEN('ÚHRADOVÝ KATALOG VZP - ZP'!K82)&gt;0,UPPER('ÚHRADOVÝ KATALOG VZP - ZP'!K82),"")</f>
        <v/>
      </c>
      <c r="AC78" s="19" t="str">
        <f>IF(LEN('ÚHRADOVÝ KATALOG VZP - ZP'!L82)&gt;0,UPPER('ÚHRADOVÝ KATALOG VZP - ZP'!L82),"")</f>
        <v/>
      </c>
      <c r="AD78" s="19" t="str">
        <f>IF(LEN('ÚHRADOVÝ KATALOG VZP - ZP'!J82)&gt;0,UPPER('ÚHRADOVÝ KATALOG VZP - ZP'!J82),"")</f>
        <v/>
      </c>
      <c r="AE78" s="33"/>
      <c r="AF78" s="33"/>
      <c r="AG78" s="33" t="str">
        <f>IF(LEN('ÚHRADOVÝ KATALOG VZP - ZP'!M82)&gt;0,UPPER('ÚHRADOVÝ KATALOG VZP - ZP'!M82),"")</f>
        <v/>
      </c>
      <c r="AH78" s="33"/>
      <c r="AI78" s="33"/>
      <c r="AJ78" s="33"/>
    </row>
    <row r="79" spans="1:36" s="18" customFormat="1" x14ac:dyDescent="0.2">
      <c r="A79" s="33" t="str">
        <f>IF('VZP - KONTROLA'!R83="NE",IF(LEN('ÚHRADOVÝ KATALOG VZP - ZP'!B83)=0,UPPER('ÚHRADOVÝ KATALOG VZP - ZP'!A83),UPPER('ÚHRADOVÝ KATALOG VZP - ZP'!B83)),"")</f>
        <v/>
      </c>
      <c r="B79" s="33" t="str">
        <f>IF(LEN('ÚHRADOVÝ KATALOG VZP - ZP'!C83)&gt;0,UPPER(SUBSTITUTE('ÚHRADOVÝ KATALOG VZP - ZP'!C83,CHAR(10)," ")),"")</f>
        <v/>
      </c>
      <c r="C79" s="33" t="str">
        <f>IF(LEN('ÚHRADOVÝ KATALOG VZP - ZP'!D83)&gt;0,UPPER(SUBSTITUTE('ÚHRADOVÝ KATALOG VZP - ZP'!D83,CHAR(10)," ")),"")</f>
        <v/>
      </c>
      <c r="D79" s="33" t="str">
        <f>IF(LEN('ÚHRADOVÝ KATALOG VZP - ZP'!F83)&gt;0,UPPER('ÚHRADOVÝ KATALOG VZP - ZP'!F83),"")</f>
        <v/>
      </c>
      <c r="E79" s="33" t="str">
        <f>IF(LEN('ÚHRADOVÝ KATALOG VZP - ZP'!E83)&gt;0,UPPER('ÚHRADOVÝ KATALOG VZP - ZP'!E83),"")</f>
        <v/>
      </c>
      <c r="F79" s="33" t="str">
        <f>IF(LEN('ÚHRADOVÝ KATALOG VZP - ZP'!G83)&gt;0,UPPER('ÚHRADOVÝ KATALOG VZP - ZP'!G83),"")</f>
        <v/>
      </c>
      <c r="G79" s="33" t="str">
        <f>IF(LEN('ÚHRADOVÝ KATALOG VZP - ZP'!H83)&gt;0,UPPER('ÚHRADOVÝ KATALOG VZP - ZP'!H83),"")</f>
        <v/>
      </c>
      <c r="H79" s="33" t="str">
        <f>IF(LEN('ÚHRADOVÝ KATALOG VZP - ZP'!I83)&gt;0,UPPER('ÚHRADOVÝ KATALOG VZP - ZP'!I83),"")</f>
        <v/>
      </c>
      <c r="I79" s="19" t="str">
        <f>IF(LEN(KL!N79)&gt;0,ROUND(UPPER(KL!N79),2),"")</f>
        <v/>
      </c>
      <c r="J79" s="19" t="str">
        <f>IF('ÚHRADOVÝ KATALOG VZP - ZP'!N83&gt;0,ROUND(UPPER('ÚHRADOVÝ KATALOG VZP - ZP'!N83),2),"")</f>
        <v/>
      </c>
      <c r="K79" s="19"/>
      <c r="L79" s="33"/>
      <c r="M79" s="33"/>
      <c r="N79" s="33"/>
      <c r="O79" s="19"/>
      <c r="P79" s="33"/>
      <c r="Q79" s="33"/>
      <c r="R79" s="33"/>
      <c r="S79" s="33"/>
      <c r="T79" s="33" t="str">
        <f>IF(LEN(KL!P79)&gt;0,UPPER(KL!P79),"")</f>
        <v/>
      </c>
      <c r="U79" s="33"/>
      <c r="V79" s="19"/>
      <c r="W79" s="33" t="str">
        <f>IF(LEN('ÚHRADOVÝ KATALOG VZP - ZP'!Q83)&gt;0,UPPER('ÚHRADOVÝ KATALOG VZP - ZP'!Q83),"")</f>
        <v/>
      </c>
      <c r="X79" s="19"/>
      <c r="Y79" s="19"/>
      <c r="Z79" s="33" t="str">
        <f>IF(LEN('ÚHRADOVÝ KATALOG VZP - ZP'!P83)&gt;0,UPPER('ÚHRADOVÝ KATALOG VZP - ZP'!P83),"")</f>
        <v/>
      </c>
      <c r="AA79" s="33"/>
      <c r="AB79" s="33" t="str">
        <f>IF(LEN('ÚHRADOVÝ KATALOG VZP - ZP'!K83)&gt;0,UPPER('ÚHRADOVÝ KATALOG VZP - ZP'!K83),"")</f>
        <v/>
      </c>
      <c r="AC79" s="19" t="str">
        <f>IF(LEN('ÚHRADOVÝ KATALOG VZP - ZP'!L83)&gt;0,UPPER('ÚHRADOVÝ KATALOG VZP - ZP'!L83),"")</f>
        <v/>
      </c>
      <c r="AD79" s="19" t="str">
        <f>IF(LEN('ÚHRADOVÝ KATALOG VZP - ZP'!J83)&gt;0,UPPER('ÚHRADOVÝ KATALOG VZP - ZP'!J83),"")</f>
        <v/>
      </c>
      <c r="AE79" s="33"/>
      <c r="AF79" s="33"/>
      <c r="AG79" s="33" t="str">
        <f>IF(LEN('ÚHRADOVÝ KATALOG VZP - ZP'!M83)&gt;0,UPPER('ÚHRADOVÝ KATALOG VZP - ZP'!M83),"")</f>
        <v/>
      </c>
      <c r="AH79" s="33"/>
      <c r="AI79" s="33"/>
      <c r="AJ79" s="33"/>
    </row>
    <row r="80" spans="1:36" s="18" customFormat="1" x14ac:dyDescent="0.2">
      <c r="A80" s="33" t="str">
        <f>IF('VZP - KONTROLA'!R84="NE",IF(LEN('ÚHRADOVÝ KATALOG VZP - ZP'!B84)=0,UPPER('ÚHRADOVÝ KATALOG VZP - ZP'!A84),UPPER('ÚHRADOVÝ KATALOG VZP - ZP'!B84)),"")</f>
        <v/>
      </c>
      <c r="B80" s="33" t="str">
        <f>IF(LEN('ÚHRADOVÝ KATALOG VZP - ZP'!C84)&gt;0,UPPER(SUBSTITUTE('ÚHRADOVÝ KATALOG VZP - ZP'!C84,CHAR(10)," ")),"")</f>
        <v/>
      </c>
      <c r="C80" s="33" t="str">
        <f>IF(LEN('ÚHRADOVÝ KATALOG VZP - ZP'!D84)&gt;0,UPPER(SUBSTITUTE('ÚHRADOVÝ KATALOG VZP - ZP'!D84,CHAR(10)," ")),"")</f>
        <v/>
      </c>
      <c r="D80" s="33" t="str">
        <f>IF(LEN('ÚHRADOVÝ KATALOG VZP - ZP'!F84)&gt;0,UPPER('ÚHRADOVÝ KATALOG VZP - ZP'!F84),"")</f>
        <v/>
      </c>
      <c r="E80" s="33" t="str">
        <f>IF(LEN('ÚHRADOVÝ KATALOG VZP - ZP'!E84)&gt;0,UPPER('ÚHRADOVÝ KATALOG VZP - ZP'!E84),"")</f>
        <v/>
      </c>
      <c r="F80" s="33" t="str">
        <f>IF(LEN('ÚHRADOVÝ KATALOG VZP - ZP'!G84)&gt;0,UPPER('ÚHRADOVÝ KATALOG VZP - ZP'!G84),"")</f>
        <v/>
      </c>
      <c r="G80" s="33" t="str">
        <f>IF(LEN('ÚHRADOVÝ KATALOG VZP - ZP'!H84)&gt;0,UPPER('ÚHRADOVÝ KATALOG VZP - ZP'!H84),"")</f>
        <v/>
      </c>
      <c r="H80" s="33" t="str">
        <f>IF(LEN('ÚHRADOVÝ KATALOG VZP - ZP'!I84)&gt;0,UPPER('ÚHRADOVÝ KATALOG VZP - ZP'!I84),"")</f>
        <v/>
      </c>
      <c r="I80" s="19" t="str">
        <f>IF(LEN(KL!N80)&gt;0,ROUND(UPPER(KL!N80),2),"")</f>
        <v/>
      </c>
      <c r="J80" s="19" t="str">
        <f>IF('ÚHRADOVÝ KATALOG VZP - ZP'!N84&gt;0,ROUND(UPPER('ÚHRADOVÝ KATALOG VZP - ZP'!N84),2),"")</f>
        <v/>
      </c>
      <c r="K80" s="19"/>
      <c r="L80" s="33"/>
      <c r="M80" s="33"/>
      <c r="N80" s="33"/>
      <c r="O80" s="19"/>
      <c r="P80" s="33"/>
      <c r="Q80" s="33"/>
      <c r="R80" s="33"/>
      <c r="S80" s="33"/>
      <c r="T80" s="33" t="str">
        <f>IF(LEN(KL!P80)&gt;0,UPPER(KL!P80),"")</f>
        <v/>
      </c>
      <c r="U80" s="33"/>
      <c r="V80" s="19"/>
      <c r="W80" s="33" t="str">
        <f>IF(LEN('ÚHRADOVÝ KATALOG VZP - ZP'!Q84)&gt;0,UPPER('ÚHRADOVÝ KATALOG VZP - ZP'!Q84),"")</f>
        <v/>
      </c>
      <c r="X80" s="19"/>
      <c r="Y80" s="19"/>
      <c r="Z80" s="33" t="str">
        <f>IF(LEN('ÚHRADOVÝ KATALOG VZP - ZP'!P84)&gt;0,UPPER('ÚHRADOVÝ KATALOG VZP - ZP'!P84),"")</f>
        <v/>
      </c>
      <c r="AA80" s="33"/>
      <c r="AB80" s="33" t="str">
        <f>IF(LEN('ÚHRADOVÝ KATALOG VZP - ZP'!K84)&gt;0,UPPER('ÚHRADOVÝ KATALOG VZP - ZP'!K84),"")</f>
        <v/>
      </c>
      <c r="AC80" s="19" t="str">
        <f>IF(LEN('ÚHRADOVÝ KATALOG VZP - ZP'!L84)&gt;0,UPPER('ÚHRADOVÝ KATALOG VZP - ZP'!L84),"")</f>
        <v/>
      </c>
      <c r="AD80" s="19" t="str">
        <f>IF(LEN('ÚHRADOVÝ KATALOG VZP - ZP'!J84)&gt;0,UPPER('ÚHRADOVÝ KATALOG VZP - ZP'!J84),"")</f>
        <v/>
      </c>
      <c r="AE80" s="33"/>
      <c r="AF80" s="33"/>
      <c r="AG80" s="33" t="str">
        <f>IF(LEN('ÚHRADOVÝ KATALOG VZP - ZP'!M84)&gt;0,UPPER('ÚHRADOVÝ KATALOG VZP - ZP'!M84),"")</f>
        <v/>
      </c>
      <c r="AH80" s="33"/>
      <c r="AI80" s="33"/>
      <c r="AJ80" s="33"/>
    </row>
    <row r="81" spans="1:36" s="18" customFormat="1" x14ac:dyDescent="0.2">
      <c r="A81" s="33" t="str">
        <f>IF('VZP - KONTROLA'!R85="NE",IF(LEN('ÚHRADOVÝ KATALOG VZP - ZP'!B85)=0,UPPER('ÚHRADOVÝ KATALOG VZP - ZP'!A85),UPPER('ÚHRADOVÝ KATALOG VZP - ZP'!B85)),"")</f>
        <v/>
      </c>
      <c r="B81" s="33" t="str">
        <f>IF(LEN('ÚHRADOVÝ KATALOG VZP - ZP'!C85)&gt;0,UPPER(SUBSTITUTE('ÚHRADOVÝ KATALOG VZP - ZP'!C85,CHAR(10)," ")),"")</f>
        <v/>
      </c>
      <c r="C81" s="33" t="str">
        <f>IF(LEN('ÚHRADOVÝ KATALOG VZP - ZP'!D85)&gt;0,UPPER(SUBSTITUTE('ÚHRADOVÝ KATALOG VZP - ZP'!D85,CHAR(10)," ")),"")</f>
        <v/>
      </c>
      <c r="D81" s="33" t="str">
        <f>IF(LEN('ÚHRADOVÝ KATALOG VZP - ZP'!F85)&gt;0,UPPER('ÚHRADOVÝ KATALOG VZP - ZP'!F85),"")</f>
        <v/>
      </c>
      <c r="E81" s="33" t="str">
        <f>IF(LEN('ÚHRADOVÝ KATALOG VZP - ZP'!E85)&gt;0,UPPER('ÚHRADOVÝ KATALOG VZP - ZP'!E85),"")</f>
        <v/>
      </c>
      <c r="F81" s="33" t="str">
        <f>IF(LEN('ÚHRADOVÝ KATALOG VZP - ZP'!G85)&gt;0,UPPER('ÚHRADOVÝ KATALOG VZP - ZP'!G85),"")</f>
        <v/>
      </c>
      <c r="G81" s="33" t="str">
        <f>IF(LEN('ÚHRADOVÝ KATALOG VZP - ZP'!H85)&gt;0,UPPER('ÚHRADOVÝ KATALOG VZP - ZP'!H85),"")</f>
        <v/>
      </c>
      <c r="H81" s="33" t="str">
        <f>IF(LEN('ÚHRADOVÝ KATALOG VZP - ZP'!I85)&gt;0,UPPER('ÚHRADOVÝ KATALOG VZP - ZP'!I85),"")</f>
        <v/>
      </c>
      <c r="I81" s="19" t="str">
        <f>IF(LEN(KL!N81)&gt;0,ROUND(UPPER(KL!N81),2),"")</f>
        <v/>
      </c>
      <c r="J81" s="19" t="str">
        <f>IF('ÚHRADOVÝ KATALOG VZP - ZP'!N85&gt;0,ROUND(UPPER('ÚHRADOVÝ KATALOG VZP - ZP'!N85),2),"")</f>
        <v/>
      </c>
      <c r="K81" s="19"/>
      <c r="L81" s="33"/>
      <c r="M81" s="33"/>
      <c r="N81" s="33"/>
      <c r="O81" s="19"/>
      <c r="P81" s="33"/>
      <c r="Q81" s="33"/>
      <c r="R81" s="33"/>
      <c r="S81" s="33"/>
      <c r="T81" s="33" t="str">
        <f>IF(LEN(KL!P81)&gt;0,UPPER(KL!P81),"")</f>
        <v/>
      </c>
      <c r="U81" s="33"/>
      <c r="V81" s="19"/>
      <c r="W81" s="33" t="str">
        <f>IF(LEN('ÚHRADOVÝ KATALOG VZP - ZP'!Q85)&gt;0,UPPER('ÚHRADOVÝ KATALOG VZP - ZP'!Q85),"")</f>
        <v/>
      </c>
      <c r="X81" s="19"/>
      <c r="Y81" s="19"/>
      <c r="Z81" s="33" t="str">
        <f>IF(LEN('ÚHRADOVÝ KATALOG VZP - ZP'!P85)&gt;0,UPPER('ÚHRADOVÝ KATALOG VZP - ZP'!P85),"")</f>
        <v/>
      </c>
      <c r="AA81" s="33"/>
      <c r="AB81" s="33" t="str">
        <f>IF(LEN('ÚHRADOVÝ KATALOG VZP - ZP'!K85)&gt;0,UPPER('ÚHRADOVÝ KATALOG VZP - ZP'!K85),"")</f>
        <v/>
      </c>
      <c r="AC81" s="19" t="str">
        <f>IF(LEN('ÚHRADOVÝ KATALOG VZP - ZP'!L85)&gt;0,UPPER('ÚHRADOVÝ KATALOG VZP - ZP'!L85),"")</f>
        <v/>
      </c>
      <c r="AD81" s="19" t="str">
        <f>IF(LEN('ÚHRADOVÝ KATALOG VZP - ZP'!J85)&gt;0,UPPER('ÚHRADOVÝ KATALOG VZP - ZP'!J85),"")</f>
        <v/>
      </c>
      <c r="AE81" s="33"/>
      <c r="AF81" s="33"/>
      <c r="AG81" s="33" t="str">
        <f>IF(LEN('ÚHRADOVÝ KATALOG VZP - ZP'!M85)&gt;0,UPPER('ÚHRADOVÝ KATALOG VZP - ZP'!M85),"")</f>
        <v/>
      </c>
      <c r="AH81" s="33"/>
      <c r="AI81" s="33"/>
      <c r="AJ81" s="33"/>
    </row>
    <row r="82" spans="1:36" s="18" customFormat="1" x14ac:dyDescent="0.2">
      <c r="A82" s="33" t="str">
        <f>IF('VZP - KONTROLA'!R86="NE",IF(LEN('ÚHRADOVÝ KATALOG VZP - ZP'!B86)=0,UPPER('ÚHRADOVÝ KATALOG VZP - ZP'!A86),UPPER('ÚHRADOVÝ KATALOG VZP - ZP'!B86)),"")</f>
        <v/>
      </c>
      <c r="B82" s="33" t="str">
        <f>IF(LEN('ÚHRADOVÝ KATALOG VZP - ZP'!C86)&gt;0,UPPER(SUBSTITUTE('ÚHRADOVÝ KATALOG VZP - ZP'!C86,CHAR(10)," ")),"")</f>
        <v/>
      </c>
      <c r="C82" s="33" t="str">
        <f>IF(LEN('ÚHRADOVÝ KATALOG VZP - ZP'!D86)&gt;0,UPPER(SUBSTITUTE('ÚHRADOVÝ KATALOG VZP - ZP'!D86,CHAR(10)," ")),"")</f>
        <v/>
      </c>
      <c r="D82" s="33" t="str">
        <f>IF(LEN('ÚHRADOVÝ KATALOG VZP - ZP'!F86)&gt;0,UPPER('ÚHRADOVÝ KATALOG VZP - ZP'!F86),"")</f>
        <v/>
      </c>
      <c r="E82" s="33" t="str">
        <f>IF(LEN('ÚHRADOVÝ KATALOG VZP - ZP'!E86)&gt;0,UPPER('ÚHRADOVÝ KATALOG VZP - ZP'!E86),"")</f>
        <v/>
      </c>
      <c r="F82" s="33" t="str">
        <f>IF(LEN('ÚHRADOVÝ KATALOG VZP - ZP'!G86)&gt;0,UPPER('ÚHRADOVÝ KATALOG VZP - ZP'!G86),"")</f>
        <v/>
      </c>
      <c r="G82" s="33" t="str">
        <f>IF(LEN('ÚHRADOVÝ KATALOG VZP - ZP'!H86)&gt;0,UPPER('ÚHRADOVÝ KATALOG VZP - ZP'!H86),"")</f>
        <v/>
      </c>
      <c r="H82" s="33" t="str">
        <f>IF(LEN('ÚHRADOVÝ KATALOG VZP - ZP'!I86)&gt;0,UPPER('ÚHRADOVÝ KATALOG VZP - ZP'!I86),"")</f>
        <v/>
      </c>
      <c r="I82" s="19" t="str">
        <f>IF(LEN(KL!N82)&gt;0,ROUND(UPPER(KL!N82),2),"")</f>
        <v/>
      </c>
      <c r="J82" s="19" t="str">
        <f>IF('ÚHRADOVÝ KATALOG VZP - ZP'!N86&gt;0,ROUND(UPPER('ÚHRADOVÝ KATALOG VZP - ZP'!N86),2),"")</f>
        <v/>
      </c>
      <c r="K82" s="19"/>
      <c r="L82" s="33"/>
      <c r="M82" s="33"/>
      <c r="N82" s="33"/>
      <c r="O82" s="19"/>
      <c r="P82" s="33"/>
      <c r="Q82" s="33"/>
      <c r="R82" s="33"/>
      <c r="S82" s="33"/>
      <c r="T82" s="33" t="str">
        <f>IF(LEN(KL!P82)&gt;0,UPPER(KL!P82),"")</f>
        <v/>
      </c>
      <c r="U82" s="33"/>
      <c r="V82" s="19"/>
      <c r="W82" s="33" t="str">
        <f>IF(LEN('ÚHRADOVÝ KATALOG VZP - ZP'!Q86)&gt;0,UPPER('ÚHRADOVÝ KATALOG VZP - ZP'!Q86),"")</f>
        <v/>
      </c>
      <c r="X82" s="19"/>
      <c r="Y82" s="19"/>
      <c r="Z82" s="33" t="str">
        <f>IF(LEN('ÚHRADOVÝ KATALOG VZP - ZP'!P86)&gt;0,UPPER('ÚHRADOVÝ KATALOG VZP - ZP'!P86),"")</f>
        <v/>
      </c>
      <c r="AA82" s="33"/>
      <c r="AB82" s="33" t="str">
        <f>IF(LEN('ÚHRADOVÝ KATALOG VZP - ZP'!K86)&gt;0,UPPER('ÚHRADOVÝ KATALOG VZP - ZP'!K86),"")</f>
        <v/>
      </c>
      <c r="AC82" s="19" t="str">
        <f>IF(LEN('ÚHRADOVÝ KATALOG VZP - ZP'!L86)&gt;0,UPPER('ÚHRADOVÝ KATALOG VZP - ZP'!L86),"")</f>
        <v/>
      </c>
      <c r="AD82" s="19" t="str">
        <f>IF(LEN('ÚHRADOVÝ KATALOG VZP - ZP'!J86)&gt;0,UPPER('ÚHRADOVÝ KATALOG VZP - ZP'!J86),"")</f>
        <v/>
      </c>
      <c r="AE82" s="33"/>
      <c r="AF82" s="33"/>
      <c r="AG82" s="33" t="str">
        <f>IF(LEN('ÚHRADOVÝ KATALOG VZP - ZP'!M86)&gt;0,UPPER('ÚHRADOVÝ KATALOG VZP - ZP'!M86),"")</f>
        <v/>
      </c>
      <c r="AH82" s="33"/>
      <c r="AI82" s="33"/>
      <c r="AJ82" s="33"/>
    </row>
    <row r="83" spans="1:36" s="18" customFormat="1" x14ac:dyDescent="0.2">
      <c r="A83" s="33" t="str">
        <f>IF('VZP - KONTROLA'!R87="NE",IF(LEN('ÚHRADOVÝ KATALOG VZP - ZP'!B87)=0,UPPER('ÚHRADOVÝ KATALOG VZP - ZP'!A87),UPPER('ÚHRADOVÝ KATALOG VZP - ZP'!B87)),"")</f>
        <v/>
      </c>
      <c r="B83" s="33" t="str">
        <f>IF(LEN('ÚHRADOVÝ KATALOG VZP - ZP'!C87)&gt;0,UPPER(SUBSTITUTE('ÚHRADOVÝ KATALOG VZP - ZP'!C87,CHAR(10)," ")),"")</f>
        <v/>
      </c>
      <c r="C83" s="33" t="str">
        <f>IF(LEN('ÚHRADOVÝ KATALOG VZP - ZP'!D87)&gt;0,UPPER(SUBSTITUTE('ÚHRADOVÝ KATALOG VZP - ZP'!D87,CHAR(10)," ")),"")</f>
        <v/>
      </c>
      <c r="D83" s="33" t="str">
        <f>IF(LEN('ÚHRADOVÝ KATALOG VZP - ZP'!F87)&gt;0,UPPER('ÚHRADOVÝ KATALOG VZP - ZP'!F87),"")</f>
        <v/>
      </c>
      <c r="E83" s="33" t="str">
        <f>IF(LEN('ÚHRADOVÝ KATALOG VZP - ZP'!E87)&gt;0,UPPER('ÚHRADOVÝ KATALOG VZP - ZP'!E87),"")</f>
        <v/>
      </c>
      <c r="F83" s="33" t="str">
        <f>IF(LEN('ÚHRADOVÝ KATALOG VZP - ZP'!G87)&gt;0,UPPER('ÚHRADOVÝ KATALOG VZP - ZP'!G87),"")</f>
        <v/>
      </c>
      <c r="G83" s="33" t="str">
        <f>IF(LEN('ÚHRADOVÝ KATALOG VZP - ZP'!H87)&gt;0,UPPER('ÚHRADOVÝ KATALOG VZP - ZP'!H87),"")</f>
        <v/>
      </c>
      <c r="H83" s="33" t="str">
        <f>IF(LEN('ÚHRADOVÝ KATALOG VZP - ZP'!I87)&gt;0,UPPER('ÚHRADOVÝ KATALOG VZP - ZP'!I87),"")</f>
        <v/>
      </c>
      <c r="I83" s="19" t="str">
        <f>IF(LEN(KL!N83)&gt;0,ROUND(UPPER(KL!N83),2),"")</f>
        <v/>
      </c>
      <c r="J83" s="19" t="str">
        <f>IF('ÚHRADOVÝ KATALOG VZP - ZP'!N87&gt;0,ROUND(UPPER('ÚHRADOVÝ KATALOG VZP - ZP'!N87),2),"")</f>
        <v/>
      </c>
      <c r="K83" s="19"/>
      <c r="L83" s="33"/>
      <c r="M83" s="33"/>
      <c r="N83" s="33"/>
      <c r="O83" s="19"/>
      <c r="P83" s="33"/>
      <c r="Q83" s="33"/>
      <c r="R83" s="33"/>
      <c r="S83" s="33"/>
      <c r="T83" s="33" t="str">
        <f>IF(LEN(KL!P83)&gt;0,UPPER(KL!P83),"")</f>
        <v/>
      </c>
      <c r="U83" s="33"/>
      <c r="V83" s="19"/>
      <c r="W83" s="33" t="str">
        <f>IF(LEN('ÚHRADOVÝ KATALOG VZP - ZP'!Q87)&gt;0,UPPER('ÚHRADOVÝ KATALOG VZP - ZP'!Q87),"")</f>
        <v/>
      </c>
      <c r="X83" s="19"/>
      <c r="Y83" s="19"/>
      <c r="Z83" s="33" t="str">
        <f>IF(LEN('ÚHRADOVÝ KATALOG VZP - ZP'!P87)&gt;0,UPPER('ÚHRADOVÝ KATALOG VZP - ZP'!P87),"")</f>
        <v/>
      </c>
      <c r="AA83" s="33"/>
      <c r="AB83" s="33" t="str">
        <f>IF(LEN('ÚHRADOVÝ KATALOG VZP - ZP'!K87)&gt;0,UPPER('ÚHRADOVÝ KATALOG VZP - ZP'!K87),"")</f>
        <v/>
      </c>
      <c r="AC83" s="19" t="str">
        <f>IF(LEN('ÚHRADOVÝ KATALOG VZP - ZP'!L87)&gt;0,UPPER('ÚHRADOVÝ KATALOG VZP - ZP'!L87),"")</f>
        <v/>
      </c>
      <c r="AD83" s="19" t="str">
        <f>IF(LEN('ÚHRADOVÝ KATALOG VZP - ZP'!J87)&gt;0,UPPER('ÚHRADOVÝ KATALOG VZP - ZP'!J87),"")</f>
        <v/>
      </c>
      <c r="AE83" s="33"/>
      <c r="AF83" s="33"/>
      <c r="AG83" s="33" t="str">
        <f>IF(LEN('ÚHRADOVÝ KATALOG VZP - ZP'!M87)&gt;0,UPPER('ÚHRADOVÝ KATALOG VZP - ZP'!M87),"")</f>
        <v/>
      </c>
      <c r="AH83" s="33"/>
      <c r="AI83" s="33"/>
      <c r="AJ83" s="33"/>
    </row>
    <row r="84" spans="1:36" s="18" customFormat="1" x14ac:dyDescent="0.2">
      <c r="A84" s="33" t="str">
        <f>IF('VZP - KONTROLA'!R88="NE",IF(LEN('ÚHRADOVÝ KATALOG VZP - ZP'!B88)=0,UPPER('ÚHRADOVÝ KATALOG VZP - ZP'!A88),UPPER('ÚHRADOVÝ KATALOG VZP - ZP'!B88)),"")</f>
        <v/>
      </c>
      <c r="B84" s="33" t="str">
        <f>IF(LEN('ÚHRADOVÝ KATALOG VZP - ZP'!C88)&gt;0,UPPER(SUBSTITUTE('ÚHRADOVÝ KATALOG VZP - ZP'!C88,CHAR(10)," ")),"")</f>
        <v/>
      </c>
      <c r="C84" s="33" t="str">
        <f>IF(LEN('ÚHRADOVÝ KATALOG VZP - ZP'!D88)&gt;0,UPPER(SUBSTITUTE('ÚHRADOVÝ KATALOG VZP - ZP'!D88,CHAR(10)," ")),"")</f>
        <v/>
      </c>
      <c r="D84" s="33" t="str">
        <f>IF(LEN('ÚHRADOVÝ KATALOG VZP - ZP'!F88)&gt;0,UPPER('ÚHRADOVÝ KATALOG VZP - ZP'!F88),"")</f>
        <v/>
      </c>
      <c r="E84" s="33" t="str">
        <f>IF(LEN('ÚHRADOVÝ KATALOG VZP - ZP'!E88)&gt;0,UPPER('ÚHRADOVÝ KATALOG VZP - ZP'!E88),"")</f>
        <v/>
      </c>
      <c r="F84" s="33" t="str">
        <f>IF(LEN('ÚHRADOVÝ KATALOG VZP - ZP'!G88)&gt;0,UPPER('ÚHRADOVÝ KATALOG VZP - ZP'!G88),"")</f>
        <v/>
      </c>
      <c r="G84" s="33" t="str">
        <f>IF(LEN('ÚHRADOVÝ KATALOG VZP - ZP'!H88)&gt;0,UPPER('ÚHRADOVÝ KATALOG VZP - ZP'!H88),"")</f>
        <v/>
      </c>
      <c r="H84" s="33" t="str">
        <f>IF(LEN('ÚHRADOVÝ KATALOG VZP - ZP'!I88)&gt;0,UPPER('ÚHRADOVÝ KATALOG VZP - ZP'!I88),"")</f>
        <v/>
      </c>
      <c r="I84" s="19" t="str">
        <f>IF(LEN(KL!N84)&gt;0,ROUND(UPPER(KL!N84),2),"")</f>
        <v/>
      </c>
      <c r="J84" s="19" t="str">
        <f>IF('ÚHRADOVÝ KATALOG VZP - ZP'!N88&gt;0,ROUND(UPPER('ÚHRADOVÝ KATALOG VZP - ZP'!N88),2),"")</f>
        <v/>
      </c>
      <c r="K84" s="19"/>
      <c r="L84" s="33"/>
      <c r="M84" s="33"/>
      <c r="N84" s="33"/>
      <c r="O84" s="19"/>
      <c r="P84" s="33"/>
      <c r="Q84" s="33"/>
      <c r="R84" s="33"/>
      <c r="S84" s="33"/>
      <c r="T84" s="33" t="str">
        <f>IF(LEN(KL!P84)&gt;0,UPPER(KL!P84),"")</f>
        <v/>
      </c>
      <c r="U84" s="33"/>
      <c r="V84" s="19"/>
      <c r="W84" s="33" t="str">
        <f>IF(LEN('ÚHRADOVÝ KATALOG VZP - ZP'!Q88)&gt;0,UPPER('ÚHRADOVÝ KATALOG VZP - ZP'!Q88),"")</f>
        <v/>
      </c>
      <c r="X84" s="19"/>
      <c r="Y84" s="19"/>
      <c r="Z84" s="33" t="str">
        <f>IF(LEN('ÚHRADOVÝ KATALOG VZP - ZP'!P88)&gt;0,UPPER('ÚHRADOVÝ KATALOG VZP - ZP'!P88),"")</f>
        <v/>
      </c>
      <c r="AA84" s="33"/>
      <c r="AB84" s="33" t="str">
        <f>IF(LEN('ÚHRADOVÝ KATALOG VZP - ZP'!K88)&gt;0,UPPER('ÚHRADOVÝ KATALOG VZP - ZP'!K88),"")</f>
        <v/>
      </c>
      <c r="AC84" s="19" t="str">
        <f>IF(LEN('ÚHRADOVÝ KATALOG VZP - ZP'!L88)&gt;0,UPPER('ÚHRADOVÝ KATALOG VZP - ZP'!L88),"")</f>
        <v/>
      </c>
      <c r="AD84" s="19" t="str">
        <f>IF(LEN('ÚHRADOVÝ KATALOG VZP - ZP'!J88)&gt;0,UPPER('ÚHRADOVÝ KATALOG VZP - ZP'!J88),"")</f>
        <v/>
      </c>
      <c r="AE84" s="33"/>
      <c r="AF84" s="33"/>
      <c r="AG84" s="33" t="str">
        <f>IF(LEN('ÚHRADOVÝ KATALOG VZP - ZP'!M88)&gt;0,UPPER('ÚHRADOVÝ KATALOG VZP - ZP'!M88),"")</f>
        <v/>
      </c>
      <c r="AH84" s="33"/>
      <c r="AI84" s="33"/>
      <c r="AJ84" s="33"/>
    </row>
    <row r="85" spans="1:36" s="18" customFormat="1" x14ac:dyDescent="0.2">
      <c r="A85" s="33" t="str">
        <f>IF('VZP - KONTROLA'!R89="NE",IF(LEN('ÚHRADOVÝ KATALOG VZP - ZP'!B89)=0,UPPER('ÚHRADOVÝ KATALOG VZP - ZP'!A89),UPPER('ÚHRADOVÝ KATALOG VZP - ZP'!B89)),"")</f>
        <v/>
      </c>
      <c r="B85" s="33" t="str">
        <f>IF(LEN('ÚHRADOVÝ KATALOG VZP - ZP'!C89)&gt;0,UPPER(SUBSTITUTE('ÚHRADOVÝ KATALOG VZP - ZP'!C89,CHAR(10)," ")),"")</f>
        <v/>
      </c>
      <c r="C85" s="33" t="str">
        <f>IF(LEN('ÚHRADOVÝ KATALOG VZP - ZP'!D89)&gt;0,UPPER(SUBSTITUTE('ÚHRADOVÝ KATALOG VZP - ZP'!D89,CHAR(10)," ")),"")</f>
        <v/>
      </c>
      <c r="D85" s="33" t="str">
        <f>IF(LEN('ÚHRADOVÝ KATALOG VZP - ZP'!F89)&gt;0,UPPER('ÚHRADOVÝ KATALOG VZP - ZP'!F89),"")</f>
        <v/>
      </c>
      <c r="E85" s="33" t="str">
        <f>IF(LEN('ÚHRADOVÝ KATALOG VZP - ZP'!E89)&gt;0,UPPER('ÚHRADOVÝ KATALOG VZP - ZP'!E89),"")</f>
        <v/>
      </c>
      <c r="F85" s="33" t="str">
        <f>IF(LEN('ÚHRADOVÝ KATALOG VZP - ZP'!G89)&gt;0,UPPER('ÚHRADOVÝ KATALOG VZP - ZP'!G89),"")</f>
        <v/>
      </c>
      <c r="G85" s="33" t="str">
        <f>IF(LEN('ÚHRADOVÝ KATALOG VZP - ZP'!H89)&gt;0,UPPER('ÚHRADOVÝ KATALOG VZP - ZP'!H89),"")</f>
        <v/>
      </c>
      <c r="H85" s="33" t="str">
        <f>IF(LEN('ÚHRADOVÝ KATALOG VZP - ZP'!I89)&gt;0,UPPER('ÚHRADOVÝ KATALOG VZP - ZP'!I89),"")</f>
        <v/>
      </c>
      <c r="I85" s="19" t="str">
        <f>IF(LEN(KL!N85)&gt;0,ROUND(UPPER(KL!N85),2),"")</f>
        <v/>
      </c>
      <c r="J85" s="19" t="str">
        <f>IF('ÚHRADOVÝ KATALOG VZP - ZP'!N89&gt;0,ROUND(UPPER('ÚHRADOVÝ KATALOG VZP - ZP'!N89),2),"")</f>
        <v/>
      </c>
      <c r="K85" s="19"/>
      <c r="L85" s="33"/>
      <c r="M85" s="33"/>
      <c r="N85" s="33"/>
      <c r="O85" s="19"/>
      <c r="P85" s="33"/>
      <c r="Q85" s="33"/>
      <c r="R85" s="33"/>
      <c r="S85" s="33"/>
      <c r="T85" s="33" t="str">
        <f>IF(LEN(KL!P85)&gt;0,UPPER(KL!P85),"")</f>
        <v/>
      </c>
      <c r="U85" s="33"/>
      <c r="V85" s="19"/>
      <c r="W85" s="33" t="str">
        <f>IF(LEN('ÚHRADOVÝ KATALOG VZP - ZP'!Q89)&gt;0,UPPER('ÚHRADOVÝ KATALOG VZP - ZP'!Q89),"")</f>
        <v/>
      </c>
      <c r="X85" s="19"/>
      <c r="Y85" s="19"/>
      <c r="Z85" s="33" t="str">
        <f>IF(LEN('ÚHRADOVÝ KATALOG VZP - ZP'!P89)&gt;0,UPPER('ÚHRADOVÝ KATALOG VZP - ZP'!P89),"")</f>
        <v/>
      </c>
      <c r="AA85" s="33"/>
      <c r="AB85" s="33" t="str">
        <f>IF(LEN('ÚHRADOVÝ KATALOG VZP - ZP'!K89)&gt;0,UPPER('ÚHRADOVÝ KATALOG VZP - ZP'!K89),"")</f>
        <v/>
      </c>
      <c r="AC85" s="19" t="str">
        <f>IF(LEN('ÚHRADOVÝ KATALOG VZP - ZP'!L89)&gt;0,UPPER('ÚHRADOVÝ KATALOG VZP - ZP'!L89),"")</f>
        <v/>
      </c>
      <c r="AD85" s="19" t="str">
        <f>IF(LEN('ÚHRADOVÝ KATALOG VZP - ZP'!J89)&gt;0,UPPER('ÚHRADOVÝ KATALOG VZP - ZP'!J89),"")</f>
        <v/>
      </c>
      <c r="AE85" s="33"/>
      <c r="AF85" s="33"/>
      <c r="AG85" s="33" t="str">
        <f>IF(LEN('ÚHRADOVÝ KATALOG VZP - ZP'!M89)&gt;0,UPPER('ÚHRADOVÝ KATALOG VZP - ZP'!M89),"")</f>
        <v/>
      </c>
      <c r="AH85" s="33"/>
      <c r="AI85" s="33"/>
      <c r="AJ85" s="33"/>
    </row>
    <row r="86" spans="1:36" s="18" customFormat="1" x14ac:dyDescent="0.2">
      <c r="A86" s="33" t="str">
        <f>IF('VZP - KONTROLA'!R90="NE",IF(LEN('ÚHRADOVÝ KATALOG VZP - ZP'!B90)=0,UPPER('ÚHRADOVÝ KATALOG VZP - ZP'!A90),UPPER('ÚHRADOVÝ KATALOG VZP - ZP'!B90)),"")</f>
        <v/>
      </c>
      <c r="B86" s="33" t="str">
        <f>IF(LEN('ÚHRADOVÝ KATALOG VZP - ZP'!C90)&gt;0,UPPER(SUBSTITUTE('ÚHRADOVÝ KATALOG VZP - ZP'!C90,CHAR(10)," ")),"")</f>
        <v/>
      </c>
      <c r="C86" s="33" t="str">
        <f>IF(LEN('ÚHRADOVÝ KATALOG VZP - ZP'!D90)&gt;0,UPPER(SUBSTITUTE('ÚHRADOVÝ KATALOG VZP - ZP'!D90,CHAR(10)," ")),"")</f>
        <v/>
      </c>
      <c r="D86" s="33" t="str">
        <f>IF(LEN('ÚHRADOVÝ KATALOG VZP - ZP'!F90)&gt;0,UPPER('ÚHRADOVÝ KATALOG VZP - ZP'!F90),"")</f>
        <v/>
      </c>
      <c r="E86" s="33" t="str">
        <f>IF(LEN('ÚHRADOVÝ KATALOG VZP - ZP'!E90)&gt;0,UPPER('ÚHRADOVÝ KATALOG VZP - ZP'!E90),"")</f>
        <v/>
      </c>
      <c r="F86" s="33" t="str">
        <f>IF(LEN('ÚHRADOVÝ KATALOG VZP - ZP'!G90)&gt;0,UPPER('ÚHRADOVÝ KATALOG VZP - ZP'!G90),"")</f>
        <v/>
      </c>
      <c r="G86" s="33" t="str">
        <f>IF(LEN('ÚHRADOVÝ KATALOG VZP - ZP'!H90)&gt;0,UPPER('ÚHRADOVÝ KATALOG VZP - ZP'!H90),"")</f>
        <v/>
      </c>
      <c r="H86" s="33" t="str">
        <f>IF(LEN('ÚHRADOVÝ KATALOG VZP - ZP'!I90)&gt;0,UPPER('ÚHRADOVÝ KATALOG VZP - ZP'!I90),"")</f>
        <v/>
      </c>
      <c r="I86" s="19" t="str">
        <f>IF(LEN(KL!N86)&gt;0,ROUND(UPPER(KL!N86),2),"")</f>
        <v/>
      </c>
      <c r="J86" s="19" t="str">
        <f>IF('ÚHRADOVÝ KATALOG VZP - ZP'!N90&gt;0,ROUND(UPPER('ÚHRADOVÝ KATALOG VZP - ZP'!N90),2),"")</f>
        <v/>
      </c>
      <c r="K86" s="19"/>
      <c r="L86" s="33"/>
      <c r="M86" s="33"/>
      <c r="N86" s="33"/>
      <c r="O86" s="19"/>
      <c r="P86" s="33"/>
      <c r="Q86" s="33"/>
      <c r="R86" s="33"/>
      <c r="S86" s="33"/>
      <c r="T86" s="33" t="str">
        <f>IF(LEN(KL!P86)&gt;0,UPPER(KL!P86),"")</f>
        <v/>
      </c>
      <c r="U86" s="33"/>
      <c r="V86" s="19"/>
      <c r="W86" s="33" t="str">
        <f>IF(LEN('ÚHRADOVÝ KATALOG VZP - ZP'!Q90)&gt;0,UPPER('ÚHRADOVÝ KATALOG VZP - ZP'!Q90),"")</f>
        <v/>
      </c>
      <c r="X86" s="19"/>
      <c r="Y86" s="19"/>
      <c r="Z86" s="33" t="str">
        <f>IF(LEN('ÚHRADOVÝ KATALOG VZP - ZP'!P90)&gt;0,UPPER('ÚHRADOVÝ KATALOG VZP - ZP'!P90),"")</f>
        <v/>
      </c>
      <c r="AA86" s="33"/>
      <c r="AB86" s="33" t="str">
        <f>IF(LEN('ÚHRADOVÝ KATALOG VZP - ZP'!K90)&gt;0,UPPER('ÚHRADOVÝ KATALOG VZP - ZP'!K90),"")</f>
        <v/>
      </c>
      <c r="AC86" s="19" t="str">
        <f>IF(LEN('ÚHRADOVÝ KATALOG VZP - ZP'!L90)&gt;0,UPPER('ÚHRADOVÝ KATALOG VZP - ZP'!L90),"")</f>
        <v/>
      </c>
      <c r="AD86" s="19" t="str">
        <f>IF(LEN('ÚHRADOVÝ KATALOG VZP - ZP'!J90)&gt;0,UPPER('ÚHRADOVÝ KATALOG VZP - ZP'!J90),"")</f>
        <v/>
      </c>
      <c r="AE86" s="33"/>
      <c r="AF86" s="33"/>
      <c r="AG86" s="33" t="str">
        <f>IF(LEN('ÚHRADOVÝ KATALOG VZP - ZP'!M90)&gt;0,UPPER('ÚHRADOVÝ KATALOG VZP - ZP'!M90),"")</f>
        <v/>
      </c>
      <c r="AH86" s="33"/>
      <c r="AI86" s="33"/>
      <c r="AJ86" s="33"/>
    </row>
    <row r="87" spans="1:36" s="18" customFormat="1" x14ac:dyDescent="0.2">
      <c r="A87" s="33" t="str">
        <f>IF('VZP - KONTROLA'!R91="NE",IF(LEN('ÚHRADOVÝ KATALOG VZP - ZP'!B91)=0,UPPER('ÚHRADOVÝ KATALOG VZP - ZP'!A91),UPPER('ÚHRADOVÝ KATALOG VZP - ZP'!B91)),"")</f>
        <v/>
      </c>
      <c r="B87" s="33" t="str">
        <f>IF(LEN('ÚHRADOVÝ KATALOG VZP - ZP'!C91)&gt;0,UPPER(SUBSTITUTE('ÚHRADOVÝ KATALOG VZP - ZP'!C91,CHAR(10)," ")),"")</f>
        <v/>
      </c>
      <c r="C87" s="33" t="str">
        <f>IF(LEN('ÚHRADOVÝ KATALOG VZP - ZP'!D91)&gt;0,UPPER(SUBSTITUTE('ÚHRADOVÝ KATALOG VZP - ZP'!D91,CHAR(10)," ")),"")</f>
        <v/>
      </c>
      <c r="D87" s="33" t="str">
        <f>IF(LEN('ÚHRADOVÝ KATALOG VZP - ZP'!F91)&gt;0,UPPER('ÚHRADOVÝ KATALOG VZP - ZP'!F91),"")</f>
        <v/>
      </c>
      <c r="E87" s="33" t="str">
        <f>IF(LEN('ÚHRADOVÝ KATALOG VZP - ZP'!E91)&gt;0,UPPER('ÚHRADOVÝ KATALOG VZP - ZP'!E91),"")</f>
        <v/>
      </c>
      <c r="F87" s="33" t="str">
        <f>IF(LEN('ÚHRADOVÝ KATALOG VZP - ZP'!G91)&gt;0,UPPER('ÚHRADOVÝ KATALOG VZP - ZP'!G91),"")</f>
        <v/>
      </c>
      <c r="G87" s="33" t="str">
        <f>IF(LEN('ÚHRADOVÝ KATALOG VZP - ZP'!H91)&gt;0,UPPER('ÚHRADOVÝ KATALOG VZP - ZP'!H91),"")</f>
        <v/>
      </c>
      <c r="H87" s="33" t="str">
        <f>IF(LEN('ÚHRADOVÝ KATALOG VZP - ZP'!I91)&gt;0,UPPER('ÚHRADOVÝ KATALOG VZP - ZP'!I91),"")</f>
        <v/>
      </c>
      <c r="I87" s="19" t="str">
        <f>IF(LEN(KL!N87)&gt;0,ROUND(UPPER(KL!N87),2),"")</f>
        <v/>
      </c>
      <c r="J87" s="19" t="str">
        <f>IF('ÚHRADOVÝ KATALOG VZP - ZP'!N91&gt;0,ROUND(UPPER('ÚHRADOVÝ KATALOG VZP - ZP'!N91),2),"")</f>
        <v/>
      </c>
      <c r="K87" s="19"/>
      <c r="L87" s="33"/>
      <c r="M87" s="33"/>
      <c r="N87" s="33"/>
      <c r="O87" s="19"/>
      <c r="P87" s="33"/>
      <c r="Q87" s="33"/>
      <c r="R87" s="33"/>
      <c r="S87" s="33"/>
      <c r="T87" s="33" t="str">
        <f>IF(LEN(KL!P87)&gt;0,UPPER(KL!P87),"")</f>
        <v/>
      </c>
      <c r="U87" s="33"/>
      <c r="V87" s="19"/>
      <c r="W87" s="33" t="str">
        <f>IF(LEN('ÚHRADOVÝ KATALOG VZP - ZP'!Q91)&gt;0,UPPER('ÚHRADOVÝ KATALOG VZP - ZP'!Q91),"")</f>
        <v/>
      </c>
      <c r="X87" s="19"/>
      <c r="Y87" s="19"/>
      <c r="Z87" s="33" t="str">
        <f>IF(LEN('ÚHRADOVÝ KATALOG VZP - ZP'!P91)&gt;0,UPPER('ÚHRADOVÝ KATALOG VZP - ZP'!P91),"")</f>
        <v/>
      </c>
      <c r="AA87" s="33"/>
      <c r="AB87" s="33" t="str">
        <f>IF(LEN('ÚHRADOVÝ KATALOG VZP - ZP'!K91)&gt;0,UPPER('ÚHRADOVÝ KATALOG VZP - ZP'!K91),"")</f>
        <v/>
      </c>
      <c r="AC87" s="19" t="str">
        <f>IF(LEN('ÚHRADOVÝ KATALOG VZP - ZP'!L91)&gt;0,UPPER('ÚHRADOVÝ KATALOG VZP - ZP'!L91),"")</f>
        <v/>
      </c>
      <c r="AD87" s="19" t="str">
        <f>IF(LEN('ÚHRADOVÝ KATALOG VZP - ZP'!J91)&gt;0,UPPER('ÚHRADOVÝ KATALOG VZP - ZP'!J91),"")</f>
        <v/>
      </c>
      <c r="AE87" s="33"/>
      <c r="AF87" s="33"/>
      <c r="AG87" s="33" t="str">
        <f>IF(LEN('ÚHRADOVÝ KATALOG VZP - ZP'!M91)&gt;0,UPPER('ÚHRADOVÝ KATALOG VZP - ZP'!M91),"")</f>
        <v/>
      </c>
      <c r="AH87" s="33"/>
      <c r="AI87" s="33"/>
      <c r="AJ87" s="33"/>
    </row>
    <row r="88" spans="1:36" s="18" customFormat="1" x14ac:dyDescent="0.2">
      <c r="A88" s="33" t="str">
        <f>IF('VZP - KONTROLA'!R92="NE",IF(LEN('ÚHRADOVÝ KATALOG VZP - ZP'!B92)=0,UPPER('ÚHRADOVÝ KATALOG VZP - ZP'!A92),UPPER('ÚHRADOVÝ KATALOG VZP - ZP'!B92)),"")</f>
        <v/>
      </c>
      <c r="B88" s="33" t="str">
        <f>IF(LEN('ÚHRADOVÝ KATALOG VZP - ZP'!C92)&gt;0,UPPER(SUBSTITUTE('ÚHRADOVÝ KATALOG VZP - ZP'!C92,CHAR(10)," ")),"")</f>
        <v/>
      </c>
      <c r="C88" s="33" t="str">
        <f>IF(LEN('ÚHRADOVÝ KATALOG VZP - ZP'!D92)&gt;0,UPPER(SUBSTITUTE('ÚHRADOVÝ KATALOG VZP - ZP'!D92,CHAR(10)," ")),"")</f>
        <v/>
      </c>
      <c r="D88" s="33" t="str">
        <f>IF(LEN('ÚHRADOVÝ KATALOG VZP - ZP'!F92)&gt;0,UPPER('ÚHRADOVÝ KATALOG VZP - ZP'!F92),"")</f>
        <v/>
      </c>
      <c r="E88" s="33" t="str">
        <f>IF(LEN('ÚHRADOVÝ KATALOG VZP - ZP'!E92)&gt;0,UPPER('ÚHRADOVÝ KATALOG VZP - ZP'!E92),"")</f>
        <v/>
      </c>
      <c r="F88" s="33" t="str">
        <f>IF(LEN('ÚHRADOVÝ KATALOG VZP - ZP'!G92)&gt;0,UPPER('ÚHRADOVÝ KATALOG VZP - ZP'!G92),"")</f>
        <v/>
      </c>
      <c r="G88" s="33" t="str">
        <f>IF(LEN('ÚHRADOVÝ KATALOG VZP - ZP'!H92)&gt;0,UPPER('ÚHRADOVÝ KATALOG VZP - ZP'!H92),"")</f>
        <v/>
      </c>
      <c r="H88" s="33" t="str">
        <f>IF(LEN('ÚHRADOVÝ KATALOG VZP - ZP'!I92)&gt;0,UPPER('ÚHRADOVÝ KATALOG VZP - ZP'!I92),"")</f>
        <v/>
      </c>
      <c r="I88" s="19" t="str">
        <f>IF(LEN(KL!N88)&gt;0,ROUND(UPPER(KL!N88),2),"")</f>
        <v/>
      </c>
      <c r="J88" s="19" t="str">
        <f>IF('ÚHRADOVÝ KATALOG VZP - ZP'!N92&gt;0,ROUND(UPPER('ÚHRADOVÝ KATALOG VZP - ZP'!N92),2),"")</f>
        <v/>
      </c>
      <c r="K88" s="19"/>
      <c r="L88" s="33"/>
      <c r="M88" s="33"/>
      <c r="N88" s="33"/>
      <c r="O88" s="19"/>
      <c r="P88" s="33"/>
      <c r="Q88" s="33"/>
      <c r="R88" s="33"/>
      <c r="S88" s="33"/>
      <c r="T88" s="33" t="str">
        <f>IF(LEN(KL!P88)&gt;0,UPPER(KL!P88),"")</f>
        <v/>
      </c>
      <c r="U88" s="33"/>
      <c r="V88" s="19"/>
      <c r="W88" s="33" t="str">
        <f>IF(LEN('ÚHRADOVÝ KATALOG VZP - ZP'!Q92)&gt;0,UPPER('ÚHRADOVÝ KATALOG VZP - ZP'!Q92),"")</f>
        <v/>
      </c>
      <c r="X88" s="19"/>
      <c r="Y88" s="19"/>
      <c r="Z88" s="33" t="str">
        <f>IF(LEN('ÚHRADOVÝ KATALOG VZP - ZP'!P92)&gt;0,UPPER('ÚHRADOVÝ KATALOG VZP - ZP'!P92),"")</f>
        <v/>
      </c>
      <c r="AA88" s="33"/>
      <c r="AB88" s="33" t="str">
        <f>IF(LEN('ÚHRADOVÝ KATALOG VZP - ZP'!K92)&gt;0,UPPER('ÚHRADOVÝ KATALOG VZP - ZP'!K92),"")</f>
        <v/>
      </c>
      <c r="AC88" s="19" t="str">
        <f>IF(LEN('ÚHRADOVÝ KATALOG VZP - ZP'!L92)&gt;0,UPPER('ÚHRADOVÝ KATALOG VZP - ZP'!L92),"")</f>
        <v/>
      </c>
      <c r="AD88" s="19" t="str">
        <f>IF(LEN('ÚHRADOVÝ KATALOG VZP - ZP'!J92)&gt;0,UPPER('ÚHRADOVÝ KATALOG VZP - ZP'!J92),"")</f>
        <v/>
      </c>
      <c r="AE88" s="33"/>
      <c r="AF88" s="33"/>
      <c r="AG88" s="33" t="str">
        <f>IF(LEN('ÚHRADOVÝ KATALOG VZP - ZP'!M92)&gt;0,UPPER('ÚHRADOVÝ KATALOG VZP - ZP'!M92),"")</f>
        <v/>
      </c>
      <c r="AH88" s="33"/>
      <c r="AI88" s="33"/>
      <c r="AJ88" s="33"/>
    </row>
    <row r="89" spans="1:36" s="18" customFormat="1" x14ac:dyDescent="0.2">
      <c r="A89" s="33" t="str">
        <f>IF('VZP - KONTROLA'!R93="NE",IF(LEN('ÚHRADOVÝ KATALOG VZP - ZP'!B93)=0,UPPER('ÚHRADOVÝ KATALOG VZP - ZP'!A93),UPPER('ÚHRADOVÝ KATALOG VZP - ZP'!B93)),"")</f>
        <v/>
      </c>
      <c r="B89" s="33" t="str">
        <f>IF(LEN('ÚHRADOVÝ KATALOG VZP - ZP'!C93)&gt;0,UPPER(SUBSTITUTE('ÚHRADOVÝ KATALOG VZP - ZP'!C93,CHAR(10)," ")),"")</f>
        <v/>
      </c>
      <c r="C89" s="33" t="str">
        <f>IF(LEN('ÚHRADOVÝ KATALOG VZP - ZP'!D93)&gt;0,UPPER(SUBSTITUTE('ÚHRADOVÝ KATALOG VZP - ZP'!D93,CHAR(10)," ")),"")</f>
        <v/>
      </c>
      <c r="D89" s="33" t="str">
        <f>IF(LEN('ÚHRADOVÝ KATALOG VZP - ZP'!F93)&gt;0,UPPER('ÚHRADOVÝ KATALOG VZP - ZP'!F93),"")</f>
        <v/>
      </c>
      <c r="E89" s="33" t="str">
        <f>IF(LEN('ÚHRADOVÝ KATALOG VZP - ZP'!E93)&gt;0,UPPER('ÚHRADOVÝ KATALOG VZP - ZP'!E93),"")</f>
        <v/>
      </c>
      <c r="F89" s="33" t="str">
        <f>IF(LEN('ÚHRADOVÝ KATALOG VZP - ZP'!G93)&gt;0,UPPER('ÚHRADOVÝ KATALOG VZP - ZP'!G93),"")</f>
        <v/>
      </c>
      <c r="G89" s="33" t="str">
        <f>IF(LEN('ÚHRADOVÝ KATALOG VZP - ZP'!H93)&gt;0,UPPER('ÚHRADOVÝ KATALOG VZP - ZP'!H93),"")</f>
        <v/>
      </c>
      <c r="H89" s="33" t="str">
        <f>IF(LEN('ÚHRADOVÝ KATALOG VZP - ZP'!I93)&gt;0,UPPER('ÚHRADOVÝ KATALOG VZP - ZP'!I93),"")</f>
        <v/>
      </c>
      <c r="I89" s="19" t="str">
        <f>IF(LEN(KL!N89)&gt;0,ROUND(UPPER(KL!N89),2),"")</f>
        <v/>
      </c>
      <c r="J89" s="19" t="str">
        <f>IF('ÚHRADOVÝ KATALOG VZP - ZP'!N93&gt;0,ROUND(UPPER('ÚHRADOVÝ KATALOG VZP - ZP'!N93),2),"")</f>
        <v/>
      </c>
      <c r="K89" s="19"/>
      <c r="L89" s="33"/>
      <c r="M89" s="33"/>
      <c r="N89" s="33"/>
      <c r="O89" s="19"/>
      <c r="P89" s="33"/>
      <c r="Q89" s="33"/>
      <c r="R89" s="33"/>
      <c r="S89" s="33"/>
      <c r="T89" s="33" t="str">
        <f>IF(LEN(KL!P89)&gt;0,UPPER(KL!P89),"")</f>
        <v/>
      </c>
      <c r="U89" s="33"/>
      <c r="V89" s="19"/>
      <c r="W89" s="33" t="str">
        <f>IF(LEN('ÚHRADOVÝ KATALOG VZP - ZP'!Q93)&gt;0,UPPER('ÚHRADOVÝ KATALOG VZP - ZP'!Q93),"")</f>
        <v/>
      </c>
      <c r="X89" s="19"/>
      <c r="Y89" s="19"/>
      <c r="Z89" s="33" t="str">
        <f>IF(LEN('ÚHRADOVÝ KATALOG VZP - ZP'!P93)&gt;0,UPPER('ÚHRADOVÝ KATALOG VZP - ZP'!P93),"")</f>
        <v/>
      </c>
      <c r="AA89" s="33"/>
      <c r="AB89" s="33" t="str">
        <f>IF(LEN('ÚHRADOVÝ KATALOG VZP - ZP'!K93)&gt;0,UPPER('ÚHRADOVÝ KATALOG VZP - ZP'!K93),"")</f>
        <v/>
      </c>
      <c r="AC89" s="19" t="str">
        <f>IF(LEN('ÚHRADOVÝ KATALOG VZP - ZP'!L93)&gt;0,UPPER('ÚHRADOVÝ KATALOG VZP - ZP'!L93),"")</f>
        <v/>
      </c>
      <c r="AD89" s="19" t="str">
        <f>IF(LEN('ÚHRADOVÝ KATALOG VZP - ZP'!J93)&gt;0,UPPER('ÚHRADOVÝ KATALOG VZP - ZP'!J93),"")</f>
        <v/>
      </c>
      <c r="AE89" s="33"/>
      <c r="AF89" s="33"/>
      <c r="AG89" s="33" t="str">
        <f>IF(LEN('ÚHRADOVÝ KATALOG VZP - ZP'!M93)&gt;0,UPPER('ÚHRADOVÝ KATALOG VZP - ZP'!M93),"")</f>
        <v/>
      </c>
      <c r="AH89" s="33"/>
      <c r="AI89" s="33"/>
      <c r="AJ89" s="33"/>
    </row>
    <row r="90" spans="1:36" s="18" customFormat="1" x14ac:dyDescent="0.2">
      <c r="A90" s="33" t="str">
        <f>IF('VZP - KONTROLA'!R94="NE",IF(LEN('ÚHRADOVÝ KATALOG VZP - ZP'!B94)=0,UPPER('ÚHRADOVÝ KATALOG VZP - ZP'!A94),UPPER('ÚHRADOVÝ KATALOG VZP - ZP'!B94)),"")</f>
        <v/>
      </c>
      <c r="B90" s="33" t="str">
        <f>IF(LEN('ÚHRADOVÝ KATALOG VZP - ZP'!C94)&gt;0,UPPER(SUBSTITUTE('ÚHRADOVÝ KATALOG VZP - ZP'!C94,CHAR(10)," ")),"")</f>
        <v/>
      </c>
      <c r="C90" s="33" t="str">
        <f>IF(LEN('ÚHRADOVÝ KATALOG VZP - ZP'!D94)&gt;0,UPPER(SUBSTITUTE('ÚHRADOVÝ KATALOG VZP - ZP'!D94,CHAR(10)," ")),"")</f>
        <v/>
      </c>
      <c r="D90" s="33" t="str">
        <f>IF(LEN('ÚHRADOVÝ KATALOG VZP - ZP'!F94)&gt;0,UPPER('ÚHRADOVÝ KATALOG VZP - ZP'!F94),"")</f>
        <v/>
      </c>
      <c r="E90" s="33" t="str">
        <f>IF(LEN('ÚHRADOVÝ KATALOG VZP - ZP'!E94)&gt;0,UPPER('ÚHRADOVÝ KATALOG VZP - ZP'!E94),"")</f>
        <v/>
      </c>
      <c r="F90" s="33" t="str">
        <f>IF(LEN('ÚHRADOVÝ KATALOG VZP - ZP'!G94)&gt;0,UPPER('ÚHRADOVÝ KATALOG VZP - ZP'!G94),"")</f>
        <v/>
      </c>
      <c r="G90" s="33" t="str">
        <f>IF(LEN('ÚHRADOVÝ KATALOG VZP - ZP'!H94)&gt;0,UPPER('ÚHRADOVÝ KATALOG VZP - ZP'!H94),"")</f>
        <v/>
      </c>
      <c r="H90" s="33" t="str">
        <f>IF(LEN('ÚHRADOVÝ KATALOG VZP - ZP'!I94)&gt;0,UPPER('ÚHRADOVÝ KATALOG VZP - ZP'!I94),"")</f>
        <v/>
      </c>
      <c r="I90" s="19" t="str">
        <f>IF(LEN(KL!N90)&gt;0,ROUND(UPPER(KL!N90),2),"")</f>
        <v/>
      </c>
      <c r="J90" s="19" t="str">
        <f>IF('ÚHRADOVÝ KATALOG VZP - ZP'!N94&gt;0,ROUND(UPPER('ÚHRADOVÝ KATALOG VZP - ZP'!N94),2),"")</f>
        <v/>
      </c>
      <c r="K90" s="19"/>
      <c r="L90" s="33"/>
      <c r="M90" s="33"/>
      <c r="N90" s="33"/>
      <c r="O90" s="19"/>
      <c r="P90" s="33"/>
      <c r="Q90" s="33"/>
      <c r="R90" s="33"/>
      <c r="S90" s="33"/>
      <c r="T90" s="33" t="str">
        <f>IF(LEN(KL!P90)&gt;0,UPPER(KL!P90),"")</f>
        <v/>
      </c>
      <c r="U90" s="33"/>
      <c r="V90" s="19"/>
      <c r="W90" s="33" t="str">
        <f>IF(LEN('ÚHRADOVÝ KATALOG VZP - ZP'!Q94)&gt;0,UPPER('ÚHRADOVÝ KATALOG VZP - ZP'!Q94),"")</f>
        <v/>
      </c>
      <c r="X90" s="19"/>
      <c r="Y90" s="19"/>
      <c r="Z90" s="33" t="str">
        <f>IF(LEN('ÚHRADOVÝ KATALOG VZP - ZP'!P94)&gt;0,UPPER('ÚHRADOVÝ KATALOG VZP - ZP'!P94),"")</f>
        <v/>
      </c>
      <c r="AA90" s="33"/>
      <c r="AB90" s="33" t="str">
        <f>IF(LEN('ÚHRADOVÝ KATALOG VZP - ZP'!K94)&gt;0,UPPER('ÚHRADOVÝ KATALOG VZP - ZP'!K94),"")</f>
        <v/>
      </c>
      <c r="AC90" s="19" t="str">
        <f>IF(LEN('ÚHRADOVÝ KATALOG VZP - ZP'!L94)&gt;0,UPPER('ÚHRADOVÝ KATALOG VZP - ZP'!L94),"")</f>
        <v/>
      </c>
      <c r="AD90" s="19" t="str">
        <f>IF(LEN('ÚHRADOVÝ KATALOG VZP - ZP'!J94)&gt;0,UPPER('ÚHRADOVÝ KATALOG VZP - ZP'!J94),"")</f>
        <v/>
      </c>
      <c r="AE90" s="33"/>
      <c r="AF90" s="33"/>
      <c r="AG90" s="33" t="str">
        <f>IF(LEN('ÚHRADOVÝ KATALOG VZP - ZP'!M94)&gt;0,UPPER('ÚHRADOVÝ KATALOG VZP - ZP'!M94),"")</f>
        <v/>
      </c>
      <c r="AH90" s="33"/>
      <c r="AI90" s="33"/>
      <c r="AJ90" s="33"/>
    </row>
    <row r="91" spans="1:36" s="18" customFormat="1" x14ac:dyDescent="0.2">
      <c r="A91" s="33" t="str">
        <f>IF('VZP - KONTROLA'!R95="NE",IF(LEN('ÚHRADOVÝ KATALOG VZP - ZP'!B95)=0,UPPER('ÚHRADOVÝ KATALOG VZP - ZP'!A95),UPPER('ÚHRADOVÝ KATALOG VZP - ZP'!B95)),"")</f>
        <v/>
      </c>
      <c r="B91" s="33" t="str">
        <f>IF(LEN('ÚHRADOVÝ KATALOG VZP - ZP'!C95)&gt;0,UPPER(SUBSTITUTE('ÚHRADOVÝ KATALOG VZP - ZP'!C95,CHAR(10)," ")),"")</f>
        <v/>
      </c>
      <c r="C91" s="33" t="str">
        <f>IF(LEN('ÚHRADOVÝ KATALOG VZP - ZP'!D95)&gt;0,UPPER(SUBSTITUTE('ÚHRADOVÝ KATALOG VZP - ZP'!D95,CHAR(10)," ")),"")</f>
        <v/>
      </c>
      <c r="D91" s="33" t="str">
        <f>IF(LEN('ÚHRADOVÝ KATALOG VZP - ZP'!F95)&gt;0,UPPER('ÚHRADOVÝ KATALOG VZP - ZP'!F95),"")</f>
        <v/>
      </c>
      <c r="E91" s="33" t="str">
        <f>IF(LEN('ÚHRADOVÝ KATALOG VZP - ZP'!E95)&gt;0,UPPER('ÚHRADOVÝ KATALOG VZP - ZP'!E95),"")</f>
        <v/>
      </c>
      <c r="F91" s="33" t="str">
        <f>IF(LEN('ÚHRADOVÝ KATALOG VZP - ZP'!G95)&gt;0,UPPER('ÚHRADOVÝ KATALOG VZP - ZP'!G95),"")</f>
        <v/>
      </c>
      <c r="G91" s="33" t="str">
        <f>IF(LEN('ÚHRADOVÝ KATALOG VZP - ZP'!H95)&gt;0,UPPER('ÚHRADOVÝ KATALOG VZP - ZP'!H95),"")</f>
        <v/>
      </c>
      <c r="H91" s="33" t="str">
        <f>IF(LEN('ÚHRADOVÝ KATALOG VZP - ZP'!I95)&gt;0,UPPER('ÚHRADOVÝ KATALOG VZP - ZP'!I95),"")</f>
        <v/>
      </c>
      <c r="I91" s="19" t="str">
        <f>IF(LEN(KL!N91)&gt;0,ROUND(UPPER(KL!N91),2),"")</f>
        <v/>
      </c>
      <c r="J91" s="19" t="str">
        <f>IF('ÚHRADOVÝ KATALOG VZP - ZP'!N95&gt;0,ROUND(UPPER('ÚHRADOVÝ KATALOG VZP - ZP'!N95),2),"")</f>
        <v/>
      </c>
      <c r="K91" s="19"/>
      <c r="L91" s="33"/>
      <c r="M91" s="33"/>
      <c r="N91" s="33"/>
      <c r="O91" s="19"/>
      <c r="P91" s="33"/>
      <c r="Q91" s="33"/>
      <c r="R91" s="33"/>
      <c r="S91" s="33"/>
      <c r="T91" s="33" t="str">
        <f>IF(LEN(KL!P91)&gt;0,UPPER(KL!P91),"")</f>
        <v/>
      </c>
      <c r="U91" s="33"/>
      <c r="V91" s="19"/>
      <c r="W91" s="33" t="str">
        <f>IF(LEN('ÚHRADOVÝ KATALOG VZP - ZP'!Q95)&gt;0,UPPER('ÚHRADOVÝ KATALOG VZP - ZP'!Q95),"")</f>
        <v/>
      </c>
      <c r="X91" s="19"/>
      <c r="Y91" s="19"/>
      <c r="Z91" s="33" t="str">
        <f>IF(LEN('ÚHRADOVÝ KATALOG VZP - ZP'!P95)&gt;0,UPPER('ÚHRADOVÝ KATALOG VZP - ZP'!P95),"")</f>
        <v/>
      </c>
      <c r="AA91" s="33"/>
      <c r="AB91" s="33" t="str">
        <f>IF(LEN('ÚHRADOVÝ KATALOG VZP - ZP'!K95)&gt;0,UPPER('ÚHRADOVÝ KATALOG VZP - ZP'!K95),"")</f>
        <v/>
      </c>
      <c r="AC91" s="19" t="str">
        <f>IF(LEN('ÚHRADOVÝ KATALOG VZP - ZP'!L95)&gt;0,UPPER('ÚHRADOVÝ KATALOG VZP - ZP'!L95),"")</f>
        <v/>
      </c>
      <c r="AD91" s="19" t="str">
        <f>IF(LEN('ÚHRADOVÝ KATALOG VZP - ZP'!J95)&gt;0,UPPER('ÚHRADOVÝ KATALOG VZP - ZP'!J95),"")</f>
        <v/>
      </c>
      <c r="AE91" s="33"/>
      <c r="AF91" s="33"/>
      <c r="AG91" s="33" t="str">
        <f>IF(LEN('ÚHRADOVÝ KATALOG VZP - ZP'!M95)&gt;0,UPPER('ÚHRADOVÝ KATALOG VZP - ZP'!M95),"")</f>
        <v/>
      </c>
      <c r="AH91" s="33"/>
      <c r="AI91" s="33"/>
      <c r="AJ91" s="33"/>
    </row>
    <row r="92" spans="1:36" s="18" customFormat="1" x14ac:dyDescent="0.2">
      <c r="A92" s="33" t="str">
        <f>IF('VZP - KONTROLA'!R96="NE",IF(LEN('ÚHRADOVÝ KATALOG VZP - ZP'!B96)=0,UPPER('ÚHRADOVÝ KATALOG VZP - ZP'!A96),UPPER('ÚHRADOVÝ KATALOG VZP - ZP'!B96)),"")</f>
        <v/>
      </c>
      <c r="B92" s="33" t="str">
        <f>IF(LEN('ÚHRADOVÝ KATALOG VZP - ZP'!C96)&gt;0,UPPER(SUBSTITUTE('ÚHRADOVÝ KATALOG VZP - ZP'!C96,CHAR(10)," ")),"")</f>
        <v/>
      </c>
      <c r="C92" s="33" t="str">
        <f>IF(LEN('ÚHRADOVÝ KATALOG VZP - ZP'!D96)&gt;0,UPPER(SUBSTITUTE('ÚHRADOVÝ KATALOG VZP - ZP'!D96,CHAR(10)," ")),"")</f>
        <v/>
      </c>
      <c r="D92" s="33" t="str">
        <f>IF(LEN('ÚHRADOVÝ KATALOG VZP - ZP'!F96)&gt;0,UPPER('ÚHRADOVÝ KATALOG VZP - ZP'!F96),"")</f>
        <v/>
      </c>
      <c r="E92" s="33" t="str">
        <f>IF(LEN('ÚHRADOVÝ KATALOG VZP - ZP'!E96)&gt;0,UPPER('ÚHRADOVÝ KATALOG VZP - ZP'!E96),"")</f>
        <v/>
      </c>
      <c r="F92" s="33" t="str">
        <f>IF(LEN('ÚHRADOVÝ KATALOG VZP - ZP'!G96)&gt;0,UPPER('ÚHRADOVÝ KATALOG VZP - ZP'!G96),"")</f>
        <v/>
      </c>
      <c r="G92" s="33" t="str">
        <f>IF(LEN('ÚHRADOVÝ KATALOG VZP - ZP'!H96)&gt;0,UPPER('ÚHRADOVÝ KATALOG VZP - ZP'!H96),"")</f>
        <v/>
      </c>
      <c r="H92" s="33" t="str">
        <f>IF(LEN('ÚHRADOVÝ KATALOG VZP - ZP'!I96)&gt;0,UPPER('ÚHRADOVÝ KATALOG VZP - ZP'!I96),"")</f>
        <v/>
      </c>
      <c r="I92" s="19" t="str">
        <f>IF(LEN(KL!N92)&gt;0,ROUND(UPPER(KL!N92),2),"")</f>
        <v/>
      </c>
      <c r="J92" s="19" t="str">
        <f>IF('ÚHRADOVÝ KATALOG VZP - ZP'!N96&gt;0,ROUND(UPPER('ÚHRADOVÝ KATALOG VZP - ZP'!N96),2),"")</f>
        <v/>
      </c>
      <c r="K92" s="19"/>
      <c r="L92" s="33"/>
      <c r="M92" s="33"/>
      <c r="N92" s="33"/>
      <c r="O92" s="19"/>
      <c r="P92" s="33"/>
      <c r="Q92" s="33"/>
      <c r="R92" s="33"/>
      <c r="S92" s="33"/>
      <c r="T92" s="33" t="str">
        <f>IF(LEN(KL!P92)&gt;0,UPPER(KL!P92),"")</f>
        <v/>
      </c>
      <c r="U92" s="33"/>
      <c r="V92" s="19"/>
      <c r="W92" s="33" t="str">
        <f>IF(LEN('ÚHRADOVÝ KATALOG VZP - ZP'!Q96)&gt;0,UPPER('ÚHRADOVÝ KATALOG VZP - ZP'!Q96),"")</f>
        <v/>
      </c>
      <c r="X92" s="19"/>
      <c r="Y92" s="19"/>
      <c r="Z92" s="33" t="str">
        <f>IF(LEN('ÚHRADOVÝ KATALOG VZP - ZP'!P96)&gt;0,UPPER('ÚHRADOVÝ KATALOG VZP - ZP'!P96),"")</f>
        <v/>
      </c>
      <c r="AA92" s="33"/>
      <c r="AB92" s="33" t="str">
        <f>IF(LEN('ÚHRADOVÝ KATALOG VZP - ZP'!K96)&gt;0,UPPER('ÚHRADOVÝ KATALOG VZP - ZP'!K96),"")</f>
        <v/>
      </c>
      <c r="AC92" s="19" t="str">
        <f>IF(LEN('ÚHRADOVÝ KATALOG VZP - ZP'!L96)&gt;0,UPPER('ÚHRADOVÝ KATALOG VZP - ZP'!L96),"")</f>
        <v/>
      </c>
      <c r="AD92" s="19" t="str">
        <f>IF(LEN('ÚHRADOVÝ KATALOG VZP - ZP'!J96)&gt;0,UPPER('ÚHRADOVÝ KATALOG VZP - ZP'!J96),"")</f>
        <v/>
      </c>
      <c r="AE92" s="33"/>
      <c r="AF92" s="33"/>
      <c r="AG92" s="33" t="str">
        <f>IF(LEN('ÚHRADOVÝ KATALOG VZP - ZP'!M96)&gt;0,UPPER('ÚHRADOVÝ KATALOG VZP - ZP'!M96),"")</f>
        <v/>
      </c>
      <c r="AH92" s="33"/>
      <c r="AI92" s="33"/>
      <c r="AJ92" s="33"/>
    </row>
    <row r="93" spans="1:36" s="18" customFormat="1" x14ac:dyDescent="0.2">
      <c r="A93" s="33" t="str">
        <f>IF('VZP - KONTROLA'!R97="NE",IF(LEN('ÚHRADOVÝ KATALOG VZP - ZP'!B97)=0,UPPER('ÚHRADOVÝ KATALOG VZP - ZP'!A97),UPPER('ÚHRADOVÝ KATALOG VZP - ZP'!B97)),"")</f>
        <v/>
      </c>
      <c r="B93" s="33" t="str">
        <f>IF(LEN('ÚHRADOVÝ KATALOG VZP - ZP'!C97)&gt;0,UPPER(SUBSTITUTE('ÚHRADOVÝ KATALOG VZP - ZP'!C97,CHAR(10)," ")),"")</f>
        <v/>
      </c>
      <c r="C93" s="33" t="str">
        <f>IF(LEN('ÚHRADOVÝ KATALOG VZP - ZP'!D97)&gt;0,UPPER(SUBSTITUTE('ÚHRADOVÝ KATALOG VZP - ZP'!D97,CHAR(10)," ")),"")</f>
        <v/>
      </c>
      <c r="D93" s="33" t="str">
        <f>IF(LEN('ÚHRADOVÝ KATALOG VZP - ZP'!F97)&gt;0,UPPER('ÚHRADOVÝ KATALOG VZP - ZP'!F97),"")</f>
        <v/>
      </c>
      <c r="E93" s="33" t="str">
        <f>IF(LEN('ÚHRADOVÝ KATALOG VZP - ZP'!E97)&gt;0,UPPER('ÚHRADOVÝ KATALOG VZP - ZP'!E97),"")</f>
        <v/>
      </c>
      <c r="F93" s="33" t="str">
        <f>IF(LEN('ÚHRADOVÝ KATALOG VZP - ZP'!G97)&gt;0,UPPER('ÚHRADOVÝ KATALOG VZP - ZP'!G97),"")</f>
        <v/>
      </c>
      <c r="G93" s="33" t="str">
        <f>IF(LEN('ÚHRADOVÝ KATALOG VZP - ZP'!H97)&gt;0,UPPER('ÚHRADOVÝ KATALOG VZP - ZP'!H97),"")</f>
        <v/>
      </c>
      <c r="H93" s="33" t="str">
        <f>IF(LEN('ÚHRADOVÝ KATALOG VZP - ZP'!I97)&gt;0,UPPER('ÚHRADOVÝ KATALOG VZP - ZP'!I97),"")</f>
        <v/>
      </c>
      <c r="I93" s="19" t="str">
        <f>IF(LEN(KL!N93)&gt;0,ROUND(UPPER(KL!N93),2),"")</f>
        <v/>
      </c>
      <c r="J93" s="19" t="str">
        <f>IF('ÚHRADOVÝ KATALOG VZP - ZP'!N97&gt;0,ROUND(UPPER('ÚHRADOVÝ KATALOG VZP - ZP'!N97),2),"")</f>
        <v/>
      </c>
      <c r="K93" s="19"/>
      <c r="L93" s="33"/>
      <c r="M93" s="33"/>
      <c r="N93" s="33"/>
      <c r="O93" s="19"/>
      <c r="P93" s="33"/>
      <c r="Q93" s="33"/>
      <c r="R93" s="33"/>
      <c r="S93" s="33"/>
      <c r="T93" s="33" t="str">
        <f>IF(LEN(KL!P93)&gt;0,UPPER(KL!P93),"")</f>
        <v/>
      </c>
      <c r="U93" s="33"/>
      <c r="V93" s="19"/>
      <c r="W93" s="33" t="str">
        <f>IF(LEN('ÚHRADOVÝ KATALOG VZP - ZP'!Q97)&gt;0,UPPER('ÚHRADOVÝ KATALOG VZP - ZP'!Q97),"")</f>
        <v/>
      </c>
      <c r="X93" s="19"/>
      <c r="Y93" s="19"/>
      <c r="Z93" s="33" t="str">
        <f>IF(LEN('ÚHRADOVÝ KATALOG VZP - ZP'!P97)&gt;0,UPPER('ÚHRADOVÝ KATALOG VZP - ZP'!P97),"")</f>
        <v/>
      </c>
      <c r="AA93" s="33"/>
      <c r="AB93" s="33" t="str">
        <f>IF(LEN('ÚHRADOVÝ KATALOG VZP - ZP'!K97)&gt;0,UPPER('ÚHRADOVÝ KATALOG VZP - ZP'!K97),"")</f>
        <v/>
      </c>
      <c r="AC93" s="19" t="str">
        <f>IF(LEN('ÚHRADOVÝ KATALOG VZP - ZP'!L97)&gt;0,UPPER('ÚHRADOVÝ KATALOG VZP - ZP'!L97),"")</f>
        <v/>
      </c>
      <c r="AD93" s="19" t="str">
        <f>IF(LEN('ÚHRADOVÝ KATALOG VZP - ZP'!J97)&gt;0,UPPER('ÚHRADOVÝ KATALOG VZP - ZP'!J97),"")</f>
        <v/>
      </c>
      <c r="AE93" s="33"/>
      <c r="AF93" s="33"/>
      <c r="AG93" s="33" t="str">
        <f>IF(LEN('ÚHRADOVÝ KATALOG VZP - ZP'!M97)&gt;0,UPPER('ÚHRADOVÝ KATALOG VZP - ZP'!M97),"")</f>
        <v/>
      </c>
      <c r="AH93" s="33"/>
      <c r="AI93" s="33"/>
      <c r="AJ93" s="33"/>
    </row>
    <row r="94" spans="1:36" s="18" customFormat="1" x14ac:dyDescent="0.2">
      <c r="A94" s="33" t="str">
        <f>IF('VZP - KONTROLA'!R98="NE",IF(LEN('ÚHRADOVÝ KATALOG VZP - ZP'!B98)=0,UPPER('ÚHRADOVÝ KATALOG VZP - ZP'!A98),UPPER('ÚHRADOVÝ KATALOG VZP - ZP'!B98)),"")</f>
        <v/>
      </c>
      <c r="B94" s="33" t="str">
        <f>IF(LEN('ÚHRADOVÝ KATALOG VZP - ZP'!C98)&gt;0,UPPER(SUBSTITUTE('ÚHRADOVÝ KATALOG VZP - ZP'!C98,CHAR(10)," ")),"")</f>
        <v/>
      </c>
      <c r="C94" s="33" t="str">
        <f>IF(LEN('ÚHRADOVÝ KATALOG VZP - ZP'!D98)&gt;0,UPPER(SUBSTITUTE('ÚHRADOVÝ KATALOG VZP - ZP'!D98,CHAR(10)," ")),"")</f>
        <v/>
      </c>
      <c r="D94" s="33" t="str">
        <f>IF(LEN('ÚHRADOVÝ KATALOG VZP - ZP'!F98)&gt;0,UPPER('ÚHRADOVÝ KATALOG VZP - ZP'!F98),"")</f>
        <v/>
      </c>
      <c r="E94" s="33" t="str">
        <f>IF(LEN('ÚHRADOVÝ KATALOG VZP - ZP'!E98)&gt;0,UPPER('ÚHRADOVÝ KATALOG VZP - ZP'!E98),"")</f>
        <v/>
      </c>
      <c r="F94" s="33" t="str">
        <f>IF(LEN('ÚHRADOVÝ KATALOG VZP - ZP'!G98)&gt;0,UPPER('ÚHRADOVÝ KATALOG VZP - ZP'!G98),"")</f>
        <v/>
      </c>
      <c r="G94" s="33" t="str">
        <f>IF(LEN('ÚHRADOVÝ KATALOG VZP - ZP'!H98)&gt;0,UPPER('ÚHRADOVÝ KATALOG VZP - ZP'!H98),"")</f>
        <v/>
      </c>
      <c r="H94" s="33" t="str">
        <f>IF(LEN('ÚHRADOVÝ KATALOG VZP - ZP'!I98)&gt;0,UPPER('ÚHRADOVÝ KATALOG VZP - ZP'!I98),"")</f>
        <v/>
      </c>
      <c r="I94" s="19" t="str">
        <f>IF(LEN(KL!N94)&gt;0,ROUND(UPPER(KL!N94),2),"")</f>
        <v/>
      </c>
      <c r="J94" s="19" t="str">
        <f>IF('ÚHRADOVÝ KATALOG VZP - ZP'!N98&gt;0,ROUND(UPPER('ÚHRADOVÝ KATALOG VZP - ZP'!N98),2),"")</f>
        <v/>
      </c>
      <c r="K94" s="19"/>
      <c r="L94" s="33"/>
      <c r="M94" s="33"/>
      <c r="N94" s="33"/>
      <c r="O94" s="19"/>
      <c r="P94" s="33"/>
      <c r="Q94" s="33"/>
      <c r="R94" s="33"/>
      <c r="S94" s="33"/>
      <c r="T94" s="33" t="str">
        <f>IF(LEN(KL!P94)&gt;0,UPPER(KL!P94),"")</f>
        <v/>
      </c>
      <c r="U94" s="33"/>
      <c r="V94" s="19"/>
      <c r="W94" s="33" t="str">
        <f>IF(LEN('ÚHRADOVÝ KATALOG VZP - ZP'!Q98)&gt;0,UPPER('ÚHRADOVÝ KATALOG VZP - ZP'!Q98),"")</f>
        <v/>
      </c>
      <c r="X94" s="19"/>
      <c r="Y94" s="19"/>
      <c r="Z94" s="33" t="str">
        <f>IF(LEN('ÚHRADOVÝ KATALOG VZP - ZP'!P98)&gt;0,UPPER('ÚHRADOVÝ KATALOG VZP - ZP'!P98),"")</f>
        <v/>
      </c>
      <c r="AA94" s="33"/>
      <c r="AB94" s="33" t="str">
        <f>IF(LEN('ÚHRADOVÝ KATALOG VZP - ZP'!K98)&gt;0,UPPER('ÚHRADOVÝ KATALOG VZP - ZP'!K98),"")</f>
        <v/>
      </c>
      <c r="AC94" s="19" t="str">
        <f>IF(LEN('ÚHRADOVÝ KATALOG VZP - ZP'!L98)&gt;0,UPPER('ÚHRADOVÝ KATALOG VZP - ZP'!L98),"")</f>
        <v/>
      </c>
      <c r="AD94" s="19" t="str">
        <f>IF(LEN('ÚHRADOVÝ KATALOG VZP - ZP'!J98)&gt;0,UPPER('ÚHRADOVÝ KATALOG VZP - ZP'!J98),"")</f>
        <v/>
      </c>
      <c r="AE94" s="33"/>
      <c r="AF94" s="33"/>
      <c r="AG94" s="33" t="str">
        <f>IF(LEN('ÚHRADOVÝ KATALOG VZP - ZP'!M98)&gt;0,UPPER('ÚHRADOVÝ KATALOG VZP - ZP'!M98),"")</f>
        <v/>
      </c>
      <c r="AH94" s="33"/>
      <c r="AI94" s="33"/>
      <c r="AJ94" s="33"/>
    </row>
    <row r="95" spans="1:36" s="18" customFormat="1" x14ac:dyDescent="0.2">
      <c r="A95" s="33" t="str">
        <f>IF('VZP - KONTROLA'!R99="NE",IF(LEN('ÚHRADOVÝ KATALOG VZP - ZP'!B99)=0,UPPER('ÚHRADOVÝ KATALOG VZP - ZP'!A99),UPPER('ÚHRADOVÝ KATALOG VZP - ZP'!B99)),"")</f>
        <v/>
      </c>
      <c r="B95" s="33" t="str">
        <f>IF(LEN('ÚHRADOVÝ KATALOG VZP - ZP'!C99)&gt;0,UPPER(SUBSTITUTE('ÚHRADOVÝ KATALOG VZP - ZP'!C99,CHAR(10)," ")),"")</f>
        <v/>
      </c>
      <c r="C95" s="33" t="str">
        <f>IF(LEN('ÚHRADOVÝ KATALOG VZP - ZP'!D99)&gt;0,UPPER(SUBSTITUTE('ÚHRADOVÝ KATALOG VZP - ZP'!D99,CHAR(10)," ")),"")</f>
        <v/>
      </c>
      <c r="D95" s="33" t="str">
        <f>IF(LEN('ÚHRADOVÝ KATALOG VZP - ZP'!F99)&gt;0,UPPER('ÚHRADOVÝ KATALOG VZP - ZP'!F99),"")</f>
        <v/>
      </c>
      <c r="E95" s="33" t="str">
        <f>IF(LEN('ÚHRADOVÝ KATALOG VZP - ZP'!E99)&gt;0,UPPER('ÚHRADOVÝ KATALOG VZP - ZP'!E99),"")</f>
        <v/>
      </c>
      <c r="F95" s="33" t="str">
        <f>IF(LEN('ÚHRADOVÝ KATALOG VZP - ZP'!G99)&gt;0,UPPER('ÚHRADOVÝ KATALOG VZP - ZP'!G99),"")</f>
        <v/>
      </c>
      <c r="G95" s="33" t="str">
        <f>IF(LEN('ÚHRADOVÝ KATALOG VZP - ZP'!H99)&gt;0,UPPER('ÚHRADOVÝ KATALOG VZP - ZP'!H99),"")</f>
        <v/>
      </c>
      <c r="H95" s="33" t="str">
        <f>IF(LEN('ÚHRADOVÝ KATALOG VZP - ZP'!I99)&gt;0,UPPER('ÚHRADOVÝ KATALOG VZP - ZP'!I99),"")</f>
        <v/>
      </c>
      <c r="I95" s="19" t="str">
        <f>IF(LEN(KL!N95)&gt;0,ROUND(UPPER(KL!N95),2),"")</f>
        <v/>
      </c>
      <c r="J95" s="19" t="str">
        <f>IF('ÚHRADOVÝ KATALOG VZP - ZP'!N99&gt;0,ROUND(UPPER('ÚHRADOVÝ KATALOG VZP - ZP'!N99),2),"")</f>
        <v/>
      </c>
      <c r="K95" s="19"/>
      <c r="L95" s="33"/>
      <c r="M95" s="33"/>
      <c r="N95" s="33"/>
      <c r="O95" s="19"/>
      <c r="P95" s="33"/>
      <c r="Q95" s="33"/>
      <c r="R95" s="33"/>
      <c r="S95" s="33"/>
      <c r="T95" s="33" t="str">
        <f>IF(LEN(KL!P95)&gt;0,UPPER(KL!P95),"")</f>
        <v/>
      </c>
      <c r="U95" s="33"/>
      <c r="V95" s="19"/>
      <c r="W95" s="33" t="str">
        <f>IF(LEN('ÚHRADOVÝ KATALOG VZP - ZP'!Q99)&gt;0,UPPER('ÚHRADOVÝ KATALOG VZP - ZP'!Q99),"")</f>
        <v/>
      </c>
      <c r="X95" s="19"/>
      <c r="Y95" s="19"/>
      <c r="Z95" s="33" t="str">
        <f>IF(LEN('ÚHRADOVÝ KATALOG VZP - ZP'!P99)&gt;0,UPPER('ÚHRADOVÝ KATALOG VZP - ZP'!P99),"")</f>
        <v/>
      </c>
      <c r="AA95" s="33"/>
      <c r="AB95" s="33" t="str">
        <f>IF(LEN('ÚHRADOVÝ KATALOG VZP - ZP'!K99)&gt;0,UPPER('ÚHRADOVÝ KATALOG VZP - ZP'!K99),"")</f>
        <v/>
      </c>
      <c r="AC95" s="19" t="str">
        <f>IF(LEN('ÚHRADOVÝ KATALOG VZP - ZP'!L99)&gt;0,UPPER('ÚHRADOVÝ KATALOG VZP - ZP'!L99),"")</f>
        <v/>
      </c>
      <c r="AD95" s="19" t="str">
        <f>IF(LEN('ÚHRADOVÝ KATALOG VZP - ZP'!J99)&gt;0,UPPER('ÚHRADOVÝ KATALOG VZP - ZP'!J99),"")</f>
        <v/>
      </c>
      <c r="AE95" s="33"/>
      <c r="AF95" s="33"/>
      <c r="AG95" s="33" t="str">
        <f>IF(LEN('ÚHRADOVÝ KATALOG VZP - ZP'!M99)&gt;0,UPPER('ÚHRADOVÝ KATALOG VZP - ZP'!M99),"")</f>
        <v/>
      </c>
      <c r="AH95" s="33"/>
      <c r="AI95" s="33"/>
      <c r="AJ95" s="33"/>
    </row>
    <row r="96" spans="1:36" s="18" customFormat="1" x14ac:dyDescent="0.2">
      <c r="A96" s="33" t="str">
        <f>IF('VZP - KONTROLA'!R100="NE",IF(LEN('ÚHRADOVÝ KATALOG VZP - ZP'!B100)=0,UPPER('ÚHRADOVÝ KATALOG VZP - ZP'!A100),UPPER('ÚHRADOVÝ KATALOG VZP - ZP'!B100)),"")</f>
        <v/>
      </c>
      <c r="B96" s="33" t="str">
        <f>IF(LEN('ÚHRADOVÝ KATALOG VZP - ZP'!C100)&gt;0,UPPER(SUBSTITUTE('ÚHRADOVÝ KATALOG VZP - ZP'!C100,CHAR(10)," ")),"")</f>
        <v/>
      </c>
      <c r="C96" s="33" t="str">
        <f>IF(LEN('ÚHRADOVÝ KATALOG VZP - ZP'!D100)&gt;0,UPPER(SUBSTITUTE('ÚHRADOVÝ KATALOG VZP - ZP'!D100,CHAR(10)," ")),"")</f>
        <v/>
      </c>
      <c r="D96" s="33" t="str">
        <f>IF(LEN('ÚHRADOVÝ KATALOG VZP - ZP'!F100)&gt;0,UPPER('ÚHRADOVÝ KATALOG VZP - ZP'!F100),"")</f>
        <v/>
      </c>
      <c r="E96" s="33" t="str">
        <f>IF(LEN('ÚHRADOVÝ KATALOG VZP - ZP'!E100)&gt;0,UPPER('ÚHRADOVÝ KATALOG VZP - ZP'!E100),"")</f>
        <v/>
      </c>
      <c r="F96" s="33" t="str">
        <f>IF(LEN('ÚHRADOVÝ KATALOG VZP - ZP'!G100)&gt;0,UPPER('ÚHRADOVÝ KATALOG VZP - ZP'!G100),"")</f>
        <v/>
      </c>
      <c r="G96" s="33" t="str">
        <f>IF(LEN('ÚHRADOVÝ KATALOG VZP - ZP'!H100)&gt;0,UPPER('ÚHRADOVÝ KATALOG VZP - ZP'!H100),"")</f>
        <v/>
      </c>
      <c r="H96" s="33" t="str">
        <f>IF(LEN('ÚHRADOVÝ KATALOG VZP - ZP'!I100)&gt;0,UPPER('ÚHRADOVÝ KATALOG VZP - ZP'!I100),"")</f>
        <v/>
      </c>
      <c r="I96" s="19" t="str">
        <f>IF(LEN(KL!N96)&gt;0,ROUND(UPPER(KL!N96),2),"")</f>
        <v/>
      </c>
      <c r="J96" s="19" t="str">
        <f>IF('ÚHRADOVÝ KATALOG VZP - ZP'!N100&gt;0,ROUND(UPPER('ÚHRADOVÝ KATALOG VZP - ZP'!N100),2),"")</f>
        <v/>
      </c>
      <c r="K96" s="19"/>
      <c r="L96" s="33"/>
      <c r="M96" s="33"/>
      <c r="N96" s="33"/>
      <c r="O96" s="19"/>
      <c r="P96" s="33"/>
      <c r="Q96" s="33"/>
      <c r="R96" s="33"/>
      <c r="S96" s="33"/>
      <c r="T96" s="33" t="str">
        <f>IF(LEN(KL!P96)&gt;0,UPPER(KL!P96),"")</f>
        <v/>
      </c>
      <c r="U96" s="33"/>
      <c r="V96" s="19"/>
      <c r="W96" s="33" t="str">
        <f>IF(LEN('ÚHRADOVÝ KATALOG VZP - ZP'!Q100)&gt;0,UPPER('ÚHRADOVÝ KATALOG VZP - ZP'!Q100),"")</f>
        <v/>
      </c>
      <c r="X96" s="19"/>
      <c r="Y96" s="19"/>
      <c r="Z96" s="33" t="str">
        <f>IF(LEN('ÚHRADOVÝ KATALOG VZP - ZP'!P100)&gt;0,UPPER('ÚHRADOVÝ KATALOG VZP - ZP'!P100),"")</f>
        <v/>
      </c>
      <c r="AA96" s="33"/>
      <c r="AB96" s="33" t="str">
        <f>IF(LEN('ÚHRADOVÝ KATALOG VZP - ZP'!K100)&gt;0,UPPER('ÚHRADOVÝ KATALOG VZP - ZP'!K100),"")</f>
        <v/>
      </c>
      <c r="AC96" s="19" t="str">
        <f>IF(LEN('ÚHRADOVÝ KATALOG VZP - ZP'!L100)&gt;0,UPPER('ÚHRADOVÝ KATALOG VZP - ZP'!L100),"")</f>
        <v/>
      </c>
      <c r="AD96" s="19" t="str">
        <f>IF(LEN('ÚHRADOVÝ KATALOG VZP - ZP'!J100)&gt;0,UPPER('ÚHRADOVÝ KATALOG VZP - ZP'!J100),"")</f>
        <v/>
      </c>
      <c r="AE96" s="33"/>
      <c r="AF96" s="33"/>
      <c r="AG96" s="33" t="str">
        <f>IF(LEN('ÚHRADOVÝ KATALOG VZP - ZP'!M100)&gt;0,UPPER('ÚHRADOVÝ KATALOG VZP - ZP'!M100),"")</f>
        <v/>
      </c>
      <c r="AH96" s="33"/>
      <c r="AI96" s="33"/>
      <c r="AJ96" s="33"/>
    </row>
    <row r="97" spans="1:36" s="18" customFormat="1" x14ac:dyDescent="0.2">
      <c r="A97" s="33" t="str">
        <f>IF('VZP - KONTROLA'!R101="NE",IF(LEN('ÚHRADOVÝ KATALOG VZP - ZP'!B101)=0,UPPER('ÚHRADOVÝ KATALOG VZP - ZP'!A101),UPPER('ÚHRADOVÝ KATALOG VZP - ZP'!B101)),"")</f>
        <v/>
      </c>
      <c r="B97" s="33" t="str">
        <f>IF(LEN('ÚHRADOVÝ KATALOG VZP - ZP'!C101)&gt;0,UPPER(SUBSTITUTE('ÚHRADOVÝ KATALOG VZP - ZP'!C101,CHAR(10)," ")),"")</f>
        <v/>
      </c>
      <c r="C97" s="33" t="str">
        <f>IF(LEN('ÚHRADOVÝ KATALOG VZP - ZP'!D101)&gt;0,UPPER(SUBSTITUTE('ÚHRADOVÝ KATALOG VZP - ZP'!D101,CHAR(10)," ")),"")</f>
        <v/>
      </c>
      <c r="D97" s="33" t="str">
        <f>IF(LEN('ÚHRADOVÝ KATALOG VZP - ZP'!F101)&gt;0,UPPER('ÚHRADOVÝ KATALOG VZP - ZP'!F101),"")</f>
        <v/>
      </c>
      <c r="E97" s="33" t="str">
        <f>IF(LEN('ÚHRADOVÝ KATALOG VZP - ZP'!E101)&gt;0,UPPER('ÚHRADOVÝ KATALOG VZP - ZP'!E101),"")</f>
        <v/>
      </c>
      <c r="F97" s="33" t="str">
        <f>IF(LEN('ÚHRADOVÝ KATALOG VZP - ZP'!G101)&gt;0,UPPER('ÚHRADOVÝ KATALOG VZP - ZP'!G101),"")</f>
        <v/>
      </c>
      <c r="G97" s="33" t="str">
        <f>IF(LEN('ÚHRADOVÝ KATALOG VZP - ZP'!H101)&gt;0,UPPER('ÚHRADOVÝ KATALOG VZP - ZP'!H101),"")</f>
        <v/>
      </c>
      <c r="H97" s="33" t="str">
        <f>IF(LEN('ÚHRADOVÝ KATALOG VZP - ZP'!I101)&gt;0,UPPER('ÚHRADOVÝ KATALOG VZP - ZP'!I101),"")</f>
        <v/>
      </c>
      <c r="I97" s="19" t="str">
        <f>IF(LEN(KL!N97)&gt;0,ROUND(UPPER(KL!N97),2),"")</f>
        <v/>
      </c>
      <c r="J97" s="19" t="str">
        <f>IF('ÚHRADOVÝ KATALOG VZP - ZP'!N101&gt;0,ROUND(UPPER('ÚHRADOVÝ KATALOG VZP - ZP'!N101),2),"")</f>
        <v/>
      </c>
      <c r="K97" s="19"/>
      <c r="L97" s="33"/>
      <c r="M97" s="33"/>
      <c r="N97" s="33"/>
      <c r="O97" s="19"/>
      <c r="P97" s="33"/>
      <c r="Q97" s="33"/>
      <c r="R97" s="33"/>
      <c r="S97" s="33"/>
      <c r="T97" s="33" t="str">
        <f>IF(LEN(KL!P97)&gt;0,UPPER(KL!P97),"")</f>
        <v/>
      </c>
      <c r="U97" s="33"/>
      <c r="V97" s="19"/>
      <c r="W97" s="33" t="str">
        <f>IF(LEN('ÚHRADOVÝ KATALOG VZP - ZP'!Q101)&gt;0,UPPER('ÚHRADOVÝ KATALOG VZP - ZP'!Q101),"")</f>
        <v/>
      </c>
      <c r="X97" s="19"/>
      <c r="Y97" s="19"/>
      <c r="Z97" s="33" t="str">
        <f>IF(LEN('ÚHRADOVÝ KATALOG VZP - ZP'!P101)&gt;0,UPPER('ÚHRADOVÝ KATALOG VZP - ZP'!P101),"")</f>
        <v/>
      </c>
      <c r="AA97" s="33"/>
      <c r="AB97" s="33" t="str">
        <f>IF(LEN('ÚHRADOVÝ KATALOG VZP - ZP'!K101)&gt;0,UPPER('ÚHRADOVÝ KATALOG VZP - ZP'!K101),"")</f>
        <v/>
      </c>
      <c r="AC97" s="19" t="str">
        <f>IF(LEN('ÚHRADOVÝ KATALOG VZP - ZP'!L101)&gt;0,UPPER('ÚHRADOVÝ KATALOG VZP - ZP'!L101),"")</f>
        <v/>
      </c>
      <c r="AD97" s="19" t="str">
        <f>IF(LEN('ÚHRADOVÝ KATALOG VZP - ZP'!J101)&gt;0,UPPER('ÚHRADOVÝ KATALOG VZP - ZP'!J101),"")</f>
        <v/>
      </c>
      <c r="AE97" s="33"/>
      <c r="AF97" s="33"/>
      <c r="AG97" s="33" t="str">
        <f>IF(LEN('ÚHRADOVÝ KATALOG VZP - ZP'!M101)&gt;0,UPPER('ÚHRADOVÝ KATALOG VZP - ZP'!M101),"")</f>
        <v/>
      </c>
      <c r="AH97" s="33"/>
      <c r="AI97" s="33"/>
      <c r="AJ97" s="33"/>
    </row>
    <row r="98" spans="1:36" s="18" customFormat="1" x14ac:dyDescent="0.2">
      <c r="A98" s="33" t="str">
        <f>IF('VZP - KONTROLA'!R102="NE",IF(LEN('ÚHRADOVÝ KATALOG VZP - ZP'!B102)=0,UPPER('ÚHRADOVÝ KATALOG VZP - ZP'!A102),UPPER('ÚHRADOVÝ KATALOG VZP - ZP'!B102)),"")</f>
        <v/>
      </c>
      <c r="B98" s="33" t="str">
        <f>IF(LEN('ÚHRADOVÝ KATALOG VZP - ZP'!C102)&gt;0,UPPER(SUBSTITUTE('ÚHRADOVÝ KATALOG VZP - ZP'!C102,CHAR(10)," ")),"")</f>
        <v/>
      </c>
      <c r="C98" s="33" t="str">
        <f>IF(LEN('ÚHRADOVÝ KATALOG VZP - ZP'!D102)&gt;0,UPPER(SUBSTITUTE('ÚHRADOVÝ KATALOG VZP - ZP'!D102,CHAR(10)," ")),"")</f>
        <v/>
      </c>
      <c r="D98" s="33" t="str">
        <f>IF(LEN('ÚHRADOVÝ KATALOG VZP - ZP'!F102)&gt;0,UPPER('ÚHRADOVÝ KATALOG VZP - ZP'!F102),"")</f>
        <v/>
      </c>
      <c r="E98" s="33" t="str">
        <f>IF(LEN('ÚHRADOVÝ KATALOG VZP - ZP'!E102)&gt;0,UPPER('ÚHRADOVÝ KATALOG VZP - ZP'!E102),"")</f>
        <v/>
      </c>
      <c r="F98" s="33" t="str">
        <f>IF(LEN('ÚHRADOVÝ KATALOG VZP - ZP'!G102)&gt;0,UPPER('ÚHRADOVÝ KATALOG VZP - ZP'!G102),"")</f>
        <v/>
      </c>
      <c r="G98" s="33" t="str">
        <f>IF(LEN('ÚHRADOVÝ KATALOG VZP - ZP'!H102)&gt;0,UPPER('ÚHRADOVÝ KATALOG VZP - ZP'!H102),"")</f>
        <v/>
      </c>
      <c r="H98" s="33" t="str">
        <f>IF(LEN('ÚHRADOVÝ KATALOG VZP - ZP'!I102)&gt;0,UPPER('ÚHRADOVÝ KATALOG VZP - ZP'!I102),"")</f>
        <v/>
      </c>
      <c r="I98" s="19" t="str">
        <f>IF(LEN(KL!N98)&gt;0,ROUND(UPPER(KL!N98),2),"")</f>
        <v/>
      </c>
      <c r="J98" s="19" t="str">
        <f>IF('ÚHRADOVÝ KATALOG VZP - ZP'!N102&gt;0,ROUND(UPPER('ÚHRADOVÝ KATALOG VZP - ZP'!N102),2),"")</f>
        <v/>
      </c>
      <c r="K98" s="19"/>
      <c r="L98" s="33"/>
      <c r="M98" s="33"/>
      <c r="N98" s="33"/>
      <c r="O98" s="19"/>
      <c r="P98" s="33"/>
      <c r="Q98" s="33"/>
      <c r="R98" s="33"/>
      <c r="S98" s="33"/>
      <c r="T98" s="33" t="str">
        <f>IF(LEN(KL!P98)&gt;0,UPPER(KL!P98),"")</f>
        <v/>
      </c>
      <c r="U98" s="33"/>
      <c r="V98" s="19"/>
      <c r="W98" s="33" t="str">
        <f>IF(LEN('ÚHRADOVÝ KATALOG VZP - ZP'!Q102)&gt;0,UPPER('ÚHRADOVÝ KATALOG VZP - ZP'!Q102),"")</f>
        <v/>
      </c>
      <c r="X98" s="19"/>
      <c r="Y98" s="19"/>
      <c r="Z98" s="33" t="str">
        <f>IF(LEN('ÚHRADOVÝ KATALOG VZP - ZP'!P102)&gt;0,UPPER('ÚHRADOVÝ KATALOG VZP - ZP'!P102),"")</f>
        <v/>
      </c>
      <c r="AA98" s="33"/>
      <c r="AB98" s="33" t="str">
        <f>IF(LEN('ÚHRADOVÝ KATALOG VZP - ZP'!K102)&gt;0,UPPER('ÚHRADOVÝ KATALOG VZP - ZP'!K102),"")</f>
        <v/>
      </c>
      <c r="AC98" s="19" t="str">
        <f>IF(LEN('ÚHRADOVÝ KATALOG VZP - ZP'!L102)&gt;0,UPPER('ÚHRADOVÝ KATALOG VZP - ZP'!L102),"")</f>
        <v/>
      </c>
      <c r="AD98" s="19" t="str">
        <f>IF(LEN('ÚHRADOVÝ KATALOG VZP - ZP'!J102)&gt;0,UPPER('ÚHRADOVÝ KATALOG VZP - ZP'!J102),"")</f>
        <v/>
      </c>
      <c r="AE98" s="33"/>
      <c r="AF98" s="33"/>
      <c r="AG98" s="33" t="str">
        <f>IF(LEN('ÚHRADOVÝ KATALOG VZP - ZP'!M102)&gt;0,UPPER('ÚHRADOVÝ KATALOG VZP - ZP'!M102),"")</f>
        <v/>
      </c>
      <c r="AH98" s="33"/>
      <c r="AI98" s="33"/>
      <c r="AJ98" s="33"/>
    </row>
    <row r="99" spans="1:36" s="18" customFormat="1" x14ac:dyDescent="0.2">
      <c r="A99" s="33" t="str">
        <f>IF('VZP - KONTROLA'!R103="NE",IF(LEN('ÚHRADOVÝ KATALOG VZP - ZP'!B103)=0,UPPER('ÚHRADOVÝ KATALOG VZP - ZP'!A103),UPPER('ÚHRADOVÝ KATALOG VZP - ZP'!B103)),"")</f>
        <v/>
      </c>
      <c r="B99" s="33" t="str">
        <f>IF(LEN('ÚHRADOVÝ KATALOG VZP - ZP'!C103)&gt;0,UPPER(SUBSTITUTE('ÚHRADOVÝ KATALOG VZP - ZP'!C103,CHAR(10)," ")),"")</f>
        <v/>
      </c>
      <c r="C99" s="33" t="str">
        <f>IF(LEN('ÚHRADOVÝ KATALOG VZP - ZP'!D103)&gt;0,UPPER(SUBSTITUTE('ÚHRADOVÝ KATALOG VZP - ZP'!D103,CHAR(10)," ")),"")</f>
        <v/>
      </c>
      <c r="D99" s="33" t="str">
        <f>IF(LEN('ÚHRADOVÝ KATALOG VZP - ZP'!F103)&gt;0,UPPER('ÚHRADOVÝ KATALOG VZP - ZP'!F103),"")</f>
        <v/>
      </c>
      <c r="E99" s="33" t="str">
        <f>IF(LEN('ÚHRADOVÝ KATALOG VZP - ZP'!E103)&gt;0,UPPER('ÚHRADOVÝ KATALOG VZP - ZP'!E103),"")</f>
        <v/>
      </c>
      <c r="F99" s="33" t="str">
        <f>IF(LEN('ÚHRADOVÝ KATALOG VZP - ZP'!G103)&gt;0,UPPER('ÚHRADOVÝ KATALOG VZP - ZP'!G103),"")</f>
        <v/>
      </c>
      <c r="G99" s="33" t="str">
        <f>IF(LEN('ÚHRADOVÝ KATALOG VZP - ZP'!H103)&gt;0,UPPER('ÚHRADOVÝ KATALOG VZP - ZP'!H103),"")</f>
        <v/>
      </c>
      <c r="H99" s="33" t="str">
        <f>IF(LEN('ÚHRADOVÝ KATALOG VZP - ZP'!I103)&gt;0,UPPER('ÚHRADOVÝ KATALOG VZP - ZP'!I103),"")</f>
        <v/>
      </c>
      <c r="I99" s="19" t="str">
        <f>IF(LEN(KL!N99)&gt;0,ROUND(UPPER(KL!N99),2),"")</f>
        <v/>
      </c>
      <c r="J99" s="19" t="str">
        <f>IF('ÚHRADOVÝ KATALOG VZP - ZP'!N103&gt;0,ROUND(UPPER('ÚHRADOVÝ KATALOG VZP - ZP'!N103),2),"")</f>
        <v/>
      </c>
      <c r="K99" s="19"/>
      <c r="L99" s="33"/>
      <c r="M99" s="33"/>
      <c r="N99" s="33"/>
      <c r="O99" s="19"/>
      <c r="P99" s="33"/>
      <c r="Q99" s="33"/>
      <c r="R99" s="33"/>
      <c r="S99" s="33"/>
      <c r="T99" s="33" t="str">
        <f>IF(LEN(KL!P99)&gt;0,UPPER(KL!P99),"")</f>
        <v/>
      </c>
      <c r="U99" s="33"/>
      <c r="V99" s="19"/>
      <c r="W99" s="33" t="str">
        <f>IF(LEN('ÚHRADOVÝ KATALOG VZP - ZP'!Q103)&gt;0,UPPER('ÚHRADOVÝ KATALOG VZP - ZP'!Q103),"")</f>
        <v/>
      </c>
      <c r="X99" s="19"/>
      <c r="Y99" s="19"/>
      <c r="Z99" s="33" t="str">
        <f>IF(LEN('ÚHRADOVÝ KATALOG VZP - ZP'!P103)&gt;0,UPPER('ÚHRADOVÝ KATALOG VZP - ZP'!P103),"")</f>
        <v/>
      </c>
      <c r="AA99" s="33"/>
      <c r="AB99" s="33" t="str">
        <f>IF(LEN('ÚHRADOVÝ KATALOG VZP - ZP'!K103)&gt;0,UPPER('ÚHRADOVÝ KATALOG VZP - ZP'!K103),"")</f>
        <v/>
      </c>
      <c r="AC99" s="19" t="str">
        <f>IF(LEN('ÚHRADOVÝ KATALOG VZP - ZP'!L103)&gt;0,UPPER('ÚHRADOVÝ KATALOG VZP - ZP'!L103),"")</f>
        <v/>
      </c>
      <c r="AD99" s="19" t="str">
        <f>IF(LEN('ÚHRADOVÝ KATALOG VZP - ZP'!J103)&gt;0,UPPER('ÚHRADOVÝ KATALOG VZP - ZP'!J103),"")</f>
        <v/>
      </c>
      <c r="AE99" s="33"/>
      <c r="AF99" s="33"/>
      <c r="AG99" s="33" t="str">
        <f>IF(LEN('ÚHRADOVÝ KATALOG VZP - ZP'!M103)&gt;0,UPPER('ÚHRADOVÝ KATALOG VZP - ZP'!M103),"")</f>
        <v/>
      </c>
      <c r="AH99" s="33"/>
      <c r="AI99" s="33"/>
      <c r="AJ99" s="33"/>
    </row>
    <row r="100" spans="1:36" s="18" customFormat="1" x14ac:dyDescent="0.2">
      <c r="A100" s="33" t="str">
        <f>IF('VZP - KONTROLA'!R104="NE",IF(LEN('ÚHRADOVÝ KATALOG VZP - ZP'!B104)=0,UPPER('ÚHRADOVÝ KATALOG VZP - ZP'!A104),UPPER('ÚHRADOVÝ KATALOG VZP - ZP'!B104)),"")</f>
        <v/>
      </c>
      <c r="B100" s="33" t="str">
        <f>IF(LEN('ÚHRADOVÝ KATALOG VZP - ZP'!C104)&gt;0,UPPER(SUBSTITUTE('ÚHRADOVÝ KATALOG VZP - ZP'!C104,CHAR(10)," ")),"")</f>
        <v/>
      </c>
      <c r="C100" s="33" t="str">
        <f>IF(LEN('ÚHRADOVÝ KATALOG VZP - ZP'!D104)&gt;0,UPPER(SUBSTITUTE('ÚHRADOVÝ KATALOG VZP - ZP'!D104,CHAR(10)," ")),"")</f>
        <v/>
      </c>
      <c r="D100" s="33" t="str">
        <f>IF(LEN('ÚHRADOVÝ KATALOG VZP - ZP'!F104)&gt;0,UPPER('ÚHRADOVÝ KATALOG VZP - ZP'!F104),"")</f>
        <v/>
      </c>
      <c r="E100" s="33" t="str">
        <f>IF(LEN('ÚHRADOVÝ KATALOG VZP - ZP'!E104)&gt;0,UPPER('ÚHRADOVÝ KATALOG VZP - ZP'!E104),"")</f>
        <v/>
      </c>
      <c r="F100" s="33" t="str">
        <f>IF(LEN('ÚHRADOVÝ KATALOG VZP - ZP'!G104)&gt;0,UPPER('ÚHRADOVÝ KATALOG VZP - ZP'!G104),"")</f>
        <v/>
      </c>
      <c r="G100" s="33" t="str">
        <f>IF(LEN('ÚHRADOVÝ KATALOG VZP - ZP'!H104)&gt;0,UPPER('ÚHRADOVÝ KATALOG VZP - ZP'!H104),"")</f>
        <v/>
      </c>
      <c r="H100" s="33" t="str">
        <f>IF(LEN('ÚHRADOVÝ KATALOG VZP - ZP'!I104)&gt;0,UPPER('ÚHRADOVÝ KATALOG VZP - ZP'!I104),"")</f>
        <v/>
      </c>
      <c r="I100" s="19" t="str">
        <f>IF(LEN(KL!N100)&gt;0,ROUND(UPPER(KL!N100),2),"")</f>
        <v/>
      </c>
      <c r="J100" s="19" t="str">
        <f>IF('ÚHRADOVÝ KATALOG VZP - ZP'!N104&gt;0,ROUND(UPPER('ÚHRADOVÝ KATALOG VZP - ZP'!N104),2),"")</f>
        <v/>
      </c>
      <c r="K100" s="19"/>
      <c r="L100" s="33"/>
      <c r="M100" s="33"/>
      <c r="N100" s="33"/>
      <c r="O100" s="19"/>
      <c r="P100" s="33"/>
      <c r="Q100" s="33"/>
      <c r="R100" s="33"/>
      <c r="S100" s="33"/>
      <c r="T100" s="33" t="str">
        <f>IF(LEN(KL!P100)&gt;0,UPPER(KL!P100),"")</f>
        <v/>
      </c>
      <c r="U100" s="33"/>
      <c r="V100" s="19"/>
      <c r="W100" s="33" t="str">
        <f>IF(LEN('ÚHRADOVÝ KATALOG VZP - ZP'!Q104)&gt;0,UPPER('ÚHRADOVÝ KATALOG VZP - ZP'!Q104),"")</f>
        <v/>
      </c>
      <c r="X100" s="19"/>
      <c r="Y100" s="19"/>
      <c r="Z100" s="33" t="str">
        <f>IF(LEN('ÚHRADOVÝ KATALOG VZP - ZP'!P104)&gt;0,UPPER('ÚHRADOVÝ KATALOG VZP - ZP'!P104),"")</f>
        <v/>
      </c>
      <c r="AA100" s="33"/>
      <c r="AB100" s="33" t="str">
        <f>IF(LEN('ÚHRADOVÝ KATALOG VZP - ZP'!K104)&gt;0,UPPER('ÚHRADOVÝ KATALOG VZP - ZP'!K104),"")</f>
        <v/>
      </c>
      <c r="AC100" s="19" t="str">
        <f>IF(LEN('ÚHRADOVÝ KATALOG VZP - ZP'!L104)&gt;0,UPPER('ÚHRADOVÝ KATALOG VZP - ZP'!L104),"")</f>
        <v/>
      </c>
      <c r="AD100" s="19" t="str">
        <f>IF(LEN('ÚHRADOVÝ KATALOG VZP - ZP'!J104)&gt;0,UPPER('ÚHRADOVÝ KATALOG VZP - ZP'!J104),"")</f>
        <v/>
      </c>
      <c r="AE100" s="33"/>
      <c r="AF100" s="33"/>
      <c r="AG100" s="33" t="str">
        <f>IF(LEN('ÚHRADOVÝ KATALOG VZP - ZP'!M104)&gt;0,UPPER('ÚHRADOVÝ KATALOG VZP - ZP'!M104),"")</f>
        <v/>
      </c>
      <c r="AH100" s="33"/>
      <c r="AI100" s="33"/>
      <c r="AJ100" s="33"/>
    </row>
    <row r="101" spans="1:36" s="18" customFormat="1" x14ac:dyDescent="0.2">
      <c r="A101" s="33" t="str">
        <f>IF('VZP - KONTROLA'!R105="NE",IF(LEN('ÚHRADOVÝ KATALOG VZP - ZP'!B105)=0,UPPER('ÚHRADOVÝ KATALOG VZP - ZP'!A105),UPPER('ÚHRADOVÝ KATALOG VZP - ZP'!B105)),"")</f>
        <v/>
      </c>
      <c r="B101" s="33" t="str">
        <f>IF(LEN('ÚHRADOVÝ KATALOG VZP - ZP'!C105)&gt;0,UPPER(SUBSTITUTE('ÚHRADOVÝ KATALOG VZP - ZP'!C105,CHAR(10)," ")),"")</f>
        <v/>
      </c>
      <c r="C101" s="33" t="str">
        <f>IF(LEN('ÚHRADOVÝ KATALOG VZP - ZP'!D105)&gt;0,UPPER(SUBSTITUTE('ÚHRADOVÝ KATALOG VZP - ZP'!D105,CHAR(10)," ")),"")</f>
        <v/>
      </c>
      <c r="D101" s="33" t="str">
        <f>IF(LEN('ÚHRADOVÝ KATALOG VZP - ZP'!F105)&gt;0,UPPER('ÚHRADOVÝ KATALOG VZP - ZP'!F105),"")</f>
        <v/>
      </c>
      <c r="E101" s="33" t="str">
        <f>IF(LEN('ÚHRADOVÝ KATALOG VZP - ZP'!E105)&gt;0,UPPER('ÚHRADOVÝ KATALOG VZP - ZP'!E105),"")</f>
        <v/>
      </c>
      <c r="F101" s="33" t="str">
        <f>IF(LEN('ÚHRADOVÝ KATALOG VZP - ZP'!G105)&gt;0,UPPER('ÚHRADOVÝ KATALOG VZP - ZP'!G105),"")</f>
        <v/>
      </c>
      <c r="G101" s="33" t="str">
        <f>IF(LEN('ÚHRADOVÝ KATALOG VZP - ZP'!H105)&gt;0,UPPER('ÚHRADOVÝ KATALOG VZP - ZP'!H105),"")</f>
        <v/>
      </c>
      <c r="H101" s="33" t="str">
        <f>IF(LEN('ÚHRADOVÝ KATALOG VZP - ZP'!I105)&gt;0,UPPER('ÚHRADOVÝ KATALOG VZP - ZP'!I105),"")</f>
        <v/>
      </c>
      <c r="I101" s="19" t="str">
        <f>IF(LEN(KL!N101)&gt;0,ROUND(UPPER(KL!N101),2),"")</f>
        <v/>
      </c>
      <c r="J101" s="19" t="str">
        <f>IF('ÚHRADOVÝ KATALOG VZP - ZP'!N105&gt;0,ROUND(UPPER('ÚHRADOVÝ KATALOG VZP - ZP'!N105),2),"")</f>
        <v/>
      </c>
      <c r="K101" s="19"/>
      <c r="L101" s="33"/>
      <c r="M101" s="33"/>
      <c r="N101" s="33"/>
      <c r="O101" s="19"/>
      <c r="P101" s="33"/>
      <c r="Q101" s="33"/>
      <c r="R101" s="33"/>
      <c r="S101" s="33"/>
      <c r="T101" s="33" t="str">
        <f>IF(LEN(KL!P101)&gt;0,UPPER(KL!P101),"")</f>
        <v/>
      </c>
      <c r="U101" s="33"/>
      <c r="V101" s="19"/>
      <c r="W101" s="33" t="str">
        <f>IF(LEN('ÚHRADOVÝ KATALOG VZP - ZP'!Q105)&gt;0,UPPER('ÚHRADOVÝ KATALOG VZP - ZP'!Q105),"")</f>
        <v/>
      </c>
      <c r="X101" s="19"/>
      <c r="Y101" s="19"/>
      <c r="Z101" s="33" t="str">
        <f>IF(LEN('ÚHRADOVÝ KATALOG VZP - ZP'!P105)&gt;0,UPPER('ÚHRADOVÝ KATALOG VZP - ZP'!P105),"")</f>
        <v/>
      </c>
      <c r="AA101" s="33"/>
      <c r="AB101" s="33" t="str">
        <f>IF(LEN('ÚHRADOVÝ KATALOG VZP - ZP'!K105)&gt;0,UPPER('ÚHRADOVÝ KATALOG VZP - ZP'!K105),"")</f>
        <v/>
      </c>
      <c r="AC101" s="19" t="str">
        <f>IF(LEN('ÚHRADOVÝ KATALOG VZP - ZP'!L105)&gt;0,UPPER('ÚHRADOVÝ KATALOG VZP - ZP'!L105),"")</f>
        <v/>
      </c>
      <c r="AD101" s="19" t="str">
        <f>IF(LEN('ÚHRADOVÝ KATALOG VZP - ZP'!J105)&gt;0,UPPER('ÚHRADOVÝ KATALOG VZP - ZP'!J105),"")</f>
        <v/>
      </c>
      <c r="AE101" s="33"/>
      <c r="AF101" s="33"/>
      <c r="AG101" s="33" t="str">
        <f>IF(LEN('ÚHRADOVÝ KATALOG VZP - ZP'!M105)&gt;0,UPPER('ÚHRADOVÝ KATALOG VZP - ZP'!M105),"")</f>
        <v/>
      </c>
      <c r="AH101" s="33"/>
      <c r="AI101" s="33"/>
      <c r="AJ101" s="33"/>
    </row>
    <row r="102" spans="1:36" s="18" customFormat="1" x14ac:dyDescent="0.2">
      <c r="A102" s="33" t="str">
        <f>IF('VZP - KONTROLA'!R106="NE",IF(LEN('ÚHRADOVÝ KATALOG VZP - ZP'!B106)=0,UPPER('ÚHRADOVÝ KATALOG VZP - ZP'!A106),UPPER('ÚHRADOVÝ KATALOG VZP - ZP'!B106)),"")</f>
        <v/>
      </c>
      <c r="B102" s="33" t="str">
        <f>IF(LEN('ÚHRADOVÝ KATALOG VZP - ZP'!C106)&gt;0,UPPER(SUBSTITUTE('ÚHRADOVÝ KATALOG VZP - ZP'!C106,CHAR(10)," ")),"")</f>
        <v/>
      </c>
      <c r="C102" s="33" t="str">
        <f>IF(LEN('ÚHRADOVÝ KATALOG VZP - ZP'!D106)&gt;0,UPPER(SUBSTITUTE('ÚHRADOVÝ KATALOG VZP - ZP'!D106,CHAR(10)," ")),"")</f>
        <v/>
      </c>
      <c r="D102" s="33" t="str">
        <f>IF(LEN('ÚHRADOVÝ KATALOG VZP - ZP'!F106)&gt;0,UPPER('ÚHRADOVÝ KATALOG VZP - ZP'!F106),"")</f>
        <v/>
      </c>
      <c r="E102" s="33" t="str">
        <f>IF(LEN('ÚHRADOVÝ KATALOG VZP - ZP'!E106)&gt;0,UPPER('ÚHRADOVÝ KATALOG VZP - ZP'!E106),"")</f>
        <v/>
      </c>
      <c r="F102" s="33" t="str">
        <f>IF(LEN('ÚHRADOVÝ KATALOG VZP - ZP'!G106)&gt;0,UPPER('ÚHRADOVÝ KATALOG VZP - ZP'!G106),"")</f>
        <v/>
      </c>
      <c r="G102" s="33" t="str">
        <f>IF(LEN('ÚHRADOVÝ KATALOG VZP - ZP'!H106)&gt;0,UPPER('ÚHRADOVÝ KATALOG VZP - ZP'!H106),"")</f>
        <v/>
      </c>
      <c r="H102" s="33" t="str">
        <f>IF(LEN('ÚHRADOVÝ KATALOG VZP - ZP'!I106)&gt;0,UPPER('ÚHRADOVÝ KATALOG VZP - ZP'!I106),"")</f>
        <v/>
      </c>
      <c r="I102" s="19" t="str">
        <f>IF(LEN(KL!N102)&gt;0,ROUND(UPPER(KL!N102),2),"")</f>
        <v/>
      </c>
      <c r="J102" s="19" t="str">
        <f>IF('ÚHRADOVÝ KATALOG VZP - ZP'!N106&gt;0,ROUND(UPPER('ÚHRADOVÝ KATALOG VZP - ZP'!N106),2),"")</f>
        <v/>
      </c>
      <c r="K102" s="19"/>
      <c r="L102" s="33"/>
      <c r="M102" s="33"/>
      <c r="N102" s="33"/>
      <c r="O102" s="19"/>
      <c r="P102" s="33"/>
      <c r="Q102" s="33"/>
      <c r="R102" s="33"/>
      <c r="S102" s="33"/>
      <c r="T102" s="33" t="str">
        <f>IF(LEN(KL!P102)&gt;0,UPPER(KL!P102),"")</f>
        <v/>
      </c>
      <c r="U102" s="33"/>
      <c r="V102" s="19"/>
      <c r="W102" s="33" t="str">
        <f>IF(LEN('ÚHRADOVÝ KATALOG VZP - ZP'!Q106)&gt;0,UPPER('ÚHRADOVÝ KATALOG VZP - ZP'!Q106),"")</f>
        <v/>
      </c>
      <c r="X102" s="19"/>
      <c r="Y102" s="19"/>
      <c r="Z102" s="33" t="str">
        <f>IF(LEN('ÚHRADOVÝ KATALOG VZP - ZP'!P106)&gt;0,UPPER('ÚHRADOVÝ KATALOG VZP - ZP'!P106),"")</f>
        <v/>
      </c>
      <c r="AA102" s="33"/>
      <c r="AB102" s="33" t="str">
        <f>IF(LEN('ÚHRADOVÝ KATALOG VZP - ZP'!K106)&gt;0,UPPER('ÚHRADOVÝ KATALOG VZP - ZP'!K106),"")</f>
        <v/>
      </c>
      <c r="AC102" s="19" t="str">
        <f>IF(LEN('ÚHRADOVÝ KATALOG VZP - ZP'!L106)&gt;0,UPPER('ÚHRADOVÝ KATALOG VZP - ZP'!L106),"")</f>
        <v/>
      </c>
      <c r="AD102" s="19" t="str">
        <f>IF(LEN('ÚHRADOVÝ KATALOG VZP - ZP'!J106)&gt;0,UPPER('ÚHRADOVÝ KATALOG VZP - ZP'!J106),"")</f>
        <v/>
      </c>
      <c r="AE102" s="33"/>
      <c r="AF102" s="33"/>
      <c r="AG102" s="33" t="str">
        <f>IF(LEN('ÚHRADOVÝ KATALOG VZP - ZP'!M106)&gt;0,UPPER('ÚHRADOVÝ KATALOG VZP - ZP'!M106),"")</f>
        <v/>
      </c>
      <c r="AH102" s="33"/>
      <c r="AI102" s="33"/>
      <c r="AJ102" s="33"/>
    </row>
    <row r="103" spans="1:36" s="18" customFormat="1" x14ac:dyDescent="0.2">
      <c r="A103" s="33" t="str">
        <f>IF('VZP - KONTROLA'!R107="NE",IF(LEN('ÚHRADOVÝ KATALOG VZP - ZP'!B107)=0,UPPER('ÚHRADOVÝ KATALOG VZP - ZP'!A107),UPPER('ÚHRADOVÝ KATALOG VZP - ZP'!B107)),"")</f>
        <v/>
      </c>
      <c r="B103" s="33" t="str">
        <f>IF(LEN('ÚHRADOVÝ KATALOG VZP - ZP'!C107)&gt;0,UPPER(SUBSTITUTE('ÚHRADOVÝ KATALOG VZP - ZP'!C107,CHAR(10)," ")),"")</f>
        <v/>
      </c>
      <c r="C103" s="33" t="str">
        <f>IF(LEN('ÚHRADOVÝ KATALOG VZP - ZP'!D107)&gt;0,UPPER(SUBSTITUTE('ÚHRADOVÝ KATALOG VZP - ZP'!D107,CHAR(10)," ")),"")</f>
        <v/>
      </c>
      <c r="D103" s="33" t="str">
        <f>IF(LEN('ÚHRADOVÝ KATALOG VZP - ZP'!F107)&gt;0,UPPER('ÚHRADOVÝ KATALOG VZP - ZP'!F107),"")</f>
        <v/>
      </c>
      <c r="E103" s="33" t="str">
        <f>IF(LEN('ÚHRADOVÝ KATALOG VZP - ZP'!E107)&gt;0,UPPER('ÚHRADOVÝ KATALOG VZP - ZP'!E107),"")</f>
        <v/>
      </c>
      <c r="F103" s="33" t="str">
        <f>IF(LEN('ÚHRADOVÝ KATALOG VZP - ZP'!G107)&gt;0,UPPER('ÚHRADOVÝ KATALOG VZP - ZP'!G107),"")</f>
        <v/>
      </c>
      <c r="G103" s="33" t="str">
        <f>IF(LEN('ÚHRADOVÝ KATALOG VZP - ZP'!H107)&gt;0,UPPER('ÚHRADOVÝ KATALOG VZP - ZP'!H107),"")</f>
        <v/>
      </c>
      <c r="H103" s="33" t="str">
        <f>IF(LEN('ÚHRADOVÝ KATALOG VZP - ZP'!I107)&gt;0,UPPER('ÚHRADOVÝ KATALOG VZP - ZP'!I107),"")</f>
        <v/>
      </c>
      <c r="I103" s="19" t="str">
        <f>IF(LEN(KL!N103)&gt;0,ROUND(UPPER(KL!N103),2),"")</f>
        <v/>
      </c>
      <c r="J103" s="19" t="str">
        <f>IF('ÚHRADOVÝ KATALOG VZP - ZP'!N107&gt;0,ROUND(UPPER('ÚHRADOVÝ KATALOG VZP - ZP'!N107),2),"")</f>
        <v/>
      </c>
      <c r="K103" s="19"/>
      <c r="L103" s="33"/>
      <c r="M103" s="33"/>
      <c r="N103" s="33"/>
      <c r="O103" s="19"/>
      <c r="P103" s="33"/>
      <c r="Q103" s="33"/>
      <c r="R103" s="33"/>
      <c r="S103" s="33"/>
      <c r="T103" s="33" t="str">
        <f>IF(LEN(KL!P103)&gt;0,UPPER(KL!P103),"")</f>
        <v/>
      </c>
      <c r="U103" s="33"/>
      <c r="V103" s="19"/>
      <c r="W103" s="33" t="str">
        <f>IF(LEN('ÚHRADOVÝ KATALOG VZP - ZP'!Q107)&gt;0,UPPER('ÚHRADOVÝ KATALOG VZP - ZP'!Q107),"")</f>
        <v/>
      </c>
      <c r="X103" s="19"/>
      <c r="Y103" s="19"/>
      <c r="Z103" s="33" t="str">
        <f>IF(LEN('ÚHRADOVÝ KATALOG VZP - ZP'!P107)&gt;0,UPPER('ÚHRADOVÝ KATALOG VZP - ZP'!P107),"")</f>
        <v/>
      </c>
      <c r="AA103" s="33"/>
      <c r="AB103" s="33" t="str">
        <f>IF(LEN('ÚHRADOVÝ KATALOG VZP - ZP'!K107)&gt;0,UPPER('ÚHRADOVÝ KATALOG VZP - ZP'!K107),"")</f>
        <v/>
      </c>
      <c r="AC103" s="19" t="str">
        <f>IF(LEN('ÚHRADOVÝ KATALOG VZP - ZP'!L107)&gt;0,UPPER('ÚHRADOVÝ KATALOG VZP - ZP'!L107),"")</f>
        <v/>
      </c>
      <c r="AD103" s="19" t="str">
        <f>IF(LEN('ÚHRADOVÝ KATALOG VZP - ZP'!J107)&gt;0,UPPER('ÚHRADOVÝ KATALOG VZP - ZP'!J107),"")</f>
        <v/>
      </c>
      <c r="AE103" s="33"/>
      <c r="AF103" s="33"/>
      <c r="AG103" s="33" t="str">
        <f>IF(LEN('ÚHRADOVÝ KATALOG VZP - ZP'!M107)&gt;0,UPPER('ÚHRADOVÝ KATALOG VZP - ZP'!M107),"")</f>
        <v/>
      </c>
      <c r="AH103" s="33"/>
      <c r="AI103" s="33"/>
      <c r="AJ103" s="33"/>
    </row>
    <row r="104" spans="1:36" s="18" customFormat="1" x14ac:dyDescent="0.2">
      <c r="A104" s="33" t="str">
        <f>IF('VZP - KONTROLA'!R108="NE",IF(LEN('ÚHRADOVÝ KATALOG VZP - ZP'!B108)=0,UPPER('ÚHRADOVÝ KATALOG VZP - ZP'!A108),UPPER('ÚHRADOVÝ KATALOG VZP - ZP'!B108)),"")</f>
        <v/>
      </c>
      <c r="B104" s="33" t="str">
        <f>IF(LEN('ÚHRADOVÝ KATALOG VZP - ZP'!C108)&gt;0,UPPER(SUBSTITUTE('ÚHRADOVÝ KATALOG VZP - ZP'!C108,CHAR(10)," ")),"")</f>
        <v/>
      </c>
      <c r="C104" s="33" t="str">
        <f>IF(LEN('ÚHRADOVÝ KATALOG VZP - ZP'!D108)&gt;0,UPPER(SUBSTITUTE('ÚHRADOVÝ KATALOG VZP - ZP'!D108,CHAR(10)," ")),"")</f>
        <v/>
      </c>
      <c r="D104" s="33" t="str">
        <f>IF(LEN('ÚHRADOVÝ KATALOG VZP - ZP'!F108)&gt;0,UPPER('ÚHRADOVÝ KATALOG VZP - ZP'!F108),"")</f>
        <v/>
      </c>
      <c r="E104" s="33" t="str">
        <f>IF(LEN('ÚHRADOVÝ KATALOG VZP - ZP'!E108)&gt;0,UPPER('ÚHRADOVÝ KATALOG VZP - ZP'!E108),"")</f>
        <v/>
      </c>
      <c r="F104" s="33" t="str">
        <f>IF(LEN('ÚHRADOVÝ KATALOG VZP - ZP'!G108)&gt;0,UPPER('ÚHRADOVÝ KATALOG VZP - ZP'!G108),"")</f>
        <v/>
      </c>
      <c r="G104" s="33" t="str">
        <f>IF(LEN('ÚHRADOVÝ KATALOG VZP - ZP'!H108)&gt;0,UPPER('ÚHRADOVÝ KATALOG VZP - ZP'!H108),"")</f>
        <v/>
      </c>
      <c r="H104" s="33" t="str">
        <f>IF(LEN('ÚHRADOVÝ KATALOG VZP - ZP'!I108)&gt;0,UPPER('ÚHRADOVÝ KATALOG VZP - ZP'!I108),"")</f>
        <v/>
      </c>
      <c r="I104" s="19" t="str">
        <f>IF(LEN(KL!N104)&gt;0,ROUND(UPPER(KL!N104),2),"")</f>
        <v/>
      </c>
      <c r="J104" s="19" t="str">
        <f>IF('ÚHRADOVÝ KATALOG VZP - ZP'!N108&gt;0,ROUND(UPPER('ÚHRADOVÝ KATALOG VZP - ZP'!N108),2),"")</f>
        <v/>
      </c>
      <c r="K104" s="19"/>
      <c r="L104" s="33"/>
      <c r="M104" s="33"/>
      <c r="N104" s="33"/>
      <c r="O104" s="19"/>
      <c r="P104" s="33"/>
      <c r="Q104" s="33"/>
      <c r="R104" s="33"/>
      <c r="S104" s="33"/>
      <c r="T104" s="33" t="str">
        <f>IF(LEN(KL!P104)&gt;0,UPPER(KL!P104),"")</f>
        <v/>
      </c>
      <c r="U104" s="33"/>
      <c r="V104" s="19"/>
      <c r="W104" s="33" t="str">
        <f>IF(LEN('ÚHRADOVÝ KATALOG VZP - ZP'!Q108)&gt;0,UPPER('ÚHRADOVÝ KATALOG VZP - ZP'!Q108),"")</f>
        <v/>
      </c>
      <c r="X104" s="19"/>
      <c r="Y104" s="19"/>
      <c r="Z104" s="33" t="str">
        <f>IF(LEN('ÚHRADOVÝ KATALOG VZP - ZP'!P108)&gt;0,UPPER('ÚHRADOVÝ KATALOG VZP - ZP'!P108),"")</f>
        <v/>
      </c>
      <c r="AA104" s="33"/>
      <c r="AB104" s="33" t="str">
        <f>IF(LEN('ÚHRADOVÝ KATALOG VZP - ZP'!K108)&gt;0,UPPER('ÚHRADOVÝ KATALOG VZP - ZP'!K108),"")</f>
        <v/>
      </c>
      <c r="AC104" s="19" t="str">
        <f>IF(LEN('ÚHRADOVÝ KATALOG VZP - ZP'!L108)&gt;0,UPPER('ÚHRADOVÝ KATALOG VZP - ZP'!L108),"")</f>
        <v/>
      </c>
      <c r="AD104" s="19" t="str">
        <f>IF(LEN('ÚHRADOVÝ KATALOG VZP - ZP'!J108)&gt;0,UPPER('ÚHRADOVÝ KATALOG VZP - ZP'!J108),"")</f>
        <v/>
      </c>
      <c r="AE104" s="33"/>
      <c r="AF104" s="33"/>
      <c r="AG104" s="33" t="str">
        <f>IF(LEN('ÚHRADOVÝ KATALOG VZP - ZP'!M108)&gt;0,UPPER('ÚHRADOVÝ KATALOG VZP - ZP'!M108),"")</f>
        <v/>
      </c>
      <c r="AH104" s="33"/>
      <c r="AI104" s="33"/>
      <c r="AJ104" s="33"/>
    </row>
    <row r="105" spans="1:36" s="18" customFormat="1" x14ac:dyDescent="0.2">
      <c r="A105" s="33" t="str">
        <f>IF('VZP - KONTROLA'!R109="NE",IF(LEN('ÚHRADOVÝ KATALOG VZP - ZP'!B109)=0,UPPER('ÚHRADOVÝ KATALOG VZP - ZP'!A109),UPPER('ÚHRADOVÝ KATALOG VZP - ZP'!B109)),"")</f>
        <v/>
      </c>
      <c r="B105" s="33" t="str">
        <f>IF(LEN('ÚHRADOVÝ KATALOG VZP - ZP'!C109)&gt;0,UPPER(SUBSTITUTE('ÚHRADOVÝ KATALOG VZP - ZP'!C109,CHAR(10)," ")),"")</f>
        <v/>
      </c>
      <c r="C105" s="33" t="str">
        <f>IF(LEN('ÚHRADOVÝ KATALOG VZP - ZP'!D109)&gt;0,UPPER(SUBSTITUTE('ÚHRADOVÝ KATALOG VZP - ZP'!D109,CHAR(10)," ")),"")</f>
        <v/>
      </c>
      <c r="D105" s="33" t="str">
        <f>IF(LEN('ÚHRADOVÝ KATALOG VZP - ZP'!F109)&gt;0,UPPER('ÚHRADOVÝ KATALOG VZP - ZP'!F109),"")</f>
        <v/>
      </c>
      <c r="E105" s="33" t="str">
        <f>IF(LEN('ÚHRADOVÝ KATALOG VZP - ZP'!E109)&gt;0,UPPER('ÚHRADOVÝ KATALOG VZP - ZP'!E109),"")</f>
        <v/>
      </c>
      <c r="F105" s="33" t="str">
        <f>IF(LEN('ÚHRADOVÝ KATALOG VZP - ZP'!G109)&gt;0,UPPER('ÚHRADOVÝ KATALOG VZP - ZP'!G109),"")</f>
        <v/>
      </c>
      <c r="G105" s="33" t="str">
        <f>IF(LEN('ÚHRADOVÝ KATALOG VZP - ZP'!H109)&gt;0,UPPER('ÚHRADOVÝ KATALOG VZP - ZP'!H109),"")</f>
        <v/>
      </c>
      <c r="H105" s="33" t="str">
        <f>IF(LEN('ÚHRADOVÝ KATALOG VZP - ZP'!I109)&gt;0,UPPER('ÚHRADOVÝ KATALOG VZP - ZP'!I109),"")</f>
        <v/>
      </c>
      <c r="I105" s="19" t="str">
        <f>IF(LEN(KL!N105)&gt;0,ROUND(UPPER(KL!N105),2),"")</f>
        <v/>
      </c>
      <c r="J105" s="19" t="str">
        <f>IF('ÚHRADOVÝ KATALOG VZP - ZP'!N109&gt;0,ROUND(UPPER('ÚHRADOVÝ KATALOG VZP - ZP'!N109),2),"")</f>
        <v/>
      </c>
      <c r="K105" s="19"/>
      <c r="L105" s="33"/>
      <c r="M105" s="33"/>
      <c r="N105" s="33"/>
      <c r="O105" s="19"/>
      <c r="P105" s="33"/>
      <c r="Q105" s="33"/>
      <c r="R105" s="33"/>
      <c r="S105" s="33"/>
      <c r="T105" s="33" t="str">
        <f>IF(LEN(KL!P105)&gt;0,UPPER(KL!P105),"")</f>
        <v/>
      </c>
      <c r="U105" s="33"/>
      <c r="V105" s="19"/>
      <c r="W105" s="33" t="str">
        <f>IF(LEN('ÚHRADOVÝ KATALOG VZP - ZP'!Q109)&gt;0,UPPER('ÚHRADOVÝ KATALOG VZP - ZP'!Q109),"")</f>
        <v/>
      </c>
      <c r="X105" s="19"/>
      <c r="Y105" s="19"/>
      <c r="Z105" s="33" t="str">
        <f>IF(LEN('ÚHRADOVÝ KATALOG VZP - ZP'!P109)&gt;0,UPPER('ÚHRADOVÝ KATALOG VZP - ZP'!P109),"")</f>
        <v/>
      </c>
      <c r="AA105" s="33"/>
      <c r="AB105" s="33" t="str">
        <f>IF(LEN('ÚHRADOVÝ KATALOG VZP - ZP'!K109)&gt;0,UPPER('ÚHRADOVÝ KATALOG VZP - ZP'!K109),"")</f>
        <v/>
      </c>
      <c r="AC105" s="19" t="str">
        <f>IF(LEN('ÚHRADOVÝ KATALOG VZP - ZP'!L109)&gt;0,UPPER('ÚHRADOVÝ KATALOG VZP - ZP'!L109),"")</f>
        <v/>
      </c>
      <c r="AD105" s="19" t="str">
        <f>IF(LEN('ÚHRADOVÝ KATALOG VZP - ZP'!J109)&gt;0,UPPER('ÚHRADOVÝ KATALOG VZP - ZP'!J109),"")</f>
        <v/>
      </c>
      <c r="AE105" s="33"/>
      <c r="AF105" s="33"/>
      <c r="AG105" s="33" t="str">
        <f>IF(LEN('ÚHRADOVÝ KATALOG VZP - ZP'!M109)&gt;0,UPPER('ÚHRADOVÝ KATALOG VZP - ZP'!M109),"")</f>
        <v/>
      </c>
      <c r="AH105" s="33"/>
      <c r="AI105" s="33"/>
      <c r="AJ105" s="33"/>
    </row>
    <row r="106" spans="1:36" s="18" customFormat="1" x14ac:dyDescent="0.2">
      <c r="A106" s="33" t="str">
        <f>IF('VZP - KONTROLA'!R110="NE",IF(LEN('ÚHRADOVÝ KATALOG VZP - ZP'!B110)=0,UPPER('ÚHRADOVÝ KATALOG VZP - ZP'!A110),UPPER('ÚHRADOVÝ KATALOG VZP - ZP'!B110)),"")</f>
        <v/>
      </c>
      <c r="B106" s="33" t="str">
        <f>IF(LEN('ÚHRADOVÝ KATALOG VZP - ZP'!C110)&gt;0,UPPER(SUBSTITUTE('ÚHRADOVÝ KATALOG VZP - ZP'!C110,CHAR(10)," ")),"")</f>
        <v/>
      </c>
      <c r="C106" s="33" t="str">
        <f>IF(LEN('ÚHRADOVÝ KATALOG VZP - ZP'!D110)&gt;0,UPPER(SUBSTITUTE('ÚHRADOVÝ KATALOG VZP - ZP'!D110,CHAR(10)," ")),"")</f>
        <v/>
      </c>
      <c r="D106" s="33" t="str">
        <f>IF(LEN('ÚHRADOVÝ KATALOG VZP - ZP'!F110)&gt;0,UPPER('ÚHRADOVÝ KATALOG VZP - ZP'!F110),"")</f>
        <v/>
      </c>
      <c r="E106" s="33" t="str">
        <f>IF(LEN('ÚHRADOVÝ KATALOG VZP - ZP'!E110)&gt;0,UPPER('ÚHRADOVÝ KATALOG VZP - ZP'!E110),"")</f>
        <v/>
      </c>
      <c r="F106" s="33" t="str">
        <f>IF(LEN('ÚHRADOVÝ KATALOG VZP - ZP'!G110)&gt;0,UPPER('ÚHRADOVÝ KATALOG VZP - ZP'!G110),"")</f>
        <v/>
      </c>
      <c r="G106" s="33" t="str">
        <f>IF(LEN('ÚHRADOVÝ KATALOG VZP - ZP'!H110)&gt;0,UPPER('ÚHRADOVÝ KATALOG VZP - ZP'!H110),"")</f>
        <v/>
      </c>
      <c r="H106" s="33" t="str">
        <f>IF(LEN('ÚHRADOVÝ KATALOG VZP - ZP'!I110)&gt;0,UPPER('ÚHRADOVÝ KATALOG VZP - ZP'!I110),"")</f>
        <v/>
      </c>
      <c r="I106" s="19" t="str">
        <f>IF(LEN(KL!N106)&gt;0,ROUND(UPPER(KL!N106),2),"")</f>
        <v/>
      </c>
      <c r="J106" s="19" t="str">
        <f>IF('ÚHRADOVÝ KATALOG VZP - ZP'!N110&gt;0,ROUND(UPPER('ÚHRADOVÝ KATALOG VZP - ZP'!N110),2),"")</f>
        <v/>
      </c>
      <c r="K106" s="19"/>
      <c r="L106" s="33"/>
      <c r="M106" s="33"/>
      <c r="N106" s="33"/>
      <c r="O106" s="19"/>
      <c r="P106" s="33"/>
      <c r="Q106" s="33"/>
      <c r="R106" s="33"/>
      <c r="S106" s="33"/>
      <c r="T106" s="33" t="str">
        <f>IF(LEN(KL!P106)&gt;0,UPPER(KL!P106),"")</f>
        <v/>
      </c>
      <c r="U106" s="33"/>
      <c r="V106" s="19"/>
      <c r="W106" s="33" t="str">
        <f>IF(LEN('ÚHRADOVÝ KATALOG VZP - ZP'!Q110)&gt;0,UPPER('ÚHRADOVÝ KATALOG VZP - ZP'!Q110),"")</f>
        <v/>
      </c>
      <c r="X106" s="19"/>
      <c r="Y106" s="19"/>
      <c r="Z106" s="33" t="str">
        <f>IF(LEN('ÚHRADOVÝ KATALOG VZP - ZP'!P110)&gt;0,UPPER('ÚHRADOVÝ KATALOG VZP - ZP'!P110),"")</f>
        <v/>
      </c>
      <c r="AA106" s="33"/>
      <c r="AB106" s="33" t="str">
        <f>IF(LEN('ÚHRADOVÝ KATALOG VZP - ZP'!K110)&gt;0,UPPER('ÚHRADOVÝ KATALOG VZP - ZP'!K110),"")</f>
        <v/>
      </c>
      <c r="AC106" s="19" t="str">
        <f>IF(LEN('ÚHRADOVÝ KATALOG VZP - ZP'!L110)&gt;0,UPPER('ÚHRADOVÝ KATALOG VZP - ZP'!L110),"")</f>
        <v/>
      </c>
      <c r="AD106" s="19" t="str">
        <f>IF(LEN('ÚHRADOVÝ KATALOG VZP - ZP'!J110)&gt;0,UPPER('ÚHRADOVÝ KATALOG VZP - ZP'!J110),"")</f>
        <v/>
      </c>
      <c r="AE106" s="33"/>
      <c r="AF106" s="33"/>
      <c r="AG106" s="33" t="str">
        <f>IF(LEN('ÚHRADOVÝ KATALOG VZP - ZP'!M110)&gt;0,UPPER('ÚHRADOVÝ KATALOG VZP - ZP'!M110),"")</f>
        <v/>
      </c>
      <c r="AH106" s="33"/>
      <c r="AI106" s="33"/>
      <c r="AJ106" s="33"/>
    </row>
    <row r="107" spans="1:36" s="18" customFormat="1" x14ac:dyDescent="0.2">
      <c r="A107" s="33" t="str">
        <f>IF('VZP - KONTROLA'!R111="NE",IF(LEN('ÚHRADOVÝ KATALOG VZP - ZP'!B111)=0,UPPER('ÚHRADOVÝ KATALOG VZP - ZP'!A111),UPPER('ÚHRADOVÝ KATALOG VZP - ZP'!B111)),"")</f>
        <v/>
      </c>
      <c r="B107" s="33" t="str">
        <f>IF(LEN('ÚHRADOVÝ KATALOG VZP - ZP'!C111)&gt;0,UPPER(SUBSTITUTE('ÚHRADOVÝ KATALOG VZP - ZP'!C111,CHAR(10)," ")),"")</f>
        <v/>
      </c>
      <c r="C107" s="33" t="str">
        <f>IF(LEN('ÚHRADOVÝ KATALOG VZP - ZP'!D111)&gt;0,UPPER(SUBSTITUTE('ÚHRADOVÝ KATALOG VZP - ZP'!D111,CHAR(10)," ")),"")</f>
        <v/>
      </c>
      <c r="D107" s="33" t="str">
        <f>IF(LEN('ÚHRADOVÝ KATALOG VZP - ZP'!F111)&gt;0,UPPER('ÚHRADOVÝ KATALOG VZP - ZP'!F111),"")</f>
        <v/>
      </c>
      <c r="E107" s="33" t="str">
        <f>IF(LEN('ÚHRADOVÝ KATALOG VZP - ZP'!E111)&gt;0,UPPER('ÚHRADOVÝ KATALOG VZP - ZP'!E111),"")</f>
        <v/>
      </c>
      <c r="F107" s="33" t="str">
        <f>IF(LEN('ÚHRADOVÝ KATALOG VZP - ZP'!G111)&gt;0,UPPER('ÚHRADOVÝ KATALOG VZP - ZP'!G111),"")</f>
        <v/>
      </c>
      <c r="G107" s="33" t="str">
        <f>IF(LEN('ÚHRADOVÝ KATALOG VZP - ZP'!H111)&gt;0,UPPER('ÚHRADOVÝ KATALOG VZP - ZP'!H111),"")</f>
        <v/>
      </c>
      <c r="H107" s="33" t="str">
        <f>IF(LEN('ÚHRADOVÝ KATALOG VZP - ZP'!I111)&gt;0,UPPER('ÚHRADOVÝ KATALOG VZP - ZP'!I111),"")</f>
        <v/>
      </c>
      <c r="I107" s="19" t="str">
        <f>IF(LEN(KL!N107)&gt;0,ROUND(UPPER(KL!N107),2),"")</f>
        <v/>
      </c>
      <c r="J107" s="19" t="str">
        <f>IF('ÚHRADOVÝ KATALOG VZP - ZP'!N111&gt;0,ROUND(UPPER('ÚHRADOVÝ KATALOG VZP - ZP'!N111),2),"")</f>
        <v/>
      </c>
      <c r="K107" s="19"/>
      <c r="L107" s="33"/>
      <c r="M107" s="33"/>
      <c r="N107" s="33"/>
      <c r="O107" s="19"/>
      <c r="P107" s="33"/>
      <c r="Q107" s="33"/>
      <c r="R107" s="33"/>
      <c r="S107" s="33"/>
      <c r="T107" s="33" t="str">
        <f>IF(LEN(KL!P107)&gt;0,UPPER(KL!P107),"")</f>
        <v/>
      </c>
      <c r="U107" s="33"/>
      <c r="V107" s="19"/>
      <c r="W107" s="33" t="str">
        <f>IF(LEN('ÚHRADOVÝ KATALOG VZP - ZP'!Q111)&gt;0,UPPER('ÚHRADOVÝ KATALOG VZP - ZP'!Q111),"")</f>
        <v/>
      </c>
      <c r="X107" s="19"/>
      <c r="Y107" s="19"/>
      <c r="Z107" s="33" t="str">
        <f>IF(LEN('ÚHRADOVÝ KATALOG VZP - ZP'!P111)&gt;0,UPPER('ÚHRADOVÝ KATALOG VZP - ZP'!P111),"")</f>
        <v/>
      </c>
      <c r="AA107" s="33"/>
      <c r="AB107" s="33" t="str">
        <f>IF(LEN('ÚHRADOVÝ KATALOG VZP - ZP'!K111)&gt;0,UPPER('ÚHRADOVÝ KATALOG VZP - ZP'!K111),"")</f>
        <v/>
      </c>
      <c r="AC107" s="19" t="str">
        <f>IF(LEN('ÚHRADOVÝ KATALOG VZP - ZP'!L111)&gt;0,UPPER('ÚHRADOVÝ KATALOG VZP - ZP'!L111),"")</f>
        <v/>
      </c>
      <c r="AD107" s="19" t="str">
        <f>IF(LEN('ÚHRADOVÝ KATALOG VZP - ZP'!J111)&gt;0,UPPER('ÚHRADOVÝ KATALOG VZP - ZP'!J111),"")</f>
        <v/>
      </c>
      <c r="AE107" s="33"/>
      <c r="AF107" s="33"/>
      <c r="AG107" s="33" t="str">
        <f>IF(LEN('ÚHRADOVÝ KATALOG VZP - ZP'!M111)&gt;0,UPPER('ÚHRADOVÝ KATALOG VZP - ZP'!M111),"")</f>
        <v/>
      </c>
      <c r="AH107" s="33"/>
      <c r="AI107" s="33"/>
      <c r="AJ107" s="33"/>
    </row>
    <row r="108" spans="1:36" s="18" customFormat="1" x14ac:dyDescent="0.2">
      <c r="A108" s="33" t="str">
        <f>IF('VZP - KONTROLA'!R112="NE",IF(LEN('ÚHRADOVÝ KATALOG VZP - ZP'!B112)=0,UPPER('ÚHRADOVÝ KATALOG VZP - ZP'!A112),UPPER('ÚHRADOVÝ KATALOG VZP - ZP'!B112)),"")</f>
        <v/>
      </c>
      <c r="B108" s="33" t="str">
        <f>IF(LEN('ÚHRADOVÝ KATALOG VZP - ZP'!C112)&gt;0,UPPER(SUBSTITUTE('ÚHRADOVÝ KATALOG VZP - ZP'!C112,CHAR(10)," ")),"")</f>
        <v/>
      </c>
      <c r="C108" s="33" t="str">
        <f>IF(LEN('ÚHRADOVÝ KATALOG VZP - ZP'!D112)&gt;0,UPPER(SUBSTITUTE('ÚHRADOVÝ KATALOG VZP - ZP'!D112,CHAR(10)," ")),"")</f>
        <v/>
      </c>
      <c r="D108" s="33" t="str">
        <f>IF(LEN('ÚHRADOVÝ KATALOG VZP - ZP'!F112)&gt;0,UPPER('ÚHRADOVÝ KATALOG VZP - ZP'!F112),"")</f>
        <v/>
      </c>
      <c r="E108" s="33" t="str">
        <f>IF(LEN('ÚHRADOVÝ KATALOG VZP - ZP'!E112)&gt;0,UPPER('ÚHRADOVÝ KATALOG VZP - ZP'!E112),"")</f>
        <v/>
      </c>
      <c r="F108" s="33" t="str">
        <f>IF(LEN('ÚHRADOVÝ KATALOG VZP - ZP'!G112)&gt;0,UPPER('ÚHRADOVÝ KATALOG VZP - ZP'!G112),"")</f>
        <v/>
      </c>
      <c r="G108" s="33" t="str">
        <f>IF(LEN('ÚHRADOVÝ KATALOG VZP - ZP'!H112)&gt;0,UPPER('ÚHRADOVÝ KATALOG VZP - ZP'!H112),"")</f>
        <v/>
      </c>
      <c r="H108" s="33" t="str">
        <f>IF(LEN('ÚHRADOVÝ KATALOG VZP - ZP'!I112)&gt;0,UPPER('ÚHRADOVÝ KATALOG VZP - ZP'!I112),"")</f>
        <v/>
      </c>
      <c r="I108" s="19" t="str">
        <f>IF(LEN(KL!N108)&gt;0,ROUND(UPPER(KL!N108),2),"")</f>
        <v/>
      </c>
      <c r="J108" s="19" t="str">
        <f>IF('ÚHRADOVÝ KATALOG VZP - ZP'!N112&gt;0,ROUND(UPPER('ÚHRADOVÝ KATALOG VZP - ZP'!N112),2),"")</f>
        <v/>
      </c>
      <c r="K108" s="19"/>
      <c r="L108" s="33"/>
      <c r="M108" s="33"/>
      <c r="N108" s="33"/>
      <c r="O108" s="19"/>
      <c r="P108" s="33"/>
      <c r="Q108" s="33"/>
      <c r="R108" s="33"/>
      <c r="S108" s="33"/>
      <c r="T108" s="33" t="str">
        <f>IF(LEN(KL!P108)&gt;0,UPPER(KL!P108),"")</f>
        <v/>
      </c>
      <c r="U108" s="33"/>
      <c r="V108" s="19"/>
      <c r="W108" s="33" t="str">
        <f>IF(LEN('ÚHRADOVÝ KATALOG VZP - ZP'!Q112)&gt;0,UPPER('ÚHRADOVÝ KATALOG VZP - ZP'!Q112),"")</f>
        <v/>
      </c>
      <c r="X108" s="19"/>
      <c r="Y108" s="19"/>
      <c r="Z108" s="33" t="str">
        <f>IF(LEN('ÚHRADOVÝ KATALOG VZP - ZP'!P112)&gt;0,UPPER('ÚHRADOVÝ KATALOG VZP - ZP'!P112),"")</f>
        <v/>
      </c>
      <c r="AA108" s="33"/>
      <c r="AB108" s="33" t="str">
        <f>IF(LEN('ÚHRADOVÝ KATALOG VZP - ZP'!K112)&gt;0,UPPER('ÚHRADOVÝ KATALOG VZP - ZP'!K112),"")</f>
        <v/>
      </c>
      <c r="AC108" s="19" t="str">
        <f>IF(LEN('ÚHRADOVÝ KATALOG VZP - ZP'!L112)&gt;0,UPPER('ÚHRADOVÝ KATALOG VZP - ZP'!L112),"")</f>
        <v/>
      </c>
      <c r="AD108" s="19" t="str">
        <f>IF(LEN('ÚHRADOVÝ KATALOG VZP - ZP'!J112)&gt;0,UPPER('ÚHRADOVÝ KATALOG VZP - ZP'!J112),"")</f>
        <v/>
      </c>
      <c r="AE108" s="33"/>
      <c r="AF108" s="33"/>
      <c r="AG108" s="33" t="str">
        <f>IF(LEN('ÚHRADOVÝ KATALOG VZP - ZP'!M112)&gt;0,UPPER('ÚHRADOVÝ KATALOG VZP - ZP'!M112),"")</f>
        <v/>
      </c>
      <c r="AH108" s="33"/>
      <c r="AI108" s="33"/>
      <c r="AJ108" s="33"/>
    </row>
    <row r="109" spans="1:36" s="18" customFormat="1" x14ac:dyDescent="0.2">
      <c r="A109" s="33" t="str">
        <f>IF('VZP - KONTROLA'!R113="NE",IF(LEN('ÚHRADOVÝ KATALOG VZP - ZP'!B113)=0,UPPER('ÚHRADOVÝ KATALOG VZP - ZP'!A113),UPPER('ÚHRADOVÝ KATALOG VZP - ZP'!B113)),"")</f>
        <v/>
      </c>
      <c r="B109" s="33" t="str">
        <f>IF(LEN('ÚHRADOVÝ KATALOG VZP - ZP'!C113)&gt;0,UPPER(SUBSTITUTE('ÚHRADOVÝ KATALOG VZP - ZP'!C113,CHAR(10)," ")),"")</f>
        <v/>
      </c>
      <c r="C109" s="33" t="str">
        <f>IF(LEN('ÚHRADOVÝ KATALOG VZP - ZP'!D113)&gt;0,UPPER(SUBSTITUTE('ÚHRADOVÝ KATALOG VZP - ZP'!D113,CHAR(10)," ")),"")</f>
        <v/>
      </c>
      <c r="D109" s="33" t="str">
        <f>IF(LEN('ÚHRADOVÝ KATALOG VZP - ZP'!F113)&gt;0,UPPER('ÚHRADOVÝ KATALOG VZP - ZP'!F113),"")</f>
        <v/>
      </c>
      <c r="E109" s="33" t="str">
        <f>IF(LEN('ÚHRADOVÝ KATALOG VZP - ZP'!E113)&gt;0,UPPER('ÚHRADOVÝ KATALOG VZP - ZP'!E113),"")</f>
        <v/>
      </c>
      <c r="F109" s="33" t="str">
        <f>IF(LEN('ÚHRADOVÝ KATALOG VZP - ZP'!G113)&gt;0,UPPER('ÚHRADOVÝ KATALOG VZP - ZP'!G113),"")</f>
        <v/>
      </c>
      <c r="G109" s="33" t="str">
        <f>IF(LEN('ÚHRADOVÝ KATALOG VZP - ZP'!H113)&gt;0,UPPER('ÚHRADOVÝ KATALOG VZP - ZP'!H113),"")</f>
        <v/>
      </c>
      <c r="H109" s="33" t="str">
        <f>IF(LEN('ÚHRADOVÝ KATALOG VZP - ZP'!I113)&gt;0,UPPER('ÚHRADOVÝ KATALOG VZP - ZP'!I113),"")</f>
        <v/>
      </c>
      <c r="I109" s="19" t="str">
        <f>IF(LEN(KL!N109)&gt;0,ROUND(UPPER(KL!N109),2),"")</f>
        <v/>
      </c>
      <c r="J109" s="19" t="str">
        <f>IF('ÚHRADOVÝ KATALOG VZP - ZP'!N113&gt;0,ROUND(UPPER('ÚHRADOVÝ KATALOG VZP - ZP'!N113),2),"")</f>
        <v/>
      </c>
      <c r="K109" s="19"/>
      <c r="L109" s="33"/>
      <c r="M109" s="33"/>
      <c r="N109" s="33"/>
      <c r="O109" s="19"/>
      <c r="P109" s="33"/>
      <c r="Q109" s="33"/>
      <c r="R109" s="33"/>
      <c r="S109" s="33"/>
      <c r="T109" s="33" t="str">
        <f>IF(LEN(KL!P109)&gt;0,UPPER(KL!P109),"")</f>
        <v/>
      </c>
      <c r="U109" s="33"/>
      <c r="V109" s="19"/>
      <c r="W109" s="33" t="str">
        <f>IF(LEN('ÚHRADOVÝ KATALOG VZP - ZP'!Q113)&gt;0,UPPER('ÚHRADOVÝ KATALOG VZP - ZP'!Q113),"")</f>
        <v/>
      </c>
      <c r="X109" s="19"/>
      <c r="Y109" s="19"/>
      <c r="Z109" s="33" t="str">
        <f>IF(LEN('ÚHRADOVÝ KATALOG VZP - ZP'!P113)&gt;0,UPPER('ÚHRADOVÝ KATALOG VZP - ZP'!P113),"")</f>
        <v/>
      </c>
      <c r="AA109" s="33"/>
      <c r="AB109" s="33" t="str">
        <f>IF(LEN('ÚHRADOVÝ KATALOG VZP - ZP'!K113)&gt;0,UPPER('ÚHRADOVÝ KATALOG VZP - ZP'!K113),"")</f>
        <v/>
      </c>
      <c r="AC109" s="19" t="str">
        <f>IF(LEN('ÚHRADOVÝ KATALOG VZP - ZP'!L113)&gt;0,UPPER('ÚHRADOVÝ KATALOG VZP - ZP'!L113),"")</f>
        <v/>
      </c>
      <c r="AD109" s="19" t="str">
        <f>IF(LEN('ÚHRADOVÝ KATALOG VZP - ZP'!J113)&gt;0,UPPER('ÚHRADOVÝ KATALOG VZP - ZP'!J113),"")</f>
        <v/>
      </c>
      <c r="AE109" s="33"/>
      <c r="AF109" s="33"/>
      <c r="AG109" s="33" t="str">
        <f>IF(LEN('ÚHRADOVÝ KATALOG VZP - ZP'!M113)&gt;0,UPPER('ÚHRADOVÝ KATALOG VZP - ZP'!M113),"")</f>
        <v/>
      </c>
      <c r="AH109" s="33"/>
      <c r="AI109" s="33"/>
      <c r="AJ109" s="33"/>
    </row>
    <row r="110" spans="1:36" s="18" customFormat="1" x14ac:dyDescent="0.2">
      <c r="A110" s="33" t="str">
        <f>IF('VZP - KONTROLA'!R114="NE",IF(LEN('ÚHRADOVÝ KATALOG VZP - ZP'!B114)=0,UPPER('ÚHRADOVÝ KATALOG VZP - ZP'!A114),UPPER('ÚHRADOVÝ KATALOG VZP - ZP'!B114)),"")</f>
        <v/>
      </c>
      <c r="B110" s="33" t="str">
        <f>IF(LEN('ÚHRADOVÝ KATALOG VZP - ZP'!C114)&gt;0,UPPER(SUBSTITUTE('ÚHRADOVÝ KATALOG VZP - ZP'!C114,CHAR(10)," ")),"")</f>
        <v/>
      </c>
      <c r="C110" s="33" t="str">
        <f>IF(LEN('ÚHRADOVÝ KATALOG VZP - ZP'!D114)&gt;0,UPPER(SUBSTITUTE('ÚHRADOVÝ KATALOG VZP - ZP'!D114,CHAR(10)," ")),"")</f>
        <v/>
      </c>
      <c r="D110" s="33" t="str">
        <f>IF(LEN('ÚHRADOVÝ KATALOG VZP - ZP'!F114)&gt;0,UPPER('ÚHRADOVÝ KATALOG VZP - ZP'!F114),"")</f>
        <v/>
      </c>
      <c r="E110" s="33" t="str">
        <f>IF(LEN('ÚHRADOVÝ KATALOG VZP - ZP'!E114)&gt;0,UPPER('ÚHRADOVÝ KATALOG VZP - ZP'!E114),"")</f>
        <v/>
      </c>
      <c r="F110" s="33" t="str">
        <f>IF(LEN('ÚHRADOVÝ KATALOG VZP - ZP'!G114)&gt;0,UPPER('ÚHRADOVÝ KATALOG VZP - ZP'!G114),"")</f>
        <v/>
      </c>
      <c r="G110" s="33" t="str">
        <f>IF(LEN('ÚHRADOVÝ KATALOG VZP - ZP'!H114)&gt;0,UPPER('ÚHRADOVÝ KATALOG VZP - ZP'!H114),"")</f>
        <v/>
      </c>
      <c r="H110" s="33" t="str">
        <f>IF(LEN('ÚHRADOVÝ KATALOG VZP - ZP'!I114)&gt;0,UPPER('ÚHRADOVÝ KATALOG VZP - ZP'!I114),"")</f>
        <v/>
      </c>
      <c r="I110" s="19" t="str">
        <f>IF(LEN(KL!N110)&gt;0,ROUND(UPPER(KL!N110),2),"")</f>
        <v/>
      </c>
      <c r="J110" s="19" t="str">
        <f>IF('ÚHRADOVÝ KATALOG VZP - ZP'!N114&gt;0,ROUND(UPPER('ÚHRADOVÝ KATALOG VZP - ZP'!N114),2),"")</f>
        <v/>
      </c>
      <c r="K110" s="19"/>
      <c r="L110" s="33"/>
      <c r="M110" s="33"/>
      <c r="N110" s="33"/>
      <c r="O110" s="19"/>
      <c r="P110" s="33"/>
      <c r="Q110" s="33"/>
      <c r="R110" s="33"/>
      <c r="S110" s="33"/>
      <c r="T110" s="33" t="str">
        <f>IF(LEN(KL!P110)&gt;0,UPPER(KL!P110),"")</f>
        <v/>
      </c>
      <c r="U110" s="33"/>
      <c r="V110" s="19"/>
      <c r="W110" s="33" t="str">
        <f>IF(LEN('ÚHRADOVÝ KATALOG VZP - ZP'!Q114)&gt;0,UPPER('ÚHRADOVÝ KATALOG VZP - ZP'!Q114),"")</f>
        <v/>
      </c>
      <c r="X110" s="19"/>
      <c r="Y110" s="19"/>
      <c r="Z110" s="33" t="str">
        <f>IF(LEN('ÚHRADOVÝ KATALOG VZP - ZP'!P114)&gt;0,UPPER('ÚHRADOVÝ KATALOG VZP - ZP'!P114),"")</f>
        <v/>
      </c>
      <c r="AA110" s="33"/>
      <c r="AB110" s="33" t="str">
        <f>IF(LEN('ÚHRADOVÝ KATALOG VZP - ZP'!K114)&gt;0,UPPER('ÚHRADOVÝ KATALOG VZP - ZP'!K114),"")</f>
        <v/>
      </c>
      <c r="AC110" s="19" t="str">
        <f>IF(LEN('ÚHRADOVÝ KATALOG VZP - ZP'!L114)&gt;0,UPPER('ÚHRADOVÝ KATALOG VZP - ZP'!L114),"")</f>
        <v/>
      </c>
      <c r="AD110" s="19" t="str">
        <f>IF(LEN('ÚHRADOVÝ KATALOG VZP - ZP'!J114)&gt;0,UPPER('ÚHRADOVÝ KATALOG VZP - ZP'!J114),"")</f>
        <v/>
      </c>
      <c r="AE110" s="33"/>
      <c r="AF110" s="33"/>
      <c r="AG110" s="33" t="str">
        <f>IF(LEN('ÚHRADOVÝ KATALOG VZP - ZP'!M114)&gt;0,UPPER('ÚHRADOVÝ KATALOG VZP - ZP'!M114),"")</f>
        <v/>
      </c>
      <c r="AH110" s="33"/>
      <c r="AI110" s="33"/>
      <c r="AJ110" s="33"/>
    </row>
    <row r="111" spans="1:36" s="18" customFormat="1" x14ac:dyDescent="0.2">
      <c r="A111" s="33" t="str">
        <f>IF('VZP - KONTROLA'!R115="NE",IF(LEN('ÚHRADOVÝ KATALOG VZP - ZP'!B115)=0,UPPER('ÚHRADOVÝ KATALOG VZP - ZP'!A115),UPPER('ÚHRADOVÝ KATALOG VZP - ZP'!B115)),"")</f>
        <v/>
      </c>
      <c r="B111" s="33" t="str">
        <f>IF(LEN('ÚHRADOVÝ KATALOG VZP - ZP'!C115)&gt;0,UPPER(SUBSTITUTE('ÚHRADOVÝ KATALOG VZP - ZP'!C115,CHAR(10)," ")),"")</f>
        <v/>
      </c>
      <c r="C111" s="33" t="str">
        <f>IF(LEN('ÚHRADOVÝ KATALOG VZP - ZP'!D115)&gt;0,UPPER(SUBSTITUTE('ÚHRADOVÝ KATALOG VZP - ZP'!D115,CHAR(10)," ")),"")</f>
        <v/>
      </c>
      <c r="D111" s="33" t="str">
        <f>IF(LEN('ÚHRADOVÝ KATALOG VZP - ZP'!F115)&gt;0,UPPER('ÚHRADOVÝ KATALOG VZP - ZP'!F115),"")</f>
        <v/>
      </c>
      <c r="E111" s="33" t="str">
        <f>IF(LEN('ÚHRADOVÝ KATALOG VZP - ZP'!E115)&gt;0,UPPER('ÚHRADOVÝ KATALOG VZP - ZP'!E115),"")</f>
        <v/>
      </c>
      <c r="F111" s="33" t="str">
        <f>IF(LEN('ÚHRADOVÝ KATALOG VZP - ZP'!G115)&gt;0,UPPER('ÚHRADOVÝ KATALOG VZP - ZP'!G115),"")</f>
        <v/>
      </c>
      <c r="G111" s="33" t="str">
        <f>IF(LEN('ÚHRADOVÝ KATALOG VZP - ZP'!H115)&gt;0,UPPER('ÚHRADOVÝ KATALOG VZP - ZP'!H115),"")</f>
        <v/>
      </c>
      <c r="H111" s="33" t="str">
        <f>IF(LEN('ÚHRADOVÝ KATALOG VZP - ZP'!I115)&gt;0,UPPER('ÚHRADOVÝ KATALOG VZP - ZP'!I115),"")</f>
        <v/>
      </c>
      <c r="I111" s="19" t="str">
        <f>IF(LEN(KL!N111)&gt;0,ROUND(UPPER(KL!N111),2),"")</f>
        <v/>
      </c>
      <c r="J111" s="19" t="str">
        <f>IF('ÚHRADOVÝ KATALOG VZP - ZP'!N115&gt;0,ROUND(UPPER('ÚHRADOVÝ KATALOG VZP - ZP'!N115),2),"")</f>
        <v/>
      </c>
      <c r="K111" s="19"/>
      <c r="L111" s="33"/>
      <c r="M111" s="33"/>
      <c r="N111" s="33"/>
      <c r="O111" s="19"/>
      <c r="P111" s="33"/>
      <c r="Q111" s="33"/>
      <c r="R111" s="33"/>
      <c r="S111" s="33"/>
      <c r="T111" s="33" t="str">
        <f>IF(LEN(KL!P111)&gt;0,UPPER(KL!P111),"")</f>
        <v/>
      </c>
      <c r="U111" s="33"/>
      <c r="V111" s="19"/>
      <c r="W111" s="33" t="str">
        <f>IF(LEN('ÚHRADOVÝ KATALOG VZP - ZP'!Q115)&gt;0,UPPER('ÚHRADOVÝ KATALOG VZP - ZP'!Q115),"")</f>
        <v/>
      </c>
      <c r="X111" s="19"/>
      <c r="Y111" s="19"/>
      <c r="Z111" s="33" t="str">
        <f>IF(LEN('ÚHRADOVÝ KATALOG VZP - ZP'!P115)&gt;0,UPPER('ÚHRADOVÝ KATALOG VZP - ZP'!P115),"")</f>
        <v/>
      </c>
      <c r="AA111" s="33"/>
      <c r="AB111" s="33" t="str">
        <f>IF(LEN('ÚHRADOVÝ KATALOG VZP - ZP'!K115)&gt;0,UPPER('ÚHRADOVÝ KATALOG VZP - ZP'!K115),"")</f>
        <v/>
      </c>
      <c r="AC111" s="19" t="str">
        <f>IF(LEN('ÚHRADOVÝ KATALOG VZP - ZP'!L115)&gt;0,UPPER('ÚHRADOVÝ KATALOG VZP - ZP'!L115),"")</f>
        <v/>
      </c>
      <c r="AD111" s="19" t="str">
        <f>IF(LEN('ÚHRADOVÝ KATALOG VZP - ZP'!J115)&gt;0,UPPER('ÚHRADOVÝ KATALOG VZP - ZP'!J115),"")</f>
        <v/>
      </c>
      <c r="AE111" s="33"/>
      <c r="AF111" s="33"/>
      <c r="AG111" s="33" t="str">
        <f>IF(LEN('ÚHRADOVÝ KATALOG VZP - ZP'!M115)&gt;0,UPPER('ÚHRADOVÝ KATALOG VZP - ZP'!M115),"")</f>
        <v/>
      </c>
      <c r="AH111" s="33"/>
      <c r="AI111" s="33"/>
      <c r="AJ111" s="33"/>
    </row>
    <row r="112" spans="1:36" s="18" customFormat="1" x14ac:dyDescent="0.2">
      <c r="A112" s="33" t="str">
        <f>IF('VZP - KONTROLA'!R116="NE",IF(LEN('ÚHRADOVÝ KATALOG VZP - ZP'!B116)=0,UPPER('ÚHRADOVÝ KATALOG VZP - ZP'!A116),UPPER('ÚHRADOVÝ KATALOG VZP - ZP'!B116)),"")</f>
        <v/>
      </c>
      <c r="B112" s="33" t="str">
        <f>IF(LEN('ÚHRADOVÝ KATALOG VZP - ZP'!C116)&gt;0,UPPER(SUBSTITUTE('ÚHRADOVÝ KATALOG VZP - ZP'!C116,CHAR(10)," ")),"")</f>
        <v/>
      </c>
      <c r="C112" s="33" t="str">
        <f>IF(LEN('ÚHRADOVÝ KATALOG VZP - ZP'!D116)&gt;0,UPPER(SUBSTITUTE('ÚHRADOVÝ KATALOG VZP - ZP'!D116,CHAR(10)," ")),"")</f>
        <v/>
      </c>
      <c r="D112" s="33" t="str">
        <f>IF(LEN('ÚHRADOVÝ KATALOG VZP - ZP'!F116)&gt;0,UPPER('ÚHRADOVÝ KATALOG VZP - ZP'!F116),"")</f>
        <v/>
      </c>
      <c r="E112" s="33" t="str">
        <f>IF(LEN('ÚHRADOVÝ KATALOG VZP - ZP'!E116)&gt;0,UPPER('ÚHRADOVÝ KATALOG VZP - ZP'!E116),"")</f>
        <v/>
      </c>
      <c r="F112" s="33" t="str">
        <f>IF(LEN('ÚHRADOVÝ KATALOG VZP - ZP'!G116)&gt;0,UPPER('ÚHRADOVÝ KATALOG VZP - ZP'!G116),"")</f>
        <v/>
      </c>
      <c r="G112" s="33" t="str">
        <f>IF(LEN('ÚHRADOVÝ KATALOG VZP - ZP'!H116)&gt;0,UPPER('ÚHRADOVÝ KATALOG VZP - ZP'!H116),"")</f>
        <v/>
      </c>
      <c r="H112" s="33" t="str">
        <f>IF(LEN('ÚHRADOVÝ KATALOG VZP - ZP'!I116)&gt;0,UPPER('ÚHRADOVÝ KATALOG VZP - ZP'!I116),"")</f>
        <v/>
      </c>
      <c r="I112" s="19" t="str">
        <f>IF(LEN(KL!N112)&gt;0,ROUND(UPPER(KL!N112),2),"")</f>
        <v/>
      </c>
      <c r="J112" s="19" t="str">
        <f>IF('ÚHRADOVÝ KATALOG VZP - ZP'!N116&gt;0,ROUND(UPPER('ÚHRADOVÝ KATALOG VZP - ZP'!N116),2),"")</f>
        <v/>
      </c>
      <c r="K112" s="19"/>
      <c r="L112" s="33"/>
      <c r="M112" s="33"/>
      <c r="N112" s="33"/>
      <c r="O112" s="19"/>
      <c r="P112" s="33"/>
      <c r="Q112" s="33"/>
      <c r="R112" s="33"/>
      <c r="S112" s="33"/>
      <c r="T112" s="33" t="str">
        <f>IF(LEN(KL!P112)&gt;0,UPPER(KL!P112),"")</f>
        <v/>
      </c>
      <c r="U112" s="33"/>
      <c r="V112" s="19"/>
      <c r="W112" s="33" t="str">
        <f>IF(LEN('ÚHRADOVÝ KATALOG VZP - ZP'!Q116)&gt;0,UPPER('ÚHRADOVÝ KATALOG VZP - ZP'!Q116),"")</f>
        <v/>
      </c>
      <c r="X112" s="19"/>
      <c r="Y112" s="19"/>
      <c r="Z112" s="33" t="str">
        <f>IF(LEN('ÚHRADOVÝ KATALOG VZP - ZP'!P116)&gt;0,UPPER('ÚHRADOVÝ KATALOG VZP - ZP'!P116),"")</f>
        <v/>
      </c>
      <c r="AA112" s="33"/>
      <c r="AB112" s="33" t="str">
        <f>IF(LEN('ÚHRADOVÝ KATALOG VZP - ZP'!K116)&gt;0,UPPER('ÚHRADOVÝ KATALOG VZP - ZP'!K116),"")</f>
        <v/>
      </c>
      <c r="AC112" s="19" t="str">
        <f>IF(LEN('ÚHRADOVÝ KATALOG VZP - ZP'!L116)&gt;0,UPPER('ÚHRADOVÝ KATALOG VZP - ZP'!L116),"")</f>
        <v/>
      </c>
      <c r="AD112" s="19" t="str">
        <f>IF(LEN('ÚHRADOVÝ KATALOG VZP - ZP'!J116)&gt;0,UPPER('ÚHRADOVÝ KATALOG VZP - ZP'!J116),"")</f>
        <v/>
      </c>
      <c r="AE112" s="33"/>
      <c r="AF112" s="33"/>
      <c r="AG112" s="33" t="str">
        <f>IF(LEN('ÚHRADOVÝ KATALOG VZP - ZP'!M116)&gt;0,UPPER('ÚHRADOVÝ KATALOG VZP - ZP'!M116),"")</f>
        <v/>
      </c>
      <c r="AH112" s="33"/>
      <c r="AI112" s="33"/>
      <c r="AJ112" s="33"/>
    </row>
    <row r="113" spans="1:36" s="18" customFormat="1" x14ac:dyDescent="0.2">
      <c r="A113" s="33" t="str">
        <f>IF('VZP - KONTROLA'!R117="NE",IF(LEN('ÚHRADOVÝ KATALOG VZP - ZP'!B117)=0,UPPER('ÚHRADOVÝ KATALOG VZP - ZP'!A117),UPPER('ÚHRADOVÝ KATALOG VZP - ZP'!B117)),"")</f>
        <v/>
      </c>
      <c r="B113" s="33" t="str">
        <f>IF(LEN('ÚHRADOVÝ KATALOG VZP - ZP'!C117)&gt;0,UPPER(SUBSTITUTE('ÚHRADOVÝ KATALOG VZP - ZP'!C117,CHAR(10)," ")),"")</f>
        <v/>
      </c>
      <c r="C113" s="33" t="str">
        <f>IF(LEN('ÚHRADOVÝ KATALOG VZP - ZP'!D117)&gt;0,UPPER(SUBSTITUTE('ÚHRADOVÝ KATALOG VZP - ZP'!D117,CHAR(10)," ")),"")</f>
        <v/>
      </c>
      <c r="D113" s="33" t="str">
        <f>IF(LEN('ÚHRADOVÝ KATALOG VZP - ZP'!F117)&gt;0,UPPER('ÚHRADOVÝ KATALOG VZP - ZP'!F117),"")</f>
        <v/>
      </c>
      <c r="E113" s="33" t="str">
        <f>IF(LEN('ÚHRADOVÝ KATALOG VZP - ZP'!E117)&gt;0,UPPER('ÚHRADOVÝ KATALOG VZP - ZP'!E117),"")</f>
        <v/>
      </c>
      <c r="F113" s="33" t="str">
        <f>IF(LEN('ÚHRADOVÝ KATALOG VZP - ZP'!G117)&gt;0,UPPER('ÚHRADOVÝ KATALOG VZP - ZP'!G117),"")</f>
        <v/>
      </c>
      <c r="G113" s="33" t="str">
        <f>IF(LEN('ÚHRADOVÝ KATALOG VZP - ZP'!H117)&gt;0,UPPER('ÚHRADOVÝ KATALOG VZP - ZP'!H117),"")</f>
        <v/>
      </c>
      <c r="H113" s="33" t="str">
        <f>IF(LEN('ÚHRADOVÝ KATALOG VZP - ZP'!I117)&gt;0,UPPER('ÚHRADOVÝ KATALOG VZP - ZP'!I117),"")</f>
        <v/>
      </c>
      <c r="I113" s="19" t="str">
        <f>IF(LEN(KL!N113)&gt;0,ROUND(UPPER(KL!N113),2),"")</f>
        <v/>
      </c>
      <c r="J113" s="19" t="str">
        <f>IF('ÚHRADOVÝ KATALOG VZP - ZP'!N117&gt;0,ROUND(UPPER('ÚHRADOVÝ KATALOG VZP - ZP'!N117),2),"")</f>
        <v/>
      </c>
      <c r="K113" s="19"/>
      <c r="L113" s="33"/>
      <c r="M113" s="33"/>
      <c r="N113" s="33"/>
      <c r="O113" s="19"/>
      <c r="P113" s="33"/>
      <c r="Q113" s="33"/>
      <c r="R113" s="33"/>
      <c r="S113" s="33"/>
      <c r="T113" s="33" t="str">
        <f>IF(LEN(KL!P113)&gt;0,UPPER(KL!P113),"")</f>
        <v/>
      </c>
      <c r="U113" s="33"/>
      <c r="V113" s="19"/>
      <c r="W113" s="33" t="str">
        <f>IF(LEN('ÚHRADOVÝ KATALOG VZP - ZP'!Q117)&gt;0,UPPER('ÚHRADOVÝ KATALOG VZP - ZP'!Q117),"")</f>
        <v/>
      </c>
      <c r="X113" s="19"/>
      <c r="Y113" s="19"/>
      <c r="Z113" s="33" t="str">
        <f>IF(LEN('ÚHRADOVÝ KATALOG VZP - ZP'!P117)&gt;0,UPPER('ÚHRADOVÝ KATALOG VZP - ZP'!P117),"")</f>
        <v/>
      </c>
      <c r="AA113" s="33"/>
      <c r="AB113" s="33" t="str">
        <f>IF(LEN('ÚHRADOVÝ KATALOG VZP - ZP'!K117)&gt;0,UPPER('ÚHRADOVÝ KATALOG VZP - ZP'!K117),"")</f>
        <v/>
      </c>
      <c r="AC113" s="19" t="str">
        <f>IF(LEN('ÚHRADOVÝ KATALOG VZP - ZP'!L117)&gt;0,UPPER('ÚHRADOVÝ KATALOG VZP - ZP'!L117),"")</f>
        <v/>
      </c>
      <c r="AD113" s="19" t="str">
        <f>IF(LEN('ÚHRADOVÝ KATALOG VZP - ZP'!J117)&gt;0,UPPER('ÚHRADOVÝ KATALOG VZP - ZP'!J117),"")</f>
        <v/>
      </c>
      <c r="AE113" s="33"/>
      <c r="AF113" s="33"/>
      <c r="AG113" s="33" t="str">
        <f>IF(LEN('ÚHRADOVÝ KATALOG VZP - ZP'!M117)&gt;0,UPPER('ÚHRADOVÝ KATALOG VZP - ZP'!M117),"")</f>
        <v/>
      </c>
      <c r="AH113" s="33"/>
      <c r="AI113" s="33"/>
      <c r="AJ113" s="33"/>
    </row>
    <row r="114" spans="1:36" s="18" customFormat="1" x14ac:dyDescent="0.2">
      <c r="A114" s="33" t="str">
        <f>IF('VZP - KONTROLA'!R118="NE",IF(LEN('ÚHRADOVÝ KATALOG VZP - ZP'!B118)=0,UPPER('ÚHRADOVÝ KATALOG VZP - ZP'!A118),UPPER('ÚHRADOVÝ KATALOG VZP - ZP'!B118)),"")</f>
        <v/>
      </c>
      <c r="B114" s="33" t="str">
        <f>IF(LEN('ÚHRADOVÝ KATALOG VZP - ZP'!C118)&gt;0,UPPER(SUBSTITUTE('ÚHRADOVÝ KATALOG VZP - ZP'!C118,CHAR(10)," ")),"")</f>
        <v/>
      </c>
      <c r="C114" s="33" t="str">
        <f>IF(LEN('ÚHRADOVÝ KATALOG VZP - ZP'!D118)&gt;0,UPPER(SUBSTITUTE('ÚHRADOVÝ KATALOG VZP - ZP'!D118,CHAR(10)," ")),"")</f>
        <v/>
      </c>
      <c r="D114" s="33" t="str">
        <f>IF(LEN('ÚHRADOVÝ KATALOG VZP - ZP'!F118)&gt;0,UPPER('ÚHRADOVÝ KATALOG VZP - ZP'!F118),"")</f>
        <v/>
      </c>
      <c r="E114" s="33" t="str">
        <f>IF(LEN('ÚHRADOVÝ KATALOG VZP - ZP'!E118)&gt;0,UPPER('ÚHRADOVÝ KATALOG VZP - ZP'!E118),"")</f>
        <v/>
      </c>
      <c r="F114" s="33" t="str">
        <f>IF(LEN('ÚHRADOVÝ KATALOG VZP - ZP'!G118)&gt;0,UPPER('ÚHRADOVÝ KATALOG VZP - ZP'!G118),"")</f>
        <v/>
      </c>
      <c r="G114" s="33" t="str">
        <f>IF(LEN('ÚHRADOVÝ KATALOG VZP - ZP'!H118)&gt;0,UPPER('ÚHRADOVÝ KATALOG VZP - ZP'!H118),"")</f>
        <v/>
      </c>
      <c r="H114" s="33" t="str">
        <f>IF(LEN('ÚHRADOVÝ KATALOG VZP - ZP'!I118)&gt;0,UPPER('ÚHRADOVÝ KATALOG VZP - ZP'!I118),"")</f>
        <v/>
      </c>
      <c r="I114" s="19" t="str">
        <f>IF(LEN(KL!N114)&gt;0,ROUND(UPPER(KL!N114),2),"")</f>
        <v/>
      </c>
      <c r="J114" s="19" t="str">
        <f>IF('ÚHRADOVÝ KATALOG VZP - ZP'!N118&gt;0,ROUND(UPPER('ÚHRADOVÝ KATALOG VZP - ZP'!N118),2),"")</f>
        <v/>
      </c>
      <c r="K114" s="19"/>
      <c r="L114" s="33"/>
      <c r="M114" s="33"/>
      <c r="N114" s="33"/>
      <c r="O114" s="19"/>
      <c r="P114" s="33"/>
      <c r="Q114" s="33"/>
      <c r="R114" s="33"/>
      <c r="S114" s="33"/>
      <c r="T114" s="33" t="str">
        <f>IF(LEN(KL!P114)&gt;0,UPPER(KL!P114),"")</f>
        <v/>
      </c>
      <c r="U114" s="33"/>
      <c r="V114" s="19"/>
      <c r="W114" s="33" t="str">
        <f>IF(LEN('ÚHRADOVÝ KATALOG VZP - ZP'!Q118)&gt;0,UPPER('ÚHRADOVÝ KATALOG VZP - ZP'!Q118),"")</f>
        <v/>
      </c>
      <c r="X114" s="19"/>
      <c r="Y114" s="19"/>
      <c r="Z114" s="33" t="str">
        <f>IF(LEN('ÚHRADOVÝ KATALOG VZP - ZP'!P118)&gt;0,UPPER('ÚHRADOVÝ KATALOG VZP - ZP'!P118),"")</f>
        <v/>
      </c>
      <c r="AA114" s="33"/>
      <c r="AB114" s="33" t="str">
        <f>IF(LEN('ÚHRADOVÝ KATALOG VZP - ZP'!K118)&gt;0,UPPER('ÚHRADOVÝ KATALOG VZP - ZP'!K118),"")</f>
        <v/>
      </c>
      <c r="AC114" s="19" t="str">
        <f>IF(LEN('ÚHRADOVÝ KATALOG VZP - ZP'!L118)&gt;0,UPPER('ÚHRADOVÝ KATALOG VZP - ZP'!L118),"")</f>
        <v/>
      </c>
      <c r="AD114" s="19" t="str">
        <f>IF(LEN('ÚHRADOVÝ KATALOG VZP - ZP'!J118)&gt;0,UPPER('ÚHRADOVÝ KATALOG VZP - ZP'!J118),"")</f>
        <v/>
      </c>
      <c r="AE114" s="33"/>
      <c r="AF114" s="33"/>
      <c r="AG114" s="33" t="str">
        <f>IF(LEN('ÚHRADOVÝ KATALOG VZP - ZP'!M118)&gt;0,UPPER('ÚHRADOVÝ KATALOG VZP - ZP'!M118),"")</f>
        <v/>
      </c>
      <c r="AH114" s="33"/>
      <c r="AI114" s="33"/>
      <c r="AJ114" s="33"/>
    </row>
    <row r="115" spans="1:36" s="18" customFormat="1" x14ac:dyDescent="0.2">
      <c r="A115" s="33" t="str">
        <f>IF('VZP - KONTROLA'!R119="NE",IF(LEN('ÚHRADOVÝ KATALOG VZP - ZP'!B119)=0,UPPER('ÚHRADOVÝ KATALOG VZP - ZP'!A119),UPPER('ÚHRADOVÝ KATALOG VZP - ZP'!B119)),"")</f>
        <v/>
      </c>
      <c r="B115" s="33" t="str">
        <f>IF(LEN('ÚHRADOVÝ KATALOG VZP - ZP'!C119)&gt;0,UPPER(SUBSTITUTE('ÚHRADOVÝ KATALOG VZP - ZP'!C119,CHAR(10)," ")),"")</f>
        <v/>
      </c>
      <c r="C115" s="33" t="str">
        <f>IF(LEN('ÚHRADOVÝ KATALOG VZP - ZP'!D119)&gt;0,UPPER(SUBSTITUTE('ÚHRADOVÝ KATALOG VZP - ZP'!D119,CHAR(10)," ")),"")</f>
        <v/>
      </c>
      <c r="D115" s="33" t="str">
        <f>IF(LEN('ÚHRADOVÝ KATALOG VZP - ZP'!F119)&gt;0,UPPER('ÚHRADOVÝ KATALOG VZP - ZP'!F119),"")</f>
        <v/>
      </c>
      <c r="E115" s="33" t="str">
        <f>IF(LEN('ÚHRADOVÝ KATALOG VZP - ZP'!E119)&gt;0,UPPER('ÚHRADOVÝ KATALOG VZP - ZP'!E119),"")</f>
        <v/>
      </c>
      <c r="F115" s="33" t="str">
        <f>IF(LEN('ÚHRADOVÝ KATALOG VZP - ZP'!G119)&gt;0,UPPER('ÚHRADOVÝ KATALOG VZP - ZP'!G119),"")</f>
        <v/>
      </c>
      <c r="G115" s="33" t="str">
        <f>IF(LEN('ÚHRADOVÝ KATALOG VZP - ZP'!H119)&gt;0,UPPER('ÚHRADOVÝ KATALOG VZP - ZP'!H119),"")</f>
        <v/>
      </c>
      <c r="H115" s="33" t="str">
        <f>IF(LEN('ÚHRADOVÝ KATALOG VZP - ZP'!I119)&gt;0,UPPER('ÚHRADOVÝ KATALOG VZP - ZP'!I119),"")</f>
        <v/>
      </c>
      <c r="I115" s="19" t="str">
        <f>IF(LEN(KL!N115)&gt;0,ROUND(UPPER(KL!N115),2),"")</f>
        <v/>
      </c>
      <c r="J115" s="19" t="str">
        <f>IF('ÚHRADOVÝ KATALOG VZP - ZP'!N119&gt;0,ROUND(UPPER('ÚHRADOVÝ KATALOG VZP - ZP'!N119),2),"")</f>
        <v/>
      </c>
      <c r="K115" s="19"/>
      <c r="L115" s="33"/>
      <c r="M115" s="33"/>
      <c r="N115" s="33"/>
      <c r="O115" s="19"/>
      <c r="P115" s="33"/>
      <c r="Q115" s="33"/>
      <c r="R115" s="33"/>
      <c r="S115" s="33"/>
      <c r="T115" s="33" t="str">
        <f>IF(LEN(KL!P115)&gt;0,UPPER(KL!P115),"")</f>
        <v/>
      </c>
      <c r="U115" s="33"/>
      <c r="V115" s="19"/>
      <c r="W115" s="33" t="str">
        <f>IF(LEN('ÚHRADOVÝ KATALOG VZP - ZP'!Q119)&gt;0,UPPER('ÚHRADOVÝ KATALOG VZP - ZP'!Q119),"")</f>
        <v/>
      </c>
      <c r="X115" s="19"/>
      <c r="Y115" s="19"/>
      <c r="Z115" s="33" t="str">
        <f>IF(LEN('ÚHRADOVÝ KATALOG VZP - ZP'!P119)&gt;0,UPPER('ÚHRADOVÝ KATALOG VZP - ZP'!P119),"")</f>
        <v/>
      </c>
      <c r="AA115" s="33"/>
      <c r="AB115" s="33" t="str">
        <f>IF(LEN('ÚHRADOVÝ KATALOG VZP - ZP'!K119)&gt;0,UPPER('ÚHRADOVÝ KATALOG VZP - ZP'!K119),"")</f>
        <v/>
      </c>
      <c r="AC115" s="19" t="str">
        <f>IF(LEN('ÚHRADOVÝ KATALOG VZP - ZP'!L119)&gt;0,UPPER('ÚHRADOVÝ KATALOG VZP - ZP'!L119),"")</f>
        <v/>
      </c>
      <c r="AD115" s="19" t="str">
        <f>IF(LEN('ÚHRADOVÝ KATALOG VZP - ZP'!J119)&gt;0,UPPER('ÚHRADOVÝ KATALOG VZP - ZP'!J119),"")</f>
        <v/>
      </c>
      <c r="AE115" s="33"/>
      <c r="AF115" s="33"/>
      <c r="AG115" s="33" t="str">
        <f>IF(LEN('ÚHRADOVÝ KATALOG VZP - ZP'!M119)&gt;0,UPPER('ÚHRADOVÝ KATALOG VZP - ZP'!M119),"")</f>
        <v/>
      </c>
      <c r="AH115" s="33"/>
      <c r="AI115" s="33"/>
      <c r="AJ115" s="33"/>
    </row>
    <row r="116" spans="1:36" s="18" customFormat="1" x14ac:dyDescent="0.2">
      <c r="A116" s="33" t="str">
        <f>IF('VZP - KONTROLA'!R120="NE",IF(LEN('ÚHRADOVÝ KATALOG VZP - ZP'!B120)=0,UPPER('ÚHRADOVÝ KATALOG VZP - ZP'!A120),UPPER('ÚHRADOVÝ KATALOG VZP - ZP'!B120)),"")</f>
        <v/>
      </c>
      <c r="B116" s="33" t="str">
        <f>IF(LEN('ÚHRADOVÝ KATALOG VZP - ZP'!C120)&gt;0,UPPER(SUBSTITUTE('ÚHRADOVÝ KATALOG VZP - ZP'!C120,CHAR(10)," ")),"")</f>
        <v/>
      </c>
      <c r="C116" s="33" t="str">
        <f>IF(LEN('ÚHRADOVÝ KATALOG VZP - ZP'!D120)&gt;0,UPPER(SUBSTITUTE('ÚHRADOVÝ KATALOG VZP - ZP'!D120,CHAR(10)," ")),"")</f>
        <v/>
      </c>
      <c r="D116" s="33" t="str">
        <f>IF(LEN('ÚHRADOVÝ KATALOG VZP - ZP'!F120)&gt;0,UPPER('ÚHRADOVÝ KATALOG VZP - ZP'!F120),"")</f>
        <v/>
      </c>
      <c r="E116" s="33" t="str">
        <f>IF(LEN('ÚHRADOVÝ KATALOG VZP - ZP'!E120)&gt;0,UPPER('ÚHRADOVÝ KATALOG VZP - ZP'!E120),"")</f>
        <v/>
      </c>
      <c r="F116" s="33" t="str">
        <f>IF(LEN('ÚHRADOVÝ KATALOG VZP - ZP'!G120)&gt;0,UPPER('ÚHRADOVÝ KATALOG VZP - ZP'!G120),"")</f>
        <v/>
      </c>
      <c r="G116" s="33" t="str">
        <f>IF(LEN('ÚHRADOVÝ KATALOG VZP - ZP'!H120)&gt;0,UPPER('ÚHRADOVÝ KATALOG VZP - ZP'!H120),"")</f>
        <v/>
      </c>
      <c r="H116" s="33" t="str">
        <f>IF(LEN('ÚHRADOVÝ KATALOG VZP - ZP'!I120)&gt;0,UPPER('ÚHRADOVÝ KATALOG VZP - ZP'!I120),"")</f>
        <v/>
      </c>
      <c r="I116" s="19" t="str">
        <f>IF(LEN(KL!N116)&gt;0,ROUND(UPPER(KL!N116),2),"")</f>
        <v/>
      </c>
      <c r="J116" s="19" t="str">
        <f>IF('ÚHRADOVÝ KATALOG VZP - ZP'!N120&gt;0,ROUND(UPPER('ÚHRADOVÝ KATALOG VZP - ZP'!N120),2),"")</f>
        <v/>
      </c>
      <c r="K116" s="19"/>
      <c r="L116" s="33"/>
      <c r="M116" s="33"/>
      <c r="N116" s="33"/>
      <c r="O116" s="19"/>
      <c r="P116" s="33"/>
      <c r="Q116" s="33"/>
      <c r="R116" s="33"/>
      <c r="S116" s="33"/>
      <c r="T116" s="33" t="str">
        <f>IF(LEN(KL!P116)&gt;0,UPPER(KL!P116),"")</f>
        <v/>
      </c>
      <c r="U116" s="33"/>
      <c r="V116" s="19"/>
      <c r="W116" s="33" t="str">
        <f>IF(LEN('ÚHRADOVÝ KATALOG VZP - ZP'!Q120)&gt;0,UPPER('ÚHRADOVÝ KATALOG VZP - ZP'!Q120),"")</f>
        <v/>
      </c>
      <c r="X116" s="19"/>
      <c r="Y116" s="19"/>
      <c r="Z116" s="33" t="str">
        <f>IF(LEN('ÚHRADOVÝ KATALOG VZP - ZP'!P120)&gt;0,UPPER('ÚHRADOVÝ KATALOG VZP - ZP'!P120),"")</f>
        <v/>
      </c>
      <c r="AA116" s="33"/>
      <c r="AB116" s="33" t="str">
        <f>IF(LEN('ÚHRADOVÝ KATALOG VZP - ZP'!K120)&gt;0,UPPER('ÚHRADOVÝ KATALOG VZP - ZP'!K120),"")</f>
        <v/>
      </c>
      <c r="AC116" s="19" t="str">
        <f>IF(LEN('ÚHRADOVÝ KATALOG VZP - ZP'!L120)&gt;0,UPPER('ÚHRADOVÝ KATALOG VZP - ZP'!L120),"")</f>
        <v/>
      </c>
      <c r="AD116" s="19" t="str">
        <f>IF(LEN('ÚHRADOVÝ KATALOG VZP - ZP'!J120)&gt;0,UPPER('ÚHRADOVÝ KATALOG VZP - ZP'!J120),"")</f>
        <v/>
      </c>
      <c r="AE116" s="33"/>
      <c r="AF116" s="33"/>
      <c r="AG116" s="33" t="str">
        <f>IF(LEN('ÚHRADOVÝ KATALOG VZP - ZP'!M120)&gt;0,UPPER('ÚHRADOVÝ KATALOG VZP - ZP'!M120),"")</f>
        <v/>
      </c>
      <c r="AH116" s="33"/>
      <c r="AI116" s="33"/>
      <c r="AJ116" s="33"/>
    </row>
    <row r="117" spans="1:36" s="18" customFormat="1" x14ac:dyDescent="0.2">
      <c r="A117" s="33" t="str">
        <f>IF('VZP - KONTROLA'!R121="NE",IF(LEN('ÚHRADOVÝ KATALOG VZP - ZP'!B121)=0,UPPER('ÚHRADOVÝ KATALOG VZP - ZP'!A121),UPPER('ÚHRADOVÝ KATALOG VZP - ZP'!B121)),"")</f>
        <v/>
      </c>
      <c r="B117" s="33" t="str">
        <f>IF(LEN('ÚHRADOVÝ KATALOG VZP - ZP'!C121)&gt;0,UPPER(SUBSTITUTE('ÚHRADOVÝ KATALOG VZP - ZP'!C121,CHAR(10)," ")),"")</f>
        <v/>
      </c>
      <c r="C117" s="33" t="str">
        <f>IF(LEN('ÚHRADOVÝ KATALOG VZP - ZP'!D121)&gt;0,UPPER(SUBSTITUTE('ÚHRADOVÝ KATALOG VZP - ZP'!D121,CHAR(10)," ")),"")</f>
        <v/>
      </c>
      <c r="D117" s="33" t="str">
        <f>IF(LEN('ÚHRADOVÝ KATALOG VZP - ZP'!F121)&gt;0,UPPER('ÚHRADOVÝ KATALOG VZP - ZP'!F121),"")</f>
        <v/>
      </c>
      <c r="E117" s="33" t="str">
        <f>IF(LEN('ÚHRADOVÝ KATALOG VZP - ZP'!E121)&gt;0,UPPER('ÚHRADOVÝ KATALOG VZP - ZP'!E121),"")</f>
        <v/>
      </c>
      <c r="F117" s="33" t="str">
        <f>IF(LEN('ÚHRADOVÝ KATALOG VZP - ZP'!G121)&gt;0,UPPER('ÚHRADOVÝ KATALOG VZP - ZP'!G121),"")</f>
        <v/>
      </c>
      <c r="G117" s="33" t="str">
        <f>IF(LEN('ÚHRADOVÝ KATALOG VZP - ZP'!H121)&gt;0,UPPER('ÚHRADOVÝ KATALOG VZP - ZP'!H121),"")</f>
        <v/>
      </c>
      <c r="H117" s="33" t="str">
        <f>IF(LEN('ÚHRADOVÝ KATALOG VZP - ZP'!I121)&gt;0,UPPER('ÚHRADOVÝ KATALOG VZP - ZP'!I121),"")</f>
        <v/>
      </c>
      <c r="I117" s="19" t="str">
        <f>IF(LEN(KL!N117)&gt;0,ROUND(UPPER(KL!N117),2),"")</f>
        <v/>
      </c>
      <c r="J117" s="19" t="str">
        <f>IF('ÚHRADOVÝ KATALOG VZP - ZP'!N121&gt;0,ROUND(UPPER('ÚHRADOVÝ KATALOG VZP - ZP'!N121),2),"")</f>
        <v/>
      </c>
      <c r="K117" s="19"/>
      <c r="L117" s="33"/>
      <c r="M117" s="33"/>
      <c r="N117" s="33"/>
      <c r="O117" s="19"/>
      <c r="P117" s="33"/>
      <c r="Q117" s="33"/>
      <c r="R117" s="33"/>
      <c r="S117" s="33"/>
      <c r="T117" s="33" t="str">
        <f>IF(LEN(KL!P117)&gt;0,UPPER(KL!P117),"")</f>
        <v/>
      </c>
      <c r="U117" s="33"/>
      <c r="V117" s="19"/>
      <c r="W117" s="33" t="str">
        <f>IF(LEN('ÚHRADOVÝ KATALOG VZP - ZP'!Q121)&gt;0,UPPER('ÚHRADOVÝ KATALOG VZP - ZP'!Q121),"")</f>
        <v/>
      </c>
      <c r="X117" s="19"/>
      <c r="Y117" s="19"/>
      <c r="Z117" s="33" t="str">
        <f>IF(LEN('ÚHRADOVÝ KATALOG VZP - ZP'!P121)&gt;0,UPPER('ÚHRADOVÝ KATALOG VZP - ZP'!P121),"")</f>
        <v/>
      </c>
      <c r="AA117" s="33"/>
      <c r="AB117" s="33" t="str">
        <f>IF(LEN('ÚHRADOVÝ KATALOG VZP - ZP'!K121)&gt;0,UPPER('ÚHRADOVÝ KATALOG VZP - ZP'!K121),"")</f>
        <v/>
      </c>
      <c r="AC117" s="19" t="str">
        <f>IF(LEN('ÚHRADOVÝ KATALOG VZP - ZP'!L121)&gt;0,UPPER('ÚHRADOVÝ KATALOG VZP - ZP'!L121),"")</f>
        <v/>
      </c>
      <c r="AD117" s="19" t="str">
        <f>IF(LEN('ÚHRADOVÝ KATALOG VZP - ZP'!J121)&gt;0,UPPER('ÚHRADOVÝ KATALOG VZP - ZP'!J121),"")</f>
        <v/>
      </c>
      <c r="AE117" s="33"/>
      <c r="AF117" s="33"/>
      <c r="AG117" s="33" t="str">
        <f>IF(LEN('ÚHRADOVÝ KATALOG VZP - ZP'!M121)&gt;0,UPPER('ÚHRADOVÝ KATALOG VZP - ZP'!M121),"")</f>
        <v/>
      </c>
      <c r="AH117" s="33"/>
      <c r="AI117" s="33"/>
      <c r="AJ117" s="33"/>
    </row>
    <row r="118" spans="1:36" s="18" customFormat="1" x14ac:dyDescent="0.2">
      <c r="A118" s="33" t="str">
        <f>IF('VZP - KONTROLA'!R122="NE",IF(LEN('ÚHRADOVÝ KATALOG VZP - ZP'!B122)=0,UPPER('ÚHRADOVÝ KATALOG VZP - ZP'!A122),UPPER('ÚHRADOVÝ KATALOG VZP - ZP'!B122)),"")</f>
        <v/>
      </c>
      <c r="B118" s="33" t="str">
        <f>IF(LEN('ÚHRADOVÝ KATALOG VZP - ZP'!C122)&gt;0,UPPER(SUBSTITUTE('ÚHRADOVÝ KATALOG VZP - ZP'!C122,CHAR(10)," ")),"")</f>
        <v/>
      </c>
      <c r="C118" s="33" t="str">
        <f>IF(LEN('ÚHRADOVÝ KATALOG VZP - ZP'!D122)&gt;0,UPPER(SUBSTITUTE('ÚHRADOVÝ KATALOG VZP - ZP'!D122,CHAR(10)," ")),"")</f>
        <v/>
      </c>
      <c r="D118" s="33" t="str">
        <f>IF(LEN('ÚHRADOVÝ KATALOG VZP - ZP'!F122)&gt;0,UPPER('ÚHRADOVÝ KATALOG VZP - ZP'!F122),"")</f>
        <v/>
      </c>
      <c r="E118" s="33" t="str">
        <f>IF(LEN('ÚHRADOVÝ KATALOG VZP - ZP'!E122)&gt;0,UPPER('ÚHRADOVÝ KATALOG VZP - ZP'!E122),"")</f>
        <v/>
      </c>
      <c r="F118" s="33" t="str">
        <f>IF(LEN('ÚHRADOVÝ KATALOG VZP - ZP'!G122)&gt;0,UPPER('ÚHRADOVÝ KATALOG VZP - ZP'!G122),"")</f>
        <v/>
      </c>
      <c r="G118" s="33" t="str">
        <f>IF(LEN('ÚHRADOVÝ KATALOG VZP - ZP'!H122)&gt;0,UPPER('ÚHRADOVÝ KATALOG VZP - ZP'!H122),"")</f>
        <v/>
      </c>
      <c r="H118" s="33" t="str">
        <f>IF(LEN('ÚHRADOVÝ KATALOG VZP - ZP'!I122)&gt;0,UPPER('ÚHRADOVÝ KATALOG VZP - ZP'!I122),"")</f>
        <v/>
      </c>
      <c r="I118" s="19" t="str">
        <f>IF(LEN(KL!N118)&gt;0,ROUND(UPPER(KL!N118),2),"")</f>
        <v/>
      </c>
      <c r="J118" s="19" t="str">
        <f>IF('ÚHRADOVÝ KATALOG VZP - ZP'!N122&gt;0,ROUND(UPPER('ÚHRADOVÝ KATALOG VZP - ZP'!N122),2),"")</f>
        <v/>
      </c>
      <c r="K118" s="19"/>
      <c r="L118" s="33"/>
      <c r="M118" s="33"/>
      <c r="N118" s="33"/>
      <c r="O118" s="19"/>
      <c r="P118" s="33"/>
      <c r="Q118" s="33"/>
      <c r="R118" s="33"/>
      <c r="S118" s="33"/>
      <c r="T118" s="33" t="str">
        <f>IF(LEN(KL!P118)&gt;0,UPPER(KL!P118),"")</f>
        <v/>
      </c>
      <c r="U118" s="33"/>
      <c r="V118" s="19"/>
      <c r="W118" s="33" t="str">
        <f>IF(LEN('ÚHRADOVÝ KATALOG VZP - ZP'!Q122)&gt;0,UPPER('ÚHRADOVÝ KATALOG VZP - ZP'!Q122),"")</f>
        <v/>
      </c>
      <c r="X118" s="19"/>
      <c r="Y118" s="19"/>
      <c r="Z118" s="33" t="str">
        <f>IF(LEN('ÚHRADOVÝ KATALOG VZP - ZP'!P122)&gt;0,UPPER('ÚHRADOVÝ KATALOG VZP - ZP'!P122),"")</f>
        <v/>
      </c>
      <c r="AA118" s="33"/>
      <c r="AB118" s="33" t="str">
        <f>IF(LEN('ÚHRADOVÝ KATALOG VZP - ZP'!K122)&gt;0,UPPER('ÚHRADOVÝ KATALOG VZP - ZP'!K122),"")</f>
        <v/>
      </c>
      <c r="AC118" s="19" t="str">
        <f>IF(LEN('ÚHRADOVÝ KATALOG VZP - ZP'!L122)&gt;0,UPPER('ÚHRADOVÝ KATALOG VZP - ZP'!L122),"")</f>
        <v/>
      </c>
      <c r="AD118" s="19" t="str">
        <f>IF(LEN('ÚHRADOVÝ KATALOG VZP - ZP'!J122)&gt;0,UPPER('ÚHRADOVÝ KATALOG VZP - ZP'!J122),"")</f>
        <v/>
      </c>
      <c r="AE118" s="33"/>
      <c r="AF118" s="33"/>
      <c r="AG118" s="33" t="str">
        <f>IF(LEN('ÚHRADOVÝ KATALOG VZP - ZP'!M122)&gt;0,UPPER('ÚHRADOVÝ KATALOG VZP - ZP'!M122),"")</f>
        <v/>
      </c>
      <c r="AH118" s="33"/>
      <c r="AI118" s="33"/>
      <c r="AJ118" s="33"/>
    </row>
    <row r="119" spans="1:36" s="18" customFormat="1" x14ac:dyDescent="0.2">
      <c r="A119" s="33" t="str">
        <f>IF('VZP - KONTROLA'!R123="NE",IF(LEN('ÚHRADOVÝ KATALOG VZP - ZP'!B123)=0,UPPER('ÚHRADOVÝ KATALOG VZP - ZP'!A123),UPPER('ÚHRADOVÝ KATALOG VZP - ZP'!B123)),"")</f>
        <v/>
      </c>
      <c r="B119" s="33" t="str">
        <f>IF(LEN('ÚHRADOVÝ KATALOG VZP - ZP'!C123)&gt;0,UPPER(SUBSTITUTE('ÚHRADOVÝ KATALOG VZP - ZP'!C123,CHAR(10)," ")),"")</f>
        <v/>
      </c>
      <c r="C119" s="33" t="str">
        <f>IF(LEN('ÚHRADOVÝ KATALOG VZP - ZP'!D123)&gt;0,UPPER(SUBSTITUTE('ÚHRADOVÝ KATALOG VZP - ZP'!D123,CHAR(10)," ")),"")</f>
        <v/>
      </c>
      <c r="D119" s="33" t="str">
        <f>IF(LEN('ÚHRADOVÝ KATALOG VZP - ZP'!F123)&gt;0,UPPER('ÚHRADOVÝ KATALOG VZP - ZP'!F123),"")</f>
        <v/>
      </c>
      <c r="E119" s="33" t="str">
        <f>IF(LEN('ÚHRADOVÝ KATALOG VZP - ZP'!E123)&gt;0,UPPER('ÚHRADOVÝ KATALOG VZP - ZP'!E123),"")</f>
        <v/>
      </c>
      <c r="F119" s="33" t="str">
        <f>IF(LEN('ÚHRADOVÝ KATALOG VZP - ZP'!G123)&gt;0,UPPER('ÚHRADOVÝ KATALOG VZP - ZP'!G123),"")</f>
        <v/>
      </c>
      <c r="G119" s="33" t="str">
        <f>IF(LEN('ÚHRADOVÝ KATALOG VZP - ZP'!H123)&gt;0,UPPER('ÚHRADOVÝ KATALOG VZP - ZP'!H123),"")</f>
        <v/>
      </c>
      <c r="H119" s="33" t="str">
        <f>IF(LEN('ÚHRADOVÝ KATALOG VZP - ZP'!I123)&gt;0,UPPER('ÚHRADOVÝ KATALOG VZP - ZP'!I123),"")</f>
        <v/>
      </c>
      <c r="I119" s="19" t="str">
        <f>IF(LEN(KL!N119)&gt;0,ROUND(UPPER(KL!N119),2),"")</f>
        <v/>
      </c>
      <c r="J119" s="19" t="str">
        <f>IF('ÚHRADOVÝ KATALOG VZP - ZP'!N123&gt;0,ROUND(UPPER('ÚHRADOVÝ KATALOG VZP - ZP'!N123),2),"")</f>
        <v/>
      </c>
      <c r="K119" s="19"/>
      <c r="L119" s="33"/>
      <c r="M119" s="33"/>
      <c r="N119" s="33"/>
      <c r="O119" s="19"/>
      <c r="P119" s="33"/>
      <c r="Q119" s="33"/>
      <c r="R119" s="33"/>
      <c r="S119" s="33"/>
      <c r="T119" s="33" t="str">
        <f>IF(LEN(KL!P119)&gt;0,UPPER(KL!P119),"")</f>
        <v/>
      </c>
      <c r="U119" s="33"/>
      <c r="V119" s="19"/>
      <c r="W119" s="33" t="str">
        <f>IF(LEN('ÚHRADOVÝ KATALOG VZP - ZP'!Q123)&gt;0,UPPER('ÚHRADOVÝ KATALOG VZP - ZP'!Q123),"")</f>
        <v/>
      </c>
      <c r="X119" s="19"/>
      <c r="Y119" s="19"/>
      <c r="Z119" s="33" t="str">
        <f>IF(LEN('ÚHRADOVÝ KATALOG VZP - ZP'!P123)&gt;0,UPPER('ÚHRADOVÝ KATALOG VZP - ZP'!P123),"")</f>
        <v/>
      </c>
      <c r="AA119" s="33"/>
      <c r="AB119" s="33" t="str">
        <f>IF(LEN('ÚHRADOVÝ KATALOG VZP - ZP'!K123)&gt;0,UPPER('ÚHRADOVÝ KATALOG VZP - ZP'!K123),"")</f>
        <v/>
      </c>
      <c r="AC119" s="19" t="str">
        <f>IF(LEN('ÚHRADOVÝ KATALOG VZP - ZP'!L123)&gt;0,UPPER('ÚHRADOVÝ KATALOG VZP - ZP'!L123),"")</f>
        <v/>
      </c>
      <c r="AD119" s="19" t="str">
        <f>IF(LEN('ÚHRADOVÝ KATALOG VZP - ZP'!J123)&gt;0,UPPER('ÚHRADOVÝ KATALOG VZP - ZP'!J123),"")</f>
        <v/>
      </c>
      <c r="AE119" s="33"/>
      <c r="AF119" s="33"/>
      <c r="AG119" s="33" t="str">
        <f>IF(LEN('ÚHRADOVÝ KATALOG VZP - ZP'!M123)&gt;0,UPPER('ÚHRADOVÝ KATALOG VZP - ZP'!M123),"")</f>
        <v/>
      </c>
      <c r="AH119" s="33"/>
      <c r="AI119" s="33"/>
      <c r="AJ119" s="33"/>
    </row>
    <row r="120" spans="1:36" s="18" customFormat="1" x14ac:dyDescent="0.2">
      <c r="A120" s="33" t="str">
        <f>IF('VZP - KONTROLA'!R124="NE",IF(LEN('ÚHRADOVÝ KATALOG VZP - ZP'!B124)=0,UPPER('ÚHRADOVÝ KATALOG VZP - ZP'!A124),UPPER('ÚHRADOVÝ KATALOG VZP - ZP'!B124)),"")</f>
        <v/>
      </c>
      <c r="B120" s="33" t="str">
        <f>IF(LEN('ÚHRADOVÝ KATALOG VZP - ZP'!C124)&gt;0,UPPER(SUBSTITUTE('ÚHRADOVÝ KATALOG VZP - ZP'!C124,CHAR(10)," ")),"")</f>
        <v/>
      </c>
      <c r="C120" s="33" t="str">
        <f>IF(LEN('ÚHRADOVÝ KATALOG VZP - ZP'!D124)&gt;0,UPPER(SUBSTITUTE('ÚHRADOVÝ KATALOG VZP - ZP'!D124,CHAR(10)," ")),"")</f>
        <v/>
      </c>
      <c r="D120" s="33" t="str">
        <f>IF(LEN('ÚHRADOVÝ KATALOG VZP - ZP'!F124)&gt;0,UPPER('ÚHRADOVÝ KATALOG VZP - ZP'!F124),"")</f>
        <v/>
      </c>
      <c r="E120" s="33" t="str">
        <f>IF(LEN('ÚHRADOVÝ KATALOG VZP - ZP'!E124)&gt;0,UPPER('ÚHRADOVÝ KATALOG VZP - ZP'!E124),"")</f>
        <v/>
      </c>
      <c r="F120" s="33" t="str">
        <f>IF(LEN('ÚHRADOVÝ KATALOG VZP - ZP'!G124)&gt;0,UPPER('ÚHRADOVÝ KATALOG VZP - ZP'!G124),"")</f>
        <v/>
      </c>
      <c r="G120" s="33" t="str">
        <f>IF(LEN('ÚHRADOVÝ KATALOG VZP - ZP'!H124)&gt;0,UPPER('ÚHRADOVÝ KATALOG VZP - ZP'!H124),"")</f>
        <v/>
      </c>
      <c r="H120" s="33" t="str">
        <f>IF(LEN('ÚHRADOVÝ KATALOG VZP - ZP'!I124)&gt;0,UPPER('ÚHRADOVÝ KATALOG VZP - ZP'!I124),"")</f>
        <v/>
      </c>
      <c r="I120" s="19" t="str">
        <f>IF(LEN(KL!N120)&gt;0,ROUND(UPPER(KL!N120),2),"")</f>
        <v/>
      </c>
      <c r="J120" s="19" t="str">
        <f>IF('ÚHRADOVÝ KATALOG VZP - ZP'!N124&gt;0,ROUND(UPPER('ÚHRADOVÝ KATALOG VZP - ZP'!N124),2),"")</f>
        <v/>
      </c>
      <c r="K120" s="19"/>
      <c r="L120" s="33"/>
      <c r="M120" s="33"/>
      <c r="N120" s="33"/>
      <c r="O120" s="19"/>
      <c r="P120" s="33"/>
      <c r="Q120" s="33"/>
      <c r="R120" s="33"/>
      <c r="S120" s="33"/>
      <c r="T120" s="33" t="str">
        <f>IF(LEN(KL!P120)&gt;0,UPPER(KL!P120),"")</f>
        <v/>
      </c>
      <c r="U120" s="33"/>
      <c r="V120" s="19"/>
      <c r="W120" s="33" t="str">
        <f>IF(LEN('ÚHRADOVÝ KATALOG VZP - ZP'!Q124)&gt;0,UPPER('ÚHRADOVÝ KATALOG VZP - ZP'!Q124),"")</f>
        <v/>
      </c>
      <c r="X120" s="19"/>
      <c r="Y120" s="19"/>
      <c r="Z120" s="33" t="str">
        <f>IF(LEN('ÚHRADOVÝ KATALOG VZP - ZP'!P124)&gt;0,UPPER('ÚHRADOVÝ KATALOG VZP - ZP'!P124),"")</f>
        <v/>
      </c>
      <c r="AA120" s="33"/>
      <c r="AB120" s="33" t="str">
        <f>IF(LEN('ÚHRADOVÝ KATALOG VZP - ZP'!K124)&gt;0,UPPER('ÚHRADOVÝ KATALOG VZP - ZP'!K124),"")</f>
        <v/>
      </c>
      <c r="AC120" s="19" t="str">
        <f>IF(LEN('ÚHRADOVÝ KATALOG VZP - ZP'!L124)&gt;0,UPPER('ÚHRADOVÝ KATALOG VZP - ZP'!L124),"")</f>
        <v/>
      </c>
      <c r="AD120" s="19" t="str">
        <f>IF(LEN('ÚHRADOVÝ KATALOG VZP - ZP'!J124)&gt;0,UPPER('ÚHRADOVÝ KATALOG VZP - ZP'!J124),"")</f>
        <v/>
      </c>
      <c r="AE120" s="33"/>
      <c r="AF120" s="33"/>
      <c r="AG120" s="33" t="str">
        <f>IF(LEN('ÚHRADOVÝ KATALOG VZP - ZP'!M124)&gt;0,UPPER('ÚHRADOVÝ KATALOG VZP - ZP'!M124),"")</f>
        <v/>
      </c>
      <c r="AH120" s="33"/>
      <c r="AI120" s="33"/>
      <c r="AJ120" s="33"/>
    </row>
    <row r="121" spans="1:36" s="18" customFormat="1" x14ac:dyDescent="0.2">
      <c r="A121" s="33" t="str">
        <f>IF('VZP - KONTROLA'!R125="NE",IF(LEN('ÚHRADOVÝ KATALOG VZP - ZP'!B125)=0,UPPER('ÚHRADOVÝ KATALOG VZP - ZP'!A125),UPPER('ÚHRADOVÝ KATALOG VZP - ZP'!B125)),"")</f>
        <v/>
      </c>
      <c r="B121" s="33" t="str">
        <f>IF(LEN('ÚHRADOVÝ KATALOG VZP - ZP'!C125)&gt;0,UPPER(SUBSTITUTE('ÚHRADOVÝ KATALOG VZP - ZP'!C125,CHAR(10)," ")),"")</f>
        <v/>
      </c>
      <c r="C121" s="33" t="str">
        <f>IF(LEN('ÚHRADOVÝ KATALOG VZP - ZP'!D125)&gt;0,UPPER(SUBSTITUTE('ÚHRADOVÝ KATALOG VZP - ZP'!D125,CHAR(10)," ")),"")</f>
        <v/>
      </c>
      <c r="D121" s="33" t="str">
        <f>IF(LEN('ÚHRADOVÝ KATALOG VZP - ZP'!F125)&gt;0,UPPER('ÚHRADOVÝ KATALOG VZP - ZP'!F125),"")</f>
        <v/>
      </c>
      <c r="E121" s="33" t="str">
        <f>IF(LEN('ÚHRADOVÝ KATALOG VZP - ZP'!E125)&gt;0,UPPER('ÚHRADOVÝ KATALOG VZP - ZP'!E125),"")</f>
        <v/>
      </c>
      <c r="F121" s="33" t="str">
        <f>IF(LEN('ÚHRADOVÝ KATALOG VZP - ZP'!G125)&gt;0,UPPER('ÚHRADOVÝ KATALOG VZP - ZP'!G125),"")</f>
        <v/>
      </c>
      <c r="G121" s="33" t="str">
        <f>IF(LEN('ÚHRADOVÝ KATALOG VZP - ZP'!H125)&gt;0,UPPER('ÚHRADOVÝ KATALOG VZP - ZP'!H125),"")</f>
        <v/>
      </c>
      <c r="H121" s="33" t="str">
        <f>IF(LEN('ÚHRADOVÝ KATALOG VZP - ZP'!I125)&gt;0,UPPER('ÚHRADOVÝ KATALOG VZP - ZP'!I125),"")</f>
        <v/>
      </c>
      <c r="I121" s="19" t="str">
        <f>IF(LEN(KL!N121)&gt;0,ROUND(UPPER(KL!N121),2),"")</f>
        <v/>
      </c>
      <c r="J121" s="19" t="str">
        <f>IF('ÚHRADOVÝ KATALOG VZP - ZP'!N125&gt;0,ROUND(UPPER('ÚHRADOVÝ KATALOG VZP - ZP'!N125),2),"")</f>
        <v/>
      </c>
      <c r="K121" s="19"/>
      <c r="L121" s="33"/>
      <c r="M121" s="33"/>
      <c r="N121" s="33"/>
      <c r="O121" s="19"/>
      <c r="P121" s="33"/>
      <c r="Q121" s="33"/>
      <c r="R121" s="33"/>
      <c r="S121" s="33"/>
      <c r="T121" s="33" t="str">
        <f>IF(LEN(KL!P121)&gt;0,UPPER(KL!P121),"")</f>
        <v/>
      </c>
      <c r="U121" s="33"/>
      <c r="V121" s="19"/>
      <c r="W121" s="33" t="str">
        <f>IF(LEN('ÚHRADOVÝ KATALOG VZP - ZP'!Q125)&gt;0,UPPER('ÚHRADOVÝ KATALOG VZP - ZP'!Q125),"")</f>
        <v/>
      </c>
      <c r="X121" s="19"/>
      <c r="Y121" s="19"/>
      <c r="Z121" s="33" t="str">
        <f>IF(LEN('ÚHRADOVÝ KATALOG VZP - ZP'!P125)&gt;0,UPPER('ÚHRADOVÝ KATALOG VZP - ZP'!P125),"")</f>
        <v/>
      </c>
      <c r="AA121" s="33"/>
      <c r="AB121" s="33" t="str">
        <f>IF(LEN('ÚHRADOVÝ KATALOG VZP - ZP'!K125)&gt;0,UPPER('ÚHRADOVÝ KATALOG VZP - ZP'!K125),"")</f>
        <v/>
      </c>
      <c r="AC121" s="19" t="str">
        <f>IF(LEN('ÚHRADOVÝ KATALOG VZP - ZP'!L125)&gt;0,UPPER('ÚHRADOVÝ KATALOG VZP - ZP'!L125),"")</f>
        <v/>
      </c>
      <c r="AD121" s="19" t="str">
        <f>IF(LEN('ÚHRADOVÝ KATALOG VZP - ZP'!J125)&gt;0,UPPER('ÚHRADOVÝ KATALOG VZP - ZP'!J125),"")</f>
        <v/>
      </c>
      <c r="AE121" s="33"/>
      <c r="AF121" s="33"/>
      <c r="AG121" s="33" t="str">
        <f>IF(LEN('ÚHRADOVÝ KATALOG VZP - ZP'!M125)&gt;0,UPPER('ÚHRADOVÝ KATALOG VZP - ZP'!M125),"")</f>
        <v/>
      </c>
      <c r="AH121" s="33"/>
      <c r="AI121" s="33"/>
      <c r="AJ121" s="33"/>
    </row>
    <row r="122" spans="1:36" s="18" customFormat="1" x14ac:dyDescent="0.2">
      <c r="A122" s="33" t="str">
        <f>IF('VZP - KONTROLA'!R126="NE",IF(LEN('ÚHRADOVÝ KATALOG VZP - ZP'!B126)=0,UPPER('ÚHRADOVÝ KATALOG VZP - ZP'!A126),UPPER('ÚHRADOVÝ KATALOG VZP - ZP'!B126)),"")</f>
        <v/>
      </c>
      <c r="B122" s="33" t="str">
        <f>IF(LEN('ÚHRADOVÝ KATALOG VZP - ZP'!C126)&gt;0,UPPER(SUBSTITUTE('ÚHRADOVÝ KATALOG VZP - ZP'!C126,CHAR(10)," ")),"")</f>
        <v/>
      </c>
      <c r="C122" s="33" t="str">
        <f>IF(LEN('ÚHRADOVÝ KATALOG VZP - ZP'!D126)&gt;0,UPPER(SUBSTITUTE('ÚHRADOVÝ KATALOG VZP - ZP'!D126,CHAR(10)," ")),"")</f>
        <v/>
      </c>
      <c r="D122" s="33" t="str">
        <f>IF(LEN('ÚHRADOVÝ KATALOG VZP - ZP'!F126)&gt;0,UPPER('ÚHRADOVÝ KATALOG VZP - ZP'!F126),"")</f>
        <v/>
      </c>
      <c r="E122" s="33" t="str">
        <f>IF(LEN('ÚHRADOVÝ KATALOG VZP - ZP'!E126)&gt;0,UPPER('ÚHRADOVÝ KATALOG VZP - ZP'!E126),"")</f>
        <v/>
      </c>
      <c r="F122" s="33" t="str">
        <f>IF(LEN('ÚHRADOVÝ KATALOG VZP - ZP'!G126)&gt;0,UPPER('ÚHRADOVÝ KATALOG VZP - ZP'!G126),"")</f>
        <v/>
      </c>
      <c r="G122" s="33" t="str">
        <f>IF(LEN('ÚHRADOVÝ KATALOG VZP - ZP'!H126)&gt;0,UPPER('ÚHRADOVÝ KATALOG VZP - ZP'!H126),"")</f>
        <v/>
      </c>
      <c r="H122" s="33" t="str">
        <f>IF(LEN('ÚHRADOVÝ KATALOG VZP - ZP'!I126)&gt;0,UPPER('ÚHRADOVÝ KATALOG VZP - ZP'!I126),"")</f>
        <v/>
      </c>
      <c r="I122" s="19" t="str">
        <f>IF(LEN(KL!N122)&gt;0,ROUND(UPPER(KL!N122),2),"")</f>
        <v/>
      </c>
      <c r="J122" s="19" t="str">
        <f>IF('ÚHRADOVÝ KATALOG VZP - ZP'!N126&gt;0,ROUND(UPPER('ÚHRADOVÝ KATALOG VZP - ZP'!N126),2),"")</f>
        <v/>
      </c>
      <c r="K122" s="19"/>
      <c r="L122" s="33"/>
      <c r="M122" s="33"/>
      <c r="N122" s="33"/>
      <c r="O122" s="19"/>
      <c r="P122" s="33"/>
      <c r="Q122" s="33"/>
      <c r="R122" s="33"/>
      <c r="S122" s="33"/>
      <c r="T122" s="33" t="str">
        <f>IF(LEN(KL!P122)&gt;0,UPPER(KL!P122),"")</f>
        <v/>
      </c>
      <c r="U122" s="33"/>
      <c r="V122" s="19"/>
      <c r="W122" s="33" t="str">
        <f>IF(LEN('ÚHRADOVÝ KATALOG VZP - ZP'!Q126)&gt;0,UPPER('ÚHRADOVÝ KATALOG VZP - ZP'!Q126),"")</f>
        <v/>
      </c>
      <c r="X122" s="19"/>
      <c r="Y122" s="19"/>
      <c r="Z122" s="33" t="str">
        <f>IF(LEN('ÚHRADOVÝ KATALOG VZP - ZP'!P126)&gt;0,UPPER('ÚHRADOVÝ KATALOG VZP - ZP'!P126),"")</f>
        <v/>
      </c>
      <c r="AA122" s="33"/>
      <c r="AB122" s="33" t="str">
        <f>IF(LEN('ÚHRADOVÝ KATALOG VZP - ZP'!K126)&gt;0,UPPER('ÚHRADOVÝ KATALOG VZP - ZP'!K126),"")</f>
        <v/>
      </c>
      <c r="AC122" s="19" t="str">
        <f>IF(LEN('ÚHRADOVÝ KATALOG VZP - ZP'!L126)&gt;0,UPPER('ÚHRADOVÝ KATALOG VZP - ZP'!L126),"")</f>
        <v/>
      </c>
      <c r="AD122" s="19" t="str">
        <f>IF(LEN('ÚHRADOVÝ KATALOG VZP - ZP'!J126)&gt;0,UPPER('ÚHRADOVÝ KATALOG VZP - ZP'!J126),"")</f>
        <v/>
      </c>
      <c r="AE122" s="33"/>
      <c r="AF122" s="33"/>
      <c r="AG122" s="33" t="str">
        <f>IF(LEN('ÚHRADOVÝ KATALOG VZP - ZP'!M126)&gt;0,UPPER('ÚHRADOVÝ KATALOG VZP - ZP'!M126),"")</f>
        <v/>
      </c>
      <c r="AH122" s="33"/>
      <c r="AI122" s="33"/>
      <c r="AJ122" s="33"/>
    </row>
    <row r="123" spans="1:36" s="18" customFormat="1" x14ac:dyDescent="0.2">
      <c r="A123" s="33" t="str">
        <f>IF('VZP - KONTROLA'!R127="NE",IF(LEN('ÚHRADOVÝ KATALOG VZP - ZP'!B127)=0,UPPER('ÚHRADOVÝ KATALOG VZP - ZP'!A127),UPPER('ÚHRADOVÝ KATALOG VZP - ZP'!B127)),"")</f>
        <v/>
      </c>
      <c r="B123" s="33" t="str">
        <f>IF(LEN('ÚHRADOVÝ KATALOG VZP - ZP'!C127)&gt;0,UPPER(SUBSTITUTE('ÚHRADOVÝ KATALOG VZP - ZP'!C127,CHAR(10)," ")),"")</f>
        <v/>
      </c>
      <c r="C123" s="33" t="str">
        <f>IF(LEN('ÚHRADOVÝ KATALOG VZP - ZP'!D127)&gt;0,UPPER(SUBSTITUTE('ÚHRADOVÝ KATALOG VZP - ZP'!D127,CHAR(10)," ")),"")</f>
        <v/>
      </c>
      <c r="D123" s="33" t="str">
        <f>IF(LEN('ÚHRADOVÝ KATALOG VZP - ZP'!F127)&gt;0,UPPER('ÚHRADOVÝ KATALOG VZP - ZP'!F127),"")</f>
        <v/>
      </c>
      <c r="E123" s="33" t="str">
        <f>IF(LEN('ÚHRADOVÝ KATALOG VZP - ZP'!E127)&gt;0,UPPER('ÚHRADOVÝ KATALOG VZP - ZP'!E127),"")</f>
        <v/>
      </c>
      <c r="F123" s="33" t="str">
        <f>IF(LEN('ÚHRADOVÝ KATALOG VZP - ZP'!G127)&gt;0,UPPER('ÚHRADOVÝ KATALOG VZP - ZP'!G127),"")</f>
        <v/>
      </c>
      <c r="G123" s="33" t="str">
        <f>IF(LEN('ÚHRADOVÝ KATALOG VZP - ZP'!H127)&gt;0,UPPER('ÚHRADOVÝ KATALOG VZP - ZP'!H127),"")</f>
        <v/>
      </c>
      <c r="H123" s="33" t="str">
        <f>IF(LEN('ÚHRADOVÝ KATALOG VZP - ZP'!I127)&gt;0,UPPER('ÚHRADOVÝ KATALOG VZP - ZP'!I127),"")</f>
        <v/>
      </c>
      <c r="I123" s="19" t="str">
        <f>IF(LEN(KL!N123)&gt;0,ROUND(UPPER(KL!N123),2),"")</f>
        <v/>
      </c>
      <c r="J123" s="19" t="str">
        <f>IF('ÚHRADOVÝ KATALOG VZP - ZP'!N127&gt;0,ROUND(UPPER('ÚHRADOVÝ KATALOG VZP - ZP'!N127),2),"")</f>
        <v/>
      </c>
      <c r="K123" s="19"/>
      <c r="L123" s="33"/>
      <c r="M123" s="33"/>
      <c r="N123" s="33"/>
      <c r="O123" s="19"/>
      <c r="P123" s="33"/>
      <c r="Q123" s="33"/>
      <c r="R123" s="33"/>
      <c r="S123" s="33"/>
      <c r="T123" s="33" t="str">
        <f>IF(LEN(KL!P123)&gt;0,UPPER(KL!P123),"")</f>
        <v/>
      </c>
      <c r="U123" s="33"/>
      <c r="V123" s="19"/>
      <c r="W123" s="33" t="str">
        <f>IF(LEN('ÚHRADOVÝ KATALOG VZP - ZP'!Q127)&gt;0,UPPER('ÚHRADOVÝ KATALOG VZP - ZP'!Q127),"")</f>
        <v/>
      </c>
      <c r="X123" s="19"/>
      <c r="Y123" s="19"/>
      <c r="Z123" s="33" t="str">
        <f>IF(LEN('ÚHRADOVÝ KATALOG VZP - ZP'!P127)&gt;0,UPPER('ÚHRADOVÝ KATALOG VZP - ZP'!P127),"")</f>
        <v/>
      </c>
      <c r="AA123" s="33"/>
      <c r="AB123" s="33" t="str">
        <f>IF(LEN('ÚHRADOVÝ KATALOG VZP - ZP'!K127)&gt;0,UPPER('ÚHRADOVÝ KATALOG VZP - ZP'!K127),"")</f>
        <v/>
      </c>
      <c r="AC123" s="19" t="str">
        <f>IF(LEN('ÚHRADOVÝ KATALOG VZP - ZP'!L127)&gt;0,UPPER('ÚHRADOVÝ KATALOG VZP - ZP'!L127),"")</f>
        <v/>
      </c>
      <c r="AD123" s="19" t="str">
        <f>IF(LEN('ÚHRADOVÝ KATALOG VZP - ZP'!J127)&gt;0,UPPER('ÚHRADOVÝ KATALOG VZP - ZP'!J127),"")</f>
        <v/>
      </c>
      <c r="AE123" s="33"/>
      <c r="AF123" s="33"/>
      <c r="AG123" s="33" t="str">
        <f>IF(LEN('ÚHRADOVÝ KATALOG VZP - ZP'!M127)&gt;0,UPPER('ÚHRADOVÝ KATALOG VZP - ZP'!M127),"")</f>
        <v/>
      </c>
      <c r="AH123" s="33"/>
      <c r="AI123" s="33"/>
      <c r="AJ123" s="33"/>
    </row>
    <row r="124" spans="1:36" s="18" customFormat="1" x14ac:dyDescent="0.2">
      <c r="A124" s="33" t="str">
        <f>IF('VZP - KONTROLA'!R128="NE",IF(LEN('ÚHRADOVÝ KATALOG VZP - ZP'!B128)=0,UPPER('ÚHRADOVÝ KATALOG VZP - ZP'!A128),UPPER('ÚHRADOVÝ KATALOG VZP - ZP'!B128)),"")</f>
        <v/>
      </c>
      <c r="B124" s="33" t="str">
        <f>IF(LEN('ÚHRADOVÝ KATALOG VZP - ZP'!C128)&gt;0,UPPER(SUBSTITUTE('ÚHRADOVÝ KATALOG VZP - ZP'!C128,CHAR(10)," ")),"")</f>
        <v/>
      </c>
      <c r="C124" s="33" t="str">
        <f>IF(LEN('ÚHRADOVÝ KATALOG VZP - ZP'!D128)&gt;0,UPPER(SUBSTITUTE('ÚHRADOVÝ KATALOG VZP - ZP'!D128,CHAR(10)," ")),"")</f>
        <v/>
      </c>
      <c r="D124" s="33" t="str">
        <f>IF(LEN('ÚHRADOVÝ KATALOG VZP - ZP'!F128)&gt;0,UPPER('ÚHRADOVÝ KATALOG VZP - ZP'!F128),"")</f>
        <v/>
      </c>
      <c r="E124" s="33" t="str">
        <f>IF(LEN('ÚHRADOVÝ KATALOG VZP - ZP'!E128)&gt;0,UPPER('ÚHRADOVÝ KATALOG VZP - ZP'!E128),"")</f>
        <v/>
      </c>
      <c r="F124" s="33" t="str">
        <f>IF(LEN('ÚHRADOVÝ KATALOG VZP - ZP'!G128)&gt;0,UPPER('ÚHRADOVÝ KATALOG VZP - ZP'!G128),"")</f>
        <v/>
      </c>
      <c r="G124" s="33" t="str">
        <f>IF(LEN('ÚHRADOVÝ KATALOG VZP - ZP'!H128)&gt;0,UPPER('ÚHRADOVÝ KATALOG VZP - ZP'!H128),"")</f>
        <v/>
      </c>
      <c r="H124" s="33" t="str">
        <f>IF(LEN('ÚHRADOVÝ KATALOG VZP - ZP'!I128)&gt;0,UPPER('ÚHRADOVÝ KATALOG VZP - ZP'!I128),"")</f>
        <v/>
      </c>
      <c r="I124" s="19" t="str">
        <f>IF(LEN(KL!N124)&gt;0,ROUND(UPPER(KL!N124),2),"")</f>
        <v/>
      </c>
      <c r="J124" s="19" t="str">
        <f>IF('ÚHRADOVÝ KATALOG VZP - ZP'!N128&gt;0,ROUND(UPPER('ÚHRADOVÝ KATALOG VZP - ZP'!N128),2),"")</f>
        <v/>
      </c>
      <c r="K124" s="19"/>
      <c r="L124" s="33"/>
      <c r="M124" s="33"/>
      <c r="N124" s="33"/>
      <c r="O124" s="19"/>
      <c r="P124" s="33"/>
      <c r="Q124" s="33"/>
      <c r="R124" s="33"/>
      <c r="S124" s="33"/>
      <c r="T124" s="33" t="str">
        <f>IF(LEN(KL!P124)&gt;0,UPPER(KL!P124),"")</f>
        <v/>
      </c>
      <c r="U124" s="33"/>
      <c r="V124" s="19"/>
      <c r="W124" s="33" t="str">
        <f>IF(LEN('ÚHRADOVÝ KATALOG VZP - ZP'!Q128)&gt;0,UPPER('ÚHRADOVÝ KATALOG VZP - ZP'!Q128),"")</f>
        <v/>
      </c>
      <c r="X124" s="19"/>
      <c r="Y124" s="19"/>
      <c r="Z124" s="33" t="str">
        <f>IF(LEN('ÚHRADOVÝ KATALOG VZP - ZP'!P128)&gt;0,UPPER('ÚHRADOVÝ KATALOG VZP - ZP'!P128),"")</f>
        <v/>
      </c>
      <c r="AA124" s="33"/>
      <c r="AB124" s="33" t="str">
        <f>IF(LEN('ÚHRADOVÝ KATALOG VZP - ZP'!K128)&gt;0,UPPER('ÚHRADOVÝ KATALOG VZP - ZP'!K128),"")</f>
        <v/>
      </c>
      <c r="AC124" s="19" t="str">
        <f>IF(LEN('ÚHRADOVÝ KATALOG VZP - ZP'!L128)&gt;0,UPPER('ÚHRADOVÝ KATALOG VZP - ZP'!L128),"")</f>
        <v/>
      </c>
      <c r="AD124" s="19" t="str">
        <f>IF(LEN('ÚHRADOVÝ KATALOG VZP - ZP'!J128)&gt;0,UPPER('ÚHRADOVÝ KATALOG VZP - ZP'!J128),"")</f>
        <v/>
      </c>
      <c r="AE124" s="33"/>
      <c r="AF124" s="33"/>
      <c r="AG124" s="33" t="str">
        <f>IF(LEN('ÚHRADOVÝ KATALOG VZP - ZP'!M128)&gt;0,UPPER('ÚHRADOVÝ KATALOG VZP - ZP'!M128),"")</f>
        <v/>
      </c>
      <c r="AH124" s="33"/>
      <c r="AI124" s="33"/>
      <c r="AJ124" s="33"/>
    </row>
    <row r="125" spans="1:36" s="18" customFormat="1" x14ac:dyDescent="0.2">
      <c r="A125" s="33" t="str">
        <f>IF('VZP - KONTROLA'!R129="NE",IF(LEN('ÚHRADOVÝ KATALOG VZP - ZP'!B129)=0,UPPER('ÚHRADOVÝ KATALOG VZP - ZP'!A129),UPPER('ÚHRADOVÝ KATALOG VZP - ZP'!B129)),"")</f>
        <v/>
      </c>
      <c r="B125" s="33" t="str">
        <f>IF(LEN('ÚHRADOVÝ KATALOG VZP - ZP'!C129)&gt;0,UPPER(SUBSTITUTE('ÚHRADOVÝ KATALOG VZP - ZP'!C129,CHAR(10)," ")),"")</f>
        <v/>
      </c>
      <c r="C125" s="33" t="str">
        <f>IF(LEN('ÚHRADOVÝ KATALOG VZP - ZP'!D129)&gt;0,UPPER(SUBSTITUTE('ÚHRADOVÝ KATALOG VZP - ZP'!D129,CHAR(10)," ")),"")</f>
        <v/>
      </c>
      <c r="D125" s="33" t="str">
        <f>IF(LEN('ÚHRADOVÝ KATALOG VZP - ZP'!F129)&gt;0,UPPER('ÚHRADOVÝ KATALOG VZP - ZP'!F129),"")</f>
        <v/>
      </c>
      <c r="E125" s="33" t="str">
        <f>IF(LEN('ÚHRADOVÝ KATALOG VZP - ZP'!E129)&gt;0,UPPER('ÚHRADOVÝ KATALOG VZP - ZP'!E129),"")</f>
        <v/>
      </c>
      <c r="F125" s="33" t="str">
        <f>IF(LEN('ÚHRADOVÝ KATALOG VZP - ZP'!G129)&gt;0,UPPER('ÚHRADOVÝ KATALOG VZP - ZP'!G129),"")</f>
        <v/>
      </c>
      <c r="G125" s="33" t="str">
        <f>IF(LEN('ÚHRADOVÝ KATALOG VZP - ZP'!H129)&gt;0,UPPER('ÚHRADOVÝ KATALOG VZP - ZP'!H129),"")</f>
        <v/>
      </c>
      <c r="H125" s="33" t="str">
        <f>IF(LEN('ÚHRADOVÝ KATALOG VZP - ZP'!I129)&gt;0,UPPER('ÚHRADOVÝ KATALOG VZP - ZP'!I129),"")</f>
        <v/>
      </c>
      <c r="I125" s="19" t="str">
        <f>IF(LEN(KL!N125)&gt;0,ROUND(UPPER(KL!N125),2),"")</f>
        <v/>
      </c>
      <c r="J125" s="19" t="str">
        <f>IF('ÚHRADOVÝ KATALOG VZP - ZP'!N129&gt;0,ROUND(UPPER('ÚHRADOVÝ KATALOG VZP - ZP'!N129),2),"")</f>
        <v/>
      </c>
      <c r="K125" s="19"/>
      <c r="L125" s="33"/>
      <c r="M125" s="33"/>
      <c r="N125" s="33"/>
      <c r="O125" s="19"/>
      <c r="P125" s="33"/>
      <c r="Q125" s="33"/>
      <c r="R125" s="33"/>
      <c r="S125" s="33"/>
      <c r="T125" s="33" t="str">
        <f>IF(LEN(KL!P125)&gt;0,UPPER(KL!P125),"")</f>
        <v/>
      </c>
      <c r="U125" s="33"/>
      <c r="V125" s="19"/>
      <c r="W125" s="33" t="str">
        <f>IF(LEN('ÚHRADOVÝ KATALOG VZP - ZP'!Q129)&gt;0,UPPER('ÚHRADOVÝ KATALOG VZP - ZP'!Q129),"")</f>
        <v/>
      </c>
      <c r="X125" s="19"/>
      <c r="Y125" s="19"/>
      <c r="Z125" s="33" t="str">
        <f>IF(LEN('ÚHRADOVÝ KATALOG VZP - ZP'!P129)&gt;0,UPPER('ÚHRADOVÝ KATALOG VZP - ZP'!P129),"")</f>
        <v/>
      </c>
      <c r="AA125" s="33"/>
      <c r="AB125" s="33" t="str">
        <f>IF(LEN('ÚHRADOVÝ KATALOG VZP - ZP'!K129)&gt;0,UPPER('ÚHRADOVÝ KATALOG VZP - ZP'!K129),"")</f>
        <v/>
      </c>
      <c r="AC125" s="19" t="str">
        <f>IF(LEN('ÚHRADOVÝ KATALOG VZP - ZP'!L129)&gt;0,UPPER('ÚHRADOVÝ KATALOG VZP - ZP'!L129),"")</f>
        <v/>
      </c>
      <c r="AD125" s="19" t="str">
        <f>IF(LEN('ÚHRADOVÝ KATALOG VZP - ZP'!J129)&gt;0,UPPER('ÚHRADOVÝ KATALOG VZP - ZP'!J129),"")</f>
        <v/>
      </c>
      <c r="AE125" s="33"/>
      <c r="AF125" s="33"/>
      <c r="AG125" s="33" t="str">
        <f>IF(LEN('ÚHRADOVÝ KATALOG VZP - ZP'!M129)&gt;0,UPPER('ÚHRADOVÝ KATALOG VZP - ZP'!M129),"")</f>
        <v/>
      </c>
      <c r="AH125" s="33"/>
      <c r="AI125" s="33"/>
      <c r="AJ125" s="33"/>
    </row>
    <row r="126" spans="1:36" s="18" customFormat="1" x14ac:dyDescent="0.2">
      <c r="A126" s="33" t="str">
        <f>IF('VZP - KONTROLA'!R130="NE",IF(LEN('ÚHRADOVÝ KATALOG VZP - ZP'!B130)=0,UPPER('ÚHRADOVÝ KATALOG VZP - ZP'!A130),UPPER('ÚHRADOVÝ KATALOG VZP - ZP'!B130)),"")</f>
        <v/>
      </c>
      <c r="B126" s="33" t="str">
        <f>IF(LEN('ÚHRADOVÝ KATALOG VZP - ZP'!C130)&gt;0,UPPER(SUBSTITUTE('ÚHRADOVÝ KATALOG VZP - ZP'!C130,CHAR(10)," ")),"")</f>
        <v/>
      </c>
      <c r="C126" s="33" t="str">
        <f>IF(LEN('ÚHRADOVÝ KATALOG VZP - ZP'!D130)&gt;0,UPPER(SUBSTITUTE('ÚHRADOVÝ KATALOG VZP - ZP'!D130,CHAR(10)," ")),"")</f>
        <v/>
      </c>
      <c r="D126" s="33" t="str">
        <f>IF(LEN('ÚHRADOVÝ KATALOG VZP - ZP'!F130)&gt;0,UPPER('ÚHRADOVÝ KATALOG VZP - ZP'!F130),"")</f>
        <v/>
      </c>
      <c r="E126" s="33" t="str">
        <f>IF(LEN('ÚHRADOVÝ KATALOG VZP - ZP'!E130)&gt;0,UPPER('ÚHRADOVÝ KATALOG VZP - ZP'!E130),"")</f>
        <v/>
      </c>
      <c r="F126" s="33" t="str">
        <f>IF(LEN('ÚHRADOVÝ KATALOG VZP - ZP'!G130)&gt;0,UPPER('ÚHRADOVÝ KATALOG VZP - ZP'!G130),"")</f>
        <v/>
      </c>
      <c r="G126" s="33" t="str">
        <f>IF(LEN('ÚHRADOVÝ KATALOG VZP - ZP'!H130)&gt;0,UPPER('ÚHRADOVÝ KATALOG VZP - ZP'!H130),"")</f>
        <v/>
      </c>
      <c r="H126" s="33" t="str">
        <f>IF(LEN('ÚHRADOVÝ KATALOG VZP - ZP'!I130)&gt;0,UPPER('ÚHRADOVÝ KATALOG VZP - ZP'!I130),"")</f>
        <v/>
      </c>
      <c r="I126" s="19" t="str">
        <f>IF(LEN(KL!N126)&gt;0,ROUND(UPPER(KL!N126),2),"")</f>
        <v/>
      </c>
      <c r="J126" s="19" t="str">
        <f>IF('ÚHRADOVÝ KATALOG VZP - ZP'!N130&gt;0,ROUND(UPPER('ÚHRADOVÝ KATALOG VZP - ZP'!N130),2),"")</f>
        <v/>
      </c>
      <c r="K126" s="19"/>
      <c r="L126" s="33"/>
      <c r="M126" s="33"/>
      <c r="N126" s="33"/>
      <c r="O126" s="19"/>
      <c r="P126" s="33"/>
      <c r="Q126" s="33"/>
      <c r="R126" s="33"/>
      <c r="S126" s="33"/>
      <c r="T126" s="33" t="str">
        <f>IF(LEN(KL!P126)&gt;0,UPPER(KL!P126),"")</f>
        <v/>
      </c>
      <c r="U126" s="33"/>
      <c r="V126" s="19"/>
      <c r="W126" s="33" t="str">
        <f>IF(LEN('ÚHRADOVÝ KATALOG VZP - ZP'!Q130)&gt;0,UPPER('ÚHRADOVÝ KATALOG VZP - ZP'!Q130),"")</f>
        <v/>
      </c>
      <c r="X126" s="19"/>
      <c r="Y126" s="19"/>
      <c r="Z126" s="33" t="str">
        <f>IF(LEN('ÚHRADOVÝ KATALOG VZP - ZP'!P130)&gt;0,UPPER('ÚHRADOVÝ KATALOG VZP - ZP'!P130),"")</f>
        <v/>
      </c>
      <c r="AA126" s="33"/>
      <c r="AB126" s="33" t="str">
        <f>IF(LEN('ÚHRADOVÝ KATALOG VZP - ZP'!K130)&gt;0,UPPER('ÚHRADOVÝ KATALOG VZP - ZP'!K130),"")</f>
        <v/>
      </c>
      <c r="AC126" s="19" t="str">
        <f>IF(LEN('ÚHRADOVÝ KATALOG VZP - ZP'!L130)&gt;0,UPPER('ÚHRADOVÝ KATALOG VZP - ZP'!L130),"")</f>
        <v/>
      </c>
      <c r="AD126" s="19" t="str">
        <f>IF(LEN('ÚHRADOVÝ KATALOG VZP - ZP'!J130)&gt;0,UPPER('ÚHRADOVÝ KATALOG VZP - ZP'!J130),"")</f>
        <v/>
      </c>
      <c r="AE126" s="33"/>
      <c r="AF126" s="33"/>
      <c r="AG126" s="33" t="str">
        <f>IF(LEN('ÚHRADOVÝ KATALOG VZP - ZP'!M130)&gt;0,UPPER('ÚHRADOVÝ KATALOG VZP - ZP'!M130),"")</f>
        <v/>
      </c>
      <c r="AH126" s="33"/>
      <c r="AI126" s="33"/>
      <c r="AJ126" s="33"/>
    </row>
    <row r="127" spans="1:36" s="18" customFormat="1" x14ac:dyDescent="0.2">
      <c r="A127" s="33" t="str">
        <f>IF('VZP - KONTROLA'!R131="NE",IF(LEN('ÚHRADOVÝ KATALOG VZP - ZP'!B131)=0,UPPER('ÚHRADOVÝ KATALOG VZP - ZP'!A131),UPPER('ÚHRADOVÝ KATALOG VZP - ZP'!B131)),"")</f>
        <v/>
      </c>
      <c r="B127" s="33" t="str">
        <f>IF(LEN('ÚHRADOVÝ KATALOG VZP - ZP'!C131)&gt;0,UPPER(SUBSTITUTE('ÚHRADOVÝ KATALOG VZP - ZP'!C131,CHAR(10)," ")),"")</f>
        <v/>
      </c>
      <c r="C127" s="33" t="str">
        <f>IF(LEN('ÚHRADOVÝ KATALOG VZP - ZP'!D131)&gt;0,UPPER(SUBSTITUTE('ÚHRADOVÝ KATALOG VZP - ZP'!D131,CHAR(10)," ")),"")</f>
        <v/>
      </c>
      <c r="D127" s="33" t="str">
        <f>IF(LEN('ÚHRADOVÝ KATALOG VZP - ZP'!F131)&gt;0,UPPER('ÚHRADOVÝ KATALOG VZP - ZP'!F131),"")</f>
        <v/>
      </c>
      <c r="E127" s="33" t="str">
        <f>IF(LEN('ÚHRADOVÝ KATALOG VZP - ZP'!E131)&gt;0,UPPER('ÚHRADOVÝ KATALOG VZP - ZP'!E131),"")</f>
        <v/>
      </c>
      <c r="F127" s="33" t="str">
        <f>IF(LEN('ÚHRADOVÝ KATALOG VZP - ZP'!G131)&gt;0,UPPER('ÚHRADOVÝ KATALOG VZP - ZP'!G131),"")</f>
        <v/>
      </c>
      <c r="G127" s="33" t="str">
        <f>IF(LEN('ÚHRADOVÝ KATALOG VZP - ZP'!H131)&gt;0,UPPER('ÚHRADOVÝ KATALOG VZP - ZP'!H131),"")</f>
        <v/>
      </c>
      <c r="H127" s="33" t="str">
        <f>IF(LEN('ÚHRADOVÝ KATALOG VZP - ZP'!I131)&gt;0,UPPER('ÚHRADOVÝ KATALOG VZP - ZP'!I131),"")</f>
        <v/>
      </c>
      <c r="I127" s="19" t="str">
        <f>IF(LEN(KL!N127)&gt;0,ROUND(UPPER(KL!N127),2),"")</f>
        <v/>
      </c>
      <c r="J127" s="19" t="str">
        <f>IF('ÚHRADOVÝ KATALOG VZP - ZP'!N131&gt;0,ROUND(UPPER('ÚHRADOVÝ KATALOG VZP - ZP'!N131),2),"")</f>
        <v/>
      </c>
      <c r="K127" s="19"/>
      <c r="L127" s="33"/>
      <c r="M127" s="33"/>
      <c r="N127" s="33"/>
      <c r="O127" s="19"/>
      <c r="P127" s="33"/>
      <c r="Q127" s="33"/>
      <c r="R127" s="33"/>
      <c r="S127" s="33"/>
      <c r="T127" s="33" t="str">
        <f>IF(LEN(KL!P127)&gt;0,UPPER(KL!P127),"")</f>
        <v/>
      </c>
      <c r="U127" s="33"/>
      <c r="V127" s="19"/>
      <c r="W127" s="33" t="str">
        <f>IF(LEN('ÚHRADOVÝ KATALOG VZP - ZP'!Q131)&gt;0,UPPER('ÚHRADOVÝ KATALOG VZP - ZP'!Q131),"")</f>
        <v/>
      </c>
      <c r="X127" s="19"/>
      <c r="Y127" s="19"/>
      <c r="Z127" s="33" t="str">
        <f>IF(LEN('ÚHRADOVÝ KATALOG VZP - ZP'!P131)&gt;0,UPPER('ÚHRADOVÝ KATALOG VZP - ZP'!P131),"")</f>
        <v/>
      </c>
      <c r="AA127" s="33"/>
      <c r="AB127" s="33" t="str">
        <f>IF(LEN('ÚHRADOVÝ KATALOG VZP - ZP'!K131)&gt;0,UPPER('ÚHRADOVÝ KATALOG VZP - ZP'!K131),"")</f>
        <v/>
      </c>
      <c r="AC127" s="19" t="str">
        <f>IF(LEN('ÚHRADOVÝ KATALOG VZP - ZP'!L131)&gt;0,UPPER('ÚHRADOVÝ KATALOG VZP - ZP'!L131),"")</f>
        <v/>
      </c>
      <c r="AD127" s="19" t="str">
        <f>IF(LEN('ÚHRADOVÝ KATALOG VZP - ZP'!J131)&gt;0,UPPER('ÚHRADOVÝ KATALOG VZP - ZP'!J131),"")</f>
        <v/>
      </c>
      <c r="AE127" s="33"/>
      <c r="AF127" s="33"/>
      <c r="AG127" s="33" t="str">
        <f>IF(LEN('ÚHRADOVÝ KATALOG VZP - ZP'!M131)&gt;0,UPPER('ÚHRADOVÝ KATALOG VZP - ZP'!M131),"")</f>
        <v/>
      </c>
      <c r="AH127" s="33"/>
      <c r="AI127" s="33"/>
      <c r="AJ127" s="33"/>
    </row>
    <row r="128" spans="1:36" s="18" customFormat="1" x14ac:dyDescent="0.2">
      <c r="A128" s="33" t="str">
        <f>IF('VZP - KONTROLA'!R132="NE",IF(LEN('ÚHRADOVÝ KATALOG VZP - ZP'!B132)=0,UPPER('ÚHRADOVÝ KATALOG VZP - ZP'!A132),UPPER('ÚHRADOVÝ KATALOG VZP - ZP'!B132)),"")</f>
        <v/>
      </c>
      <c r="B128" s="33" t="str">
        <f>IF(LEN('ÚHRADOVÝ KATALOG VZP - ZP'!C132)&gt;0,UPPER(SUBSTITUTE('ÚHRADOVÝ KATALOG VZP - ZP'!C132,CHAR(10)," ")),"")</f>
        <v/>
      </c>
      <c r="C128" s="33" t="str">
        <f>IF(LEN('ÚHRADOVÝ KATALOG VZP - ZP'!D132)&gt;0,UPPER(SUBSTITUTE('ÚHRADOVÝ KATALOG VZP - ZP'!D132,CHAR(10)," ")),"")</f>
        <v/>
      </c>
      <c r="D128" s="33" t="str">
        <f>IF(LEN('ÚHRADOVÝ KATALOG VZP - ZP'!F132)&gt;0,UPPER('ÚHRADOVÝ KATALOG VZP - ZP'!F132),"")</f>
        <v/>
      </c>
      <c r="E128" s="33" t="str">
        <f>IF(LEN('ÚHRADOVÝ KATALOG VZP - ZP'!E132)&gt;0,UPPER('ÚHRADOVÝ KATALOG VZP - ZP'!E132),"")</f>
        <v/>
      </c>
      <c r="F128" s="33" t="str">
        <f>IF(LEN('ÚHRADOVÝ KATALOG VZP - ZP'!G132)&gt;0,UPPER('ÚHRADOVÝ KATALOG VZP - ZP'!G132),"")</f>
        <v/>
      </c>
      <c r="G128" s="33" t="str">
        <f>IF(LEN('ÚHRADOVÝ KATALOG VZP - ZP'!H132)&gt;0,UPPER('ÚHRADOVÝ KATALOG VZP - ZP'!H132),"")</f>
        <v/>
      </c>
      <c r="H128" s="33" t="str">
        <f>IF(LEN('ÚHRADOVÝ KATALOG VZP - ZP'!I132)&gt;0,UPPER('ÚHRADOVÝ KATALOG VZP - ZP'!I132),"")</f>
        <v/>
      </c>
      <c r="I128" s="19" t="str">
        <f>IF(LEN(KL!N128)&gt;0,ROUND(UPPER(KL!N128),2),"")</f>
        <v/>
      </c>
      <c r="J128" s="19" t="str">
        <f>IF('ÚHRADOVÝ KATALOG VZP - ZP'!N132&gt;0,ROUND(UPPER('ÚHRADOVÝ KATALOG VZP - ZP'!N132),2),"")</f>
        <v/>
      </c>
      <c r="K128" s="19"/>
      <c r="L128" s="33"/>
      <c r="M128" s="33"/>
      <c r="N128" s="33"/>
      <c r="O128" s="19"/>
      <c r="P128" s="33"/>
      <c r="Q128" s="33"/>
      <c r="R128" s="33"/>
      <c r="S128" s="33"/>
      <c r="T128" s="33" t="str">
        <f>IF(LEN(KL!P128)&gt;0,UPPER(KL!P128),"")</f>
        <v/>
      </c>
      <c r="U128" s="33"/>
      <c r="V128" s="19"/>
      <c r="W128" s="33" t="str">
        <f>IF(LEN('ÚHRADOVÝ KATALOG VZP - ZP'!Q132)&gt;0,UPPER('ÚHRADOVÝ KATALOG VZP - ZP'!Q132),"")</f>
        <v/>
      </c>
      <c r="X128" s="19"/>
      <c r="Y128" s="19"/>
      <c r="Z128" s="33" t="str">
        <f>IF(LEN('ÚHRADOVÝ KATALOG VZP - ZP'!P132)&gt;0,UPPER('ÚHRADOVÝ KATALOG VZP - ZP'!P132),"")</f>
        <v/>
      </c>
      <c r="AA128" s="33"/>
      <c r="AB128" s="33" t="str">
        <f>IF(LEN('ÚHRADOVÝ KATALOG VZP - ZP'!K132)&gt;0,UPPER('ÚHRADOVÝ KATALOG VZP - ZP'!K132),"")</f>
        <v/>
      </c>
      <c r="AC128" s="19" t="str">
        <f>IF(LEN('ÚHRADOVÝ KATALOG VZP - ZP'!L132)&gt;0,UPPER('ÚHRADOVÝ KATALOG VZP - ZP'!L132),"")</f>
        <v/>
      </c>
      <c r="AD128" s="19" t="str">
        <f>IF(LEN('ÚHRADOVÝ KATALOG VZP - ZP'!J132)&gt;0,UPPER('ÚHRADOVÝ KATALOG VZP - ZP'!J132),"")</f>
        <v/>
      </c>
      <c r="AE128" s="33"/>
      <c r="AF128" s="33"/>
      <c r="AG128" s="33" t="str">
        <f>IF(LEN('ÚHRADOVÝ KATALOG VZP - ZP'!M132)&gt;0,UPPER('ÚHRADOVÝ KATALOG VZP - ZP'!M132),"")</f>
        <v/>
      </c>
      <c r="AH128" s="33"/>
      <c r="AI128" s="33"/>
      <c r="AJ128" s="33"/>
    </row>
    <row r="129" spans="1:36" s="18" customFormat="1" x14ac:dyDescent="0.2">
      <c r="A129" s="33" t="str">
        <f>IF('VZP - KONTROLA'!R133="NE",IF(LEN('ÚHRADOVÝ KATALOG VZP - ZP'!B133)=0,UPPER('ÚHRADOVÝ KATALOG VZP - ZP'!A133),UPPER('ÚHRADOVÝ KATALOG VZP - ZP'!B133)),"")</f>
        <v/>
      </c>
      <c r="B129" s="33" t="str">
        <f>IF(LEN('ÚHRADOVÝ KATALOG VZP - ZP'!C133)&gt;0,UPPER(SUBSTITUTE('ÚHRADOVÝ KATALOG VZP - ZP'!C133,CHAR(10)," ")),"")</f>
        <v/>
      </c>
      <c r="C129" s="33" t="str">
        <f>IF(LEN('ÚHRADOVÝ KATALOG VZP - ZP'!D133)&gt;0,UPPER(SUBSTITUTE('ÚHRADOVÝ KATALOG VZP - ZP'!D133,CHAR(10)," ")),"")</f>
        <v/>
      </c>
      <c r="D129" s="33" t="str">
        <f>IF(LEN('ÚHRADOVÝ KATALOG VZP - ZP'!F133)&gt;0,UPPER('ÚHRADOVÝ KATALOG VZP - ZP'!F133),"")</f>
        <v/>
      </c>
      <c r="E129" s="33" t="str">
        <f>IF(LEN('ÚHRADOVÝ KATALOG VZP - ZP'!E133)&gt;0,UPPER('ÚHRADOVÝ KATALOG VZP - ZP'!E133),"")</f>
        <v/>
      </c>
      <c r="F129" s="33" t="str">
        <f>IF(LEN('ÚHRADOVÝ KATALOG VZP - ZP'!G133)&gt;0,UPPER('ÚHRADOVÝ KATALOG VZP - ZP'!G133),"")</f>
        <v/>
      </c>
      <c r="G129" s="33" t="str">
        <f>IF(LEN('ÚHRADOVÝ KATALOG VZP - ZP'!H133)&gt;0,UPPER('ÚHRADOVÝ KATALOG VZP - ZP'!H133),"")</f>
        <v/>
      </c>
      <c r="H129" s="33" t="str">
        <f>IF(LEN('ÚHRADOVÝ KATALOG VZP - ZP'!I133)&gt;0,UPPER('ÚHRADOVÝ KATALOG VZP - ZP'!I133),"")</f>
        <v/>
      </c>
      <c r="I129" s="19" t="str">
        <f>IF(LEN(KL!N129)&gt;0,ROUND(UPPER(KL!N129),2),"")</f>
        <v/>
      </c>
      <c r="J129" s="19" t="str">
        <f>IF('ÚHRADOVÝ KATALOG VZP - ZP'!N133&gt;0,ROUND(UPPER('ÚHRADOVÝ KATALOG VZP - ZP'!N133),2),"")</f>
        <v/>
      </c>
      <c r="K129" s="19"/>
      <c r="L129" s="33"/>
      <c r="M129" s="33"/>
      <c r="N129" s="33"/>
      <c r="O129" s="19"/>
      <c r="P129" s="33"/>
      <c r="Q129" s="33"/>
      <c r="R129" s="33"/>
      <c r="S129" s="33"/>
      <c r="T129" s="33" t="str">
        <f>IF(LEN(KL!P129)&gt;0,UPPER(KL!P129),"")</f>
        <v/>
      </c>
      <c r="U129" s="33"/>
      <c r="V129" s="19"/>
      <c r="W129" s="33" t="str">
        <f>IF(LEN('ÚHRADOVÝ KATALOG VZP - ZP'!Q133)&gt;0,UPPER('ÚHRADOVÝ KATALOG VZP - ZP'!Q133),"")</f>
        <v/>
      </c>
      <c r="X129" s="19"/>
      <c r="Y129" s="19"/>
      <c r="Z129" s="33" t="str">
        <f>IF(LEN('ÚHRADOVÝ KATALOG VZP - ZP'!P133)&gt;0,UPPER('ÚHRADOVÝ KATALOG VZP - ZP'!P133),"")</f>
        <v/>
      </c>
      <c r="AA129" s="33"/>
      <c r="AB129" s="33" t="str">
        <f>IF(LEN('ÚHRADOVÝ KATALOG VZP - ZP'!K133)&gt;0,UPPER('ÚHRADOVÝ KATALOG VZP - ZP'!K133),"")</f>
        <v/>
      </c>
      <c r="AC129" s="19" t="str">
        <f>IF(LEN('ÚHRADOVÝ KATALOG VZP - ZP'!L133)&gt;0,UPPER('ÚHRADOVÝ KATALOG VZP - ZP'!L133),"")</f>
        <v/>
      </c>
      <c r="AD129" s="19" t="str">
        <f>IF(LEN('ÚHRADOVÝ KATALOG VZP - ZP'!J133)&gt;0,UPPER('ÚHRADOVÝ KATALOG VZP - ZP'!J133),"")</f>
        <v/>
      </c>
      <c r="AE129" s="33"/>
      <c r="AF129" s="33"/>
      <c r="AG129" s="33" t="str">
        <f>IF(LEN('ÚHRADOVÝ KATALOG VZP - ZP'!M133)&gt;0,UPPER('ÚHRADOVÝ KATALOG VZP - ZP'!M133),"")</f>
        <v/>
      </c>
      <c r="AH129" s="33"/>
      <c r="AI129" s="33"/>
      <c r="AJ129" s="33"/>
    </row>
    <row r="130" spans="1:36" s="18" customFormat="1" x14ac:dyDescent="0.2">
      <c r="A130" s="33" t="str">
        <f>IF('VZP - KONTROLA'!R134="NE",IF(LEN('ÚHRADOVÝ KATALOG VZP - ZP'!B134)=0,UPPER('ÚHRADOVÝ KATALOG VZP - ZP'!A134),UPPER('ÚHRADOVÝ KATALOG VZP - ZP'!B134)),"")</f>
        <v/>
      </c>
      <c r="B130" s="33" t="str">
        <f>IF(LEN('ÚHRADOVÝ KATALOG VZP - ZP'!C134)&gt;0,UPPER(SUBSTITUTE('ÚHRADOVÝ KATALOG VZP - ZP'!C134,CHAR(10)," ")),"")</f>
        <v/>
      </c>
      <c r="C130" s="33" t="str">
        <f>IF(LEN('ÚHRADOVÝ KATALOG VZP - ZP'!D134)&gt;0,UPPER(SUBSTITUTE('ÚHRADOVÝ KATALOG VZP - ZP'!D134,CHAR(10)," ")),"")</f>
        <v/>
      </c>
      <c r="D130" s="33" t="str">
        <f>IF(LEN('ÚHRADOVÝ KATALOG VZP - ZP'!F134)&gt;0,UPPER('ÚHRADOVÝ KATALOG VZP - ZP'!F134),"")</f>
        <v/>
      </c>
      <c r="E130" s="33" t="str">
        <f>IF(LEN('ÚHRADOVÝ KATALOG VZP - ZP'!E134)&gt;0,UPPER('ÚHRADOVÝ KATALOG VZP - ZP'!E134),"")</f>
        <v/>
      </c>
      <c r="F130" s="33" t="str">
        <f>IF(LEN('ÚHRADOVÝ KATALOG VZP - ZP'!G134)&gt;0,UPPER('ÚHRADOVÝ KATALOG VZP - ZP'!G134),"")</f>
        <v/>
      </c>
      <c r="G130" s="33" t="str">
        <f>IF(LEN('ÚHRADOVÝ KATALOG VZP - ZP'!H134)&gt;0,UPPER('ÚHRADOVÝ KATALOG VZP - ZP'!H134),"")</f>
        <v/>
      </c>
      <c r="H130" s="33" t="str">
        <f>IF(LEN('ÚHRADOVÝ KATALOG VZP - ZP'!I134)&gt;0,UPPER('ÚHRADOVÝ KATALOG VZP - ZP'!I134),"")</f>
        <v/>
      </c>
      <c r="I130" s="19" t="str">
        <f>IF(LEN(KL!N130)&gt;0,ROUND(UPPER(KL!N130),2),"")</f>
        <v/>
      </c>
      <c r="J130" s="19" t="str">
        <f>IF('ÚHRADOVÝ KATALOG VZP - ZP'!N134&gt;0,ROUND(UPPER('ÚHRADOVÝ KATALOG VZP - ZP'!N134),2),"")</f>
        <v/>
      </c>
      <c r="K130" s="19"/>
      <c r="L130" s="33"/>
      <c r="M130" s="33"/>
      <c r="N130" s="33"/>
      <c r="O130" s="19"/>
      <c r="P130" s="33"/>
      <c r="Q130" s="33"/>
      <c r="R130" s="33"/>
      <c r="S130" s="33"/>
      <c r="T130" s="33" t="str">
        <f>IF(LEN(KL!P130)&gt;0,UPPER(KL!P130),"")</f>
        <v/>
      </c>
      <c r="U130" s="33"/>
      <c r="V130" s="19"/>
      <c r="W130" s="33" t="str">
        <f>IF(LEN('ÚHRADOVÝ KATALOG VZP - ZP'!Q134)&gt;0,UPPER('ÚHRADOVÝ KATALOG VZP - ZP'!Q134),"")</f>
        <v/>
      </c>
      <c r="X130" s="19"/>
      <c r="Y130" s="19"/>
      <c r="Z130" s="33" t="str">
        <f>IF(LEN('ÚHRADOVÝ KATALOG VZP - ZP'!P134)&gt;0,UPPER('ÚHRADOVÝ KATALOG VZP - ZP'!P134),"")</f>
        <v/>
      </c>
      <c r="AA130" s="33"/>
      <c r="AB130" s="33" t="str">
        <f>IF(LEN('ÚHRADOVÝ KATALOG VZP - ZP'!K134)&gt;0,UPPER('ÚHRADOVÝ KATALOG VZP - ZP'!K134),"")</f>
        <v/>
      </c>
      <c r="AC130" s="19" t="str">
        <f>IF(LEN('ÚHRADOVÝ KATALOG VZP - ZP'!L134)&gt;0,UPPER('ÚHRADOVÝ KATALOG VZP - ZP'!L134),"")</f>
        <v/>
      </c>
      <c r="AD130" s="19" t="str">
        <f>IF(LEN('ÚHRADOVÝ KATALOG VZP - ZP'!J134)&gt;0,UPPER('ÚHRADOVÝ KATALOG VZP - ZP'!J134),"")</f>
        <v/>
      </c>
      <c r="AE130" s="33"/>
      <c r="AF130" s="33"/>
      <c r="AG130" s="33" t="str">
        <f>IF(LEN('ÚHRADOVÝ KATALOG VZP - ZP'!M134)&gt;0,UPPER('ÚHRADOVÝ KATALOG VZP - ZP'!M134),"")</f>
        <v/>
      </c>
      <c r="AH130" s="33"/>
      <c r="AI130" s="33"/>
      <c r="AJ130" s="33"/>
    </row>
    <row r="131" spans="1:36" s="18" customFormat="1" x14ac:dyDescent="0.2">
      <c r="A131" s="33" t="str">
        <f>IF('VZP - KONTROLA'!R135="NE",IF(LEN('ÚHRADOVÝ KATALOG VZP - ZP'!B135)=0,UPPER('ÚHRADOVÝ KATALOG VZP - ZP'!A135),UPPER('ÚHRADOVÝ KATALOG VZP - ZP'!B135)),"")</f>
        <v/>
      </c>
      <c r="B131" s="33" t="str">
        <f>IF(LEN('ÚHRADOVÝ KATALOG VZP - ZP'!C135)&gt;0,UPPER(SUBSTITUTE('ÚHRADOVÝ KATALOG VZP - ZP'!C135,CHAR(10)," ")),"")</f>
        <v/>
      </c>
      <c r="C131" s="33" t="str">
        <f>IF(LEN('ÚHRADOVÝ KATALOG VZP - ZP'!D135)&gt;0,UPPER(SUBSTITUTE('ÚHRADOVÝ KATALOG VZP - ZP'!D135,CHAR(10)," ")),"")</f>
        <v/>
      </c>
      <c r="D131" s="33" t="str">
        <f>IF(LEN('ÚHRADOVÝ KATALOG VZP - ZP'!F135)&gt;0,UPPER('ÚHRADOVÝ KATALOG VZP - ZP'!F135),"")</f>
        <v/>
      </c>
      <c r="E131" s="33" t="str">
        <f>IF(LEN('ÚHRADOVÝ KATALOG VZP - ZP'!E135)&gt;0,UPPER('ÚHRADOVÝ KATALOG VZP - ZP'!E135),"")</f>
        <v/>
      </c>
      <c r="F131" s="33" t="str">
        <f>IF(LEN('ÚHRADOVÝ KATALOG VZP - ZP'!G135)&gt;0,UPPER('ÚHRADOVÝ KATALOG VZP - ZP'!G135),"")</f>
        <v/>
      </c>
      <c r="G131" s="33" t="str">
        <f>IF(LEN('ÚHRADOVÝ KATALOG VZP - ZP'!H135)&gt;0,UPPER('ÚHRADOVÝ KATALOG VZP - ZP'!H135),"")</f>
        <v/>
      </c>
      <c r="H131" s="33" t="str">
        <f>IF(LEN('ÚHRADOVÝ KATALOG VZP - ZP'!I135)&gt;0,UPPER('ÚHRADOVÝ KATALOG VZP - ZP'!I135),"")</f>
        <v/>
      </c>
      <c r="I131" s="19" t="str">
        <f>IF(LEN(KL!N131)&gt;0,ROUND(UPPER(KL!N131),2),"")</f>
        <v/>
      </c>
      <c r="J131" s="19" t="str">
        <f>IF('ÚHRADOVÝ KATALOG VZP - ZP'!N135&gt;0,ROUND(UPPER('ÚHRADOVÝ KATALOG VZP - ZP'!N135),2),"")</f>
        <v/>
      </c>
      <c r="K131" s="19"/>
      <c r="L131" s="33"/>
      <c r="M131" s="33"/>
      <c r="N131" s="33"/>
      <c r="O131" s="19"/>
      <c r="P131" s="33"/>
      <c r="Q131" s="33"/>
      <c r="R131" s="33"/>
      <c r="S131" s="33"/>
      <c r="T131" s="33" t="str">
        <f>IF(LEN(KL!P131)&gt;0,UPPER(KL!P131),"")</f>
        <v/>
      </c>
      <c r="U131" s="33"/>
      <c r="V131" s="19"/>
      <c r="W131" s="33" t="str">
        <f>IF(LEN('ÚHRADOVÝ KATALOG VZP - ZP'!Q135)&gt;0,UPPER('ÚHRADOVÝ KATALOG VZP - ZP'!Q135),"")</f>
        <v/>
      </c>
      <c r="X131" s="19"/>
      <c r="Y131" s="19"/>
      <c r="Z131" s="33" t="str">
        <f>IF(LEN('ÚHRADOVÝ KATALOG VZP - ZP'!P135)&gt;0,UPPER('ÚHRADOVÝ KATALOG VZP - ZP'!P135),"")</f>
        <v/>
      </c>
      <c r="AA131" s="33"/>
      <c r="AB131" s="33" t="str">
        <f>IF(LEN('ÚHRADOVÝ KATALOG VZP - ZP'!K135)&gt;0,UPPER('ÚHRADOVÝ KATALOG VZP - ZP'!K135),"")</f>
        <v/>
      </c>
      <c r="AC131" s="19" t="str">
        <f>IF(LEN('ÚHRADOVÝ KATALOG VZP - ZP'!L135)&gt;0,UPPER('ÚHRADOVÝ KATALOG VZP - ZP'!L135),"")</f>
        <v/>
      </c>
      <c r="AD131" s="19" t="str">
        <f>IF(LEN('ÚHRADOVÝ KATALOG VZP - ZP'!J135)&gt;0,UPPER('ÚHRADOVÝ KATALOG VZP - ZP'!J135),"")</f>
        <v/>
      </c>
      <c r="AE131" s="33"/>
      <c r="AF131" s="33"/>
      <c r="AG131" s="33" t="str">
        <f>IF(LEN('ÚHRADOVÝ KATALOG VZP - ZP'!M135)&gt;0,UPPER('ÚHRADOVÝ KATALOG VZP - ZP'!M135),"")</f>
        <v/>
      </c>
      <c r="AH131" s="33"/>
      <c r="AI131" s="33"/>
      <c r="AJ131" s="33"/>
    </row>
    <row r="132" spans="1:36" s="18" customFormat="1" x14ac:dyDescent="0.2">
      <c r="A132" s="33" t="str">
        <f>IF('VZP - KONTROLA'!R136="NE",IF(LEN('ÚHRADOVÝ KATALOG VZP - ZP'!B136)=0,UPPER('ÚHRADOVÝ KATALOG VZP - ZP'!A136),UPPER('ÚHRADOVÝ KATALOG VZP - ZP'!B136)),"")</f>
        <v/>
      </c>
      <c r="B132" s="33" t="str">
        <f>IF(LEN('ÚHRADOVÝ KATALOG VZP - ZP'!C136)&gt;0,UPPER(SUBSTITUTE('ÚHRADOVÝ KATALOG VZP - ZP'!C136,CHAR(10)," ")),"")</f>
        <v/>
      </c>
      <c r="C132" s="33" t="str">
        <f>IF(LEN('ÚHRADOVÝ KATALOG VZP - ZP'!D136)&gt;0,UPPER(SUBSTITUTE('ÚHRADOVÝ KATALOG VZP - ZP'!D136,CHAR(10)," ")),"")</f>
        <v/>
      </c>
      <c r="D132" s="33" t="str">
        <f>IF(LEN('ÚHRADOVÝ KATALOG VZP - ZP'!F136)&gt;0,UPPER('ÚHRADOVÝ KATALOG VZP - ZP'!F136),"")</f>
        <v/>
      </c>
      <c r="E132" s="33" t="str">
        <f>IF(LEN('ÚHRADOVÝ KATALOG VZP - ZP'!E136)&gt;0,UPPER('ÚHRADOVÝ KATALOG VZP - ZP'!E136),"")</f>
        <v/>
      </c>
      <c r="F132" s="33" t="str">
        <f>IF(LEN('ÚHRADOVÝ KATALOG VZP - ZP'!G136)&gt;0,UPPER('ÚHRADOVÝ KATALOG VZP - ZP'!G136),"")</f>
        <v/>
      </c>
      <c r="G132" s="33" t="str">
        <f>IF(LEN('ÚHRADOVÝ KATALOG VZP - ZP'!H136)&gt;0,UPPER('ÚHRADOVÝ KATALOG VZP - ZP'!H136),"")</f>
        <v/>
      </c>
      <c r="H132" s="33" t="str">
        <f>IF(LEN('ÚHRADOVÝ KATALOG VZP - ZP'!I136)&gt;0,UPPER('ÚHRADOVÝ KATALOG VZP - ZP'!I136),"")</f>
        <v/>
      </c>
      <c r="I132" s="19" t="str">
        <f>IF(LEN(KL!N132)&gt;0,ROUND(UPPER(KL!N132),2),"")</f>
        <v/>
      </c>
      <c r="J132" s="19" t="str">
        <f>IF('ÚHRADOVÝ KATALOG VZP - ZP'!N136&gt;0,ROUND(UPPER('ÚHRADOVÝ KATALOG VZP - ZP'!N136),2),"")</f>
        <v/>
      </c>
      <c r="K132" s="19"/>
      <c r="L132" s="33"/>
      <c r="M132" s="33"/>
      <c r="N132" s="33"/>
      <c r="O132" s="19"/>
      <c r="P132" s="33"/>
      <c r="Q132" s="33"/>
      <c r="R132" s="33"/>
      <c r="S132" s="33"/>
      <c r="T132" s="33" t="str">
        <f>IF(LEN(KL!P132)&gt;0,UPPER(KL!P132),"")</f>
        <v/>
      </c>
      <c r="U132" s="33"/>
      <c r="V132" s="19"/>
      <c r="W132" s="33" t="str">
        <f>IF(LEN('ÚHRADOVÝ KATALOG VZP - ZP'!Q136)&gt;0,UPPER('ÚHRADOVÝ KATALOG VZP - ZP'!Q136),"")</f>
        <v/>
      </c>
      <c r="X132" s="19"/>
      <c r="Y132" s="19"/>
      <c r="Z132" s="33" t="str">
        <f>IF(LEN('ÚHRADOVÝ KATALOG VZP - ZP'!P136)&gt;0,UPPER('ÚHRADOVÝ KATALOG VZP - ZP'!P136),"")</f>
        <v/>
      </c>
      <c r="AA132" s="33"/>
      <c r="AB132" s="33" t="str">
        <f>IF(LEN('ÚHRADOVÝ KATALOG VZP - ZP'!K136)&gt;0,UPPER('ÚHRADOVÝ KATALOG VZP - ZP'!K136),"")</f>
        <v/>
      </c>
      <c r="AC132" s="19" t="str">
        <f>IF(LEN('ÚHRADOVÝ KATALOG VZP - ZP'!L136)&gt;0,UPPER('ÚHRADOVÝ KATALOG VZP - ZP'!L136),"")</f>
        <v/>
      </c>
      <c r="AD132" s="19" t="str">
        <f>IF(LEN('ÚHRADOVÝ KATALOG VZP - ZP'!J136)&gt;0,UPPER('ÚHRADOVÝ KATALOG VZP - ZP'!J136),"")</f>
        <v/>
      </c>
      <c r="AE132" s="33"/>
      <c r="AF132" s="33"/>
      <c r="AG132" s="33" t="str">
        <f>IF(LEN('ÚHRADOVÝ KATALOG VZP - ZP'!M136)&gt;0,UPPER('ÚHRADOVÝ KATALOG VZP - ZP'!M136),"")</f>
        <v/>
      </c>
      <c r="AH132" s="33"/>
      <c r="AI132" s="33"/>
      <c r="AJ132" s="33"/>
    </row>
    <row r="133" spans="1:36" s="18" customFormat="1" x14ac:dyDescent="0.2">
      <c r="A133" s="33" t="str">
        <f>IF('VZP - KONTROLA'!R137="NE",IF(LEN('ÚHRADOVÝ KATALOG VZP - ZP'!B137)=0,UPPER('ÚHRADOVÝ KATALOG VZP - ZP'!A137),UPPER('ÚHRADOVÝ KATALOG VZP - ZP'!B137)),"")</f>
        <v/>
      </c>
      <c r="B133" s="33" t="str">
        <f>IF(LEN('ÚHRADOVÝ KATALOG VZP - ZP'!C137)&gt;0,UPPER(SUBSTITUTE('ÚHRADOVÝ KATALOG VZP - ZP'!C137,CHAR(10)," ")),"")</f>
        <v/>
      </c>
      <c r="C133" s="33" t="str">
        <f>IF(LEN('ÚHRADOVÝ KATALOG VZP - ZP'!D137)&gt;0,UPPER(SUBSTITUTE('ÚHRADOVÝ KATALOG VZP - ZP'!D137,CHAR(10)," ")),"")</f>
        <v/>
      </c>
      <c r="D133" s="33" t="str">
        <f>IF(LEN('ÚHRADOVÝ KATALOG VZP - ZP'!F137)&gt;0,UPPER('ÚHRADOVÝ KATALOG VZP - ZP'!F137),"")</f>
        <v/>
      </c>
      <c r="E133" s="33" t="str">
        <f>IF(LEN('ÚHRADOVÝ KATALOG VZP - ZP'!E137)&gt;0,UPPER('ÚHRADOVÝ KATALOG VZP - ZP'!E137),"")</f>
        <v/>
      </c>
      <c r="F133" s="33" t="str">
        <f>IF(LEN('ÚHRADOVÝ KATALOG VZP - ZP'!G137)&gt;0,UPPER('ÚHRADOVÝ KATALOG VZP - ZP'!G137),"")</f>
        <v/>
      </c>
      <c r="G133" s="33" t="str">
        <f>IF(LEN('ÚHRADOVÝ KATALOG VZP - ZP'!H137)&gt;0,UPPER('ÚHRADOVÝ KATALOG VZP - ZP'!H137),"")</f>
        <v/>
      </c>
      <c r="H133" s="33" t="str">
        <f>IF(LEN('ÚHRADOVÝ KATALOG VZP - ZP'!I137)&gt;0,UPPER('ÚHRADOVÝ KATALOG VZP - ZP'!I137),"")</f>
        <v/>
      </c>
      <c r="I133" s="19" t="str">
        <f>IF(LEN(KL!N133)&gt;0,ROUND(UPPER(KL!N133),2),"")</f>
        <v/>
      </c>
      <c r="J133" s="19" t="str">
        <f>IF('ÚHRADOVÝ KATALOG VZP - ZP'!N137&gt;0,ROUND(UPPER('ÚHRADOVÝ KATALOG VZP - ZP'!N137),2),"")</f>
        <v/>
      </c>
      <c r="K133" s="19"/>
      <c r="L133" s="33"/>
      <c r="M133" s="33"/>
      <c r="N133" s="33"/>
      <c r="O133" s="19"/>
      <c r="P133" s="33"/>
      <c r="Q133" s="33"/>
      <c r="R133" s="33"/>
      <c r="S133" s="33"/>
      <c r="T133" s="33" t="str">
        <f>IF(LEN(KL!P133)&gt;0,UPPER(KL!P133),"")</f>
        <v/>
      </c>
      <c r="U133" s="33"/>
      <c r="V133" s="19"/>
      <c r="W133" s="33" t="str">
        <f>IF(LEN('ÚHRADOVÝ KATALOG VZP - ZP'!Q137)&gt;0,UPPER('ÚHRADOVÝ KATALOG VZP - ZP'!Q137),"")</f>
        <v/>
      </c>
      <c r="X133" s="19"/>
      <c r="Y133" s="19"/>
      <c r="Z133" s="33" t="str">
        <f>IF(LEN('ÚHRADOVÝ KATALOG VZP - ZP'!P137)&gt;0,UPPER('ÚHRADOVÝ KATALOG VZP - ZP'!P137),"")</f>
        <v/>
      </c>
      <c r="AA133" s="33"/>
      <c r="AB133" s="33" t="str">
        <f>IF(LEN('ÚHRADOVÝ KATALOG VZP - ZP'!K137)&gt;0,UPPER('ÚHRADOVÝ KATALOG VZP - ZP'!K137),"")</f>
        <v/>
      </c>
      <c r="AC133" s="19" t="str">
        <f>IF(LEN('ÚHRADOVÝ KATALOG VZP - ZP'!L137)&gt;0,UPPER('ÚHRADOVÝ KATALOG VZP - ZP'!L137),"")</f>
        <v/>
      </c>
      <c r="AD133" s="19" t="str">
        <f>IF(LEN('ÚHRADOVÝ KATALOG VZP - ZP'!J137)&gt;0,UPPER('ÚHRADOVÝ KATALOG VZP - ZP'!J137),"")</f>
        <v/>
      </c>
      <c r="AE133" s="33"/>
      <c r="AF133" s="33"/>
      <c r="AG133" s="33" t="str">
        <f>IF(LEN('ÚHRADOVÝ KATALOG VZP - ZP'!M137)&gt;0,UPPER('ÚHRADOVÝ KATALOG VZP - ZP'!M137),"")</f>
        <v/>
      </c>
      <c r="AH133" s="33"/>
      <c r="AI133" s="33"/>
      <c r="AJ133" s="33"/>
    </row>
    <row r="134" spans="1:36" s="18" customFormat="1" x14ac:dyDescent="0.2">
      <c r="A134" s="33" t="str">
        <f>IF('VZP - KONTROLA'!R138="NE",IF(LEN('ÚHRADOVÝ KATALOG VZP - ZP'!B138)=0,UPPER('ÚHRADOVÝ KATALOG VZP - ZP'!A138),UPPER('ÚHRADOVÝ KATALOG VZP - ZP'!B138)),"")</f>
        <v/>
      </c>
      <c r="B134" s="33" t="str">
        <f>IF(LEN('ÚHRADOVÝ KATALOG VZP - ZP'!C138)&gt;0,UPPER(SUBSTITUTE('ÚHRADOVÝ KATALOG VZP - ZP'!C138,CHAR(10)," ")),"")</f>
        <v/>
      </c>
      <c r="C134" s="33" t="str">
        <f>IF(LEN('ÚHRADOVÝ KATALOG VZP - ZP'!D138)&gt;0,UPPER(SUBSTITUTE('ÚHRADOVÝ KATALOG VZP - ZP'!D138,CHAR(10)," ")),"")</f>
        <v/>
      </c>
      <c r="D134" s="33" t="str">
        <f>IF(LEN('ÚHRADOVÝ KATALOG VZP - ZP'!F138)&gt;0,UPPER('ÚHRADOVÝ KATALOG VZP - ZP'!F138),"")</f>
        <v/>
      </c>
      <c r="E134" s="33" t="str">
        <f>IF(LEN('ÚHRADOVÝ KATALOG VZP - ZP'!E138)&gt;0,UPPER('ÚHRADOVÝ KATALOG VZP - ZP'!E138),"")</f>
        <v/>
      </c>
      <c r="F134" s="33" t="str">
        <f>IF(LEN('ÚHRADOVÝ KATALOG VZP - ZP'!G138)&gt;0,UPPER('ÚHRADOVÝ KATALOG VZP - ZP'!G138),"")</f>
        <v/>
      </c>
      <c r="G134" s="33" t="str">
        <f>IF(LEN('ÚHRADOVÝ KATALOG VZP - ZP'!H138)&gt;0,UPPER('ÚHRADOVÝ KATALOG VZP - ZP'!H138),"")</f>
        <v/>
      </c>
      <c r="H134" s="33" t="str">
        <f>IF(LEN('ÚHRADOVÝ KATALOG VZP - ZP'!I138)&gt;0,UPPER('ÚHRADOVÝ KATALOG VZP - ZP'!I138),"")</f>
        <v/>
      </c>
      <c r="I134" s="19" t="str">
        <f>IF(LEN(KL!N134)&gt;0,ROUND(UPPER(KL!N134),2),"")</f>
        <v/>
      </c>
      <c r="J134" s="19" t="str">
        <f>IF('ÚHRADOVÝ KATALOG VZP - ZP'!N138&gt;0,ROUND(UPPER('ÚHRADOVÝ KATALOG VZP - ZP'!N138),2),"")</f>
        <v/>
      </c>
      <c r="K134" s="19"/>
      <c r="L134" s="33"/>
      <c r="M134" s="33"/>
      <c r="N134" s="33"/>
      <c r="O134" s="19"/>
      <c r="P134" s="33"/>
      <c r="Q134" s="33"/>
      <c r="R134" s="33"/>
      <c r="S134" s="33"/>
      <c r="T134" s="33" t="str">
        <f>IF(LEN(KL!P134)&gt;0,UPPER(KL!P134),"")</f>
        <v/>
      </c>
      <c r="U134" s="33"/>
      <c r="V134" s="19"/>
      <c r="W134" s="33" t="str">
        <f>IF(LEN('ÚHRADOVÝ KATALOG VZP - ZP'!Q138)&gt;0,UPPER('ÚHRADOVÝ KATALOG VZP - ZP'!Q138),"")</f>
        <v/>
      </c>
      <c r="X134" s="19"/>
      <c r="Y134" s="19"/>
      <c r="Z134" s="33" t="str">
        <f>IF(LEN('ÚHRADOVÝ KATALOG VZP - ZP'!P138)&gt;0,UPPER('ÚHRADOVÝ KATALOG VZP - ZP'!P138),"")</f>
        <v/>
      </c>
      <c r="AA134" s="33"/>
      <c r="AB134" s="33" t="str">
        <f>IF(LEN('ÚHRADOVÝ KATALOG VZP - ZP'!K138)&gt;0,UPPER('ÚHRADOVÝ KATALOG VZP - ZP'!K138),"")</f>
        <v/>
      </c>
      <c r="AC134" s="19" t="str">
        <f>IF(LEN('ÚHRADOVÝ KATALOG VZP - ZP'!L138)&gt;0,UPPER('ÚHRADOVÝ KATALOG VZP - ZP'!L138),"")</f>
        <v/>
      </c>
      <c r="AD134" s="19" t="str">
        <f>IF(LEN('ÚHRADOVÝ KATALOG VZP - ZP'!J138)&gt;0,UPPER('ÚHRADOVÝ KATALOG VZP - ZP'!J138),"")</f>
        <v/>
      </c>
      <c r="AE134" s="33"/>
      <c r="AF134" s="33"/>
      <c r="AG134" s="33" t="str">
        <f>IF(LEN('ÚHRADOVÝ KATALOG VZP - ZP'!M138)&gt;0,UPPER('ÚHRADOVÝ KATALOG VZP - ZP'!M138),"")</f>
        <v/>
      </c>
      <c r="AH134" s="33"/>
      <c r="AI134" s="33"/>
      <c r="AJ134" s="33"/>
    </row>
    <row r="135" spans="1:36" s="18" customFormat="1" x14ac:dyDescent="0.2">
      <c r="A135" s="33" t="str">
        <f>IF('VZP - KONTROLA'!R139="NE",IF(LEN('ÚHRADOVÝ KATALOG VZP - ZP'!B139)=0,UPPER('ÚHRADOVÝ KATALOG VZP - ZP'!A139),UPPER('ÚHRADOVÝ KATALOG VZP - ZP'!B139)),"")</f>
        <v/>
      </c>
      <c r="B135" s="33" t="str">
        <f>IF(LEN('ÚHRADOVÝ KATALOG VZP - ZP'!C139)&gt;0,UPPER(SUBSTITUTE('ÚHRADOVÝ KATALOG VZP - ZP'!C139,CHAR(10)," ")),"")</f>
        <v/>
      </c>
      <c r="C135" s="33" t="str">
        <f>IF(LEN('ÚHRADOVÝ KATALOG VZP - ZP'!D139)&gt;0,UPPER(SUBSTITUTE('ÚHRADOVÝ KATALOG VZP - ZP'!D139,CHAR(10)," ")),"")</f>
        <v/>
      </c>
      <c r="D135" s="33" t="str">
        <f>IF(LEN('ÚHRADOVÝ KATALOG VZP - ZP'!F139)&gt;0,UPPER('ÚHRADOVÝ KATALOG VZP - ZP'!F139),"")</f>
        <v/>
      </c>
      <c r="E135" s="33" t="str">
        <f>IF(LEN('ÚHRADOVÝ KATALOG VZP - ZP'!E139)&gt;0,UPPER('ÚHRADOVÝ KATALOG VZP - ZP'!E139),"")</f>
        <v/>
      </c>
      <c r="F135" s="33" t="str">
        <f>IF(LEN('ÚHRADOVÝ KATALOG VZP - ZP'!G139)&gt;0,UPPER('ÚHRADOVÝ KATALOG VZP - ZP'!G139),"")</f>
        <v/>
      </c>
      <c r="G135" s="33" t="str">
        <f>IF(LEN('ÚHRADOVÝ KATALOG VZP - ZP'!H139)&gt;0,UPPER('ÚHRADOVÝ KATALOG VZP - ZP'!H139),"")</f>
        <v/>
      </c>
      <c r="H135" s="33" t="str">
        <f>IF(LEN('ÚHRADOVÝ KATALOG VZP - ZP'!I139)&gt;0,UPPER('ÚHRADOVÝ KATALOG VZP - ZP'!I139),"")</f>
        <v/>
      </c>
      <c r="I135" s="19" t="str">
        <f>IF(LEN(KL!N135)&gt;0,ROUND(UPPER(KL!N135),2),"")</f>
        <v/>
      </c>
      <c r="J135" s="19" t="str">
        <f>IF('ÚHRADOVÝ KATALOG VZP - ZP'!N139&gt;0,ROUND(UPPER('ÚHRADOVÝ KATALOG VZP - ZP'!N139),2),"")</f>
        <v/>
      </c>
      <c r="K135" s="19"/>
      <c r="L135" s="33"/>
      <c r="M135" s="33"/>
      <c r="N135" s="33"/>
      <c r="O135" s="19"/>
      <c r="P135" s="33"/>
      <c r="Q135" s="33"/>
      <c r="R135" s="33"/>
      <c r="S135" s="33"/>
      <c r="T135" s="33" t="str">
        <f>IF(LEN(KL!P135)&gt;0,UPPER(KL!P135),"")</f>
        <v/>
      </c>
      <c r="U135" s="33"/>
      <c r="V135" s="19"/>
      <c r="W135" s="33" t="str">
        <f>IF(LEN('ÚHRADOVÝ KATALOG VZP - ZP'!Q139)&gt;0,UPPER('ÚHRADOVÝ KATALOG VZP - ZP'!Q139),"")</f>
        <v/>
      </c>
      <c r="X135" s="19"/>
      <c r="Y135" s="19"/>
      <c r="Z135" s="33" t="str">
        <f>IF(LEN('ÚHRADOVÝ KATALOG VZP - ZP'!P139)&gt;0,UPPER('ÚHRADOVÝ KATALOG VZP - ZP'!P139),"")</f>
        <v/>
      </c>
      <c r="AA135" s="33"/>
      <c r="AB135" s="33" t="str">
        <f>IF(LEN('ÚHRADOVÝ KATALOG VZP - ZP'!K139)&gt;0,UPPER('ÚHRADOVÝ KATALOG VZP - ZP'!K139),"")</f>
        <v/>
      </c>
      <c r="AC135" s="19" t="str">
        <f>IF(LEN('ÚHRADOVÝ KATALOG VZP - ZP'!L139)&gt;0,UPPER('ÚHRADOVÝ KATALOG VZP - ZP'!L139),"")</f>
        <v/>
      </c>
      <c r="AD135" s="19" t="str">
        <f>IF(LEN('ÚHRADOVÝ KATALOG VZP - ZP'!J139)&gt;0,UPPER('ÚHRADOVÝ KATALOG VZP - ZP'!J139),"")</f>
        <v/>
      </c>
      <c r="AE135" s="33"/>
      <c r="AF135" s="33"/>
      <c r="AG135" s="33" t="str">
        <f>IF(LEN('ÚHRADOVÝ KATALOG VZP - ZP'!M139)&gt;0,UPPER('ÚHRADOVÝ KATALOG VZP - ZP'!M139),"")</f>
        <v/>
      </c>
      <c r="AH135" s="33"/>
      <c r="AI135" s="33"/>
      <c r="AJ135" s="33"/>
    </row>
    <row r="136" spans="1:36" s="18" customFormat="1" x14ac:dyDescent="0.2">
      <c r="A136" s="33" t="str">
        <f>IF('VZP - KONTROLA'!R140="NE",IF(LEN('ÚHRADOVÝ KATALOG VZP - ZP'!B140)=0,UPPER('ÚHRADOVÝ KATALOG VZP - ZP'!A140),UPPER('ÚHRADOVÝ KATALOG VZP - ZP'!B140)),"")</f>
        <v/>
      </c>
      <c r="B136" s="33" t="str">
        <f>IF(LEN('ÚHRADOVÝ KATALOG VZP - ZP'!C140)&gt;0,UPPER(SUBSTITUTE('ÚHRADOVÝ KATALOG VZP - ZP'!C140,CHAR(10)," ")),"")</f>
        <v/>
      </c>
      <c r="C136" s="33" t="str">
        <f>IF(LEN('ÚHRADOVÝ KATALOG VZP - ZP'!D140)&gt;0,UPPER(SUBSTITUTE('ÚHRADOVÝ KATALOG VZP - ZP'!D140,CHAR(10)," ")),"")</f>
        <v/>
      </c>
      <c r="D136" s="33" t="str">
        <f>IF(LEN('ÚHRADOVÝ KATALOG VZP - ZP'!F140)&gt;0,UPPER('ÚHRADOVÝ KATALOG VZP - ZP'!F140),"")</f>
        <v/>
      </c>
      <c r="E136" s="33" t="str">
        <f>IF(LEN('ÚHRADOVÝ KATALOG VZP - ZP'!E140)&gt;0,UPPER('ÚHRADOVÝ KATALOG VZP - ZP'!E140),"")</f>
        <v/>
      </c>
      <c r="F136" s="33" t="str">
        <f>IF(LEN('ÚHRADOVÝ KATALOG VZP - ZP'!G140)&gt;0,UPPER('ÚHRADOVÝ KATALOG VZP - ZP'!G140),"")</f>
        <v/>
      </c>
      <c r="G136" s="33" t="str">
        <f>IF(LEN('ÚHRADOVÝ KATALOG VZP - ZP'!H140)&gt;0,UPPER('ÚHRADOVÝ KATALOG VZP - ZP'!H140),"")</f>
        <v/>
      </c>
      <c r="H136" s="33" t="str">
        <f>IF(LEN('ÚHRADOVÝ KATALOG VZP - ZP'!I140)&gt;0,UPPER('ÚHRADOVÝ KATALOG VZP - ZP'!I140),"")</f>
        <v/>
      </c>
      <c r="I136" s="19" t="str">
        <f>IF(LEN(KL!N136)&gt;0,ROUND(UPPER(KL!N136),2),"")</f>
        <v/>
      </c>
      <c r="J136" s="19" t="str">
        <f>IF('ÚHRADOVÝ KATALOG VZP - ZP'!N140&gt;0,ROUND(UPPER('ÚHRADOVÝ KATALOG VZP - ZP'!N140),2),"")</f>
        <v/>
      </c>
      <c r="K136" s="19"/>
      <c r="L136" s="33"/>
      <c r="M136" s="33"/>
      <c r="N136" s="33"/>
      <c r="O136" s="19"/>
      <c r="P136" s="33"/>
      <c r="Q136" s="33"/>
      <c r="R136" s="33"/>
      <c r="S136" s="33"/>
      <c r="T136" s="33" t="str">
        <f>IF(LEN(KL!P136)&gt;0,UPPER(KL!P136),"")</f>
        <v/>
      </c>
      <c r="U136" s="33"/>
      <c r="V136" s="19"/>
      <c r="W136" s="33" t="str">
        <f>IF(LEN('ÚHRADOVÝ KATALOG VZP - ZP'!Q140)&gt;0,UPPER('ÚHRADOVÝ KATALOG VZP - ZP'!Q140),"")</f>
        <v/>
      </c>
      <c r="X136" s="19"/>
      <c r="Y136" s="19"/>
      <c r="Z136" s="33" t="str">
        <f>IF(LEN('ÚHRADOVÝ KATALOG VZP - ZP'!P140)&gt;0,UPPER('ÚHRADOVÝ KATALOG VZP - ZP'!P140),"")</f>
        <v/>
      </c>
      <c r="AA136" s="33"/>
      <c r="AB136" s="33" t="str">
        <f>IF(LEN('ÚHRADOVÝ KATALOG VZP - ZP'!K140)&gt;0,UPPER('ÚHRADOVÝ KATALOG VZP - ZP'!K140),"")</f>
        <v/>
      </c>
      <c r="AC136" s="19" t="str">
        <f>IF(LEN('ÚHRADOVÝ KATALOG VZP - ZP'!L140)&gt;0,UPPER('ÚHRADOVÝ KATALOG VZP - ZP'!L140),"")</f>
        <v/>
      </c>
      <c r="AD136" s="19" t="str">
        <f>IF(LEN('ÚHRADOVÝ KATALOG VZP - ZP'!J140)&gt;0,UPPER('ÚHRADOVÝ KATALOG VZP - ZP'!J140),"")</f>
        <v/>
      </c>
      <c r="AE136" s="33"/>
      <c r="AF136" s="33"/>
      <c r="AG136" s="33" t="str">
        <f>IF(LEN('ÚHRADOVÝ KATALOG VZP - ZP'!M140)&gt;0,UPPER('ÚHRADOVÝ KATALOG VZP - ZP'!M140),"")</f>
        <v/>
      </c>
      <c r="AH136" s="33"/>
      <c r="AI136" s="33"/>
      <c r="AJ136" s="33"/>
    </row>
    <row r="137" spans="1:36" s="18" customFormat="1" x14ac:dyDescent="0.2">
      <c r="A137" s="33" t="str">
        <f>IF('VZP - KONTROLA'!R141="NE",IF(LEN('ÚHRADOVÝ KATALOG VZP - ZP'!B141)=0,UPPER('ÚHRADOVÝ KATALOG VZP - ZP'!A141),UPPER('ÚHRADOVÝ KATALOG VZP - ZP'!B141)),"")</f>
        <v/>
      </c>
      <c r="B137" s="33" t="str">
        <f>IF(LEN('ÚHRADOVÝ KATALOG VZP - ZP'!C141)&gt;0,UPPER(SUBSTITUTE('ÚHRADOVÝ KATALOG VZP - ZP'!C141,CHAR(10)," ")),"")</f>
        <v/>
      </c>
      <c r="C137" s="33" t="str">
        <f>IF(LEN('ÚHRADOVÝ KATALOG VZP - ZP'!D141)&gt;0,UPPER(SUBSTITUTE('ÚHRADOVÝ KATALOG VZP - ZP'!D141,CHAR(10)," ")),"")</f>
        <v/>
      </c>
      <c r="D137" s="33" t="str">
        <f>IF(LEN('ÚHRADOVÝ KATALOG VZP - ZP'!F141)&gt;0,UPPER('ÚHRADOVÝ KATALOG VZP - ZP'!F141),"")</f>
        <v/>
      </c>
      <c r="E137" s="33" t="str">
        <f>IF(LEN('ÚHRADOVÝ KATALOG VZP - ZP'!E141)&gt;0,UPPER('ÚHRADOVÝ KATALOG VZP - ZP'!E141),"")</f>
        <v/>
      </c>
      <c r="F137" s="33" t="str">
        <f>IF(LEN('ÚHRADOVÝ KATALOG VZP - ZP'!G141)&gt;0,UPPER('ÚHRADOVÝ KATALOG VZP - ZP'!G141),"")</f>
        <v/>
      </c>
      <c r="G137" s="33" t="str">
        <f>IF(LEN('ÚHRADOVÝ KATALOG VZP - ZP'!H141)&gt;0,UPPER('ÚHRADOVÝ KATALOG VZP - ZP'!H141),"")</f>
        <v/>
      </c>
      <c r="H137" s="33" t="str">
        <f>IF(LEN('ÚHRADOVÝ KATALOG VZP - ZP'!I141)&gt;0,UPPER('ÚHRADOVÝ KATALOG VZP - ZP'!I141),"")</f>
        <v/>
      </c>
      <c r="I137" s="19" t="str">
        <f>IF(LEN(KL!N137)&gt;0,ROUND(UPPER(KL!N137),2),"")</f>
        <v/>
      </c>
      <c r="J137" s="19" t="str">
        <f>IF('ÚHRADOVÝ KATALOG VZP - ZP'!N141&gt;0,ROUND(UPPER('ÚHRADOVÝ KATALOG VZP - ZP'!N141),2),"")</f>
        <v/>
      </c>
      <c r="K137" s="19"/>
      <c r="L137" s="33"/>
      <c r="M137" s="33"/>
      <c r="N137" s="33"/>
      <c r="O137" s="19"/>
      <c r="P137" s="33"/>
      <c r="Q137" s="33"/>
      <c r="R137" s="33"/>
      <c r="S137" s="33"/>
      <c r="T137" s="33" t="str">
        <f>IF(LEN(KL!P137)&gt;0,UPPER(KL!P137),"")</f>
        <v/>
      </c>
      <c r="U137" s="33"/>
      <c r="V137" s="19"/>
      <c r="W137" s="33" t="str">
        <f>IF(LEN('ÚHRADOVÝ KATALOG VZP - ZP'!Q141)&gt;0,UPPER('ÚHRADOVÝ KATALOG VZP - ZP'!Q141),"")</f>
        <v/>
      </c>
      <c r="X137" s="19"/>
      <c r="Y137" s="19"/>
      <c r="Z137" s="33" t="str">
        <f>IF(LEN('ÚHRADOVÝ KATALOG VZP - ZP'!P141)&gt;0,UPPER('ÚHRADOVÝ KATALOG VZP - ZP'!P141),"")</f>
        <v/>
      </c>
      <c r="AA137" s="33"/>
      <c r="AB137" s="33" t="str">
        <f>IF(LEN('ÚHRADOVÝ KATALOG VZP - ZP'!K141)&gt;0,UPPER('ÚHRADOVÝ KATALOG VZP - ZP'!K141),"")</f>
        <v/>
      </c>
      <c r="AC137" s="19" t="str">
        <f>IF(LEN('ÚHRADOVÝ KATALOG VZP - ZP'!L141)&gt;0,UPPER('ÚHRADOVÝ KATALOG VZP - ZP'!L141),"")</f>
        <v/>
      </c>
      <c r="AD137" s="19" t="str">
        <f>IF(LEN('ÚHRADOVÝ KATALOG VZP - ZP'!J141)&gt;0,UPPER('ÚHRADOVÝ KATALOG VZP - ZP'!J141),"")</f>
        <v/>
      </c>
      <c r="AE137" s="33"/>
      <c r="AF137" s="33"/>
      <c r="AG137" s="33" t="str">
        <f>IF(LEN('ÚHRADOVÝ KATALOG VZP - ZP'!M141)&gt;0,UPPER('ÚHRADOVÝ KATALOG VZP - ZP'!M141),"")</f>
        <v/>
      </c>
      <c r="AH137" s="33"/>
      <c r="AI137" s="33"/>
      <c r="AJ137" s="33"/>
    </row>
    <row r="138" spans="1:36" s="18" customFormat="1" x14ac:dyDescent="0.2">
      <c r="A138" s="33" t="str">
        <f>IF('VZP - KONTROLA'!R142="NE",IF(LEN('ÚHRADOVÝ KATALOG VZP - ZP'!B142)=0,UPPER('ÚHRADOVÝ KATALOG VZP - ZP'!A142),UPPER('ÚHRADOVÝ KATALOG VZP - ZP'!B142)),"")</f>
        <v/>
      </c>
      <c r="B138" s="33" t="str">
        <f>IF(LEN('ÚHRADOVÝ KATALOG VZP - ZP'!C142)&gt;0,UPPER(SUBSTITUTE('ÚHRADOVÝ KATALOG VZP - ZP'!C142,CHAR(10)," ")),"")</f>
        <v/>
      </c>
      <c r="C138" s="33" t="str">
        <f>IF(LEN('ÚHRADOVÝ KATALOG VZP - ZP'!D142)&gt;0,UPPER(SUBSTITUTE('ÚHRADOVÝ KATALOG VZP - ZP'!D142,CHAR(10)," ")),"")</f>
        <v/>
      </c>
      <c r="D138" s="33" t="str">
        <f>IF(LEN('ÚHRADOVÝ KATALOG VZP - ZP'!F142)&gt;0,UPPER('ÚHRADOVÝ KATALOG VZP - ZP'!F142),"")</f>
        <v/>
      </c>
      <c r="E138" s="33" t="str">
        <f>IF(LEN('ÚHRADOVÝ KATALOG VZP - ZP'!E142)&gt;0,UPPER('ÚHRADOVÝ KATALOG VZP - ZP'!E142),"")</f>
        <v/>
      </c>
      <c r="F138" s="33" t="str">
        <f>IF(LEN('ÚHRADOVÝ KATALOG VZP - ZP'!G142)&gt;0,UPPER('ÚHRADOVÝ KATALOG VZP - ZP'!G142),"")</f>
        <v/>
      </c>
      <c r="G138" s="33" t="str">
        <f>IF(LEN('ÚHRADOVÝ KATALOG VZP - ZP'!H142)&gt;0,UPPER('ÚHRADOVÝ KATALOG VZP - ZP'!H142),"")</f>
        <v/>
      </c>
      <c r="H138" s="33" t="str">
        <f>IF(LEN('ÚHRADOVÝ KATALOG VZP - ZP'!I142)&gt;0,UPPER('ÚHRADOVÝ KATALOG VZP - ZP'!I142),"")</f>
        <v/>
      </c>
      <c r="I138" s="19" t="str">
        <f>IF(LEN(KL!N138)&gt;0,ROUND(UPPER(KL!N138),2),"")</f>
        <v/>
      </c>
      <c r="J138" s="19" t="str">
        <f>IF('ÚHRADOVÝ KATALOG VZP - ZP'!N142&gt;0,ROUND(UPPER('ÚHRADOVÝ KATALOG VZP - ZP'!N142),2),"")</f>
        <v/>
      </c>
      <c r="K138" s="19"/>
      <c r="L138" s="33"/>
      <c r="M138" s="33"/>
      <c r="N138" s="33"/>
      <c r="O138" s="19"/>
      <c r="P138" s="33"/>
      <c r="Q138" s="33"/>
      <c r="R138" s="33"/>
      <c r="S138" s="33"/>
      <c r="T138" s="33" t="str">
        <f>IF(LEN(KL!P138)&gt;0,UPPER(KL!P138),"")</f>
        <v/>
      </c>
      <c r="U138" s="33"/>
      <c r="V138" s="19"/>
      <c r="W138" s="33" t="str">
        <f>IF(LEN('ÚHRADOVÝ KATALOG VZP - ZP'!Q142)&gt;0,UPPER('ÚHRADOVÝ KATALOG VZP - ZP'!Q142),"")</f>
        <v/>
      </c>
      <c r="X138" s="19"/>
      <c r="Y138" s="19"/>
      <c r="Z138" s="33" t="str">
        <f>IF(LEN('ÚHRADOVÝ KATALOG VZP - ZP'!P142)&gt;0,UPPER('ÚHRADOVÝ KATALOG VZP - ZP'!P142),"")</f>
        <v/>
      </c>
      <c r="AA138" s="33"/>
      <c r="AB138" s="33" t="str">
        <f>IF(LEN('ÚHRADOVÝ KATALOG VZP - ZP'!K142)&gt;0,UPPER('ÚHRADOVÝ KATALOG VZP - ZP'!K142),"")</f>
        <v/>
      </c>
      <c r="AC138" s="19" t="str">
        <f>IF(LEN('ÚHRADOVÝ KATALOG VZP - ZP'!L142)&gt;0,UPPER('ÚHRADOVÝ KATALOG VZP - ZP'!L142),"")</f>
        <v/>
      </c>
      <c r="AD138" s="19" t="str">
        <f>IF(LEN('ÚHRADOVÝ KATALOG VZP - ZP'!J142)&gt;0,UPPER('ÚHRADOVÝ KATALOG VZP - ZP'!J142),"")</f>
        <v/>
      </c>
      <c r="AE138" s="33"/>
      <c r="AF138" s="33"/>
      <c r="AG138" s="33" t="str">
        <f>IF(LEN('ÚHRADOVÝ KATALOG VZP - ZP'!M142)&gt;0,UPPER('ÚHRADOVÝ KATALOG VZP - ZP'!M142),"")</f>
        <v/>
      </c>
      <c r="AH138" s="33"/>
      <c r="AI138" s="33"/>
      <c r="AJ138" s="33"/>
    </row>
    <row r="139" spans="1:36" s="18" customFormat="1" x14ac:dyDescent="0.2">
      <c r="A139" s="33" t="str">
        <f>IF('VZP - KONTROLA'!R143="NE",IF(LEN('ÚHRADOVÝ KATALOG VZP - ZP'!B143)=0,UPPER('ÚHRADOVÝ KATALOG VZP - ZP'!A143),UPPER('ÚHRADOVÝ KATALOG VZP - ZP'!B143)),"")</f>
        <v/>
      </c>
      <c r="B139" s="33" t="str">
        <f>IF(LEN('ÚHRADOVÝ KATALOG VZP - ZP'!C143)&gt;0,UPPER(SUBSTITUTE('ÚHRADOVÝ KATALOG VZP - ZP'!C143,CHAR(10)," ")),"")</f>
        <v/>
      </c>
      <c r="C139" s="33" t="str">
        <f>IF(LEN('ÚHRADOVÝ KATALOG VZP - ZP'!D143)&gt;0,UPPER(SUBSTITUTE('ÚHRADOVÝ KATALOG VZP - ZP'!D143,CHAR(10)," ")),"")</f>
        <v/>
      </c>
      <c r="D139" s="33" t="str">
        <f>IF(LEN('ÚHRADOVÝ KATALOG VZP - ZP'!F143)&gt;0,UPPER('ÚHRADOVÝ KATALOG VZP - ZP'!F143),"")</f>
        <v/>
      </c>
      <c r="E139" s="33" t="str">
        <f>IF(LEN('ÚHRADOVÝ KATALOG VZP - ZP'!E143)&gt;0,UPPER('ÚHRADOVÝ KATALOG VZP - ZP'!E143),"")</f>
        <v/>
      </c>
      <c r="F139" s="33" t="str">
        <f>IF(LEN('ÚHRADOVÝ KATALOG VZP - ZP'!G143)&gt;0,UPPER('ÚHRADOVÝ KATALOG VZP - ZP'!G143),"")</f>
        <v/>
      </c>
      <c r="G139" s="33" t="str">
        <f>IF(LEN('ÚHRADOVÝ KATALOG VZP - ZP'!H143)&gt;0,UPPER('ÚHRADOVÝ KATALOG VZP - ZP'!H143),"")</f>
        <v/>
      </c>
      <c r="H139" s="33" t="str">
        <f>IF(LEN('ÚHRADOVÝ KATALOG VZP - ZP'!I143)&gt;0,UPPER('ÚHRADOVÝ KATALOG VZP - ZP'!I143),"")</f>
        <v/>
      </c>
      <c r="I139" s="19" t="str">
        <f>IF(LEN(KL!N139)&gt;0,ROUND(UPPER(KL!N139),2),"")</f>
        <v/>
      </c>
      <c r="J139" s="19" t="str">
        <f>IF('ÚHRADOVÝ KATALOG VZP - ZP'!N143&gt;0,ROUND(UPPER('ÚHRADOVÝ KATALOG VZP - ZP'!N143),2),"")</f>
        <v/>
      </c>
      <c r="K139" s="19"/>
      <c r="L139" s="33"/>
      <c r="M139" s="33"/>
      <c r="N139" s="33"/>
      <c r="O139" s="19"/>
      <c r="P139" s="33"/>
      <c r="Q139" s="33"/>
      <c r="R139" s="33"/>
      <c r="S139" s="33"/>
      <c r="T139" s="33" t="str">
        <f>IF(LEN(KL!P139)&gt;0,UPPER(KL!P139),"")</f>
        <v/>
      </c>
      <c r="U139" s="33"/>
      <c r="V139" s="19"/>
      <c r="W139" s="33" t="str">
        <f>IF(LEN('ÚHRADOVÝ KATALOG VZP - ZP'!Q143)&gt;0,UPPER('ÚHRADOVÝ KATALOG VZP - ZP'!Q143),"")</f>
        <v/>
      </c>
      <c r="X139" s="19"/>
      <c r="Y139" s="19"/>
      <c r="Z139" s="33" t="str">
        <f>IF(LEN('ÚHRADOVÝ KATALOG VZP - ZP'!P143)&gt;0,UPPER('ÚHRADOVÝ KATALOG VZP - ZP'!P143),"")</f>
        <v/>
      </c>
      <c r="AA139" s="33"/>
      <c r="AB139" s="33" t="str">
        <f>IF(LEN('ÚHRADOVÝ KATALOG VZP - ZP'!K143)&gt;0,UPPER('ÚHRADOVÝ KATALOG VZP - ZP'!K143),"")</f>
        <v/>
      </c>
      <c r="AC139" s="19" t="str">
        <f>IF(LEN('ÚHRADOVÝ KATALOG VZP - ZP'!L143)&gt;0,UPPER('ÚHRADOVÝ KATALOG VZP - ZP'!L143),"")</f>
        <v/>
      </c>
      <c r="AD139" s="19" t="str">
        <f>IF(LEN('ÚHRADOVÝ KATALOG VZP - ZP'!J143)&gt;0,UPPER('ÚHRADOVÝ KATALOG VZP - ZP'!J143),"")</f>
        <v/>
      </c>
      <c r="AE139" s="33"/>
      <c r="AF139" s="33"/>
      <c r="AG139" s="33" t="str">
        <f>IF(LEN('ÚHRADOVÝ KATALOG VZP - ZP'!M143)&gt;0,UPPER('ÚHRADOVÝ KATALOG VZP - ZP'!M143),"")</f>
        <v/>
      </c>
      <c r="AH139" s="33"/>
      <c r="AI139" s="33"/>
      <c r="AJ139" s="33"/>
    </row>
    <row r="140" spans="1:36" s="18" customFormat="1" x14ac:dyDescent="0.2">
      <c r="A140" s="33" t="str">
        <f>IF('VZP - KONTROLA'!R144="NE",IF(LEN('ÚHRADOVÝ KATALOG VZP - ZP'!B144)=0,UPPER('ÚHRADOVÝ KATALOG VZP - ZP'!A144),UPPER('ÚHRADOVÝ KATALOG VZP - ZP'!B144)),"")</f>
        <v/>
      </c>
      <c r="B140" s="33" t="str">
        <f>IF(LEN('ÚHRADOVÝ KATALOG VZP - ZP'!C144)&gt;0,UPPER(SUBSTITUTE('ÚHRADOVÝ KATALOG VZP - ZP'!C144,CHAR(10)," ")),"")</f>
        <v/>
      </c>
      <c r="C140" s="33" t="str">
        <f>IF(LEN('ÚHRADOVÝ KATALOG VZP - ZP'!D144)&gt;0,UPPER(SUBSTITUTE('ÚHRADOVÝ KATALOG VZP - ZP'!D144,CHAR(10)," ")),"")</f>
        <v/>
      </c>
      <c r="D140" s="33" t="str">
        <f>IF(LEN('ÚHRADOVÝ KATALOG VZP - ZP'!F144)&gt;0,UPPER('ÚHRADOVÝ KATALOG VZP - ZP'!F144),"")</f>
        <v/>
      </c>
      <c r="E140" s="33" t="str">
        <f>IF(LEN('ÚHRADOVÝ KATALOG VZP - ZP'!E144)&gt;0,UPPER('ÚHRADOVÝ KATALOG VZP - ZP'!E144),"")</f>
        <v/>
      </c>
      <c r="F140" s="33" t="str">
        <f>IF(LEN('ÚHRADOVÝ KATALOG VZP - ZP'!G144)&gt;0,UPPER('ÚHRADOVÝ KATALOG VZP - ZP'!G144),"")</f>
        <v/>
      </c>
      <c r="G140" s="33" t="str">
        <f>IF(LEN('ÚHRADOVÝ KATALOG VZP - ZP'!H144)&gt;0,UPPER('ÚHRADOVÝ KATALOG VZP - ZP'!H144),"")</f>
        <v/>
      </c>
      <c r="H140" s="33" t="str">
        <f>IF(LEN('ÚHRADOVÝ KATALOG VZP - ZP'!I144)&gt;0,UPPER('ÚHRADOVÝ KATALOG VZP - ZP'!I144),"")</f>
        <v/>
      </c>
      <c r="I140" s="19" t="str">
        <f>IF(LEN(KL!N140)&gt;0,ROUND(UPPER(KL!N140),2),"")</f>
        <v/>
      </c>
      <c r="J140" s="19" t="str">
        <f>IF('ÚHRADOVÝ KATALOG VZP - ZP'!N144&gt;0,ROUND(UPPER('ÚHRADOVÝ KATALOG VZP - ZP'!N144),2),"")</f>
        <v/>
      </c>
      <c r="K140" s="19"/>
      <c r="L140" s="33"/>
      <c r="M140" s="33"/>
      <c r="N140" s="33"/>
      <c r="O140" s="19"/>
      <c r="P140" s="33"/>
      <c r="Q140" s="33"/>
      <c r="R140" s="33"/>
      <c r="S140" s="33"/>
      <c r="T140" s="33" t="str">
        <f>IF(LEN(KL!P140)&gt;0,UPPER(KL!P140),"")</f>
        <v/>
      </c>
      <c r="U140" s="33"/>
      <c r="V140" s="19"/>
      <c r="W140" s="33" t="str">
        <f>IF(LEN('ÚHRADOVÝ KATALOG VZP - ZP'!Q144)&gt;0,UPPER('ÚHRADOVÝ KATALOG VZP - ZP'!Q144),"")</f>
        <v/>
      </c>
      <c r="X140" s="19"/>
      <c r="Y140" s="19"/>
      <c r="Z140" s="33" t="str">
        <f>IF(LEN('ÚHRADOVÝ KATALOG VZP - ZP'!P144)&gt;0,UPPER('ÚHRADOVÝ KATALOG VZP - ZP'!P144),"")</f>
        <v/>
      </c>
      <c r="AA140" s="33"/>
      <c r="AB140" s="33" t="str">
        <f>IF(LEN('ÚHRADOVÝ KATALOG VZP - ZP'!K144)&gt;0,UPPER('ÚHRADOVÝ KATALOG VZP - ZP'!K144),"")</f>
        <v/>
      </c>
      <c r="AC140" s="19" t="str">
        <f>IF(LEN('ÚHRADOVÝ KATALOG VZP - ZP'!L144)&gt;0,UPPER('ÚHRADOVÝ KATALOG VZP - ZP'!L144),"")</f>
        <v/>
      </c>
      <c r="AD140" s="19" t="str">
        <f>IF(LEN('ÚHRADOVÝ KATALOG VZP - ZP'!J144)&gt;0,UPPER('ÚHRADOVÝ KATALOG VZP - ZP'!J144),"")</f>
        <v/>
      </c>
      <c r="AE140" s="33"/>
      <c r="AF140" s="33"/>
      <c r="AG140" s="33" t="str">
        <f>IF(LEN('ÚHRADOVÝ KATALOG VZP - ZP'!M144)&gt;0,UPPER('ÚHRADOVÝ KATALOG VZP - ZP'!M144),"")</f>
        <v/>
      </c>
      <c r="AH140" s="33"/>
      <c r="AI140" s="33"/>
      <c r="AJ140" s="33"/>
    </row>
    <row r="141" spans="1:36" s="18" customFormat="1" x14ac:dyDescent="0.2">
      <c r="A141" s="33" t="str">
        <f>IF('VZP - KONTROLA'!R145="NE",IF(LEN('ÚHRADOVÝ KATALOG VZP - ZP'!B145)=0,UPPER('ÚHRADOVÝ KATALOG VZP - ZP'!A145),UPPER('ÚHRADOVÝ KATALOG VZP - ZP'!B145)),"")</f>
        <v/>
      </c>
      <c r="B141" s="33" t="str">
        <f>IF(LEN('ÚHRADOVÝ KATALOG VZP - ZP'!C145)&gt;0,UPPER(SUBSTITUTE('ÚHRADOVÝ KATALOG VZP - ZP'!C145,CHAR(10)," ")),"")</f>
        <v/>
      </c>
      <c r="C141" s="33" t="str">
        <f>IF(LEN('ÚHRADOVÝ KATALOG VZP - ZP'!D145)&gt;0,UPPER(SUBSTITUTE('ÚHRADOVÝ KATALOG VZP - ZP'!D145,CHAR(10)," ")),"")</f>
        <v/>
      </c>
      <c r="D141" s="33" t="str">
        <f>IF(LEN('ÚHRADOVÝ KATALOG VZP - ZP'!F145)&gt;0,UPPER('ÚHRADOVÝ KATALOG VZP - ZP'!F145),"")</f>
        <v/>
      </c>
      <c r="E141" s="33" t="str">
        <f>IF(LEN('ÚHRADOVÝ KATALOG VZP - ZP'!E145)&gt;0,UPPER('ÚHRADOVÝ KATALOG VZP - ZP'!E145),"")</f>
        <v/>
      </c>
      <c r="F141" s="33" t="str">
        <f>IF(LEN('ÚHRADOVÝ KATALOG VZP - ZP'!G145)&gt;0,UPPER('ÚHRADOVÝ KATALOG VZP - ZP'!G145),"")</f>
        <v/>
      </c>
      <c r="G141" s="33" t="str">
        <f>IF(LEN('ÚHRADOVÝ KATALOG VZP - ZP'!H145)&gt;0,UPPER('ÚHRADOVÝ KATALOG VZP - ZP'!H145),"")</f>
        <v/>
      </c>
      <c r="H141" s="33" t="str">
        <f>IF(LEN('ÚHRADOVÝ KATALOG VZP - ZP'!I145)&gt;0,UPPER('ÚHRADOVÝ KATALOG VZP - ZP'!I145),"")</f>
        <v/>
      </c>
      <c r="I141" s="19" t="str">
        <f>IF(LEN(KL!N141)&gt;0,ROUND(UPPER(KL!N141),2),"")</f>
        <v/>
      </c>
      <c r="J141" s="19" t="str">
        <f>IF('ÚHRADOVÝ KATALOG VZP - ZP'!N145&gt;0,ROUND(UPPER('ÚHRADOVÝ KATALOG VZP - ZP'!N145),2),"")</f>
        <v/>
      </c>
      <c r="K141" s="19"/>
      <c r="L141" s="33"/>
      <c r="M141" s="33"/>
      <c r="N141" s="33"/>
      <c r="O141" s="19"/>
      <c r="P141" s="33"/>
      <c r="Q141" s="33"/>
      <c r="R141" s="33"/>
      <c r="S141" s="33"/>
      <c r="T141" s="33" t="str">
        <f>IF(LEN(KL!P141)&gt;0,UPPER(KL!P141),"")</f>
        <v/>
      </c>
      <c r="U141" s="33"/>
      <c r="V141" s="19"/>
      <c r="W141" s="33" t="str">
        <f>IF(LEN('ÚHRADOVÝ KATALOG VZP - ZP'!Q145)&gt;0,UPPER('ÚHRADOVÝ KATALOG VZP - ZP'!Q145),"")</f>
        <v/>
      </c>
      <c r="X141" s="19"/>
      <c r="Y141" s="19"/>
      <c r="Z141" s="33" t="str">
        <f>IF(LEN('ÚHRADOVÝ KATALOG VZP - ZP'!P145)&gt;0,UPPER('ÚHRADOVÝ KATALOG VZP - ZP'!P145),"")</f>
        <v/>
      </c>
      <c r="AA141" s="33"/>
      <c r="AB141" s="33" t="str">
        <f>IF(LEN('ÚHRADOVÝ KATALOG VZP - ZP'!K145)&gt;0,UPPER('ÚHRADOVÝ KATALOG VZP - ZP'!K145),"")</f>
        <v/>
      </c>
      <c r="AC141" s="19" t="str">
        <f>IF(LEN('ÚHRADOVÝ KATALOG VZP - ZP'!L145)&gt;0,UPPER('ÚHRADOVÝ KATALOG VZP - ZP'!L145),"")</f>
        <v/>
      </c>
      <c r="AD141" s="19" t="str">
        <f>IF(LEN('ÚHRADOVÝ KATALOG VZP - ZP'!J145)&gt;0,UPPER('ÚHRADOVÝ KATALOG VZP - ZP'!J145),"")</f>
        <v/>
      </c>
      <c r="AE141" s="33"/>
      <c r="AF141" s="33"/>
      <c r="AG141" s="33" t="str">
        <f>IF(LEN('ÚHRADOVÝ KATALOG VZP - ZP'!M145)&gt;0,UPPER('ÚHRADOVÝ KATALOG VZP - ZP'!M145),"")</f>
        <v/>
      </c>
      <c r="AH141" s="33"/>
      <c r="AI141" s="33"/>
      <c r="AJ141" s="33"/>
    </row>
    <row r="142" spans="1:36" s="18" customFormat="1" x14ac:dyDescent="0.2">
      <c r="A142" s="33" t="str">
        <f>IF('VZP - KONTROLA'!R146="NE",IF(LEN('ÚHRADOVÝ KATALOG VZP - ZP'!B146)=0,UPPER('ÚHRADOVÝ KATALOG VZP - ZP'!A146),UPPER('ÚHRADOVÝ KATALOG VZP - ZP'!B146)),"")</f>
        <v/>
      </c>
      <c r="B142" s="33" t="str">
        <f>IF(LEN('ÚHRADOVÝ KATALOG VZP - ZP'!C146)&gt;0,UPPER(SUBSTITUTE('ÚHRADOVÝ KATALOG VZP - ZP'!C146,CHAR(10)," ")),"")</f>
        <v/>
      </c>
      <c r="C142" s="33" t="str">
        <f>IF(LEN('ÚHRADOVÝ KATALOG VZP - ZP'!D146)&gt;0,UPPER(SUBSTITUTE('ÚHRADOVÝ KATALOG VZP - ZP'!D146,CHAR(10)," ")),"")</f>
        <v/>
      </c>
      <c r="D142" s="33" t="str">
        <f>IF(LEN('ÚHRADOVÝ KATALOG VZP - ZP'!F146)&gt;0,UPPER('ÚHRADOVÝ KATALOG VZP - ZP'!F146),"")</f>
        <v/>
      </c>
      <c r="E142" s="33" t="str">
        <f>IF(LEN('ÚHRADOVÝ KATALOG VZP - ZP'!E146)&gt;0,UPPER('ÚHRADOVÝ KATALOG VZP - ZP'!E146),"")</f>
        <v/>
      </c>
      <c r="F142" s="33" t="str">
        <f>IF(LEN('ÚHRADOVÝ KATALOG VZP - ZP'!G146)&gt;0,UPPER('ÚHRADOVÝ KATALOG VZP - ZP'!G146),"")</f>
        <v/>
      </c>
      <c r="G142" s="33" t="str">
        <f>IF(LEN('ÚHRADOVÝ KATALOG VZP - ZP'!H146)&gt;0,UPPER('ÚHRADOVÝ KATALOG VZP - ZP'!H146),"")</f>
        <v/>
      </c>
      <c r="H142" s="33" t="str">
        <f>IF(LEN('ÚHRADOVÝ KATALOG VZP - ZP'!I146)&gt;0,UPPER('ÚHRADOVÝ KATALOG VZP - ZP'!I146),"")</f>
        <v/>
      </c>
      <c r="I142" s="19" t="str">
        <f>IF(LEN(KL!N142)&gt;0,ROUND(UPPER(KL!N142),2),"")</f>
        <v/>
      </c>
      <c r="J142" s="19" t="str">
        <f>IF('ÚHRADOVÝ KATALOG VZP - ZP'!N146&gt;0,ROUND(UPPER('ÚHRADOVÝ KATALOG VZP - ZP'!N146),2),"")</f>
        <v/>
      </c>
      <c r="K142" s="19"/>
      <c r="L142" s="33"/>
      <c r="M142" s="33"/>
      <c r="N142" s="33"/>
      <c r="O142" s="19"/>
      <c r="P142" s="33"/>
      <c r="Q142" s="33"/>
      <c r="R142" s="33"/>
      <c r="S142" s="33"/>
      <c r="T142" s="33" t="str">
        <f>IF(LEN(KL!P142)&gt;0,UPPER(KL!P142),"")</f>
        <v/>
      </c>
      <c r="U142" s="33"/>
      <c r="V142" s="19"/>
      <c r="W142" s="33" t="str">
        <f>IF(LEN('ÚHRADOVÝ KATALOG VZP - ZP'!Q146)&gt;0,UPPER('ÚHRADOVÝ KATALOG VZP - ZP'!Q146),"")</f>
        <v/>
      </c>
      <c r="X142" s="19"/>
      <c r="Y142" s="19"/>
      <c r="Z142" s="33" t="str">
        <f>IF(LEN('ÚHRADOVÝ KATALOG VZP - ZP'!P146)&gt;0,UPPER('ÚHRADOVÝ KATALOG VZP - ZP'!P146),"")</f>
        <v/>
      </c>
      <c r="AA142" s="33"/>
      <c r="AB142" s="33" t="str">
        <f>IF(LEN('ÚHRADOVÝ KATALOG VZP - ZP'!K146)&gt;0,UPPER('ÚHRADOVÝ KATALOG VZP - ZP'!K146),"")</f>
        <v/>
      </c>
      <c r="AC142" s="19" t="str">
        <f>IF(LEN('ÚHRADOVÝ KATALOG VZP - ZP'!L146)&gt;0,UPPER('ÚHRADOVÝ KATALOG VZP - ZP'!L146),"")</f>
        <v/>
      </c>
      <c r="AD142" s="19" t="str">
        <f>IF(LEN('ÚHRADOVÝ KATALOG VZP - ZP'!J146)&gt;0,UPPER('ÚHRADOVÝ KATALOG VZP - ZP'!J146),"")</f>
        <v/>
      </c>
      <c r="AE142" s="33"/>
      <c r="AF142" s="33"/>
      <c r="AG142" s="33" t="str">
        <f>IF(LEN('ÚHRADOVÝ KATALOG VZP - ZP'!M146)&gt;0,UPPER('ÚHRADOVÝ KATALOG VZP - ZP'!M146),"")</f>
        <v/>
      </c>
      <c r="AH142" s="33"/>
      <c r="AI142" s="33"/>
      <c r="AJ142" s="33"/>
    </row>
    <row r="143" spans="1:36" s="18" customFormat="1" x14ac:dyDescent="0.2">
      <c r="A143" s="33" t="str">
        <f>IF('VZP - KONTROLA'!R147="NE",IF(LEN('ÚHRADOVÝ KATALOG VZP - ZP'!B147)=0,UPPER('ÚHRADOVÝ KATALOG VZP - ZP'!A147),UPPER('ÚHRADOVÝ KATALOG VZP - ZP'!B147)),"")</f>
        <v/>
      </c>
      <c r="B143" s="33" t="str">
        <f>IF(LEN('ÚHRADOVÝ KATALOG VZP - ZP'!C147)&gt;0,UPPER(SUBSTITUTE('ÚHRADOVÝ KATALOG VZP - ZP'!C147,CHAR(10)," ")),"")</f>
        <v/>
      </c>
      <c r="C143" s="33" t="str">
        <f>IF(LEN('ÚHRADOVÝ KATALOG VZP - ZP'!D147)&gt;0,UPPER(SUBSTITUTE('ÚHRADOVÝ KATALOG VZP - ZP'!D147,CHAR(10)," ")),"")</f>
        <v/>
      </c>
      <c r="D143" s="33" t="str">
        <f>IF(LEN('ÚHRADOVÝ KATALOG VZP - ZP'!F147)&gt;0,UPPER('ÚHRADOVÝ KATALOG VZP - ZP'!F147),"")</f>
        <v/>
      </c>
      <c r="E143" s="33" t="str">
        <f>IF(LEN('ÚHRADOVÝ KATALOG VZP - ZP'!E147)&gt;0,UPPER('ÚHRADOVÝ KATALOG VZP - ZP'!E147),"")</f>
        <v/>
      </c>
      <c r="F143" s="33" t="str">
        <f>IF(LEN('ÚHRADOVÝ KATALOG VZP - ZP'!G147)&gt;0,UPPER('ÚHRADOVÝ KATALOG VZP - ZP'!G147),"")</f>
        <v/>
      </c>
      <c r="G143" s="33" t="str">
        <f>IF(LEN('ÚHRADOVÝ KATALOG VZP - ZP'!H147)&gt;0,UPPER('ÚHRADOVÝ KATALOG VZP - ZP'!H147),"")</f>
        <v/>
      </c>
      <c r="H143" s="33" t="str">
        <f>IF(LEN('ÚHRADOVÝ KATALOG VZP - ZP'!I147)&gt;0,UPPER('ÚHRADOVÝ KATALOG VZP - ZP'!I147),"")</f>
        <v/>
      </c>
      <c r="I143" s="19" t="str">
        <f>IF(LEN(KL!N143)&gt;0,ROUND(UPPER(KL!N143),2),"")</f>
        <v/>
      </c>
      <c r="J143" s="19" t="str">
        <f>IF('ÚHRADOVÝ KATALOG VZP - ZP'!N147&gt;0,ROUND(UPPER('ÚHRADOVÝ KATALOG VZP - ZP'!N147),2),"")</f>
        <v/>
      </c>
      <c r="K143" s="19"/>
      <c r="L143" s="33"/>
      <c r="M143" s="33"/>
      <c r="N143" s="33"/>
      <c r="O143" s="19"/>
      <c r="P143" s="33"/>
      <c r="Q143" s="33"/>
      <c r="R143" s="33"/>
      <c r="S143" s="33"/>
      <c r="T143" s="33" t="str">
        <f>IF(LEN(KL!P143)&gt;0,UPPER(KL!P143),"")</f>
        <v/>
      </c>
      <c r="U143" s="33"/>
      <c r="V143" s="19"/>
      <c r="W143" s="33" t="str">
        <f>IF(LEN('ÚHRADOVÝ KATALOG VZP - ZP'!Q147)&gt;0,UPPER('ÚHRADOVÝ KATALOG VZP - ZP'!Q147),"")</f>
        <v/>
      </c>
      <c r="X143" s="19"/>
      <c r="Y143" s="19"/>
      <c r="Z143" s="33" t="str">
        <f>IF(LEN('ÚHRADOVÝ KATALOG VZP - ZP'!P147)&gt;0,UPPER('ÚHRADOVÝ KATALOG VZP - ZP'!P147),"")</f>
        <v/>
      </c>
      <c r="AA143" s="33"/>
      <c r="AB143" s="33" t="str">
        <f>IF(LEN('ÚHRADOVÝ KATALOG VZP - ZP'!K147)&gt;0,UPPER('ÚHRADOVÝ KATALOG VZP - ZP'!K147),"")</f>
        <v/>
      </c>
      <c r="AC143" s="19" t="str">
        <f>IF(LEN('ÚHRADOVÝ KATALOG VZP - ZP'!L147)&gt;0,UPPER('ÚHRADOVÝ KATALOG VZP - ZP'!L147),"")</f>
        <v/>
      </c>
      <c r="AD143" s="19" t="str">
        <f>IF(LEN('ÚHRADOVÝ KATALOG VZP - ZP'!J147)&gt;0,UPPER('ÚHRADOVÝ KATALOG VZP - ZP'!J147),"")</f>
        <v/>
      </c>
      <c r="AE143" s="33"/>
      <c r="AF143" s="33"/>
      <c r="AG143" s="33" t="str">
        <f>IF(LEN('ÚHRADOVÝ KATALOG VZP - ZP'!M147)&gt;0,UPPER('ÚHRADOVÝ KATALOG VZP - ZP'!M147),"")</f>
        <v/>
      </c>
      <c r="AH143" s="33"/>
      <c r="AI143" s="33"/>
      <c r="AJ143" s="33"/>
    </row>
    <row r="144" spans="1:36" s="18" customFormat="1" x14ac:dyDescent="0.2">
      <c r="A144" s="33" t="str">
        <f>IF('VZP - KONTROLA'!R148="NE",IF(LEN('ÚHRADOVÝ KATALOG VZP - ZP'!B148)=0,UPPER('ÚHRADOVÝ KATALOG VZP - ZP'!A148),UPPER('ÚHRADOVÝ KATALOG VZP - ZP'!B148)),"")</f>
        <v/>
      </c>
      <c r="B144" s="33" t="str">
        <f>IF(LEN('ÚHRADOVÝ KATALOG VZP - ZP'!C148)&gt;0,UPPER(SUBSTITUTE('ÚHRADOVÝ KATALOG VZP - ZP'!C148,CHAR(10)," ")),"")</f>
        <v/>
      </c>
      <c r="C144" s="33" t="str">
        <f>IF(LEN('ÚHRADOVÝ KATALOG VZP - ZP'!D148)&gt;0,UPPER(SUBSTITUTE('ÚHRADOVÝ KATALOG VZP - ZP'!D148,CHAR(10)," ")),"")</f>
        <v/>
      </c>
      <c r="D144" s="33" t="str">
        <f>IF(LEN('ÚHRADOVÝ KATALOG VZP - ZP'!F148)&gt;0,UPPER('ÚHRADOVÝ KATALOG VZP - ZP'!F148),"")</f>
        <v/>
      </c>
      <c r="E144" s="33" t="str">
        <f>IF(LEN('ÚHRADOVÝ KATALOG VZP - ZP'!E148)&gt;0,UPPER('ÚHRADOVÝ KATALOG VZP - ZP'!E148),"")</f>
        <v/>
      </c>
      <c r="F144" s="33" t="str">
        <f>IF(LEN('ÚHRADOVÝ KATALOG VZP - ZP'!G148)&gt;0,UPPER('ÚHRADOVÝ KATALOG VZP - ZP'!G148),"")</f>
        <v/>
      </c>
      <c r="G144" s="33" t="str">
        <f>IF(LEN('ÚHRADOVÝ KATALOG VZP - ZP'!H148)&gt;0,UPPER('ÚHRADOVÝ KATALOG VZP - ZP'!H148),"")</f>
        <v/>
      </c>
      <c r="H144" s="33" t="str">
        <f>IF(LEN('ÚHRADOVÝ KATALOG VZP - ZP'!I148)&gt;0,UPPER('ÚHRADOVÝ KATALOG VZP - ZP'!I148),"")</f>
        <v/>
      </c>
      <c r="I144" s="19" t="str">
        <f>IF(LEN(KL!N144)&gt;0,ROUND(UPPER(KL!N144),2),"")</f>
        <v/>
      </c>
      <c r="J144" s="19" t="str">
        <f>IF('ÚHRADOVÝ KATALOG VZP - ZP'!N148&gt;0,ROUND(UPPER('ÚHRADOVÝ KATALOG VZP - ZP'!N148),2),"")</f>
        <v/>
      </c>
      <c r="K144" s="19"/>
      <c r="L144" s="33"/>
      <c r="M144" s="33"/>
      <c r="N144" s="33"/>
      <c r="O144" s="19"/>
      <c r="P144" s="33"/>
      <c r="Q144" s="33"/>
      <c r="R144" s="33"/>
      <c r="S144" s="33"/>
      <c r="T144" s="33" t="str">
        <f>IF(LEN(KL!P144)&gt;0,UPPER(KL!P144),"")</f>
        <v/>
      </c>
      <c r="U144" s="33"/>
      <c r="V144" s="19"/>
      <c r="W144" s="33" t="str">
        <f>IF(LEN('ÚHRADOVÝ KATALOG VZP - ZP'!Q148)&gt;0,UPPER('ÚHRADOVÝ KATALOG VZP - ZP'!Q148),"")</f>
        <v/>
      </c>
      <c r="X144" s="19"/>
      <c r="Y144" s="19"/>
      <c r="Z144" s="33" t="str">
        <f>IF(LEN('ÚHRADOVÝ KATALOG VZP - ZP'!P148)&gt;0,UPPER('ÚHRADOVÝ KATALOG VZP - ZP'!P148),"")</f>
        <v/>
      </c>
      <c r="AA144" s="33"/>
      <c r="AB144" s="33" t="str">
        <f>IF(LEN('ÚHRADOVÝ KATALOG VZP - ZP'!K148)&gt;0,UPPER('ÚHRADOVÝ KATALOG VZP - ZP'!K148),"")</f>
        <v/>
      </c>
      <c r="AC144" s="19" t="str">
        <f>IF(LEN('ÚHRADOVÝ KATALOG VZP - ZP'!L148)&gt;0,UPPER('ÚHRADOVÝ KATALOG VZP - ZP'!L148),"")</f>
        <v/>
      </c>
      <c r="AD144" s="19" t="str">
        <f>IF(LEN('ÚHRADOVÝ KATALOG VZP - ZP'!J148)&gt;0,UPPER('ÚHRADOVÝ KATALOG VZP - ZP'!J148),"")</f>
        <v/>
      </c>
      <c r="AE144" s="33"/>
      <c r="AF144" s="33"/>
      <c r="AG144" s="33" t="str">
        <f>IF(LEN('ÚHRADOVÝ KATALOG VZP - ZP'!M148)&gt;0,UPPER('ÚHRADOVÝ KATALOG VZP - ZP'!M148),"")</f>
        <v/>
      </c>
      <c r="AH144" s="33"/>
      <c r="AI144" s="33"/>
      <c r="AJ144" s="33"/>
    </row>
    <row r="145" spans="1:36" s="18" customFormat="1" x14ac:dyDescent="0.2">
      <c r="A145" s="33" t="str">
        <f>IF('VZP - KONTROLA'!R149="NE",IF(LEN('ÚHRADOVÝ KATALOG VZP - ZP'!B149)=0,UPPER('ÚHRADOVÝ KATALOG VZP - ZP'!A149),UPPER('ÚHRADOVÝ KATALOG VZP - ZP'!B149)),"")</f>
        <v/>
      </c>
      <c r="B145" s="33" t="str">
        <f>IF(LEN('ÚHRADOVÝ KATALOG VZP - ZP'!C149)&gt;0,UPPER(SUBSTITUTE('ÚHRADOVÝ KATALOG VZP - ZP'!C149,CHAR(10)," ")),"")</f>
        <v/>
      </c>
      <c r="C145" s="33" t="str">
        <f>IF(LEN('ÚHRADOVÝ KATALOG VZP - ZP'!D149)&gt;0,UPPER(SUBSTITUTE('ÚHRADOVÝ KATALOG VZP - ZP'!D149,CHAR(10)," ")),"")</f>
        <v/>
      </c>
      <c r="D145" s="33" t="str">
        <f>IF(LEN('ÚHRADOVÝ KATALOG VZP - ZP'!F149)&gt;0,UPPER('ÚHRADOVÝ KATALOG VZP - ZP'!F149),"")</f>
        <v/>
      </c>
      <c r="E145" s="33" t="str">
        <f>IF(LEN('ÚHRADOVÝ KATALOG VZP - ZP'!E149)&gt;0,UPPER('ÚHRADOVÝ KATALOG VZP - ZP'!E149),"")</f>
        <v/>
      </c>
      <c r="F145" s="33" t="str">
        <f>IF(LEN('ÚHRADOVÝ KATALOG VZP - ZP'!G149)&gt;0,UPPER('ÚHRADOVÝ KATALOG VZP - ZP'!G149),"")</f>
        <v/>
      </c>
      <c r="G145" s="33" t="str">
        <f>IF(LEN('ÚHRADOVÝ KATALOG VZP - ZP'!H149)&gt;0,UPPER('ÚHRADOVÝ KATALOG VZP - ZP'!H149),"")</f>
        <v/>
      </c>
      <c r="H145" s="33" t="str">
        <f>IF(LEN('ÚHRADOVÝ KATALOG VZP - ZP'!I149)&gt;0,UPPER('ÚHRADOVÝ KATALOG VZP - ZP'!I149),"")</f>
        <v/>
      </c>
      <c r="I145" s="19" t="str">
        <f>IF(LEN(KL!N145)&gt;0,ROUND(UPPER(KL!N145),2),"")</f>
        <v/>
      </c>
      <c r="J145" s="19" t="str">
        <f>IF('ÚHRADOVÝ KATALOG VZP - ZP'!N149&gt;0,ROUND(UPPER('ÚHRADOVÝ KATALOG VZP - ZP'!N149),2),"")</f>
        <v/>
      </c>
      <c r="K145" s="19"/>
      <c r="L145" s="33"/>
      <c r="M145" s="33"/>
      <c r="N145" s="33"/>
      <c r="O145" s="19"/>
      <c r="P145" s="33"/>
      <c r="Q145" s="33"/>
      <c r="R145" s="33"/>
      <c r="S145" s="33"/>
      <c r="T145" s="33" t="str">
        <f>IF(LEN(KL!P145)&gt;0,UPPER(KL!P145),"")</f>
        <v/>
      </c>
      <c r="U145" s="33"/>
      <c r="V145" s="19"/>
      <c r="W145" s="33" t="str">
        <f>IF(LEN('ÚHRADOVÝ KATALOG VZP - ZP'!Q149)&gt;0,UPPER('ÚHRADOVÝ KATALOG VZP - ZP'!Q149),"")</f>
        <v/>
      </c>
      <c r="X145" s="19"/>
      <c r="Y145" s="19"/>
      <c r="Z145" s="33" t="str">
        <f>IF(LEN('ÚHRADOVÝ KATALOG VZP - ZP'!P149)&gt;0,UPPER('ÚHRADOVÝ KATALOG VZP - ZP'!P149),"")</f>
        <v/>
      </c>
      <c r="AA145" s="33"/>
      <c r="AB145" s="33" t="str">
        <f>IF(LEN('ÚHRADOVÝ KATALOG VZP - ZP'!K149)&gt;0,UPPER('ÚHRADOVÝ KATALOG VZP - ZP'!K149),"")</f>
        <v/>
      </c>
      <c r="AC145" s="19" t="str">
        <f>IF(LEN('ÚHRADOVÝ KATALOG VZP - ZP'!L149)&gt;0,UPPER('ÚHRADOVÝ KATALOG VZP - ZP'!L149),"")</f>
        <v/>
      </c>
      <c r="AD145" s="19" t="str">
        <f>IF(LEN('ÚHRADOVÝ KATALOG VZP - ZP'!J149)&gt;0,UPPER('ÚHRADOVÝ KATALOG VZP - ZP'!J149),"")</f>
        <v/>
      </c>
      <c r="AE145" s="33"/>
      <c r="AF145" s="33"/>
      <c r="AG145" s="33" t="str">
        <f>IF(LEN('ÚHRADOVÝ KATALOG VZP - ZP'!M149)&gt;0,UPPER('ÚHRADOVÝ KATALOG VZP - ZP'!M149),"")</f>
        <v/>
      </c>
      <c r="AH145" s="33"/>
      <c r="AI145" s="33"/>
      <c r="AJ145" s="33"/>
    </row>
    <row r="146" spans="1:36" s="18" customFormat="1" x14ac:dyDescent="0.2">
      <c r="A146" s="33" t="str">
        <f>IF('VZP - KONTROLA'!R150="NE",IF(LEN('ÚHRADOVÝ KATALOG VZP - ZP'!B150)=0,UPPER('ÚHRADOVÝ KATALOG VZP - ZP'!A150),UPPER('ÚHRADOVÝ KATALOG VZP - ZP'!B150)),"")</f>
        <v/>
      </c>
      <c r="B146" s="33" t="str">
        <f>IF(LEN('ÚHRADOVÝ KATALOG VZP - ZP'!C150)&gt;0,UPPER(SUBSTITUTE('ÚHRADOVÝ KATALOG VZP - ZP'!C150,CHAR(10)," ")),"")</f>
        <v/>
      </c>
      <c r="C146" s="33" t="str">
        <f>IF(LEN('ÚHRADOVÝ KATALOG VZP - ZP'!D150)&gt;0,UPPER(SUBSTITUTE('ÚHRADOVÝ KATALOG VZP - ZP'!D150,CHAR(10)," ")),"")</f>
        <v/>
      </c>
      <c r="D146" s="33" t="str">
        <f>IF(LEN('ÚHRADOVÝ KATALOG VZP - ZP'!F150)&gt;0,UPPER('ÚHRADOVÝ KATALOG VZP - ZP'!F150),"")</f>
        <v/>
      </c>
      <c r="E146" s="33" t="str">
        <f>IF(LEN('ÚHRADOVÝ KATALOG VZP - ZP'!E150)&gt;0,UPPER('ÚHRADOVÝ KATALOG VZP - ZP'!E150),"")</f>
        <v/>
      </c>
      <c r="F146" s="33" t="str">
        <f>IF(LEN('ÚHRADOVÝ KATALOG VZP - ZP'!G150)&gt;0,UPPER('ÚHRADOVÝ KATALOG VZP - ZP'!G150),"")</f>
        <v/>
      </c>
      <c r="G146" s="33" t="str">
        <f>IF(LEN('ÚHRADOVÝ KATALOG VZP - ZP'!H150)&gt;0,UPPER('ÚHRADOVÝ KATALOG VZP - ZP'!H150),"")</f>
        <v/>
      </c>
      <c r="H146" s="33" t="str">
        <f>IF(LEN('ÚHRADOVÝ KATALOG VZP - ZP'!I150)&gt;0,UPPER('ÚHRADOVÝ KATALOG VZP - ZP'!I150),"")</f>
        <v/>
      </c>
      <c r="I146" s="19" t="str">
        <f>IF(LEN(KL!N146)&gt;0,ROUND(UPPER(KL!N146),2),"")</f>
        <v/>
      </c>
      <c r="J146" s="19" t="str">
        <f>IF('ÚHRADOVÝ KATALOG VZP - ZP'!N150&gt;0,ROUND(UPPER('ÚHRADOVÝ KATALOG VZP - ZP'!N150),2),"")</f>
        <v/>
      </c>
      <c r="K146" s="19"/>
      <c r="L146" s="33"/>
      <c r="M146" s="33"/>
      <c r="N146" s="33"/>
      <c r="O146" s="19"/>
      <c r="P146" s="33"/>
      <c r="Q146" s="33"/>
      <c r="R146" s="33"/>
      <c r="S146" s="33"/>
      <c r="T146" s="33" t="str">
        <f>IF(LEN(KL!P146)&gt;0,UPPER(KL!P146),"")</f>
        <v/>
      </c>
      <c r="U146" s="33"/>
      <c r="V146" s="19"/>
      <c r="W146" s="33" t="str">
        <f>IF(LEN('ÚHRADOVÝ KATALOG VZP - ZP'!Q150)&gt;0,UPPER('ÚHRADOVÝ KATALOG VZP - ZP'!Q150),"")</f>
        <v/>
      </c>
      <c r="X146" s="19"/>
      <c r="Y146" s="19"/>
      <c r="Z146" s="33" t="str">
        <f>IF(LEN('ÚHRADOVÝ KATALOG VZP - ZP'!P150)&gt;0,UPPER('ÚHRADOVÝ KATALOG VZP - ZP'!P150),"")</f>
        <v/>
      </c>
      <c r="AA146" s="33"/>
      <c r="AB146" s="33" t="str">
        <f>IF(LEN('ÚHRADOVÝ KATALOG VZP - ZP'!K150)&gt;0,UPPER('ÚHRADOVÝ KATALOG VZP - ZP'!K150),"")</f>
        <v/>
      </c>
      <c r="AC146" s="19" t="str">
        <f>IF(LEN('ÚHRADOVÝ KATALOG VZP - ZP'!L150)&gt;0,UPPER('ÚHRADOVÝ KATALOG VZP - ZP'!L150),"")</f>
        <v/>
      </c>
      <c r="AD146" s="19" t="str">
        <f>IF(LEN('ÚHRADOVÝ KATALOG VZP - ZP'!J150)&gt;0,UPPER('ÚHRADOVÝ KATALOG VZP - ZP'!J150),"")</f>
        <v/>
      </c>
      <c r="AE146" s="33"/>
      <c r="AF146" s="33"/>
      <c r="AG146" s="33" t="str">
        <f>IF(LEN('ÚHRADOVÝ KATALOG VZP - ZP'!M150)&gt;0,UPPER('ÚHRADOVÝ KATALOG VZP - ZP'!M150),"")</f>
        <v/>
      </c>
      <c r="AH146" s="33"/>
      <c r="AI146" s="33"/>
      <c r="AJ146" s="33"/>
    </row>
    <row r="147" spans="1:36" s="18" customFormat="1" x14ac:dyDescent="0.2">
      <c r="A147" s="33" t="str">
        <f>IF('VZP - KONTROLA'!R151="NE",IF(LEN('ÚHRADOVÝ KATALOG VZP - ZP'!B151)=0,UPPER('ÚHRADOVÝ KATALOG VZP - ZP'!A151),UPPER('ÚHRADOVÝ KATALOG VZP - ZP'!B151)),"")</f>
        <v/>
      </c>
      <c r="B147" s="33" t="str">
        <f>IF(LEN('ÚHRADOVÝ KATALOG VZP - ZP'!C151)&gt;0,UPPER(SUBSTITUTE('ÚHRADOVÝ KATALOG VZP - ZP'!C151,CHAR(10)," ")),"")</f>
        <v/>
      </c>
      <c r="C147" s="33" t="str">
        <f>IF(LEN('ÚHRADOVÝ KATALOG VZP - ZP'!D151)&gt;0,UPPER(SUBSTITUTE('ÚHRADOVÝ KATALOG VZP - ZP'!D151,CHAR(10)," ")),"")</f>
        <v/>
      </c>
      <c r="D147" s="33" t="str">
        <f>IF(LEN('ÚHRADOVÝ KATALOG VZP - ZP'!F151)&gt;0,UPPER('ÚHRADOVÝ KATALOG VZP - ZP'!F151),"")</f>
        <v/>
      </c>
      <c r="E147" s="33" t="str">
        <f>IF(LEN('ÚHRADOVÝ KATALOG VZP - ZP'!E151)&gt;0,UPPER('ÚHRADOVÝ KATALOG VZP - ZP'!E151),"")</f>
        <v/>
      </c>
      <c r="F147" s="33" t="str">
        <f>IF(LEN('ÚHRADOVÝ KATALOG VZP - ZP'!G151)&gt;0,UPPER('ÚHRADOVÝ KATALOG VZP - ZP'!G151),"")</f>
        <v/>
      </c>
      <c r="G147" s="33" t="str">
        <f>IF(LEN('ÚHRADOVÝ KATALOG VZP - ZP'!H151)&gt;0,UPPER('ÚHRADOVÝ KATALOG VZP - ZP'!H151),"")</f>
        <v/>
      </c>
      <c r="H147" s="33" t="str">
        <f>IF(LEN('ÚHRADOVÝ KATALOG VZP - ZP'!I151)&gt;0,UPPER('ÚHRADOVÝ KATALOG VZP - ZP'!I151),"")</f>
        <v/>
      </c>
      <c r="I147" s="19" t="str">
        <f>IF(LEN(KL!N147)&gt;0,ROUND(UPPER(KL!N147),2),"")</f>
        <v/>
      </c>
      <c r="J147" s="19" t="str">
        <f>IF('ÚHRADOVÝ KATALOG VZP - ZP'!N151&gt;0,ROUND(UPPER('ÚHRADOVÝ KATALOG VZP - ZP'!N151),2),"")</f>
        <v/>
      </c>
      <c r="K147" s="19"/>
      <c r="L147" s="33"/>
      <c r="M147" s="33"/>
      <c r="N147" s="33"/>
      <c r="O147" s="19"/>
      <c r="P147" s="33"/>
      <c r="Q147" s="33"/>
      <c r="R147" s="33"/>
      <c r="S147" s="33"/>
      <c r="T147" s="33" t="str">
        <f>IF(LEN(KL!P147)&gt;0,UPPER(KL!P147),"")</f>
        <v/>
      </c>
      <c r="U147" s="33"/>
      <c r="V147" s="19"/>
      <c r="W147" s="33" t="str">
        <f>IF(LEN('ÚHRADOVÝ KATALOG VZP - ZP'!Q151)&gt;0,UPPER('ÚHRADOVÝ KATALOG VZP - ZP'!Q151),"")</f>
        <v/>
      </c>
      <c r="X147" s="19"/>
      <c r="Y147" s="19"/>
      <c r="Z147" s="33" t="str">
        <f>IF(LEN('ÚHRADOVÝ KATALOG VZP - ZP'!P151)&gt;0,UPPER('ÚHRADOVÝ KATALOG VZP - ZP'!P151),"")</f>
        <v/>
      </c>
      <c r="AA147" s="33"/>
      <c r="AB147" s="33" t="str">
        <f>IF(LEN('ÚHRADOVÝ KATALOG VZP - ZP'!K151)&gt;0,UPPER('ÚHRADOVÝ KATALOG VZP - ZP'!K151),"")</f>
        <v/>
      </c>
      <c r="AC147" s="19" t="str">
        <f>IF(LEN('ÚHRADOVÝ KATALOG VZP - ZP'!L151)&gt;0,UPPER('ÚHRADOVÝ KATALOG VZP - ZP'!L151),"")</f>
        <v/>
      </c>
      <c r="AD147" s="19" t="str">
        <f>IF(LEN('ÚHRADOVÝ KATALOG VZP - ZP'!J151)&gt;0,UPPER('ÚHRADOVÝ KATALOG VZP - ZP'!J151),"")</f>
        <v/>
      </c>
      <c r="AE147" s="33"/>
      <c r="AF147" s="33"/>
      <c r="AG147" s="33" t="str">
        <f>IF(LEN('ÚHRADOVÝ KATALOG VZP - ZP'!M151)&gt;0,UPPER('ÚHRADOVÝ KATALOG VZP - ZP'!M151),"")</f>
        <v/>
      </c>
      <c r="AH147" s="33"/>
      <c r="AI147" s="33"/>
      <c r="AJ147" s="33"/>
    </row>
    <row r="148" spans="1:36" s="18" customFormat="1" x14ac:dyDescent="0.2">
      <c r="A148" s="33" t="str">
        <f>IF('VZP - KONTROLA'!R152="NE",IF(LEN('ÚHRADOVÝ KATALOG VZP - ZP'!B152)=0,UPPER('ÚHRADOVÝ KATALOG VZP - ZP'!A152),UPPER('ÚHRADOVÝ KATALOG VZP - ZP'!B152)),"")</f>
        <v/>
      </c>
      <c r="B148" s="33" t="str">
        <f>IF(LEN('ÚHRADOVÝ KATALOG VZP - ZP'!C152)&gt;0,UPPER(SUBSTITUTE('ÚHRADOVÝ KATALOG VZP - ZP'!C152,CHAR(10)," ")),"")</f>
        <v/>
      </c>
      <c r="C148" s="33" t="str">
        <f>IF(LEN('ÚHRADOVÝ KATALOG VZP - ZP'!D152)&gt;0,UPPER(SUBSTITUTE('ÚHRADOVÝ KATALOG VZP - ZP'!D152,CHAR(10)," ")),"")</f>
        <v/>
      </c>
      <c r="D148" s="33" t="str">
        <f>IF(LEN('ÚHRADOVÝ KATALOG VZP - ZP'!F152)&gt;0,UPPER('ÚHRADOVÝ KATALOG VZP - ZP'!F152),"")</f>
        <v/>
      </c>
      <c r="E148" s="33" t="str">
        <f>IF(LEN('ÚHRADOVÝ KATALOG VZP - ZP'!E152)&gt;0,UPPER('ÚHRADOVÝ KATALOG VZP - ZP'!E152),"")</f>
        <v/>
      </c>
      <c r="F148" s="33" t="str">
        <f>IF(LEN('ÚHRADOVÝ KATALOG VZP - ZP'!G152)&gt;0,UPPER('ÚHRADOVÝ KATALOG VZP - ZP'!G152),"")</f>
        <v/>
      </c>
      <c r="G148" s="33" t="str">
        <f>IF(LEN('ÚHRADOVÝ KATALOG VZP - ZP'!H152)&gt;0,UPPER('ÚHRADOVÝ KATALOG VZP - ZP'!H152),"")</f>
        <v/>
      </c>
      <c r="H148" s="33" t="str">
        <f>IF(LEN('ÚHRADOVÝ KATALOG VZP - ZP'!I152)&gt;0,UPPER('ÚHRADOVÝ KATALOG VZP - ZP'!I152),"")</f>
        <v/>
      </c>
      <c r="I148" s="19" t="str">
        <f>IF(LEN(KL!N148)&gt;0,ROUND(UPPER(KL!N148),2),"")</f>
        <v/>
      </c>
      <c r="J148" s="19" t="str">
        <f>IF('ÚHRADOVÝ KATALOG VZP - ZP'!N152&gt;0,ROUND(UPPER('ÚHRADOVÝ KATALOG VZP - ZP'!N152),2),"")</f>
        <v/>
      </c>
      <c r="K148" s="19"/>
      <c r="L148" s="33"/>
      <c r="M148" s="33"/>
      <c r="N148" s="33"/>
      <c r="O148" s="19"/>
      <c r="P148" s="33"/>
      <c r="Q148" s="33"/>
      <c r="R148" s="33"/>
      <c r="S148" s="33"/>
      <c r="T148" s="33" t="str">
        <f>IF(LEN(KL!P148)&gt;0,UPPER(KL!P148),"")</f>
        <v/>
      </c>
      <c r="U148" s="33"/>
      <c r="V148" s="19"/>
      <c r="W148" s="33" t="str">
        <f>IF(LEN('ÚHRADOVÝ KATALOG VZP - ZP'!Q152)&gt;0,UPPER('ÚHRADOVÝ KATALOG VZP - ZP'!Q152),"")</f>
        <v/>
      </c>
      <c r="X148" s="19"/>
      <c r="Y148" s="19"/>
      <c r="Z148" s="33" t="str">
        <f>IF(LEN('ÚHRADOVÝ KATALOG VZP - ZP'!P152)&gt;0,UPPER('ÚHRADOVÝ KATALOG VZP - ZP'!P152),"")</f>
        <v/>
      </c>
      <c r="AA148" s="33"/>
      <c r="AB148" s="33" t="str">
        <f>IF(LEN('ÚHRADOVÝ KATALOG VZP - ZP'!K152)&gt;0,UPPER('ÚHRADOVÝ KATALOG VZP - ZP'!K152),"")</f>
        <v/>
      </c>
      <c r="AC148" s="19" t="str">
        <f>IF(LEN('ÚHRADOVÝ KATALOG VZP - ZP'!L152)&gt;0,UPPER('ÚHRADOVÝ KATALOG VZP - ZP'!L152),"")</f>
        <v/>
      </c>
      <c r="AD148" s="19" t="str">
        <f>IF(LEN('ÚHRADOVÝ KATALOG VZP - ZP'!J152)&gt;0,UPPER('ÚHRADOVÝ KATALOG VZP - ZP'!J152),"")</f>
        <v/>
      </c>
      <c r="AE148" s="33"/>
      <c r="AF148" s="33"/>
      <c r="AG148" s="33" t="str">
        <f>IF(LEN('ÚHRADOVÝ KATALOG VZP - ZP'!M152)&gt;0,UPPER('ÚHRADOVÝ KATALOG VZP - ZP'!M152),"")</f>
        <v/>
      </c>
      <c r="AH148" s="33"/>
      <c r="AI148" s="33"/>
      <c r="AJ148" s="33"/>
    </row>
    <row r="149" spans="1:36" s="18" customFormat="1" x14ac:dyDescent="0.2">
      <c r="A149" s="33" t="str">
        <f>IF('VZP - KONTROLA'!R153="NE",IF(LEN('ÚHRADOVÝ KATALOG VZP - ZP'!B153)=0,UPPER('ÚHRADOVÝ KATALOG VZP - ZP'!A153),UPPER('ÚHRADOVÝ KATALOG VZP - ZP'!B153)),"")</f>
        <v/>
      </c>
      <c r="B149" s="33" t="str">
        <f>IF(LEN('ÚHRADOVÝ KATALOG VZP - ZP'!C153)&gt;0,UPPER(SUBSTITUTE('ÚHRADOVÝ KATALOG VZP - ZP'!C153,CHAR(10)," ")),"")</f>
        <v/>
      </c>
      <c r="C149" s="33" t="str">
        <f>IF(LEN('ÚHRADOVÝ KATALOG VZP - ZP'!D153)&gt;0,UPPER(SUBSTITUTE('ÚHRADOVÝ KATALOG VZP - ZP'!D153,CHAR(10)," ")),"")</f>
        <v/>
      </c>
      <c r="D149" s="33" t="str">
        <f>IF(LEN('ÚHRADOVÝ KATALOG VZP - ZP'!F153)&gt;0,UPPER('ÚHRADOVÝ KATALOG VZP - ZP'!F153),"")</f>
        <v/>
      </c>
      <c r="E149" s="33" t="str">
        <f>IF(LEN('ÚHRADOVÝ KATALOG VZP - ZP'!E153)&gt;0,UPPER('ÚHRADOVÝ KATALOG VZP - ZP'!E153),"")</f>
        <v/>
      </c>
      <c r="F149" s="33" t="str">
        <f>IF(LEN('ÚHRADOVÝ KATALOG VZP - ZP'!G153)&gt;0,UPPER('ÚHRADOVÝ KATALOG VZP - ZP'!G153),"")</f>
        <v/>
      </c>
      <c r="G149" s="33" t="str">
        <f>IF(LEN('ÚHRADOVÝ KATALOG VZP - ZP'!H153)&gt;0,UPPER('ÚHRADOVÝ KATALOG VZP - ZP'!H153),"")</f>
        <v/>
      </c>
      <c r="H149" s="33" t="str">
        <f>IF(LEN('ÚHRADOVÝ KATALOG VZP - ZP'!I153)&gt;0,UPPER('ÚHRADOVÝ KATALOG VZP - ZP'!I153),"")</f>
        <v/>
      </c>
      <c r="I149" s="19" t="str">
        <f>IF(LEN(KL!N149)&gt;0,ROUND(UPPER(KL!N149),2),"")</f>
        <v/>
      </c>
      <c r="J149" s="19" t="str">
        <f>IF('ÚHRADOVÝ KATALOG VZP - ZP'!N153&gt;0,ROUND(UPPER('ÚHRADOVÝ KATALOG VZP - ZP'!N153),2),"")</f>
        <v/>
      </c>
      <c r="K149" s="19"/>
      <c r="L149" s="33"/>
      <c r="M149" s="33"/>
      <c r="N149" s="33"/>
      <c r="O149" s="19"/>
      <c r="P149" s="33"/>
      <c r="Q149" s="33"/>
      <c r="R149" s="33"/>
      <c r="S149" s="33"/>
      <c r="T149" s="33" t="str">
        <f>IF(LEN(KL!P149)&gt;0,UPPER(KL!P149),"")</f>
        <v/>
      </c>
      <c r="U149" s="33"/>
      <c r="V149" s="19"/>
      <c r="W149" s="33" t="str">
        <f>IF(LEN('ÚHRADOVÝ KATALOG VZP - ZP'!Q153)&gt;0,UPPER('ÚHRADOVÝ KATALOG VZP - ZP'!Q153),"")</f>
        <v/>
      </c>
      <c r="X149" s="19"/>
      <c r="Y149" s="19"/>
      <c r="Z149" s="33" t="str">
        <f>IF(LEN('ÚHRADOVÝ KATALOG VZP - ZP'!P153)&gt;0,UPPER('ÚHRADOVÝ KATALOG VZP - ZP'!P153),"")</f>
        <v/>
      </c>
      <c r="AA149" s="33"/>
      <c r="AB149" s="33" t="str">
        <f>IF(LEN('ÚHRADOVÝ KATALOG VZP - ZP'!K153)&gt;0,UPPER('ÚHRADOVÝ KATALOG VZP - ZP'!K153),"")</f>
        <v/>
      </c>
      <c r="AC149" s="19" t="str">
        <f>IF(LEN('ÚHRADOVÝ KATALOG VZP - ZP'!L153)&gt;0,UPPER('ÚHRADOVÝ KATALOG VZP - ZP'!L153),"")</f>
        <v/>
      </c>
      <c r="AD149" s="19" t="str">
        <f>IF(LEN('ÚHRADOVÝ KATALOG VZP - ZP'!J153)&gt;0,UPPER('ÚHRADOVÝ KATALOG VZP - ZP'!J153),"")</f>
        <v/>
      </c>
      <c r="AE149" s="33"/>
      <c r="AF149" s="33"/>
      <c r="AG149" s="33" t="str">
        <f>IF(LEN('ÚHRADOVÝ KATALOG VZP - ZP'!M153)&gt;0,UPPER('ÚHRADOVÝ KATALOG VZP - ZP'!M153),"")</f>
        <v/>
      </c>
      <c r="AH149" s="33"/>
      <c r="AI149" s="33"/>
      <c r="AJ149" s="33"/>
    </row>
    <row r="150" spans="1:36" s="18" customFormat="1" x14ac:dyDescent="0.2">
      <c r="A150" s="33" t="str">
        <f>IF('VZP - KONTROLA'!R154="NE",IF(LEN('ÚHRADOVÝ KATALOG VZP - ZP'!B154)=0,UPPER('ÚHRADOVÝ KATALOG VZP - ZP'!A154),UPPER('ÚHRADOVÝ KATALOG VZP - ZP'!B154)),"")</f>
        <v/>
      </c>
      <c r="B150" s="33" t="str">
        <f>IF(LEN('ÚHRADOVÝ KATALOG VZP - ZP'!C154)&gt;0,UPPER(SUBSTITUTE('ÚHRADOVÝ KATALOG VZP - ZP'!C154,CHAR(10)," ")),"")</f>
        <v/>
      </c>
      <c r="C150" s="33" t="str">
        <f>IF(LEN('ÚHRADOVÝ KATALOG VZP - ZP'!D154)&gt;0,UPPER(SUBSTITUTE('ÚHRADOVÝ KATALOG VZP - ZP'!D154,CHAR(10)," ")),"")</f>
        <v/>
      </c>
      <c r="D150" s="33" t="str">
        <f>IF(LEN('ÚHRADOVÝ KATALOG VZP - ZP'!F154)&gt;0,UPPER('ÚHRADOVÝ KATALOG VZP - ZP'!F154),"")</f>
        <v/>
      </c>
      <c r="E150" s="33" t="str">
        <f>IF(LEN('ÚHRADOVÝ KATALOG VZP - ZP'!E154)&gt;0,UPPER('ÚHRADOVÝ KATALOG VZP - ZP'!E154),"")</f>
        <v/>
      </c>
      <c r="F150" s="33" t="str">
        <f>IF(LEN('ÚHRADOVÝ KATALOG VZP - ZP'!G154)&gt;0,UPPER('ÚHRADOVÝ KATALOG VZP - ZP'!G154),"")</f>
        <v/>
      </c>
      <c r="G150" s="33" t="str">
        <f>IF(LEN('ÚHRADOVÝ KATALOG VZP - ZP'!H154)&gt;0,UPPER('ÚHRADOVÝ KATALOG VZP - ZP'!H154),"")</f>
        <v/>
      </c>
      <c r="H150" s="33" t="str">
        <f>IF(LEN('ÚHRADOVÝ KATALOG VZP - ZP'!I154)&gt;0,UPPER('ÚHRADOVÝ KATALOG VZP - ZP'!I154),"")</f>
        <v/>
      </c>
      <c r="I150" s="19" t="str">
        <f>IF(LEN(KL!N150)&gt;0,ROUND(UPPER(KL!N150),2),"")</f>
        <v/>
      </c>
      <c r="J150" s="19" t="str">
        <f>IF('ÚHRADOVÝ KATALOG VZP - ZP'!N154&gt;0,ROUND(UPPER('ÚHRADOVÝ KATALOG VZP - ZP'!N154),2),"")</f>
        <v/>
      </c>
      <c r="K150" s="19"/>
      <c r="L150" s="33"/>
      <c r="M150" s="33"/>
      <c r="N150" s="33"/>
      <c r="O150" s="19"/>
      <c r="P150" s="33"/>
      <c r="Q150" s="33"/>
      <c r="R150" s="33"/>
      <c r="S150" s="33"/>
      <c r="T150" s="33" t="str">
        <f>IF(LEN(KL!P150)&gt;0,UPPER(KL!P150),"")</f>
        <v/>
      </c>
      <c r="U150" s="33"/>
      <c r="V150" s="19"/>
      <c r="W150" s="33" t="str">
        <f>IF(LEN('ÚHRADOVÝ KATALOG VZP - ZP'!Q154)&gt;0,UPPER('ÚHRADOVÝ KATALOG VZP - ZP'!Q154),"")</f>
        <v/>
      </c>
      <c r="X150" s="19"/>
      <c r="Y150" s="19"/>
      <c r="Z150" s="33" t="str">
        <f>IF(LEN('ÚHRADOVÝ KATALOG VZP - ZP'!P154)&gt;0,UPPER('ÚHRADOVÝ KATALOG VZP - ZP'!P154),"")</f>
        <v/>
      </c>
      <c r="AA150" s="33"/>
      <c r="AB150" s="33" t="str">
        <f>IF(LEN('ÚHRADOVÝ KATALOG VZP - ZP'!K154)&gt;0,UPPER('ÚHRADOVÝ KATALOG VZP - ZP'!K154),"")</f>
        <v/>
      </c>
      <c r="AC150" s="19" t="str">
        <f>IF(LEN('ÚHRADOVÝ KATALOG VZP - ZP'!L154)&gt;0,UPPER('ÚHRADOVÝ KATALOG VZP - ZP'!L154),"")</f>
        <v/>
      </c>
      <c r="AD150" s="19" t="str">
        <f>IF(LEN('ÚHRADOVÝ KATALOG VZP - ZP'!J154)&gt;0,UPPER('ÚHRADOVÝ KATALOG VZP - ZP'!J154),"")</f>
        <v/>
      </c>
      <c r="AE150" s="33"/>
      <c r="AF150" s="33"/>
      <c r="AG150" s="33" t="str">
        <f>IF(LEN('ÚHRADOVÝ KATALOG VZP - ZP'!M154)&gt;0,UPPER('ÚHRADOVÝ KATALOG VZP - ZP'!M154),"")</f>
        <v/>
      </c>
      <c r="AH150" s="33"/>
      <c r="AI150" s="33"/>
      <c r="AJ150" s="33"/>
    </row>
    <row r="151" spans="1:36" s="18" customFormat="1" x14ac:dyDescent="0.2">
      <c r="A151" s="33" t="str">
        <f>IF('VZP - KONTROLA'!R155="NE",IF(LEN('ÚHRADOVÝ KATALOG VZP - ZP'!B155)=0,UPPER('ÚHRADOVÝ KATALOG VZP - ZP'!A155),UPPER('ÚHRADOVÝ KATALOG VZP - ZP'!B155)),"")</f>
        <v/>
      </c>
      <c r="B151" s="33" t="str">
        <f>IF(LEN('ÚHRADOVÝ KATALOG VZP - ZP'!C155)&gt;0,UPPER(SUBSTITUTE('ÚHRADOVÝ KATALOG VZP - ZP'!C155,CHAR(10)," ")),"")</f>
        <v/>
      </c>
      <c r="C151" s="33" t="str">
        <f>IF(LEN('ÚHRADOVÝ KATALOG VZP - ZP'!D155)&gt;0,UPPER(SUBSTITUTE('ÚHRADOVÝ KATALOG VZP - ZP'!D155,CHAR(10)," ")),"")</f>
        <v/>
      </c>
      <c r="D151" s="33" t="str">
        <f>IF(LEN('ÚHRADOVÝ KATALOG VZP - ZP'!F155)&gt;0,UPPER('ÚHRADOVÝ KATALOG VZP - ZP'!F155),"")</f>
        <v/>
      </c>
      <c r="E151" s="33" t="str">
        <f>IF(LEN('ÚHRADOVÝ KATALOG VZP - ZP'!E155)&gt;0,UPPER('ÚHRADOVÝ KATALOG VZP - ZP'!E155),"")</f>
        <v/>
      </c>
      <c r="F151" s="33" t="str">
        <f>IF(LEN('ÚHRADOVÝ KATALOG VZP - ZP'!G155)&gt;0,UPPER('ÚHRADOVÝ KATALOG VZP - ZP'!G155),"")</f>
        <v/>
      </c>
      <c r="G151" s="33" t="str">
        <f>IF(LEN('ÚHRADOVÝ KATALOG VZP - ZP'!H155)&gt;0,UPPER('ÚHRADOVÝ KATALOG VZP - ZP'!H155),"")</f>
        <v/>
      </c>
      <c r="H151" s="33" t="str">
        <f>IF(LEN('ÚHRADOVÝ KATALOG VZP - ZP'!I155)&gt;0,UPPER('ÚHRADOVÝ KATALOG VZP - ZP'!I155),"")</f>
        <v/>
      </c>
      <c r="I151" s="19" t="str">
        <f>IF(LEN(KL!N151)&gt;0,ROUND(UPPER(KL!N151),2),"")</f>
        <v/>
      </c>
      <c r="J151" s="19" t="str">
        <f>IF('ÚHRADOVÝ KATALOG VZP - ZP'!N155&gt;0,ROUND(UPPER('ÚHRADOVÝ KATALOG VZP - ZP'!N155),2),"")</f>
        <v/>
      </c>
      <c r="K151" s="19"/>
      <c r="L151" s="33"/>
      <c r="M151" s="33"/>
      <c r="N151" s="33"/>
      <c r="O151" s="19"/>
      <c r="P151" s="33"/>
      <c r="Q151" s="33"/>
      <c r="R151" s="33"/>
      <c r="S151" s="33"/>
      <c r="T151" s="33" t="str">
        <f>IF(LEN(KL!P151)&gt;0,UPPER(KL!P151),"")</f>
        <v/>
      </c>
      <c r="U151" s="33"/>
      <c r="V151" s="19"/>
      <c r="W151" s="33" t="str">
        <f>IF(LEN('ÚHRADOVÝ KATALOG VZP - ZP'!Q155)&gt;0,UPPER('ÚHRADOVÝ KATALOG VZP - ZP'!Q155),"")</f>
        <v/>
      </c>
      <c r="X151" s="19"/>
      <c r="Y151" s="19"/>
      <c r="Z151" s="33" t="str">
        <f>IF(LEN('ÚHRADOVÝ KATALOG VZP - ZP'!P155)&gt;0,UPPER('ÚHRADOVÝ KATALOG VZP - ZP'!P155),"")</f>
        <v/>
      </c>
      <c r="AA151" s="33"/>
      <c r="AB151" s="33" t="str">
        <f>IF(LEN('ÚHRADOVÝ KATALOG VZP - ZP'!K155)&gt;0,UPPER('ÚHRADOVÝ KATALOG VZP - ZP'!K155),"")</f>
        <v/>
      </c>
      <c r="AC151" s="19" t="str">
        <f>IF(LEN('ÚHRADOVÝ KATALOG VZP - ZP'!L155)&gt;0,UPPER('ÚHRADOVÝ KATALOG VZP - ZP'!L155),"")</f>
        <v/>
      </c>
      <c r="AD151" s="19" t="str">
        <f>IF(LEN('ÚHRADOVÝ KATALOG VZP - ZP'!J155)&gt;0,UPPER('ÚHRADOVÝ KATALOG VZP - ZP'!J155),"")</f>
        <v/>
      </c>
      <c r="AE151" s="33"/>
      <c r="AF151" s="33"/>
      <c r="AG151" s="33" t="str">
        <f>IF(LEN('ÚHRADOVÝ KATALOG VZP - ZP'!M155)&gt;0,UPPER('ÚHRADOVÝ KATALOG VZP - ZP'!M155),"")</f>
        <v/>
      </c>
      <c r="AH151" s="33"/>
      <c r="AI151" s="33"/>
      <c r="AJ151" s="33"/>
    </row>
    <row r="152" spans="1:36" s="18" customFormat="1" x14ac:dyDescent="0.2">
      <c r="A152" s="33" t="str">
        <f>IF('VZP - KONTROLA'!R156="NE",IF(LEN('ÚHRADOVÝ KATALOG VZP - ZP'!B156)=0,UPPER('ÚHRADOVÝ KATALOG VZP - ZP'!A156),UPPER('ÚHRADOVÝ KATALOG VZP - ZP'!B156)),"")</f>
        <v/>
      </c>
      <c r="B152" s="33" t="str">
        <f>IF(LEN('ÚHRADOVÝ KATALOG VZP - ZP'!C156)&gt;0,UPPER(SUBSTITUTE('ÚHRADOVÝ KATALOG VZP - ZP'!C156,CHAR(10)," ")),"")</f>
        <v/>
      </c>
      <c r="C152" s="33" t="str">
        <f>IF(LEN('ÚHRADOVÝ KATALOG VZP - ZP'!D156)&gt;0,UPPER(SUBSTITUTE('ÚHRADOVÝ KATALOG VZP - ZP'!D156,CHAR(10)," ")),"")</f>
        <v/>
      </c>
      <c r="D152" s="33" t="str">
        <f>IF(LEN('ÚHRADOVÝ KATALOG VZP - ZP'!F156)&gt;0,UPPER('ÚHRADOVÝ KATALOG VZP - ZP'!F156),"")</f>
        <v/>
      </c>
      <c r="E152" s="33" t="str">
        <f>IF(LEN('ÚHRADOVÝ KATALOG VZP - ZP'!E156)&gt;0,UPPER('ÚHRADOVÝ KATALOG VZP - ZP'!E156),"")</f>
        <v/>
      </c>
      <c r="F152" s="33" t="str">
        <f>IF(LEN('ÚHRADOVÝ KATALOG VZP - ZP'!G156)&gt;0,UPPER('ÚHRADOVÝ KATALOG VZP - ZP'!G156),"")</f>
        <v/>
      </c>
      <c r="G152" s="33" t="str">
        <f>IF(LEN('ÚHRADOVÝ KATALOG VZP - ZP'!H156)&gt;0,UPPER('ÚHRADOVÝ KATALOG VZP - ZP'!H156),"")</f>
        <v/>
      </c>
      <c r="H152" s="33" t="str">
        <f>IF(LEN('ÚHRADOVÝ KATALOG VZP - ZP'!I156)&gt;0,UPPER('ÚHRADOVÝ KATALOG VZP - ZP'!I156),"")</f>
        <v/>
      </c>
      <c r="I152" s="19" t="str">
        <f>IF(LEN(KL!N152)&gt;0,ROUND(UPPER(KL!N152),2),"")</f>
        <v/>
      </c>
      <c r="J152" s="19" t="str">
        <f>IF('ÚHRADOVÝ KATALOG VZP - ZP'!N156&gt;0,ROUND(UPPER('ÚHRADOVÝ KATALOG VZP - ZP'!N156),2),"")</f>
        <v/>
      </c>
      <c r="K152" s="19"/>
      <c r="L152" s="33"/>
      <c r="M152" s="33"/>
      <c r="N152" s="33"/>
      <c r="O152" s="19"/>
      <c r="P152" s="33"/>
      <c r="Q152" s="33"/>
      <c r="R152" s="33"/>
      <c r="S152" s="33"/>
      <c r="T152" s="33" t="str">
        <f>IF(LEN(KL!P152)&gt;0,UPPER(KL!P152),"")</f>
        <v/>
      </c>
      <c r="U152" s="33"/>
      <c r="V152" s="19"/>
      <c r="W152" s="33" t="str">
        <f>IF(LEN('ÚHRADOVÝ KATALOG VZP - ZP'!Q156)&gt;0,UPPER('ÚHRADOVÝ KATALOG VZP - ZP'!Q156),"")</f>
        <v/>
      </c>
      <c r="X152" s="19"/>
      <c r="Y152" s="19"/>
      <c r="Z152" s="33" t="str">
        <f>IF(LEN('ÚHRADOVÝ KATALOG VZP - ZP'!P156)&gt;0,UPPER('ÚHRADOVÝ KATALOG VZP - ZP'!P156),"")</f>
        <v/>
      </c>
      <c r="AA152" s="33"/>
      <c r="AB152" s="33" t="str">
        <f>IF(LEN('ÚHRADOVÝ KATALOG VZP - ZP'!K156)&gt;0,UPPER('ÚHRADOVÝ KATALOG VZP - ZP'!K156),"")</f>
        <v/>
      </c>
      <c r="AC152" s="19" t="str">
        <f>IF(LEN('ÚHRADOVÝ KATALOG VZP - ZP'!L156)&gt;0,UPPER('ÚHRADOVÝ KATALOG VZP - ZP'!L156),"")</f>
        <v/>
      </c>
      <c r="AD152" s="19" t="str">
        <f>IF(LEN('ÚHRADOVÝ KATALOG VZP - ZP'!J156)&gt;0,UPPER('ÚHRADOVÝ KATALOG VZP - ZP'!J156),"")</f>
        <v/>
      </c>
      <c r="AE152" s="33"/>
      <c r="AF152" s="33"/>
      <c r="AG152" s="33" t="str">
        <f>IF(LEN('ÚHRADOVÝ KATALOG VZP - ZP'!M156)&gt;0,UPPER('ÚHRADOVÝ KATALOG VZP - ZP'!M156),"")</f>
        <v/>
      </c>
      <c r="AH152" s="33"/>
      <c r="AI152" s="33"/>
      <c r="AJ152" s="33"/>
    </row>
    <row r="153" spans="1:36" s="18" customFormat="1" x14ac:dyDescent="0.2">
      <c r="A153" s="33" t="str">
        <f>IF('VZP - KONTROLA'!R157="NE",IF(LEN('ÚHRADOVÝ KATALOG VZP - ZP'!B157)=0,UPPER('ÚHRADOVÝ KATALOG VZP - ZP'!A157),UPPER('ÚHRADOVÝ KATALOG VZP - ZP'!B157)),"")</f>
        <v/>
      </c>
      <c r="B153" s="33" t="str">
        <f>IF(LEN('ÚHRADOVÝ KATALOG VZP - ZP'!C157)&gt;0,UPPER(SUBSTITUTE('ÚHRADOVÝ KATALOG VZP - ZP'!C157,CHAR(10)," ")),"")</f>
        <v/>
      </c>
      <c r="C153" s="33" t="str">
        <f>IF(LEN('ÚHRADOVÝ KATALOG VZP - ZP'!D157)&gt;0,UPPER(SUBSTITUTE('ÚHRADOVÝ KATALOG VZP - ZP'!D157,CHAR(10)," ")),"")</f>
        <v/>
      </c>
      <c r="D153" s="33" t="str">
        <f>IF(LEN('ÚHRADOVÝ KATALOG VZP - ZP'!F157)&gt;0,UPPER('ÚHRADOVÝ KATALOG VZP - ZP'!F157),"")</f>
        <v/>
      </c>
      <c r="E153" s="33" t="str">
        <f>IF(LEN('ÚHRADOVÝ KATALOG VZP - ZP'!E157)&gt;0,UPPER('ÚHRADOVÝ KATALOG VZP - ZP'!E157),"")</f>
        <v/>
      </c>
      <c r="F153" s="33" t="str">
        <f>IF(LEN('ÚHRADOVÝ KATALOG VZP - ZP'!G157)&gt;0,UPPER('ÚHRADOVÝ KATALOG VZP - ZP'!G157),"")</f>
        <v/>
      </c>
      <c r="G153" s="33" t="str">
        <f>IF(LEN('ÚHRADOVÝ KATALOG VZP - ZP'!H157)&gt;0,UPPER('ÚHRADOVÝ KATALOG VZP - ZP'!H157),"")</f>
        <v/>
      </c>
      <c r="H153" s="33" t="str">
        <f>IF(LEN('ÚHRADOVÝ KATALOG VZP - ZP'!I157)&gt;0,UPPER('ÚHRADOVÝ KATALOG VZP - ZP'!I157),"")</f>
        <v/>
      </c>
      <c r="I153" s="19" t="str">
        <f>IF(LEN(KL!N153)&gt;0,ROUND(UPPER(KL!N153),2),"")</f>
        <v/>
      </c>
      <c r="J153" s="19" t="str">
        <f>IF('ÚHRADOVÝ KATALOG VZP - ZP'!N157&gt;0,ROUND(UPPER('ÚHRADOVÝ KATALOG VZP - ZP'!N157),2),"")</f>
        <v/>
      </c>
      <c r="K153" s="19"/>
      <c r="L153" s="33"/>
      <c r="M153" s="33"/>
      <c r="N153" s="33"/>
      <c r="O153" s="19"/>
      <c r="P153" s="33"/>
      <c r="Q153" s="33"/>
      <c r="R153" s="33"/>
      <c r="S153" s="33"/>
      <c r="T153" s="33" t="str">
        <f>IF(LEN(KL!P153)&gt;0,UPPER(KL!P153),"")</f>
        <v/>
      </c>
      <c r="U153" s="33"/>
      <c r="V153" s="19"/>
      <c r="W153" s="33" t="str">
        <f>IF(LEN('ÚHRADOVÝ KATALOG VZP - ZP'!Q157)&gt;0,UPPER('ÚHRADOVÝ KATALOG VZP - ZP'!Q157),"")</f>
        <v/>
      </c>
      <c r="X153" s="19"/>
      <c r="Y153" s="19"/>
      <c r="Z153" s="33" t="str">
        <f>IF(LEN('ÚHRADOVÝ KATALOG VZP - ZP'!P157)&gt;0,UPPER('ÚHRADOVÝ KATALOG VZP - ZP'!P157),"")</f>
        <v/>
      </c>
      <c r="AA153" s="33"/>
      <c r="AB153" s="33" t="str">
        <f>IF(LEN('ÚHRADOVÝ KATALOG VZP - ZP'!K157)&gt;0,UPPER('ÚHRADOVÝ KATALOG VZP - ZP'!K157),"")</f>
        <v/>
      </c>
      <c r="AC153" s="19" t="str">
        <f>IF(LEN('ÚHRADOVÝ KATALOG VZP - ZP'!L157)&gt;0,UPPER('ÚHRADOVÝ KATALOG VZP - ZP'!L157),"")</f>
        <v/>
      </c>
      <c r="AD153" s="19" t="str">
        <f>IF(LEN('ÚHRADOVÝ KATALOG VZP - ZP'!J157)&gt;0,UPPER('ÚHRADOVÝ KATALOG VZP - ZP'!J157),"")</f>
        <v/>
      </c>
      <c r="AE153" s="33"/>
      <c r="AF153" s="33"/>
      <c r="AG153" s="33" t="str">
        <f>IF(LEN('ÚHRADOVÝ KATALOG VZP - ZP'!M157)&gt;0,UPPER('ÚHRADOVÝ KATALOG VZP - ZP'!M157),"")</f>
        <v/>
      </c>
      <c r="AH153" s="33"/>
      <c r="AI153" s="33"/>
      <c r="AJ153" s="33"/>
    </row>
    <row r="154" spans="1:36" s="18" customFormat="1" x14ac:dyDescent="0.2">
      <c r="A154" s="33" t="str">
        <f>IF('VZP - KONTROLA'!R158="NE",IF(LEN('ÚHRADOVÝ KATALOG VZP - ZP'!B158)=0,UPPER('ÚHRADOVÝ KATALOG VZP - ZP'!A158),UPPER('ÚHRADOVÝ KATALOG VZP - ZP'!B158)),"")</f>
        <v/>
      </c>
      <c r="B154" s="33" t="str">
        <f>IF(LEN('ÚHRADOVÝ KATALOG VZP - ZP'!C158)&gt;0,UPPER(SUBSTITUTE('ÚHRADOVÝ KATALOG VZP - ZP'!C158,CHAR(10)," ")),"")</f>
        <v/>
      </c>
      <c r="C154" s="33" t="str">
        <f>IF(LEN('ÚHRADOVÝ KATALOG VZP - ZP'!D158)&gt;0,UPPER(SUBSTITUTE('ÚHRADOVÝ KATALOG VZP - ZP'!D158,CHAR(10)," ")),"")</f>
        <v/>
      </c>
      <c r="D154" s="33" t="str">
        <f>IF(LEN('ÚHRADOVÝ KATALOG VZP - ZP'!F158)&gt;0,UPPER('ÚHRADOVÝ KATALOG VZP - ZP'!F158),"")</f>
        <v/>
      </c>
      <c r="E154" s="33" t="str">
        <f>IF(LEN('ÚHRADOVÝ KATALOG VZP - ZP'!E158)&gt;0,UPPER('ÚHRADOVÝ KATALOG VZP - ZP'!E158),"")</f>
        <v/>
      </c>
      <c r="F154" s="33" t="str">
        <f>IF(LEN('ÚHRADOVÝ KATALOG VZP - ZP'!G158)&gt;0,UPPER('ÚHRADOVÝ KATALOG VZP - ZP'!G158),"")</f>
        <v/>
      </c>
      <c r="G154" s="33" t="str">
        <f>IF(LEN('ÚHRADOVÝ KATALOG VZP - ZP'!H158)&gt;0,UPPER('ÚHRADOVÝ KATALOG VZP - ZP'!H158),"")</f>
        <v/>
      </c>
      <c r="H154" s="33" t="str">
        <f>IF(LEN('ÚHRADOVÝ KATALOG VZP - ZP'!I158)&gt;0,UPPER('ÚHRADOVÝ KATALOG VZP - ZP'!I158),"")</f>
        <v/>
      </c>
      <c r="I154" s="19" t="str">
        <f>IF(LEN(KL!N154)&gt;0,ROUND(UPPER(KL!N154),2),"")</f>
        <v/>
      </c>
      <c r="J154" s="19" t="str">
        <f>IF('ÚHRADOVÝ KATALOG VZP - ZP'!N158&gt;0,ROUND(UPPER('ÚHRADOVÝ KATALOG VZP - ZP'!N158),2),"")</f>
        <v/>
      </c>
      <c r="K154" s="19"/>
      <c r="L154" s="33"/>
      <c r="M154" s="33"/>
      <c r="N154" s="33"/>
      <c r="O154" s="19"/>
      <c r="P154" s="33"/>
      <c r="Q154" s="33"/>
      <c r="R154" s="33"/>
      <c r="S154" s="33"/>
      <c r="T154" s="33" t="str">
        <f>IF(LEN(KL!P154)&gt;0,UPPER(KL!P154),"")</f>
        <v/>
      </c>
      <c r="U154" s="33"/>
      <c r="V154" s="19"/>
      <c r="W154" s="33" t="str">
        <f>IF(LEN('ÚHRADOVÝ KATALOG VZP - ZP'!Q158)&gt;0,UPPER('ÚHRADOVÝ KATALOG VZP - ZP'!Q158),"")</f>
        <v/>
      </c>
      <c r="X154" s="19"/>
      <c r="Y154" s="19"/>
      <c r="Z154" s="33" t="str">
        <f>IF(LEN('ÚHRADOVÝ KATALOG VZP - ZP'!P158)&gt;0,UPPER('ÚHRADOVÝ KATALOG VZP - ZP'!P158),"")</f>
        <v/>
      </c>
      <c r="AA154" s="33"/>
      <c r="AB154" s="33" t="str">
        <f>IF(LEN('ÚHRADOVÝ KATALOG VZP - ZP'!K158)&gt;0,UPPER('ÚHRADOVÝ KATALOG VZP - ZP'!K158),"")</f>
        <v/>
      </c>
      <c r="AC154" s="19" t="str">
        <f>IF(LEN('ÚHRADOVÝ KATALOG VZP - ZP'!L158)&gt;0,UPPER('ÚHRADOVÝ KATALOG VZP - ZP'!L158),"")</f>
        <v/>
      </c>
      <c r="AD154" s="19" t="str">
        <f>IF(LEN('ÚHRADOVÝ KATALOG VZP - ZP'!J158)&gt;0,UPPER('ÚHRADOVÝ KATALOG VZP - ZP'!J158),"")</f>
        <v/>
      </c>
      <c r="AE154" s="33"/>
      <c r="AF154" s="33"/>
      <c r="AG154" s="33" t="str">
        <f>IF(LEN('ÚHRADOVÝ KATALOG VZP - ZP'!M158)&gt;0,UPPER('ÚHRADOVÝ KATALOG VZP - ZP'!M158),"")</f>
        <v/>
      </c>
      <c r="AH154" s="33"/>
      <c r="AI154" s="33"/>
      <c r="AJ154" s="33"/>
    </row>
    <row r="155" spans="1:36" s="18" customFormat="1" x14ac:dyDescent="0.2">
      <c r="A155" s="33" t="str">
        <f>IF('VZP - KONTROLA'!R159="NE",IF(LEN('ÚHRADOVÝ KATALOG VZP - ZP'!B159)=0,UPPER('ÚHRADOVÝ KATALOG VZP - ZP'!A159),UPPER('ÚHRADOVÝ KATALOG VZP - ZP'!B159)),"")</f>
        <v/>
      </c>
      <c r="B155" s="33" t="str">
        <f>IF(LEN('ÚHRADOVÝ KATALOG VZP - ZP'!C159)&gt;0,UPPER(SUBSTITUTE('ÚHRADOVÝ KATALOG VZP - ZP'!C159,CHAR(10)," ")),"")</f>
        <v/>
      </c>
      <c r="C155" s="33" t="str">
        <f>IF(LEN('ÚHRADOVÝ KATALOG VZP - ZP'!D159)&gt;0,UPPER(SUBSTITUTE('ÚHRADOVÝ KATALOG VZP - ZP'!D159,CHAR(10)," ")),"")</f>
        <v/>
      </c>
      <c r="D155" s="33" t="str">
        <f>IF(LEN('ÚHRADOVÝ KATALOG VZP - ZP'!F159)&gt;0,UPPER('ÚHRADOVÝ KATALOG VZP - ZP'!F159),"")</f>
        <v/>
      </c>
      <c r="E155" s="33" t="str">
        <f>IF(LEN('ÚHRADOVÝ KATALOG VZP - ZP'!E159)&gt;0,UPPER('ÚHRADOVÝ KATALOG VZP - ZP'!E159),"")</f>
        <v/>
      </c>
      <c r="F155" s="33" t="str">
        <f>IF(LEN('ÚHRADOVÝ KATALOG VZP - ZP'!G159)&gt;0,UPPER('ÚHRADOVÝ KATALOG VZP - ZP'!G159),"")</f>
        <v/>
      </c>
      <c r="G155" s="33" t="str">
        <f>IF(LEN('ÚHRADOVÝ KATALOG VZP - ZP'!H159)&gt;0,UPPER('ÚHRADOVÝ KATALOG VZP - ZP'!H159),"")</f>
        <v/>
      </c>
      <c r="H155" s="33" t="str">
        <f>IF(LEN('ÚHRADOVÝ KATALOG VZP - ZP'!I159)&gt;0,UPPER('ÚHRADOVÝ KATALOG VZP - ZP'!I159),"")</f>
        <v/>
      </c>
      <c r="I155" s="19" t="str">
        <f>IF(LEN(KL!N155)&gt;0,ROUND(UPPER(KL!N155),2),"")</f>
        <v/>
      </c>
      <c r="J155" s="19" t="str">
        <f>IF('ÚHRADOVÝ KATALOG VZP - ZP'!N159&gt;0,ROUND(UPPER('ÚHRADOVÝ KATALOG VZP - ZP'!N159),2),"")</f>
        <v/>
      </c>
      <c r="K155" s="19"/>
      <c r="L155" s="33"/>
      <c r="M155" s="33"/>
      <c r="N155" s="33"/>
      <c r="O155" s="19"/>
      <c r="P155" s="33"/>
      <c r="Q155" s="33"/>
      <c r="R155" s="33"/>
      <c r="S155" s="33"/>
      <c r="T155" s="33" t="str">
        <f>IF(LEN(KL!P155)&gt;0,UPPER(KL!P155),"")</f>
        <v/>
      </c>
      <c r="U155" s="33"/>
      <c r="V155" s="19"/>
      <c r="W155" s="33" t="str">
        <f>IF(LEN('ÚHRADOVÝ KATALOG VZP - ZP'!Q159)&gt;0,UPPER('ÚHRADOVÝ KATALOG VZP - ZP'!Q159),"")</f>
        <v/>
      </c>
      <c r="X155" s="19"/>
      <c r="Y155" s="19"/>
      <c r="Z155" s="33" t="str">
        <f>IF(LEN('ÚHRADOVÝ KATALOG VZP - ZP'!P159)&gt;0,UPPER('ÚHRADOVÝ KATALOG VZP - ZP'!P159),"")</f>
        <v/>
      </c>
      <c r="AA155" s="33"/>
      <c r="AB155" s="33" t="str">
        <f>IF(LEN('ÚHRADOVÝ KATALOG VZP - ZP'!K159)&gt;0,UPPER('ÚHRADOVÝ KATALOG VZP - ZP'!K159),"")</f>
        <v/>
      </c>
      <c r="AC155" s="19" t="str">
        <f>IF(LEN('ÚHRADOVÝ KATALOG VZP - ZP'!L159)&gt;0,UPPER('ÚHRADOVÝ KATALOG VZP - ZP'!L159),"")</f>
        <v/>
      </c>
      <c r="AD155" s="19" t="str">
        <f>IF(LEN('ÚHRADOVÝ KATALOG VZP - ZP'!J159)&gt;0,UPPER('ÚHRADOVÝ KATALOG VZP - ZP'!J159),"")</f>
        <v/>
      </c>
      <c r="AE155" s="33"/>
      <c r="AF155" s="33"/>
      <c r="AG155" s="33" t="str">
        <f>IF(LEN('ÚHRADOVÝ KATALOG VZP - ZP'!M159)&gt;0,UPPER('ÚHRADOVÝ KATALOG VZP - ZP'!M159),"")</f>
        <v/>
      </c>
      <c r="AH155" s="33"/>
      <c r="AI155" s="33"/>
      <c r="AJ155" s="33"/>
    </row>
    <row r="156" spans="1:36" s="18" customFormat="1" x14ac:dyDescent="0.2">
      <c r="A156" s="33" t="str">
        <f>IF('VZP - KONTROLA'!R160="NE",IF(LEN('ÚHRADOVÝ KATALOG VZP - ZP'!B160)=0,UPPER('ÚHRADOVÝ KATALOG VZP - ZP'!A160),UPPER('ÚHRADOVÝ KATALOG VZP - ZP'!B160)),"")</f>
        <v/>
      </c>
      <c r="B156" s="33" t="str">
        <f>IF(LEN('ÚHRADOVÝ KATALOG VZP - ZP'!C160)&gt;0,UPPER(SUBSTITUTE('ÚHRADOVÝ KATALOG VZP - ZP'!C160,CHAR(10)," ")),"")</f>
        <v/>
      </c>
      <c r="C156" s="33" t="str">
        <f>IF(LEN('ÚHRADOVÝ KATALOG VZP - ZP'!D160)&gt;0,UPPER(SUBSTITUTE('ÚHRADOVÝ KATALOG VZP - ZP'!D160,CHAR(10)," ")),"")</f>
        <v/>
      </c>
      <c r="D156" s="33" t="str">
        <f>IF(LEN('ÚHRADOVÝ KATALOG VZP - ZP'!F160)&gt;0,UPPER('ÚHRADOVÝ KATALOG VZP - ZP'!F160),"")</f>
        <v/>
      </c>
      <c r="E156" s="33" t="str">
        <f>IF(LEN('ÚHRADOVÝ KATALOG VZP - ZP'!E160)&gt;0,UPPER('ÚHRADOVÝ KATALOG VZP - ZP'!E160),"")</f>
        <v/>
      </c>
      <c r="F156" s="33" t="str">
        <f>IF(LEN('ÚHRADOVÝ KATALOG VZP - ZP'!G160)&gt;0,UPPER('ÚHRADOVÝ KATALOG VZP - ZP'!G160),"")</f>
        <v/>
      </c>
      <c r="G156" s="33" t="str">
        <f>IF(LEN('ÚHRADOVÝ KATALOG VZP - ZP'!H160)&gt;0,UPPER('ÚHRADOVÝ KATALOG VZP - ZP'!H160),"")</f>
        <v/>
      </c>
      <c r="H156" s="33" t="str">
        <f>IF(LEN('ÚHRADOVÝ KATALOG VZP - ZP'!I160)&gt;0,UPPER('ÚHRADOVÝ KATALOG VZP - ZP'!I160),"")</f>
        <v/>
      </c>
      <c r="I156" s="19" t="str">
        <f>IF(LEN(KL!N156)&gt;0,ROUND(UPPER(KL!N156),2),"")</f>
        <v/>
      </c>
      <c r="J156" s="19" t="str">
        <f>IF('ÚHRADOVÝ KATALOG VZP - ZP'!N160&gt;0,ROUND(UPPER('ÚHRADOVÝ KATALOG VZP - ZP'!N160),2),"")</f>
        <v/>
      </c>
      <c r="K156" s="19"/>
      <c r="L156" s="33"/>
      <c r="M156" s="33"/>
      <c r="N156" s="33"/>
      <c r="O156" s="19"/>
      <c r="P156" s="33"/>
      <c r="Q156" s="33"/>
      <c r="R156" s="33"/>
      <c r="S156" s="33"/>
      <c r="T156" s="33" t="str">
        <f>IF(LEN(KL!P156)&gt;0,UPPER(KL!P156),"")</f>
        <v/>
      </c>
      <c r="U156" s="33"/>
      <c r="V156" s="19"/>
      <c r="W156" s="33" t="str">
        <f>IF(LEN('ÚHRADOVÝ KATALOG VZP - ZP'!Q160)&gt;0,UPPER('ÚHRADOVÝ KATALOG VZP - ZP'!Q160),"")</f>
        <v/>
      </c>
      <c r="X156" s="19"/>
      <c r="Y156" s="19"/>
      <c r="Z156" s="33" t="str">
        <f>IF(LEN('ÚHRADOVÝ KATALOG VZP - ZP'!P160)&gt;0,UPPER('ÚHRADOVÝ KATALOG VZP - ZP'!P160),"")</f>
        <v/>
      </c>
      <c r="AA156" s="33"/>
      <c r="AB156" s="33" t="str">
        <f>IF(LEN('ÚHRADOVÝ KATALOG VZP - ZP'!K160)&gt;0,UPPER('ÚHRADOVÝ KATALOG VZP - ZP'!K160),"")</f>
        <v/>
      </c>
      <c r="AC156" s="19" t="str">
        <f>IF(LEN('ÚHRADOVÝ KATALOG VZP - ZP'!L160)&gt;0,UPPER('ÚHRADOVÝ KATALOG VZP - ZP'!L160),"")</f>
        <v/>
      </c>
      <c r="AD156" s="19" t="str">
        <f>IF(LEN('ÚHRADOVÝ KATALOG VZP - ZP'!J160)&gt;0,UPPER('ÚHRADOVÝ KATALOG VZP - ZP'!J160),"")</f>
        <v/>
      </c>
      <c r="AE156" s="33"/>
      <c r="AF156" s="33"/>
      <c r="AG156" s="33" t="str">
        <f>IF(LEN('ÚHRADOVÝ KATALOG VZP - ZP'!M160)&gt;0,UPPER('ÚHRADOVÝ KATALOG VZP - ZP'!M160),"")</f>
        <v/>
      </c>
      <c r="AH156" s="33"/>
      <c r="AI156" s="33"/>
      <c r="AJ156" s="33"/>
    </row>
    <row r="157" spans="1:36" s="18" customFormat="1" x14ac:dyDescent="0.2">
      <c r="A157" s="33" t="str">
        <f>IF('VZP - KONTROLA'!R161="NE",IF(LEN('ÚHRADOVÝ KATALOG VZP - ZP'!B161)=0,UPPER('ÚHRADOVÝ KATALOG VZP - ZP'!A161),UPPER('ÚHRADOVÝ KATALOG VZP - ZP'!B161)),"")</f>
        <v/>
      </c>
      <c r="B157" s="33" t="str">
        <f>IF(LEN('ÚHRADOVÝ KATALOG VZP - ZP'!C161)&gt;0,UPPER(SUBSTITUTE('ÚHRADOVÝ KATALOG VZP - ZP'!C161,CHAR(10)," ")),"")</f>
        <v/>
      </c>
      <c r="C157" s="33" t="str">
        <f>IF(LEN('ÚHRADOVÝ KATALOG VZP - ZP'!D161)&gt;0,UPPER(SUBSTITUTE('ÚHRADOVÝ KATALOG VZP - ZP'!D161,CHAR(10)," ")),"")</f>
        <v/>
      </c>
      <c r="D157" s="33" t="str">
        <f>IF(LEN('ÚHRADOVÝ KATALOG VZP - ZP'!F161)&gt;0,UPPER('ÚHRADOVÝ KATALOG VZP - ZP'!F161),"")</f>
        <v/>
      </c>
      <c r="E157" s="33" t="str">
        <f>IF(LEN('ÚHRADOVÝ KATALOG VZP - ZP'!E161)&gt;0,UPPER('ÚHRADOVÝ KATALOG VZP - ZP'!E161),"")</f>
        <v/>
      </c>
      <c r="F157" s="33" t="str">
        <f>IF(LEN('ÚHRADOVÝ KATALOG VZP - ZP'!G161)&gt;0,UPPER('ÚHRADOVÝ KATALOG VZP - ZP'!G161),"")</f>
        <v/>
      </c>
      <c r="G157" s="33" t="str">
        <f>IF(LEN('ÚHRADOVÝ KATALOG VZP - ZP'!H161)&gt;0,UPPER('ÚHRADOVÝ KATALOG VZP - ZP'!H161),"")</f>
        <v/>
      </c>
      <c r="H157" s="33" t="str">
        <f>IF(LEN('ÚHRADOVÝ KATALOG VZP - ZP'!I161)&gt;0,UPPER('ÚHRADOVÝ KATALOG VZP - ZP'!I161),"")</f>
        <v/>
      </c>
      <c r="I157" s="19" t="str">
        <f>IF(LEN(KL!N157)&gt;0,ROUND(UPPER(KL!N157),2),"")</f>
        <v/>
      </c>
      <c r="J157" s="19" t="str">
        <f>IF('ÚHRADOVÝ KATALOG VZP - ZP'!N161&gt;0,ROUND(UPPER('ÚHRADOVÝ KATALOG VZP - ZP'!N161),2),"")</f>
        <v/>
      </c>
      <c r="K157" s="19"/>
      <c r="L157" s="33"/>
      <c r="M157" s="33"/>
      <c r="N157" s="33"/>
      <c r="O157" s="19"/>
      <c r="P157" s="33"/>
      <c r="Q157" s="33"/>
      <c r="R157" s="33"/>
      <c r="S157" s="33"/>
      <c r="T157" s="33" t="str">
        <f>IF(LEN(KL!P157)&gt;0,UPPER(KL!P157),"")</f>
        <v/>
      </c>
      <c r="U157" s="33"/>
      <c r="V157" s="19"/>
      <c r="W157" s="33" t="str">
        <f>IF(LEN('ÚHRADOVÝ KATALOG VZP - ZP'!Q161)&gt;0,UPPER('ÚHRADOVÝ KATALOG VZP - ZP'!Q161),"")</f>
        <v/>
      </c>
      <c r="X157" s="19"/>
      <c r="Y157" s="19"/>
      <c r="Z157" s="33" t="str">
        <f>IF(LEN('ÚHRADOVÝ KATALOG VZP - ZP'!P161)&gt;0,UPPER('ÚHRADOVÝ KATALOG VZP - ZP'!P161),"")</f>
        <v/>
      </c>
      <c r="AA157" s="33"/>
      <c r="AB157" s="33" t="str">
        <f>IF(LEN('ÚHRADOVÝ KATALOG VZP - ZP'!K161)&gt;0,UPPER('ÚHRADOVÝ KATALOG VZP - ZP'!K161),"")</f>
        <v/>
      </c>
      <c r="AC157" s="19" t="str">
        <f>IF(LEN('ÚHRADOVÝ KATALOG VZP - ZP'!L161)&gt;0,UPPER('ÚHRADOVÝ KATALOG VZP - ZP'!L161),"")</f>
        <v/>
      </c>
      <c r="AD157" s="19" t="str">
        <f>IF(LEN('ÚHRADOVÝ KATALOG VZP - ZP'!J161)&gt;0,UPPER('ÚHRADOVÝ KATALOG VZP - ZP'!J161),"")</f>
        <v/>
      </c>
      <c r="AE157" s="33"/>
      <c r="AF157" s="33"/>
      <c r="AG157" s="33" t="str">
        <f>IF(LEN('ÚHRADOVÝ KATALOG VZP - ZP'!M161)&gt;0,UPPER('ÚHRADOVÝ KATALOG VZP - ZP'!M161),"")</f>
        <v/>
      </c>
      <c r="AH157" s="33"/>
      <c r="AI157" s="33"/>
      <c r="AJ157" s="33"/>
    </row>
    <row r="158" spans="1:36" s="18" customFormat="1" x14ac:dyDescent="0.2">
      <c r="A158" s="33" t="str">
        <f>IF('VZP - KONTROLA'!R162="NE",IF(LEN('ÚHRADOVÝ KATALOG VZP - ZP'!B162)=0,UPPER('ÚHRADOVÝ KATALOG VZP - ZP'!A162),UPPER('ÚHRADOVÝ KATALOG VZP - ZP'!B162)),"")</f>
        <v/>
      </c>
      <c r="B158" s="33" t="str">
        <f>IF(LEN('ÚHRADOVÝ KATALOG VZP - ZP'!C162)&gt;0,UPPER(SUBSTITUTE('ÚHRADOVÝ KATALOG VZP - ZP'!C162,CHAR(10)," ")),"")</f>
        <v/>
      </c>
      <c r="C158" s="33" t="str">
        <f>IF(LEN('ÚHRADOVÝ KATALOG VZP - ZP'!D162)&gt;0,UPPER(SUBSTITUTE('ÚHRADOVÝ KATALOG VZP - ZP'!D162,CHAR(10)," ")),"")</f>
        <v/>
      </c>
      <c r="D158" s="33" t="str">
        <f>IF(LEN('ÚHRADOVÝ KATALOG VZP - ZP'!F162)&gt;0,UPPER('ÚHRADOVÝ KATALOG VZP - ZP'!F162),"")</f>
        <v/>
      </c>
      <c r="E158" s="33" t="str">
        <f>IF(LEN('ÚHRADOVÝ KATALOG VZP - ZP'!E162)&gt;0,UPPER('ÚHRADOVÝ KATALOG VZP - ZP'!E162),"")</f>
        <v/>
      </c>
      <c r="F158" s="33" t="str">
        <f>IF(LEN('ÚHRADOVÝ KATALOG VZP - ZP'!G162)&gt;0,UPPER('ÚHRADOVÝ KATALOG VZP - ZP'!G162),"")</f>
        <v/>
      </c>
      <c r="G158" s="33" t="str">
        <f>IF(LEN('ÚHRADOVÝ KATALOG VZP - ZP'!H162)&gt;0,UPPER('ÚHRADOVÝ KATALOG VZP - ZP'!H162),"")</f>
        <v/>
      </c>
      <c r="H158" s="33" t="str">
        <f>IF(LEN('ÚHRADOVÝ KATALOG VZP - ZP'!I162)&gt;0,UPPER('ÚHRADOVÝ KATALOG VZP - ZP'!I162),"")</f>
        <v/>
      </c>
      <c r="I158" s="19" t="str">
        <f>IF(LEN(KL!N158)&gt;0,ROUND(UPPER(KL!N158),2),"")</f>
        <v/>
      </c>
      <c r="J158" s="19" t="str">
        <f>IF('ÚHRADOVÝ KATALOG VZP - ZP'!N162&gt;0,ROUND(UPPER('ÚHRADOVÝ KATALOG VZP - ZP'!N162),2),"")</f>
        <v/>
      </c>
      <c r="K158" s="19"/>
      <c r="L158" s="33"/>
      <c r="M158" s="33"/>
      <c r="N158" s="33"/>
      <c r="O158" s="19"/>
      <c r="P158" s="33"/>
      <c r="Q158" s="33"/>
      <c r="R158" s="33"/>
      <c r="S158" s="33"/>
      <c r="T158" s="33" t="str">
        <f>IF(LEN(KL!P158)&gt;0,UPPER(KL!P158),"")</f>
        <v/>
      </c>
      <c r="U158" s="33"/>
      <c r="V158" s="19"/>
      <c r="W158" s="33" t="str">
        <f>IF(LEN('ÚHRADOVÝ KATALOG VZP - ZP'!Q162)&gt;0,UPPER('ÚHRADOVÝ KATALOG VZP - ZP'!Q162),"")</f>
        <v/>
      </c>
      <c r="X158" s="19"/>
      <c r="Y158" s="19"/>
      <c r="Z158" s="33" t="str">
        <f>IF(LEN('ÚHRADOVÝ KATALOG VZP - ZP'!P162)&gt;0,UPPER('ÚHRADOVÝ KATALOG VZP - ZP'!P162),"")</f>
        <v/>
      </c>
      <c r="AA158" s="33"/>
      <c r="AB158" s="33" t="str">
        <f>IF(LEN('ÚHRADOVÝ KATALOG VZP - ZP'!K162)&gt;0,UPPER('ÚHRADOVÝ KATALOG VZP - ZP'!K162),"")</f>
        <v/>
      </c>
      <c r="AC158" s="19" t="str">
        <f>IF(LEN('ÚHRADOVÝ KATALOG VZP - ZP'!L162)&gt;0,UPPER('ÚHRADOVÝ KATALOG VZP - ZP'!L162),"")</f>
        <v/>
      </c>
      <c r="AD158" s="19" t="str">
        <f>IF(LEN('ÚHRADOVÝ KATALOG VZP - ZP'!J162)&gt;0,UPPER('ÚHRADOVÝ KATALOG VZP - ZP'!J162),"")</f>
        <v/>
      </c>
      <c r="AE158" s="33"/>
      <c r="AF158" s="33"/>
      <c r="AG158" s="33" t="str">
        <f>IF(LEN('ÚHRADOVÝ KATALOG VZP - ZP'!M162)&gt;0,UPPER('ÚHRADOVÝ KATALOG VZP - ZP'!M162),"")</f>
        <v/>
      </c>
      <c r="AH158" s="33"/>
      <c r="AI158" s="33"/>
      <c r="AJ158" s="33"/>
    </row>
    <row r="159" spans="1:36" s="18" customFormat="1" x14ac:dyDescent="0.2">
      <c r="A159" s="33" t="str">
        <f>IF('VZP - KONTROLA'!R163="NE",IF(LEN('ÚHRADOVÝ KATALOG VZP - ZP'!B163)=0,UPPER('ÚHRADOVÝ KATALOG VZP - ZP'!A163),UPPER('ÚHRADOVÝ KATALOG VZP - ZP'!B163)),"")</f>
        <v/>
      </c>
      <c r="B159" s="33" t="str">
        <f>IF(LEN('ÚHRADOVÝ KATALOG VZP - ZP'!C163)&gt;0,UPPER(SUBSTITUTE('ÚHRADOVÝ KATALOG VZP - ZP'!C163,CHAR(10)," ")),"")</f>
        <v/>
      </c>
      <c r="C159" s="33" t="str">
        <f>IF(LEN('ÚHRADOVÝ KATALOG VZP - ZP'!D163)&gt;0,UPPER(SUBSTITUTE('ÚHRADOVÝ KATALOG VZP - ZP'!D163,CHAR(10)," ")),"")</f>
        <v/>
      </c>
      <c r="D159" s="33" t="str">
        <f>IF(LEN('ÚHRADOVÝ KATALOG VZP - ZP'!F163)&gt;0,UPPER('ÚHRADOVÝ KATALOG VZP - ZP'!F163),"")</f>
        <v/>
      </c>
      <c r="E159" s="33" t="str">
        <f>IF(LEN('ÚHRADOVÝ KATALOG VZP - ZP'!E163)&gt;0,UPPER('ÚHRADOVÝ KATALOG VZP - ZP'!E163),"")</f>
        <v/>
      </c>
      <c r="F159" s="33" t="str">
        <f>IF(LEN('ÚHRADOVÝ KATALOG VZP - ZP'!G163)&gt;0,UPPER('ÚHRADOVÝ KATALOG VZP - ZP'!G163),"")</f>
        <v/>
      </c>
      <c r="G159" s="33" t="str">
        <f>IF(LEN('ÚHRADOVÝ KATALOG VZP - ZP'!H163)&gt;0,UPPER('ÚHRADOVÝ KATALOG VZP - ZP'!H163),"")</f>
        <v/>
      </c>
      <c r="H159" s="33" t="str">
        <f>IF(LEN('ÚHRADOVÝ KATALOG VZP - ZP'!I163)&gt;0,UPPER('ÚHRADOVÝ KATALOG VZP - ZP'!I163),"")</f>
        <v/>
      </c>
      <c r="I159" s="19" t="str">
        <f>IF(LEN(KL!N159)&gt;0,ROUND(UPPER(KL!N159),2),"")</f>
        <v/>
      </c>
      <c r="J159" s="19" t="str">
        <f>IF('ÚHRADOVÝ KATALOG VZP - ZP'!N163&gt;0,ROUND(UPPER('ÚHRADOVÝ KATALOG VZP - ZP'!N163),2),"")</f>
        <v/>
      </c>
      <c r="K159" s="19"/>
      <c r="L159" s="33"/>
      <c r="M159" s="33"/>
      <c r="N159" s="33"/>
      <c r="O159" s="19"/>
      <c r="P159" s="33"/>
      <c r="Q159" s="33"/>
      <c r="R159" s="33"/>
      <c r="S159" s="33"/>
      <c r="T159" s="33" t="str">
        <f>IF(LEN(KL!P159)&gt;0,UPPER(KL!P159),"")</f>
        <v/>
      </c>
      <c r="U159" s="33"/>
      <c r="V159" s="19"/>
      <c r="W159" s="33" t="str">
        <f>IF(LEN('ÚHRADOVÝ KATALOG VZP - ZP'!Q163)&gt;0,UPPER('ÚHRADOVÝ KATALOG VZP - ZP'!Q163),"")</f>
        <v/>
      </c>
      <c r="X159" s="19"/>
      <c r="Y159" s="19"/>
      <c r="Z159" s="33" t="str">
        <f>IF(LEN('ÚHRADOVÝ KATALOG VZP - ZP'!P163)&gt;0,UPPER('ÚHRADOVÝ KATALOG VZP - ZP'!P163),"")</f>
        <v/>
      </c>
      <c r="AA159" s="33"/>
      <c r="AB159" s="33" t="str">
        <f>IF(LEN('ÚHRADOVÝ KATALOG VZP - ZP'!K163)&gt;0,UPPER('ÚHRADOVÝ KATALOG VZP - ZP'!K163),"")</f>
        <v/>
      </c>
      <c r="AC159" s="19" t="str">
        <f>IF(LEN('ÚHRADOVÝ KATALOG VZP - ZP'!L163)&gt;0,UPPER('ÚHRADOVÝ KATALOG VZP - ZP'!L163),"")</f>
        <v/>
      </c>
      <c r="AD159" s="19" t="str">
        <f>IF(LEN('ÚHRADOVÝ KATALOG VZP - ZP'!J163)&gt;0,UPPER('ÚHRADOVÝ KATALOG VZP - ZP'!J163),"")</f>
        <v/>
      </c>
      <c r="AE159" s="33"/>
      <c r="AF159" s="33"/>
      <c r="AG159" s="33" t="str">
        <f>IF(LEN('ÚHRADOVÝ KATALOG VZP - ZP'!M163)&gt;0,UPPER('ÚHRADOVÝ KATALOG VZP - ZP'!M163),"")</f>
        <v/>
      </c>
      <c r="AH159" s="33"/>
      <c r="AI159" s="33"/>
      <c r="AJ159" s="33"/>
    </row>
    <row r="160" spans="1:36" s="18" customFormat="1" x14ac:dyDescent="0.2">
      <c r="A160" s="33" t="str">
        <f>IF('VZP - KONTROLA'!R164="NE",IF(LEN('ÚHRADOVÝ KATALOG VZP - ZP'!B164)=0,UPPER('ÚHRADOVÝ KATALOG VZP - ZP'!A164),UPPER('ÚHRADOVÝ KATALOG VZP - ZP'!B164)),"")</f>
        <v/>
      </c>
      <c r="B160" s="33" t="str">
        <f>IF(LEN('ÚHRADOVÝ KATALOG VZP - ZP'!C164)&gt;0,UPPER(SUBSTITUTE('ÚHRADOVÝ KATALOG VZP - ZP'!C164,CHAR(10)," ")),"")</f>
        <v/>
      </c>
      <c r="C160" s="33" t="str">
        <f>IF(LEN('ÚHRADOVÝ KATALOG VZP - ZP'!D164)&gt;0,UPPER(SUBSTITUTE('ÚHRADOVÝ KATALOG VZP - ZP'!D164,CHAR(10)," ")),"")</f>
        <v/>
      </c>
      <c r="D160" s="33" t="str">
        <f>IF(LEN('ÚHRADOVÝ KATALOG VZP - ZP'!F164)&gt;0,UPPER('ÚHRADOVÝ KATALOG VZP - ZP'!F164),"")</f>
        <v/>
      </c>
      <c r="E160" s="33" t="str">
        <f>IF(LEN('ÚHRADOVÝ KATALOG VZP - ZP'!E164)&gt;0,UPPER('ÚHRADOVÝ KATALOG VZP - ZP'!E164),"")</f>
        <v/>
      </c>
      <c r="F160" s="33" t="str">
        <f>IF(LEN('ÚHRADOVÝ KATALOG VZP - ZP'!G164)&gt;0,UPPER('ÚHRADOVÝ KATALOG VZP - ZP'!G164),"")</f>
        <v/>
      </c>
      <c r="G160" s="33" t="str">
        <f>IF(LEN('ÚHRADOVÝ KATALOG VZP - ZP'!H164)&gt;0,UPPER('ÚHRADOVÝ KATALOG VZP - ZP'!H164),"")</f>
        <v/>
      </c>
      <c r="H160" s="33" t="str">
        <f>IF(LEN('ÚHRADOVÝ KATALOG VZP - ZP'!I164)&gt;0,UPPER('ÚHRADOVÝ KATALOG VZP - ZP'!I164),"")</f>
        <v/>
      </c>
      <c r="I160" s="19" t="str">
        <f>IF(LEN(KL!N160)&gt;0,ROUND(UPPER(KL!N160),2),"")</f>
        <v/>
      </c>
      <c r="J160" s="19" t="str">
        <f>IF('ÚHRADOVÝ KATALOG VZP - ZP'!N164&gt;0,ROUND(UPPER('ÚHRADOVÝ KATALOG VZP - ZP'!N164),2),"")</f>
        <v/>
      </c>
      <c r="K160" s="19"/>
      <c r="L160" s="33"/>
      <c r="M160" s="33"/>
      <c r="N160" s="33"/>
      <c r="O160" s="19"/>
      <c r="P160" s="33"/>
      <c r="Q160" s="33"/>
      <c r="R160" s="33"/>
      <c r="S160" s="33"/>
      <c r="T160" s="33" t="str">
        <f>IF(LEN(KL!P160)&gt;0,UPPER(KL!P160),"")</f>
        <v/>
      </c>
      <c r="U160" s="33"/>
      <c r="V160" s="19"/>
      <c r="W160" s="33" t="str">
        <f>IF(LEN('ÚHRADOVÝ KATALOG VZP - ZP'!Q164)&gt;0,UPPER('ÚHRADOVÝ KATALOG VZP - ZP'!Q164),"")</f>
        <v/>
      </c>
      <c r="X160" s="19"/>
      <c r="Y160" s="19"/>
      <c r="Z160" s="33" t="str">
        <f>IF(LEN('ÚHRADOVÝ KATALOG VZP - ZP'!P164)&gt;0,UPPER('ÚHRADOVÝ KATALOG VZP - ZP'!P164),"")</f>
        <v/>
      </c>
      <c r="AA160" s="33"/>
      <c r="AB160" s="33" t="str">
        <f>IF(LEN('ÚHRADOVÝ KATALOG VZP - ZP'!K164)&gt;0,UPPER('ÚHRADOVÝ KATALOG VZP - ZP'!K164),"")</f>
        <v/>
      </c>
      <c r="AC160" s="19" t="str">
        <f>IF(LEN('ÚHRADOVÝ KATALOG VZP - ZP'!L164)&gt;0,UPPER('ÚHRADOVÝ KATALOG VZP - ZP'!L164),"")</f>
        <v/>
      </c>
      <c r="AD160" s="19" t="str">
        <f>IF(LEN('ÚHRADOVÝ KATALOG VZP - ZP'!J164)&gt;0,UPPER('ÚHRADOVÝ KATALOG VZP - ZP'!J164),"")</f>
        <v/>
      </c>
      <c r="AE160" s="33"/>
      <c r="AF160" s="33"/>
      <c r="AG160" s="33" t="str">
        <f>IF(LEN('ÚHRADOVÝ KATALOG VZP - ZP'!M164)&gt;0,UPPER('ÚHRADOVÝ KATALOG VZP - ZP'!M164),"")</f>
        <v/>
      </c>
      <c r="AH160" s="33"/>
      <c r="AI160" s="33"/>
      <c r="AJ160" s="33"/>
    </row>
    <row r="161" spans="1:36" s="18" customFormat="1" x14ac:dyDescent="0.2">
      <c r="A161" s="33" t="str">
        <f>IF('VZP - KONTROLA'!R165="NE",IF(LEN('ÚHRADOVÝ KATALOG VZP - ZP'!B165)=0,UPPER('ÚHRADOVÝ KATALOG VZP - ZP'!A165),UPPER('ÚHRADOVÝ KATALOG VZP - ZP'!B165)),"")</f>
        <v/>
      </c>
      <c r="B161" s="33" t="str">
        <f>IF(LEN('ÚHRADOVÝ KATALOG VZP - ZP'!C165)&gt;0,UPPER(SUBSTITUTE('ÚHRADOVÝ KATALOG VZP - ZP'!C165,CHAR(10)," ")),"")</f>
        <v/>
      </c>
      <c r="C161" s="33" t="str">
        <f>IF(LEN('ÚHRADOVÝ KATALOG VZP - ZP'!D165)&gt;0,UPPER(SUBSTITUTE('ÚHRADOVÝ KATALOG VZP - ZP'!D165,CHAR(10)," ")),"")</f>
        <v/>
      </c>
      <c r="D161" s="33" t="str">
        <f>IF(LEN('ÚHRADOVÝ KATALOG VZP - ZP'!F165)&gt;0,UPPER('ÚHRADOVÝ KATALOG VZP - ZP'!F165),"")</f>
        <v/>
      </c>
      <c r="E161" s="33" t="str">
        <f>IF(LEN('ÚHRADOVÝ KATALOG VZP - ZP'!E165)&gt;0,UPPER('ÚHRADOVÝ KATALOG VZP - ZP'!E165),"")</f>
        <v/>
      </c>
      <c r="F161" s="33" t="str">
        <f>IF(LEN('ÚHRADOVÝ KATALOG VZP - ZP'!G165)&gt;0,UPPER('ÚHRADOVÝ KATALOG VZP - ZP'!G165),"")</f>
        <v/>
      </c>
      <c r="G161" s="33" t="str">
        <f>IF(LEN('ÚHRADOVÝ KATALOG VZP - ZP'!H165)&gt;0,UPPER('ÚHRADOVÝ KATALOG VZP - ZP'!H165),"")</f>
        <v/>
      </c>
      <c r="H161" s="33" t="str">
        <f>IF(LEN('ÚHRADOVÝ KATALOG VZP - ZP'!I165)&gt;0,UPPER('ÚHRADOVÝ KATALOG VZP - ZP'!I165),"")</f>
        <v/>
      </c>
      <c r="I161" s="19" t="str">
        <f>IF(LEN(KL!N161)&gt;0,ROUND(UPPER(KL!N161),2),"")</f>
        <v/>
      </c>
      <c r="J161" s="19" t="str">
        <f>IF('ÚHRADOVÝ KATALOG VZP - ZP'!N165&gt;0,ROUND(UPPER('ÚHRADOVÝ KATALOG VZP - ZP'!N165),2),"")</f>
        <v/>
      </c>
      <c r="K161" s="19"/>
      <c r="L161" s="33"/>
      <c r="M161" s="33"/>
      <c r="N161" s="33"/>
      <c r="O161" s="19"/>
      <c r="P161" s="33"/>
      <c r="Q161" s="33"/>
      <c r="R161" s="33"/>
      <c r="S161" s="33"/>
      <c r="T161" s="33" t="str">
        <f>IF(LEN(KL!P161)&gt;0,UPPER(KL!P161),"")</f>
        <v/>
      </c>
      <c r="U161" s="33"/>
      <c r="V161" s="19"/>
      <c r="W161" s="33" t="str">
        <f>IF(LEN('ÚHRADOVÝ KATALOG VZP - ZP'!Q165)&gt;0,UPPER('ÚHRADOVÝ KATALOG VZP - ZP'!Q165),"")</f>
        <v/>
      </c>
      <c r="X161" s="19"/>
      <c r="Y161" s="19"/>
      <c r="Z161" s="33" t="str">
        <f>IF(LEN('ÚHRADOVÝ KATALOG VZP - ZP'!P165)&gt;0,UPPER('ÚHRADOVÝ KATALOG VZP - ZP'!P165),"")</f>
        <v/>
      </c>
      <c r="AA161" s="33"/>
      <c r="AB161" s="33" t="str">
        <f>IF(LEN('ÚHRADOVÝ KATALOG VZP - ZP'!K165)&gt;0,UPPER('ÚHRADOVÝ KATALOG VZP - ZP'!K165),"")</f>
        <v/>
      </c>
      <c r="AC161" s="19" t="str">
        <f>IF(LEN('ÚHRADOVÝ KATALOG VZP - ZP'!L165)&gt;0,UPPER('ÚHRADOVÝ KATALOG VZP - ZP'!L165),"")</f>
        <v/>
      </c>
      <c r="AD161" s="19" t="str">
        <f>IF(LEN('ÚHRADOVÝ KATALOG VZP - ZP'!J165)&gt;0,UPPER('ÚHRADOVÝ KATALOG VZP - ZP'!J165),"")</f>
        <v/>
      </c>
      <c r="AE161" s="33"/>
      <c r="AF161" s="33"/>
      <c r="AG161" s="33" t="str">
        <f>IF(LEN('ÚHRADOVÝ KATALOG VZP - ZP'!M165)&gt;0,UPPER('ÚHRADOVÝ KATALOG VZP - ZP'!M165),"")</f>
        <v/>
      </c>
      <c r="AH161" s="33"/>
      <c r="AI161" s="33"/>
      <c r="AJ161" s="33"/>
    </row>
    <row r="162" spans="1:36" s="18" customFormat="1" x14ac:dyDescent="0.2">
      <c r="A162" s="33" t="str">
        <f>IF('VZP - KONTROLA'!R166="NE",IF(LEN('ÚHRADOVÝ KATALOG VZP - ZP'!B166)=0,UPPER('ÚHRADOVÝ KATALOG VZP - ZP'!A166),UPPER('ÚHRADOVÝ KATALOG VZP - ZP'!B166)),"")</f>
        <v/>
      </c>
      <c r="B162" s="33" t="str">
        <f>IF(LEN('ÚHRADOVÝ KATALOG VZP - ZP'!C166)&gt;0,UPPER(SUBSTITUTE('ÚHRADOVÝ KATALOG VZP - ZP'!C166,CHAR(10)," ")),"")</f>
        <v/>
      </c>
      <c r="C162" s="33" t="str">
        <f>IF(LEN('ÚHRADOVÝ KATALOG VZP - ZP'!D166)&gt;0,UPPER(SUBSTITUTE('ÚHRADOVÝ KATALOG VZP - ZP'!D166,CHAR(10)," ")),"")</f>
        <v/>
      </c>
      <c r="D162" s="33" t="str">
        <f>IF(LEN('ÚHRADOVÝ KATALOG VZP - ZP'!F166)&gt;0,UPPER('ÚHRADOVÝ KATALOG VZP - ZP'!F166),"")</f>
        <v/>
      </c>
      <c r="E162" s="33" t="str">
        <f>IF(LEN('ÚHRADOVÝ KATALOG VZP - ZP'!E166)&gt;0,UPPER('ÚHRADOVÝ KATALOG VZP - ZP'!E166),"")</f>
        <v/>
      </c>
      <c r="F162" s="33" t="str">
        <f>IF(LEN('ÚHRADOVÝ KATALOG VZP - ZP'!G166)&gt;0,UPPER('ÚHRADOVÝ KATALOG VZP - ZP'!G166),"")</f>
        <v/>
      </c>
      <c r="G162" s="33" t="str">
        <f>IF(LEN('ÚHRADOVÝ KATALOG VZP - ZP'!H166)&gt;0,UPPER('ÚHRADOVÝ KATALOG VZP - ZP'!H166),"")</f>
        <v/>
      </c>
      <c r="H162" s="33" t="str">
        <f>IF(LEN('ÚHRADOVÝ KATALOG VZP - ZP'!I166)&gt;0,UPPER('ÚHRADOVÝ KATALOG VZP - ZP'!I166),"")</f>
        <v/>
      </c>
      <c r="I162" s="19" t="str">
        <f>IF(LEN(KL!N162)&gt;0,ROUND(UPPER(KL!N162),2),"")</f>
        <v/>
      </c>
      <c r="J162" s="19" t="str">
        <f>IF('ÚHRADOVÝ KATALOG VZP - ZP'!N166&gt;0,ROUND(UPPER('ÚHRADOVÝ KATALOG VZP - ZP'!N166),2),"")</f>
        <v/>
      </c>
      <c r="K162" s="19"/>
      <c r="L162" s="33"/>
      <c r="M162" s="33"/>
      <c r="N162" s="33"/>
      <c r="O162" s="19"/>
      <c r="P162" s="33"/>
      <c r="Q162" s="33"/>
      <c r="R162" s="33"/>
      <c r="S162" s="33"/>
      <c r="T162" s="33" t="str">
        <f>IF(LEN(KL!P162)&gt;0,UPPER(KL!P162),"")</f>
        <v/>
      </c>
      <c r="U162" s="33"/>
      <c r="V162" s="19"/>
      <c r="W162" s="33" t="str">
        <f>IF(LEN('ÚHRADOVÝ KATALOG VZP - ZP'!Q166)&gt;0,UPPER('ÚHRADOVÝ KATALOG VZP - ZP'!Q166),"")</f>
        <v/>
      </c>
      <c r="X162" s="19"/>
      <c r="Y162" s="19"/>
      <c r="Z162" s="33" t="str">
        <f>IF(LEN('ÚHRADOVÝ KATALOG VZP - ZP'!P166)&gt;0,UPPER('ÚHRADOVÝ KATALOG VZP - ZP'!P166),"")</f>
        <v/>
      </c>
      <c r="AA162" s="33"/>
      <c r="AB162" s="33" t="str">
        <f>IF(LEN('ÚHRADOVÝ KATALOG VZP - ZP'!K166)&gt;0,UPPER('ÚHRADOVÝ KATALOG VZP - ZP'!K166),"")</f>
        <v/>
      </c>
      <c r="AC162" s="19" t="str">
        <f>IF(LEN('ÚHRADOVÝ KATALOG VZP - ZP'!L166)&gt;0,UPPER('ÚHRADOVÝ KATALOG VZP - ZP'!L166),"")</f>
        <v/>
      </c>
      <c r="AD162" s="19" t="str">
        <f>IF(LEN('ÚHRADOVÝ KATALOG VZP - ZP'!J166)&gt;0,UPPER('ÚHRADOVÝ KATALOG VZP - ZP'!J166),"")</f>
        <v/>
      </c>
      <c r="AE162" s="33"/>
      <c r="AF162" s="33"/>
      <c r="AG162" s="33" t="str">
        <f>IF(LEN('ÚHRADOVÝ KATALOG VZP - ZP'!M166)&gt;0,UPPER('ÚHRADOVÝ KATALOG VZP - ZP'!M166),"")</f>
        <v/>
      </c>
      <c r="AH162" s="33"/>
      <c r="AI162" s="33"/>
      <c r="AJ162" s="33"/>
    </row>
    <row r="163" spans="1:36" s="18" customFormat="1" x14ac:dyDescent="0.2">
      <c r="A163" s="33" t="str">
        <f>IF('VZP - KONTROLA'!R167="NE",IF(LEN('ÚHRADOVÝ KATALOG VZP - ZP'!B167)=0,UPPER('ÚHRADOVÝ KATALOG VZP - ZP'!A167),UPPER('ÚHRADOVÝ KATALOG VZP - ZP'!B167)),"")</f>
        <v/>
      </c>
      <c r="B163" s="33" t="str">
        <f>IF(LEN('ÚHRADOVÝ KATALOG VZP - ZP'!C167)&gt;0,UPPER(SUBSTITUTE('ÚHRADOVÝ KATALOG VZP - ZP'!C167,CHAR(10)," ")),"")</f>
        <v/>
      </c>
      <c r="C163" s="33" t="str">
        <f>IF(LEN('ÚHRADOVÝ KATALOG VZP - ZP'!D167)&gt;0,UPPER(SUBSTITUTE('ÚHRADOVÝ KATALOG VZP - ZP'!D167,CHAR(10)," ")),"")</f>
        <v/>
      </c>
      <c r="D163" s="33" t="str">
        <f>IF(LEN('ÚHRADOVÝ KATALOG VZP - ZP'!F167)&gt;0,UPPER('ÚHRADOVÝ KATALOG VZP - ZP'!F167),"")</f>
        <v/>
      </c>
      <c r="E163" s="33" t="str">
        <f>IF(LEN('ÚHRADOVÝ KATALOG VZP - ZP'!E167)&gt;0,UPPER('ÚHRADOVÝ KATALOG VZP - ZP'!E167),"")</f>
        <v/>
      </c>
      <c r="F163" s="33" t="str">
        <f>IF(LEN('ÚHRADOVÝ KATALOG VZP - ZP'!G167)&gt;0,UPPER('ÚHRADOVÝ KATALOG VZP - ZP'!G167),"")</f>
        <v/>
      </c>
      <c r="G163" s="33" t="str">
        <f>IF(LEN('ÚHRADOVÝ KATALOG VZP - ZP'!H167)&gt;0,UPPER('ÚHRADOVÝ KATALOG VZP - ZP'!H167),"")</f>
        <v/>
      </c>
      <c r="H163" s="33" t="str">
        <f>IF(LEN('ÚHRADOVÝ KATALOG VZP - ZP'!I167)&gt;0,UPPER('ÚHRADOVÝ KATALOG VZP - ZP'!I167),"")</f>
        <v/>
      </c>
      <c r="I163" s="19" t="str">
        <f>IF(LEN(KL!N163)&gt;0,ROUND(UPPER(KL!N163),2),"")</f>
        <v/>
      </c>
      <c r="J163" s="19" t="str">
        <f>IF('ÚHRADOVÝ KATALOG VZP - ZP'!N167&gt;0,ROUND(UPPER('ÚHRADOVÝ KATALOG VZP - ZP'!N167),2),"")</f>
        <v/>
      </c>
      <c r="K163" s="19"/>
      <c r="L163" s="33"/>
      <c r="M163" s="33"/>
      <c r="N163" s="33"/>
      <c r="O163" s="19"/>
      <c r="P163" s="33"/>
      <c r="Q163" s="33"/>
      <c r="R163" s="33"/>
      <c r="S163" s="33"/>
      <c r="T163" s="33" t="str">
        <f>IF(LEN(KL!P163)&gt;0,UPPER(KL!P163),"")</f>
        <v/>
      </c>
      <c r="U163" s="33"/>
      <c r="V163" s="19"/>
      <c r="W163" s="33" t="str">
        <f>IF(LEN('ÚHRADOVÝ KATALOG VZP - ZP'!Q167)&gt;0,UPPER('ÚHRADOVÝ KATALOG VZP - ZP'!Q167),"")</f>
        <v/>
      </c>
      <c r="X163" s="19"/>
      <c r="Y163" s="19"/>
      <c r="Z163" s="33" t="str">
        <f>IF(LEN('ÚHRADOVÝ KATALOG VZP - ZP'!P167)&gt;0,UPPER('ÚHRADOVÝ KATALOG VZP - ZP'!P167),"")</f>
        <v/>
      </c>
      <c r="AA163" s="33"/>
      <c r="AB163" s="33" t="str">
        <f>IF(LEN('ÚHRADOVÝ KATALOG VZP - ZP'!K167)&gt;0,UPPER('ÚHRADOVÝ KATALOG VZP - ZP'!K167),"")</f>
        <v/>
      </c>
      <c r="AC163" s="19" t="str">
        <f>IF(LEN('ÚHRADOVÝ KATALOG VZP - ZP'!L167)&gt;0,UPPER('ÚHRADOVÝ KATALOG VZP - ZP'!L167),"")</f>
        <v/>
      </c>
      <c r="AD163" s="19" t="str">
        <f>IF(LEN('ÚHRADOVÝ KATALOG VZP - ZP'!J167)&gt;0,UPPER('ÚHRADOVÝ KATALOG VZP - ZP'!J167),"")</f>
        <v/>
      </c>
      <c r="AE163" s="33"/>
      <c r="AF163" s="33"/>
      <c r="AG163" s="33" t="str">
        <f>IF(LEN('ÚHRADOVÝ KATALOG VZP - ZP'!M167)&gt;0,UPPER('ÚHRADOVÝ KATALOG VZP - ZP'!M167),"")</f>
        <v/>
      </c>
      <c r="AH163" s="33"/>
      <c r="AI163" s="33"/>
      <c r="AJ163" s="33"/>
    </row>
    <row r="164" spans="1:36" s="18" customFormat="1" x14ac:dyDescent="0.2">
      <c r="A164" s="33" t="str">
        <f>IF('VZP - KONTROLA'!R168="NE",IF(LEN('ÚHRADOVÝ KATALOG VZP - ZP'!B168)=0,UPPER('ÚHRADOVÝ KATALOG VZP - ZP'!A168),UPPER('ÚHRADOVÝ KATALOG VZP - ZP'!B168)),"")</f>
        <v/>
      </c>
      <c r="B164" s="33" t="str">
        <f>IF(LEN('ÚHRADOVÝ KATALOG VZP - ZP'!C168)&gt;0,UPPER(SUBSTITUTE('ÚHRADOVÝ KATALOG VZP - ZP'!C168,CHAR(10)," ")),"")</f>
        <v/>
      </c>
      <c r="C164" s="33" t="str">
        <f>IF(LEN('ÚHRADOVÝ KATALOG VZP - ZP'!D168)&gt;0,UPPER(SUBSTITUTE('ÚHRADOVÝ KATALOG VZP - ZP'!D168,CHAR(10)," ")),"")</f>
        <v/>
      </c>
      <c r="D164" s="33" t="str">
        <f>IF(LEN('ÚHRADOVÝ KATALOG VZP - ZP'!F168)&gt;0,UPPER('ÚHRADOVÝ KATALOG VZP - ZP'!F168),"")</f>
        <v/>
      </c>
      <c r="E164" s="33" t="str">
        <f>IF(LEN('ÚHRADOVÝ KATALOG VZP - ZP'!E168)&gt;0,UPPER('ÚHRADOVÝ KATALOG VZP - ZP'!E168),"")</f>
        <v/>
      </c>
      <c r="F164" s="33" t="str">
        <f>IF(LEN('ÚHRADOVÝ KATALOG VZP - ZP'!G168)&gt;0,UPPER('ÚHRADOVÝ KATALOG VZP - ZP'!G168),"")</f>
        <v/>
      </c>
      <c r="G164" s="33" t="str">
        <f>IF(LEN('ÚHRADOVÝ KATALOG VZP - ZP'!H168)&gt;0,UPPER('ÚHRADOVÝ KATALOG VZP - ZP'!H168),"")</f>
        <v/>
      </c>
      <c r="H164" s="33" t="str">
        <f>IF(LEN('ÚHRADOVÝ KATALOG VZP - ZP'!I168)&gt;0,UPPER('ÚHRADOVÝ KATALOG VZP - ZP'!I168),"")</f>
        <v/>
      </c>
      <c r="I164" s="19" t="str">
        <f>IF(LEN(KL!N164)&gt;0,ROUND(UPPER(KL!N164),2),"")</f>
        <v/>
      </c>
      <c r="J164" s="19" t="str">
        <f>IF('ÚHRADOVÝ KATALOG VZP - ZP'!N168&gt;0,ROUND(UPPER('ÚHRADOVÝ KATALOG VZP - ZP'!N168),2),"")</f>
        <v/>
      </c>
      <c r="K164" s="19"/>
      <c r="L164" s="33"/>
      <c r="M164" s="33"/>
      <c r="N164" s="33"/>
      <c r="O164" s="19"/>
      <c r="P164" s="33"/>
      <c r="Q164" s="33"/>
      <c r="R164" s="33"/>
      <c r="S164" s="33"/>
      <c r="T164" s="33" t="str">
        <f>IF(LEN(KL!P164)&gt;0,UPPER(KL!P164),"")</f>
        <v/>
      </c>
      <c r="U164" s="33"/>
      <c r="V164" s="19"/>
      <c r="W164" s="33" t="str">
        <f>IF(LEN('ÚHRADOVÝ KATALOG VZP - ZP'!Q168)&gt;0,UPPER('ÚHRADOVÝ KATALOG VZP - ZP'!Q168),"")</f>
        <v/>
      </c>
      <c r="X164" s="19"/>
      <c r="Y164" s="19"/>
      <c r="Z164" s="33" t="str">
        <f>IF(LEN('ÚHRADOVÝ KATALOG VZP - ZP'!P168)&gt;0,UPPER('ÚHRADOVÝ KATALOG VZP - ZP'!P168),"")</f>
        <v/>
      </c>
      <c r="AA164" s="33"/>
      <c r="AB164" s="33" t="str">
        <f>IF(LEN('ÚHRADOVÝ KATALOG VZP - ZP'!K168)&gt;0,UPPER('ÚHRADOVÝ KATALOG VZP - ZP'!K168),"")</f>
        <v/>
      </c>
      <c r="AC164" s="19" t="str">
        <f>IF(LEN('ÚHRADOVÝ KATALOG VZP - ZP'!L168)&gt;0,UPPER('ÚHRADOVÝ KATALOG VZP - ZP'!L168),"")</f>
        <v/>
      </c>
      <c r="AD164" s="19" t="str">
        <f>IF(LEN('ÚHRADOVÝ KATALOG VZP - ZP'!J168)&gt;0,UPPER('ÚHRADOVÝ KATALOG VZP - ZP'!J168),"")</f>
        <v/>
      </c>
      <c r="AE164" s="33"/>
      <c r="AF164" s="33"/>
      <c r="AG164" s="33" t="str">
        <f>IF(LEN('ÚHRADOVÝ KATALOG VZP - ZP'!M168)&gt;0,UPPER('ÚHRADOVÝ KATALOG VZP - ZP'!M168),"")</f>
        <v/>
      </c>
      <c r="AH164" s="33"/>
      <c r="AI164" s="33"/>
      <c r="AJ164" s="33"/>
    </row>
    <row r="165" spans="1:36" s="18" customFormat="1" x14ac:dyDescent="0.2">
      <c r="A165" s="33" t="str">
        <f>IF('VZP - KONTROLA'!R169="NE",IF(LEN('ÚHRADOVÝ KATALOG VZP - ZP'!B169)=0,UPPER('ÚHRADOVÝ KATALOG VZP - ZP'!A169),UPPER('ÚHRADOVÝ KATALOG VZP - ZP'!B169)),"")</f>
        <v/>
      </c>
      <c r="B165" s="33" t="str">
        <f>IF(LEN('ÚHRADOVÝ KATALOG VZP - ZP'!C169)&gt;0,UPPER(SUBSTITUTE('ÚHRADOVÝ KATALOG VZP - ZP'!C169,CHAR(10)," ")),"")</f>
        <v/>
      </c>
      <c r="C165" s="33" t="str">
        <f>IF(LEN('ÚHRADOVÝ KATALOG VZP - ZP'!D169)&gt;0,UPPER(SUBSTITUTE('ÚHRADOVÝ KATALOG VZP - ZP'!D169,CHAR(10)," ")),"")</f>
        <v/>
      </c>
      <c r="D165" s="33" t="str">
        <f>IF(LEN('ÚHRADOVÝ KATALOG VZP - ZP'!F169)&gt;0,UPPER('ÚHRADOVÝ KATALOG VZP - ZP'!F169),"")</f>
        <v/>
      </c>
      <c r="E165" s="33" t="str">
        <f>IF(LEN('ÚHRADOVÝ KATALOG VZP - ZP'!E169)&gt;0,UPPER('ÚHRADOVÝ KATALOG VZP - ZP'!E169),"")</f>
        <v/>
      </c>
      <c r="F165" s="33" t="str">
        <f>IF(LEN('ÚHRADOVÝ KATALOG VZP - ZP'!G169)&gt;0,UPPER('ÚHRADOVÝ KATALOG VZP - ZP'!G169),"")</f>
        <v/>
      </c>
      <c r="G165" s="33" t="str">
        <f>IF(LEN('ÚHRADOVÝ KATALOG VZP - ZP'!H169)&gt;0,UPPER('ÚHRADOVÝ KATALOG VZP - ZP'!H169),"")</f>
        <v/>
      </c>
      <c r="H165" s="33" t="str">
        <f>IF(LEN('ÚHRADOVÝ KATALOG VZP - ZP'!I169)&gt;0,UPPER('ÚHRADOVÝ KATALOG VZP - ZP'!I169),"")</f>
        <v/>
      </c>
      <c r="I165" s="19" t="str">
        <f>IF(LEN(KL!N165)&gt;0,ROUND(UPPER(KL!N165),2),"")</f>
        <v/>
      </c>
      <c r="J165" s="19" t="str">
        <f>IF('ÚHRADOVÝ KATALOG VZP - ZP'!N169&gt;0,ROUND(UPPER('ÚHRADOVÝ KATALOG VZP - ZP'!N169),2),"")</f>
        <v/>
      </c>
      <c r="K165" s="19"/>
      <c r="L165" s="33"/>
      <c r="M165" s="33"/>
      <c r="N165" s="33"/>
      <c r="O165" s="19"/>
      <c r="P165" s="33"/>
      <c r="Q165" s="33"/>
      <c r="R165" s="33"/>
      <c r="S165" s="33"/>
      <c r="T165" s="33" t="str">
        <f>IF(LEN(KL!P165)&gt;0,UPPER(KL!P165),"")</f>
        <v/>
      </c>
      <c r="U165" s="33"/>
      <c r="V165" s="19"/>
      <c r="W165" s="33" t="str">
        <f>IF(LEN('ÚHRADOVÝ KATALOG VZP - ZP'!Q169)&gt;0,UPPER('ÚHRADOVÝ KATALOG VZP - ZP'!Q169),"")</f>
        <v/>
      </c>
      <c r="X165" s="19"/>
      <c r="Y165" s="19"/>
      <c r="Z165" s="33" t="str">
        <f>IF(LEN('ÚHRADOVÝ KATALOG VZP - ZP'!P169)&gt;0,UPPER('ÚHRADOVÝ KATALOG VZP - ZP'!P169),"")</f>
        <v/>
      </c>
      <c r="AA165" s="33"/>
      <c r="AB165" s="33" t="str">
        <f>IF(LEN('ÚHRADOVÝ KATALOG VZP - ZP'!K169)&gt;0,UPPER('ÚHRADOVÝ KATALOG VZP - ZP'!K169),"")</f>
        <v/>
      </c>
      <c r="AC165" s="19" t="str">
        <f>IF(LEN('ÚHRADOVÝ KATALOG VZP - ZP'!L169)&gt;0,UPPER('ÚHRADOVÝ KATALOG VZP - ZP'!L169),"")</f>
        <v/>
      </c>
      <c r="AD165" s="19" t="str">
        <f>IF(LEN('ÚHRADOVÝ KATALOG VZP - ZP'!J169)&gt;0,UPPER('ÚHRADOVÝ KATALOG VZP - ZP'!J169),"")</f>
        <v/>
      </c>
      <c r="AE165" s="33"/>
      <c r="AF165" s="33"/>
      <c r="AG165" s="33" t="str">
        <f>IF(LEN('ÚHRADOVÝ KATALOG VZP - ZP'!M169)&gt;0,UPPER('ÚHRADOVÝ KATALOG VZP - ZP'!M169),"")</f>
        <v/>
      </c>
      <c r="AH165" s="33"/>
      <c r="AI165" s="33"/>
      <c r="AJ165" s="33"/>
    </row>
    <row r="166" spans="1:36" s="18" customFormat="1" x14ac:dyDescent="0.2">
      <c r="A166" s="33" t="str">
        <f>IF('VZP - KONTROLA'!R170="NE",IF(LEN('ÚHRADOVÝ KATALOG VZP - ZP'!B170)=0,UPPER('ÚHRADOVÝ KATALOG VZP - ZP'!A170),UPPER('ÚHRADOVÝ KATALOG VZP - ZP'!B170)),"")</f>
        <v/>
      </c>
      <c r="B166" s="33" t="str">
        <f>IF(LEN('ÚHRADOVÝ KATALOG VZP - ZP'!C170)&gt;0,UPPER(SUBSTITUTE('ÚHRADOVÝ KATALOG VZP - ZP'!C170,CHAR(10)," ")),"")</f>
        <v/>
      </c>
      <c r="C166" s="33" t="str">
        <f>IF(LEN('ÚHRADOVÝ KATALOG VZP - ZP'!D170)&gt;0,UPPER(SUBSTITUTE('ÚHRADOVÝ KATALOG VZP - ZP'!D170,CHAR(10)," ")),"")</f>
        <v/>
      </c>
      <c r="D166" s="33" t="str">
        <f>IF(LEN('ÚHRADOVÝ KATALOG VZP - ZP'!F170)&gt;0,UPPER('ÚHRADOVÝ KATALOG VZP - ZP'!F170),"")</f>
        <v/>
      </c>
      <c r="E166" s="33" t="str">
        <f>IF(LEN('ÚHRADOVÝ KATALOG VZP - ZP'!E170)&gt;0,UPPER('ÚHRADOVÝ KATALOG VZP - ZP'!E170),"")</f>
        <v/>
      </c>
      <c r="F166" s="33" t="str">
        <f>IF(LEN('ÚHRADOVÝ KATALOG VZP - ZP'!G170)&gt;0,UPPER('ÚHRADOVÝ KATALOG VZP - ZP'!G170),"")</f>
        <v/>
      </c>
      <c r="G166" s="33" t="str">
        <f>IF(LEN('ÚHRADOVÝ KATALOG VZP - ZP'!H170)&gt;0,UPPER('ÚHRADOVÝ KATALOG VZP - ZP'!H170),"")</f>
        <v/>
      </c>
      <c r="H166" s="33" t="str">
        <f>IF(LEN('ÚHRADOVÝ KATALOG VZP - ZP'!I170)&gt;0,UPPER('ÚHRADOVÝ KATALOG VZP - ZP'!I170),"")</f>
        <v/>
      </c>
      <c r="I166" s="19" t="str">
        <f>IF(LEN(KL!N166)&gt;0,ROUND(UPPER(KL!N166),2),"")</f>
        <v/>
      </c>
      <c r="J166" s="19" t="str">
        <f>IF('ÚHRADOVÝ KATALOG VZP - ZP'!N170&gt;0,ROUND(UPPER('ÚHRADOVÝ KATALOG VZP - ZP'!N170),2),"")</f>
        <v/>
      </c>
      <c r="K166" s="19"/>
      <c r="L166" s="33"/>
      <c r="M166" s="33"/>
      <c r="N166" s="33"/>
      <c r="O166" s="19"/>
      <c r="P166" s="33"/>
      <c r="Q166" s="33"/>
      <c r="R166" s="33"/>
      <c r="S166" s="33"/>
      <c r="T166" s="33" t="str">
        <f>IF(LEN(KL!P166)&gt;0,UPPER(KL!P166),"")</f>
        <v/>
      </c>
      <c r="U166" s="33"/>
      <c r="V166" s="19"/>
      <c r="W166" s="33" t="str">
        <f>IF(LEN('ÚHRADOVÝ KATALOG VZP - ZP'!Q170)&gt;0,UPPER('ÚHRADOVÝ KATALOG VZP - ZP'!Q170),"")</f>
        <v/>
      </c>
      <c r="X166" s="19"/>
      <c r="Y166" s="19"/>
      <c r="Z166" s="33" t="str">
        <f>IF(LEN('ÚHRADOVÝ KATALOG VZP - ZP'!P170)&gt;0,UPPER('ÚHRADOVÝ KATALOG VZP - ZP'!P170),"")</f>
        <v/>
      </c>
      <c r="AA166" s="33"/>
      <c r="AB166" s="33" t="str">
        <f>IF(LEN('ÚHRADOVÝ KATALOG VZP - ZP'!K170)&gt;0,UPPER('ÚHRADOVÝ KATALOG VZP - ZP'!K170),"")</f>
        <v/>
      </c>
      <c r="AC166" s="19" t="str">
        <f>IF(LEN('ÚHRADOVÝ KATALOG VZP - ZP'!L170)&gt;0,UPPER('ÚHRADOVÝ KATALOG VZP - ZP'!L170),"")</f>
        <v/>
      </c>
      <c r="AD166" s="19" t="str">
        <f>IF(LEN('ÚHRADOVÝ KATALOG VZP - ZP'!J170)&gt;0,UPPER('ÚHRADOVÝ KATALOG VZP - ZP'!J170),"")</f>
        <v/>
      </c>
      <c r="AE166" s="33"/>
      <c r="AF166" s="33"/>
      <c r="AG166" s="33" t="str">
        <f>IF(LEN('ÚHRADOVÝ KATALOG VZP - ZP'!M170)&gt;0,UPPER('ÚHRADOVÝ KATALOG VZP - ZP'!M170),"")</f>
        <v/>
      </c>
      <c r="AH166" s="33"/>
      <c r="AI166" s="33"/>
      <c r="AJ166" s="33"/>
    </row>
    <row r="167" spans="1:36" s="18" customFormat="1" x14ac:dyDescent="0.2">
      <c r="A167" s="33" t="str">
        <f>IF('VZP - KONTROLA'!R171="NE",IF(LEN('ÚHRADOVÝ KATALOG VZP - ZP'!B171)=0,UPPER('ÚHRADOVÝ KATALOG VZP - ZP'!A171),UPPER('ÚHRADOVÝ KATALOG VZP - ZP'!B171)),"")</f>
        <v/>
      </c>
      <c r="B167" s="33" t="str">
        <f>IF(LEN('ÚHRADOVÝ KATALOG VZP - ZP'!C171)&gt;0,UPPER(SUBSTITUTE('ÚHRADOVÝ KATALOG VZP - ZP'!C171,CHAR(10)," ")),"")</f>
        <v/>
      </c>
      <c r="C167" s="33" t="str">
        <f>IF(LEN('ÚHRADOVÝ KATALOG VZP - ZP'!D171)&gt;0,UPPER(SUBSTITUTE('ÚHRADOVÝ KATALOG VZP - ZP'!D171,CHAR(10)," ")),"")</f>
        <v/>
      </c>
      <c r="D167" s="33" t="str">
        <f>IF(LEN('ÚHRADOVÝ KATALOG VZP - ZP'!F171)&gt;0,UPPER('ÚHRADOVÝ KATALOG VZP - ZP'!F171),"")</f>
        <v/>
      </c>
      <c r="E167" s="33" t="str">
        <f>IF(LEN('ÚHRADOVÝ KATALOG VZP - ZP'!E171)&gt;0,UPPER('ÚHRADOVÝ KATALOG VZP - ZP'!E171),"")</f>
        <v/>
      </c>
      <c r="F167" s="33" t="str">
        <f>IF(LEN('ÚHRADOVÝ KATALOG VZP - ZP'!G171)&gt;0,UPPER('ÚHRADOVÝ KATALOG VZP - ZP'!G171),"")</f>
        <v/>
      </c>
      <c r="G167" s="33" t="str">
        <f>IF(LEN('ÚHRADOVÝ KATALOG VZP - ZP'!H171)&gt;0,UPPER('ÚHRADOVÝ KATALOG VZP - ZP'!H171),"")</f>
        <v/>
      </c>
      <c r="H167" s="33" t="str">
        <f>IF(LEN('ÚHRADOVÝ KATALOG VZP - ZP'!I171)&gt;0,UPPER('ÚHRADOVÝ KATALOG VZP - ZP'!I171),"")</f>
        <v/>
      </c>
      <c r="I167" s="19" t="str">
        <f>IF(LEN(KL!N167)&gt;0,ROUND(UPPER(KL!N167),2),"")</f>
        <v/>
      </c>
      <c r="J167" s="19" t="str">
        <f>IF('ÚHRADOVÝ KATALOG VZP - ZP'!N171&gt;0,ROUND(UPPER('ÚHRADOVÝ KATALOG VZP - ZP'!N171),2),"")</f>
        <v/>
      </c>
      <c r="K167" s="19"/>
      <c r="L167" s="33"/>
      <c r="M167" s="33"/>
      <c r="N167" s="33"/>
      <c r="O167" s="19"/>
      <c r="P167" s="33"/>
      <c r="Q167" s="33"/>
      <c r="R167" s="33"/>
      <c r="S167" s="33"/>
      <c r="T167" s="33" t="str">
        <f>IF(LEN(KL!P167)&gt;0,UPPER(KL!P167),"")</f>
        <v/>
      </c>
      <c r="U167" s="33"/>
      <c r="V167" s="19"/>
      <c r="W167" s="33" t="str">
        <f>IF(LEN('ÚHRADOVÝ KATALOG VZP - ZP'!Q171)&gt;0,UPPER('ÚHRADOVÝ KATALOG VZP - ZP'!Q171),"")</f>
        <v/>
      </c>
      <c r="X167" s="19"/>
      <c r="Y167" s="19"/>
      <c r="Z167" s="33" t="str">
        <f>IF(LEN('ÚHRADOVÝ KATALOG VZP - ZP'!P171)&gt;0,UPPER('ÚHRADOVÝ KATALOG VZP - ZP'!P171),"")</f>
        <v/>
      </c>
      <c r="AA167" s="33"/>
      <c r="AB167" s="33" t="str">
        <f>IF(LEN('ÚHRADOVÝ KATALOG VZP - ZP'!K171)&gt;0,UPPER('ÚHRADOVÝ KATALOG VZP - ZP'!K171),"")</f>
        <v/>
      </c>
      <c r="AC167" s="19" t="str">
        <f>IF(LEN('ÚHRADOVÝ KATALOG VZP - ZP'!L171)&gt;0,UPPER('ÚHRADOVÝ KATALOG VZP - ZP'!L171),"")</f>
        <v/>
      </c>
      <c r="AD167" s="19" t="str">
        <f>IF(LEN('ÚHRADOVÝ KATALOG VZP - ZP'!J171)&gt;0,UPPER('ÚHRADOVÝ KATALOG VZP - ZP'!J171),"")</f>
        <v/>
      </c>
      <c r="AE167" s="33"/>
      <c r="AF167" s="33"/>
      <c r="AG167" s="33" t="str">
        <f>IF(LEN('ÚHRADOVÝ KATALOG VZP - ZP'!M171)&gt;0,UPPER('ÚHRADOVÝ KATALOG VZP - ZP'!M171),"")</f>
        <v/>
      </c>
      <c r="AH167" s="33"/>
      <c r="AI167" s="33"/>
      <c r="AJ167" s="33"/>
    </row>
    <row r="168" spans="1:36" s="18" customFormat="1" x14ac:dyDescent="0.2">
      <c r="A168" s="33" t="str">
        <f>IF('VZP - KONTROLA'!R172="NE",IF(LEN('ÚHRADOVÝ KATALOG VZP - ZP'!B172)=0,UPPER('ÚHRADOVÝ KATALOG VZP - ZP'!A172),UPPER('ÚHRADOVÝ KATALOG VZP - ZP'!B172)),"")</f>
        <v/>
      </c>
      <c r="B168" s="33" t="str">
        <f>IF(LEN('ÚHRADOVÝ KATALOG VZP - ZP'!C172)&gt;0,UPPER(SUBSTITUTE('ÚHRADOVÝ KATALOG VZP - ZP'!C172,CHAR(10)," ")),"")</f>
        <v/>
      </c>
      <c r="C168" s="33" t="str">
        <f>IF(LEN('ÚHRADOVÝ KATALOG VZP - ZP'!D172)&gt;0,UPPER(SUBSTITUTE('ÚHRADOVÝ KATALOG VZP - ZP'!D172,CHAR(10)," ")),"")</f>
        <v/>
      </c>
      <c r="D168" s="33" t="str">
        <f>IF(LEN('ÚHRADOVÝ KATALOG VZP - ZP'!F172)&gt;0,UPPER('ÚHRADOVÝ KATALOG VZP - ZP'!F172),"")</f>
        <v/>
      </c>
      <c r="E168" s="33" t="str">
        <f>IF(LEN('ÚHRADOVÝ KATALOG VZP - ZP'!E172)&gt;0,UPPER('ÚHRADOVÝ KATALOG VZP - ZP'!E172),"")</f>
        <v/>
      </c>
      <c r="F168" s="33" t="str">
        <f>IF(LEN('ÚHRADOVÝ KATALOG VZP - ZP'!G172)&gt;0,UPPER('ÚHRADOVÝ KATALOG VZP - ZP'!G172),"")</f>
        <v/>
      </c>
      <c r="G168" s="33" t="str">
        <f>IF(LEN('ÚHRADOVÝ KATALOG VZP - ZP'!H172)&gt;0,UPPER('ÚHRADOVÝ KATALOG VZP - ZP'!H172),"")</f>
        <v/>
      </c>
      <c r="H168" s="33" t="str">
        <f>IF(LEN('ÚHRADOVÝ KATALOG VZP - ZP'!I172)&gt;0,UPPER('ÚHRADOVÝ KATALOG VZP - ZP'!I172),"")</f>
        <v/>
      </c>
      <c r="I168" s="19" t="str">
        <f>IF(LEN(KL!N168)&gt;0,ROUND(UPPER(KL!N168),2),"")</f>
        <v/>
      </c>
      <c r="J168" s="19" t="str">
        <f>IF('ÚHRADOVÝ KATALOG VZP - ZP'!N172&gt;0,ROUND(UPPER('ÚHRADOVÝ KATALOG VZP - ZP'!N172),2),"")</f>
        <v/>
      </c>
      <c r="K168" s="19"/>
      <c r="L168" s="33"/>
      <c r="M168" s="33"/>
      <c r="N168" s="33"/>
      <c r="O168" s="19"/>
      <c r="P168" s="33"/>
      <c r="Q168" s="33"/>
      <c r="R168" s="33"/>
      <c r="S168" s="33"/>
      <c r="T168" s="33" t="str">
        <f>IF(LEN(KL!P168)&gt;0,UPPER(KL!P168),"")</f>
        <v/>
      </c>
      <c r="U168" s="33"/>
      <c r="V168" s="19"/>
      <c r="W168" s="33" t="str">
        <f>IF(LEN('ÚHRADOVÝ KATALOG VZP - ZP'!Q172)&gt;0,UPPER('ÚHRADOVÝ KATALOG VZP - ZP'!Q172),"")</f>
        <v/>
      </c>
      <c r="X168" s="19"/>
      <c r="Y168" s="19"/>
      <c r="Z168" s="33" t="str">
        <f>IF(LEN('ÚHRADOVÝ KATALOG VZP - ZP'!P172)&gt;0,UPPER('ÚHRADOVÝ KATALOG VZP - ZP'!P172),"")</f>
        <v/>
      </c>
      <c r="AA168" s="33"/>
      <c r="AB168" s="33" t="str">
        <f>IF(LEN('ÚHRADOVÝ KATALOG VZP - ZP'!K172)&gt;0,UPPER('ÚHRADOVÝ KATALOG VZP - ZP'!K172),"")</f>
        <v/>
      </c>
      <c r="AC168" s="19" t="str">
        <f>IF(LEN('ÚHRADOVÝ KATALOG VZP - ZP'!L172)&gt;0,UPPER('ÚHRADOVÝ KATALOG VZP - ZP'!L172),"")</f>
        <v/>
      </c>
      <c r="AD168" s="19" t="str">
        <f>IF(LEN('ÚHRADOVÝ KATALOG VZP - ZP'!J172)&gt;0,UPPER('ÚHRADOVÝ KATALOG VZP - ZP'!J172),"")</f>
        <v/>
      </c>
      <c r="AE168" s="33"/>
      <c r="AF168" s="33"/>
      <c r="AG168" s="33" t="str">
        <f>IF(LEN('ÚHRADOVÝ KATALOG VZP - ZP'!M172)&gt;0,UPPER('ÚHRADOVÝ KATALOG VZP - ZP'!M172),"")</f>
        <v/>
      </c>
      <c r="AH168" s="33"/>
      <c r="AI168" s="33"/>
      <c r="AJ168" s="33"/>
    </row>
    <row r="169" spans="1:36" s="18" customFormat="1" x14ac:dyDescent="0.2">
      <c r="A169" s="33" t="str">
        <f>IF('VZP - KONTROLA'!R173="NE",IF(LEN('ÚHRADOVÝ KATALOG VZP - ZP'!B173)=0,UPPER('ÚHRADOVÝ KATALOG VZP - ZP'!A173),UPPER('ÚHRADOVÝ KATALOG VZP - ZP'!B173)),"")</f>
        <v/>
      </c>
      <c r="B169" s="33" t="str">
        <f>IF(LEN('ÚHRADOVÝ KATALOG VZP - ZP'!C173)&gt;0,UPPER(SUBSTITUTE('ÚHRADOVÝ KATALOG VZP - ZP'!C173,CHAR(10)," ")),"")</f>
        <v/>
      </c>
      <c r="C169" s="33" t="str">
        <f>IF(LEN('ÚHRADOVÝ KATALOG VZP - ZP'!D173)&gt;0,UPPER(SUBSTITUTE('ÚHRADOVÝ KATALOG VZP - ZP'!D173,CHAR(10)," ")),"")</f>
        <v/>
      </c>
      <c r="D169" s="33" t="str">
        <f>IF(LEN('ÚHRADOVÝ KATALOG VZP - ZP'!F173)&gt;0,UPPER('ÚHRADOVÝ KATALOG VZP - ZP'!F173),"")</f>
        <v/>
      </c>
      <c r="E169" s="33" t="str">
        <f>IF(LEN('ÚHRADOVÝ KATALOG VZP - ZP'!E173)&gt;0,UPPER('ÚHRADOVÝ KATALOG VZP - ZP'!E173),"")</f>
        <v/>
      </c>
      <c r="F169" s="33" t="str">
        <f>IF(LEN('ÚHRADOVÝ KATALOG VZP - ZP'!G173)&gt;0,UPPER('ÚHRADOVÝ KATALOG VZP - ZP'!G173),"")</f>
        <v/>
      </c>
      <c r="G169" s="33" t="str">
        <f>IF(LEN('ÚHRADOVÝ KATALOG VZP - ZP'!H173)&gt;0,UPPER('ÚHRADOVÝ KATALOG VZP - ZP'!H173),"")</f>
        <v/>
      </c>
      <c r="H169" s="33" t="str">
        <f>IF(LEN('ÚHRADOVÝ KATALOG VZP - ZP'!I173)&gt;0,UPPER('ÚHRADOVÝ KATALOG VZP - ZP'!I173),"")</f>
        <v/>
      </c>
      <c r="I169" s="19" t="str">
        <f>IF(LEN(KL!N169)&gt;0,ROUND(UPPER(KL!N169),2),"")</f>
        <v/>
      </c>
      <c r="J169" s="19" t="str">
        <f>IF('ÚHRADOVÝ KATALOG VZP - ZP'!N173&gt;0,ROUND(UPPER('ÚHRADOVÝ KATALOG VZP - ZP'!N173),2),"")</f>
        <v/>
      </c>
      <c r="K169" s="19"/>
      <c r="L169" s="33"/>
      <c r="M169" s="33"/>
      <c r="N169" s="33"/>
      <c r="O169" s="19"/>
      <c r="P169" s="33"/>
      <c r="Q169" s="33"/>
      <c r="R169" s="33"/>
      <c r="S169" s="33"/>
      <c r="T169" s="33" t="str">
        <f>IF(LEN(KL!P169)&gt;0,UPPER(KL!P169),"")</f>
        <v/>
      </c>
      <c r="U169" s="33"/>
      <c r="V169" s="19"/>
      <c r="W169" s="33" t="str">
        <f>IF(LEN('ÚHRADOVÝ KATALOG VZP - ZP'!Q173)&gt;0,UPPER('ÚHRADOVÝ KATALOG VZP - ZP'!Q173),"")</f>
        <v/>
      </c>
      <c r="X169" s="19"/>
      <c r="Y169" s="19"/>
      <c r="Z169" s="33" t="str">
        <f>IF(LEN('ÚHRADOVÝ KATALOG VZP - ZP'!P173)&gt;0,UPPER('ÚHRADOVÝ KATALOG VZP - ZP'!P173),"")</f>
        <v/>
      </c>
      <c r="AA169" s="33"/>
      <c r="AB169" s="33" t="str">
        <f>IF(LEN('ÚHRADOVÝ KATALOG VZP - ZP'!K173)&gt;0,UPPER('ÚHRADOVÝ KATALOG VZP - ZP'!K173),"")</f>
        <v/>
      </c>
      <c r="AC169" s="19" t="str">
        <f>IF(LEN('ÚHRADOVÝ KATALOG VZP - ZP'!L173)&gt;0,UPPER('ÚHRADOVÝ KATALOG VZP - ZP'!L173),"")</f>
        <v/>
      </c>
      <c r="AD169" s="19" t="str">
        <f>IF(LEN('ÚHRADOVÝ KATALOG VZP - ZP'!J173)&gt;0,UPPER('ÚHRADOVÝ KATALOG VZP - ZP'!J173),"")</f>
        <v/>
      </c>
      <c r="AE169" s="33"/>
      <c r="AF169" s="33"/>
      <c r="AG169" s="33" t="str">
        <f>IF(LEN('ÚHRADOVÝ KATALOG VZP - ZP'!M173)&gt;0,UPPER('ÚHRADOVÝ KATALOG VZP - ZP'!M173),"")</f>
        <v/>
      </c>
      <c r="AH169" s="33"/>
      <c r="AI169" s="33"/>
      <c r="AJ169" s="33"/>
    </row>
    <row r="170" spans="1:36" s="18" customFormat="1" x14ac:dyDescent="0.2">
      <c r="A170" s="33" t="str">
        <f>IF('VZP - KONTROLA'!R174="NE",IF(LEN('ÚHRADOVÝ KATALOG VZP - ZP'!B174)=0,UPPER('ÚHRADOVÝ KATALOG VZP - ZP'!A174),UPPER('ÚHRADOVÝ KATALOG VZP - ZP'!B174)),"")</f>
        <v/>
      </c>
      <c r="B170" s="33" t="str">
        <f>IF(LEN('ÚHRADOVÝ KATALOG VZP - ZP'!C174)&gt;0,UPPER(SUBSTITUTE('ÚHRADOVÝ KATALOG VZP - ZP'!C174,CHAR(10)," ")),"")</f>
        <v/>
      </c>
      <c r="C170" s="33" t="str">
        <f>IF(LEN('ÚHRADOVÝ KATALOG VZP - ZP'!D174)&gt;0,UPPER(SUBSTITUTE('ÚHRADOVÝ KATALOG VZP - ZP'!D174,CHAR(10)," ")),"")</f>
        <v/>
      </c>
      <c r="D170" s="33" t="str">
        <f>IF(LEN('ÚHRADOVÝ KATALOG VZP - ZP'!F174)&gt;0,UPPER('ÚHRADOVÝ KATALOG VZP - ZP'!F174),"")</f>
        <v/>
      </c>
      <c r="E170" s="33" t="str">
        <f>IF(LEN('ÚHRADOVÝ KATALOG VZP - ZP'!E174)&gt;0,UPPER('ÚHRADOVÝ KATALOG VZP - ZP'!E174),"")</f>
        <v/>
      </c>
      <c r="F170" s="33" t="str">
        <f>IF(LEN('ÚHRADOVÝ KATALOG VZP - ZP'!G174)&gt;0,UPPER('ÚHRADOVÝ KATALOG VZP - ZP'!G174),"")</f>
        <v/>
      </c>
      <c r="G170" s="33" t="str">
        <f>IF(LEN('ÚHRADOVÝ KATALOG VZP - ZP'!H174)&gt;0,UPPER('ÚHRADOVÝ KATALOG VZP - ZP'!H174),"")</f>
        <v/>
      </c>
      <c r="H170" s="33" t="str">
        <f>IF(LEN('ÚHRADOVÝ KATALOG VZP - ZP'!I174)&gt;0,UPPER('ÚHRADOVÝ KATALOG VZP - ZP'!I174),"")</f>
        <v/>
      </c>
      <c r="I170" s="19" t="str">
        <f>IF(LEN(KL!N170)&gt;0,ROUND(UPPER(KL!N170),2),"")</f>
        <v/>
      </c>
      <c r="J170" s="19" t="str">
        <f>IF('ÚHRADOVÝ KATALOG VZP - ZP'!N174&gt;0,ROUND(UPPER('ÚHRADOVÝ KATALOG VZP - ZP'!N174),2),"")</f>
        <v/>
      </c>
      <c r="K170" s="19"/>
      <c r="L170" s="33"/>
      <c r="M170" s="33"/>
      <c r="N170" s="33"/>
      <c r="O170" s="19"/>
      <c r="P170" s="33"/>
      <c r="Q170" s="33"/>
      <c r="R170" s="33"/>
      <c r="S170" s="33"/>
      <c r="T170" s="33" t="str">
        <f>IF(LEN(KL!P170)&gt;0,UPPER(KL!P170),"")</f>
        <v/>
      </c>
      <c r="U170" s="33"/>
      <c r="V170" s="19"/>
      <c r="W170" s="33" t="str">
        <f>IF(LEN('ÚHRADOVÝ KATALOG VZP - ZP'!Q174)&gt;0,UPPER('ÚHRADOVÝ KATALOG VZP - ZP'!Q174),"")</f>
        <v/>
      </c>
      <c r="X170" s="19"/>
      <c r="Y170" s="19"/>
      <c r="Z170" s="33" t="str">
        <f>IF(LEN('ÚHRADOVÝ KATALOG VZP - ZP'!P174)&gt;0,UPPER('ÚHRADOVÝ KATALOG VZP - ZP'!P174),"")</f>
        <v/>
      </c>
      <c r="AA170" s="33"/>
      <c r="AB170" s="33" t="str">
        <f>IF(LEN('ÚHRADOVÝ KATALOG VZP - ZP'!K174)&gt;0,UPPER('ÚHRADOVÝ KATALOG VZP - ZP'!K174),"")</f>
        <v/>
      </c>
      <c r="AC170" s="19" t="str">
        <f>IF(LEN('ÚHRADOVÝ KATALOG VZP - ZP'!L174)&gt;0,UPPER('ÚHRADOVÝ KATALOG VZP - ZP'!L174),"")</f>
        <v/>
      </c>
      <c r="AD170" s="19" t="str">
        <f>IF(LEN('ÚHRADOVÝ KATALOG VZP - ZP'!J174)&gt;0,UPPER('ÚHRADOVÝ KATALOG VZP - ZP'!J174),"")</f>
        <v/>
      </c>
      <c r="AE170" s="33"/>
      <c r="AF170" s="33"/>
      <c r="AG170" s="33" t="str">
        <f>IF(LEN('ÚHRADOVÝ KATALOG VZP - ZP'!M174)&gt;0,UPPER('ÚHRADOVÝ KATALOG VZP - ZP'!M174),"")</f>
        <v/>
      </c>
      <c r="AH170" s="33"/>
      <c r="AI170" s="33"/>
      <c r="AJ170" s="33"/>
    </row>
    <row r="171" spans="1:36" s="18" customFormat="1" x14ac:dyDescent="0.2">
      <c r="A171" s="33" t="str">
        <f>IF('VZP - KONTROLA'!R175="NE",IF(LEN('ÚHRADOVÝ KATALOG VZP - ZP'!B175)=0,UPPER('ÚHRADOVÝ KATALOG VZP - ZP'!A175),UPPER('ÚHRADOVÝ KATALOG VZP - ZP'!B175)),"")</f>
        <v/>
      </c>
      <c r="B171" s="33" t="str">
        <f>IF(LEN('ÚHRADOVÝ KATALOG VZP - ZP'!C175)&gt;0,UPPER(SUBSTITUTE('ÚHRADOVÝ KATALOG VZP - ZP'!C175,CHAR(10)," ")),"")</f>
        <v/>
      </c>
      <c r="C171" s="33" t="str">
        <f>IF(LEN('ÚHRADOVÝ KATALOG VZP - ZP'!D175)&gt;0,UPPER(SUBSTITUTE('ÚHRADOVÝ KATALOG VZP - ZP'!D175,CHAR(10)," ")),"")</f>
        <v/>
      </c>
      <c r="D171" s="33" t="str">
        <f>IF(LEN('ÚHRADOVÝ KATALOG VZP - ZP'!F175)&gt;0,UPPER('ÚHRADOVÝ KATALOG VZP - ZP'!F175),"")</f>
        <v/>
      </c>
      <c r="E171" s="33" t="str">
        <f>IF(LEN('ÚHRADOVÝ KATALOG VZP - ZP'!E175)&gt;0,UPPER('ÚHRADOVÝ KATALOG VZP - ZP'!E175),"")</f>
        <v/>
      </c>
      <c r="F171" s="33" t="str">
        <f>IF(LEN('ÚHRADOVÝ KATALOG VZP - ZP'!G175)&gt;0,UPPER('ÚHRADOVÝ KATALOG VZP - ZP'!G175),"")</f>
        <v/>
      </c>
      <c r="G171" s="33" t="str">
        <f>IF(LEN('ÚHRADOVÝ KATALOG VZP - ZP'!H175)&gt;0,UPPER('ÚHRADOVÝ KATALOG VZP - ZP'!H175),"")</f>
        <v/>
      </c>
      <c r="H171" s="33" t="str">
        <f>IF(LEN('ÚHRADOVÝ KATALOG VZP - ZP'!I175)&gt;0,UPPER('ÚHRADOVÝ KATALOG VZP - ZP'!I175),"")</f>
        <v/>
      </c>
      <c r="I171" s="19" t="str">
        <f>IF(LEN(KL!N171)&gt;0,ROUND(UPPER(KL!N171),2),"")</f>
        <v/>
      </c>
      <c r="J171" s="19" t="str">
        <f>IF('ÚHRADOVÝ KATALOG VZP - ZP'!N175&gt;0,ROUND(UPPER('ÚHRADOVÝ KATALOG VZP - ZP'!N175),2),"")</f>
        <v/>
      </c>
      <c r="K171" s="19"/>
      <c r="L171" s="33"/>
      <c r="M171" s="33"/>
      <c r="N171" s="33"/>
      <c r="O171" s="19"/>
      <c r="P171" s="33"/>
      <c r="Q171" s="33"/>
      <c r="R171" s="33"/>
      <c r="S171" s="33"/>
      <c r="T171" s="33" t="str">
        <f>IF(LEN(KL!P171)&gt;0,UPPER(KL!P171),"")</f>
        <v/>
      </c>
      <c r="U171" s="33"/>
      <c r="V171" s="19"/>
      <c r="W171" s="33" t="str">
        <f>IF(LEN('ÚHRADOVÝ KATALOG VZP - ZP'!Q175)&gt;0,UPPER('ÚHRADOVÝ KATALOG VZP - ZP'!Q175),"")</f>
        <v/>
      </c>
      <c r="X171" s="19"/>
      <c r="Y171" s="19"/>
      <c r="Z171" s="33" t="str">
        <f>IF(LEN('ÚHRADOVÝ KATALOG VZP - ZP'!P175)&gt;0,UPPER('ÚHRADOVÝ KATALOG VZP - ZP'!P175),"")</f>
        <v/>
      </c>
      <c r="AA171" s="33"/>
      <c r="AB171" s="33" t="str">
        <f>IF(LEN('ÚHRADOVÝ KATALOG VZP - ZP'!K175)&gt;0,UPPER('ÚHRADOVÝ KATALOG VZP - ZP'!K175),"")</f>
        <v/>
      </c>
      <c r="AC171" s="19" t="str">
        <f>IF(LEN('ÚHRADOVÝ KATALOG VZP - ZP'!L175)&gt;0,UPPER('ÚHRADOVÝ KATALOG VZP - ZP'!L175),"")</f>
        <v/>
      </c>
      <c r="AD171" s="19" t="str">
        <f>IF(LEN('ÚHRADOVÝ KATALOG VZP - ZP'!J175)&gt;0,UPPER('ÚHRADOVÝ KATALOG VZP - ZP'!J175),"")</f>
        <v/>
      </c>
      <c r="AE171" s="33"/>
      <c r="AF171" s="33"/>
      <c r="AG171" s="33" t="str">
        <f>IF(LEN('ÚHRADOVÝ KATALOG VZP - ZP'!M175)&gt;0,UPPER('ÚHRADOVÝ KATALOG VZP - ZP'!M175),"")</f>
        <v/>
      </c>
      <c r="AH171" s="33"/>
      <c r="AI171" s="33"/>
      <c r="AJ171" s="33"/>
    </row>
    <row r="172" spans="1:36" s="18" customFormat="1" x14ac:dyDescent="0.2">
      <c r="A172" s="33" t="str">
        <f>IF('VZP - KONTROLA'!R176="NE",IF(LEN('ÚHRADOVÝ KATALOG VZP - ZP'!B176)=0,UPPER('ÚHRADOVÝ KATALOG VZP - ZP'!A176),UPPER('ÚHRADOVÝ KATALOG VZP - ZP'!B176)),"")</f>
        <v/>
      </c>
      <c r="B172" s="33" t="str">
        <f>IF(LEN('ÚHRADOVÝ KATALOG VZP - ZP'!C176)&gt;0,UPPER(SUBSTITUTE('ÚHRADOVÝ KATALOG VZP - ZP'!C176,CHAR(10)," ")),"")</f>
        <v/>
      </c>
      <c r="C172" s="33" t="str">
        <f>IF(LEN('ÚHRADOVÝ KATALOG VZP - ZP'!D176)&gt;0,UPPER(SUBSTITUTE('ÚHRADOVÝ KATALOG VZP - ZP'!D176,CHAR(10)," ")),"")</f>
        <v/>
      </c>
      <c r="D172" s="33" t="str">
        <f>IF(LEN('ÚHRADOVÝ KATALOG VZP - ZP'!F176)&gt;0,UPPER('ÚHRADOVÝ KATALOG VZP - ZP'!F176),"")</f>
        <v/>
      </c>
      <c r="E172" s="33" t="str">
        <f>IF(LEN('ÚHRADOVÝ KATALOG VZP - ZP'!E176)&gt;0,UPPER('ÚHRADOVÝ KATALOG VZP - ZP'!E176),"")</f>
        <v/>
      </c>
      <c r="F172" s="33" t="str">
        <f>IF(LEN('ÚHRADOVÝ KATALOG VZP - ZP'!G176)&gt;0,UPPER('ÚHRADOVÝ KATALOG VZP - ZP'!G176),"")</f>
        <v/>
      </c>
      <c r="G172" s="33" t="str">
        <f>IF(LEN('ÚHRADOVÝ KATALOG VZP - ZP'!H176)&gt;0,UPPER('ÚHRADOVÝ KATALOG VZP - ZP'!H176),"")</f>
        <v/>
      </c>
      <c r="H172" s="33" t="str">
        <f>IF(LEN('ÚHRADOVÝ KATALOG VZP - ZP'!I176)&gt;0,UPPER('ÚHRADOVÝ KATALOG VZP - ZP'!I176),"")</f>
        <v/>
      </c>
      <c r="I172" s="19" t="str">
        <f>IF(LEN(KL!N172)&gt;0,ROUND(UPPER(KL!N172),2),"")</f>
        <v/>
      </c>
      <c r="J172" s="19" t="str">
        <f>IF('ÚHRADOVÝ KATALOG VZP - ZP'!N176&gt;0,ROUND(UPPER('ÚHRADOVÝ KATALOG VZP - ZP'!N176),2),"")</f>
        <v/>
      </c>
      <c r="K172" s="19"/>
      <c r="L172" s="33"/>
      <c r="M172" s="33"/>
      <c r="N172" s="33"/>
      <c r="O172" s="19"/>
      <c r="P172" s="33"/>
      <c r="Q172" s="33"/>
      <c r="R172" s="33"/>
      <c r="S172" s="33"/>
      <c r="T172" s="33" t="str">
        <f>IF(LEN(KL!P172)&gt;0,UPPER(KL!P172),"")</f>
        <v/>
      </c>
      <c r="U172" s="33"/>
      <c r="V172" s="19"/>
      <c r="W172" s="33" t="str">
        <f>IF(LEN('ÚHRADOVÝ KATALOG VZP - ZP'!Q176)&gt;0,UPPER('ÚHRADOVÝ KATALOG VZP - ZP'!Q176),"")</f>
        <v/>
      </c>
      <c r="X172" s="19"/>
      <c r="Y172" s="19"/>
      <c r="Z172" s="33" t="str">
        <f>IF(LEN('ÚHRADOVÝ KATALOG VZP - ZP'!P176)&gt;0,UPPER('ÚHRADOVÝ KATALOG VZP - ZP'!P176),"")</f>
        <v/>
      </c>
      <c r="AA172" s="33"/>
      <c r="AB172" s="33" t="str">
        <f>IF(LEN('ÚHRADOVÝ KATALOG VZP - ZP'!K176)&gt;0,UPPER('ÚHRADOVÝ KATALOG VZP - ZP'!K176),"")</f>
        <v/>
      </c>
      <c r="AC172" s="19" t="str">
        <f>IF(LEN('ÚHRADOVÝ KATALOG VZP - ZP'!L176)&gt;0,UPPER('ÚHRADOVÝ KATALOG VZP - ZP'!L176),"")</f>
        <v/>
      </c>
      <c r="AD172" s="19" t="str">
        <f>IF(LEN('ÚHRADOVÝ KATALOG VZP - ZP'!J176)&gt;0,UPPER('ÚHRADOVÝ KATALOG VZP - ZP'!J176),"")</f>
        <v/>
      </c>
      <c r="AE172" s="33"/>
      <c r="AF172" s="33"/>
      <c r="AG172" s="33" t="str">
        <f>IF(LEN('ÚHRADOVÝ KATALOG VZP - ZP'!M176)&gt;0,UPPER('ÚHRADOVÝ KATALOG VZP - ZP'!M176),"")</f>
        <v/>
      </c>
      <c r="AH172" s="33"/>
      <c r="AI172" s="33"/>
      <c r="AJ172" s="33"/>
    </row>
    <row r="173" spans="1:36" s="18" customFormat="1" x14ac:dyDescent="0.2">
      <c r="A173" s="33" t="str">
        <f>IF('VZP - KONTROLA'!R177="NE",IF(LEN('ÚHRADOVÝ KATALOG VZP - ZP'!B177)=0,UPPER('ÚHRADOVÝ KATALOG VZP - ZP'!A177),UPPER('ÚHRADOVÝ KATALOG VZP - ZP'!B177)),"")</f>
        <v/>
      </c>
      <c r="B173" s="33" t="str">
        <f>IF(LEN('ÚHRADOVÝ KATALOG VZP - ZP'!C177)&gt;0,UPPER(SUBSTITUTE('ÚHRADOVÝ KATALOG VZP - ZP'!C177,CHAR(10)," ")),"")</f>
        <v/>
      </c>
      <c r="C173" s="33" t="str">
        <f>IF(LEN('ÚHRADOVÝ KATALOG VZP - ZP'!D177)&gt;0,UPPER(SUBSTITUTE('ÚHRADOVÝ KATALOG VZP - ZP'!D177,CHAR(10)," ")),"")</f>
        <v/>
      </c>
      <c r="D173" s="33" t="str">
        <f>IF(LEN('ÚHRADOVÝ KATALOG VZP - ZP'!F177)&gt;0,UPPER('ÚHRADOVÝ KATALOG VZP - ZP'!F177),"")</f>
        <v/>
      </c>
      <c r="E173" s="33" t="str">
        <f>IF(LEN('ÚHRADOVÝ KATALOG VZP - ZP'!E177)&gt;0,UPPER('ÚHRADOVÝ KATALOG VZP - ZP'!E177),"")</f>
        <v/>
      </c>
      <c r="F173" s="33" t="str">
        <f>IF(LEN('ÚHRADOVÝ KATALOG VZP - ZP'!G177)&gt;0,UPPER('ÚHRADOVÝ KATALOG VZP - ZP'!G177),"")</f>
        <v/>
      </c>
      <c r="G173" s="33" t="str">
        <f>IF(LEN('ÚHRADOVÝ KATALOG VZP - ZP'!H177)&gt;0,UPPER('ÚHRADOVÝ KATALOG VZP - ZP'!H177),"")</f>
        <v/>
      </c>
      <c r="H173" s="33" t="str">
        <f>IF(LEN('ÚHRADOVÝ KATALOG VZP - ZP'!I177)&gt;0,UPPER('ÚHRADOVÝ KATALOG VZP - ZP'!I177),"")</f>
        <v/>
      </c>
      <c r="I173" s="19" t="str">
        <f>IF(LEN(KL!N173)&gt;0,ROUND(UPPER(KL!N173),2),"")</f>
        <v/>
      </c>
      <c r="J173" s="19" t="str">
        <f>IF('ÚHRADOVÝ KATALOG VZP - ZP'!N177&gt;0,ROUND(UPPER('ÚHRADOVÝ KATALOG VZP - ZP'!N177),2),"")</f>
        <v/>
      </c>
      <c r="K173" s="19"/>
      <c r="L173" s="33"/>
      <c r="M173" s="33"/>
      <c r="N173" s="33"/>
      <c r="O173" s="19"/>
      <c r="P173" s="33"/>
      <c r="Q173" s="33"/>
      <c r="R173" s="33"/>
      <c r="S173" s="33"/>
      <c r="T173" s="33" t="str">
        <f>IF(LEN(KL!P173)&gt;0,UPPER(KL!P173),"")</f>
        <v/>
      </c>
      <c r="U173" s="33"/>
      <c r="V173" s="19"/>
      <c r="W173" s="33" t="str">
        <f>IF(LEN('ÚHRADOVÝ KATALOG VZP - ZP'!Q177)&gt;0,UPPER('ÚHRADOVÝ KATALOG VZP - ZP'!Q177),"")</f>
        <v/>
      </c>
      <c r="X173" s="19"/>
      <c r="Y173" s="19"/>
      <c r="Z173" s="33" t="str">
        <f>IF(LEN('ÚHRADOVÝ KATALOG VZP - ZP'!P177)&gt;0,UPPER('ÚHRADOVÝ KATALOG VZP - ZP'!P177),"")</f>
        <v/>
      </c>
      <c r="AA173" s="33"/>
      <c r="AB173" s="33" t="str">
        <f>IF(LEN('ÚHRADOVÝ KATALOG VZP - ZP'!K177)&gt;0,UPPER('ÚHRADOVÝ KATALOG VZP - ZP'!K177),"")</f>
        <v/>
      </c>
      <c r="AC173" s="19" t="str">
        <f>IF(LEN('ÚHRADOVÝ KATALOG VZP - ZP'!L177)&gt;0,UPPER('ÚHRADOVÝ KATALOG VZP - ZP'!L177),"")</f>
        <v/>
      </c>
      <c r="AD173" s="19" t="str">
        <f>IF(LEN('ÚHRADOVÝ KATALOG VZP - ZP'!J177)&gt;0,UPPER('ÚHRADOVÝ KATALOG VZP - ZP'!J177),"")</f>
        <v/>
      </c>
      <c r="AE173" s="33"/>
      <c r="AF173" s="33"/>
      <c r="AG173" s="33" t="str">
        <f>IF(LEN('ÚHRADOVÝ KATALOG VZP - ZP'!M177)&gt;0,UPPER('ÚHRADOVÝ KATALOG VZP - ZP'!M177),"")</f>
        <v/>
      </c>
      <c r="AH173" s="33"/>
      <c r="AI173" s="33"/>
      <c r="AJ173" s="33"/>
    </row>
    <row r="174" spans="1:36" s="18" customFormat="1" x14ac:dyDescent="0.2">
      <c r="A174" s="33" t="str">
        <f>IF('VZP - KONTROLA'!R178="NE",IF(LEN('ÚHRADOVÝ KATALOG VZP - ZP'!B178)=0,UPPER('ÚHRADOVÝ KATALOG VZP - ZP'!A178),UPPER('ÚHRADOVÝ KATALOG VZP - ZP'!B178)),"")</f>
        <v/>
      </c>
      <c r="B174" s="33" t="str">
        <f>IF(LEN('ÚHRADOVÝ KATALOG VZP - ZP'!C178)&gt;0,UPPER(SUBSTITUTE('ÚHRADOVÝ KATALOG VZP - ZP'!C178,CHAR(10)," ")),"")</f>
        <v/>
      </c>
      <c r="C174" s="33" t="str">
        <f>IF(LEN('ÚHRADOVÝ KATALOG VZP - ZP'!D178)&gt;0,UPPER(SUBSTITUTE('ÚHRADOVÝ KATALOG VZP - ZP'!D178,CHAR(10)," ")),"")</f>
        <v/>
      </c>
      <c r="D174" s="33" t="str">
        <f>IF(LEN('ÚHRADOVÝ KATALOG VZP - ZP'!F178)&gt;0,UPPER('ÚHRADOVÝ KATALOG VZP - ZP'!F178),"")</f>
        <v/>
      </c>
      <c r="E174" s="33" t="str">
        <f>IF(LEN('ÚHRADOVÝ KATALOG VZP - ZP'!E178)&gt;0,UPPER('ÚHRADOVÝ KATALOG VZP - ZP'!E178),"")</f>
        <v/>
      </c>
      <c r="F174" s="33" t="str">
        <f>IF(LEN('ÚHRADOVÝ KATALOG VZP - ZP'!G178)&gt;0,UPPER('ÚHRADOVÝ KATALOG VZP - ZP'!G178),"")</f>
        <v/>
      </c>
      <c r="G174" s="33" t="str">
        <f>IF(LEN('ÚHRADOVÝ KATALOG VZP - ZP'!H178)&gt;0,UPPER('ÚHRADOVÝ KATALOG VZP - ZP'!H178),"")</f>
        <v/>
      </c>
      <c r="H174" s="33" t="str">
        <f>IF(LEN('ÚHRADOVÝ KATALOG VZP - ZP'!I178)&gt;0,UPPER('ÚHRADOVÝ KATALOG VZP - ZP'!I178),"")</f>
        <v/>
      </c>
      <c r="I174" s="19" t="str">
        <f>IF(LEN(KL!N174)&gt;0,ROUND(UPPER(KL!N174),2),"")</f>
        <v/>
      </c>
      <c r="J174" s="19" t="str">
        <f>IF('ÚHRADOVÝ KATALOG VZP - ZP'!N178&gt;0,ROUND(UPPER('ÚHRADOVÝ KATALOG VZP - ZP'!N178),2),"")</f>
        <v/>
      </c>
      <c r="K174" s="19"/>
      <c r="L174" s="33"/>
      <c r="M174" s="33"/>
      <c r="N174" s="33"/>
      <c r="O174" s="19"/>
      <c r="P174" s="33"/>
      <c r="Q174" s="33"/>
      <c r="R174" s="33"/>
      <c r="S174" s="33"/>
      <c r="T174" s="33" t="str">
        <f>IF(LEN(KL!P174)&gt;0,UPPER(KL!P174),"")</f>
        <v/>
      </c>
      <c r="U174" s="33"/>
      <c r="V174" s="19"/>
      <c r="W174" s="33" t="str">
        <f>IF(LEN('ÚHRADOVÝ KATALOG VZP - ZP'!Q178)&gt;0,UPPER('ÚHRADOVÝ KATALOG VZP - ZP'!Q178),"")</f>
        <v/>
      </c>
      <c r="X174" s="19"/>
      <c r="Y174" s="19"/>
      <c r="Z174" s="33" t="str">
        <f>IF(LEN('ÚHRADOVÝ KATALOG VZP - ZP'!P178)&gt;0,UPPER('ÚHRADOVÝ KATALOG VZP - ZP'!P178),"")</f>
        <v/>
      </c>
      <c r="AA174" s="33"/>
      <c r="AB174" s="33" t="str">
        <f>IF(LEN('ÚHRADOVÝ KATALOG VZP - ZP'!K178)&gt;0,UPPER('ÚHRADOVÝ KATALOG VZP - ZP'!K178),"")</f>
        <v/>
      </c>
      <c r="AC174" s="19" t="str">
        <f>IF(LEN('ÚHRADOVÝ KATALOG VZP - ZP'!L178)&gt;0,UPPER('ÚHRADOVÝ KATALOG VZP - ZP'!L178),"")</f>
        <v/>
      </c>
      <c r="AD174" s="19" t="str">
        <f>IF(LEN('ÚHRADOVÝ KATALOG VZP - ZP'!J178)&gt;0,UPPER('ÚHRADOVÝ KATALOG VZP - ZP'!J178),"")</f>
        <v/>
      </c>
      <c r="AE174" s="33"/>
      <c r="AF174" s="33"/>
      <c r="AG174" s="33" t="str">
        <f>IF(LEN('ÚHRADOVÝ KATALOG VZP - ZP'!M178)&gt;0,UPPER('ÚHRADOVÝ KATALOG VZP - ZP'!M178),"")</f>
        <v/>
      </c>
      <c r="AH174" s="33"/>
      <c r="AI174" s="33"/>
      <c r="AJ174" s="33"/>
    </row>
    <row r="175" spans="1:36" s="18" customFormat="1" x14ac:dyDescent="0.2">
      <c r="A175" s="33" t="str">
        <f>IF('VZP - KONTROLA'!R179="NE",IF(LEN('ÚHRADOVÝ KATALOG VZP - ZP'!B179)=0,UPPER('ÚHRADOVÝ KATALOG VZP - ZP'!A179),UPPER('ÚHRADOVÝ KATALOG VZP - ZP'!B179)),"")</f>
        <v/>
      </c>
      <c r="B175" s="33" t="str">
        <f>IF(LEN('ÚHRADOVÝ KATALOG VZP - ZP'!C179)&gt;0,UPPER(SUBSTITUTE('ÚHRADOVÝ KATALOG VZP - ZP'!C179,CHAR(10)," ")),"")</f>
        <v/>
      </c>
      <c r="C175" s="33" t="str">
        <f>IF(LEN('ÚHRADOVÝ KATALOG VZP - ZP'!D179)&gt;0,UPPER(SUBSTITUTE('ÚHRADOVÝ KATALOG VZP - ZP'!D179,CHAR(10)," ")),"")</f>
        <v/>
      </c>
      <c r="D175" s="33" t="str">
        <f>IF(LEN('ÚHRADOVÝ KATALOG VZP - ZP'!F179)&gt;0,UPPER('ÚHRADOVÝ KATALOG VZP - ZP'!F179),"")</f>
        <v/>
      </c>
      <c r="E175" s="33" t="str">
        <f>IF(LEN('ÚHRADOVÝ KATALOG VZP - ZP'!E179)&gt;0,UPPER('ÚHRADOVÝ KATALOG VZP - ZP'!E179),"")</f>
        <v/>
      </c>
      <c r="F175" s="33" t="str">
        <f>IF(LEN('ÚHRADOVÝ KATALOG VZP - ZP'!G179)&gt;0,UPPER('ÚHRADOVÝ KATALOG VZP - ZP'!G179),"")</f>
        <v/>
      </c>
      <c r="G175" s="33" t="str">
        <f>IF(LEN('ÚHRADOVÝ KATALOG VZP - ZP'!H179)&gt;0,UPPER('ÚHRADOVÝ KATALOG VZP - ZP'!H179),"")</f>
        <v/>
      </c>
      <c r="H175" s="33" t="str">
        <f>IF(LEN('ÚHRADOVÝ KATALOG VZP - ZP'!I179)&gt;0,UPPER('ÚHRADOVÝ KATALOG VZP - ZP'!I179),"")</f>
        <v/>
      </c>
      <c r="I175" s="19" t="str">
        <f>IF(LEN(KL!N175)&gt;0,ROUND(UPPER(KL!N175),2),"")</f>
        <v/>
      </c>
      <c r="J175" s="19" t="str">
        <f>IF('ÚHRADOVÝ KATALOG VZP - ZP'!N179&gt;0,ROUND(UPPER('ÚHRADOVÝ KATALOG VZP - ZP'!N179),2),"")</f>
        <v/>
      </c>
      <c r="K175" s="19"/>
      <c r="L175" s="33"/>
      <c r="M175" s="33"/>
      <c r="N175" s="33"/>
      <c r="O175" s="19"/>
      <c r="P175" s="33"/>
      <c r="Q175" s="33"/>
      <c r="R175" s="33"/>
      <c r="S175" s="33"/>
      <c r="T175" s="33" t="str">
        <f>IF(LEN(KL!P175)&gt;0,UPPER(KL!P175),"")</f>
        <v/>
      </c>
      <c r="U175" s="33"/>
      <c r="V175" s="19"/>
      <c r="W175" s="33" t="str">
        <f>IF(LEN('ÚHRADOVÝ KATALOG VZP - ZP'!Q179)&gt;0,UPPER('ÚHRADOVÝ KATALOG VZP - ZP'!Q179),"")</f>
        <v/>
      </c>
      <c r="X175" s="19"/>
      <c r="Y175" s="19"/>
      <c r="Z175" s="33" t="str">
        <f>IF(LEN('ÚHRADOVÝ KATALOG VZP - ZP'!P179)&gt;0,UPPER('ÚHRADOVÝ KATALOG VZP - ZP'!P179),"")</f>
        <v/>
      </c>
      <c r="AA175" s="33"/>
      <c r="AB175" s="33" t="str">
        <f>IF(LEN('ÚHRADOVÝ KATALOG VZP - ZP'!K179)&gt;0,UPPER('ÚHRADOVÝ KATALOG VZP - ZP'!K179),"")</f>
        <v/>
      </c>
      <c r="AC175" s="19" t="str">
        <f>IF(LEN('ÚHRADOVÝ KATALOG VZP - ZP'!L179)&gt;0,UPPER('ÚHRADOVÝ KATALOG VZP - ZP'!L179),"")</f>
        <v/>
      </c>
      <c r="AD175" s="19" t="str">
        <f>IF(LEN('ÚHRADOVÝ KATALOG VZP - ZP'!J179)&gt;0,UPPER('ÚHRADOVÝ KATALOG VZP - ZP'!J179),"")</f>
        <v/>
      </c>
      <c r="AE175" s="33"/>
      <c r="AF175" s="33"/>
      <c r="AG175" s="33" t="str">
        <f>IF(LEN('ÚHRADOVÝ KATALOG VZP - ZP'!M179)&gt;0,UPPER('ÚHRADOVÝ KATALOG VZP - ZP'!M179),"")</f>
        <v/>
      </c>
      <c r="AH175" s="33"/>
      <c r="AI175" s="33"/>
      <c r="AJ175" s="33"/>
    </row>
    <row r="176" spans="1:36" s="18" customFormat="1" x14ac:dyDescent="0.2">
      <c r="A176" s="33" t="str">
        <f>IF('VZP - KONTROLA'!R180="NE",IF(LEN('ÚHRADOVÝ KATALOG VZP - ZP'!B180)=0,UPPER('ÚHRADOVÝ KATALOG VZP - ZP'!A180),UPPER('ÚHRADOVÝ KATALOG VZP - ZP'!B180)),"")</f>
        <v/>
      </c>
      <c r="B176" s="33" t="str">
        <f>IF(LEN('ÚHRADOVÝ KATALOG VZP - ZP'!C180)&gt;0,UPPER(SUBSTITUTE('ÚHRADOVÝ KATALOG VZP - ZP'!C180,CHAR(10)," ")),"")</f>
        <v/>
      </c>
      <c r="C176" s="33" t="str">
        <f>IF(LEN('ÚHRADOVÝ KATALOG VZP - ZP'!D180)&gt;0,UPPER(SUBSTITUTE('ÚHRADOVÝ KATALOG VZP - ZP'!D180,CHAR(10)," ")),"")</f>
        <v/>
      </c>
      <c r="D176" s="33" t="str">
        <f>IF(LEN('ÚHRADOVÝ KATALOG VZP - ZP'!F180)&gt;0,UPPER('ÚHRADOVÝ KATALOG VZP - ZP'!F180),"")</f>
        <v/>
      </c>
      <c r="E176" s="33" t="str">
        <f>IF(LEN('ÚHRADOVÝ KATALOG VZP - ZP'!E180)&gt;0,UPPER('ÚHRADOVÝ KATALOG VZP - ZP'!E180),"")</f>
        <v/>
      </c>
      <c r="F176" s="33" t="str">
        <f>IF(LEN('ÚHRADOVÝ KATALOG VZP - ZP'!G180)&gt;0,UPPER('ÚHRADOVÝ KATALOG VZP - ZP'!G180),"")</f>
        <v/>
      </c>
      <c r="G176" s="33" t="str">
        <f>IF(LEN('ÚHRADOVÝ KATALOG VZP - ZP'!H180)&gt;0,UPPER('ÚHRADOVÝ KATALOG VZP - ZP'!H180),"")</f>
        <v/>
      </c>
      <c r="H176" s="33" t="str">
        <f>IF(LEN('ÚHRADOVÝ KATALOG VZP - ZP'!I180)&gt;0,UPPER('ÚHRADOVÝ KATALOG VZP - ZP'!I180),"")</f>
        <v/>
      </c>
      <c r="I176" s="19" t="str">
        <f>IF(LEN(KL!N176)&gt;0,ROUND(UPPER(KL!N176),2),"")</f>
        <v/>
      </c>
      <c r="J176" s="19" t="str">
        <f>IF('ÚHRADOVÝ KATALOG VZP - ZP'!N180&gt;0,ROUND(UPPER('ÚHRADOVÝ KATALOG VZP - ZP'!N180),2),"")</f>
        <v/>
      </c>
      <c r="K176" s="19"/>
      <c r="L176" s="33"/>
      <c r="M176" s="33"/>
      <c r="N176" s="33"/>
      <c r="O176" s="19"/>
      <c r="P176" s="33"/>
      <c r="Q176" s="33"/>
      <c r="R176" s="33"/>
      <c r="S176" s="33"/>
      <c r="T176" s="33" t="str">
        <f>IF(LEN(KL!P176)&gt;0,UPPER(KL!P176),"")</f>
        <v/>
      </c>
      <c r="U176" s="33"/>
      <c r="V176" s="19"/>
      <c r="W176" s="33" t="str">
        <f>IF(LEN('ÚHRADOVÝ KATALOG VZP - ZP'!Q180)&gt;0,UPPER('ÚHRADOVÝ KATALOG VZP - ZP'!Q180),"")</f>
        <v/>
      </c>
      <c r="X176" s="19"/>
      <c r="Y176" s="19"/>
      <c r="Z176" s="33" t="str">
        <f>IF(LEN('ÚHRADOVÝ KATALOG VZP - ZP'!P180)&gt;0,UPPER('ÚHRADOVÝ KATALOG VZP - ZP'!P180),"")</f>
        <v/>
      </c>
      <c r="AA176" s="33"/>
      <c r="AB176" s="33" t="str">
        <f>IF(LEN('ÚHRADOVÝ KATALOG VZP - ZP'!K180)&gt;0,UPPER('ÚHRADOVÝ KATALOG VZP - ZP'!K180),"")</f>
        <v/>
      </c>
      <c r="AC176" s="19" t="str">
        <f>IF(LEN('ÚHRADOVÝ KATALOG VZP - ZP'!L180)&gt;0,UPPER('ÚHRADOVÝ KATALOG VZP - ZP'!L180),"")</f>
        <v/>
      </c>
      <c r="AD176" s="19" t="str">
        <f>IF(LEN('ÚHRADOVÝ KATALOG VZP - ZP'!J180)&gt;0,UPPER('ÚHRADOVÝ KATALOG VZP - ZP'!J180),"")</f>
        <v/>
      </c>
      <c r="AE176" s="33"/>
      <c r="AF176" s="33"/>
      <c r="AG176" s="33" t="str">
        <f>IF(LEN('ÚHRADOVÝ KATALOG VZP - ZP'!M180)&gt;0,UPPER('ÚHRADOVÝ KATALOG VZP - ZP'!M180),"")</f>
        <v/>
      </c>
      <c r="AH176" s="33"/>
      <c r="AI176" s="33"/>
      <c r="AJ176" s="33"/>
    </row>
    <row r="177" spans="1:36" s="18" customFormat="1" x14ac:dyDescent="0.2">
      <c r="A177" s="33" t="str">
        <f>IF('VZP - KONTROLA'!R181="NE",IF(LEN('ÚHRADOVÝ KATALOG VZP - ZP'!B181)=0,UPPER('ÚHRADOVÝ KATALOG VZP - ZP'!A181),UPPER('ÚHRADOVÝ KATALOG VZP - ZP'!B181)),"")</f>
        <v/>
      </c>
      <c r="B177" s="33" t="str">
        <f>IF(LEN('ÚHRADOVÝ KATALOG VZP - ZP'!C181)&gt;0,UPPER(SUBSTITUTE('ÚHRADOVÝ KATALOG VZP - ZP'!C181,CHAR(10)," ")),"")</f>
        <v/>
      </c>
      <c r="C177" s="33" t="str">
        <f>IF(LEN('ÚHRADOVÝ KATALOG VZP - ZP'!D181)&gt;0,UPPER(SUBSTITUTE('ÚHRADOVÝ KATALOG VZP - ZP'!D181,CHAR(10)," ")),"")</f>
        <v/>
      </c>
      <c r="D177" s="33" t="str">
        <f>IF(LEN('ÚHRADOVÝ KATALOG VZP - ZP'!F181)&gt;0,UPPER('ÚHRADOVÝ KATALOG VZP - ZP'!F181),"")</f>
        <v/>
      </c>
      <c r="E177" s="33" t="str">
        <f>IF(LEN('ÚHRADOVÝ KATALOG VZP - ZP'!E181)&gt;0,UPPER('ÚHRADOVÝ KATALOG VZP - ZP'!E181),"")</f>
        <v/>
      </c>
      <c r="F177" s="33" t="str">
        <f>IF(LEN('ÚHRADOVÝ KATALOG VZP - ZP'!G181)&gt;0,UPPER('ÚHRADOVÝ KATALOG VZP - ZP'!G181),"")</f>
        <v/>
      </c>
      <c r="G177" s="33" t="str">
        <f>IF(LEN('ÚHRADOVÝ KATALOG VZP - ZP'!H181)&gt;0,UPPER('ÚHRADOVÝ KATALOG VZP - ZP'!H181),"")</f>
        <v/>
      </c>
      <c r="H177" s="33" t="str">
        <f>IF(LEN('ÚHRADOVÝ KATALOG VZP - ZP'!I181)&gt;0,UPPER('ÚHRADOVÝ KATALOG VZP - ZP'!I181),"")</f>
        <v/>
      </c>
      <c r="I177" s="19" t="str">
        <f>IF(LEN(KL!N177)&gt;0,ROUND(UPPER(KL!N177),2),"")</f>
        <v/>
      </c>
      <c r="J177" s="19" t="str">
        <f>IF('ÚHRADOVÝ KATALOG VZP - ZP'!N181&gt;0,ROUND(UPPER('ÚHRADOVÝ KATALOG VZP - ZP'!N181),2),"")</f>
        <v/>
      </c>
      <c r="K177" s="19"/>
      <c r="L177" s="33"/>
      <c r="M177" s="33"/>
      <c r="N177" s="33"/>
      <c r="O177" s="19"/>
      <c r="P177" s="33"/>
      <c r="Q177" s="33"/>
      <c r="R177" s="33"/>
      <c r="S177" s="33"/>
      <c r="T177" s="33" t="str">
        <f>IF(LEN(KL!P177)&gt;0,UPPER(KL!P177),"")</f>
        <v/>
      </c>
      <c r="U177" s="33"/>
      <c r="V177" s="19"/>
      <c r="W177" s="33" t="str">
        <f>IF(LEN('ÚHRADOVÝ KATALOG VZP - ZP'!Q181)&gt;0,UPPER('ÚHRADOVÝ KATALOG VZP - ZP'!Q181),"")</f>
        <v/>
      </c>
      <c r="X177" s="19"/>
      <c r="Y177" s="19"/>
      <c r="Z177" s="33" t="str">
        <f>IF(LEN('ÚHRADOVÝ KATALOG VZP - ZP'!P181)&gt;0,UPPER('ÚHRADOVÝ KATALOG VZP - ZP'!P181),"")</f>
        <v/>
      </c>
      <c r="AA177" s="33"/>
      <c r="AB177" s="33" t="str">
        <f>IF(LEN('ÚHRADOVÝ KATALOG VZP - ZP'!K181)&gt;0,UPPER('ÚHRADOVÝ KATALOG VZP - ZP'!K181),"")</f>
        <v/>
      </c>
      <c r="AC177" s="19" t="str">
        <f>IF(LEN('ÚHRADOVÝ KATALOG VZP - ZP'!L181)&gt;0,UPPER('ÚHRADOVÝ KATALOG VZP - ZP'!L181),"")</f>
        <v/>
      </c>
      <c r="AD177" s="19" t="str">
        <f>IF(LEN('ÚHRADOVÝ KATALOG VZP - ZP'!J181)&gt;0,UPPER('ÚHRADOVÝ KATALOG VZP - ZP'!J181),"")</f>
        <v/>
      </c>
      <c r="AE177" s="33"/>
      <c r="AF177" s="33"/>
      <c r="AG177" s="33" t="str">
        <f>IF(LEN('ÚHRADOVÝ KATALOG VZP - ZP'!M181)&gt;0,UPPER('ÚHRADOVÝ KATALOG VZP - ZP'!M181),"")</f>
        <v/>
      </c>
      <c r="AH177" s="33"/>
      <c r="AI177" s="33"/>
      <c r="AJ177" s="33"/>
    </row>
    <row r="178" spans="1:36" s="18" customFormat="1" x14ac:dyDescent="0.2">
      <c r="A178" s="33" t="str">
        <f>IF('VZP - KONTROLA'!R182="NE",IF(LEN('ÚHRADOVÝ KATALOG VZP - ZP'!B182)=0,UPPER('ÚHRADOVÝ KATALOG VZP - ZP'!A182),UPPER('ÚHRADOVÝ KATALOG VZP - ZP'!B182)),"")</f>
        <v/>
      </c>
      <c r="B178" s="33" t="str">
        <f>IF(LEN('ÚHRADOVÝ KATALOG VZP - ZP'!C182)&gt;0,UPPER(SUBSTITUTE('ÚHRADOVÝ KATALOG VZP - ZP'!C182,CHAR(10)," ")),"")</f>
        <v/>
      </c>
      <c r="C178" s="33" t="str">
        <f>IF(LEN('ÚHRADOVÝ KATALOG VZP - ZP'!D182)&gt;0,UPPER(SUBSTITUTE('ÚHRADOVÝ KATALOG VZP - ZP'!D182,CHAR(10)," ")),"")</f>
        <v/>
      </c>
      <c r="D178" s="33" t="str">
        <f>IF(LEN('ÚHRADOVÝ KATALOG VZP - ZP'!F182)&gt;0,UPPER('ÚHRADOVÝ KATALOG VZP - ZP'!F182),"")</f>
        <v/>
      </c>
      <c r="E178" s="33" t="str">
        <f>IF(LEN('ÚHRADOVÝ KATALOG VZP - ZP'!E182)&gt;0,UPPER('ÚHRADOVÝ KATALOG VZP - ZP'!E182),"")</f>
        <v/>
      </c>
      <c r="F178" s="33" t="str">
        <f>IF(LEN('ÚHRADOVÝ KATALOG VZP - ZP'!G182)&gt;0,UPPER('ÚHRADOVÝ KATALOG VZP - ZP'!G182),"")</f>
        <v/>
      </c>
      <c r="G178" s="33" t="str">
        <f>IF(LEN('ÚHRADOVÝ KATALOG VZP - ZP'!H182)&gt;0,UPPER('ÚHRADOVÝ KATALOG VZP - ZP'!H182),"")</f>
        <v/>
      </c>
      <c r="H178" s="33" t="str">
        <f>IF(LEN('ÚHRADOVÝ KATALOG VZP - ZP'!I182)&gt;0,UPPER('ÚHRADOVÝ KATALOG VZP - ZP'!I182),"")</f>
        <v/>
      </c>
      <c r="I178" s="19" t="str">
        <f>IF(LEN(KL!N178)&gt;0,ROUND(UPPER(KL!N178),2),"")</f>
        <v/>
      </c>
      <c r="J178" s="19" t="str">
        <f>IF('ÚHRADOVÝ KATALOG VZP - ZP'!N182&gt;0,ROUND(UPPER('ÚHRADOVÝ KATALOG VZP - ZP'!N182),2),"")</f>
        <v/>
      </c>
      <c r="K178" s="19"/>
      <c r="L178" s="33"/>
      <c r="M178" s="33"/>
      <c r="N178" s="33"/>
      <c r="O178" s="19"/>
      <c r="P178" s="33"/>
      <c r="Q178" s="33"/>
      <c r="R178" s="33"/>
      <c r="S178" s="33"/>
      <c r="T178" s="33" t="str">
        <f>IF(LEN(KL!P178)&gt;0,UPPER(KL!P178),"")</f>
        <v/>
      </c>
      <c r="U178" s="33"/>
      <c r="V178" s="19"/>
      <c r="W178" s="33" t="str">
        <f>IF(LEN('ÚHRADOVÝ KATALOG VZP - ZP'!Q182)&gt;0,UPPER('ÚHRADOVÝ KATALOG VZP - ZP'!Q182),"")</f>
        <v/>
      </c>
      <c r="X178" s="19"/>
      <c r="Y178" s="19"/>
      <c r="Z178" s="33" t="str">
        <f>IF(LEN('ÚHRADOVÝ KATALOG VZP - ZP'!P182)&gt;0,UPPER('ÚHRADOVÝ KATALOG VZP - ZP'!P182),"")</f>
        <v/>
      </c>
      <c r="AA178" s="33"/>
      <c r="AB178" s="33" t="str">
        <f>IF(LEN('ÚHRADOVÝ KATALOG VZP - ZP'!K182)&gt;0,UPPER('ÚHRADOVÝ KATALOG VZP - ZP'!K182),"")</f>
        <v/>
      </c>
      <c r="AC178" s="19" t="str">
        <f>IF(LEN('ÚHRADOVÝ KATALOG VZP - ZP'!L182)&gt;0,UPPER('ÚHRADOVÝ KATALOG VZP - ZP'!L182),"")</f>
        <v/>
      </c>
      <c r="AD178" s="19" t="str">
        <f>IF(LEN('ÚHRADOVÝ KATALOG VZP - ZP'!J182)&gt;0,UPPER('ÚHRADOVÝ KATALOG VZP - ZP'!J182),"")</f>
        <v/>
      </c>
      <c r="AE178" s="33"/>
      <c r="AF178" s="33"/>
      <c r="AG178" s="33" t="str">
        <f>IF(LEN('ÚHRADOVÝ KATALOG VZP - ZP'!M182)&gt;0,UPPER('ÚHRADOVÝ KATALOG VZP - ZP'!M182),"")</f>
        <v/>
      </c>
      <c r="AH178" s="33"/>
      <c r="AI178" s="33"/>
      <c r="AJ178" s="33"/>
    </row>
    <row r="179" spans="1:36" s="18" customFormat="1" x14ac:dyDescent="0.2">
      <c r="A179" s="33" t="str">
        <f>IF('VZP - KONTROLA'!R183="NE",IF(LEN('ÚHRADOVÝ KATALOG VZP - ZP'!B183)=0,UPPER('ÚHRADOVÝ KATALOG VZP - ZP'!A183),UPPER('ÚHRADOVÝ KATALOG VZP - ZP'!B183)),"")</f>
        <v/>
      </c>
      <c r="B179" s="33" t="str">
        <f>IF(LEN('ÚHRADOVÝ KATALOG VZP - ZP'!C183)&gt;0,UPPER(SUBSTITUTE('ÚHRADOVÝ KATALOG VZP - ZP'!C183,CHAR(10)," ")),"")</f>
        <v/>
      </c>
      <c r="C179" s="33" t="str">
        <f>IF(LEN('ÚHRADOVÝ KATALOG VZP - ZP'!D183)&gt;0,UPPER(SUBSTITUTE('ÚHRADOVÝ KATALOG VZP - ZP'!D183,CHAR(10)," ")),"")</f>
        <v/>
      </c>
      <c r="D179" s="33" t="str">
        <f>IF(LEN('ÚHRADOVÝ KATALOG VZP - ZP'!F183)&gt;0,UPPER('ÚHRADOVÝ KATALOG VZP - ZP'!F183),"")</f>
        <v/>
      </c>
      <c r="E179" s="33" t="str">
        <f>IF(LEN('ÚHRADOVÝ KATALOG VZP - ZP'!E183)&gt;0,UPPER('ÚHRADOVÝ KATALOG VZP - ZP'!E183),"")</f>
        <v/>
      </c>
      <c r="F179" s="33" t="str">
        <f>IF(LEN('ÚHRADOVÝ KATALOG VZP - ZP'!G183)&gt;0,UPPER('ÚHRADOVÝ KATALOG VZP - ZP'!G183),"")</f>
        <v/>
      </c>
      <c r="G179" s="33" t="str">
        <f>IF(LEN('ÚHRADOVÝ KATALOG VZP - ZP'!H183)&gt;0,UPPER('ÚHRADOVÝ KATALOG VZP - ZP'!H183),"")</f>
        <v/>
      </c>
      <c r="H179" s="33" t="str">
        <f>IF(LEN('ÚHRADOVÝ KATALOG VZP - ZP'!I183)&gt;0,UPPER('ÚHRADOVÝ KATALOG VZP - ZP'!I183),"")</f>
        <v/>
      </c>
      <c r="I179" s="19" t="str">
        <f>IF(LEN(KL!N179)&gt;0,ROUND(UPPER(KL!N179),2),"")</f>
        <v/>
      </c>
      <c r="J179" s="19" t="str">
        <f>IF('ÚHRADOVÝ KATALOG VZP - ZP'!N183&gt;0,ROUND(UPPER('ÚHRADOVÝ KATALOG VZP - ZP'!N183),2),"")</f>
        <v/>
      </c>
      <c r="K179" s="19"/>
      <c r="L179" s="33"/>
      <c r="M179" s="33"/>
      <c r="N179" s="33"/>
      <c r="O179" s="19"/>
      <c r="P179" s="33"/>
      <c r="Q179" s="33"/>
      <c r="R179" s="33"/>
      <c r="S179" s="33"/>
      <c r="T179" s="33" t="str">
        <f>IF(LEN(KL!P179)&gt;0,UPPER(KL!P179),"")</f>
        <v/>
      </c>
      <c r="U179" s="33"/>
      <c r="V179" s="19"/>
      <c r="W179" s="33" t="str">
        <f>IF(LEN('ÚHRADOVÝ KATALOG VZP - ZP'!Q183)&gt;0,UPPER('ÚHRADOVÝ KATALOG VZP - ZP'!Q183),"")</f>
        <v/>
      </c>
      <c r="X179" s="19"/>
      <c r="Y179" s="19"/>
      <c r="Z179" s="33" t="str">
        <f>IF(LEN('ÚHRADOVÝ KATALOG VZP - ZP'!P183)&gt;0,UPPER('ÚHRADOVÝ KATALOG VZP - ZP'!P183),"")</f>
        <v/>
      </c>
      <c r="AA179" s="33"/>
      <c r="AB179" s="33" t="str">
        <f>IF(LEN('ÚHRADOVÝ KATALOG VZP - ZP'!K183)&gt;0,UPPER('ÚHRADOVÝ KATALOG VZP - ZP'!K183),"")</f>
        <v/>
      </c>
      <c r="AC179" s="19" t="str">
        <f>IF(LEN('ÚHRADOVÝ KATALOG VZP - ZP'!L183)&gt;0,UPPER('ÚHRADOVÝ KATALOG VZP - ZP'!L183),"")</f>
        <v/>
      </c>
      <c r="AD179" s="19" t="str">
        <f>IF(LEN('ÚHRADOVÝ KATALOG VZP - ZP'!J183)&gt;0,UPPER('ÚHRADOVÝ KATALOG VZP - ZP'!J183),"")</f>
        <v/>
      </c>
      <c r="AE179" s="33"/>
      <c r="AF179" s="33"/>
      <c r="AG179" s="33" t="str">
        <f>IF(LEN('ÚHRADOVÝ KATALOG VZP - ZP'!M183)&gt;0,UPPER('ÚHRADOVÝ KATALOG VZP - ZP'!M183),"")</f>
        <v/>
      </c>
      <c r="AH179" s="33"/>
      <c r="AI179" s="33"/>
      <c r="AJ179" s="33"/>
    </row>
    <row r="180" spans="1:36" s="18" customFormat="1" x14ac:dyDescent="0.2">
      <c r="A180" s="33" t="str">
        <f>IF('VZP - KONTROLA'!R184="NE",IF(LEN('ÚHRADOVÝ KATALOG VZP - ZP'!B184)=0,UPPER('ÚHRADOVÝ KATALOG VZP - ZP'!A184),UPPER('ÚHRADOVÝ KATALOG VZP - ZP'!B184)),"")</f>
        <v/>
      </c>
      <c r="B180" s="33" t="str">
        <f>IF(LEN('ÚHRADOVÝ KATALOG VZP - ZP'!C184)&gt;0,UPPER(SUBSTITUTE('ÚHRADOVÝ KATALOG VZP - ZP'!C184,CHAR(10)," ")),"")</f>
        <v/>
      </c>
      <c r="C180" s="33" t="str">
        <f>IF(LEN('ÚHRADOVÝ KATALOG VZP - ZP'!D184)&gt;0,UPPER(SUBSTITUTE('ÚHRADOVÝ KATALOG VZP - ZP'!D184,CHAR(10)," ")),"")</f>
        <v/>
      </c>
      <c r="D180" s="33" t="str">
        <f>IF(LEN('ÚHRADOVÝ KATALOG VZP - ZP'!F184)&gt;0,UPPER('ÚHRADOVÝ KATALOG VZP - ZP'!F184),"")</f>
        <v/>
      </c>
      <c r="E180" s="33" t="str">
        <f>IF(LEN('ÚHRADOVÝ KATALOG VZP - ZP'!E184)&gt;0,UPPER('ÚHRADOVÝ KATALOG VZP - ZP'!E184),"")</f>
        <v/>
      </c>
      <c r="F180" s="33" t="str">
        <f>IF(LEN('ÚHRADOVÝ KATALOG VZP - ZP'!G184)&gt;0,UPPER('ÚHRADOVÝ KATALOG VZP - ZP'!G184),"")</f>
        <v/>
      </c>
      <c r="G180" s="33" t="str">
        <f>IF(LEN('ÚHRADOVÝ KATALOG VZP - ZP'!H184)&gt;0,UPPER('ÚHRADOVÝ KATALOG VZP - ZP'!H184),"")</f>
        <v/>
      </c>
      <c r="H180" s="33" t="str">
        <f>IF(LEN('ÚHRADOVÝ KATALOG VZP - ZP'!I184)&gt;0,UPPER('ÚHRADOVÝ KATALOG VZP - ZP'!I184),"")</f>
        <v/>
      </c>
      <c r="I180" s="19" t="str">
        <f>IF(LEN(KL!N180)&gt;0,ROUND(UPPER(KL!N180),2),"")</f>
        <v/>
      </c>
      <c r="J180" s="19" t="str">
        <f>IF('ÚHRADOVÝ KATALOG VZP - ZP'!N184&gt;0,ROUND(UPPER('ÚHRADOVÝ KATALOG VZP - ZP'!N184),2),"")</f>
        <v/>
      </c>
      <c r="K180" s="19"/>
      <c r="L180" s="33"/>
      <c r="M180" s="33"/>
      <c r="N180" s="33"/>
      <c r="O180" s="19"/>
      <c r="P180" s="33"/>
      <c r="Q180" s="33"/>
      <c r="R180" s="33"/>
      <c r="S180" s="33"/>
      <c r="T180" s="33" t="str">
        <f>IF(LEN(KL!P180)&gt;0,UPPER(KL!P180),"")</f>
        <v/>
      </c>
      <c r="U180" s="33"/>
      <c r="V180" s="19"/>
      <c r="W180" s="33" t="str">
        <f>IF(LEN('ÚHRADOVÝ KATALOG VZP - ZP'!Q184)&gt;0,UPPER('ÚHRADOVÝ KATALOG VZP - ZP'!Q184),"")</f>
        <v/>
      </c>
      <c r="X180" s="19"/>
      <c r="Y180" s="19"/>
      <c r="Z180" s="33" t="str">
        <f>IF(LEN('ÚHRADOVÝ KATALOG VZP - ZP'!P184)&gt;0,UPPER('ÚHRADOVÝ KATALOG VZP - ZP'!P184),"")</f>
        <v/>
      </c>
      <c r="AA180" s="33"/>
      <c r="AB180" s="33" t="str">
        <f>IF(LEN('ÚHRADOVÝ KATALOG VZP - ZP'!K184)&gt;0,UPPER('ÚHRADOVÝ KATALOG VZP - ZP'!K184),"")</f>
        <v/>
      </c>
      <c r="AC180" s="19" t="str">
        <f>IF(LEN('ÚHRADOVÝ KATALOG VZP - ZP'!L184)&gt;0,UPPER('ÚHRADOVÝ KATALOG VZP - ZP'!L184),"")</f>
        <v/>
      </c>
      <c r="AD180" s="19" t="str">
        <f>IF(LEN('ÚHRADOVÝ KATALOG VZP - ZP'!J184)&gt;0,UPPER('ÚHRADOVÝ KATALOG VZP - ZP'!J184),"")</f>
        <v/>
      </c>
      <c r="AE180" s="33"/>
      <c r="AF180" s="33"/>
      <c r="AG180" s="33" t="str">
        <f>IF(LEN('ÚHRADOVÝ KATALOG VZP - ZP'!M184)&gt;0,UPPER('ÚHRADOVÝ KATALOG VZP - ZP'!M184),"")</f>
        <v/>
      </c>
      <c r="AH180" s="33"/>
      <c r="AI180" s="33"/>
      <c r="AJ180" s="33"/>
    </row>
    <row r="181" spans="1:36" s="18" customFormat="1" x14ac:dyDescent="0.2">
      <c r="A181" s="33" t="str">
        <f>IF('VZP - KONTROLA'!R185="NE",IF(LEN('ÚHRADOVÝ KATALOG VZP - ZP'!B185)=0,UPPER('ÚHRADOVÝ KATALOG VZP - ZP'!A185),UPPER('ÚHRADOVÝ KATALOG VZP - ZP'!B185)),"")</f>
        <v/>
      </c>
      <c r="B181" s="33" t="str">
        <f>IF(LEN('ÚHRADOVÝ KATALOG VZP - ZP'!C185)&gt;0,UPPER(SUBSTITUTE('ÚHRADOVÝ KATALOG VZP - ZP'!C185,CHAR(10)," ")),"")</f>
        <v/>
      </c>
      <c r="C181" s="33" t="str">
        <f>IF(LEN('ÚHRADOVÝ KATALOG VZP - ZP'!D185)&gt;0,UPPER(SUBSTITUTE('ÚHRADOVÝ KATALOG VZP - ZP'!D185,CHAR(10)," ")),"")</f>
        <v/>
      </c>
      <c r="D181" s="33" t="str">
        <f>IF(LEN('ÚHRADOVÝ KATALOG VZP - ZP'!F185)&gt;0,UPPER('ÚHRADOVÝ KATALOG VZP - ZP'!F185),"")</f>
        <v/>
      </c>
      <c r="E181" s="33" t="str">
        <f>IF(LEN('ÚHRADOVÝ KATALOG VZP - ZP'!E185)&gt;0,UPPER('ÚHRADOVÝ KATALOG VZP - ZP'!E185),"")</f>
        <v/>
      </c>
      <c r="F181" s="33" t="str">
        <f>IF(LEN('ÚHRADOVÝ KATALOG VZP - ZP'!G185)&gt;0,UPPER('ÚHRADOVÝ KATALOG VZP - ZP'!G185),"")</f>
        <v/>
      </c>
      <c r="G181" s="33" t="str">
        <f>IF(LEN('ÚHRADOVÝ KATALOG VZP - ZP'!H185)&gt;0,UPPER('ÚHRADOVÝ KATALOG VZP - ZP'!H185),"")</f>
        <v/>
      </c>
      <c r="H181" s="33" t="str">
        <f>IF(LEN('ÚHRADOVÝ KATALOG VZP - ZP'!I185)&gt;0,UPPER('ÚHRADOVÝ KATALOG VZP - ZP'!I185),"")</f>
        <v/>
      </c>
      <c r="I181" s="19" t="str">
        <f>IF(LEN(KL!N181)&gt;0,ROUND(UPPER(KL!N181),2),"")</f>
        <v/>
      </c>
      <c r="J181" s="19" t="str">
        <f>IF('ÚHRADOVÝ KATALOG VZP - ZP'!N185&gt;0,ROUND(UPPER('ÚHRADOVÝ KATALOG VZP - ZP'!N185),2),"")</f>
        <v/>
      </c>
      <c r="K181" s="19"/>
      <c r="L181" s="33"/>
      <c r="M181" s="33"/>
      <c r="N181" s="33"/>
      <c r="O181" s="19"/>
      <c r="P181" s="33"/>
      <c r="Q181" s="33"/>
      <c r="R181" s="33"/>
      <c r="S181" s="33"/>
      <c r="T181" s="33" t="str">
        <f>IF(LEN(KL!P181)&gt;0,UPPER(KL!P181),"")</f>
        <v/>
      </c>
      <c r="U181" s="33"/>
      <c r="V181" s="19"/>
      <c r="W181" s="33" t="str">
        <f>IF(LEN('ÚHRADOVÝ KATALOG VZP - ZP'!Q185)&gt;0,UPPER('ÚHRADOVÝ KATALOG VZP - ZP'!Q185),"")</f>
        <v/>
      </c>
      <c r="X181" s="19"/>
      <c r="Y181" s="19"/>
      <c r="Z181" s="33" t="str">
        <f>IF(LEN('ÚHRADOVÝ KATALOG VZP - ZP'!P185)&gt;0,UPPER('ÚHRADOVÝ KATALOG VZP - ZP'!P185),"")</f>
        <v/>
      </c>
      <c r="AA181" s="33"/>
      <c r="AB181" s="33" t="str">
        <f>IF(LEN('ÚHRADOVÝ KATALOG VZP - ZP'!K185)&gt;0,UPPER('ÚHRADOVÝ KATALOG VZP - ZP'!K185),"")</f>
        <v/>
      </c>
      <c r="AC181" s="19" t="str">
        <f>IF(LEN('ÚHRADOVÝ KATALOG VZP - ZP'!L185)&gt;0,UPPER('ÚHRADOVÝ KATALOG VZP - ZP'!L185),"")</f>
        <v/>
      </c>
      <c r="AD181" s="19" t="str">
        <f>IF(LEN('ÚHRADOVÝ KATALOG VZP - ZP'!J185)&gt;0,UPPER('ÚHRADOVÝ KATALOG VZP - ZP'!J185),"")</f>
        <v/>
      </c>
      <c r="AE181" s="33"/>
      <c r="AF181" s="33"/>
      <c r="AG181" s="33" t="str">
        <f>IF(LEN('ÚHRADOVÝ KATALOG VZP - ZP'!M185)&gt;0,UPPER('ÚHRADOVÝ KATALOG VZP - ZP'!M185),"")</f>
        <v/>
      </c>
      <c r="AH181" s="33"/>
      <c r="AI181" s="33"/>
      <c r="AJ181" s="33"/>
    </row>
    <row r="182" spans="1:36" s="18" customFormat="1" x14ac:dyDescent="0.2">
      <c r="A182" s="33" t="str">
        <f>IF('VZP - KONTROLA'!R186="NE",IF(LEN('ÚHRADOVÝ KATALOG VZP - ZP'!B186)=0,UPPER('ÚHRADOVÝ KATALOG VZP - ZP'!A186),UPPER('ÚHRADOVÝ KATALOG VZP - ZP'!B186)),"")</f>
        <v/>
      </c>
      <c r="B182" s="33" t="str">
        <f>IF(LEN('ÚHRADOVÝ KATALOG VZP - ZP'!C186)&gt;0,UPPER(SUBSTITUTE('ÚHRADOVÝ KATALOG VZP - ZP'!C186,CHAR(10)," ")),"")</f>
        <v/>
      </c>
      <c r="C182" s="33" t="str">
        <f>IF(LEN('ÚHRADOVÝ KATALOG VZP - ZP'!D186)&gt;0,UPPER(SUBSTITUTE('ÚHRADOVÝ KATALOG VZP - ZP'!D186,CHAR(10)," ")),"")</f>
        <v/>
      </c>
      <c r="D182" s="33" t="str">
        <f>IF(LEN('ÚHRADOVÝ KATALOG VZP - ZP'!F186)&gt;0,UPPER('ÚHRADOVÝ KATALOG VZP - ZP'!F186),"")</f>
        <v/>
      </c>
      <c r="E182" s="33" t="str">
        <f>IF(LEN('ÚHRADOVÝ KATALOG VZP - ZP'!E186)&gt;0,UPPER('ÚHRADOVÝ KATALOG VZP - ZP'!E186),"")</f>
        <v/>
      </c>
      <c r="F182" s="33" t="str">
        <f>IF(LEN('ÚHRADOVÝ KATALOG VZP - ZP'!G186)&gt;0,UPPER('ÚHRADOVÝ KATALOG VZP - ZP'!G186),"")</f>
        <v/>
      </c>
      <c r="G182" s="33" t="str">
        <f>IF(LEN('ÚHRADOVÝ KATALOG VZP - ZP'!H186)&gt;0,UPPER('ÚHRADOVÝ KATALOG VZP - ZP'!H186),"")</f>
        <v/>
      </c>
      <c r="H182" s="33" t="str">
        <f>IF(LEN('ÚHRADOVÝ KATALOG VZP - ZP'!I186)&gt;0,UPPER('ÚHRADOVÝ KATALOG VZP - ZP'!I186),"")</f>
        <v/>
      </c>
      <c r="I182" s="19" t="str">
        <f>IF(LEN(KL!N182)&gt;0,ROUND(UPPER(KL!N182),2),"")</f>
        <v/>
      </c>
      <c r="J182" s="19" t="str">
        <f>IF('ÚHRADOVÝ KATALOG VZP - ZP'!N186&gt;0,ROUND(UPPER('ÚHRADOVÝ KATALOG VZP - ZP'!N186),2),"")</f>
        <v/>
      </c>
      <c r="K182" s="19"/>
      <c r="L182" s="33"/>
      <c r="M182" s="33"/>
      <c r="N182" s="33"/>
      <c r="O182" s="19"/>
      <c r="P182" s="33"/>
      <c r="Q182" s="33"/>
      <c r="R182" s="33"/>
      <c r="S182" s="33"/>
      <c r="T182" s="33" t="str">
        <f>IF(LEN(KL!P182)&gt;0,UPPER(KL!P182),"")</f>
        <v/>
      </c>
      <c r="U182" s="33"/>
      <c r="V182" s="19"/>
      <c r="W182" s="33" t="str">
        <f>IF(LEN('ÚHRADOVÝ KATALOG VZP - ZP'!Q186)&gt;0,UPPER('ÚHRADOVÝ KATALOG VZP - ZP'!Q186),"")</f>
        <v/>
      </c>
      <c r="X182" s="19"/>
      <c r="Y182" s="19"/>
      <c r="Z182" s="33" t="str">
        <f>IF(LEN('ÚHRADOVÝ KATALOG VZP - ZP'!P186)&gt;0,UPPER('ÚHRADOVÝ KATALOG VZP - ZP'!P186),"")</f>
        <v/>
      </c>
      <c r="AA182" s="33"/>
      <c r="AB182" s="33" t="str">
        <f>IF(LEN('ÚHRADOVÝ KATALOG VZP - ZP'!K186)&gt;0,UPPER('ÚHRADOVÝ KATALOG VZP - ZP'!K186),"")</f>
        <v/>
      </c>
      <c r="AC182" s="19" t="str">
        <f>IF(LEN('ÚHRADOVÝ KATALOG VZP - ZP'!L186)&gt;0,UPPER('ÚHRADOVÝ KATALOG VZP - ZP'!L186),"")</f>
        <v/>
      </c>
      <c r="AD182" s="19" t="str">
        <f>IF(LEN('ÚHRADOVÝ KATALOG VZP - ZP'!J186)&gt;0,UPPER('ÚHRADOVÝ KATALOG VZP - ZP'!J186),"")</f>
        <v/>
      </c>
      <c r="AE182" s="33"/>
      <c r="AF182" s="33"/>
      <c r="AG182" s="33" t="str">
        <f>IF(LEN('ÚHRADOVÝ KATALOG VZP - ZP'!M186)&gt;0,UPPER('ÚHRADOVÝ KATALOG VZP - ZP'!M186),"")</f>
        <v/>
      </c>
      <c r="AH182" s="33"/>
      <c r="AI182" s="33"/>
      <c r="AJ182" s="33"/>
    </row>
    <row r="183" spans="1:36" s="18" customFormat="1" x14ac:dyDescent="0.2">
      <c r="A183" s="33" t="str">
        <f>IF('VZP - KONTROLA'!R187="NE",IF(LEN('ÚHRADOVÝ KATALOG VZP - ZP'!B187)=0,UPPER('ÚHRADOVÝ KATALOG VZP - ZP'!A187),UPPER('ÚHRADOVÝ KATALOG VZP - ZP'!B187)),"")</f>
        <v/>
      </c>
      <c r="B183" s="33" t="str">
        <f>IF(LEN('ÚHRADOVÝ KATALOG VZP - ZP'!C187)&gt;0,UPPER(SUBSTITUTE('ÚHRADOVÝ KATALOG VZP - ZP'!C187,CHAR(10)," ")),"")</f>
        <v/>
      </c>
      <c r="C183" s="33" t="str">
        <f>IF(LEN('ÚHRADOVÝ KATALOG VZP - ZP'!D187)&gt;0,UPPER(SUBSTITUTE('ÚHRADOVÝ KATALOG VZP - ZP'!D187,CHAR(10)," ")),"")</f>
        <v/>
      </c>
      <c r="D183" s="33" t="str">
        <f>IF(LEN('ÚHRADOVÝ KATALOG VZP - ZP'!F187)&gt;0,UPPER('ÚHRADOVÝ KATALOG VZP - ZP'!F187),"")</f>
        <v/>
      </c>
      <c r="E183" s="33" t="str">
        <f>IF(LEN('ÚHRADOVÝ KATALOG VZP - ZP'!E187)&gt;0,UPPER('ÚHRADOVÝ KATALOG VZP - ZP'!E187),"")</f>
        <v/>
      </c>
      <c r="F183" s="33" t="str">
        <f>IF(LEN('ÚHRADOVÝ KATALOG VZP - ZP'!G187)&gt;0,UPPER('ÚHRADOVÝ KATALOG VZP - ZP'!G187),"")</f>
        <v/>
      </c>
      <c r="G183" s="33" t="str">
        <f>IF(LEN('ÚHRADOVÝ KATALOG VZP - ZP'!H187)&gt;0,UPPER('ÚHRADOVÝ KATALOG VZP - ZP'!H187),"")</f>
        <v/>
      </c>
      <c r="H183" s="33" t="str">
        <f>IF(LEN('ÚHRADOVÝ KATALOG VZP - ZP'!I187)&gt;0,UPPER('ÚHRADOVÝ KATALOG VZP - ZP'!I187),"")</f>
        <v/>
      </c>
      <c r="I183" s="19" t="str">
        <f>IF(LEN(KL!N183)&gt;0,ROUND(UPPER(KL!N183),2),"")</f>
        <v/>
      </c>
      <c r="J183" s="19" t="str">
        <f>IF('ÚHRADOVÝ KATALOG VZP - ZP'!N187&gt;0,ROUND(UPPER('ÚHRADOVÝ KATALOG VZP - ZP'!N187),2),"")</f>
        <v/>
      </c>
      <c r="K183" s="19"/>
      <c r="L183" s="33"/>
      <c r="M183" s="33"/>
      <c r="N183" s="33"/>
      <c r="O183" s="19"/>
      <c r="P183" s="33"/>
      <c r="Q183" s="33"/>
      <c r="R183" s="33"/>
      <c r="S183" s="33"/>
      <c r="T183" s="33" t="str">
        <f>IF(LEN(KL!P183)&gt;0,UPPER(KL!P183),"")</f>
        <v/>
      </c>
      <c r="U183" s="33"/>
      <c r="V183" s="19"/>
      <c r="W183" s="33" t="str">
        <f>IF(LEN('ÚHRADOVÝ KATALOG VZP - ZP'!Q187)&gt;0,UPPER('ÚHRADOVÝ KATALOG VZP - ZP'!Q187),"")</f>
        <v/>
      </c>
      <c r="X183" s="19"/>
      <c r="Y183" s="19"/>
      <c r="Z183" s="33" t="str">
        <f>IF(LEN('ÚHRADOVÝ KATALOG VZP - ZP'!P187)&gt;0,UPPER('ÚHRADOVÝ KATALOG VZP - ZP'!P187),"")</f>
        <v/>
      </c>
      <c r="AA183" s="33"/>
      <c r="AB183" s="33" t="str">
        <f>IF(LEN('ÚHRADOVÝ KATALOG VZP - ZP'!K187)&gt;0,UPPER('ÚHRADOVÝ KATALOG VZP - ZP'!K187),"")</f>
        <v/>
      </c>
      <c r="AC183" s="19" t="str">
        <f>IF(LEN('ÚHRADOVÝ KATALOG VZP - ZP'!L187)&gt;0,UPPER('ÚHRADOVÝ KATALOG VZP - ZP'!L187),"")</f>
        <v/>
      </c>
      <c r="AD183" s="19" t="str">
        <f>IF(LEN('ÚHRADOVÝ KATALOG VZP - ZP'!J187)&gt;0,UPPER('ÚHRADOVÝ KATALOG VZP - ZP'!J187),"")</f>
        <v/>
      </c>
      <c r="AE183" s="33"/>
      <c r="AF183" s="33"/>
      <c r="AG183" s="33" t="str">
        <f>IF(LEN('ÚHRADOVÝ KATALOG VZP - ZP'!M187)&gt;0,UPPER('ÚHRADOVÝ KATALOG VZP - ZP'!M187),"")</f>
        <v/>
      </c>
      <c r="AH183" s="33"/>
      <c r="AI183" s="33"/>
      <c r="AJ183" s="33"/>
    </row>
    <row r="184" spans="1:36" s="18" customFormat="1" x14ac:dyDescent="0.2">
      <c r="A184" s="33" t="str">
        <f>IF('VZP - KONTROLA'!R188="NE",IF(LEN('ÚHRADOVÝ KATALOG VZP - ZP'!B188)=0,UPPER('ÚHRADOVÝ KATALOG VZP - ZP'!A188),UPPER('ÚHRADOVÝ KATALOG VZP - ZP'!B188)),"")</f>
        <v/>
      </c>
      <c r="B184" s="33" t="str">
        <f>IF(LEN('ÚHRADOVÝ KATALOG VZP - ZP'!C188)&gt;0,UPPER(SUBSTITUTE('ÚHRADOVÝ KATALOG VZP - ZP'!C188,CHAR(10)," ")),"")</f>
        <v/>
      </c>
      <c r="C184" s="33" t="str">
        <f>IF(LEN('ÚHRADOVÝ KATALOG VZP - ZP'!D188)&gt;0,UPPER(SUBSTITUTE('ÚHRADOVÝ KATALOG VZP - ZP'!D188,CHAR(10)," ")),"")</f>
        <v/>
      </c>
      <c r="D184" s="33" t="str">
        <f>IF(LEN('ÚHRADOVÝ KATALOG VZP - ZP'!F188)&gt;0,UPPER('ÚHRADOVÝ KATALOG VZP - ZP'!F188),"")</f>
        <v/>
      </c>
      <c r="E184" s="33" t="str">
        <f>IF(LEN('ÚHRADOVÝ KATALOG VZP - ZP'!E188)&gt;0,UPPER('ÚHRADOVÝ KATALOG VZP - ZP'!E188),"")</f>
        <v/>
      </c>
      <c r="F184" s="33" t="str">
        <f>IF(LEN('ÚHRADOVÝ KATALOG VZP - ZP'!G188)&gt;0,UPPER('ÚHRADOVÝ KATALOG VZP - ZP'!G188),"")</f>
        <v/>
      </c>
      <c r="G184" s="33" t="str">
        <f>IF(LEN('ÚHRADOVÝ KATALOG VZP - ZP'!H188)&gt;0,UPPER('ÚHRADOVÝ KATALOG VZP - ZP'!H188),"")</f>
        <v/>
      </c>
      <c r="H184" s="33" t="str">
        <f>IF(LEN('ÚHRADOVÝ KATALOG VZP - ZP'!I188)&gt;0,UPPER('ÚHRADOVÝ KATALOG VZP - ZP'!I188),"")</f>
        <v/>
      </c>
      <c r="I184" s="19" t="str">
        <f>IF(LEN(KL!N184)&gt;0,ROUND(UPPER(KL!N184),2),"")</f>
        <v/>
      </c>
      <c r="J184" s="19" t="str">
        <f>IF('ÚHRADOVÝ KATALOG VZP - ZP'!N188&gt;0,ROUND(UPPER('ÚHRADOVÝ KATALOG VZP - ZP'!N188),2),"")</f>
        <v/>
      </c>
      <c r="K184" s="19"/>
      <c r="L184" s="33"/>
      <c r="M184" s="33"/>
      <c r="N184" s="33"/>
      <c r="O184" s="19"/>
      <c r="P184" s="33"/>
      <c r="Q184" s="33"/>
      <c r="R184" s="33"/>
      <c r="S184" s="33"/>
      <c r="T184" s="33" t="str">
        <f>IF(LEN(KL!P184)&gt;0,UPPER(KL!P184),"")</f>
        <v/>
      </c>
      <c r="U184" s="33"/>
      <c r="V184" s="19"/>
      <c r="W184" s="33" t="str">
        <f>IF(LEN('ÚHRADOVÝ KATALOG VZP - ZP'!Q188)&gt;0,UPPER('ÚHRADOVÝ KATALOG VZP - ZP'!Q188),"")</f>
        <v/>
      </c>
      <c r="X184" s="19"/>
      <c r="Y184" s="19"/>
      <c r="Z184" s="33" t="str">
        <f>IF(LEN('ÚHRADOVÝ KATALOG VZP - ZP'!P188)&gt;0,UPPER('ÚHRADOVÝ KATALOG VZP - ZP'!P188),"")</f>
        <v/>
      </c>
      <c r="AA184" s="33"/>
      <c r="AB184" s="33" t="str">
        <f>IF(LEN('ÚHRADOVÝ KATALOG VZP - ZP'!K188)&gt;0,UPPER('ÚHRADOVÝ KATALOG VZP - ZP'!K188),"")</f>
        <v/>
      </c>
      <c r="AC184" s="19" t="str">
        <f>IF(LEN('ÚHRADOVÝ KATALOG VZP - ZP'!L188)&gt;0,UPPER('ÚHRADOVÝ KATALOG VZP - ZP'!L188),"")</f>
        <v/>
      </c>
      <c r="AD184" s="19" t="str">
        <f>IF(LEN('ÚHRADOVÝ KATALOG VZP - ZP'!J188)&gt;0,UPPER('ÚHRADOVÝ KATALOG VZP - ZP'!J188),"")</f>
        <v/>
      </c>
      <c r="AE184" s="33"/>
      <c r="AF184" s="33"/>
      <c r="AG184" s="33" t="str">
        <f>IF(LEN('ÚHRADOVÝ KATALOG VZP - ZP'!M188)&gt;0,UPPER('ÚHRADOVÝ KATALOG VZP - ZP'!M188),"")</f>
        <v/>
      </c>
      <c r="AH184" s="33"/>
      <c r="AI184" s="33"/>
      <c r="AJ184" s="33"/>
    </row>
    <row r="185" spans="1:36" s="18" customFormat="1" x14ac:dyDescent="0.2">
      <c r="A185" s="33" t="str">
        <f>IF('VZP - KONTROLA'!R189="NE",IF(LEN('ÚHRADOVÝ KATALOG VZP - ZP'!B189)=0,UPPER('ÚHRADOVÝ KATALOG VZP - ZP'!A189),UPPER('ÚHRADOVÝ KATALOG VZP - ZP'!B189)),"")</f>
        <v/>
      </c>
      <c r="B185" s="33" t="str">
        <f>IF(LEN('ÚHRADOVÝ KATALOG VZP - ZP'!C189)&gt;0,UPPER(SUBSTITUTE('ÚHRADOVÝ KATALOG VZP - ZP'!C189,CHAR(10)," ")),"")</f>
        <v/>
      </c>
      <c r="C185" s="33" t="str">
        <f>IF(LEN('ÚHRADOVÝ KATALOG VZP - ZP'!D189)&gt;0,UPPER(SUBSTITUTE('ÚHRADOVÝ KATALOG VZP - ZP'!D189,CHAR(10)," ")),"")</f>
        <v/>
      </c>
      <c r="D185" s="33" t="str">
        <f>IF(LEN('ÚHRADOVÝ KATALOG VZP - ZP'!F189)&gt;0,UPPER('ÚHRADOVÝ KATALOG VZP - ZP'!F189),"")</f>
        <v/>
      </c>
      <c r="E185" s="33" t="str">
        <f>IF(LEN('ÚHRADOVÝ KATALOG VZP - ZP'!E189)&gt;0,UPPER('ÚHRADOVÝ KATALOG VZP - ZP'!E189),"")</f>
        <v/>
      </c>
      <c r="F185" s="33" t="str">
        <f>IF(LEN('ÚHRADOVÝ KATALOG VZP - ZP'!G189)&gt;0,UPPER('ÚHRADOVÝ KATALOG VZP - ZP'!G189),"")</f>
        <v/>
      </c>
      <c r="G185" s="33" t="str">
        <f>IF(LEN('ÚHRADOVÝ KATALOG VZP - ZP'!H189)&gt;0,UPPER('ÚHRADOVÝ KATALOG VZP - ZP'!H189),"")</f>
        <v/>
      </c>
      <c r="H185" s="33" t="str">
        <f>IF(LEN('ÚHRADOVÝ KATALOG VZP - ZP'!I189)&gt;0,UPPER('ÚHRADOVÝ KATALOG VZP - ZP'!I189),"")</f>
        <v/>
      </c>
      <c r="I185" s="19" t="str">
        <f>IF(LEN(KL!N185)&gt;0,ROUND(UPPER(KL!N185),2),"")</f>
        <v/>
      </c>
      <c r="J185" s="19" t="str">
        <f>IF('ÚHRADOVÝ KATALOG VZP - ZP'!N189&gt;0,ROUND(UPPER('ÚHRADOVÝ KATALOG VZP - ZP'!N189),2),"")</f>
        <v/>
      </c>
      <c r="K185" s="19"/>
      <c r="L185" s="33"/>
      <c r="M185" s="33"/>
      <c r="N185" s="33"/>
      <c r="O185" s="19"/>
      <c r="P185" s="33"/>
      <c r="Q185" s="33"/>
      <c r="R185" s="33"/>
      <c r="S185" s="33"/>
      <c r="T185" s="33" t="str">
        <f>IF(LEN(KL!P185)&gt;0,UPPER(KL!P185),"")</f>
        <v/>
      </c>
      <c r="U185" s="33"/>
      <c r="V185" s="19"/>
      <c r="W185" s="33" t="str">
        <f>IF(LEN('ÚHRADOVÝ KATALOG VZP - ZP'!Q189)&gt;0,UPPER('ÚHRADOVÝ KATALOG VZP - ZP'!Q189),"")</f>
        <v/>
      </c>
      <c r="X185" s="19"/>
      <c r="Y185" s="19"/>
      <c r="Z185" s="33" t="str">
        <f>IF(LEN('ÚHRADOVÝ KATALOG VZP - ZP'!P189)&gt;0,UPPER('ÚHRADOVÝ KATALOG VZP - ZP'!P189),"")</f>
        <v/>
      </c>
      <c r="AA185" s="33"/>
      <c r="AB185" s="33" t="str">
        <f>IF(LEN('ÚHRADOVÝ KATALOG VZP - ZP'!K189)&gt;0,UPPER('ÚHRADOVÝ KATALOG VZP - ZP'!K189),"")</f>
        <v/>
      </c>
      <c r="AC185" s="19" t="str">
        <f>IF(LEN('ÚHRADOVÝ KATALOG VZP - ZP'!L189)&gt;0,UPPER('ÚHRADOVÝ KATALOG VZP - ZP'!L189),"")</f>
        <v/>
      </c>
      <c r="AD185" s="19" t="str">
        <f>IF(LEN('ÚHRADOVÝ KATALOG VZP - ZP'!J189)&gt;0,UPPER('ÚHRADOVÝ KATALOG VZP - ZP'!J189),"")</f>
        <v/>
      </c>
      <c r="AE185" s="33"/>
      <c r="AF185" s="33"/>
      <c r="AG185" s="33" t="str">
        <f>IF(LEN('ÚHRADOVÝ KATALOG VZP - ZP'!M189)&gt;0,UPPER('ÚHRADOVÝ KATALOG VZP - ZP'!M189),"")</f>
        <v/>
      </c>
      <c r="AH185" s="33"/>
      <c r="AI185" s="33"/>
      <c r="AJ185" s="33"/>
    </row>
    <row r="186" spans="1:36" s="18" customFormat="1" x14ac:dyDescent="0.2">
      <c r="A186" s="33" t="str">
        <f>IF('VZP - KONTROLA'!R190="NE",IF(LEN('ÚHRADOVÝ KATALOG VZP - ZP'!B190)=0,UPPER('ÚHRADOVÝ KATALOG VZP - ZP'!A190),UPPER('ÚHRADOVÝ KATALOG VZP - ZP'!B190)),"")</f>
        <v/>
      </c>
      <c r="B186" s="33" t="str">
        <f>IF(LEN('ÚHRADOVÝ KATALOG VZP - ZP'!C190)&gt;0,UPPER(SUBSTITUTE('ÚHRADOVÝ KATALOG VZP - ZP'!C190,CHAR(10)," ")),"")</f>
        <v/>
      </c>
      <c r="C186" s="33" t="str">
        <f>IF(LEN('ÚHRADOVÝ KATALOG VZP - ZP'!D190)&gt;0,UPPER(SUBSTITUTE('ÚHRADOVÝ KATALOG VZP - ZP'!D190,CHAR(10)," ")),"")</f>
        <v/>
      </c>
      <c r="D186" s="33" t="str">
        <f>IF(LEN('ÚHRADOVÝ KATALOG VZP - ZP'!F190)&gt;0,UPPER('ÚHRADOVÝ KATALOG VZP - ZP'!F190),"")</f>
        <v/>
      </c>
      <c r="E186" s="33" t="str">
        <f>IF(LEN('ÚHRADOVÝ KATALOG VZP - ZP'!E190)&gt;0,UPPER('ÚHRADOVÝ KATALOG VZP - ZP'!E190),"")</f>
        <v/>
      </c>
      <c r="F186" s="33" t="str">
        <f>IF(LEN('ÚHRADOVÝ KATALOG VZP - ZP'!G190)&gt;0,UPPER('ÚHRADOVÝ KATALOG VZP - ZP'!G190),"")</f>
        <v/>
      </c>
      <c r="G186" s="33" t="str">
        <f>IF(LEN('ÚHRADOVÝ KATALOG VZP - ZP'!H190)&gt;0,UPPER('ÚHRADOVÝ KATALOG VZP - ZP'!H190),"")</f>
        <v/>
      </c>
      <c r="H186" s="33" t="str">
        <f>IF(LEN('ÚHRADOVÝ KATALOG VZP - ZP'!I190)&gt;0,UPPER('ÚHRADOVÝ KATALOG VZP - ZP'!I190),"")</f>
        <v/>
      </c>
      <c r="I186" s="19" t="str">
        <f>IF(LEN(KL!N186)&gt;0,ROUND(UPPER(KL!N186),2),"")</f>
        <v/>
      </c>
      <c r="J186" s="19" t="str">
        <f>IF('ÚHRADOVÝ KATALOG VZP - ZP'!N190&gt;0,ROUND(UPPER('ÚHRADOVÝ KATALOG VZP - ZP'!N190),2),"")</f>
        <v/>
      </c>
      <c r="K186" s="19"/>
      <c r="L186" s="33"/>
      <c r="M186" s="33"/>
      <c r="N186" s="33"/>
      <c r="O186" s="19"/>
      <c r="P186" s="33"/>
      <c r="Q186" s="33"/>
      <c r="R186" s="33"/>
      <c r="S186" s="33"/>
      <c r="T186" s="33" t="str">
        <f>IF(LEN(KL!P186)&gt;0,UPPER(KL!P186),"")</f>
        <v/>
      </c>
      <c r="U186" s="33"/>
      <c r="V186" s="19"/>
      <c r="W186" s="33" t="str">
        <f>IF(LEN('ÚHRADOVÝ KATALOG VZP - ZP'!Q190)&gt;0,UPPER('ÚHRADOVÝ KATALOG VZP - ZP'!Q190),"")</f>
        <v/>
      </c>
      <c r="X186" s="19"/>
      <c r="Y186" s="19"/>
      <c r="Z186" s="33" t="str">
        <f>IF(LEN('ÚHRADOVÝ KATALOG VZP - ZP'!P190)&gt;0,UPPER('ÚHRADOVÝ KATALOG VZP - ZP'!P190),"")</f>
        <v/>
      </c>
      <c r="AA186" s="33"/>
      <c r="AB186" s="33" t="str">
        <f>IF(LEN('ÚHRADOVÝ KATALOG VZP - ZP'!K190)&gt;0,UPPER('ÚHRADOVÝ KATALOG VZP - ZP'!K190),"")</f>
        <v/>
      </c>
      <c r="AC186" s="19" t="str">
        <f>IF(LEN('ÚHRADOVÝ KATALOG VZP - ZP'!L190)&gt;0,UPPER('ÚHRADOVÝ KATALOG VZP - ZP'!L190),"")</f>
        <v/>
      </c>
      <c r="AD186" s="19" t="str">
        <f>IF(LEN('ÚHRADOVÝ KATALOG VZP - ZP'!J190)&gt;0,UPPER('ÚHRADOVÝ KATALOG VZP - ZP'!J190),"")</f>
        <v/>
      </c>
      <c r="AE186" s="33"/>
      <c r="AF186" s="33"/>
      <c r="AG186" s="33" t="str">
        <f>IF(LEN('ÚHRADOVÝ KATALOG VZP - ZP'!M190)&gt;0,UPPER('ÚHRADOVÝ KATALOG VZP - ZP'!M190),"")</f>
        <v/>
      </c>
      <c r="AH186" s="33"/>
      <c r="AI186" s="33"/>
      <c r="AJ186" s="33"/>
    </row>
    <row r="187" spans="1:36" s="18" customFormat="1" x14ac:dyDescent="0.2">
      <c r="A187" s="33" t="str">
        <f>IF('VZP - KONTROLA'!R191="NE",IF(LEN('ÚHRADOVÝ KATALOG VZP - ZP'!B191)=0,UPPER('ÚHRADOVÝ KATALOG VZP - ZP'!A191),UPPER('ÚHRADOVÝ KATALOG VZP - ZP'!B191)),"")</f>
        <v/>
      </c>
      <c r="B187" s="33" t="str">
        <f>IF(LEN('ÚHRADOVÝ KATALOG VZP - ZP'!C191)&gt;0,UPPER(SUBSTITUTE('ÚHRADOVÝ KATALOG VZP - ZP'!C191,CHAR(10)," ")),"")</f>
        <v/>
      </c>
      <c r="C187" s="33" t="str">
        <f>IF(LEN('ÚHRADOVÝ KATALOG VZP - ZP'!D191)&gt;0,UPPER(SUBSTITUTE('ÚHRADOVÝ KATALOG VZP - ZP'!D191,CHAR(10)," ")),"")</f>
        <v/>
      </c>
      <c r="D187" s="33" t="str">
        <f>IF(LEN('ÚHRADOVÝ KATALOG VZP - ZP'!F191)&gt;0,UPPER('ÚHRADOVÝ KATALOG VZP - ZP'!F191),"")</f>
        <v/>
      </c>
      <c r="E187" s="33" t="str">
        <f>IF(LEN('ÚHRADOVÝ KATALOG VZP - ZP'!E191)&gt;0,UPPER('ÚHRADOVÝ KATALOG VZP - ZP'!E191),"")</f>
        <v/>
      </c>
      <c r="F187" s="33" t="str">
        <f>IF(LEN('ÚHRADOVÝ KATALOG VZP - ZP'!G191)&gt;0,UPPER('ÚHRADOVÝ KATALOG VZP - ZP'!G191),"")</f>
        <v/>
      </c>
      <c r="G187" s="33" t="str">
        <f>IF(LEN('ÚHRADOVÝ KATALOG VZP - ZP'!H191)&gt;0,UPPER('ÚHRADOVÝ KATALOG VZP - ZP'!H191),"")</f>
        <v/>
      </c>
      <c r="H187" s="33" t="str">
        <f>IF(LEN('ÚHRADOVÝ KATALOG VZP - ZP'!I191)&gt;0,UPPER('ÚHRADOVÝ KATALOG VZP - ZP'!I191),"")</f>
        <v/>
      </c>
      <c r="I187" s="19" t="str">
        <f>IF(LEN(KL!N187)&gt;0,ROUND(UPPER(KL!N187),2),"")</f>
        <v/>
      </c>
      <c r="J187" s="19" t="str">
        <f>IF('ÚHRADOVÝ KATALOG VZP - ZP'!N191&gt;0,ROUND(UPPER('ÚHRADOVÝ KATALOG VZP - ZP'!N191),2),"")</f>
        <v/>
      </c>
      <c r="K187" s="19"/>
      <c r="L187" s="33"/>
      <c r="M187" s="33"/>
      <c r="N187" s="33"/>
      <c r="O187" s="19"/>
      <c r="P187" s="33"/>
      <c r="Q187" s="33"/>
      <c r="R187" s="33"/>
      <c r="S187" s="33"/>
      <c r="T187" s="33" t="str">
        <f>IF(LEN(KL!P187)&gt;0,UPPER(KL!P187),"")</f>
        <v/>
      </c>
      <c r="U187" s="33"/>
      <c r="V187" s="19"/>
      <c r="W187" s="33" t="str">
        <f>IF(LEN('ÚHRADOVÝ KATALOG VZP - ZP'!Q191)&gt;0,UPPER('ÚHRADOVÝ KATALOG VZP - ZP'!Q191),"")</f>
        <v/>
      </c>
      <c r="X187" s="19"/>
      <c r="Y187" s="19"/>
      <c r="Z187" s="33" t="str">
        <f>IF(LEN('ÚHRADOVÝ KATALOG VZP - ZP'!P191)&gt;0,UPPER('ÚHRADOVÝ KATALOG VZP - ZP'!P191),"")</f>
        <v/>
      </c>
      <c r="AA187" s="33"/>
      <c r="AB187" s="33" t="str">
        <f>IF(LEN('ÚHRADOVÝ KATALOG VZP - ZP'!K191)&gt;0,UPPER('ÚHRADOVÝ KATALOG VZP - ZP'!K191),"")</f>
        <v/>
      </c>
      <c r="AC187" s="19" t="str">
        <f>IF(LEN('ÚHRADOVÝ KATALOG VZP - ZP'!L191)&gt;0,UPPER('ÚHRADOVÝ KATALOG VZP - ZP'!L191),"")</f>
        <v/>
      </c>
      <c r="AD187" s="19" t="str">
        <f>IF(LEN('ÚHRADOVÝ KATALOG VZP - ZP'!J191)&gt;0,UPPER('ÚHRADOVÝ KATALOG VZP - ZP'!J191),"")</f>
        <v/>
      </c>
      <c r="AE187" s="33"/>
      <c r="AF187" s="33"/>
      <c r="AG187" s="33" t="str">
        <f>IF(LEN('ÚHRADOVÝ KATALOG VZP - ZP'!M191)&gt;0,UPPER('ÚHRADOVÝ KATALOG VZP - ZP'!M191),"")</f>
        <v/>
      </c>
      <c r="AH187" s="33"/>
      <c r="AI187" s="33"/>
      <c r="AJ187" s="33"/>
    </row>
    <row r="188" spans="1:36" s="18" customFormat="1" x14ac:dyDescent="0.2">
      <c r="A188" s="33" t="str">
        <f>IF('VZP - KONTROLA'!R192="NE",IF(LEN('ÚHRADOVÝ KATALOG VZP - ZP'!B192)=0,UPPER('ÚHRADOVÝ KATALOG VZP - ZP'!A192),UPPER('ÚHRADOVÝ KATALOG VZP - ZP'!B192)),"")</f>
        <v/>
      </c>
      <c r="B188" s="33" t="str">
        <f>IF(LEN('ÚHRADOVÝ KATALOG VZP - ZP'!C192)&gt;0,UPPER(SUBSTITUTE('ÚHRADOVÝ KATALOG VZP - ZP'!C192,CHAR(10)," ")),"")</f>
        <v/>
      </c>
      <c r="C188" s="33" t="str">
        <f>IF(LEN('ÚHRADOVÝ KATALOG VZP - ZP'!D192)&gt;0,UPPER(SUBSTITUTE('ÚHRADOVÝ KATALOG VZP - ZP'!D192,CHAR(10)," ")),"")</f>
        <v/>
      </c>
      <c r="D188" s="33" t="str">
        <f>IF(LEN('ÚHRADOVÝ KATALOG VZP - ZP'!F192)&gt;0,UPPER('ÚHRADOVÝ KATALOG VZP - ZP'!F192),"")</f>
        <v/>
      </c>
      <c r="E188" s="33" t="str">
        <f>IF(LEN('ÚHRADOVÝ KATALOG VZP - ZP'!E192)&gt;0,UPPER('ÚHRADOVÝ KATALOG VZP - ZP'!E192),"")</f>
        <v/>
      </c>
      <c r="F188" s="33" t="str">
        <f>IF(LEN('ÚHRADOVÝ KATALOG VZP - ZP'!G192)&gt;0,UPPER('ÚHRADOVÝ KATALOG VZP - ZP'!G192),"")</f>
        <v/>
      </c>
      <c r="G188" s="33" t="str">
        <f>IF(LEN('ÚHRADOVÝ KATALOG VZP - ZP'!H192)&gt;0,UPPER('ÚHRADOVÝ KATALOG VZP - ZP'!H192),"")</f>
        <v/>
      </c>
      <c r="H188" s="33" t="str">
        <f>IF(LEN('ÚHRADOVÝ KATALOG VZP - ZP'!I192)&gt;0,UPPER('ÚHRADOVÝ KATALOG VZP - ZP'!I192),"")</f>
        <v/>
      </c>
      <c r="I188" s="19" t="str">
        <f>IF(LEN(KL!N188)&gt;0,ROUND(UPPER(KL!N188),2),"")</f>
        <v/>
      </c>
      <c r="J188" s="19" t="str">
        <f>IF('ÚHRADOVÝ KATALOG VZP - ZP'!N192&gt;0,ROUND(UPPER('ÚHRADOVÝ KATALOG VZP - ZP'!N192),2),"")</f>
        <v/>
      </c>
      <c r="K188" s="19"/>
      <c r="L188" s="33"/>
      <c r="M188" s="33"/>
      <c r="N188" s="33"/>
      <c r="O188" s="19"/>
      <c r="P188" s="33"/>
      <c r="Q188" s="33"/>
      <c r="R188" s="33"/>
      <c r="S188" s="33"/>
      <c r="T188" s="33" t="str">
        <f>IF(LEN(KL!P188)&gt;0,UPPER(KL!P188),"")</f>
        <v/>
      </c>
      <c r="U188" s="33"/>
      <c r="V188" s="19"/>
      <c r="W188" s="33" t="str">
        <f>IF(LEN('ÚHRADOVÝ KATALOG VZP - ZP'!Q192)&gt;0,UPPER('ÚHRADOVÝ KATALOG VZP - ZP'!Q192),"")</f>
        <v/>
      </c>
      <c r="X188" s="19"/>
      <c r="Y188" s="19"/>
      <c r="Z188" s="33" t="str">
        <f>IF(LEN('ÚHRADOVÝ KATALOG VZP - ZP'!P192)&gt;0,UPPER('ÚHRADOVÝ KATALOG VZP - ZP'!P192),"")</f>
        <v/>
      </c>
      <c r="AA188" s="33"/>
      <c r="AB188" s="33" t="str">
        <f>IF(LEN('ÚHRADOVÝ KATALOG VZP - ZP'!K192)&gt;0,UPPER('ÚHRADOVÝ KATALOG VZP - ZP'!K192),"")</f>
        <v/>
      </c>
      <c r="AC188" s="19" t="str">
        <f>IF(LEN('ÚHRADOVÝ KATALOG VZP - ZP'!L192)&gt;0,UPPER('ÚHRADOVÝ KATALOG VZP - ZP'!L192),"")</f>
        <v/>
      </c>
      <c r="AD188" s="19" t="str">
        <f>IF(LEN('ÚHRADOVÝ KATALOG VZP - ZP'!J192)&gt;0,UPPER('ÚHRADOVÝ KATALOG VZP - ZP'!J192),"")</f>
        <v/>
      </c>
      <c r="AE188" s="33"/>
      <c r="AF188" s="33"/>
      <c r="AG188" s="33" t="str">
        <f>IF(LEN('ÚHRADOVÝ KATALOG VZP - ZP'!M192)&gt;0,UPPER('ÚHRADOVÝ KATALOG VZP - ZP'!M192),"")</f>
        <v/>
      </c>
      <c r="AH188" s="33"/>
      <c r="AI188" s="33"/>
      <c r="AJ188" s="33"/>
    </row>
    <row r="189" spans="1:36" s="18" customFormat="1" x14ac:dyDescent="0.2">
      <c r="A189" s="33" t="str">
        <f>IF('VZP - KONTROLA'!R193="NE",IF(LEN('ÚHRADOVÝ KATALOG VZP - ZP'!B193)=0,UPPER('ÚHRADOVÝ KATALOG VZP - ZP'!A193),UPPER('ÚHRADOVÝ KATALOG VZP - ZP'!B193)),"")</f>
        <v/>
      </c>
      <c r="B189" s="33" t="str">
        <f>IF(LEN('ÚHRADOVÝ KATALOG VZP - ZP'!C193)&gt;0,UPPER(SUBSTITUTE('ÚHRADOVÝ KATALOG VZP - ZP'!C193,CHAR(10)," ")),"")</f>
        <v/>
      </c>
      <c r="C189" s="33" t="str">
        <f>IF(LEN('ÚHRADOVÝ KATALOG VZP - ZP'!D193)&gt;0,UPPER(SUBSTITUTE('ÚHRADOVÝ KATALOG VZP - ZP'!D193,CHAR(10)," ")),"")</f>
        <v/>
      </c>
      <c r="D189" s="33" t="str">
        <f>IF(LEN('ÚHRADOVÝ KATALOG VZP - ZP'!F193)&gt;0,UPPER('ÚHRADOVÝ KATALOG VZP - ZP'!F193),"")</f>
        <v/>
      </c>
      <c r="E189" s="33" t="str">
        <f>IF(LEN('ÚHRADOVÝ KATALOG VZP - ZP'!E193)&gt;0,UPPER('ÚHRADOVÝ KATALOG VZP - ZP'!E193),"")</f>
        <v/>
      </c>
      <c r="F189" s="33" t="str">
        <f>IF(LEN('ÚHRADOVÝ KATALOG VZP - ZP'!G193)&gt;0,UPPER('ÚHRADOVÝ KATALOG VZP - ZP'!G193),"")</f>
        <v/>
      </c>
      <c r="G189" s="33" t="str">
        <f>IF(LEN('ÚHRADOVÝ KATALOG VZP - ZP'!H193)&gt;0,UPPER('ÚHRADOVÝ KATALOG VZP - ZP'!H193),"")</f>
        <v/>
      </c>
      <c r="H189" s="33" t="str">
        <f>IF(LEN('ÚHRADOVÝ KATALOG VZP - ZP'!I193)&gt;0,UPPER('ÚHRADOVÝ KATALOG VZP - ZP'!I193),"")</f>
        <v/>
      </c>
      <c r="I189" s="19" t="str">
        <f>IF(LEN(KL!N189)&gt;0,ROUND(UPPER(KL!N189),2),"")</f>
        <v/>
      </c>
      <c r="J189" s="19" t="str">
        <f>IF('ÚHRADOVÝ KATALOG VZP - ZP'!N193&gt;0,ROUND(UPPER('ÚHRADOVÝ KATALOG VZP - ZP'!N193),2),"")</f>
        <v/>
      </c>
      <c r="K189" s="19"/>
      <c r="L189" s="33"/>
      <c r="M189" s="33"/>
      <c r="N189" s="33"/>
      <c r="O189" s="19"/>
      <c r="P189" s="33"/>
      <c r="Q189" s="33"/>
      <c r="R189" s="33"/>
      <c r="S189" s="33"/>
      <c r="T189" s="33" t="str">
        <f>IF(LEN(KL!P189)&gt;0,UPPER(KL!P189),"")</f>
        <v/>
      </c>
      <c r="U189" s="33"/>
      <c r="V189" s="19"/>
      <c r="W189" s="33" t="str">
        <f>IF(LEN('ÚHRADOVÝ KATALOG VZP - ZP'!Q193)&gt;0,UPPER('ÚHRADOVÝ KATALOG VZP - ZP'!Q193),"")</f>
        <v/>
      </c>
      <c r="X189" s="19"/>
      <c r="Y189" s="19"/>
      <c r="Z189" s="33" t="str">
        <f>IF(LEN('ÚHRADOVÝ KATALOG VZP - ZP'!P193)&gt;0,UPPER('ÚHRADOVÝ KATALOG VZP - ZP'!P193),"")</f>
        <v/>
      </c>
      <c r="AA189" s="33"/>
      <c r="AB189" s="33" t="str">
        <f>IF(LEN('ÚHRADOVÝ KATALOG VZP - ZP'!K193)&gt;0,UPPER('ÚHRADOVÝ KATALOG VZP - ZP'!K193),"")</f>
        <v/>
      </c>
      <c r="AC189" s="19" t="str">
        <f>IF(LEN('ÚHRADOVÝ KATALOG VZP - ZP'!L193)&gt;0,UPPER('ÚHRADOVÝ KATALOG VZP - ZP'!L193),"")</f>
        <v/>
      </c>
      <c r="AD189" s="19" t="str">
        <f>IF(LEN('ÚHRADOVÝ KATALOG VZP - ZP'!J193)&gt;0,UPPER('ÚHRADOVÝ KATALOG VZP - ZP'!J193),"")</f>
        <v/>
      </c>
      <c r="AE189" s="33"/>
      <c r="AF189" s="33"/>
      <c r="AG189" s="33" t="str">
        <f>IF(LEN('ÚHRADOVÝ KATALOG VZP - ZP'!M193)&gt;0,UPPER('ÚHRADOVÝ KATALOG VZP - ZP'!M193),"")</f>
        <v/>
      </c>
      <c r="AH189" s="33"/>
      <c r="AI189" s="33"/>
      <c r="AJ189" s="33"/>
    </row>
    <row r="190" spans="1:36" s="18" customFormat="1" x14ac:dyDescent="0.2">
      <c r="A190" s="33" t="str">
        <f>IF('VZP - KONTROLA'!R194="NE",IF(LEN('ÚHRADOVÝ KATALOG VZP - ZP'!B194)=0,UPPER('ÚHRADOVÝ KATALOG VZP - ZP'!A194),UPPER('ÚHRADOVÝ KATALOG VZP - ZP'!B194)),"")</f>
        <v/>
      </c>
      <c r="B190" s="33" t="str">
        <f>IF(LEN('ÚHRADOVÝ KATALOG VZP - ZP'!C194)&gt;0,UPPER(SUBSTITUTE('ÚHRADOVÝ KATALOG VZP - ZP'!C194,CHAR(10)," ")),"")</f>
        <v/>
      </c>
      <c r="C190" s="33" t="str">
        <f>IF(LEN('ÚHRADOVÝ KATALOG VZP - ZP'!D194)&gt;0,UPPER(SUBSTITUTE('ÚHRADOVÝ KATALOG VZP - ZP'!D194,CHAR(10)," ")),"")</f>
        <v/>
      </c>
      <c r="D190" s="33" t="str">
        <f>IF(LEN('ÚHRADOVÝ KATALOG VZP - ZP'!F194)&gt;0,UPPER('ÚHRADOVÝ KATALOG VZP - ZP'!F194),"")</f>
        <v/>
      </c>
      <c r="E190" s="33" t="str">
        <f>IF(LEN('ÚHRADOVÝ KATALOG VZP - ZP'!E194)&gt;0,UPPER('ÚHRADOVÝ KATALOG VZP - ZP'!E194),"")</f>
        <v/>
      </c>
      <c r="F190" s="33" t="str">
        <f>IF(LEN('ÚHRADOVÝ KATALOG VZP - ZP'!G194)&gt;0,UPPER('ÚHRADOVÝ KATALOG VZP - ZP'!G194),"")</f>
        <v/>
      </c>
      <c r="G190" s="33" t="str">
        <f>IF(LEN('ÚHRADOVÝ KATALOG VZP - ZP'!H194)&gt;0,UPPER('ÚHRADOVÝ KATALOG VZP - ZP'!H194),"")</f>
        <v/>
      </c>
      <c r="H190" s="33" t="str">
        <f>IF(LEN('ÚHRADOVÝ KATALOG VZP - ZP'!I194)&gt;0,UPPER('ÚHRADOVÝ KATALOG VZP - ZP'!I194),"")</f>
        <v/>
      </c>
      <c r="I190" s="19" t="str">
        <f>IF(LEN(KL!N190)&gt;0,ROUND(UPPER(KL!N190),2),"")</f>
        <v/>
      </c>
      <c r="J190" s="19" t="str">
        <f>IF('ÚHRADOVÝ KATALOG VZP - ZP'!N194&gt;0,ROUND(UPPER('ÚHRADOVÝ KATALOG VZP - ZP'!N194),2),"")</f>
        <v/>
      </c>
      <c r="K190" s="19"/>
      <c r="L190" s="33"/>
      <c r="M190" s="33"/>
      <c r="N190" s="33"/>
      <c r="O190" s="19"/>
      <c r="P190" s="33"/>
      <c r="Q190" s="33"/>
      <c r="R190" s="33"/>
      <c r="S190" s="33"/>
      <c r="T190" s="33" t="str">
        <f>IF(LEN(KL!P190)&gt;0,UPPER(KL!P190),"")</f>
        <v/>
      </c>
      <c r="U190" s="33"/>
      <c r="V190" s="19"/>
      <c r="W190" s="33" t="str">
        <f>IF(LEN('ÚHRADOVÝ KATALOG VZP - ZP'!Q194)&gt;0,UPPER('ÚHRADOVÝ KATALOG VZP - ZP'!Q194),"")</f>
        <v/>
      </c>
      <c r="X190" s="19"/>
      <c r="Y190" s="19"/>
      <c r="Z190" s="33" t="str">
        <f>IF(LEN('ÚHRADOVÝ KATALOG VZP - ZP'!P194)&gt;0,UPPER('ÚHRADOVÝ KATALOG VZP - ZP'!P194),"")</f>
        <v/>
      </c>
      <c r="AA190" s="33"/>
      <c r="AB190" s="33" t="str">
        <f>IF(LEN('ÚHRADOVÝ KATALOG VZP - ZP'!K194)&gt;0,UPPER('ÚHRADOVÝ KATALOG VZP - ZP'!K194),"")</f>
        <v/>
      </c>
      <c r="AC190" s="19" t="str">
        <f>IF(LEN('ÚHRADOVÝ KATALOG VZP - ZP'!L194)&gt;0,UPPER('ÚHRADOVÝ KATALOG VZP - ZP'!L194),"")</f>
        <v/>
      </c>
      <c r="AD190" s="19" t="str">
        <f>IF(LEN('ÚHRADOVÝ KATALOG VZP - ZP'!J194)&gt;0,UPPER('ÚHRADOVÝ KATALOG VZP - ZP'!J194),"")</f>
        <v/>
      </c>
      <c r="AE190" s="33"/>
      <c r="AF190" s="33"/>
      <c r="AG190" s="33" t="str">
        <f>IF(LEN('ÚHRADOVÝ KATALOG VZP - ZP'!M194)&gt;0,UPPER('ÚHRADOVÝ KATALOG VZP - ZP'!M194),"")</f>
        <v/>
      </c>
      <c r="AH190" s="33"/>
      <c r="AI190" s="33"/>
      <c r="AJ190" s="33"/>
    </row>
    <row r="191" spans="1:36" s="18" customFormat="1" x14ac:dyDescent="0.2">
      <c r="A191" s="33" t="str">
        <f>IF('VZP - KONTROLA'!R195="NE",IF(LEN('ÚHRADOVÝ KATALOG VZP - ZP'!B195)=0,UPPER('ÚHRADOVÝ KATALOG VZP - ZP'!A195),UPPER('ÚHRADOVÝ KATALOG VZP - ZP'!B195)),"")</f>
        <v/>
      </c>
      <c r="B191" s="33" t="str">
        <f>IF(LEN('ÚHRADOVÝ KATALOG VZP - ZP'!C195)&gt;0,UPPER(SUBSTITUTE('ÚHRADOVÝ KATALOG VZP - ZP'!C195,CHAR(10)," ")),"")</f>
        <v/>
      </c>
      <c r="C191" s="33" t="str">
        <f>IF(LEN('ÚHRADOVÝ KATALOG VZP - ZP'!D195)&gt;0,UPPER(SUBSTITUTE('ÚHRADOVÝ KATALOG VZP - ZP'!D195,CHAR(10)," ")),"")</f>
        <v/>
      </c>
      <c r="D191" s="33" t="str">
        <f>IF(LEN('ÚHRADOVÝ KATALOG VZP - ZP'!F195)&gt;0,UPPER('ÚHRADOVÝ KATALOG VZP - ZP'!F195),"")</f>
        <v/>
      </c>
      <c r="E191" s="33" t="str">
        <f>IF(LEN('ÚHRADOVÝ KATALOG VZP - ZP'!E195)&gt;0,UPPER('ÚHRADOVÝ KATALOG VZP - ZP'!E195),"")</f>
        <v/>
      </c>
      <c r="F191" s="33" t="str">
        <f>IF(LEN('ÚHRADOVÝ KATALOG VZP - ZP'!G195)&gt;0,UPPER('ÚHRADOVÝ KATALOG VZP - ZP'!G195),"")</f>
        <v/>
      </c>
      <c r="G191" s="33" t="str">
        <f>IF(LEN('ÚHRADOVÝ KATALOG VZP - ZP'!H195)&gt;0,UPPER('ÚHRADOVÝ KATALOG VZP - ZP'!H195),"")</f>
        <v/>
      </c>
      <c r="H191" s="33" t="str">
        <f>IF(LEN('ÚHRADOVÝ KATALOG VZP - ZP'!I195)&gt;0,UPPER('ÚHRADOVÝ KATALOG VZP - ZP'!I195),"")</f>
        <v/>
      </c>
      <c r="I191" s="19" t="str">
        <f>IF(LEN(KL!N191)&gt;0,ROUND(UPPER(KL!N191),2),"")</f>
        <v/>
      </c>
      <c r="J191" s="19" t="str">
        <f>IF('ÚHRADOVÝ KATALOG VZP - ZP'!N195&gt;0,ROUND(UPPER('ÚHRADOVÝ KATALOG VZP - ZP'!N195),2),"")</f>
        <v/>
      </c>
      <c r="K191" s="19"/>
      <c r="L191" s="33"/>
      <c r="M191" s="33"/>
      <c r="N191" s="33"/>
      <c r="O191" s="19"/>
      <c r="P191" s="33"/>
      <c r="Q191" s="33"/>
      <c r="R191" s="33"/>
      <c r="S191" s="33"/>
      <c r="T191" s="33" t="str">
        <f>IF(LEN(KL!P191)&gt;0,UPPER(KL!P191),"")</f>
        <v/>
      </c>
      <c r="U191" s="33"/>
      <c r="V191" s="19"/>
      <c r="W191" s="33" t="str">
        <f>IF(LEN('ÚHRADOVÝ KATALOG VZP - ZP'!Q195)&gt;0,UPPER('ÚHRADOVÝ KATALOG VZP - ZP'!Q195),"")</f>
        <v/>
      </c>
      <c r="X191" s="19"/>
      <c r="Y191" s="19"/>
      <c r="Z191" s="33" t="str">
        <f>IF(LEN('ÚHRADOVÝ KATALOG VZP - ZP'!P195)&gt;0,UPPER('ÚHRADOVÝ KATALOG VZP - ZP'!P195),"")</f>
        <v/>
      </c>
      <c r="AA191" s="33"/>
      <c r="AB191" s="33" t="str">
        <f>IF(LEN('ÚHRADOVÝ KATALOG VZP - ZP'!K195)&gt;0,UPPER('ÚHRADOVÝ KATALOG VZP - ZP'!K195),"")</f>
        <v/>
      </c>
      <c r="AC191" s="19" t="str">
        <f>IF(LEN('ÚHRADOVÝ KATALOG VZP - ZP'!L195)&gt;0,UPPER('ÚHRADOVÝ KATALOG VZP - ZP'!L195),"")</f>
        <v/>
      </c>
      <c r="AD191" s="19" t="str">
        <f>IF(LEN('ÚHRADOVÝ KATALOG VZP - ZP'!J195)&gt;0,UPPER('ÚHRADOVÝ KATALOG VZP - ZP'!J195),"")</f>
        <v/>
      </c>
      <c r="AE191" s="33"/>
      <c r="AF191" s="33"/>
      <c r="AG191" s="33" t="str">
        <f>IF(LEN('ÚHRADOVÝ KATALOG VZP - ZP'!M195)&gt;0,UPPER('ÚHRADOVÝ KATALOG VZP - ZP'!M195),"")</f>
        <v/>
      </c>
      <c r="AH191" s="33"/>
      <c r="AI191" s="33"/>
      <c r="AJ191" s="33"/>
    </row>
    <row r="192" spans="1:36" s="18" customFormat="1" x14ac:dyDescent="0.2">
      <c r="A192" s="33" t="str">
        <f>IF('VZP - KONTROLA'!R196="NE",IF(LEN('ÚHRADOVÝ KATALOG VZP - ZP'!B196)=0,UPPER('ÚHRADOVÝ KATALOG VZP - ZP'!A196),UPPER('ÚHRADOVÝ KATALOG VZP - ZP'!B196)),"")</f>
        <v/>
      </c>
      <c r="B192" s="33" t="str">
        <f>IF(LEN('ÚHRADOVÝ KATALOG VZP - ZP'!C196)&gt;0,UPPER(SUBSTITUTE('ÚHRADOVÝ KATALOG VZP - ZP'!C196,CHAR(10)," ")),"")</f>
        <v/>
      </c>
      <c r="C192" s="33" t="str">
        <f>IF(LEN('ÚHRADOVÝ KATALOG VZP - ZP'!D196)&gt;0,UPPER(SUBSTITUTE('ÚHRADOVÝ KATALOG VZP - ZP'!D196,CHAR(10)," ")),"")</f>
        <v/>
      </c>
      <c r="D192" s="33" t="str">
        <f>IF(LEN('ÚHRADOVÝ KATALOG VZP - ZP'!F196)&gt;0,UPPER('ÚHRADOVÝ KATALOG VZP - ZP'!F196),"")</f>
        <v/>
      </c>
      <c r="E192" s="33" t="str">
        <f>IF(LEN('ÚHRADOVÝ KATALOG VZP - ZP'!E196)&gt;0,UPPER('ÚHRADOVÝ KATALOG VZP - ZP'!E196),"")</f>
        <v/>
      </c>
      <c r="F192" s="33" t="str">
        <f>IF(LEN('ÚHRADOVÝ KATALOG VZP - ZP'!G196)&gt;0,UPPER('ÚHRADOVÝ KATALOG VZP - ZP'!G196),"")</f>
        <v/>
      </c>
      <c r="G192" s="33" t="str">
        <f>IF(LEN('ÚHRADOVÝ KATALOG VZP - ZP'!H196)&gt;0,UPPER('ÚHRADOVÝ KATALOG VZP - ZP'!H196),"")</f>
        <v/>
      </c>
      <c r="H192" s="33" t="str">
        <f>IF(LEN('ÚHRADOVÝ KATALOG VZP - ZP'!I196)&gt;0,UPPER('ÚHRADOVÝ KATALOG VZP - ZP'!I196),"")</f>
        <v/>
      </c>
      <c r="I192" s="19" t="str">
        <f>IF(LEN(KL!N192)&gt;0,ROUND(UPPER(KL!N192),2),"")</f>
        <v/>
      </c>
      <c r="J192" s="19" t="str">
        <f>IF('ÚHRADOVÝ KATALOG VZP - ZP'!N196&gt;0,ROUND(UPPER('ÚHRADOVÝ KATALOG VZP - ZP'!N196),2),"")</f>
        <v/>
      </c>
      <c r="K192" s="19"/>
      <c r="L192" s="33"/>
      <c r="M192" s="33"/>
      <c r="N192" s="33"/>
      <c r="O192" s="19"/>
      <c r="P192" s="33"/>
      <c r="Q192" s="33"/>
      <c r="R192" s="33"/>
      <c r="S192" s="33"/>
      <c r="T192" s="33" t="str">
        <f>IF(LEN(KL!P192)&gt;0,UPPER(KL!P192),"")</f>
        <v/>
      </c>
      <c r="U192" s="33"/>
      <c r="V192" s="19"/>
      <c r="W192" s="33" t="str">
        <f>IF(LEN('ÚHRADOVÝ KATALOG VZP - ZP'!Q196)&gt;0,UPPER('ÚHRADOVÝ KATALOG VZP - ZP'!Q196),"")</f>
        <v/>
      </c>
      <c r="X192" s="19"/>
      <c r="Y192" s="19"/>
      <c r="Z192" s="33" t="str">
        <f>IF(LEN('ÚHRADOVÝ KATALOG VZP - ZP'!P196)&gt;0,UPPER('ÚHRADOVÝ KATALOG VZP - ZP'!P196),"")</f>
        <v/>
      </c>
      <c r="AA192" s="33"/>
      <c r="AB192" s="33" t="str">
        <f>IF(LEN('ÚHRADOVÝ KATALOG VZP - ZP'!K196)&gt;0,UPPER('ÚHRADOVÝ KATALOG VZP - ZP'!K196),"")</f>
        <v/>
      </c>
      <c r="AC192" s="19" t="str">
        <f>IF(LEN('ÚHRADOVÝ KATALOG VZP - ZP'!L196)&gt;0,UPPER('ÚHRADOVÝ KATALOG VZP - ZP'!L196),"")</f>
        <v/>
      </c>
      <c r="AD192" s="19" t="str">
        <f>IF(LEN('ÚHRADOVÝ KATALOG VZP - ZP'!J196)&gt;0,UPPER('ÚHRADOVÝ KATALOG VZP - ZP'!J196),"")</f>
        <v/>
      </c>
      <c r="AE192" s="33"/>
      <c r="AF192" s="33"/>
      <c r="AG192" s="33" t="str">
        <f>IF(LEN('ÚHRADOVÝ KATALOG VZP - ZP'!M196)&gt;0,UPPER('ÚHRADOVÝ KATALOG VZP - ZP'!M196),"")</f>
        <v/>
      </c>
      <c r="AH192" s="33"/>
      <c r="AI192" s="33"/>
      <c r="AJ192" s="33"/>
    </row>
    <row r="193" spans="1:36" s="18" customFormat="1" x14ac:dyDescent="0.2">
      <c r="A193" s="33" t="str">
        <f>IF('VZP - KONTROLA'!R197="NE",IF(LEN('ÚHRADOVÝ KATALOG VZP - ZP'!B197)=0,UPPER('ÚHRADOVÝ KATALOG VZP - ZP'!A197),UPPER('ÚHRADOVÝ KATALOG VZP - ZP'!B197)),"")</f>
        <v/>
      </c>
      <c r="B193" s="33" t="str">
        <f>IF(LEN('ÚHRADOVÝ KATALOG VZP - ZP'!C197)&gt;0,UPPER(SUBSTITUTE('ÚHRADOVÝ KATALOG VZP - ZP'!C197,CHAR(10)," ")),"")</f>
        <v/>
      </c>
      <c r="C193" s="33" t="str">
        <f>IF(LEN('ÚHRADOVÝ KATALOG VZP - ZP'!D197)&gt;0,UPPER(SUBSTITUTE('ÚHRADOVÝ KATALOG VZP - ZP'!D197,CHAR(10)," ")),"")</f>
        <v/>
      </c>
      <c r="D193" s="33" t="str">
        <f>IF(LEN('ÚHRADOVÝ KATALOG VZP - ZP'!F197)&gt;0,UPPER('ÚHRADOVÝ KATALOG VZP - ZP'!F197),"")</f>
        <v/>
      </c>
      <c r="E193" s="33" t="str">
        <f>IF(LEN('ÚHRADOVÝ KATALOG VZP - ZP'!E197)&gt;0,UPPER('ÚHRADOVÝ KATALOG VZP - ZP'!E197),"")</f>
        <v/>
      </c>
      <c r="F193" s="33" t="str">
        <f>IF(LEN('ÚHRADOVÝ KATALOG VZP - ZP'!G197)&gt;0,UPPER('ÚHRADOVÝ KATALOG VZP - ZP'!G197),"")</f>
        <v/>
      </c>
      <c r="G193" s="33" t="str">
        <f>IF(LEN('ÚHRADOVÝ KATALOG VZP - ZP'!H197)&gt;0,UPPER('ÚHRADOVÝ KATALOG VZP - ZP'!H197),"")</f>
        <v/>
      </c>
      <c r="H193" s="33" t="str">
        <f>IF(LEN('ÚHRADOVÝ KATALOG VZP - ZP'!I197)&gt;0,UPPER('ÚHRADOVÝ KATALOG VZP - ZP'!I197),"")</f>
        <v/>
      </c>
      <c r="I193" s="19" t="str">
        <f>IF(LEN(KL!N193)&gt;0,ROUND(UPPER(KL!N193),2),"")</f>
        <v/>
      </c>
      <c r="J193" s="19" t="str">
        <f>IF('ÚHRADOVÝ KATALOG VZP - ZP'!N197&gt;0,ROUND(UPPER('ÚHRADOVÝ KATALOG VZP - ZP'!N197),2),"")</f>
        <v/>
      </c>
      <c r="K193" s="19"/>
      <c r="L193" s="33"/>
      <c r="M193" s="33"/>
      <c r="N193" s="33"/>
      <c r="O193" s="19"/>
      <c r="P193" s="33"/>
      <c r="Q193" s="33"/>
      <c r="R193" s="33"/>
      <c r="S193" s="33"/>
      <c r="T193" s="33" t="str">
        <f>IF(LEN(KL!P193)&gt;0,UPPER(KL!P193),"")</f>
        <v/>
      </c>
      <c r="U193" s="33"/>
      <c r="V193" s="19"/>
      <c r="W193" s="33" t="str">
        <f>IF(LEN('ÚHRADOVÝ KATALOG VZP - ZP'!Q197)&gt;0,UPPER('ÚHRADOVÝ KATALOG VZP - ZP'!Q197),"")</f>
        <v/>
      </c>
      <c r="X193" s="19"/>
      <c r="Y193" s="19"/>
      <c r="Z193" s="33" t="str">
        <f>IF(LEN('ÚHRADOVÝ KATALOG VZP - ZP'!P197)&gt;0,UPPER('ÚHRADOVÝ KATALOG VZP - ZP'!P197),"")</f>
        <v/>
      </c>
      <c r="AA193" s="33"/>
      <c r="AB193" s="33" t="str">
        <f>IF(LEN('ÚHRADOVÝ KATALOG VZP - ZP'!K197)&gt;0,UPPER('ÚHRADOVÝ KATALOG VZP - ZP'!K197),"")</f>
        <v/>
      </c>
      <c r="AC193" s="19" t="str">
        <f>IF(LEN('ÚHRADOVÝ KATALOG VZP - ZP'!L197)&gt;0,UPPER('ÚHRADOVÝ KATALOG VZP - ZP'!L197),"")</f>
        <v/>
      </c>
      <c r="AD193" s="19" t="str">
        <f>IF(LEN('ÚHRADOVÝ KATALOG VZP - ZP'!J197)&gt;0,UPPER('ÚHRADOVÝ KATALOG VZP - ZP'!J197),"")</f>
        <v/>
      </c>
      <c r="AE193" s="33"/>
      <c r="AF193" s="33"/>
      <c r="AG193" s="33" t="str">
        <f>IF(LEN('ÚHRADOVÝ KATALOG VZP - ZP'!M197)&gt;0,UPPER('ÚHRADOVÝ KATALOG VZP - ZP'!M197),"")</f>
        <v/>
      </c>
      <c r="AH193" s="33"/>
      <c r="AI193" s="33"/>
      <c r="AJ193" s="33"/>
    </row>
    <row r="194" spans="1:36" s="18" customFormat="1" x14ac:dyDescent="0.2">
      <c r="A194" s="33" t="str">
        <f>IF('VZP - KONTROLA'!R198="NE",IF(LEN('ÚHRADOVÝ KATALOG VZP - ZP'!B198)=0,UPPER('ÚHRADOVÝ KATALOG VZP - ZP'!A198),UPPER('ÚHRADOVÝ KATALOG VZP - ZP'!B198)),"")</f>
        <v/>
      </c>
      <c r="B194" s="33" t="str">
        <f>IF(LEN('ÚHRADOVÝ KATALOG VZP - ZP'!C198)&gt;0,UPPER(SUBSTITUTE('ÚHRADOVÝ KATALOG VZP - ZP'!C198,CHAR(10)," ")),"")</f>
        <v/>
      </c>
      <c r="C194" s="33" t="str">
        <f>IF(LEN('ÚHRADOVÝ KATALOG VZP - ZP'!D198)&gt;0,UPPER(SUBSTITUTE('ÚHRADOVÝ KATALOG VZP - ZP'!D198,CHAR(10)," ")),"")</f>
        <v/>
      </c>
      <c r="D194" s="33" t="str">
        <f>IF(LEN('ÚHRADOVÝ KATALOG VZP - ZP'!F198)&gt;0,UPPER('ÚHRADOVÝ KATALOG VZP - ZP'!F198),"")</f>
        <v/>
      </c>
      <c r="E194" s="33" t="str">
        <f>IF(LEN('ÚHRADOVÝ KATALOG VZP - ZP'!E198)&gt;0,UPPER('ÚHRADOVÝ KATALOG VZP - ZP'!E198),"")</f>
        <v/>
      </c>
      <c r="F194" s="33" t="str">
        <f>IF(LEN('ÚHRADOVÝ KATALOG VZP - ZP'!G198)&gt;0,UPPER('ÚHRADOVÝ KATALOG VZP - ZP'!G198),"")</f>
        <v/>
      </c>
      <c r="G194" s="33" t="str">
        <f>IF(LEN('ÚHRADOVÝ KATALOG VZP - ZP'!H198)&gt;0,UPPER('ÚHRADOVÝ KATALOG VZP - ZP'!H198),"")</f>
        <v/>
      </c>
      <c r="H194" s="33" t="str">
        <f>IF(LEN('ÚHRADOVÝ KATALOG VZP - ZP'!I198)&gt;0,UPPER('ÚHRADOVÝ KATALOG VZP - ZP'!I198),"")</f>
        <v/>
      </c>
      <c r="I194" s="19" t="str">
        <f>IF(LEN(KL!N194)&gt;0,ROUND(UPPER(KL!N194),2),"")</f>
        <v/>
      </c>
      <c r="J194" s="19" t="str">
        <f>IF('ÚHRADOVÝ KATALOG VZP - ZP'!N198&gt;0,ROUND(UPPER('ÚHRADOVÝ KATALOG VZP - ZP'!N198),2),"")</f>
        <v/>
      </c>
      <c r="K194" s="19"/>
      <c r="L194" s="33"/>
      <c r="M194" s="33"/>
      <c r="N194" s="33"/>
      <c r="O194" s="19"/>
      <c r="P194" s="33"/>
      <c r="Q194" s="33"/>
      <c r="R194" s="33"/>
      <c r="S194" s="33"/>
      <c r="T194" s="33" t="str">
        <f>IF(LEN(KL!P194)&gt;0,UPPER(KL!P194),"")</f>
        <v/>
      </c>
      <c r="U194" s="33"/>
      <c r="V194" s="19"/>
      <c r="W194" s="33" t="str">
        <f>IF(LEN('ÚHRADOVÝ KATALOG VZP - ZP'!Q198)&gt;0,UPPER('ÚHRADOVÝ KATALOG VZP - ZP'!Q198),"")</f>
        <v/>
      </c>
      <c r="X194" s="19"/>
      <c r="Y194" s="19"/>
      <c r="Z194" s="33" t="str">
        <f>IF(LEN('ÚHRADOVÝ KATALOG VZP - ZP'!P198)&gt;0,UPPER('ÚHRADOVÝ KATALOG VZP - ZP'!P198),"")</f>
        <v/>
      </c>
      <c r="AA194" s="33"/>
      <c r="AB194" s="33" t="str">
        <f>IF(LEN('ÚHRADOVÝ KATALOG VZP - ZP'!K198)&gt;0,UPPER('ÚHRADOVÝ KATALOG VZP - ZP'!K198),"")</f>
        <v/>
      </c>
      <c r="AC194" s="19" t="str">
        <f>IF(LEN('ÚHRADOVÝ KATALOG VZP - ZP'!L198)&gt;0,UPPER('ÚHRADOVÝ KATALOG VZP - ZP'!L198),"")</f>
        <v/>
      </c>
      <c r="AD194" s="19" t="str">
        <f>IF(LEN('ÚHRADOVÝ KATALOG VZP - ZP'!J198)&gt;0,UPPER('ÚHRADOVÝ KATALOG VZP - ZP'!J198),"")</f>
        <v/>
      </c>
      <c r="AE194" s="33"/>
      <c r="AF194" s="33"/>
      <c r="AG194" s="33" t="str">
        <f>IF(LEN('ÚHRADOVÝ KATALOG VZP - ZP'!M198)&gt;0,UPPER('ÚHRADOVÝ KATALOG VZP - ZP'!M198),"")</f>
        <v/>
      </c>
      <c r="AH194" s="33"/>
      <c r="AI194" s="33"/>
      <c r="AJ194" s="33"/>
    </row>
    <row r="195" spans="1:36" s="18" customFormat="1" x14ac:dyDescent="0.2">
      <c r="A195" s="33" t="str">
        <f>IF('VZP - KONTROLA'!R199="NE",IF(LEN('ÚHRADOVÝ KATALOG VZP - ZP'!B199)=0,UPPER('ÚHRADOVÝ KATALOG VZP - ZP'!A199),UPPER('ÚHRADOVÝ KATALOG VZP - ZP'!B199)),"")</f>
        <v/>
      </c>
      <c r="B195" s="33" t="str">
        <f>IF(LEN('ÚHRADOVÝ KATALOG VZP - ZP'!C199)&gt;0,UPPER(SUBSTITUTE('ÚHRADOVÝ KATALOG VZP - ZP'!C199,CHAR(10)," ")),"")</f>
        <v/>
      </c>
      <c r="C195" s="33" t="str">
        <f>IF(LEN('ÚHRADOVÝ KATALOG VZP - ZP'!D199)&gt;0,UPPER(SUBSTITUTE('ÚHRADOVÝ KATALOG VZP - ZP'!D199,CHAR(10)," ")),"")</f>
        <v/>
      </c>
      <c r="D195" s="33" t="str">
        <f>IF(LEN('ÚHRADOVÝ KATALOG VZP - ZP'!F199)&gt;0,UPPER('ÚHRADOVÝ KATALOG VZP - ZP'!F199),"")</f>
        <v/>
      </c>
      <c r="E195" s="33" t="str">
        <f>IF(LEN('ÚHRADOVÝ KATALOG VZP - ZP'!E199)&gt;0,UPPER('ÚHRADOVÝ KATALOG VZP - ZP'!E199),"")</f>
        <v/>
      </c>
      <c r="F195" s="33" t="str">
        <f>IF(LEN('ÚHRADOVÝ KATALOG VZP - ZP'!G199)&gt;0,UPPER('ÚHRADOVÝ KATALOG VZP - ZP'!G199),"")</f>
        <v/>
      </c>
      <c r="G195" s="33" t="str">
        <f>IF(LEN('ÚHRADOVÝ KATALOG VZP - ZP'!H199)&gt;0,UPPER('ÚHRADOVÝ KATALOG VZP - ZP'!H199),"")</f>
        <v/>
      </c>
      <c r="H195" s="33" t="str">
        <f>IF(LEN('ÚHRADOVÝ KATALOG VZP - ZP'!I199)&gt;0,UPPER('ÚHRADOVÝ KATALOG VZP - ZP'!I199),"")</f>
        <v/>
      </c>
      <c r="I195" s="19" t="str">
        <f>IF(LEN(KL!N195)&gt;0,ROUND(UPPER(KL!N195),2),"")</f>
        <v/>
      </c>
      <c r="J195" s="19" t="str">
        <f>IF('ÚHRADOVÝ KATALOG VZP - ZP'!N199&gt;0,ROUND(UPPER('ÚHRADOVÝ KATALOG VZP - ZP'!N199),2),"")</f>
        <v/>
      </c>
      <c r="K195" s="19"/>
      <c r="L195" s="33"/>
      <c r="M195" s="33"/>
      <c r="N195" s="33"/>
      <c r="O195" s="19"/>
      <c r="P195" s="33"/>
      <c r="Q195" s="33"/>
      <c r="R195" s="33"/>
      <c r="S195" s="33"/>
      <c r="T195" s="33" t="str">
        <f>IF(LEN(KL!P195)&gt;0,UPPER(KL!P195),"")</f>
        <v/>
      </c>
      <c r="U195" s="33"/>
      <c r="V195" s="19"/>
      <c r="W195" s="33" t="str">
        <f>IF(LEN('ÚHRADOVÝ KATALOG VZP - ZP'!Q199)&gt;0,UPPER('ÚHRADOVÝ KATALOG VZP - ZP'!Q199),"")</f>
        <v/>
      </c>
      <c r="X195" s="19"/>
      <c r="Y195" s="19"/>
      <c r="Z195" s="33" t="str">
        <f>IF(LEN('ÚHRADOVÝ KATALOG VZP - ZP'!P199)&gt;0,UPPER('ÚHRADOVÝ KATALOG VZP - ZP'!P199),"")</f>
        <v/>
      </c>
      <c r="AA195" s="33"/>
      <c r="AB195" s="33" t="str">
        <f>IF(LEN('ÚHRADOVÝ KATALOG VZP - ZP'!K199)&gt;0,UPPER('ÚHRADOVÝ KATALOG VZP - ZP'!K199),"")</f>
        <v/>
      </c>
      <c r="AC195" s="19" t="str">
        <f>IF(LEN('ÚHRADOVÝ KATALOG VZP - ZP'!L199)&gt;0,UPPER('ÚHRADOVÝ KATALOG VZP - ZP'!L199),"")</f>
        <v/>
      </c>
      <c r="AD195" s="19" t="str">
        <f>IF(LEN('ÚHRADOVÝ KATALOG VZP - ZP'!J199)&gt;0,UPPER('ÚHRADOVÝ KATALOG VZP - ZP'!J199),"")</f>
        <v/>
      </c>
      <c r="AE195" s="33"/>
      <c r="AF195" s="33"/>
      <c r="AG195" s="33" t="str">
        <f>IF(LEN('ÚHRADOVÝ KATALOG VZP - ZP'!M199)&gt;0,UPPER('ÚHRADOVÝ KATALOG VZP - ZP'!M199),"")</f>
        <v/>
      </c>
      <c r="AH195" s="33"/>
      <c r="AI195" s="33"/>
      <c r="AJ195" s="33"/>
    </row>
    <row r="196" spans="1:36" s="18" customFormat="1" x14ac:dyDescent="0.2">
      <c r="A196" s="33" t="str">
        <f>IF('VZP - KONTROLA'!R200="NE",IF(LEN('ÚHRADOVÝ KATALOG VZP - ZP'!B200)=0,UPPER('ÚHRADOVÝ KATALOG VZP - ZP'!A200),UPPER('ÚHRADOVÝ KATALOG VZP - ZP'!B200)),"")</f>
        <v/>
      </c>
      <c r="B196" s="33" t="str">
        <f>IF(LEN('ÚHRADOVÝ KATALOG VZP - ZP'!C200)&gt;0,UPPER(SUBSTITUTE('ÚHRADOVÝ KATALOG VZP - ZP'!C200,CHAR(10)," ")),"")</f>
        <v/>
      </c>
      <c r="C196" s="33" t="str">
        <f>IF(LEN('ÚHRADOVÝ KATALOG VZP - ZP'!D200)&gt;0,UPPER(SUBSTITUTE('ÚHRADOVÝ KATALOG VZP - ZP'!D200,CHAR(10)," ")),"")</f>
        <v/>
      </c>
      <c r="D196" s="33" t="str">
        <f>IF(LEN('ÚHRADOVÝ KATALOG VZP - ZP'!F200)&gt;0,UPPER('ÚHRADOVÝ KATALOG VZP - ZP'!F200),"")</f>
        <v/>
      </c>
      <c r="E196" s="33" t="str">
        <f>IF(LEN('ÚHRADOVÝ KATALOG VZP - ZP'!E200)&gt;0,UPPER('ÚHRADOVÝ KATALOG VZP - ZP'!E200),"")</f>
        <v/>
      </c>
      <c r="F196" s="33" t="str">
        <f>IF(LEN('ÚHRADOVÝ KATALOG VZP - ZP'!G200)&gt;0,UPPER('ÚHRADOVÝ KATALOG VZP - ZP'!G200),"")</f>
        <v/>
      </c>
      <c r="G196" s="33" t="str">
        <f>IF(LEN('ÚHRADOVÝ KATALOG VZP - ZP'!H200)&gt;0,UPPER('ÚHRADOVÝ KATALOG VZP - ZP'!H200),"")</f>
        <v/>
      </c>
      <c r="H196" s="33" t="str">
        <f>IF(LEN('ÚHRADOVÝ KATALOG VZP - ZP'!I200)&gt;0,UPPER('ÚHRADOVÝ KATALOG VZP - ZP'!I200),"")</f>
        <v/>
      </c>
      <c r="I196" s="19" t="str">
        <f>IF(LEN(KL!N196)&gt;0,ROUND(UPPER(KL!N196),2),"")</f>
        <v/>
      </c>
      <c r="J196" s="19" t="str">
        <f>IF('ÚHRADOVÝ KATALOG VZP - ZP'!N200&gt;0,ROUND(UPPER('ÚHRADOVÝ KATALOG VZP - ZP'!N200),2),"")</f>
        <v/>
      </c>
      <c r="K196" s="19"/>
      <c r="L196" s="33"/>
      <c r="M196" s="33"/>
      <c r="N196" s="33"/>
      <c r="O196" s="19"/>
      <c r="P196" s="33"/>
      <c r="Q196" s="33"/>
      <c r="R196" s="33"/>
      <c r="S196" s="33"/>
      <c r="T196" s="33" t="str">
        <f>IF(LEN(KL!P196)&gt;0,UPPER(KL!P196),"")</f>
        <v/>
      </c>
      <c r="U196" s="33"/>
      <c r="V196" s="19"/>
      <c r="W196" s="33" t="str">
        <f>IF(LEN('ÚHRADOVÝ KATALOG VZP - ZP'!Q200)&gt;0,UPPER('ÚHRADOVÝ KATALOG VZP - ZP'!Q200),"")</f>
        <v/>
      </c>
      <c r="X196" s="19"/>
      <c r="Y196" s="19"/>
      <c r="Z196" s="33" t="str">
        <f>IF(LEN('ÚHRADOVÝ KATALOG VZP - ZP'!P200)&gt;0,UPPER('ÚHRADOVÝ KATALOG VZP - ZP'!P200),"")</f>
        <v/>
      </c>
      <c r="AA196" s="33"/>
      <c r="AB196" s="33" t="str">
        <f>IF(LEN('ÚHRADOVÝ KATALOG VZP - ZP'!K200)&gt;0,UPPER('ÚHRADOVÝ KATALOG VZP - ZP'!K200),"")</f>
        <v/>
      </c>
      <c r="AC196" s="19" t="str">
        <f>IF(LEN('ÚHRADOVÝ KATALOG VZP - ZP'!L200)&gt;0,UPPER('ÚHRADOVÝ KATALOG VZP - ZP'!L200),"")</f>
        <v/>
      </c>
      <c r="AD196" s="19" t="str">
        <f>IF(LEN('ÚHRADOVÝ KATALOG VZP - ZP'!J200)&gt;0,UPPER('ÚHRADOVÝ KATALOG VZP - ZP'!J200),"")</f>
        <v/>
      </c>
      <c r="AE196" s="33"/>
      <c r="AF196" s="33"/>
      <c r="AG196" s="33" t="str">
        <f>IF(LEN('ÚHRADOVÝ KATALOG VZP - ZP'!M200)&gt;0,UPPER('ÚHRADOVÝ KATALOG VZP - ZP'!M200),"")</f>
        <v/>
      </c>
      <c r="AH196" s="33"/>
      <c r="AI196" s="33"/>
      <c r="AJ196" s="33"/>
    </row>
    <row r="197" spans="1:36" s="18" customFormat="1" x14ac:dyDescent="0.2">
      <c r="A197" s="33" t="str">
        <f>IF('VZP - KONTROLA'!R201="NE",IF(LEN('ÚHRADOVÝ KATALOG VZP - ZP'!B201)=0,UPPER('ÚHRADOVÝ KATALOG VZP - ZP'!A201),UPPER('ÚHRADOVÝ KATALOG VZP - ZP'!B201)),"")</f>
        <v/>
      </c>
      <c r="B197" s="33" t="str">
        <f>IF(LEN('ÚHRADOVÝ KATALOG VZP - ZP'!C201)&gt;0,UPPER(SUBSTITUTE('ÚHRADOVÝ KATALOG VZP - ZP'!C201,CHAR(10)," ")),"")</f>
        <v/>
      </c>
      <c r="C197" s="33" t="str">
        <f>IF(LEN('ÚHRADOVÝ KATALOG VZP - ZP'!D201)&gt;0,UPPER(SUBSTITUTE('ÚHRADOVÝ KATALOG VZP - ZP'!D201,CHAR(10)," ")),"")</f>
        <v/>
      </c>
      <c r="D197" s="33" t="str">
        <f>IF(LEN('ÚHRADOVÝ KATALOG VZP - ZP'!F201)&gt;0,UPPER('ÚHRADOVÝ KATALOG VZP - ZP'!F201),"")</f>
        <v/>
      </c>
      <c r="E197" s="33" t="str">
        <f>IF(LEN('ÚHRADOVÝ KATALOG VZP - ZP'!E201)&gt;0,UPPER('ÚHRADOVÝ KATALOG VZP - ZP'!E201),"")</f>
        <v/>
      </c>
      <c r="F197" s="33" t="str">
        <f>IF(LEN('ÚHRADOVÝ KATALOG VZP - ZP'!G201)&gt;0,UPPER('ÚHRADOVÝ KATALOG VZP - ZP'!G201),"")</f>
        <v/>
      </c>
      <c r="G197" s="33" t="str">
        <f>IF(LEN('ÚHRADOVÝ KATALOG VZP - ZP'!H201)&gt;0,UPPER('ÚHRADOVÝ KATALOG VZP - ZP'!H201),"")</f>
        <v/>
      </c>
      <c r="H197" s="33" t="str">
        <f>IF(LEN('ÚHRADOVÝ KATALOG VZP - ZP'!I201)&gt;0,UPPER('ÚHRADOVÝ KATALOG VZP - ZP'!I201),"")</f>
        <v/>
      </c>
      <c r="I197" s="19" t="str">
        <f>IF(LEN(KL!N197)&gt;0,ROUND(UPPER(KL!N197),2),"")</f>
        <v/>
      </c>
      <c r="J197" s="19" t="str">
        <f>IF('ÚHRADOVÝ KATALOG VZP - ZP'!N201&gt;0,ROUND(UPPER('ÚHRADOVÝ KATALOG VZP - ZP'!N201),2),"")</f>
        <v/>
      </c>
      <c r="K197" s="19"/>
      <c r="L197" s="33"/>
      <c r="M197" s="33"/>
      <c r="N197" s="33"/>
      <c r="O197" s="19"/>
      <c r="P197" s="33"/>
      <c r="Q197" s="33"/>
      <c r="R197" s="33"/>
      <c r="S197" s="33"/>
      <c r="T197" s="33" t="str">
        <f>IF(LEN(KL!P197)&gt;0,UPPER(KL!P197),"")</f>
        <v/>
      </c>
      <c r="U197" s="33"/>
      <c r="V197" s="19"/>
      <c r="W197" s="33" t="str">
        <f>IF(LEN('ÚHRADOVÝ KATALOG VZP - ZP'!Q201)&gt;0,UPPER('ÚHRADOVÝ KATALOG VZP - ZP'!Q201),"")</f>
        <v/>
      </c>
      <c r="X197" s="19"/>
      <c r="Y197" s="19"/>
      <c r="Z197" s="33" t="str">
        <f>IF(LEN('ÚHRADOVÝ KATALOG VZP - ZP'!P201)&gt;0,UPPER('ÚHRADOVÝ KATALOG VZP - ZP'!P201),"")</f>
        <v/>
      </c>
      <c r="AA197" s="33"/>
      <c r="AB197" s="33" t="str">
        <f>IF(LEN('ÚHRADOVÝ KATALOG VZP - ZP'!K201)&gt;0,UPPER('ÚHRADOVÝ KATALOG VZP - ZP'!K201),"")</f>
        <v/>
      </c>
      <c r="AC197" s="19" t="str">
        <f>IF(LEN('ÚHRADOVÝ KATALOG VZP - ZP'!L201)&gt;0,UPPER('ÚHRADOVÝ KATALOG VZP - ZP'!L201),"")</f>
        <v/>
      </c>
      <c r="AD197" s="19" t="str">
        <f>IF(LEN('ÚHRADOVÝ KATALOG VZP - ZP'!J201)&gt;0,UPPER('ÚHRADOVÝ KATALOG VZP - ZP'!J201),"")</f>
        <v/>
      </c>
      <c r="AE197" s="33"/>
      <c r="AF197" s="33"/>
      <c r="AG197" s="33" t="str">
        <f>IF(LEN('ÚHRADOVÝ KATALOG VZP - ZP'!M201)&gt;0,UPPER('ÚHRADOVÝ KATALOG VZP - ZP'!M201),"")</f>
        <v/>
      </c>
      <c r="AH197" s="33"/>
      <c r="AI197" s="33"/>
      <c r="AJ197" s="33"/>
    </row>
    <row r="198" spans="1:36" s="18" customFormat="1" x14ac:dyDescent="0.2">
      <c r="A198" s="33" t="str">
        <f>IF('VZP - KONTROLA'!R202="NE",IF(LEN('ÚHRADOVÝ KATALOG VZP - ZP'!B202)=0,UPPER('ÚHRADOVÝ KATALOG VZP - ZP'!A202),UPPER('ÚHRADOVÝ KATALOG VZP - ZP'!B202)),"")</f>
        <v/>
      </c>
      <c r="B198" s="33" t="str">
        <f>IF(LEN('ÚHRADOVÝ KATALOG VZP - ZP'!C202)&gt;0,UPPER(SUBSTITUTE('ÚHRADOVÝ KATALOG VZP - ZP'!C202,CHAR(10)," ")),"")</f>
        <v/>
      </c>
      <c r="C198" s="33" t="str">
        <f>IF(LEN('ÚHRADOVÝ KATALOG VZP - ZP'!D202)&gt;0,UPPER(SUBSTITUTE('ÚHRADOVÝ KATALOG VZP - ZP'!D202,CHAR(10)," ")),"")</f>
        <v/>
      </c>
      <c r="D198" s="33" t="str">
        <f>IF(LEN('ÚHRADOVÝ KATALOG VZP - ZP'!F202)&gt;0,UPPER('ÚHRADOVÝ KATALOG VZP - ZP'!F202),"")</f>
        <v/>
      </c>
      <c r="E198" s="33" t="str">
        <f>IF(LEN('ÚHRADOVÝ KATALOG VZP - ZP'!E202)&gt;0,UPPER('ÚHRADOVÝ KATALOG VZP - ZP'!E202),"")</f>
        <v/>
      </c>
      <c r="F198" s="33" t="str">
        <f>IF(LEN('ÚHRADOVÝ KATALOG VZP - ZP'!G202)&gt;0,UPPER('ÚHRADOVÝ KATALOG VZP - ZP'!G202),"")</f>
        <v/>
      </c>
      <c r="G198" s="33" t="str">
        <f>IF(LEN('ÚHRADOVÝ KATALOG VZP - ZP'!H202)&gt;0,UPPER('ÚHRADOVÝ KATALOG VZP - ZP'!H202),"")</f>
        <v/>
      </c>
      <c r="H198" s="33" t="str">
        <f>IF(LEN('ÚHRADOVÝ KATALOG VZP - ZP'!I202)&gt;0,UPPER('ÚHRADOVÝ KATALOG VZP - ZP'!I202),"")</f>
        <v/>
      </c>
      <c r="I198" s="19" t="str">
        <f>IF(LEN(KL!N198)&gt;0,ROUND(UPPER(KL!N198),2),"")</f>
        <v/>
      </c>
      <c r="J198" s="19" t="str">
        <f>IF('ÚHRADOVÝ KATALOG VZP - ZP'!N202&gt;0,ROUND(UPPER('ÚHRADOVÝ KATALOG VZP - ZP'!N202),2),"")</f>
        <v/>
      </c>
      <c r="K198" s="19"/>
      <c r="L198" s="33"/>
      <c r="M198" s="33"/>
      <c r="N198" s="33"/>
      <c r="O198" s="19"/>
      <c r="P198" s="33"/>
      <c r="Q198" s="33"/>
      <c r="R198" s="33"/>
      <c r="S198" s="33"/>
      <c r="T198" s="33" t="str">
        <f>IF(LEN(KL!P198)&gt;0,UPPER(KL!P198),"")</f>
        <v/>
      </c>
      <c r="U198" s="33"/>
      <c r="V198" s="19"/>
      <c r="W198" s="33" t="str">
        <f>IF(LEN('ÚHRADOVÝ KATALOG VZP - ZP'!Q202)&gt;0,UPPER('ÚHRADOVÝ KATALOG VZP - ZP'!Q202),"")</f>
        <v/>
      </c>
      <c r="X198" s="19"/>
      <c r="Y198" s="19"/>
      <c r="Z198" s="33" t="str">
        <f>IF(LEN('ÚHRADOVÝ KATALOG VZP - ZP'!P202)&gt;0,UPPER('ÚHRADOVÝ KATALOG VZP - ZP'!P202),"")</f>
        <v/>
      </c>
      <c r="AA198" s="33"/>
      <c r="AB198" s="33" t="str">
        <f>IF(LEN('ÚHRADOVÝ KATALOG VZP - ZP'!K202)&gt;0,UPPER('ÚHRADOVÝ KATALOG VZP - ZP'!K202),"")</f>
        <v/>
      </c>
      <c r="AC198" s="19" t="str">
        <f>IF(LEN('ÚHRADOVÝ KATALOG VZP - ZP'!L202)&gt;0,UPPER('ÚHRADOVÝ KATALOG VZP - ZP'!L202),"")</f>
        <v/>
      </c>
      <c r="AD198" s="19" t="str">
        <f>IF(LEN('ÚHRADOVÝ KATALOG VZP - ZP'!J202)&gt;0,UPPER('ÚHRADOVÝ KATALOG VZP - ZP'!J202),"")</f>
        <v/>
      </c>
      <c r="AE198" s="33"/>
      <c r="AF198" s="33"/>
      <c r="AG198" s="33" t="str">
        <f>IF(LEN('ÚHRADOVÝ KATALOG VZP - ZP'!M202)&gt;0,UPPER('ÚHRADOVÝ KATALOG VZP - ZP'!M202),"")</f>
        <v/>
      </c>
      <c r="AH198" s="33"/>
      <c r="AI198" s="33"/>
      <c r="AJ198" s="33"/>
    </row>
    <row r="199" spans="1:36" s="18" customFormat="1" x14ac:dyDescent="0.2">
      <c r="A199" s="33" t="str">
        <f>IF('VZP - KONTROLA'!R203="NE",IF(LEN('ÚHRADOVÝ KATALOG VZP - ZP'!B203)=0,UPPER('ÚHRADOVÝ KATALOG VZP - ZP'!A203),UPPER('ÚHRADOVÝ KATALOG VZP - ZP'!B203)),"")</f>
        <v/>
      </c>
      <c r="B199" s="33" t="str">
        <f>IF(LEN('ÚHRADOVÝ KATALOG VZP - ZP'!C203)&gt;0,UPPER(SUBSTITUTE('ÚHRADOVÝ KATALOG VZP - ZP'!C203,CHAR(10)," ")),"")</f>
        <v/>
      </c>
      <c r="C199" s="33" t="str">
        <f>IF(LEN('ÚHRADOVÝ KATALOG VZP - ZP'!D203)&gt;0,UPPER(SUBSTITUTE('ÚHRADOVÝ KATALOG VZP - ZP'!D203,CHAR(10)," ")),"")</f>
        <v/>
      </c>
      <c r="D199" s="33" t="str">
        <f>IF(LEN('ÚHRADOVÝ KATALOG VZP - ZP'!F203)&gt;0,UPPER('ÚHRADOVÝ KATALOG VZP - ZP'!F203),"")</f>
        <v/>
      </c>
      <c r="E199" s="33" t="str">
        <f>IF(LEN('ÚHRADOVÝ KATALOG VZP - ZP'!E203)&gt;0,UPPER('ÚHRADOVÝ KATALOG VZP - ZP'!E203),"")</f>
        <v/>
      </c>
      <c r="F199" s="33" t="str">
        <f>IF(LEN('ÚHRADOVÝ KATALOG VZP - ZP'!G203)&gt;0,UPPER('ÚHRADOVÝ KATALOG VZP - ZP'!G203),"")</f>
        <v/>
      </c>
      <c r="G199" s="33" t="str">
        <f>IF(LEN('ÚHRADOVÝ KATALOG VZP - ZP'!H203)&gt;0,UPPER('ÚHRADOVÝ KATALOG VZP - ZP'!H203),"")</f>
        <v/>
      </c>
      <c r="H199" s="33" t="str">
        <f>IF(LEN('ÚHRADOVÝ KATALOG VZP - ZP'!I203)&gt;0,UPPER('ÚHRADOVÝ KATALOG VZP - ZP'!I203),"")</f>
        <v/>
      </c>
      <c r="I199" s="19" t="str">
        <f>IF(LEN(KL!N199)&gt;0,ROUND(UPPER(KL!N199),2),"")</f>
        <v/>
      </c>
      <c r="J199" s="19" t="str">
        <f>IF('ÚHRADOVÝ KATALOG VZP - ZP'!N203&gt;0,ROUND(UPPER('ÚHRADOVÝ KATALOG VZP - ZP'!N203),2),"")</f>
        <v/>
      </c>
      <c r="K199" s="19"/>
      <c r="L199" s="33"/>
      <c r="M199" s="33"/>
      <c r="N199" s="33"/>
      <c r="O199" s="19"/>
      <c r="P199" s="33"/>
      <c r="Q199" s="33"/>
      <c r="R199" s="33"/>
      <c r="S199" s="33"/>
      <c r="T199" s="33" t="str">
        <f>IF(LEN(KL!P199)&gt;0,UPPER(KL!P199),"")</f>
        <v/>
      </c>
      <c r="U199" s="33"/>
      <c r="V199" s="19"/>
      <c r="W199" s="33" t="str">
        <f>IF(LEN('ÚHRADOVÝ KATALOG VZP - ZP'!Q203)&gt;0,UPPER('ÚHRADOVÝ KATALOG VZP - ZP'!Q203),"")</f>
        <v/>
      </c>
      <c r="X199" s="19"/>
      <c r="Y199" s="19"/>
      <c r="Z199" s="33" t="str">
        <f>IF(LEN('ÚHRADOVÝ KATALOG VZP - ZP'!P203)&gt;0,UPPER('ÚHRADOVÝ KATALOG VZP - ZP'!P203),"")</f>
        <v/>
      </c>
      <c r="AA199" s="33"/>
      <c r="AB199" s="33" t="str">
        <f>IF(LEN('ÚHRADOVÝ KATALOG VZP - ZP'!K203)&gt;0,UPPER('ÚHRADOVÝ KATALOG VZP - ZP'!K203),"")</f>
        <v/>
      </c>
      <c r="AC199" s="19" t="str">
        <f>IF(LEN('ÚHRADOVÝ KATALOG VZP - ZP'!L203)&gt;0,UPPER('ÚHRADOVÝ KATALOG VZP - ZP'!L203),"")</f>
        <v/>
      </c>
      <c r="AD199" s="19" t="str">
        <f>IF(LEN('ÚHRADOVÝ KATALOG VZP - ZP'!J203)&gt;0,UPPER('ÚHRADOVÝ KATALOG VZP - ZP'!J203),"")</f>
        <v/>
      </c>
      <c r="AE199" s="33"/>
      <c r="AF199" s="33"/>
      <c r="AG199" s="33" t="str">
        <f>IF(LEN('ÚHRADOVÝ KATALOG VZP - ZP'!M203)&gt;0,UPPER('ÚHRADOVÝ KATALOG VZP - ZP'!M203),"")</f>
        <v/>
      </c>
      <c r="AH199" s="33"/>
      <c r="AI199" s="33"/>
      <c r="AJ199" s="33"/>
    </row>
    <row r="200" spans="1:36" s="18" customFormat="1" x14ac:dyDescent="0.2">
      <c r="A200" s="33" t="str">
        <f>IF('VZP - KONTROLA'!R204="NE",IF(LEN('ÚHRADOVÝ KATALOG VZP - ZP'!B204)=0,UPPER('ÚHRADOVÝ KATALOG VZP - ZP'!A204),UPPER('ÚHRADOVÝ KATALOG VZP - ZP'!B204)),"")</f>
        <v/>
      </c>
      <c r="B200" s="33" t="str">
        <f>IF(LEN('ÚHRADOVÝ KATALOG VZP - ZP'!C204)&gt;0,UPPER(SUBSTITUTE('ÚHRADOVÝ KATALOG VZP - ZP'!C204,CHAR(10)," ")),"")</f>
        <v/>
      </c>
      <c r="C200" s="33" t="str">
        <f>IF(LEN('ÚHRADOVÝ KATALOG VZP - ZP'!D204)&gt;0,UPPER(SUBSTITUTE('ÚHRADOVÝ KATALOG VZP - ZP'!D204,CHAR(10)," ")),"")</f>
        <v/>
      </c>
      <c r="D200" s="33" t="str">
        <f>IF(LEN('ÚHRADOVÝ KATALOG VZP - ZP'!F204)&gt;0,UPPER('ÚHRADOVÝ KATALOG VZP - ZP'!F204),"")</f>
        <v/>
      </c>
      <c r="E200" s="33" t="str">
        <f>IF(LEN('ÚHRADOVÝ KATALOG VZP - ZP'!E204)&gt;0,UPPER('ÚHRADOVÝ KATALOG VZP - ZP'!E204),"")</f>
        <v/>
      </c>
      <c r="F200" s="33" t="str">
        <f>IF(LEN('ÚHRADOVÝ KATALOG VZP - ZP'!G204)&gt;0,UPPER('ÚHRADOVÝ KATALOG VZP - ZP'!G204),"")</f>
        <v/>
      </c>
      <c r="G200" s="33" t="str">
        <f>IF(LEN('ÚHRADOVÝ KATALOG VZP - ZP'!H204)&gt;0,UPPER('ÚHRADOVÝ KATALOG VZP - ZP'!H204),"")</f>
        <v/>
      </c>
      <c r="H200" s="33" t="str">
        <f>IF(LEN('ÚHRADOVÝ KATALOG VZP - ZP'!I204)&gt;0,UPPER('ÚHRADOVÝ KATALOG VZP - ZP'!I204),"")</f>
        <v/>
      </c>
      <c r="I200" s="19" t="str">
        <f>IF(LEN(KL!N200)&gt;0,ROUND(UPPER(KL!N200),2),"")</f>
        <v/>
      </c>
      <c r="J200" s="19" t="str">
        <f>IF('ÚHRADOVÝ KATALOG VZP - ZP'!N204&gt;0,ROUND(UPPER('ÚHRADOVÝ KATALOG VZP - ZP'!N204),2),"")</f>
        <v/>
      </c>
      <c r="K200" s="19"/>
      <c r="L200" s="33"/>
      <c r="M200" s="33"/>
      <c r="N200" s="33"/>
      <c r="O200" s="19"/>
      <c r="P200" s="33"/>
      <c r="Q200" s="33"/>
      <c r="R200" s="33"/>
      <c r="S200" s="33"/>
      <c r="T200" s="33" t="str">
        <f>IF(LEN(KL!P200)&gt;0,UPPER(KL!P200),"")</f>
        <v/>
      </c>
      <c r="U200" s="33"/>
      <c r="V200" s="19"/>
      <c r="W200" s="33" t="str">
        <f>IF(LEN('ÚHRADOVÝ KATALOG VZP - ZP'!Q204)&gt;0,UPPER('ÚHRADOVÝ KATALOG VZP - ZP'!Q204),"")</f>
        <v/>
      </c>
      <c r="X200" s="19"/>
      <c r="Y200" s="19"/>
      <c r="Z200" s="33" t="str">
        <f>IF(LEN('ÚHRADOVÝ KATALOG VZP - ZP'!P204)&gt;0,UPPER('ÚHRADOVÝ KATALOG VZP - ZP'!P204),"")</f>
        <v/>
      </c>
      <c r="AA200" s="33"/>
      <c r="AB200" s="33" t="str">
        <f>IF(LEN('ÚHRADOVÝ KATALOG VZP - ZP'!K204)&gt;0,UPPER('ÚHRADOVÝ KATALOG VZP - ZP'!K204),"")</f>
        <v/>
      </c>
      <c r="AC200" s="19" t="str">
        <f>IF(LEN('ÚHRADOVÝ KATALOG VZP - ZP'!L204)&gt;0,UPPER('ÚHRADOVÝ KATALOG VZP - ZP'!L204),"")</f>
        <v/>
      </c>
      <c r="AD200" s="19" t="str">
        <f>IF(LEN('ÚHRADOVÝ KATALOG VZP - ZP'!J204)&gt;0,UPPER('ÚHRADOVÝ KATALOG VZP - ZP'!J204),"")</f>
        <v/>
      </c>
      <c r="AE200" s="33"/>
      <c r="AF200" s="33"/>
      <c r="AG200" s="33" t="str">
        <f>IF(LEN('ÚHRADOVÝ KATALOG VZP - ZP'!M204)&gt;0,UPPER('ÚHRADOVÝ KATALOG VZP - ZP'!M204),"")</f>
        <v/>
      </c>
      <c r="AH200" s="33"/>
      <c r="AI200" s="33"/>
      <c r="AJ200" s="33"/>
    </row>
    <row r="201" spans="1:36" s="18" customFormat="1" x14ac:dyDescent="0.2">
      <c r="A201" s="33" t="str">
        <f>IF('VZP - KONTROLA'!R205="NE",IF(LEN('ÚHRADOVÝ KATALOG VZP - ZP'!B205)=0,UPPER('ÚHRADOVÝ KATALOG VZP - ZP'!A205),UPPER('ÚHRADOVÝ KATALOG VZP - ZP'!B205)),"")</f>
        <v/>
      </c>
      <c r="B201" s="33" t="str">
        <f>IF(LEN('ÚHRADOVÝ KATALOG VZP - ZP'!C205)&gt;0,UPPER(SUBSTITUTE('ÚHRADOVÝ KATALOG VZP - ZP'!C205,CHAR(10)," ")),"")</f>
        <v/>
      </c>
      <c r="C201" s="33" t="str">
        <f>IF(LEN('ÚHRADOVÝ KATALOG VZP - ZP'!D205)&gt;0,UPPER(SUBSTITUTE('ÚHRADOVÝ KATALOG VZP - ZP'!D205,CHAR(10)," ")),"")</f>
        <v/>
      </c>
      <c r="D201" s="33" t="str">
        <f>IF(LEN('ÚHRADOVÝ KATALOG VZP - ZP'!F205)&gt;0,UPPER('ÚHRADOVÝ KATALOG VZP - ZP'!F205),"")</f>
        <v/>
      </c>
      <c r="E201" s="33" t="str">
        <f>IF(LEN('ÚHRADOVÝ KATALOG VZP - ZP'!E205)&gt;0,UPPER('ÚHRADOVÝ KATALOG VZP - ZP'!E205),"")</f>
        <v/>
      </c>
      <c r="F201" s="33" t="str">
        <f>IF(LEN('ÚHRADOVÝ KATALOG VZP - ZP'!G205)&gt;0,UPPER('ÚHRADOVÝ KATALOG VZP - ZP'!G205),"")</f>
        <v/>
      </c>
      <c r="G201" s="33" t="str">
        <f>IF(LEN('ÚHRADOVÝ KATALOG VZP - ZP'!H205)&gt;0,UPPER('ÚHRADOVÝ KATALOG VZP - ZP'!H205),"")</f>
        <v/>
      </c>
      <c r="H201" s="33" t="str">
        <f>IF(LEN('ÚHRADOVÝ KATALOG VZP - ZP'!I205)&gt;0,UPPER('ÚHRADOVÝ KATALOG VZP - ZP'!I205),"")</f>
        <v/>
      </c>
      <c r="I201" s="19" t="str">
        <f>IF(LEN(KL!N201)&gt;0,ROUND(UPPER(KL!N201),2),"")</f>
        <v/>
      </c>
      <c r="J201" s="19" t="str">
        <f>IF('ÚHRADOVÝ KATALOG VZP - ZP'!N205&gt;0,ROUND(UPPER('ÚHRADOVÝ KATALOG VZP - ZP'!N205),2),"")</f>
        <v/>
      </c>
      <c r="K201" s="19"/>
      <c r="L201" s="33"/>
      <c r="M201" s="33"/>
      <c r="N201" s="33"/>
      <c r="O201" s="19"/>
      <c r="P201" s="33"/>
      <c r="Q201" s="33"/>
      <c r="R201" s="33"/>
      <c r="S201" s="33"/>
      <c r="T201" s="33" t="str">
        <f>IF(LEN(KL!P201)&gt;0,UPPER(KL!P201),"")</f>
        <v/>
      </c>
      <c r="U201" s="33"/>
      <c r="V201" s="19"/>
      <c r="W201" s="33" t="str">
        <f>IF(LEN('ÚHRADOVÝ KATALOG VZP - ZP'!Q205)&gt;0,UPPER('ÚHRADOVÝ KATALOG VZP - ZP'!Q205),"")</f>
        <v/>
      </c>
      <c r="X201" s="19"/>
      <c r="Y201" s="19"/>
      <c r="Z201" s="33" t="str">
        <f>IF(LEN('ÚHRADOVÝ KATALOG VZP - ZP'!P205)&gt;0,UPPER('ÚHRADOVÝ KATALOG VZP - ZP'!P205),"")</f>
        <v/>
      </c>
      <c r="AA201" s="33"/>
      <c r="AB201" s="33" t="str">
        <f>IF(LEN('ÚHRADOVÝ KATALOG VZP - ZP'!K205)&gt;0,UPPER('ÚHRADOVÝ KATALOG VZP - ZP'!K205),"")</f>
        <v/>
      </c>
      <c r="AC201" s="19" t="str">
        <f>IF(LEN('ÚHRADOVÝ KATALOG VZP - ZP'!L205)&gt;0,UPPER('ÚHRADOVÝ KATALOG VZP - ZP'!L205),"")</f>
        <v/>
      </c>
      <c r="AD201" s="19" t="str">
        <f>IF(LEN('ÚHRADOVÝ KATALOG VZP - ZP'!J205)&gt;0,UPPER('ÚHRADOVÝ KATALOG VZP - ZP'!J205),"")</f>
        <v/>
      </c>
      <c r="AE201" s="33"/>
      <c r="AF201" s="33"/>
      <c r="AG201" s="33" t="str">
        <f>IF(LEN('ÚHRADOVÝ KATALOG VZP - ZP'!M205)&gt;0,UPPER('ÚHRADOVÝ KATALOG VZP - ZP'!M205),"")</f>
        <v/>
      </c>
      <c r="AH201" s="33"/>
      <c r="AI201" s="33"/>
      <c r="AJ201" s="33"/>
    </row>
    <row r="202" spans="1:36" s="18" customFormat="1" x14ac:dyDescent="0.2">
      <c r="A202" s="33" t="str">
        <f>IF('VZP - KONTROLA'!R206="NE",IF(LEN('ÚHRADOVÝ KATALOG VZP - ZP'!B206)=0,UPPER('ÚHRADOVÝ KATALOG VZP - ZP'!A206),UPPER('ÚHRADOVÝ KATALOG VZP - ZP'!B206)),"")</f>
        <v/>
      </c>
      <c r="B202" s="33" t="str">
        <f>IF(LEN('ÚHRADOVÝ KATALOG VZP - ZP'!C206)&gt;0,UPPER(SUBSTITUTE('ÚHRADOVÝ KATALOG VZP - ZP'!C206,CHAR(10)," ")),"")</f>
        <v/>
      </c>
      <c r="C202" s="33" t="str">
        <f>IF(LEN('ÚHRADOVÝ KATALOG VZP - ZP'!D206)&gt;0,UPPER(SUBSTITUTE('ÚHRADOVÝ KATALOG VZP - ZP'!D206,CHAR(10)," ")),"")</f>
        <v/>
      </c>
      <c r="D202" s="33" t="str">
        <f>IF(LEN('ÚHRADOVÝ KATALOG VZP - ZP'!F206)&gt;0,UPPER('ÚHRADOVÝ KATALOG VZP - ZP'!F206),"")</f>
        <v/>
      </c>
      <c r="E202" s="33" t="str">
        <f>IF(LEN('ÚHRADOVÝ KATALOG VZP - ZP'!E206)&gt;0,UPPER('ÚHRADOVÝ KATALOG VZP - ZP'!E206),"")</f>
        <v/>
      </c>
      <c r="F202" s="33" t="str">
        <f>IF(LEN('ÚHRADOVÝ KATALOG VZP - ZP'!G206)&gt;0,UPPER('ÚHRADOVÝ KATALOG VZP - ZP'!G206),"")</f>
        <v/>
      </c>
      <c r="G202" s="33" t="str">
        <f>IF(LEN('ÚHRADOVÝ KATALOG VZP - ZP'!H206)&gt;0,UPPER('ÚHRADOVÝ KATALOG VZP - ZP'!H206),"")</f>
        <v/>
      </c>
      <c r="H202" s="33" t="str">
        <f>IF(LEN('ÚHRADOVÝ KATALOG VZP - ZP'!I206)&gt;0,UPPER('ÚHRADOVÝ KATALOG VZP - ZP'!I206),"")</f>
        <v/>
      </c>
      <c r="I202" s="19" t="str">
        <f>IF(LEN(KL!N202)&gt;0,ROUND(UPPER(KL!N202),2),"")</f>
        <v/>
      </c>
      <c r="J202" s="19" t="str">
        <f>IF('ÚHRADOVÝ KATALOG VZP - ZP'!N206&gt;0,ROUND(UPPER('ÚHRADOVÝ KATALOG VZP - ZP'!N206),2),"")</f>
        <v/>
      </c>
      <c r="K202" s="19"/>
      <c r="L202" s="33"/>
      <c r="M202" s="33"/>
      <c r="N202" s="33"/>
      <c r="O202" s="19"/>
      <c r="P202" s="33"/>
      <c r="Q202" s="33"/>
      <c r="R202" s="33"/>
      <c r="S202" s="33"/>
      <c r="T202" s="33" t="str">
        <f>IF(LEN(KL!P202)&gt;0,UPPER(KL!P202),"")</f>
        <v/>
      </c>
      <c r="U202" s="33"/>
      <c r="V202" s="19"/>
      <c r="W202" s="33" t="str">
        <f>IF(LEN('ÚHRADOVÝ KATALOG VZP - ZP'!Q206)&gt;0,UPPER('ÚHRADOVÝ KATALOG VZP - ZP'!Q206),"")</f>
        <v/>
      </c>
      <c r="X202" s="19"/>
      <c r="Y202" s="19"/>
      <c r="Z202" s="33" t="str">
        <f>IF(LEN('ÚHRADOVÝ KATALOG VZP - ZP'!P206)&gt;0,UPPER('ÚHRADOVÝ KATALOG VZP - ZP'!P206),"")</f>
        <v/>
      </c>
      <c r="AA202" s="33"/>
      <c r="AB202" s="33" t="str">
        <f>IF(LEN('ÚHRADOVÝ KATALOG VZP - ZP'!K206)&gt;0,UPPER('ÚHRADOVÝ KATALOG VZP - ZP'!K206),"")</f>
        <v/>
      </c>
      <c r="AC202" s="19" t="str">
        <f>IF(LEN('ÚHRADOVÝ KATALOG VZP - ZP'!L206)&gt;0,UPPER('ÚHRADOVÝ KATALOG VZP - ZP'!L206),"")</f>
        <v/>
      </c>
      <c r="AD202" s="19" t="str">
        <f>IF(LEN('ÚHRADOVÝ KATALOG VZP - ZP'!J206)&gt;0,UPPER('ÚHRADOVÝ KATALOG VZP - ZP'!J206),"")</f>
        <v/>
      </c>
      <c r="AE202" s="33"/>
      <c r="AF202" s="33"/>
      <c r="AG202" s="33" t="str">
        <f>IF(LEN('ÚHRADOVÝ KATALOG VZP - ZP'!M206)&gt;0,UPPER('ÚHRADOVÝ KATALOG VZP - ZP'!M206),"")</f>
        <v/>
      </c>
      <c r="AH202" s="33"/>
      <c r="AI202" s="33"/>
      <c r="AJ202" s="33"/>
    </row>
    <row r="203" spans="1:36" s="18" customFormat="1" x14ac:dyDescent="0.2">
      <c r="A203" s="33" t="str">
        <f>IF('VZP - KONTROLA'!R207="NE",IF(LEN('ÚHRADOVÝ KATALOG VZP - ZP'!B207)=0,UPPER('ÚHRADOVÝ KATALOG VZP - ZP'!A207),UPPER('ÚHRADOVÝ KATALOG VZP - ZP'!B207)),"")</f>
        <v/>
      </c>
      <c r="B203" s="33" t="str">
        <f>IF(LEN('ÚHRADOVÝ KATALOG VZP - ZP'!C207)&gt;0,UPPER(SUBSTITUTE('ÚHRADOVÝ KATALOG VZP - ZP'!C207,CHAR(10)," ")),"")</f>
        <v/>
      </c>
      <c r="C203" s="33" t="str">
        <f>IF(LEN('ÚHRADOVÝ KATALOG VZP - ZP'!D207)&gt;0,UPPER(SUBSTITUTE('ÚHRADOVÝ KATALOG VZP - ZP'!D207,CHAR(10)," ")),"")</f>
        <v/>
      </c>
      <c r="D203" s="33" t="str">
        <f>IF(LEN('ÚHRADOVÝ KATALOG VZP - ZP'!F207)&gt;0,UPPER('ÚHRADOVÝ KATALOG VZP - ZP'!F207),"")</f>
        <v/>
      </c>
      <c r="E203" s="33" t="str">
        <f>IF(LEN('ÚHRADOVÝ KATALOG VZP - ZP'!E207)&gt;0,UPPER('ÚHRADOVÝ KATALOG VZP - ZP'!E207),"")</f>
        <v/>
      </c>
      <c r="F203" s="33" t="str">
        <f>IF(LEN('ÚHRADOVÝ KATALOG VZP - ZP'!G207)&gt;0,UPPER('ÚHRADOVÝ KATALOG VZP - ZP'!G207),"")</f>
        <v/>
      </c>
      <c r="G203" s="33" t="str">
        <f>IF(LEN('ÚHRADOVÝ KATALOG VZP - ZP'!H207)&gt;0,UPPER('ÚHRADOVÝ KATALOG VZP - ZP'!H207),"")</f>
        <v/>
      </c>
      <c r="H203" s="33" t="str">
        <f>IF(LEN('ÚHRADOVÝ KATALOG VZP - ZP'!I207)&gt;0,UPPER('ÚHRADOVÝ KATALOG VZP - ZP'!I207),"")</f>
        <v/>
      </c>
      <c r="I203" s="19" t="str">
        <f>IF(LEN(KL!N203)&gt;0,ROUND(UPPER(KL!N203),2),"")</f>
        <v/>
      </c>
      <c r="J203" s="19" t="str">
        <f>IF('ÚHRADOVÝ KATALOG VZP - ZP'!N207&gt;0,ROUND(UPPER('ÚHRADOVÝ KATALOG VZP - ZP'!N207),2),"")</f>
        <v/>
      </c>
      <c r="K203" s="19"/>
      <c r="L203" s="33"/>
      <c r="M203" s="33"/>
      <c r="N203" s="33"/>
      <c r="O203" s="19"/>
      <c r="P203" s="33"/>
      <c r="Q203" s="33"/>
      <c r="R203" s="33"/>
      <c r="S203" s="33"/>
      <c r="T203" s="33" t="str">
        <f>IF(LEN(KL!P203)&gt;0,UPPER(KL!P203),"")</f>
        <v/>
      </c>
      <c r="U203" s="33"/>
      <c r="V203" s="19"/>
      <c r="W203" s="33" t="str">
        <f>IF(LEN('ÚHRADOVÝ KATALOG VZP - ZP'!Q207)&gt;0,UPPER('ÚHRADOVÝ KATALOG VZP - ZP'!Q207),"")</f>
        <v/>
      </c>
      <c r="X203" s="19"/>
      <c r="Y203" s="19"/>
      <c r="Z203" s="33" t="str">
        <f>IF(LEN('ÚHRADOVÝ KATALOG VZP - ZP'!P207)&gt;0,UPPER('ÚHRADOVÝ KATALOG VZP - ZP'!P207),"")</f>
        <v/>
      </c>
      <c r="AA203" s="33"/>
      <c r="AB203" s="33" t="str">
        <f>IF(LEN('ÚHRADOVÝ KATALOG VZP - ZP'!K207)&gt;0,UPPER('ÚHRADOVÝ KATALOG VZP - ZP'!K207),"")</f>
        <v/>
      </c>
      <c r="AC203" s="19" t="str">
        <f>IF(LEN('ÚHRADOVÝ KATALOG VZP - ZP'!L207)&gt;0,UPPER('ÚHRADOVÝ KATALOG VZP - ZP'!L207),"")</f>
        <v/>
      </c>
      <c r="AD203" s="19" t="str">
        <f>IF(LEN('ÚHRADOVÝ KATALOG VZP - ZP'!J207)&gt;0,UPPER('ÚHRADOVÝ KATALOG VZP - ZP'!J207),"")</f>
        <v/>
      </c>
      <c r="AE203" s="33"/>
      <c r="AF203" s="33"/>
      <c r="AG203" s="33" t="str">
        <f>IF(LEN('ÚHRADOVÝ KATALOG VZP - ZP'!M207)&gt;0,UPPER('ÚHRADOVÝ KATALOG VZP - ZP'!M207),"")</f>
        <v/>
      </c>
      <c r="AH203" s="33"/>
      <c r="AI203" s="33"/>
      <c r="AJ203" s="33"/>
    </row>
    <row r="204" spans="1:36" s="18" customFormat="1" x14ac:dyDescent="0.2">
      <c r="A204" s="33" t="str">
        <f>IF('VZP - KONTROLA'!R208="NE",IF(LEN('ÚHRADOVÝ KATALOG VZP - ZP'!B208)=0,UPPER('ÚHRADOVÝ KATALOG VZP - ZP'!A208),UPPER('ÚHRADOVÝ KATALOG VZP - ZP'!B208)),"")</f>
        <v/>
      </c>
      <c r="B204" s="33" t="str">
        <f>IF(LEN('ÚHRADOVÝ KATALOG VZP - ZP'!C208)&gt;0,UPPER(SUBSTITUTE('ÚHRADOVÝ KATALOG VZP - ZP'!C208,CHAR(10)," ")),"")</f>
        <v/>
      </c>
      <c r="C204" s="33" t="str">
        <f>IF(LEN('ÚHRADOVÝ KATALOG VZP - ZP'!D208)&gt;0,UPPER(SUBSTITUTE('ÚHRADOVÝ KATALOG VZP - ZP'!D208,CHAR(10)," ")),"")</f>
        <v/>
      </c>
      <c r="D204" s="33" t="str">
        <f>IF(LEN('ÚHRADOVÝ KATALOG VZP - ZP'!F208)&gt;0,UPPER('ÚHRADOVÝ KATALOG VZP - ZP'!F208),"")</f>
        <v/>
      </c>
      <c r="E204" s="33" t="str">
        <f>IF(LEN('ÚHRADOVÝ KATALOG VZP - ZP'!E208)&gt;0,UPPER('ÚHRADOVÝ KATALOG VZP - ZP'!E208),"")</f>
        <v/>
      </c>
      <c r="F204" s="33" t="str">
        <f>IF(LEN('ÚHRADOVÝ KATALOG VZP - ZP'!G208)&gt;0,UPPER('ÚHRADOVÝ KATALOG VZP - ZP'!G208),"")</f>
        <v/>
      </c>
      <c r="G204" s="33" t="str">
        <f>IF(LEN('ÚHRADOVÝ KATALOG VZP - ZP'!H208)&gt;0,UPPER('ÚHRADOVÝ KATALOG VZP - ZP'!H208),"")</f>
        <v/>
      </c>
      <c r="H204" s="33" t="str">
        <f>IF(LEN('ÚHRADOVÝ KATALOG VZP - ZP'!I208)&gt;0,UPPER('ÚHRADOVÝ KATALOG VZP - ZP'!I208),"")</f>
        <v/>
      </c>
      <c r="I204" s="19" t="str">
        <f>IF(LEN(KL!N204)&gt;0,ROUND(UPPER(KL!N204),2),"")</f>
        <v/>
      </c>
      <c r="J204" s="19" t="str">
        <f>IF('ÚHRADOVÝ KATALOG VZP - ZP'!N208&gt;0,ROUND(UPPER('ÚHRADOVÝ KATALOG VZP - ZP'!N208),2),"")</f>
        <v/>
      </c>
      <c r="K204" s="19"/>
      <c r="L204" s="33"/>
      <c r="M204" s="33"/>
      <c r="N204" s="33"/>
      <c r="O204" s="19"/>
      <c r="P204" s="33"/>
      <c r="Q204" s="33"/>
      <c r="R204" s="33"/>
      <c r="S204" s="33"/>
      <c r="T204" s="33" t="str">
        <f>IF(LEN(KL!P204)&gt;0,UPPER(KL!P204),"")</f>
        <v/>
      </c>
      <c r="U204" s="33"/>
      <c r="V204" s="19"/>
      <c r="W204" s="33" t="str">
        <f>IF(LEN('ÚHRADOVÝ KATALOG VZP - ZP'!Q208)&gt;0,UPPER('ÚHRADOVÝ KATALOG VZP - ZP'!Q208),"")</f>
        <v/>
      </c>
      <c r="X204" s="19"/>
      <c r="Y204" s="19"/>
      <c r="Z204" s="33" t="str">
        <f>IF(LEN('ÚHRADOVÝ KATALOG VZP - ZP'!P208)&gt;0,UPPER('ÚHRADOVÝ KATALOG VZP - ZP'!P208),"")</f>
        <v/>
      </c>
      <c r="AA204" s="33"/>
      <c r="AB204" s="33" t="str">
        <f>IF(LEN('ÚHRADOVÝ KATALOG VZP - ZP'!K208)&gt;0,UPPER('ÚHRADOVÝ KATALOG VZP - ZP'!K208),"")</f>
        <v/>
      </c>
      <c r="AC204" s="19" t="str">
        <f>IF(LEN('ÚHRADOVÝ KATALOG VZP - ZP'!L208)&gt;0,UPPER('ÚHRADOVÝ KATALOG VZP - ZP'!L208),"")</f>
        <v/>
      </c>
      <c r="AD204" s="19" t="str">
        <f>IF(LEN('ÚHRADOVÝ KATALOG VZP - ZP'!J208)&gt;0,UPPER('ÚHRADOVÝ KATALOG VZP - ZP'!J208),"")</f>
        <v/>
      </c>
      <c r="AE204" s="33"/>
      <c r="AF204" s="33"/>
      <c r="AG204" s="33" t="str">
        <f>IF(LEN('ÚHRADOVÝ KATALOG VZP - ZP'!M208)&gt;0,UPPER('ÚHRADOVÝ KATALOG VZP - ZP'!M208),"")</f>
        <v/>
      </c>
      <c r="AH204" s="33"/>
      <c r="AI204" s="33"/>
      <c r="AJ204" s="33"/>
    </row>
    <row r="205" spans="1:36" s="18" customFormat="1" x14ac:dyDescent="0.2">
      <c r="A205" s="33" t="str">
        <f>IF('VZP - KONTROLA'!R209="NE",IF(LEN('ÚHRADOVÝ KATALOG VZP - ZP'!B209)=0,UPPER('ÚHRADOVÝ KATALOG VZP - ZP'!A209),UPPER('ÚHRADOVÝ KATALOG VZP - ZP'!B209)),"")</f>
        <v/>
      </c>
      <c r="B205" s="33" t="str">
        <f>IF(LEN('ÚHRADOVÝ KATALOG VZP - ZP'!C209)&gt;0,UPPER(SUBSTITUTE('ÚHRADOVÝ KATALOG VZP - ZP'!C209,CHAR(10)," ")),"")</f>
        <v/>
      </c>
      <c r="C205" s="33" t="str">
        <f>IF(LEN('ÚHRADOVÝ KATALOG VZP - ZP'!D209)&gt;0,UPPER(SUBSTITUTE('ÚHRADOVÝ KATALOG VZP - ZP'!D209,CHAR(10)," ")),"")</f>
        <v/>
      </c>
      <c r="D205" s="33" t="str">
        <f>IF(LEN('ÚHRADOVÝ KATALOG VZP - ZP'!F209)&gt;0,UPPER('ÚHRADOVÝ KATALOG VZP - ZP'!F209),"")</f>
        <v/>
      </c>
      <c r="E205" s="33" t="str">
        <f>IF(LEN('ÚHRADOVÝ KATALOG VZP - ZP'!E209)&gt;0,UPPER('ÚHRADOVÝ KATALOG VZP - ZP'!E209),"")</f>
        <v/>
      </c>
      <c r="F205" s="33" t="str">
        <f>IF(LEN('ÚHRADOVÝ KATALOG VZP - ZP'!G209)&gt;0,UPPER('ÚHRADOVÝ KATALOG VZP - ZP'!G209),"")</f>
        <v/>
      </c>
      <c r="G205" s="33" t="str">
        <f>IF(LEN('ÚHRADOVÝ KATALOG VZP - ZP'!H209)&gt;0,UPPER('ÚHRADOVÝ KATALOG VZP - ZP'!H209),"")</f>
        <v/>
      </c>
      <c r="H205" s="33" t="str">
        <f>IF(LEN('ÚHRADOVÝ KATALOG VZP - ZP'!I209)&gt;0,UPPER('ÚHRADOVÝ KATALOG VZP - ZP'!I209),"")</f>
        <v/>
      </c>
      <c r="I205" s="19" t="str">
        <f>IF(LEN(KL!N205)&gt;0,ROUND(UPPER(KL!N205),2),"")</f>
        <v/>
      </c>
      <c r="J205" s="19" t="str">
        <f>IF('ÚHRADOVÝ KATALOG VZP - ZP'!N209&gt;0,ROUND(UPPER('ÚHRADOVÝ KATALOG VZP - ZP'!N209),2),"")</f>
        <v/>
      </c>
      <c r="K205" s="19"/>
      <c r="L205" s="33"/>
      <c r="M205" s="33"/>
      <c r="N205" s="33"/>
      <c r="O205" s="19"/>
      <c r="P205" s="33"/>
      <c r="Q205" s="33"/>
      <c r="R205" s="33"/>
      <c r="S205" s="33"/>
      <c r="T205" s="33" t="str">
        <f>IF(LEN(KL!P205)&gt;0,UPPER(KL!P205),"")</f>
        <v/>
      </c>
      <c r="U205" s="33"/>
      <c r="V205" s="19"/>
      <c r="W205" s="33" t="str">
        <f>IF(LEN('ÚHRADOVÝ KATALOG VZP - ZP'!Q209)&gt;0,UPPER('ÚHRADOVÝ KATALOG VZP - ZP'!Q209),"")</f>
        <v/>
      </c>
      <c r="X205" s="19"/>
      <c r="Y205" s="19"/>
      <c r="Z205" s="33" t="str">
        <f>IF(LEN('ÚHRADOVÝ KATALOG VZP - ZP'!P209)&gt;0,UPPER('ÚHRADOVÝ KATALOG VZP - ZP'!P209),"")</f>
        <v/>
      </c>
      <c r="AA205" s="33"/>
      <c r="AB205" s="33" t="str">
        <f>IF(LEN('ÚHRADOVÝ KATALOG VZP - ZP'!K209)&gt;0,UPPER('ÚHRADOVÝ KATALOG VZP - ZP'!K209),"")</f>
        <v/>
      </c>
      <c r="AC205" s="19" t="str">
        <f>IF(LEN('ÚHRADOVÝ KATALOG VZP - ZP'!L209)&gt;0,UPPER('ÚHRADOVÝ KATALOG VZP - ZP'!L209),"")</f>
        <v/>
      </c>
      <c r="AD205" s="19" t="str">
        <f>IF(LEN('ÚHRADOVÝ KATALOG VZP - ZP'!J209)&gt;0,UPPER('ÚHRADOVÝ KATALOG VZP - ZP'!J209),"")</f>
        <v/>
      </c>
      <c r="AE205" s="33"/>
      <c r="AF205" s="33"/>
      <c r="AG205" s="33" t="str">
        <f>IF(LEN('ÚHRADOVÝ KATALOG VZP - ZP'!M209)&gt;0,UPPER('ÚHRADOVÝ KATALOG VZP - ZP'!M209),"")</f>
        <v/>
      </c>
      <c r="AH205" s="33"/>
      <c r="AI205" s="33"/>
      <c r="AJ205" s="33"/>
    </row>
    <row r="206" spans="1:36" s="18" customFormat="1" x14ac:dyDescent="0.2">
      <c r="A206" s="33" t="str">
        <f>IF('VZP - KONTROLA'!R210="NE",IF(LEN('ÚHRADOVÝ KATALOG VZP - ZP'!B210)=0,UPPER('ÚHRADOVÝ KATALOG VZP - ZP'!A210),UPPER('ÚHRADOVÝ KATALOG VZP - ZP'!B210)),"")</f>
        <v/>
      </c>
      <c r="B206" s="33" t="str">
        <f>IF(LEN('ÚHRADOVÝ KATALOG VZP - ZP'!C210)&gt;0,UPPER(SUBSTITUTE('ÚHRADOVÝ KATALOG VZP - ZP'!C210,CHAR(10)," ")),"")</f>
        <v/>
      </c>
      <c r="C206" s="33" t="str">
        <f>IF(LEN('ÚHRADOVÝ KATALOG VZP - ZP'!D210)&gt;0,UPPER(SUBSTITUTE('ÚHRADOVÝ KATALOG VZP - ZP'!D210,CHAR(10)," ")),"")</f>
        <v/>
      </c>
      <c r="D206" s="33" t="str">
        <f>IF(LEN('ÚHRADOVÝ KATALOG VZP - ZP'!F210)&gt;0,UPPER('ÚHRADOVÝ KATALOG VZP - ZP'!F210),"")</f>
        <v/>
      </c>
      <c r="E206" s="33" t="str">
        <f>IF(LEN('ÚHRADOVÝ KATALOG VZP - ZP'!E210)&gt;0,UPPER('ÚHRADOVÝ KATALOG VZP - ZP'!E210),"")</f>
        <v/>
      </c>
      <c r="F206" s="33" t="str">
        <f>IF(LEN('ÚHRADOVÝ KATALOG VZP - ZP'!G210)&gt;0,UPPER('ÚHRADOVÝ KATALOG VZP - ZP'!G210),"")</f>
        <v/>
      </c>
      <c r="G206" s="33" t="str">
        <f>IF(LEN('ÚHRADOVÝ KATALOG VZP - ZP'!H210)&gt;0,UPPER('ÚHRADOVÝ KATALOG VZP - ZP'!H210),"")</f>
        <v/>
      </c>
      <c r="H206" s="33" t="str">
        <f>IF(LEN('ÚHRADOVÝ KATALOG VZP - ZP'!I210)&gt;0,UPPER('ÚHRADOVÝ KATALOG VZP - ZP'!I210),"")</f>
        <v/>
      </c>
      <c r="I206" s="19" t="str">
        <f>IF(LEN(KL!N206)&gt;0,ROUND(UPPER(KL!N206),2),"")</f>
        <v/>
      </c>
      <c r="J206" s="19" t="str">
        <f>IF('ÚHRADOVÝ KATALOG VZP - ZP'!N210&gt;0,ROUND(UPPER('ÚHRADOVÝ KATALOG VZP - ZP'!N210),2),"")</f>
        <v/>
      </c>
      <c r="K206" s="19"/>
      <c r="L206" s="33"/>
      <c r="M206" s="33"/>
      <c r="N206" s="33"/>
      <c r="O206" s="19"/>
      <c r="P206" s="33"/>
      <c r="Q206" s="33"/>
      <c r="R206" s="33"/>
      <c r="S206" s="33"/>
      <c r="T206" s="33" t="str">
        <f>IF(LEN(KL!P206)&gt;0,UPPER(KL!P206),"")</f>
        <v/>
      </c>
      <c r="U206" s="33"/>
      <c r="V206" s="19"/>
      <c r="W206" s="33" t="str">
        <f>IF(LEN('ÚHRADOVÝ KATALOG VZP - ZP'!Q210)&gt;0,UPPER('ÚHRADOVÝ KATALOG VZP - ZP'!Q210),"")</f>
        <v/>
      </c>
      <c r="X206" s="19"/>
      <c r="Y206" s="19"/>
      <c r="Z206" s="33" t="str">
        <f>IF(LEN('ÚHRADOVÝ KATALOG VZP - ZP'!P210)&gt;0,UPPER('ÚHRADOVÝ KATALOG VZP - ZP'!P210),"")</f>
        <v/>
      </c>
      <c r="AA206" s="33"/>
      <c r="AB206" s="33" t="str">
        <f>IF(LEN('ÚHRADOVÝ KATALOG VZP - ZP'!K210)&gt;0,UPPER('ÚHRADOVÝ KATALOG VZP - ZP'!K210),"")</f>
        <v/>
      </c>
      <c r="AC206" s="19" t="str">
        <f>IF(LEN('ÚHRADOVÝ KATALOG VZP - ZP'!L210)&gt;0,UPPER('ÚHRADOVÝ KATALOG VZP - ZP'!L210),"")</f>
        <v/>
      </c>
      <c r="AD206" s="19" t="str">
        <f>IF(LEN('ÚHRADOVÝ KATALOG VZP - ZP'!J210)&gt;0,UPPER('ÚHRADOVÝ KATALOG VZP - ZP'!J210),"")</f>
        <v/>
      </c>
      <c r="AE206" s="33"/>
      <c r="AF206" s="33"/>
      <c r="AG206" s="33" t="str">
        <f>IF(LEN('ÚHRADOVÝ KATALOG VZP - ZP'!M210)&gt;0,UPPER('ÚHRADOVÝ KATALOG VZP - ZP'!M210),"")</f>
        <v/>
      </c>
      <c r="AH206" s="33"/>
      <c r="AI206" s="33"/>
      <c r="AJ206" s="33"/>
    </row>
    <row r="207" spans="1:36" s="18" customFormat="1" x14ac:dyDescent="0.2">
      <c r="A207" s="33" t="str">
        <f>IF('VZP - KONTROLA'!R211="NE",IF(LEN('ÚHRADOVÝ KATALOG VZP - ZP'!B211)=0,UPPER('ÚHRADOVÝ KATALOG VZP - ZP'!A211),UPPER('ÚHRADOVÝ KATALOG VZP - ZP'!B211)),"")</f>
        <v/>
      </c>
      <c r="B207" s="33" t="str">
        <f>IF(LEN('ÚHRADOVÝ KATALOG VZP - ZP'!C211)&gt;0,UPPER(SUBSTITUTE('ÚHRADOVÝ KATALOG VZP - ZP'!C211,CHAR(10)," ")),"")</f>
        <v/>
      </c>
      <c r="C207" s="33" t="str">
        <f>IF(LEN('ÚHRADOVÝ KATALOG VZP - ZP'!D211)&gt;0,UPPER(SUBSTITUTE('ÚHRADOVÝ KATALOG VZP - ZP'!D211,CHAR(10)," ")),"")</f>
        <v/>
      </c>
      <c r="D207" s="33" t="str">
        <f>IF(LEN('ÚHRADOVÝ KATALOG VZP - ZP'!F211)&gt;0,UPPER('ÚHRADOVÝ KATALOG VZP - ZP'!F211),"")</f>
        <v/>
      </c>
      <c r="E207" s="33" t="str">
        <f>IF(LEN('ÚHRADOVÝ KATALOG VZP - ZP'!E211)&gt;0,UPPER('ÚHRADOVÝ KATALOG VZP - ZP'!E211),"")</f>
        <v/>
      </c>
      <c r="F207" s="33" t="str">
        <f>IF(LEN('ÚHRADOVÝ KATALOG VZP - ZP'!G211)&gt;0,UPPER('ÚHRADOVÝ KATALOG VZP - ZP'!G211),"")</f>
        <v/>
      </c>
      <c r="G207" s="33" t="str">
        <f>IF(LEN('ÚHRADOVÝ KATALOG VZP - ZP'!H211)&gt;0,UPPER('ÚHRADOVÝ KATALOG VZP - ZP'!H211),"")</f>
        <v/>
      </c>
      <c r="H207" s="33" t="str">
        <f>IF(LEN('ÚHRADOVÝ KATALOG VZP - ZP'!I211)&gt;0,UPPER('ÚHRADOVÝ KATALOG VZP - ZP'!I211),"")</f>
        <v/>
      </c>
      <c r="I207" s="19" t="str">
        <f>IF(LEN(KL!N207)&gt;0,ROUND(UPPER(KL!N207),2),"")</f>
        <v/>
      </c>
      <c r="J207" s="19" t="str">
        <f>IF('ÚHRADOVÝ KATALOG VZP - ZP'!N211&gt;0,ROUND(UPPER('ÚHRADOVÝ KATALOG VZP - ZP'!N211),2),"")</f>
        <v/>
      </c>
      <c r="K207" s="19"/>
      <c r="L207" s="33"/>
      <c r="M207" s="33"/>
      <c r="N207" s="33"/>
      <c r="O207" s="19"/>
      <c r="P207" s="33"/>
      <c r="Q207" s="33"/>
      <c r="R207" s="33"/>
      <c r="S207" s="33"/>
      <c r="T207" s="33" t="str">
        <f>IF(LEN(KL!P207)&gt;0,UPPER(KL!P207),"")</f>
        <v/>
      </c>
      <c r="U207" s="33"/>
      <c r="V207" s="19"/>
      <c r="W207" s="33" t="str">
        <f>IF(LEN('ÚHRADOVÝ KATALOG VZP - ZP'!Q211)&gt;0,UPPER('ÚHRADOVÝ KATALOG VZP - ZP'!Q211),"")</f>
        <v/>
      </c>
      <c r="X207" s="19"/>
      <c r="Y207" s="19"/>
      <c r="Z207" s="33" t="str">
        <f>IF(LEN('ÚHRADOVÝ KATALOG VZP - ZP'!P211)&gt;0,UPPER('ÚHRADOVÝ KATALOG VZP - ZP'!P211),"")</f>
        <v/>
      </c>
      <c r="AA207" s="33"/>
      <c r="AB207" s="33" t="str">
        <f>IF(LEN('ÚHRADOVÝ KATALOG VZP - ZP'!K211)&gt;0,UPPER('ÚHRADOVÝ KATALOG VZP - ZP'!K211),"")</f>
        <v/>
      </c>
      <c r="AC207" s="19" t="str">
        <f>IF(LEN('ÚHRADOVÝ KATALOG VZP - ZP'!L211)&gt;0,UPPER('ÚHRADOVÝ KATALOG VZP - ZP'!L211),"")</f>
        <v/>
      </c>
      <c r="AD207" s="19" t="str">
        <f>IF(LEN('ÚHRADOVÝ KATALOG VZP - ZP'!J211)&gt;0,UPPER('ÚHRADOVÝ KATALOG VZP - ZP'!J211),"")</f>
        <v/>
      </c>
      <c r="AE207" s="33"/>
      <c r="AF207" s="33"/>
      <c r="AG207" s="33" t="str">
        <f>IF(LEN('ÚHRADOVÝ KATALOG VZP - ZP'!M211)&gt;0,UPPER('ÚHRADOVÝ KATALOG VZP - ZP'!M211),"")</f>
        <v/>
      </c>
      <c r="AH207" s="33"/>
      <c r="AI207" s="33"/>
      <c r="AJ207" s="33"/>
    </row>
    <row r="208" spans="1:36" s="18" customFormat="1" x14ac:dyDescent="0.2">
      <c r="A208" s="33" t="str">
        <f>IF('VZP - KONTROLA'!R212="NE",IF(LEN('ÚHRADOVÝ KATALOG VZP - ZP'!B212)=0,UPPER('ÚHRADOVÝ KATALOG VZP - ZP'!A212),UPPER('ÚHRADOVÝ KATALOG VZP - ZP'!B212)),"")</f>
        <v/>
      </c>
      <c r="B208" s="33" t="str">
        <f>IF(LEN('ÚHRADOVÝ KATALOG VZP - ZP'!C212)&gt;0,UPPER(SUBSTITUTE('ÚHRADOVÝ KATALOG VZP - ZP'!C212,CHAR(10)," ")),"")</f>
        <v/>
      </c>
      <c r="C208" s="33" t="str">
        <f>IF(LEN('ÚHRADOVÝ KATALOG VZP - ZP'!D212)&gt;0,UPPER(SUBSTITUTE('ÚHRADOVÝ KATALOG VZP - ZP'!D212,CHAR(10)," ")),"")</f>
        <v/>
      </c>
      <c r="D208" s="33" t="str">
        <f>IF(LEN('ÚHRADOVÝ KATALOG VZP - ZP'!F212)&gt;0,UPPER('ÚHRADOVÝ KATALOG VZP - ZP'!F212),"")</f>
        <v/>
      </c>
      <c r="E208" s="33" t="str">
        <f>IF(LEN('ÚHRADOVÝ KATALOG VZP - ZP'!E212)&gt;0,UPPER('ÚHRADOVÝ KATALOG VZP - ZP'!E212),"")</f>
        <v/>
      </c>
      <c r="F208" s="33" t="str">
        <f>IF(LEN('ÚHRADOVÝ KATALOG VZP - ZP'!G212)&gt;0,UPPER('ÚHRADOVÝ KATALOG VZP - ZP'!G212),"")</f>
        <v/>
      </c>
      <c r="G208" s="33" t="str">
        <f>IF(LEN('ÚHRADOVÝ KATALOG VZP - ZP'!H212)&gt;0,UPPER('ÚHRADOVÝ KATALOG VZP - ZP'!H212),"")</f>
        <v/>
      </c>
      <c r="H208" s="33" t="str">
        <f>IF(LEN('ÚHRADOVÝ KATALOG VZP - ZP'!I212)&gt;0,UPPER('ÚHRADOVÝ KATALOG VZP - ZP'!I212),"")</f>
        <v/>
      </c>
      <c r="I208" s="19" t="str">
        <f>IF(LEN(KL!N208)&gt;0,ROUND(UPPER(KL!N208),2),"")</f>
        <v/>
      </c>
      <c r="J208" s="19" t="str">
        <f>IF('ÚHRADOVÝ KATALOG VZP - ZP'!N212&gt;0,ROUND(UPPER('ÚHRADOVÝ KATALOG VZP - ZP'!N212),2),"")</f>
        <v/>
      </c>
      <c r="K208" s="19"/>
      <c r="L208" s="33"/>
      <c r="M208" s="33"/>
      <c r="N208" s="33"/>
      <c r="O208" s="19"/>
      <c r="P208" s="33"/>
      <c r="Q208" s="33"/>
      <c r="R208" s="33"/>
      <c r="S208" s="33"/>
      <c r="T208" s="33" t="str">
        <f>IF(LEN(KL!P208)&gt;0,UPPER(KL!P208),"")</f>
        <v/>
      </c>
      <c r="U208" s="33"/>
      <c r="V208" s="19"/>
      <c r="W208" s="33" t="str">
        <f>IF(LEN('ÚHRADOVÝ KATALOG VZP - ZP'!Q212)&gt;0,UPPER('ÚHRADOVÝ KATALOG VZP - ZP'!Q212),"")</f>
        <v/>
      </c>
      <c r="X208" s="19"/>
      <c r="Y208" s="19"/>
      <c r="Z208" s="33" t="str">
        <f>IF(LEN('ÚHRADOVÝ KATALOG VZP - ZP'!P212)&gt;0,UPPER('ÚHRADOVÝ KATALOG VZP - ZP'!P212),"")</f>
        <v/>
      </c>
      <c r="AA208" s="33"/>
      <c r="AB208" s="33" t="str">
        <f>IF(LEN('ÚHRADOVÝ KATALOG VZP - ZP'!K212)&gt;0,UPPER('ÚHRADOVÝ KATALOG VZP - ZP'!K212),"")</f>
        <v/>
      </c>
      <c r="AC208" s="19" t="str">
        <f>IF(LEN('ÚHRADOVÝ KATALOG VZP - ZP'!L212)&gt;0,UPPER('ÚHRADOVÝ KATALOG VZP - ZP'!L212),"")</f>
        <v/>
      </c>
      <c r="AD208" s="19" t="str">
        <f>IF(LEN('ÚHRADOVÝ KATALOG VZP - ZP'!J212)&gt;0,UPPER('ÚHRADOVÝ KATALOG VZP - ZP'!J212),"")</f>
        <v/>
      </c>
      <c r="AE208" s="33"/>
      <c r="AF208" s="33"/>
      <c r="AG208" s="33" t="str">
        <f>IF(LEN('ÚHRADOVÝ KATALOG VZP - ZP'!M212)&gt;0,UPPER('ÚHRADOVÝ KATALOG VZP - ZP'!M212),"")</f>
        <v/>
      </c>
      <c r="AH208" s="33"/>
      <c r="AI208" s="33"/>
      <c r="AJ208" s="33"/>
    </row>
    <row r="209" spans="1:36" s="18" customFormat="1" x14ac:dyDescent="0.2">
      <c r="A209" s="33" t="str">
        <f>IF('VZP - KONTROLA'!R213="NE",IF(LEN('ÚHRADOVÝ KATALOG VZP - ZP'!B213)=0,UPPER('ÚHRADOVÝ KATALOG VZP - ZP'!A213),UPPER('ÚHRADOVÝ KATALOG VZP - ZP'!B213)),"")</f>
        <v/>
      </c>
      <c r="B209" s="33" t="str">
        <f>IF(LEN('ÚHRADOVÝ KATALOG VZP - ZP'!C213)&gt;0,UPPER(SUBSTITUTE('ÚHRADOVÝ KATALOG VZP - ZP'!C213,CHAR(10)," ")),"")</f>
        <v/>
      </c>
      <c r="C209" s="33" t="str">
        <f>IF(LEN('ÚHRADOVÝ KATALOG VZP - ZP'!D213)&gt;0,UPPER(SUBSTITUTE('ÚHRADOVÝ KATALOG VZP - ZP'!D213,CHAR(10)," ")),"")</f>
        <v/>
      </c>
      <c r="D209" s="33" t="str">
        <f>IF(LEN('ÚHRADOVÝ KATALOG VZP - ZP'!F213)&gt;0,UPPER('ÚHRADOVÝ KATALOG VZP - ZP'!F213),"")</f>
        <v/>
      </c>
      <c r="E209" s="33" t="str">
        <f>IF(LEN('ÚHRADOVÝ KATALOG VZP - ZP'!E213)&gt;0,UPPER('ÚHRADOVÝ KATALOG VZP - ZP'!E213),"")</f>
        <v/>
      </c>
      <c r="F209" s="33" t="str">
        <f>IF(LEN('ÚHRADOVÝ KATALOG VZP - ZP'!G213)&gt;0,UPPER('ÚHRADOVÝ KATALOG VZP - ZP'!G213),"")</f>
        <v/>
      </c>
      <c r="G209" s="33" t="str">
        <f>IF(LEN('ÚHRADOVÝ KATALOG VZP - ZP'!H213)&gt;0,UPPER('ÚHRADOVÝ KATALOG VZP - ZP'!H213),"")</f>
        <v/>
      </c>
      <c r="H209" s="33" t="str">
        <f>IF(LEN('ÚHRADOVÝ KATALOG VZP - ZP'!I213)&gt;0,UPPER('ÚHRADOVÝ KATALOG VZP - ZP'!I213),"")</f>
        <v/>
      </c>
      <c r="I209" s="19" t="str">
        <f>IF(LEN(KL!N209)&gt;0,ROUND(UPPER(KL!N209),2),"")</f>
        <v/>
      </c>
      <c r="J209" s="19" t="str">
        <f>IF('ÚHRADOVÝ KATALOG VZP - ZP'!N213&gt;0,ROUND(UPPER('ÚHRADOVÝ KATALOG VZP - ZP'!N213),2),"")</f>
        <v/>
      </c>
      <c r="K209" s="19"/>
      <c r="L209" s="33"/>
      <c r="M209" s="33"/>
      <c r="N209" s="33"/>
      <c r="O209" s="19"/>
      <c r="P209" s="33"/>
      <c r="Q209" s="33"/>
      <c r="R209" s="33"/>
      <c r="S209" s="33"/>
      <c r="T209" s="33" t="str">
        <f>IF(LEN(KL!P209)&gt;0,UPPER(KL!P209),"")</f>
        <v/>
      </c>
      <c r="U209" s="33"/>
      <c r="V209" s="19"/>
      <c r="W209" s="33" t="str">
        <f>IF(LEN('ÚHRADOVÝ KATALOG VZP - ZP'!Q213)&gt;0,UPPER('ÚHRADOVÝ KATALOG VZP - ZP'!Q213),"")</f>
        <v/>
      </c>
      <c r="X209" s="19"/>
      <c r="Y209" s="19"/>
      <c r="Z209" s="33" t="str">
        <f>IF(LEN('ÚHRADOVÝ KATALOG VZP - ZP'!P213)&gt;0,UPPER('ÚHRADOVÝ KATALOG VZP - ZP'!P213),"")</f>
        <v/>
      </c>
      <c r="AA209" s="33"/>
      <c r="AB209" s="33" t="str">
        <f>IF(LEN('ÚHRADOVÝ KATALOG VZP - ZP'!K213)&gt;0,UPPER('ÚHRADOVÝ KATALOG VZP - ZP'!K213),"")</f>
        <v/>
      </c>
      <c r="AC209" s="19" t="str">
        <f>IF(LEN('ÚHRADOVÝ KATALOG VZP - ZP'!L213)&gt;0,UPPER('ÚHRADOVÝ KATALOG VZP - ZP'!L213),"")</f>
        <v/>
      </c>
      <c r="AD209" s="19" t="str">
        <f>IF(LEN('ÚHRADOVÝ KATALOG VZP - ZP'!J213)&gt;0,UPPER('ÚHRADOVÝ KATALOG VZP - ZP'!J213),"")</f>
        <v/>
      </c>
      <c r="AE209" s="33"/>
      <c r="AF209" s="33"/>
      <c r="AG209" s="33" t="str">
        <f>IF(LEN('ÚHRADOVÝ KATALOG VZP - ZP'!M213)&gt;0,UPPER('ÚHRADOVÝ KATALOG VZP - ZP'!M213),"")</f>
        <v/>
      </c>
      <c r="AH209" s="33"/>
      <c r="AI209" s="33"/>
      <c r="AJ209" s="33"/>
    </row>
    <row r="210" spans="1:36" s="18" customFormat="1" x14ac:dyDescent="0.2">
      <c r="A210" s="33" t="str">
        <f>IF('VZP - KONTROLA'!R214="NE",IF(LEN('ÚHRADOVÝ KATALOG VZP - ZP'!B214)=0,UPPER('ÚHRADOVÝ KATALOG VZP - ZP'!A214),UPPER('ÚHRADOVÝ KATALOG VZP - ZP'!B214)),"")</f>
        <v/>
      </c>
      <c r="B210" s="33" t="str">
        <f>IF(LEN('ÚHRADOVÝ KATALOG VZP - ZP'!C214)&gt;0,UPPER(SUBSTITUTE('ÚHRADOVÝ KATALOG VZP - ZP'!C214,CHAR(10)," ")),"")</f>
        <v/>
      </c>
      <c r="C210" s="33" t="str">
        <f>IF(LEN('ÚHRADOVÝ KATALOG VZP - ZP'!D214)&gt;0,UPPER(SUBSTITUTE('ÚHRADOVÝ KATALOG VZP - ZP'!D214,CHAR(10)," ")),"")</f>
        <v/>
      </c>
      <c r="D210" s="33" t="str">
        <f>IF(LEN('ÚHRADOVÝ KATALOG VZP - ZP'!F214)&gt;0,UPPER('ÚHRADOVÝ KATALOG VZP - ZP'!F214),"")</f>
        <v/>
      </c>
      <c r="E210" s="33" t="str">
        <f>IF(LEN('ÚHRADOVÝ KATALOG VZP - ZP'!E214)&gt;0,UPPER('ÚHRADOVÝ KATALOG VZP - ZP'!E214),"")</f>
        <v/>
      </c>
      <c r="F210" s="33" t="str">
        <f>IF(LEN('ÚHRADOVÝ KATALOG VZP - ZP'!G214)&gt;0,UPPER('ÚHRADOVÝ KATALOG VZP - ZP'!G214),"")</f>
        <v/>
      </c>
      <c r="G210" s="33" t="str">
        <f>IF(LEN('ÚHRADOVÝ KATALOG VZP - ZP'!H214)&gt;0,UPPER('ÚHRADOVÝ KATALOG VZP - ZP'!H214),"")</f>
        <v/>
      </c>
      <c r="H210" s="33" t="str">
        <f>IF(LEN('ÚHRADOVÝ KATALOG VZP - ZP'!I214)&gt;0,UPPER('ÚHRADOVÝ KATALOG VZP - ZP'!I214),"")</f>
        <v/>
      </c>
      <c r="I210" s="19" t="str">
        <f>IF(LEN(KL!N210)&gt;0,ROUND(UPPER(KL!N210),2),"")</f>
        <v/>
      </c>
      <c r="J210" s="19" t="str">
        <f>IF('ÚHRADOVÝ KATALOG VZP - ZP'!N214&gt;0,ROUND(UPPER('ÚHRADOVÝ KATALOG VZP - ZP'!N214),2),"")</f>
        <v/>
      </c>
      <c r="K210" s="19"/>
      <c r="L210" s="33"/>
      <c r="M210" s="33"/>
      <c r="N210" s="33"/>
      <c r="O210" s="19"/>
      <c r="P210" s="33"/>
      <c r="Q210" s="33"/>
      <c r="R210" s="33"/>
      <c r="S210" s="33"/>
      <c r="T210" s="33" t="str">
        <f>IF(LEN(KL!P210)&gt;0,UPPER(KL!P210),"")</f>
        <v/>
      </c>
      <c r="U210" s="33"/>
      <c r="V210" s="19"/>
      <c r="W210" s="33" t="str">
        <f>IF(LEN('ÚHRADOVÝ KATALOG VZP - ZP'!Q214)&gt;0,UPPER('ÚHRADOVÝ KATALOG VZP - ZP'!Q214),"")</f>
        <v/>
      </c>
      <c r="X210" s="19"/>
      <c r="Y210" s="19"/>
      <c r="Z210" s="33" t="str">
        <f>IF(LEN('ÚHRADOVÝ KATALOG VZP - ZP'!P214)&gt;0,UPPER('ÚHRADOVÝ KATALOG VZP - ZP'!P214),"")</f>
        <v/>
      </c>
      <c r="AA210" s="33"/>
      <c r="AB210" s="33" t="str">
        <f>IF(LEN('ÚHRADOVÝ KATALOG VZP - ZP'!K214)&gt;0,UPPER('ÚHRADOVÝ KATALOG VZP - ZP'!K214),"")</f>
        <v/>
      </c>
      <c r="AC210" s="19" t="str">
        <f>IF(LEN('ÚHRADOVÝ KATALOG VZP - ZP'!L214)&gt;0,UPPER('ÚHRADOVÝ KATALOG VZP - ZP'!L214),"")</f>
        <v/>
      </c>
      <c r="AD210" s="19" t="str">
        <f>IF(LEN('ÚHRADOVÝ KATALOG VZP - ZP'!J214)&gt;0,UPPER('ÚHRADOVÝ KATALOG VZP - ZP'!J214),"")</f>
        <v/>
      </c>
      <c r="AE210" s="33"/>
      <c r="AF210" s="33"/>
      <c r="AG210" s="33" t="str">
        <f>IF(LEN('ÚHRADOVÝ KATALOG VZP - ZP'!M214)&gt;0,UPPER('ÚHRADOVÝ KATALOG VZP - ZP'!M214),"")</f>
        <v/>
      </c>
      <c r="AH210" s="33"/>
      <c r="AI210" s="33"/>
      <c r="AJ210" s="33"/>
    </row>
    <row r="211" spans="1:36" s="18" customFormat="1" x14ac:dyDescent="0.2">
      <c r="A211" s="33" t="str">
        <f>IF('VZP - KONTROLA'!R215="NE",IF(LEN('ÚHRADOVÝ KATALOG VZP - ZP'!B215)=0,UPPER('ÚHRADOVÝ KATALOG VZP - ZP'!A215),UPPER('ÚHRADOVÝ KATALOG VZP - ZP'!B215)),"")</f>
        <v/>
      </c>
      <c r="B211" s="33" t="str">
        <f>IF(LEN('ÚHRADOVÝ KATALOG VZP - ZP'!C215)&gt;0,UPPER(SUBSTITUTE('ÚHRADOVÝ KATALOG VZP - ZP'!C215,CHAR(10)," ")),"")</f>
        <v/>
      </c>
      <c r="C211" s="33" t="str">
        <f>IF(LEN('ÚHRADOVÝ KATALOG VZP - ZP'!D215)&gt;0,UPPER(SUBSTITUTE('ÚHRADOVÝ KATALOG VZP - ZP'!D215,CHAR(10)," ")),"")</f>
        <v/>
      </c>
      <c r="D211" s="33" t="str">
        <f>IF(LEN('ÚHRADOVÝ KATALOG VZP - ZP'!F215)&gt;0,UPPER('ÚHRADOVÝ KATALOG VZP - ZP'!F215),"")</f>
        <v/>
      </c>
      <c r="E211" s="33" t="str">
        <f>IF(LEN('ÚHRADOVÝ KATALOG VZP - ZP'!E215)&gt;0,UPPER('ÚHRADOVÝ KATALOG VZP - ZP'!E215),"")</f>
        <v/>
      </c>
      <c r="F211" s="33" t="str">
        <f>IF(LEN('ÚHRADOVÝ KATALOG VZP - ZP'!G215)&gt;0,UPPER('ÚHRADOVÝ KATALOG VZP - ZP'!G215),"")</f>
        <v/>
      </c>
      <c r="G211" s="33" t="str">
        <f>IF(LEN('ÚHRADOVÝ KATALOG VZP - ZP'!H215)&gt;0,UPPER('ÚHRADOVÝ KATALOG VZP - ZP'!H215),"")</f>
        <v/>
      </c>
      <c r="H211" s="33" t="str">
        <f>IF(LEN('ÚHRADOVÝ KATALOG VZP - ZP'!I215)&gt;0,UPPER('ÚHRADOVÝ KATALOG VZP - ZP'!I215),"")</f>
        <v/>
      </c>
      <c r="I211" s="19" t="str">
        <f>IF(LEN(KL!N211)&gt;0,ROUND(UPPER(KL!N211),2),"")</f>
        <v/>
      </c>
      <c r="J211" s="19" t="str">
        <f>IF('ÚHRADOVÝ KATALOG VZP - ZP'!N215&gt;0,ROUND(UPPER('ÚHRADOVÝ KATALOG VZP - ZP'!N215),2),"")</f>
        <v/>
      </c>
      <c r="K211" s="19"/>
      <c r="L211" s="33"/>
      <c r="M211" s="33"/>
      <c r="N211" s="33"/>
      <c r="O211" s="19"/>
      <c r="P211" s="33"/>
      <c r="Q211" s="33"/>
      <c r="R211" s="33"/>
      <c r="S211" s="33"/>
      <c r="T211" s="33" t="str">
        <f>IF(LEN(KL!P211)&gt;0,UPPER(KL!P211),"")</f>
        <v/>
      </c>
      <c r="U211" s="33"/>
      <c r="V211" s="19"/>
      <c r="W211" s="33" t="str">
        <f>IF(LEN('ÚHRADOVÝ KATALOG VZP - ZP'!Q215)&gt;0,UPPER('ÚHRADOVÝ KATALOG VZP - ZP'!Q215),"")</f>
        <v/>
      </c>
      <c r="X211" s="19"/>
      <c r="Y211" s="19"/>
      <c r="Z211" s="33" t="str">
        <f>IF(LEN('ÚHRADOVÝ KATALOG VZP - ZP'!P215)&gt;0,UPPER('ÚHRADOVÝ KATALOG VZP - ZP'!P215),"")</f>
        <v/>
      </c>
      <c r="AA211" s="33"/>
      <c r="AB211" s="33" t="str">
        <f>IF(LEN('ÚHRADOVÝ KATALOG VZP - ZP'!K215)&gt;0,UPPER('ÚHRADOVÝ KATALOG VZP - ZP'!K215),"")</f>
        <v/>
      </c>
      <c r="AC211" s="19" t="str">
        <f>IF(LEN('ÚHRADOVÝ KATALOG VZP - ZP'!L215)&gt;0,UPPER('ÚHRADOVÝ KATALOG VZP - ZP'!L215),"")</f>
        <v/>
      </c>
      <c r="AD211" s="19" t="str">
        <f>IF(LEN('ÚHRADOVÝ KATALOG VZP - ZP'!J215)&gt;0,UPPER('ÚHRADOVÝ KATALOG VZP - ZP'!J215),"")</f>
        <v/>
      </c>
      <c r="AE211" s="33"/>
      <c r="AF211" s="33"/>
      <c r="AG211" s="33" t="str">
        <f>IF(LEN('ÚHRADOVÝ KATALOG VZP - ZP'!M215)&gt;0,UPPER('ÚHRADOVÝ KATALOG VZP - ZP'!M215),"")</f>
        <v/>
      </c>
      <c r="AH211" s="33"/>
      <c r="AI211" s="33"/>
      <c r="AJ211" s="33"/>
    </row>
    <row r="212" spans="1:36" s="18" customFormat="1" x14ac:dyDescent="0.2">
      <c r="A212" s="33" t="str">
        <f>IF('VZP - KONTROLA'!R216="NE",IF(LEN('ÚHRADOVÝ KATALOG VZP - ZP'!B216)=0,UPPER('ÚHRADOVÝ KATALOG VZP - ZP'!A216),UPPER('ÚHRADOVÝ KATALOG VZP - ZP'!B216)),"")</f>
        <v/>
      </c>
      <c r="B212" s="33" t="str">
        <f>IF(LEN('ÚHRADOVÝ KATALOG VZP - ZP'!C216)&gt;0,UPPER(SUBSTITUTE('ÚHRADOVÝ KATALOG VZP - ZP'!C216,CHAR(10)," ")),"")</f>
        <v/>
      </c>
      <c r="C212" s="33" t="str">
        <f>IF(LEN('ÚHRADOVÝ KATALOG VZP - ZP'!D216)&gt;0,UPPER(SUBSTITUTE('ÚHRADOVÝ KATALOG VZP - ZP'!D216,CHAR(10)," ")),"")</f>
        <v/>
      </c>
      <c r="D212" s="33" t="str">
        <f>IF(LEN('ÚHRADOVÝ KATALOG VZP - ZP'!F216)&gt;0,UPPER('ÚHRADOVÝ KATALOG VZP - ZP'!F216),"")</f>
        <v/>
      </c>
      <c r="E212" s="33" t="str">
        <f>IF(LEN('ÚHRADOVÝ KATALOG VZP - ZP'!E216)&gt;0,UPPER('ÚHRADOVÝ KATALOG VZP - ZP'!E216),"")</f>
        <v/>
      </c>
      <c r="F212" s="33" t="str">
        <f>IF(LEN('ÚHRADOVÝ KATALOG VZP - ZP'!G216)&gt;0,UPPER('ÚHRADOVÝ KATALOG VZP - ZP'!G216),"")</f>
        <v/>
      </c>
      <c r="G212" s="33" t="str">
        <f>IF(LEN('ÚHRADOVÝ KATALOG VZP - ZP'!H216)&gt;0,UPPER('ÚHRADOVÝ KATALOG VZP - ZP'!H216),"")</f>
        <v/>
      </c>
      <c r="H212" s="33" t="str">
        <f>IF(LEN('ÚHRADOVÝ KATALOG VZP - ZP'!I216)&gt;0,UPPER('ÚHRADOVÝ KATALOG VZP - ZP'!I216),"")</f>
        <v/>
      </c>
      <c r="I212" s="19" t="str">
        <f>IF(LEN(KL!N212)&gt;0,ROUND(UPPER(KL!N212),2),"")</f>
        <v/>
      </c>
      <c r="J212" s="19" t="str">
        <f>IF('ÚHRADOVÝ KATALOG VZP - ZP'!N216&gt;0,ROUND(UPPER('ÚHRADOVÝ KATALOG VZP - ZP'!N216),2),"")</f>
        <v/>
      </c>
      <c r="K212" s="19"/>
      <c r="L212" s="33"/>
      <c r="M212" s="33"/>
      <c r="N212" s="33"/>
      <c r="O212" s="19"/>
      <c r="P212" s="33"/>
      <c r="Q212" s="33"/>
      <c r="R212" s="33"/>
      <c r="S212" s="33"/>
      <c r="T212" s="33" t="str">
        <f>IF(LEN(KL!P212)&gt;0,UPPER(KL!P212),"")</f>
        <v/>
      </c>
      <c r="U212" s="33"/>
      <c r="V212" s="19"/>
      <c r="W212" s="33" t="str">
        <f>IF(LEN('ÚHRADOVÝ KATALOG VZP - ZP'!Q216)&gt;0,UPPER('ÚHRADOVÝ KATALOG VZP - ZP'!Q216),"")</f>
        <v/>
      </c>
      <c r="X212" s="19"/>
      <c r="Y212" s="19"/>
      <c r="Z212" s="33" t="str">
        <f>IF(LEN('ÚHRADOVÝ KATALOG VZP - ZP'!P216)&gt;0,UPPER('ÚHRADOVÝ KATALOG VZP - ZP'!P216),"")</f>
        <v/>
      </c>
      <c r="AA212" s="33"/>
      <c r="AB212" s="33" t="str">
        <f>IF(LEN('ÚHRADOVÝ KATALOG VZP - ZP'!K216)&gt;0,UPPER('ÚHRADOVÝ KATALOG VZP - ZP'!K216),"")</f>
        <v/>
      </c>
      <c r="AC212" s="19" t="str">
        <f>IF(LEN('ÚHRADOVÝ KATALOG VZP - ZP'!L216)&gt;0,UPPER('ÚHRADOVÝ KATALOG VZP - ZP'!L216),"")</f>
        <v/>
      </c>
      <c r="AD212" s="19" t="str">
        <f>IF(LEN('ÚHRADOVÝ KATALOG VZP - ZP'!J216)&gt;0,UPPER('ÚHRADOVÝ KATALOG VZP - ZP'!J216),"")</f>
        <v/>
      </c>
      <c r="AE212" s="33"/>
      <c r="AF212" s="33"/>
      <c r="AG212" s="33" t="str">
        <f>IF(LEN('ÚHRADOVÝ KATALOG VZP - ZP'!M216)&gt;0,UPPER('ÚHRADOVÝ KATALOG VZP - ZP'!M216),"")</f>
        <v/>
      </c>
      <c r="AH212" s="33"/>
      <c r="AI212" s="33"/>
      <c r="AJ212" s="33"/>
    </row>
    <row r="213" spans="1:36" s="18" customFormat="1" x14ac:dyDescent="0.2">
      <c r="A213" s="33" t="str">
        <f>IF('VZP - KONTROLA'!R217="NE",IF(LEN('ÚHRADOVÝ KATALOG VZP - ZP'!B217)=0,UPPER('ÚHRADOVÝ KATALOG VZP - ZP'!A217),UPPER('ÚHRADOVÝ KATALOG VZP - ZP'!B217)),"")</f>
        <v/>
      </c>
      <c r="B213" s="33" t="str">
        <f>IF(LEN('ÚHRADOVÝ KATALOG VZP - ZP'!C217)&gt;0,UPPER(SUBSTITUTE('ÚHRADOVÝ KATALOG VZP - ZP'!C217,CHAR(10)," ")),"")</f>
        <v/>
      </c>
      <c r="C213" s="33" t="str">
        <f>IF(LEN('ÚHRADOVÝ KATALOG VZP - ZP'!D217)&gt;0,UPPER(SUBSTITUTE('ÚHRADOVÝ KATALOG VZP - ZP'!D217,CHAR(10)," ")),"")</f>
        <v/>
      </c>
      <c r="D213" s="33" t="str">
        <f>IF(LEN('ÚHRADOVÝ KATALOG VZP - ZP'!F217)&gt;0,UPPER('ÚHRADOVÝ KATALOG VZP - ZP'!F217),"")</f>
        <v/>
      </c>
      <c r="E213" s="33" t="str">
        <f>IF(LEN('ÚHRADOVÝ KATALOG VZP - ZP'!E217)&gt;0,UPPER('ÚHRADOVÝ KATALOG VZP - ZP'!E217),"")</f>
        <v/>
      </c>
      <c r="F213" s="33" t="str">
        <f>IF(LEN('ÚHRADOVÝ KATALOG VZP - ZP'!G217)&gt;0,UPPER('ÚHRADOVÝ KATALOG VZP - ZP'!G217),"")</f>
        <v/>
      </c>
      <c r="G213" s="33" t="str">
        <f>IF(LEN('ÚHRADOVÝ KATALOG VZP - ZP'!H217)&gt;0,UPPER('ÚHRADOVÝ KATALOG VZP - ZP'!H217),"")</f>
        <v/>
      </c>
      <c r="H213" s="33" t="str">
        <f>IF(LEN('ÚHRADOVÝ KATALOG VZP - ZP'!I217)&gt;0,UPPER('ÚHRADOVÝ KATALOG VZP - ZP'!I217),"")</f>
        <v/>
      </c>
      <c r="I213" s="19" t="str">
        <f>IF(LEN(KL!N213)&gt;0,ROUND(UPPER(KL!N213),2),"")</f>
        <v/>
      </c>
      <c r="J213" s="19" t="str">
        <f>IF('ÚHRADOVÝ KATALOG VZP - ZP'!N217&gt;0,ROUND(UPPER('ÚHRADOVÝ KATALOG VZP - ZP'!N217),2),"")</f>
        <v/>
      </c>
      <c r="K213" s="19"/>
      <c r="L213" s="33"/>
      <c r="M213" s="33"/>
      <c r="N213" s="33"/>
      <c r="O213" s="19"/>
      <c r="P213" s="33"/>
      <c r="Q213" s="33"/>
      <c r="R213" s="33"/>
      <c r="S213" s="33"/>
      <c r="T213" s="33" t="str">
        <f>IF(LEN(KL!P213)&gt;0,UPPER(KL!P213),"")</f>
        <v/>
      </c>
      <c r="U213" s="33"/>
      <c r="V213" s="19"/>
      <c r="W213" s="33" t="str">
        <f>IF(LEN('ÚHRADOVÝ KATALOG VZP - ZP'!Q217)&gt;0,UPPER('ÚHRADOVÝ KATALOG VZP - ZP'!Q217),"")</f>
        <v/>
      </c>
      <c r="X213" s="19"/>
      <c r="Y213" s="19"/>
      <c r="Z213" s="33" t="str">
        <f>IF(LEN('ÚHRADOVÝ KATALOG VZP - ZP'!P217)&gt;0,UPPER('ÚHRADOVÝ KATALOG VZP - ZP'!P217),"")</f>
        <v/>
      </c>
      <c r="AA213" s="33"/>
      <c r="AB213" s="33" t="str">
        <f>IF(LEN('ÚHRADOVÝ KATALOG VZP - ZP'!K217)&gt;0,UPPER('ÚHRADOVÝ KATALOG VZP - ZP'!K217),"")</f>
        <v/>
      </c>
      <c r="AC213" s="19" t="str">
        <f>IF(LEN('ÚHRADOVÝ KATALOG VZP - ZP'!L217)&gt;0,UPPER('ÚHRADOVÝ KATALOG VZP - ZP'!L217),"")</f>
        <v/>
      </c>
      <c r="AD213" s="19" t="str">
        <f>IF(LEN('ÚHRADOVÝ KATALOG VZP - ZP'!J217)&gt;0,UPPER('ÚHRADOVÝ KATALOG VZP - ZP'!J217),"")</f>
        <v/>
      </c>
      <c r="AE213" s="33"/>
      <c r="AF213" s="33"/>
      <c r="AG213" s="33" t="str">
        <f>IF(LEN('ÚHRADOVÝ KATALOG VZP - ZP'!M217)&gt;0,UPPER('ÚHRADOVÝ KATALOG VZP - ZP'!M217),"")</f>
        <v/>
      </c>
      <c r="AH213" s="33"/>
      <c r="AI213" s="33"/>
      <c r="AJ213" s="33"/>
    </row>
    <row r="214" spans="1:36" s="18" customFormat="1" x14ac:dyDescent="0.2">
      <c r="A214" s="33" t="str">
        <f>IF('VZP - KONTROLA'!R218="NE",IF(LEN('ÚHRADOVÝ KATALOG VZP - ZP'!B218)=0,UPPER('ÚHRADOVÝ KATALOG VZP - ZP'!A218),UPPER('ÚHRADOVÝ KATALOG VZP - ZP'!B218)),"")</f>
        <v/>
      </c>
      <c r="B214" s="33" t="str">
        <f>IF(LEN('ÚHRADOVÝ KATALOG VZP - ZP'!C218)&gt;0,UPPER(SUBSTITUTE('ÚHRADOVÝ KATALOG VZP - ZP'!C218,CHAR(10)," ")),"")</f>
        <v/>
      </c>
      <c r="C214" s="33" t="str">
        <f>IF(LEN('ÚHRADOVÝ KATALOG VZP - ZP'!D218)&gt;0,UPPER(SUBSTITUTE('ÚHRADOVÝ KATALOG VZP - ZP'!D218,CHAR(10)," ")),"")</f>
        <v/>
      </c>
      <c r="D214" s="33" t="str">
        <f>IF(LEN('ÚHRADOVÝ KATALOG VZP - ZP'!F218)&gt;0,UPPER('ÚHRADOVÝ KATALOG VZP - ZP'!F218),"")</f>
        <v/>
      </c>
      <c r="E214" s="33" t="str">
        <f>IF(LEN('ÚHRADOVÝ KATALOG VZP - ZP'!E218)&gt;0,UPPER('ÚHRADOVÝ KATALOG VZP - ZP'!E218),"")</f>
        <v/>
      </c>
      <c r="F214" s="33" t="str">
        <f>IF(LEN('ÚHRADOVÝ KATALOG VZP - ZP'!G218)&gt;0,UPPER('ÚHRADOVÝ KATALOG VZP - ZP'!G218),"")</f>
        <v/>
      </c>
      <c r="G214" s="33" t="str">
        <f>IF(LEN('ÚHRADOVÝ KATALOG VZP - ZP'!H218)&gt;0,UPPER('ÚHRADOVÝ KATALOG VZP - ZP'!H218),"")</f>
        <v/>
      </c>
      <c r="H214" s="33" t="str">
        <f>IF(LEN('ÚHRADOVÝ KATALOG VZP - ZP'!I218)&gt;0,UPPER('ÚHRADOVÝ KATALOG VZP - ZP'!I218),"")</f>
        <v/>
      </c>
      <c r="I214" s="19" t="str">
        <f>IF(LEN(KL!N214)&gt;0,ROUND(UPPER(KL!N214),2),"")</f>
        <v/>
      </c>
      <c r="J214" s="19" t="str">
        <f>IF('ÚHRADOVÝ KATALOG VZP - ZP'!N218&gt;0,ROUND(UPPER('ÚHRADOVÝ KATALOG VZP - ZP'!N218),2),"")</f>
        <v/>
      </c>
      <c r="K214" s="19"/>
      <c r="L214" s="33"/>
      <c r="M214" s="33"/>
      <c r="N214" s="33"/>
      <c r="O214" s="19"/>
      <c r="P214" s="33"/>
      <c r="Q214" s="33"/>
      <c r="R214" s="33"/>
      <c r="S214" s="33"/>
      <c r="T214" s="33" t="str">
        <f>IF(LEN(KL!P214)&gt;0,UPPER(KL!P214),"")</f>
        <v/>
      </c>
      <c r="U214" s="33"/>
      <c r="V214" s="19"/>
      <c r="W214" s="33" t="str">
        <f>IF(LEN('ÚHRADOVÝ KATALOG VZP - ZP'!Q218)&gt;0,UPPER('ÚHRADOVÝ KATALOG VZP - ZP'!Q218),"")</f>
        <v/>
      </c>
      <c r="X214" s="19"/>
      <c r="Y214" s="19"/>
      <c r="Z214" s="33" t="str">
        <f>IF(LEN('ÚHRADOVÝ KATALOG VZP - ZP'!P218)&gt;0,UPPER('ÚHRADOVÝ KATALOG VZP - ZP'!P218),"")</f>
        <v/>
      </c>
      <c r="AA214" s="33"/>
      <c r="AB214" s="33" t="str">
        <f>IF(LEN('ÚHRADOVÝ KATALOG VZP - ZP'!K218)&gt;0,UPPER('ÚHRADOVÝ KATALOG VZP - ZP'!K218),"")</f>
        <v/>
      </c>
      <c r="AC214" s="19" t="str">
        <f>IF(LEN('ÚHRADOVÝ KATALOG VZP - ZP'!L218)&gt;0,UPPER('ÚHRADOVÝ KATALOG VZP - ZP'!L218),"")</f>
        <v/>
      </c>
      <c r="AD214" s="19" t="str">
        <f>IF(LEN('ÚHRADOVÝ KATALOG VZP - ZP'!J218)&gt;0,UPPER('ÚHRADOVÝ KATALOG VZP - ZP'!J218),"")</f>
        <v/>
      </c>
      <c r="AE214" s="33"/>
      <c r="AF214" s="33"/>
      <c r="AG214" s="33" t="str">
        <f>IF(LEN('ÚHRADOVÝ KATALOG VZP - ZP'!M218)&gt;0,UPPER('ÚHRADOVÝ KATALOG VZP - ZP'!M218),"")</f>
        <v/>
      </c>
      <c r="AH214" s="33"/>
      <c r="AI214" s="33"/>
      <c r="AJ214" s="33"/>
    </row>
    <row r="215" spans="1:36" s="18" customFormat="1" x14ac:dyDescent="0.2">
      <c r="A215" s="33" t="str">
        <f>IF('VZP - KONTROLA'!R219="NE",IF(LEN('ÚHRADOVÝ KATALOG VZP - ZP'!B219)=0,UPPER('ÚHRADOVÝ KATALOG VZP - ZP'!A219),UPPER('ÚHRADOVÝ KATALOG VZP - ZP'!B219)),"")</f>
        <v/>
      </c>
      <c r="B215" s="33" t="str">
        <f>IF(LEN('ÚHRADOVÝ KATALOG VZP - ZP'!C219)&gt;0,UPPER(SUBSTITUTE('ÚHRADOVÝ KATALOG VZP - ZP'!C219,CHAR(10)," ")),"")</f>
        <v/>
      </c>
      <c r="C215" s="33" t="str">
        <f>IF(LEN('ÚHRADOVÝ KATALOG VZP - ZP'!D219)&gt;0,UPPER(SUBSTITUTE('ÚHRADOVÝ KATALOG VZP - ZP'!D219,CHAR(10)," ")),"")</f>
        <v/>
      </c>
      <c r="D215" s="33" t="str">
        <f>IF(LEN('ÚHRADOVÝ KATALOG VZP - ZP'!F219)&gt;0,UPPER('ÚHRADOVÝ KATALOG VZP - ZP'!F219),"")</f>
        <v/>
      </c>
      <c r="E215" s="33" t="str">
        <f>IF(LEN('ÚHRADOVÝ KATALOG VZP - ZP'!E219)&gt;0,UPPER('ÚHRADOVÝ KATALOG VZP - ZP'!E219),"")</f>
        <v/>
      </c>
      <c r="F215" s="33" t="str">
        <f>IF(LEN('ÚHRADOVÝ KATALOG VZP - ZP'!G219)&gt;0,UPPER('ÚHRADOVÝ KATALOG VZP - ZP'!G219),"")</f>
        <v/>
      </c>
      <c r="G215" s="33" t="str">
        <f>IF(LEN('ÚHRADOVÝ KATALOG VZP - ZP'!H219)&gt;0,UPPER('ÚHRADOVÝ KATALOG VZP - ZP'!H219),"")</f>
        <v/>
      </c>
      <c r="H215" s="33" t="str">
        <f>IF(LEN('ÚHRADOVÝ KATALOG VZP - ZP'!I219)&gt;0,UPPER('ÚHRADOVÝ KATALOG VZP - ZP'!I219),"")</f>
        <v/>
      </c>
      <c r="I215" s="19" t="str">
        <f>IF(LEN(KL!N215)&gt;0,ROUND(UPPER(KL!N215),2),"")</f>
        <v/>
      </c>
      <c r="J215" s="19" t="str">
        <f>IF('ÚHRADOVÝ KATALOG VZP - ZP'!N219&gt;0,ROUND(UPPER('ÚHRADOVÝ KATALOG VZP - ZP'!N219),2),"")</f>
        <v/>
      </c>
      <c r="K215" s="19"/>
      <c r="L215" s="33"/>
      <c r="M215" s="33"/>
      <c r="N215" s="33"/>
      <c r="O215" s="19"/>
      <c r="P215" s="33"/>
      <c r="Q215" s="33"/>
      <c r="R215" s="33"/>
      <c r="S215" s="33"/>
      <c r="T215" s="33" t="str">
        <f>IF(LEN(KL!P215)&gt;0,UPPER(KL!P215),"")</f>
        <v/>
      </c>
      <c r="U215" s="33"/>
      <c r="V215" s="19"/>
      <c r="W215" s="33" t="str">
        <f>IF(LEN('ÚHRADOVÝ KATALOG VZP - ZP'!Q219)&gt;0,UPPER('ÚHRADOVÝ KATALOG VZP - ZP'!Q219),"")</f>
        <v/>
      </c>
      <c r="X215" s="19"/>
      <c r="Y215" s="19"/>
      <c r="Z215" s="33" t="str">
        <f>IF(LEN('ÚHRADOVÝ KATALOG VZP - ZP'!P219)&gt;0,UPPER('ÚHRADOVÝ KATALOG VZP - ZP'!P219),"")</f>
        <v/>
      </c>
      <c r="AA215" s="33"/>
      <c r="AB215" s="33" t="str">
        <f>IF(LEN('ÚHRADOVÝ KATALOG VZP - ZP'!K219)&gt;0,UPPER('ÚHRADOVÝ KATALOG VZP - ZP'!K219),"")</f>
        <v/>
      </c>
      <c r="AC215" s="19" t="str">
        <f>IF(LEN('ÚHRADOVÝ KATALOG VZP - ZP'!L219)&gt;0,UPPER('ÚHRADOVÝ KATALOG VZP - ZP'!L219),"")</f>
        <v/>
      </c>
      <c r="AD215" s="19" t="str">
        <f>IF(LEN('ÚHRADOVÝ KATALOG VZP - ZP'!J219)&gt;0,UPPER('ÚHRADOVÝ KATALOG VZP - ZP'!J219),"")</f>
        <v/>
      </c>
      <c r="AE215" s="33"/>
      <c r="AF215" s="33"/>
      <c r="AG215" s="33" t="str">
        <f>IF(LEN('ÚHRADOVÝ KATALOG VZP - ZP'!M219)&gt;0,UPPER('ÚHRADOVÝ KATALOG VZP - ZP'!M219),"")</f>
        <v/>
      </c>
      <c r="AH215" s="33"/>
      <c r="AI215" s="33"/>
      <c r="AJ215" s="33"/>
    </row>
    <row r="216" spans="1:36" s="18" customFormat="1" x14ac:dyDescent="0.2">
      <c r="A216" s="33" t="str">
        <f>IF('VZP - KONTROLA'!R220="NE",IF(LEN('ÚHRADOVÝ KATALOG VZP - ZP'!B220)=0,UPPER('ÚHRADOVÝ KATALOG VZP - ZP'!A220),UPPER('ÚHRADOVÝ KATALOG VZP - ZP'!B220)),"")</f>
        <v/>
      </c>
      <c r="B216" s="33" t="str">
        <f>IF(LEN('ÚHRADOVÝ KATALOG VZP - ZP'!C220)&gt;0,UPPER(SUBSTITUTE('ÚHRADOVÝ KATALOG VZP - ZP'!C220,CHAR(10)," ")),"")</f>
        <v/>
      </c>
      <c r="C216" s="33" t="str">
        <f>IF(LEN('ÚHRADOVÝ KATALOG VZP - ZP'!D220)&gt;0,UPPER(SUBSTITUTE('ÚHRADOVÝ KATALOG VZP - ZP'!D220,CHAR(10)," ")),"")</f>
        <v/>
      </c>
      <c r="D216" s="33" t="str">
        <f>IF(LEN('ÚHRADOVÝ KATALOG VZP - ZP'!F220)&gt;0,UPPER('ÚHRADOVÝ KATALOG VZP - ZP'!F220),"")</f>
        <v/>
      </c>
      <c r="E216" s="33" t="str">
        <f>IF(LEN('ÚHRADOVÝ KATALOG VZP - ZP'!E220)&gt;0,UPPER('ÚHRADOVÝ KATALOG VZP - ZP'!E220),"")</f>
        <v/>
      </c>
      <c r="F216" s="33" t="str">
        <f>IF(LEN('ÚHRADOVÝ KATALOG VZP - ZP'!G220)&gt;0,UPPER('ÚHRADOVÝ KATALOG VZP - ZP'!G220),"")</f>
        <v/>
      </c>
      <c r="G216" s="33" t="str">
        <f>IF(LEN('ÚHRADOVÝ KATALOG VZP - ZP'!H220)&gt;0,UPPER('ÚHRADOVÝ KATALOG VZP - ZP'!H220),"")</f>
        <v/>
      </c>
      <c r="H216" s="33" t="str">
        <f>IF(LEN('ÚHRADOVÝ KATALOG VZP - ZP'!I220)&gt;0,UPPER('ÚHRADOVÝ KATALOG VZP - ZP'!I220),"")</f>
        <v/>
      </c>
      <c r="I216" s="19" t="str">
        <f>IF(LEN(KL!N216)&gt;0,ROUND(UPPER(KL!N216),2),"")</f>
        <v/>
      </c>
      <c r="J216" s="19" t="str">
        <f>IF('ÚHRADOVÝ KATALOG VZP - ZP'!N220&gt;0,ROUND(UPPER('ÚHRADOVÝ KATALOG VZP - ZP'!N220),2),"")</f>
        <v/>
      </c>
      <c r="K216" s="19"/>
      <c r="L216" s="33"/>
      <c r="M216" s="33"/>
      <c r="N216" s="33"/>
      <c r="O216" s="19"/>
      <c r="P216" s="33"/>
      <c r="Q216" s="33"/>
      <c r="R216" s="33"/>
      <c r="S216" s="33"/>
      <c r="T216" s="33" t="str">
        <f>IF(LEN(KL!P216)&gt;0,UPPER(KL!P216),"")</f>
        <v/>
      </c>
      <c r="U216" s="33"/>
      <c r="V216" s="19"/>
      <c r="W216" s="33" t="str">
        <f>IF(LEN('ÚHRADOVÝ KATALOG VZP - ZP'!Q220)&gt;0,UPPER('ÚHRADOVÝ KATALOG VZP - ZP'!Q220),"")</f>
        <v/>
      </c>
      <c r="X216" s="19"/>
      <c r="Y216" s="19"/>
      <c r="Z216" s="33" t="str">
        <f>IF(LEN('ÚHRADOVÝ KATALOG VZP - ZP'!P220)&gt;0,UPPER('ÚHRADOVÝ KATALOG VZP - ZP'!P220),"")</f>
        <v/>
      </c>
      <c r="AA216" s="33"/>
      <c r="AB216" s="33" t="str">
        <f>IF(LEN('ÚHRADOVÝ KATALOG VZP - ZP'!K220)&gt;0,UPPER('ÚHRADOVÝ KATALOG VZP - ZP'!K220),"")</f>
        <v/>
      </c>
      <c r="AC216" s="19" t="str">
        <f>IF(LEN('ÚHRADOVÝ KATALOG VZP - ZP'!L220)&gt;0,UPPER('ÚHRADOVÝ KATALOG VZP - ZP'!L220),"")</f>
        <v/>
      </c>
      <c r="AD216" s="19" t="str">
        <f>IF(LEN('ÚHRADOVÝ KATALOG VZP - ZP'!J220)&gt;0,UPPER('ÚHRADOVÝ KATALOG VZP - ZP'!J220),"")</f>
        <v/>
      </c>
      <c r="AE216" s="33"/>
      <c r="AF216" s="33"/>
      <c r="AG216" s="33" t="str">
        <f>IF(LEN('ÚHRADOVÝ KATALOG VZP - ZP'!M220)&gt;0,UPPER('ÚHRADOVÝ KATALOG VZP - ZP'!M220),"")</f>
        <v/>
      </c>
      <c r="AH216" s="33"/>
      <c r="AI216" s="33"/>
      <c r="AJ216" s="33"/>
    </row>
    <row r="217" spans="1:36" s="18" customFormat="1" x14ac:dyDescent="0.2">
      <c r="A217" s="33" t="str">
        <f>IF('VZP - KONTROLA'!R221="NE",IF(LEN('ÚHRADOVÝ KATALOG VZP - ZP'!B221)=0,UPPER('ÚHRADOVÝ KATALOG VZP - ZP'!A221),UPPER('ÚHRADOVÝ KATALOG VZP - ZP'!B221)),"")</f>
        <v/>
      </c>
      <c r="B217" s="33" t="str">
        <f>IF(LEN('ÚHRADOVÝ KATALOG VZP - ZP'!C221)&gt;0,UPPER(SUBSTITUTE('ÚHRADOVÝ KATALOG VZP - ZP'!C221,CHAR(10)," ")),"")</f>
        <v/>
      </c>
      <c r="C217" s="33" t="str">
        <f>IF(LEN('ÚHRADOVÝ KATALOG VZP - ZP'!D221)&gt;0,UPPER(SUBSTITUTE('ÚHRADOVÝ KATALOG VZP - ZP'!D221,CHAR(10)," ")),"")</f>
        <v/>
      </c>
      <c r="D217" s="33" t="str">
        <f>IF(LEN('ÚHRADOVÝ KATALOG VZP - ZP'!F221)&gt;0,UPPER('ÚHRADOVÝ KATALOG VZP - ZP'!F221),"")</f>
        <v/>
      </c>
      <c r="E217" s="33" t="str">
        <f>IF(LEN('ÚHRADOVÝ KATALOG VZP - ZP'!E221)&gt;0,UPPER('ÚHRADOVÝ KATALOG VZP - ZP'!E221),"")</f>
        <v/>
      </c>
      <c r="F217" s="33" t="str">
        <f>IF(LEN('ÚHRADOVÝ KATALOG VZP - ZP'!G221)&gt;0,UPPER('ÚHRADOVÝ KATALOG VZP - ZP'!G221),"")</f>
        <v/>
      </c>
      <c r="G217" s="33" t="str">
        <f>IF(LEN('ÚHRADOVÝ KATALOG VZP - ZP'!H221)&gt;0,UPPER('ÚHRADOVÝ KATALOG VZP - ZP'!H221),"")</f>
        <v/>
      </c>
      <c r="H217" s="33" t="str">
        <f>IF(LEN('ÚHRADOVÝ KATALOG VZP - ZP'!I221)&gt;0,UPPER('ÚHRADOVÝ KATALOG VZP - ZP'!I221),"")</f>
        <v/>
      </c>
      <c r="I217" s="19" t="str">
        <f>IF(LEN(KL!N217)&gt;0,ROUND(UPPER(KL!N217),2),"")</f>
        <v/>
      </c>
      <c r="J217" s="19" t="str">
        <f>IF('ÚHRADOVÝ KATALOG VZP - ZP'!N221&gt;0,ROUND(UPPER('ÚHRADOVÝ KATALOG VZP - ZP'!N221),2),"")</f>
        <v/>
      </c>
      <c r="K217" s="19"/>
      <c r="L217" s="33"/>
      <c r="M217" s="33"/>
      <c r="N217" s="33"/>
      <c r="O217" s="19"/>
      <c r="P217" s="33"/>
      <c r="Q217" s="33"/>
      <c r="R217" s="33"/>
      <c r="S217" s="33"/>
      <c r="T217" s="33" t="str">
        <f>IF(LEN(KL!P217)&gt;0,UPPER(KL!P217),"")</f>
        <v/>
      </c>
      <c r="U217" s="33"/>
      <c r="V217" s="19"/>
      <c r="W217" s="33" t="str">
        <f>IF(LEN('ÚHRADOVÝ KATALOG VZP - ZP'!Q221)&gt;0,UPPER('ÚHRADOVÝ KATALOG VZP - ZP'!Q221),"")</f>
        <v/>
      </c>
      <c r="X217" s="19"/>
      <c r="Y217" s="19"/>
      <c r="Z217" s="33" t="str">
        <f>IF(LEN('ÚHRADOVÝ KATALOG VZP - ZP'!P221)&gt;0,UPPER('ÚHRADOVÝ KATALOG VZP - ZP'!P221),"")</f>
        <v/>
      </c>
      <c r="AA217" s="33"/>
      <c r="AB217" s="33" t="str">
        <f>IF(LEN('ÚHRADOVÝ KATALOG VZP - ZP'!K221)&gt;0,UPPER('ÚHRADOVÝ KATALOG VZP - ZP'!K221),"")</f>
        <v/>
      </c>
      <c r="AC217" s="19" t="str">
        <f>IF(LEN('ÚHRADOVÝ KATALOG VZP - ZP'!L221)&gt;0,UPPER('ÚHRADOVÝ KATALOG VZP - ZP'!L221),"")</f>
        <v/>
      </c>
      <c r="AD217" s="19" t="str">
        <f>IF(LEN('ÚHRADOVÝ KATALOG VZP - ZP'!J221)&gt;0,UPPER('ÚHRADOVÝ KATALOG VZP - ZP'!J221),"")</f>
        <v/>
      </c>
      <c r="AE217" s="33"/>
      <c r="AF217" s="33"/>
      <c r="AG217" s="33" t="str">
        <f>IF(LEN('ÚHRADOVÝ KATALOG VZP - ZP'!M221)&gt;0,UPPER('ÚHRADOVÝ KATALOG VZP - ZP'!M221),"")</f>
        <v/>
      </c>
      <c r="AH217" s="33"/>
      <c r="AI217" s="33"/>
      <c r="AJ217" s="33"/>
    </row>
    <row r="218" spans="1:36" s="18" customFormat="1" x14ac:dyDescent="0.2">
      <c r="A218" s="33" t="str">
        <f>IF('VZP - KONTROLA'!R222="NE",IF(LEN('ÚHRADOVÝ KATALOG VZP - ZP'!B222)=0,UPPER('ÚHRADOVÝ KATALOG VZP - ZP'!A222),UPPER('ÚHRADOVÝ KATALOG VZP - ZP'!B222)),"")</f>
        <v/>
      </c>
      <c r="B218" s="33" t="str">
        <f>IF(LEN('ÚHRADOVÝ KATALOG VZP - ZP'!C222)&gt;0,UPPER(SUBSTITUTE('ÚHRADOVÝ KATALOG VZP - ZP'!C222,CHAR(10)," ")),"")</f>
        <v/>
      </c>
      <c r="C218" s="33" t="str">
        <f>IF(LEN('ÚHRADOVÝ KATALOG VZP - ZP'!D222)&gt;0,UPPER(SUBSTITUTE('ÚHRADOVÝ KATALOG VZP - ZP'!D222,CHAR(10)," ")),"")</f>
        <v/>
      </c>
      <c r="D218" s="33" t="str">
        <f>IF(LEN('ÚHRADOVÝ KATALOG VZP - ZP'!F222)&gt;0,UPPER('ÚHRADOVÝ KATALOG VZP - ZP'!F222),"")</f>
        <v/>
      </c>
      <c r="E218" s="33" t="str">
        <f>IF(LEN('ÚHRADOVÝ KATALOG VZP - ZP'!E222)&gt;0,UPPER('ÚHRADOVÝ KATALOG VZP - ZP'!E222),"")</f>
        <v/>
      </c>
      <c r="F218" s="33" t="str">
        <f>IF(LEN('ÚHRADOVÝ KATALOG VZP - ZP'!G222)&gt;0,UPPER('ÚHRADOVÝ KATALOG VZP - ZP'!G222),"")</f>
        <v/>
      </c>
      <c r="G218" s="33" t="str">
        <f>IF(LEN('ÚHRADOVÝ KATALOG VZP - ZP'!H222)&gt;0,UPPER('ÚHRADOVÝ KATALOG VZP - ZP'!H222),"")</f>
        <v/>
      </c>
      <c r="H218" s="33" t="str">
        <f>IF(LEN('ÚHRADOVÝ KATALOG VZP - ZP'!I222)&gt;0,UPPER('ÚHRADOVÝ KATALOG VZP - ZP'!I222),"")</f>
        <v/>
      </c>
      <c r="I218" s="19" t="str">
        <f>IF(LEN(KL!N218)&gt;0,ROUND(UPPER(KL!N218),2),"")</f>
        <v/>
      </c>
      <c r="J218" s="19" t="str">
        <f>IF('ÚHRADOVÝ KATALOG VZP - ZP'!N222&gt;0,ROUND(UPPER('ÚHRADOVÝ KATALOG VZP - ZP'!N222),2),"")</f>
        <v/>
      </c>
      <c r="K218" s="19"/>
      <c r="L218" s="33"/>
      <c r="M218" s="33"/>
      <c r="N218" s="33"/>
      <c r="O218" s="19"/>
      <c r="P218" s="33"/>
      <c r="Q218" s="33"/>
      <c r="R218" s="33"/>
      <c r="S218" s="33"/>
      <c r="T218" s="33" t="str">
        <f>IF(LEN(KL!P218)&gt;0,UPPER(KL!P218),"")</f>
        <v/>
      </c>
      <c r="U218" s="33"/>
      <c r="V218" s="19"/>
      <c r="W218" s="33" t="str">
        <f>IF(LEN('ÚHRADOVÝ KATALOG VZP - ZP'!Q222)&gt;0,UPPER('ÚHRADOVÝ KATALOG VZP - ZP'!Q222),"")</f>
        <v/>
      </c>
      <c r="X218" s="19"/>
      <c r="Y218" s="19"/>
      <c r="Z218" s="33" t="str">
        <f>IF(LEN('ÚHRADOVÝ KATALOG VZP - ZP'!P222)&gt;0,UPPER('ÚHRADOVÝ KATALOG VZP - ZP'!P222),"")</f>
        <v/>
      </c>
      <c r="AA218" s="33"/>
      <c r="AB218" s="33" t="str">
        <f>IF(LEN('ÚHRADOVÝ KATALOG VZP - ZP'!K222)&gt;0,UPPER('ÚHRADOVÝ KATALOG VZP - ZP'!K222),"")</f>
        <v/>
      </c>
      <c r="AC218" s="19" t="str">
        <f>IF(LEN('ÚHRADOVÝ KATALOG VZP - ZP'!L222)&gt;0,UPPER('ÚHRADOVÝ KATALOG VZP - ZP'!L222),"")</f>
        <v/>
      </c>
      <c r="AD218" s="19" t="str">
        <f>IF(LEN('ÚHRADOVÝ KATALOG VZP - ZP'!J222)&gt;0,UPPER('ÚHRADOVÝ KATALOG VZP - ZP'!J222),"")</f>
        <v/>
      </c>
      <c r="AE218" s="33"/>
      <c r="AF218" s="33"/>
      <c r="AG218" s="33" t="str">
        <f>IF(LEN('ÚHRADOVÝ KATALOG VZP - ZP'!M222)&gt;0,UPPER('ÚHRADOVÝ KATALOG VZP - ZP'!M222),"")</f>
        <v/>
      </c>
      <c r="AH218" s="33"/>
      <c r="AI218" s="33"/>
      <c r="AJ218" s="33"/>
    </row>
    <row r="219" spans="1:36" s="18" customFormat="1" x14ac:dyDescent="0.2">
      <c r="A219" s="33" t="str">
        <f>IF('VZP - KONTROLA'!R223="NE",IF(LEN('ÚHRADOVÝ KATALOG VZP - ZP'!B223)=0,UPPER('ÚHRADOVÝ KATALOG VZP - ZP'!A223),UPPER('ÚHRADOVÝ KATALOG VZP - ZP'!B223)),"")</f>
        <v/>
      </c>
      <c r="B219" s="33" t="str">
        <f>IF(LEN('ÚHRADOVÝ KATALOG VZP - ZP'!C223)&gt;0,UPPER(SUBSTITUTE('ÚHRADOVÝ KATALOG VZP - ZP'!C223,CHAR(10)," ")),"")</f>
        <v/>
      </c>
      <c r="C219" s="33" t="str">
        <f>IF(LEN('ÚHRADOVÝ KATALOG VZP - ZP'!D223)&gt;0,UPPER(SUBSTITUTE('ÚHRADOVÝ KATALOG VZP - ZP'!D223,CHAR(10)," ")),"")</f>
        <v/>
      </c>
      <c r="D219" s="33" t="str">
        <f>IF(LEN('ÚHRADOVÝ KATALOG VZP - ZP'!F223)&gt;0,UPPER('ÚHRADOVÝ KATALOG VZP - ZP'!F223),"")</f>
        <v/>
      </c>
      <c r="E219" s="33" t="str">
        <f>IF(LEN('ÚHRADOVÝ KATALOG VZP - ZP'!E223)&gt;0,UPPER('ÚHRADOVÝ KATALOG VZP - ZP'!E223),"")</f>
        <v/>
      </c>
      <c r="F219" s="33" t="str">
        <f>IF(LEN('ÚHRADOVÝ KATALOG VZP - ZP'!G223)&gt;0,UPPER('ÚHRADOVÝ KATALOG VZP - ZP'!G223),"")</f>
        <v/>
      </c>
      <c r="G219" s="33" t="str">
        <f>IF(LEN('ÚHRADOVÝ KATALOG VZP - ZP'!H223)&gt;0,UPPER('ÚHRADOVÝ KATALOG VZP - ZP'!H223),"")</f>
        <v/>
      </c>
      <c r="H219" s="33" t="str">
        <f>IF(LEN('ÚHRADOVÝ KATALOG VZP - ZP'!I223)&gt;0,UPPER('ÚHRADOVÝ KATALOG VZP - ZP'!I223),"")</f>
        <v/>
      </c>
      <c r="I219" s="19" t="str">
        <f>IF(LEN(KL!N219)&gt;0,ROUND(UPPER(KL!N219),2),"")</f>
        <v/>
      </c>
      <c r="J219" s="19" t="str">
        <f>IF('ÚHRADOVÝ KATALOG VZP - ZP'!N223&gt;0,ROUND(UPPER('ÚHRADOVÝ KATALOG VZP - ZP'!N223),2),"")</f>
        <v/>
      </c>
      <c r="K219" s="19"/>
      <c r="L219" s="33"/>
      <c r="M219" s="33"/>
      <c r="N219" s="33"/>
      <c r="O219" s="19"/>
      <c r="P219" s="33"/>
      <c r="Q219" s="33"/>
      <c r="R219" s="33"/>
      <c r="S219" s="33"/>
      <c r="T219" s="33" t="str">
        <f>IF(LEN(KL!P219)&gt;0,UPPER(KL!P219),"")</f>
        <v/>
      </c>
      <c r="U219" s="33"/>
      <c r="V219" s="19"/>
      <c r="W219" s="33" t="str">
        <f>IF(LEN('ÚHRADOVÝ KATALOG VZP - ZP'!Q223)&gt;0,UPPER('ÚHRADOVÝ KATALOG VZP - ZP'!Q223),"")</f>
        <v/>
      </c>
      <c r="X219" s="19"/>
      <c r="Y219" s="19"/>
      <c r="Z219" s="33" t="str">
        <f>IF(LEN('ÚHRADOVÝ KATALOG VZP - ZP'!P223)&gt;0,UPPER('ÚHRADOVÝ KATALOG VZP - ZP'!P223),"")</f>
        <v/>
      </c>
      <c r="AA219" s="33"/>
      <c r="AB219" s="33" t="str">
        <f>IF(LEN('ÚHRADOVÝ KATALOG VZP - ZP'!K223)&gt;0,UPPER('ÚHRADOVÝ KATALOG VZP - ZP'!K223),"")</f>
        <v/>
      </c>
      <c r="AC219" s="19" t="str">
        <f>IF(LEN('ÚHRADOVÝ KATALOG VZP - ZP'!L223)&gt;0,UPPER('ÚHRADOVÝ KATALOG VZP - ZP'!L223),"")</f>
        <v/>
      </c>
      <c r="AD219" s="19" t="str">
        <f>IF(LEN('ÚHRADOVÝ KATALOG VZP - ZP'!J223)&gt;0,UPPER('ÚHRADOVÝ KATALOG VZP - ZP'!J223),"")</f>
        <v/>
      </c>
      <c r="AE219" s="33"/>
      <c r="AF219" s="33"/>
      <c r="AG219" s="33" t="str">
        <f>IF(LEN('ÚHRADOVÝ KATALOG VZP - ZP'!M223)&gt;0,UPPER('ÚHRADOVÝ KATALOG VZP - ZP'!M223),"")</f>
        <v/>
      </c>
      <c r="AH219" s="33"/>
      <c r="AI219" s="33"/>
      <c r="AJ219" s="33"/>
    </row>
    <row r="220" spans="1:36" s="18" customFormat="1" x14ac:dyDescent="0.2">
      <c r="A220" s="33" t="str">
        <f>IF('VZP - KONTROLA'!R224="NE",IF(LEN('ÚHRADOVÝ KATALOG VZP - ZP'!B224)=0,UPPER('ÚHRADOVÝ KATALOG VZP - ZP'!A224),UPPER('ÚHRADOVÝ KATALOG VZP - ZP'!B224)),"")</f>
        <v/>
      </c>
      <c r="B220" s="33" t="str">
        <f>IF(LEN('ÚHRADOVÝ KATALOG VZP - ZP'!C224)&gt;0,UPPER(SUBSTITUTE('ÚHRADOVÝ KATALOG VZP - ZP'!C224,CHAR(10)," ")),"")</f>
        <v/>
      </c>
      <c r="C220" s="33" t="str">
        <f>IF(LEN('ÚHRADOVÝ KATALOG VZP - ZP'!D224)&gt;0,UPPER(SUBSTITUTE('ÚHRADOVÝ KATALOG VZP - ZP'!D224,CHAR(10)," ")),"")</f>
        <v/>
      </c>
      <c r="D220" s="33" t="str">
        <f>IF(LEN('ÚHRADOVÝ KATALOG VZP - ZP'!F224)&gt;0,UPPER('ÚHRADOVÝ KATALOG VZP - ZP'!F224),"")</f>
        <v/>
      </c>
      <c r="E220" s="33" t="str">
        <f>IF(LEN('ÚHRADOVÝ KATALOG VZP - ZP'!E224)&gt;0,UPPER('ÚHRADOVÝ KATALOG VZP - ZP'!E224),"")</f>
        <v/>
      </c>
      <c r="F220" s="33" t="str">
        <f>IF(LEN('ÚHRADOVÝ KATALOG VZP - ZP'!G224)&gt;0,UPPER('ÚHRADOVÝ KATALOG VZP - ZP'!G224),"")</f>
        <v/>
      </c>
      <c r="G220" s="33" t="str">
        <f>IF(LEN('ÚHRADOVÝ KATALOG VZP - ZP'!H224)&gt;0,UPPER('ÚHRADOVÝ KATALOG VZP - ZP'!H224),"")</f>
        <v/>
      </c>
      <c r="H220" s="33" t="str">
        <f>IF(LEN('ÚHRADOVÝ KATALOG VZP - ZP'!I224)&gt;0,UPPER('ÚHRADOVÝ KATALOG VZP - ZP'!I224),"")</f>
        <v/>
      </c>
      <c r="I220" s="19" t="str">
        <f>IF(LEN(KL!N220)&gt;0,ROUND(UPPER(KL!N220),2),"")</f>
        <v/>
      </c>
      <c r="J220" s="19" t="str">
        <f>IF('ÚHRADOVÝ KATALOG VZP - ZP'!N224&gt;0,ROUND(UPPER('ÚHRADOVÝ KATALOG VZP - ZP'!N224),2),"")</f>
        <v/>
      </c>
      <c r="K220" s="19"/>
      <c r="L220" s="33"/>
      <c r="M220" s="33"/>
      <c r="N220" s="33"/>
      <c r="O220" s="19"/>
      <c r="P220" s="33"/>
      <c r="Q220" s="33"/>
      <c r="R220" s="33"/>
      <c r="S220" s="33"/>
      <c r="T220" s="33" t="str">
        <f>IF(LEN(KL!P220)&gt;0,UPPER(KL!P220),"")</f>
        <v/>
      </c>
      <c r="U220" s="33"/>
      <c r="V220" s="19"/>
      <c r="W220" s="33" t="str">
        <f>IF(LEN('ÚHRADOVÝ KATALOG VZP - ZP'!Q224)&gt;0,UPPER('ÚHRADOVÝ KATALOG VZP - ZP'!Q224),"")</f>
        <v/>
      </c>
      <c r="X220" s="19"/>
      <c r="Y220" s="19"/>
      <c r="Z220" s="33" t="str">
        <f>IF(LEN('ÚHRADOVÝ KATALOG VZP - ZP'!P224)&gt;0,UPPER('ÚHRADOVÝ KATALOG VZP - ZP'!P224),"")</f>
        <v/>
      </c>
      <c r="AA220" s="33"/>
      <c r="AB220" s="33" t="str">
        <f>IF(LEN('ÚHRADOVÝ KATALOG VZP - ZP'!K224)&gt;0,UPPER('ÚHRADOVÝ KATALOG VZP - ZP'!K224),"")</f>
        <v/>
      </c>
      <c r="AC220" s="19" t="str">
        <f>IF(LEN('ÚHRADOVÝ KATALOG VZP - ZP'!L224)&gt;0,UPPER('ÚHRADOVÝ KATALOG VZP - ZP'!L224),"")</f>
        <v/>
      </c>
      <c r="AD220" s="19" t="str">
        <f>IF(LEN('ÚHRADOVÝ KATALOG VZP - ZP'!J224)&gt;0,UPPER('ÚHRADOVÝ KATALOG VZP - ZP'!J224),"")</f>
        <v/>
      </c>
      <c r="AE220" s="33"/>
      <c r="AF220" s="33"/>
      <c r="AG220" s="33" t="str">
        <f>IF(LEN('ÚHRADOVÝ KATALOG VZP - ZP'!M224)&gt;0,UPPER('ÚHRADOVÝ KATALOG VZP - ZP'!M224),"")</f>
        <v/>
      </c>
      <c r="AH220" s="33"/>
      <c r="AI220" s="33"/>
      <c r="AJ220" s="33"/>
    </row>
    <row r="221" spans="1:36" s="18" customFormat="1" x14ac:dyDescent="0.2">
      <c r="A221" s="33" t="str">
        <f>IF('VZP - KONTROLA'!R225="NE",IF(LEN('ÚHRADOVÝ KATALOG VZP - ZP'!B225)=0,UPPER('ÚHRADOVÝ KATALOG VZP - ZP'!A225),UPPER('ÚHRADOVÝ KATALOG VZP - ZP'!B225)),"")</f>
        <v/>
      </c>
      <c r="B221" s="33" t="str">
        <f>IF(LEN('ÚHRADOVÝ KATALOG VZP - ZP'!C225)&gt;0,UPPER(SUBSTITUTE('ÚHRADOVÝ KATALOG VZP - ZP'!C225,CHAR(10)," ")),"")</f>
        <v/>
      </c>
      <c r="C221" s="33" t="str">
        <f>IF(LEN('ÚHRADOVÝ KATALOG VZP - ZP'!D225)&gt;0,UPPER(SUBSTITUTE('ÚHRADOVÝ KATALOG VZP - ZP'!D225,CHAR(10)," ")),"")</f>
        <v/>
      </c>
      <c r="D221" s="33" t="str">
        <f>IF(LEN('ÚHRADOVÝ KATALOG VZP - ZP'!F225)&gt;0,UPPER('ÚHRADOVÝ KATALOG VZP - ZP'!F225),"")</f>
        <v/>
      </c>
      <c r="E221" s="33" t="str">
        <f>IF(LEN('ÚHRADOVÝ KATALOG VZP - ZP'!E225)&gt;0,UPPER('ÚHRADOVÝ KATALOG VZP - ZP'!E225),"")</f>
        <v/>
      </c>
      <c r="F221" s="33" t="str">
        <f>IF(LEN('ÚHRADOVÝ KATALOG VZP - ZP'!G225)&gt;0,UPPER('ÚHRADOVÝ KATALOG VZP - ZP'!G225),"")</f>
        <v/>
      </c>
      <c r="G221" s="33" t="str">
        <f>IF(LEN('ÚHRADOVÝ KATALOG VZP - ZP'!H225)&gt;0,UPPER('ÚHRADOVÝ KATALOG VZP - ZP'!H225),"")</f>
        <v/>
      </c>
      <c r="H221" s="33" t="str">
        <f>IF(LEN('ÚHRADOVÝ KATALOG VZP - ZP'!I225)&gt;0,UPPER('ÚHRADOVÝ KATALOG VZP - ZP'!I225),"")</f>
        <v/>
      </c>
      <c r="I221" s="19" t="str">
        <f>IF(LEN(KL!N221)&gt;0,ROUND(UPPER(KL!N221),2),"")</f>
        <v/>
      </c>
      <c r="J221" s="19" t="str">
        <f>IF('ÚHRADOVÝ KATALOG VZP - ZP'!N225&gt;0,ROUND(UPPER('ÚHRADOVÝ KATALOG VZP - ZP'!N225),2),"")</f>
        <v/>
      </c>
      <c r="K221" s="19"/>
      <c r="L221" s="33"/>
      <c r="M221" s="33"/>
      <c r="N221" s="33"/>
      <c r="O221" s="19"/>
      <c r="P221" s="33"/>
      <c r="Q221" s="33"/>
      <c r="R221" s="33"/>
      <c r="S221" s="33"/>
      <c r="T221" s="33" t="str">
        <f>IF(LEN(KL!P221)&gt;0,UPPER(KL!P221),"")</f>
        <v/>
      </c>
      <c r="U221" s="33"/>
      <c r="V221" s="19"/>
      <c r="W221" s="33" t="str">
        <f>IF(LEN('ÚHRADOVÝ KATALOG VZP - ZP'!Q225)&gt;0,UPPER('ÚHRADOVÝ KATALOG VZP - ZP'!Q225),"")</f>
        <v/>
      </c>
      <c r="X221" s="19"/>
      <c r="Y221" s="19"/>
      <c r="Z221" s="33" t="str">
        <f>IF(LEN('ÚHRADOVÝ KATALOG VZP - ZP'!P225)&gt;0,UPPER('ÚHRADOVÝ KATALOG VZP - ZP'!P225),"")</f>
        <v/>
      </c>
      <c r="AA221" s="33"/>
      <c r="AB221" s="33" t="str">
        <f>IF(LEN('ÚHRADOVÝ KATALOG VZP - ZP'!K225)&gt;0,UPPER('ÚHRADOVÝ KATALOG VZP - ZP'!K225),"")</f>
        <v/>
      </c>
      <c r="AC221" s="19" t="str">
        <f>IF(LEN('ÚHRADOVÝ KATALOG VZP - ZP'!L225)&gt;0,UPPER('ÚHRADOVÝ KATALOG VZP - ZP'!L225),"")</f>
        <v/>
      </c>
      <c r="AD221" s="19" t="str">
        <f>IF(LEN('ÚHRADOVÝ KATALOG VZP - ZP'!J225)&gt;0,UPPER('ÚHRADOVÝ KATALOG VZP - ZP'!J225),"")</f>
        <v/>
      </c>
      <c r="AE221" s="33"/>
      <c r="AF221" s="33"/>
      <c r="AG221" s="33" t="str">
        <f>IF(LEN('ÚHRADOVÝ KATALOG VZP - ZP'!M225)&gt;0,UPPER('ÚHRADOVÝ KATALOG VZP - ZP'!M225),"")</f>
        <v/>
      </c>
      <c r="AH221" s="33"/>
      <c r="AI221" s="33"/>
      <c r="AJ221" s="33"/>
    </row>
    <row r="222" spans="1:36" s="18" customFormat="1" x14ac:dyDescent="0.2">
      <c r="A222" s="33" t="str">
        <f>IF('VZP - KONTROLA'!R226="NE",IF(LEN('ÚHRADOVÝ KATALOG VZP - ZP'!B226)=0,UPPER('ÚHRADOVÝ KATALOG VZP - ZP'!A226),UPPER('ÚHRADOVÝ KATALOG VZP - ZP'!B226)),"")</f>
        <v/>
      </c>
      <c r="B222" s="33" t="str">
        <f>IF(LEN('ÚHRADOVÝ KATALOG VZP - ZP'!C226)&gt;0,UPPER(SUBSTITUTE('ÚHRADOVÝ KATALOG VZP - ZP'!C226,CHAR(10)," ")),"")</f>
        <v/>
      </c>
      <c r="C222" s="33" t="str">
        <f>IF(LEN('ÚHRADOVÝ KATALOG VZP - ZP'!D226)&gt;0,UPPER(SUBSTITUTE('ÚHRADOVÝ KATALOG VZP - ZP'!D226,CHAR(10)," ")),"")</f>
        <v/>
      </c>
      <c r="D222" s="33" t="str">
        <f>IF(LEN('ÚHRADOVÝ KATALOG VZP - ZP'!F226)&gt;0,UPPER('ÚHRADOVÝ KATALOG VZP - ZP'!F226),"")</f>
        <v/>
      </c>
      <c r="E222" s="33" t="str">
        <f>IF(LEN('ÚHRADOVÝ KATALOG VZP - ZP'!E226)&gt;0,UPPER('ÚHRADOVÝ KATALOG VZP - ZP'!E226),"")</f>
        <v/>
      </c>
      <c r="F222" s="33" t="str">
        <f>IF(LEN('ÚHRADOVÝ KATALOG VZP - ZP'!G226)&gt;0,UPPER('ÚHRADOVÝ KATALOG VZP - ZP'!G226),"")</f>
        <v/>
      </c>
      <c r="G222" s="33" t="str">
        <f>IF(LEN('ÚHRADOVÝ KATALOG VZP - ZP'!H226)&gt;0,UPPER('ÚHRADOVÝ KATALOG VZP - ZP'!H226),"")</f>
        <v/>
      </c>
      <c r="H222" s="33" t="str">
        <f>IF(LEN('ÚHRADOVÝ KATALOG VZP - ZP'!I226)&gt;0,UPPER('ÚHRADOVÝ KATALOG VZP - ZP'!I226),"")</f>
        <v/>
      </c>
      <c r="I222" s="19" t="str">
        <f>IF(LEN(KL!N222)&gt;0,ROUND(UPPER(KL!N222),2),"")</f>
        <v/>
      </c>
      <c r="J222" s="19" t="str">
        <f>IF('ÚHRADOVÝ KATALOG VZP - ZP'!N226&gt;0,ROUND(UPPER('ÚHRADOVÝ KATALOG VZP - ZP'!N226),2),"")</f>
        <v/>
      </c>
      <c r="K222" s="19"/>
      <c r="L222" s="33"/>
      <c r="M222" s="33"/>
      <c r="N222" s="33"/>
      <c r="O222" s="19"/>
      <c r="P222" s="33"/>
      <c r="Q222" s="33"/>
      <c r="R222" s="33"/>
      <c r="S222" s="33"/>
      <c r="T222" s="33" t="str">
        <f>IF(LEN(KL!P222)&gt;0,UPPER(KL!P222),"")</f>
        <v/>
      </c>
      <c r="U222" s="33"/>
      <c r="V222" s="19"/>
      <c r="W222" s="33" t="str">
        <f>IF(LEN('ÚHRADOVÝ KATALOG VZP - ZP'!Q226)&gt;0,UPPER('ÚHRADOVÝ KATALOG VZP - ZP'!Q226),"")</f>
        <v/>
      </c>
      <c r="X222" s="19"/>
      <c r="Y222" s="19"/>
      <c r="Z222" s="33" t="str">
        <f>IF(LEN('ÚHRADOVÝ KATALOG VZP - ZP'!P226)&gt;0,UPPER('ÚHRADOVÝ KATALOG VZP - ZP'!P226),"")</f>
        <v/>
      </c>
      <c r="AA222" s="33"/>
      <c r="AB222" s="33" t="str">
        <f>IF(LEN('ÚHRADOVÝ KATALOG VZP - ZP'!K226)&gt;0,UPPER('ÚHRADOVÝ KATALOG VZP - ZP'!K226),"")</f>
        <v/>
      </c>
      <c r="AC222" s="19" t="str">
        <f>IF(LEN('ÚHRADOVÝ KATALOG VZP - ZP'!L226)&gt;0,UPPER('ÚHRADOVÝ KATALOG VZP - ZP'!L226),"")</f>
        <v/>
      </c>
      <c r="AD222" s="19" t="str">
        <f>IF(LEN('ÚHRADOVÝ KATALOG VZP - ZP'!J226)&gt;0,UPPER('ÚHRADOVÝ KATALOG VZP - ZP'!J226),"")</f>
        <v/>
      </c>
      <c r="AE222" s="33"/>
      <c r="AF222" s="33"/>
      <c r="AG222" s="33" t="str">
        <f>IF(LEN('ÚHRADOVÝ KATALOG VZP - ZP'!M226)&gt;0,UPPER('ÚHRADOVÝ KATALOG VZP - ZP'!M226),"")</f>
        <v/>
      </c>
      <c r="AH222" s="33"/>
      <c r="AI222" s="33"/>
      <c r="AJ222" s="33"/>
    </row>
    <row r="223" spans="1:36" s="18" customFormat="1" x14ac:dyDescent="0.2">
      <c r="A223" s="33" t="str">
        <f>IF('VZP - KONTROLA'!R227="NE",IF(LEN('ÚHRADOVÝ KATALOG VZP - ZP'!B227)=0,UPPER('ÚHRADOVÝ KATALOG VZP - ZP'!A227),UPPER('ÚHRADOVÝ KATALOG VZP - ZP'!B227)),"")</f>
        <v/>
      </c>
      <c r="B223" s="33" t="str">
        <f>IF(LEN('ÚHRADOVÝ KATALOG VZP - ZP'!C227)&gt;0,UPPER(SUBSTITUTE('ÚHRADOVÝ KATALOG VZP - ZP'!C227,CHAR(10)," ")),"")</f>
        <v/>
      </c>
      <c r="C223" s="33" t="str">
        <f>IF(LEN('ÚHRADOVÝ KATALOG VZP - ZP'!D227)&gt;0,UPPER(SUBSTITUTE('ÚHRADOVÝ KATALOG VZP - ZP'!D227,CHAR(10)," ")),"")</f>
        <v/>
      </c>
      <c r="D223" s="33" t="str">
        <f>IF(LEN('ÚHRADOVÝ KATALOG VZP - ZP'!F227)&gt;0,UPPER('ÚHRADOVÝ KATALOG VZP - ZP'!F227),"")</f>
        <v/>
      </c>
      <c r="E223" s="33" t="str">
        <f>IF(LEN('ÚHRADOVÝ KATALOG VZP - ZP'!E227)&gt;0,UPPER('ÚHRADOVÝ KATALOG VZP - ZP'!E227),"")</f>
        <v/>
      </c>
      <c r="F223" s="33" t="str">
        <f>IF(LEN('ÚHRADOVÝ KATALOG VZP - ZP'!G227)&gt;0,UPPER('ÚHRADOVÝ KATALOG VZP - ZP'!G227),"")</f>
        <v/>
      </c>
      <c r="G223" s="33" t="str">
        <f>IF(LEN('ÚHRADOVÝ KATALOG VZP - ZP'!H227)&gt;0,UPPER('ÚHRADOVÝ KATALOG VZP - ZP'!H227),"")</f>
        <v/>
      </c>
      <c r="H223" s="33" t="str">
        <f>IF(LEN('ÚHRADOVÝ KATALOG VZP - ZP'!I227)&gt;0,UPPER('ÚHRADOVÝ KATALOG VZP - ZP'!I227),"")</f>
        <v/>
      </c>
      <c r="I223" s="19" t="str">
        <f>IF(LEN(KL!N223)&gt;0,ROUND(UPPER(KL!N223),2),"")</f>
        <v/>
      </c>
      <c r="J223" s="19" t="str">
        <f>IF('ÚHRADOVÝ KATALOG VZP - ZP'!N227&gt;0,ROUND(UPPER('ÚHRADOVÝ KATALOG VZP - ZP'!N227),2),"")</f>
        <v/>
      </c>
      <c r="K223" s="19"/>
      <c r="L223" s="33"/>
      <c r="M223" s="33"/>
      <c r="N223" s="33"/>
      <c r="O223" s="19"/>
      <c r="P223" s="33"/>
      <c r="Q223" s="33"/>
      <c r="R223" s="33"/>
      <c r="S223" s="33"/>
      <c r="T223" s="33" t="str">
        <f>IF(LEN(KL!P223)&gt;0,UPPER(KL!P223),"")</f>
        <v/>
      </c>
      <c r="U223" s="33"/>
      <c r="V223" s="19"/>
      <c r="W223" s="33" t="str">
        <f>IF(LEN('ÚHRADOVÝ KATALOG VZP - ZP'!Q227)&gt;0,UPPER('ÚHRADOVÝ KATALOG VZP - ZP'!Q227),"")</f>
        <v/>
      </c>
      <c r="X223" s="19"/>
      <c r="Y223" s="19"/>
      <c r="Z223" s="33" t="str">
        <f>IF(LEN('ÚHRADOVÝ KATALOG VZP - ZP'!P227)&gt;0,UPPER('ÚHRADOVÝ KATALOG VZP - ZP'!P227),"")</f>
        <v/>
      </c>
      <c r="AA223" s="33"/>
      <c r="AB223" s="33" t="str">
        <f>IF(LEN('ÚHRADOVÝ KATALOG VZP - ZP'!K227)&gt;0,UPPER('ÚHRADOVÝ KATALOG VZP - ZP'!K227),"")</f>
        <v/>
      </c>
      <c r="AC223" s="19" t="str">
        <f>IF(LEN('ÚHRADOVÝ KATALOG VZP - ZP'!L227)&gt;0,UPPER('ÚHRADOVÝ KATALOG VZP - ZP'!L227),"")</f>
        <v/>
      </c>
      <c r="AD223" s="19" t="str">
        <f>IF(LEN('ÚHRADOVÝ KATALOG VZP - ZP'!J227)&gt;0,UPPER('ÚHRADOVÝ KATALOG VZP - ZP'!J227),"")</f>
        <v/>
      </c>
      <c r="AE223" s="33"/>
      <c r="AF223" s="33"/>
      <c r="AG223" s="33" t="str">
        <f>IF(LEN('ÚHRADOVÝ KATALOG VZP - ZP'!M227)&gt;0,UPPER('ÚHRADOVÝ KATALOG VZP - ZP'!M227),"")</f>
        <v/>
      </c>
      <c r="AH223" s="33"/>
      <c r="AI223" s="33"/>
      <c r="AJ223" s="33"/>
    </row>
    <row r="224" spans="1:36" s="18" customFormat="1" x14ac:dyDescent="0.2">
      <c r="A224" s="33" t="str">
        <f>IF('VZP - KONTROLA'!R228="NE",IF(LEN('ÚHRADOVÝ KATALOG VZP - ZP'!B228)=0,UPPER('ÚHRADOVÝ KATALOG VZP - ZP'!A228),UPPER('ÚHRADOVÝ KATALOG VZP - ZP'!B228)),"")</f>
        <v/>
      </c>
      <c r="B224" s="33" t="str">
        <f>IF(LEN('ÚHRADOVÝ KATALOG VZP - ZP'!C228)&gt;0,UPPER(SUBSTITUTE('ÚHRADOVÝ KATALOG VZP - ZP'!C228,CHAR(10)," ")),"")</f>
        <v/>
      </c>
      <c r="C224" s="33" t="str">
        <f>IF(LEN('ÚHRADOVÝ KATALOG VZP - ZP'!D228)&gt;0,UPPER(SUBSTITUTE('ÚHRADOVÝ KATALOG VZP - ZP'!D228,CHAR(10)," ")),"")</f>
        <v/>
      </c>
      <c r="D224" s="33" t="str">
        <f>IF(LEN('ÚHRADOVÝ KATALOG VZP - ZP'!F228)&gt;0,UPPER('ÚHRADOVÝ KATALOG VZP - ZP'!F228),"")</f>
        <v/>
      </c>
      <c r="E224" s="33" t="str">
        <f>IF(LEN('ÚHRADOVÝ KATALOG VZP - ZP'!E228)&gt;0,UPPER('ÚHRADOVÝ KATALOG VZP - ZP'!E228),"")</f>
        <v/>
      </c>
      <c r="F224" s="33" t="str">
        <f>IF(LEN('ÚHRADOVÝ KATALOG VZP - ZP'!G228)&gt;0,UPPER('ÚHRADOVÝ KATALOG VZP - ZP'!G228),"")</f>
        <v/>
      </c>
      <c r="G224" s="33" t="str">
        <f>IF(LEN('ÚHRADOVÝ KATALOG VZP - ZP'!H228)&gt;0,UPPER('ÚHRADOVÝ KATALOG VZP - ZP'!H228),"")</f>
        <v/>
      </c>
      <c r="H224" s="33" t="str">
        <f>IF(LEN('ÚHRADOVÝ KATALOG VZP - ZP'!I228)&gt;0,UPPER('ÚHRADOVÝ KATALOG VZP - ZP'!I228),"")</f>
        <v/>
      </c>
      <c r="I224" s="19" t="str">
        <f>IF(LEN(KL!N224)&gt;0,ROUND(UPPER(KL!N224),2),"")</f>
        <v/>
      </c>
      <c r="J224" s="19" t="str">
        <f>IF('ÚHRADOVÝ KATALOG VZP - ZP'!N228&gt;0,ROUND(UPPER('ÚHRADOVÝ KATALOG VZP - ZP'!N228),2),"")</f>
        <v/>
      </c>
      <c r="K224" s="19"/>
      <c r="L224" s="33"/>
      <c r="M224" s="33"/>
      <c r="N224" s="33"/>
      <c r="O224" s="19"/>
      <c r="P224" s="33"/>
      <c r="Q224" s="33"/>
      <c r="R224" s="33"/>
      <c r="S224" s="33"/>
      <c r="T224" s="33" t="str">
        <f>IF(LEN(KL!P224)&gt;0,UPPER(KL!P224),"")</f>
        <v/>
      </c>
      <c r="U224" s="33"/>
      <c r="V224" s="19"/>
      <c r="W224" s="33" t="str">
        <f>IF(LEN('ÚHRADOVÝ KATALOG VZP - ZP'!Q228)&gt;0,UPPER('ÚHRADOVÝ KATALOG VZP - ZP'!Q228),"")</f>
        <v/>
      </c>
      <c r="X224" s="19"/>
      <c r="Y224" s="19"/>
      <c r="Z224" s="33" t="str">
        <f>IF(LEN('ÚHRADOVÝ KATALOG VZP - ZP'!P228)&gt;0,UPPER('ÚHRADOVÝ KATALOG VZP - ZP'!P228),"")</f>
        <v/>
      </c>
      <c r="AA224" s="33"/>
      <c r="AB224" s="33" t="str">
        <f>IF(LEN('ÚHRADOVÝ KATALOG VZP - ZP'!K228)&gt;0,UPPER('ÚHRADOVÝ KATALOG VZP - ZP'!K228),"")</f>
        <v/>
      </c>
      <c r="AC224" s="19" t="str">
        <f>IF(LEN('ÚHRADOVÝ KATALOG VZP - ZP'!L228)&gt;0,UPPER('ÚHRADOVÝ KATALOG VZP - ZP'!L228),"")</f>
        <v/>
      </c>
      <c r="AD224" s="19" t="str">
        <f>IF(LEN('ÚHRADOVÝ KATALOG VZP - ZP'!J228)&gt;0,UPPER('ÚHRADOVÝ KATALOG VZP - ZP'!J228),"")</f>
        <v/>
      </c>
      <c r="AE224" s="33"/>
      <c r="AF224" s="33"/>
      <c r="AG224" s="33" t="str">
        <f>IF(LEN('ÚHRADOVÝ KATALOG VZP - ZP'!M228)&gt;0,UPPER('ÚHRADOVÝ KATALOG VZP - ZP'!M228),"")</f>
        <v/>
      </c>
      <c r="AH224" s="33"/>
      <c r="AI224" s="33"/>
      <c r="AJ224" s="33"/>
    </row>
    <row r="225" spans="1:36" s="18" customFormat="1" x14ac:dyDescent="0.2">
      <c r="A225" s="33" t="str">
        <f>IF('VZP - KONTROLA'!R229="NE",IF(LEN('ÚHRADOVÝ KATALOG VZP - ZP'!B229)=0,UPPER('ÚHRADOVÝ KATALOG VZP - ZP'!A229),UPPER('ÚHRADOVÝ KATALOG VZP - ZP'!B229)),"")</f>
        <v/>
      </c>
      <c r="B225" s="33" t="str">
        <f>IF(LEN('ÚHRADOVÝ KATALOG VZP - ZP'!C229)&gt;0,UPPER(SUBSTITUTE('ÚHRADOVÝ KATALOG VZP - ZP'!C229,CHAR(10)," ")),"")</f>
        <v/>
      </c>
      <c r="C225" s="33" t="str">
        <f>IF(LEN('ÚHRADOVÝ KATALOG VZP - ZP'!D229)&gt;0,UPPER(SUBSTITUTE('ÚHRADOVÝ KATALOG VZP - ZP'!D229,CHAR(10)," ")),"")</f>
        <v/>
      </c>
      <c r="D225" s="33" t="str">
        <f>IF(LEN('ÚHRADOVÝ KATALOG VZP - ZP'!F229)&gt;0,UPPER('ÚHRADOVÝ KATALOG VZP - ZP'!F229),"")</f>
        <v/>
      </c>
      <c r="E225" s="33" t="str">
        <f>IF(LEN('ÚHRADOVÝ KATALOG VZP - ZP'!E229)&gt;0,UPPER('ÚHRADOVÝ KATALOG VZP - ZP'!E229),"")</f>
        <v/>
      </c>
      <c r="F225" s="33" t="str">
        <f>IF(LEN('ÚHRADOVÝ KATALOG VZP - ZP'!G229)&gt;0,UPPER('ÚHRADOVÝ KATALOG VZP - ZP'!G229),"")</f>
        <v/>
      </c>
      <c r="G225" s="33" t="str">
        <f>IF(LEN('ÚHRADOVÝ KATALOG VZP - ZP'!H229)&gt;0,UPPER('ÚHRADOVÝ KATALOG VZP - ZP'!H229),"")</f>
        <v/>
      </c>
      <c r="H225" s="33" t="str">
        <f>IF(LEN('ÚHRADOVÝ KATALOG VZP - ZP'!I229)&gt;0,UPPER('ÚHRADOVÝ KATALOG VZP - ZP'!I229),"")</f>
        <v/>
      </c>
      <c r="I225" s="19" t="str">
        <f>IF(LEN(KL!N225)&gt;0,ROUND(UPPER(KL!N225),2),"")</f>
        <v/>
      </c>
      <c r="J225" s="19" t="str">
        <f>IF('ÚHRADOVÝ KATALOG VZP - ZP'!N229&gt;0,ROUND(UPPER('ÚHRADOVÝ KATALOG VZP - ZP'!N229),2),"")</f>
        <v/>
      </c>
      <c r="K225" s="19"/>
      <c r="L225" s="33"/>
      <c r="M225" s="33"/>
      <c r="N225" s="33"/>
      <c r="O225" s="19"/>
      <c r="P225" s="33"/>
      <c r="Q225" s="33"/>
      <c r="R225" s="33"/>
      <c r="S225" s="33"/>
      <c r="T225" s="33" t="str">
        <f>IF(LEN(KL!P225)&gt;0,UPPER(KL!P225),"")</f>
        <v/>
      </c>
      <c r="U225" s="33"/>
      <c r="V225" s="19"/>
      <c r="W225" s="33" t="str">
        <f>IF(LEN('ÚHRADOVÝ KATALOG VZP - ZP'!Q229)&gt;0,UPPER('ÚHRADOVÝ KATALOG VZP - ZP'!Q229),"")</f>
        <v/>
      </c>
      <c r="X225" s="19"/>
      <c r="Y225" s="19"/>
      <c r="Z225" s="33" t="str">
        <f>IF(LEN('ÚHRADOVÝ KATALOG VZP - ZP'!P229)&gt;0,UPPER('ÚHRADOVÝ KATALOG VZP - ZP'!P229),"")</f>
        <v/>
      </c>
      <c r="AA225" s="33"/>
      <c r="AB225" s="33" t="str">
        <f>IF(LEN('ÚHRADOVÝ KATALOG VZP - ZP'!K229)&gt;0,UPPER('ÚHRADOVÝ KATALOG VZP - ZP'!K229),"")</f>
        <v/>
      </c>
      <c r="AC225" s="19" t="str">
        <f>IF(LEN('ÚHRADOVÝ KATALOG VZP - ZP'!L229)&gt;0,UPPER('ÚHRADOVÝ KATALOG VZP - ZP'!L229),"")</f>
        <v/>
      </c>
      <c r="AD225" s="19" t="str">
        <f>IF(LEN('ÚHRADOVÝ KATALOG VZP - ZP'!J229)&gt;0,UPPER('ÚHRADOVÝ KATALOG VZP - ZP'!J229),"")</f>
        <v/>
      </c>
      <c r="AE225" s="33"/>
      <c r="AF225" s="33"/>
      <c r="AG225" s="33" t="str">
        <f>IF(LEN('ÚHRADOVÝ KATALOG VZP - ZP'!M229)&gt;0,UPPER('ÚHRADOVÝ KATALOG VZP - ZP'!M229),"")</f>
        <v/>
      </c>
      <c r="AH225" s="33"/>
      <c r="AI225" s="33"/>
      <c r="AJ225" s="33"/>
    </row>
    <row r="226" spans="1:36" s="18" customFormat="1" x14ac:dyDescent="0.2">
      <c r="A226" s="33" t="str">
        <f>IF('VZP - KONTROLA'!R230="NE",IF(LEN('ÚHRADOVÝ KATALOG VZP - ZP'!B230)=0,UPPER('ÚHRADOVÝ KATALOG VZP - ZP'!A230),UPPER('ÚHRADOVÝ KATALOG VZP - ZP'!B230)),"")</f>
        <v/>
      </c>
      <c r="B226" s="33" t="str">
        <f>IF(LEN('ÚHRADOVÝ KATALOG VZP - ZP'!C230)&gt;0,UPPER(SUBSTITUTE('ÚHRADOVÝ KATALOG VZP - ZP'!C230,CHAR(10)," ")),"")</f>
        <v/>
      </c>
      <c r="C226" s="33" t="str">
        <f>IF(LEN('ÚHRADOVÝ KATALOG VZP - ZP'!D230)&gt;0,UPPER(SUBSTITUTE('ÚHRADOVÝ KATALOG VZP - ZP'!D230,CHAR(10)," ")),"")</f>
        <v/>
      </c>
      <c r="D226" s="33" t="str">
        <f>IF(LEN('ÚHRADOVÝ KATALOG VZP - ZP'!F230)&gt;0,UPPER('ÚHRADOVÝ KATALOG VZP - ZP'!F230),"")</f>
        <v/>
      </c>
      <c r="E226" s="33" t="str">
        <f>IF(LEN('ÚHRADOVÝ KATALOG VZP - ZP'!E230)&gt;0,UPPER('ÚHRADOVÝ KATALOG VZP - ZP'!E230),"")</f>
        <v/>
      </c>
      <c r="F226" s="33" t="str">
        <f>IF(LEN('ÚHRADOVÝ KATALOG VZP - ZP'!G230)&gt;0,UPPER('ÚHRADOVÝ KATALOG VZP - ZP'!G230),"")</f>
        <v/>
      </c>
      <c r="G226" s="33" t="str">
        <f>IF(LEN('ÚHRADOVÝ KATALOG VZP - ZP'!H230)&gt;0,UPPER('ÚHRADOVÝ KATALOG VZP - ZP'!H230),"")</f>
        <v/>
      </c>
      <c r="H226" s="33" t="str">
        <f>IF(LEN('ÚHRADOVÝ KATALOG VZP - ZP'!I230)&gt;0,UPPER('ÚHRADOVÝ KATALOG VZP - ZP'!I230),"")</f>
        <v/>
      </c>
      <c r="I226" s="19" t="str">
        <f>IF(LEN(KL!N226)&gt;0,ROUND(UPPER(KL!N226),2),"")</f>
        <v/>
      </c>
      <c r="J226" s="19" t="str">
        <f>IF('ÚHRADOVÝ KATALOG VZP - ZP'!N230&gt;0,ROUND(UPPER('ÚHRADOVÝ KATALOG VZP - ZP'!N230),2),"")</f>
        <v/>
      </c>
      <c r="K226" s="19"/>
      <c r="L226" s="33"/>
      <c r="M226" s="33"/>
      <c r="N226" s="33"/>
      <c r="O226" s="19"/>
      <c r="P226" s="33"/>
      <c r="Q226" s="33"/>
      <c r="R226" s="33"/>
      <c r="S226" s="33"/>
      <c r="T226" s="33" t="str">
        <f>IF(LEN(KL!P226)&gt;0,UPPER(KL!P226),"")</f>
        <v/>
      </c>
      <c r="U226" s="33"/>
      <c r="V226" s="19"/>
      <c r="W226" s="33" t="str">
        <f>IF(LEN('ÚHRADOVÝ KATALOG VZP - ZP'!Q230)&gt;0,UPPER('ÚHRADOVÝ KATALOG VZP - ZP'!Q230),"")</f>
        <v/>
      </c>
      <c r="X226" s="19"/>
      <c r="Y226" s="19"/>
      <c r="Z226" s="33" t="str">
        <f>IF(LEN('ÚHRADOVÝ KATALOG VZP - ZP'!P230)&gt;0,UPPER('ÚHRADOVÝ KATALOG VZP - ZP'!P230),"")</f>
        <v/>
      </c>
      <c r="AA226" s="33"/>
      <c r="AB226" s="33" t="str">
        <f>IF(LEN('ÚHRADOVÝ KATALOG VZP - ZP'!K230)&gt;0,UPPER('ÚHRADOVÝ KATALOG VZP - ZP'!K230),"")</f>
        <v/>
      </c>
      <c r="AC226" s="19" t="str">
        <f>IF(LEN('ÚHRADOVÝ KATALOG VZP - ZP'!L230)&gt;0,UPPER('ÚHRADOVÝ KATALOG VZP - ZP'!L230),"")</f>
        <v/>
      </c>
      <c r="AD226" s="19" t="str">
        <f>IF(LEN('ÚHRADOVÝ KATALOG VZP - ZP'!J230)&gt;0,UPPER('ÚHRADOVÝ KATALOG VZP - ZP'!J230),"")</f>
        <v/>
      </c>
      <c r="AE226" s="33"/>
      <c r="AF226" s="33"/>
      <c r="AG226" s="33" t="str">
        <f>IF(LEN('ÚHRADOVÝ KATALOG VZP - ZP'!M230)&gt;0,UPPER('ÚHRADOVÝ KATALOG VZP - ZP'!M230),"")</f>
        <v/>
      </c>
      <c r="AH226" s="33"/>
      <c r="AI226" s="33"/>
      <c r="AJ226" s="33"/>
    </row>
    <row r="227" spans="1:36" s="18" customFormat="1" x14ac:dyDescent="0.2">
      <c r="A227" s="33" t="str">
        <f>IF('VZP - KONTROLA'!R231="NE",IF(LEN('ÚHRADOVÝ KATALOG VZP - ZP'!B231)=0,UPPER('ÚHRADOVÝ KATALOG VZP - ZP'!A231),UPPER('ÚHRADOVÝ KATALOG VZP - ZP'!B231)),"")</f>
        <v/>
      </c>
      <c r="B227" s="33" t="str">
        <f>IF(LEN('ÚHRADOVÝ KATALOG VZP - ZP'!C231)&gt;0,UPPER(SUBSTITUTE('ÚHRADOVÝ KATALOG VZP - ZP'!C231,CHAR(10)," ")),"")</f>
        <v/>
      </c>
      <c r="C227" s="33" t="str">
        <f>IF(LEN('ÚHRADOVÝ KATALOG VZP - ZP'!D231)&gt;0,UPPER(SUBSTITUTE('ÚHRADOVÝ KATALOG VZP - ZP'!D231,CHAR(10)," ")),"")</f>
        <v/>
      </c>
      <c r="D227" s="33" t="str">
        <f>IF(LEN('ÚHRADOVÝ KATALOG VZP - ZP'!F231)&gt;0,UPPER('ÚHRADOVÝ KATALOG VZP - ZP'!F231),"")</f>
        <v/>
      </c>
      <c r="E227" s="33" t="str">
        <f>IF(LEN('ÚHRADOVÝ KATALOG VZP - ZP'!E231)&gt;0,UPPER('ÚHRADOVÝ KATALOG VZP - ZP'!E231),"")</f>
        <v/>
      </c>
      <c r="F227" s="33" t="str">
        <f>IF(LEN('ÚHRADOVÝ KATALOG VZP - ZP'!G231)&gt;0,UPPER('ÚHRADOVÝ KATALOG VZP - ZP'!G231),"")</f>
        <v/>
      </c>
      <c r="G227" s="33" t="str">
        <f>IF(LEN('ÚHRADOVÝ KATALOG VZP - ZP'!H231)&gt;0,UPPER('ÚHRADOVÝ KATALOG VZP - ZP'!H231),"")</f>
        <v/>
      </c>
      <c r="H227" s="33" t="str">
        <f>IF(LEN('ÚHRADOVÝ KATALOG VZP - ZP'!I231)&gt;0,UPPER('ÚHRADOVÝ KATALOG VZP - ZP'!I231),"")</f>
        <v/>
      </c>
      <c r="I227" s="19" t="str">
        <f>IF(LEN(KL!N227)&gt;0,ROUND(UPPER(KL!N227),2),"")</f>
        <v/>
      </c>
      <c r="J227" s="19" t="str">
        <f>IF('ÚHRADOVÝ KATALOG VZP - ZP'!N231&gt;0,ROUND(UPPER('ÚHRADOVÝ KATALOG VZP - ZP'!N231),2),"")</f>
        <v/>
      </c>
      <c r="K227" s="19"/>
      <c r="L227" s="33"/>
      <c r="M227" s="33"/>
      <c r="N227" s="33"/>
      <c r="O227" s="19"/>
      <c r="P227" s="33"/>
      <c r="Q227" s="33"/>
      <c r="R227" s="33"/>
      <c r="S227" s="33"/>
      <c r="T227" s="33" t="str">
        <f>IF(LEN(KL!P227)&gt;0,UPPER(KL!P227),"")</f>
        <v/>
      </c>
      <c r="U227" s="33"/>
      <c r="V227" s="19"/>
      <c r="W227" s="33" t="str">
        <f>IF(LEN('ÚHRADOVÝ KATALOG VZP - ZP'!Q231)&gt;0,UPPER('ÚHRADOVÝ KATALOG VZP - ZP'!Q231),"")</f>
        <v/>
      </c>
      <c r="X227" s="19"/>
      <c r="Y227" s="19"/>
      <c r="Z227" s="33" t="str">
        <f>IF(LEN('ÚHRADOVÝ KATALOG VZP - ZP'!P231)&gt;0,UPPER('ÚHRADOVÝ KATALOG VZP - ZP'!P231),"")</f>
        <v/>
      </c>
      <c r="AA227" s="33"/>
      <c r="AB227" s="33" t="str">
        <f>IF(LEN('ÚHRADOVÝ KATALOG VZP - ZP'!K231)&gt;0,UPPER('ÚHRADOVÝ KATALOG VZP - ZP'!K231),"")</f>
        <v/>
      </c>
      <c r="AC227" s="19" t="str">
        <f>IF(LEN('ÚHRADOVÝ KATALOG VZP - ZP'!L231)&gt;0,UPPER('ÚHRADOVÝ KATALOG VZP - ZP'!L231),"")</f>
        <v/>
      </c>
      <c r="AD227" s="19" t="str">
        <f>IF(LEN('ÚHRADOVÝ KATALOG VZP - ZP'!J231)&gt;0,UPPER('ÚHRADOVÝ KATALOG VZP - ZP'!J231),"")</f>
        <v/>
      </c>
      <c r="AE227" s="33"/>
      <c r="AF227" s="33"/>
      <c r="AG227" s="33" t="str">
        <f>IF(LEN('ÚHRADOVÝ KATALOG VZP - ZP'!M231)&gt;0,UPPER('ÚHRADOVÝ KATALOG VZP - ZP'!M231),"")</f>
        <v/>
      </c>
      <c r="AH227" s="33"/>
      <c r="AI227" s="33"/>
      <c r="AJ227" s="33"/>
    </row>
    <row r="228" spans="1:36" s="18" customFormat="1" x14ac:dyDescent="0.2">
      <c r="A228" s="33" t="str">
        <f>IF('VZP - KONTROLA'!R232="NE",IF(LEN('ÚHRADOVÝ KATALOG VZP - ZP'!B232)=0,UPPER('ÚHRADOVÝ KATALOG VZP - ZP'!A232),UPPER('ÚHRADOVÝ KATALOG VZP - ZP'!B232)),"")</f>
        <v/>
      </c>
      <c r="B228" s="33" t="str">
        <f>IF(LEN('ÚHRADOVÝ KATALOG VZP - ZP'!C232)&gt;0,UPPER(SUBSTITUTE('ÚHRADOVÝ KATALOG VZP - ZP'!C232,CHAR(10)," ")),"")</f>
        <v/>
      </c>
      <c r="C228" s="33" t="str">
        <f>IF(LEN('ÚHRADOVÝ KATALOG VZP - ZP'!D232)&gt;0,UPPER(SUBSTITUTE('ÚHRADOVÝ KATALOG VZP - ZP'!D232,CHAR(10)," ")),"")</f>
        <v/>
      </c>
      <c r="D228" s="33" t="str">
        <f>IF(LEN('ÚHRADOVÝ KATALOG VZP - ZP'!F232)&gt;0,UPPER('ÚHRADOVÝ KATALOG VZP - ZP'!F232),"")</f>
        <v/>
      </c>
      <c r="E228" s="33" t="str">
        <f>IF(LEN('ÚHRADOVÝ KATALOG VZP - ZP'!E232)&gt;0,UPPER('ÚHRADOVÝ KATALOG VZP - ZP'!E232),"")</f>
        <v/>
      </c>
      <c r="F228" s="33" t="str">
        <f>IF(LEN('ÚHRADOVÝ KATALOG VZP - ZP'!G232)&gt;0,UPPER('ÚHRADOVÝ KATALOG VZP - ZP'!G232),"")</f>
        <v/>
      </c>
      <c r="G228" s="33" t="str">
        <f>IF(LEN('ÚHRADOVÝ KATALOG VZP - ZP'!H232)&gt;0,UPPER('ÚHRADOVÝ KATALOG VZP - ZP'!H232),"")</f>
        <v/>
      </c>
      <c r="H228" s="33" t="str">
        <f>IF(LEN('ÚHRADOVÝ KATALOG VZP - ZP'!I232)&gt;0,UPPER('ÚHRADOVÝ KATALOG VZP - ZP'!I232),"")</f>
        <v/>
      </c>
      <c r="I228" s="19" t="str">
        <f>IF(LEN(KL!N228)&gt;0,ROUND(UPPER(KL!N228),2),"")</f>
        <v/>
      </c>
      <c r="J228" s="19" t="str">
        <f>IF('ÚHRADOVÝ KATALOG VZP - ZP'!N232&gt;0,ROUND(UPPER('ÚHRADOVÝ KATALOG VZP - ZP'!N232),2),"")</f>
        <v/>
      </c>
      <c r="K228" s="19"/>
      <c r="L228" s="33"/>
      <c r="M228" s="33"/>
      <c r="N228" s="33"/>
      <c r="O228" s="19"/>
      <c r="P228" s="33"/>
      <c r="Q228" s="33"/>
      <c r="R228" s="33"/>
      <c r="S228" s="33"/>
      <c r="T228" s="33" t="str">
        <f>IF(LEN(KL!P228)&gt;0,UPPER(KL!P228),"")</f>
        <v/>
      </c>
      <c r="U228" s="33"/>
      <c r="V228" s="19"/>
      <c r="W228" s="33" t="str">
        <f>IF(LEN('ÚHRADOVÝ KATALOG VZP - ZP'!Q232)&gt;0,UPPER('ÚHRADOVÝ KATALOG VZP - ZP'!Q232),"")</f>
        <v/>
      </c>
      <c r="X228" s="19"/>
      <c r="Y228" s="19"/>
      <c r="Z228" s="33" t="str">
        <f>IF(LEN('ÚHRADOVÝ KATALOG VZP - ZP'!P232)&gt;0,UPPER('ÚHRADOVÝ KATALOG VZP - ZP'!P232),"")</f>
        <v/>
      </c>
      <c r="AA228" s="33"/>
      <c r="AB228" s="33" t="str">
        <f>IF(LEN('ÚHRADOVÝ KATALOG VZP - ZP'!K232)&gt;0,UPPER('ÚHRADOVÝ KATALOG VZP - ZP'!K232),"")</f>
        <v/>
      </c>
      <c r="AC228" s="19" t="str">
        <f>IF(LEN('ÚHRADOVÝ KATALOG VZP - ZP'!L232)&gt;0,UPPER('ÚHRADOVÝ KATALOG VZP - ZP'!L232),"")</f>
        <v/>
      </c>
      <c r="AD228" s="19" t="str">
        <f>IF(LEN('ÚHRADOVÝ KATALOG VZP - ZP'!J232)&gt;0,UPPER('ÚHRADOVÝ KATALOG VZP - ZP'!J232),"")</f>
        <v/>
      </c>
      <c r="AE228" s="33"/>
      <c r="AF228" s="33"/>
      <c r="AG228" s="33" t="str">
        <f>IF(LEN('ÚHRADOVÝ KATALOG VZP - ZP'!M232)&gt;0,UPPER('ÚHRADOVÝ KATALOG VZP - ZP'!M232),"")</f>
        <v/>
      </c>
      <c r="AH228" s="33"/>
      <c r="AI228" s="33"/>
      <c r="AJ228" s="33"/>
    </row>
    <row r="229" spans="1:36" s="18" customFormat="1" x14ac:dyDescent="0.2">
      <c r="A229" s="33" t="str">
        <f>IF('VZP - KONTROLA'!R233="NE",IF(LEN('ÚHRADOVÝ KATALOG VZP - ZP'!B233)=0,UPPER('ÚHRADOVÝ KATALOG VZP - ZP'!A233),UPPER('ÚHRADOVÝ KATALOG VZP - ZP'!B233)),"")</f>
        <v/>
      </c>
      <c r="B229" s="33" t="str">
        <f>IF(LEN('ÚHRADOVÝ KATALOG VZP - ZP'!C233)&gt;0,UPPER(SUBSTITUTE('ÚHRADOVÝ KATALOG VZP - ZP'!C233,CHAR(10)," ")),"")</f>
        <v/>
      </c>
      <c r="C229" s="33" t="str">
        <f>IF(LEN('ÚHRADOVÝ KATALOG VZP - ZP'!D233)&gt;0,UPPER(SUBSTITUTE('ÚHRADOVÝ KATALOG VZP - ZP'!D233,CHAR(10)," ")),"")</f>
        <v/>
      </c>
      <c r="D229" s="33" t="str">
        <f>IF(LEN('ÚHRADOVÝ KATALOG VZP - ZP'!F233)&gt;0,UPPER('ÚHRADOVÝ KATALOG VZP - ZP'!F233),"")</f>
        <v/>
      </c>
      <c r="E229" s="33" t="str">
        <f>IF(LEN('ÚHRADOVÝ KATALOG VZP - ZP'!E233)&gt;0,UPPER('ÚHRADOVÝ KATALOG VZP - ZP'!E233),"")</f>
        <v/>
      </c>
      <c r="F229" s="33" t="str">
        <f>IF(LEN('ÚHRADOVÝ KATALOG VZP - ZP'!G233)&gt;0,UPPER('ÚHRADOVÝ KATALOG VZP - ZP'!G233),"")</f>
        <v/>
      </c>
      <c r="G229" s="33" t="str">
        <f>IF(LEN('ÚHRADOVÝ KATALOG VZP - ZP'!H233)&gt;0,UPPER('ÚHRADOVÝ KATALOG VZP - ZP'!H233),"")</f>
        <v/>
      </c>
      <c r="H229" s="33" t="str">
        <f>IF(LEN('ÚHRADOVÝ KATALOG VZP - ZP'!I233)&gt;0,UPPER('ÚHRADOVÝ KATALOG VZP - ZP'!I233),"")</f>
        <v/>
      </c>
      <c r="I229" s="19" t="str">
        <f>IF(LEN(KL!N229)&gt;0,ROUND(UPPER(KL!N229),2),"")</f>
        <v/>
      </c>
      <c r="J229" s="19" t="str">
        <f>IF('ÚHRADOVÝ KATALOG VZP - ZP'!N233&gt;0,ROUND(UPPER('ÚHRADOVÝ KATALOG VZP - ZP'!N233),2),"")</f>
        <v/>
      </c>
      <c r="K229" s="19"/>
      <c r="L229" s="33"/>
      <c r="M229" s="33"/>
      <c r="N229" s="33"/>
      <c r="O229" s="19"/>
      <c r="P229" s="33"/>
      <c r="Q229" s="33"/>
      <c r="R229" s="33"/>
      <c r="S229" s="33"/>
      <c r="T229" s="33" t="str">
        <f>IF(LEN(KL!P229)&gt;0,UPPER(KL!P229),"")</f>
        <v/>
      </c>
      <c r="U229" s="33"/>
      <c r="V229" s="19"/>
      <c r="W229" s="33" t="str">
        <f>IF(LEN('ÚHRADOVÝ KATALOG VZP - ZP'!Q233)&gt;0,UPPER('ÚHRADOVÝ KATALOG VZP - ZP'!Q233),"")</f>
        <v/>
      </c>
      <c r="X229" s="19"/>
      <c r="Y229" s="19"/>
      <c r="Z229" s="33" t="str">
        <f>IF(LEN('ÚHRADOVÝ KATALOG VZP - ZP'!P233)&gt;0,UPPER('ÚHRADOVÝ KATALOG VZP - ZP'!P233),"")</f>
        <v/>
      </c>
      <c r="AA229" s="33"/>
      <c r="AB229" s="33" t="str">
        <f>IF(LEN('ÚHRADOVÝ KATALOG VZP - ZP'!K233)&gt;0,UPPER('ÚHRADOVÝ KATALOG VZP - ZP'!K233),"")</f>
        <v/>
      </c>
      <c r="AC229" s="19" t="str">
        <f>IF(LEN('ÚHRADOVÝ KATALOG VZP - ZP'!L233)&gt;0,UPPER('ÚHRADOVÝ KATALOG VZP - ZP'!L233),"")</f>
        <v/>
      </c>
      <c r="AD229" s="19" t="str">
        <f>IF(LEN('ÚHRADOVÝ KATALOG VZP - ZP'!J233)&gt;0,UPPER('ÚHRADOVÝ KATALOG VZP - ZP'!J233),"")</f>
        <v/>
      </c>
      <c r="AE229" s="33"/>
      <c r="AF229" s="33"/>
      <c r="AG229" s="33" t="str">
        <f>IF(LEN('ÚHRADOVÝ KATALOG VZP - ZP'!M233)&gt;0,UPPER('ÚHRADOVÝ KATALOG VZP - ZP'!M233),"")</f>
        <v/>
      </c>
      <c r="AH229" s="33"/>
      <c r="AI229" s="33"/>
      <c r="AJ229" s="33"/>
    </row>
    <row r="230" spans="1:36" s="18" customFormat="1" x14ac:dyDescent="0.2">
      <c r="A230" s="33" t="str">
        <f>IF('VZP - KONTROLA'!R234="NE",IF(LEN('ÚHRADOVÝ KATALOG VZP - ZP'!B234)=0,UPPER('ÚHRADOVÝ KATALOG VZP - ZP'!A234),UPPER('ÚHRADOVÝ KATALOG VZP - ZP'!B234)),"")</f>
        <v/>
      </c>
      <c r="B230" s="33" t="str">
        <f>IF(LEN('ÚHRADOVÝ KATALOG VZP - ZP'!C234)&gt;0,UPPER(SUBSTITUTE('ÚHRADOVÝ KATALOG VZP - ZP'!C234,CHAR(10)," ")),"")</f>
        <v/>
      </c>
      <c r="C230" s="33" t="str">
        <f>IF(LEN('ÚHRADOVÝ KATALOG VZP - ZP'!D234)&gt;0,UPPER(SUBSTITUTE('ÚHRADOVÝ KATALOG VZP - ZP'!D234,CHAR(10)," ")),"")</f>
        <v/>
      </c>
      <c r="D230" s="33" t="str">
        <f>IF(LEN('ÚHRADOVÝ KATALOG VZP - ZP'!F234)&gt;0,UPPER('ÚHRADOVÝ KATALOG VZP - ZP'!F234),"")</f>
        <v/>
      </c>
      <c r="E230" s="33" t="str">
        <f>IF(LEN('ÚHRADOVÝ KATALOG VZP - ZP'!E234)&gt;0,UPPER('ÚHRADOVÝ KATALOG VZP - ZP'!E234),"")</f>
        <v/>
      </c>
      <c r="F230" s="33" t="str">
        <f>IF(LEN('ÚHRADOVÝ KATALOG VZP - ZP'!G234)&gt;0,UPPER('ÚHRADOVÝ KATALOG VZP - ZP'!G234),"")</f>
        <v/>
      </c>
      <c r="G230" s="33" t="str">
        <f>IF(LEN('ÚHRADOVÝ KATALOG VZP - ZP'!H234)&gt;0,UPPER('ÚHRADOVÝ KATALOG VZP - ZP'!H234),"")</f>
        <v/>
      </c>
      <c r="H230" s="33" t="str">
        <f>IF(LEN('ÚHRADOVÝ KATALOG VZP - ZP'!I234)&gt;0,UPPER('ÚHRADOVÝ KATALOG VZP - ZP'!I234),"")</f>
        <v/>
      </c>
      <c r="I230" s="19" t="str">
        <f>IF(LEN(KL!N230)&gt;0,ROUND(UPPER(KL!N230),2),"")</f>
        <v/>
      </c>
      <c r="J230" s="19" t="str">
        <f>IF('ÚHRADOVÝ KATALOG VZP - ZP'!N234&gt;0,ROUND(UPPER('ÚHRADOVÝ KATALOG VZP - ZP'!N234),2),"")</f>
        <v/>
      </c>
      <c r="K230" s="19"/>
      <c r="L230" s="33"/>
      <c r="M230" s="33"/>
      <c r="N230" s="33"/>
      <c r="O230" s="19"/>
      <c r="P230" s="33"/>
      <c r="Q230" s="33"/>
      <c r="R230" s="33"/>
      <c r="S230" s="33"/>
      <c r="T230" s="33" t="str">
        <f>IF(LEN(KL!P230)&gt;0,UPPER(KL!P230),"")</f>
        <v/>
      </c>
      <c r="U230" s="33"/>
      <c r="V230" s="19"/>
      <c r="W230" s="33" t="str">
        <f>IF(LEN('ÚHRADOVÝ KATALOG VZP - ZP'!Q234)&gt;0,UPPER('ÚHRADOVÝ KATALOG VZP - ZP'!Q234),"")</f>
        <v/>
      </c>
      <c r="X230" s="19"/>
      <c r="Y230" s="19"/>
      <c r="Z230" s="33" t="str">
        <f>IF(LEN('ÚHRADOVÝ KATALOG VZP - ZP'!P234)&gt;0,UPPER('ÚHRADOVÝ KATALOG VZP - ZP'!P234),"")</f>
        <v/>
      </c>
      <c r="AA230" s="33"/>
      <c r="AB230" s="33" t="str">
        <f>IF(LEN('ÚHRADOVÝ KATALOG VZP - ZP'!K234)&gt;0,UPPER('ÚHRADOVÝ KATALOG VZP - ZP'!K234),"")</f>
        <v/>
      </c>
      <c r="AC230" s="19" t="str">
        <f>IF(LEN('ÚHRADOVÝ KATALOG VZP - ZP'!L234)&gt;0,UPPER('ÚHRADOVÝ KATALOG VZP - ZP'!L234),"")</f>
        <v/>
      </c>
      <c r="AD230" s="19" t="str">
        <f>IF(LEN('ÚHRADOVÝ KATALOG VZP - ZP'!J234)&gt;0,UPPER('ÚHRADOVÝ KATALOG VZP - ZP'!J234),"")</f>
        <v/>
      </c>
      <c r="AE230" s="33"/>
      <c r="AF230" s="33"/>
      <c r="AG230" s="33" t="str">
        <f>IF(LEN('ÚHRADOVÝ KATALOG VZP - ZP'!M234)&gt;0,UPPER('ÚHRADOVÝ KATALOG VZP - ZP'!M234),"")</f>
        <v/>
      </c>
      <c r="AH230" s="33"/>
      <c r="AI230" s="33"/>
      <c r="AJ230" s="33"/>
    </row>
    <row r="231" spans="1:36" s="18" customFormat="1" x14ac:dyDescent="0.2">
      <c r="A231" s="33" t="str">
        <f>IF('VZP - KONTROLA'!R235="NE",IF(LEN('ÚHRADOVÝ KATALOG VZP - ZP'!B235)=0,UPPER('ÚHRADOVÝ KATALOG VZP - ZP'!A235),UPPER('ÚHRADOVÝ KATALOG VZP - ZP'!B235)),"")</f>
        <v/>
      </c>
      <c r="B231" s="33" t="str">
        <f>IF(LEN('ÚHRADOVÝ KATALOG VZP - ZP'!C235)&gt;0,UPPER(SUBSTITUTE('ÚHRADOVÝ KATALOG VZP - ZP'!C235,CHAR(10)," ")),"")</f>
        <v/>
      </c>
      <c r="C231" s="33" t="str">
        <f>IF(LEN('ÚHRADOVÝ KATALOG VZP - ZP'!D235)&gt;0,UPPER(SUBSTITUTE('ÚHRADOVÝ KATALOG VZP - ZP'!D235,CHAR(10)," ")),"")</f>
        <v/>
      </c>
      <c r="D231" s="33" t="str">
        <f>IF(LEN('ÚHRADOVÝ KATALOG VZP - ZP'!F235)&gt;0,UPPER('ÚHRADOVÝ KATALOG VZP - ZP'!F235),"")</f>
        <v/>
      </c>
      <c r="E231" s="33" t="str">
        <f>IF(LEN('ÚHRADOVÝ KATALOG VZP - ZP'!E235)&gt;0,UPPER('ÚHRADOVÝ KATALOG VZP - ZP'!E235),"")</f>
        <v/>
      </c>
      <c r="F231" s="33" t="str">
        <f>IF(LEN('ÚHRADOVÝ KATALOG VZP - ZP'!G235)&gt;0,UPPER('ÚHRADOVÝ KATALOG VZP - ZP'!G235),"")</f>
        <v/>
      </c>
      <c r="G231" s="33" t="str">
        <f>IF(LEN('ÚHRADOVÝ KATALOG VZP - ZP'!H235)&gt;0,UPPER('ÚHRADOVÝ KATALOG VZP - ZP'!H235),"")</f>
        <v/>
      </c>
      <c r="H231" s="33" t="str">
        <f>IF(LEN('ÚHRADOVÝ KATALOG VZP - ZP'!I235)&gt;0,UPPER('ÚHRADOVÝ KATALOG VZP - ZP'!I235),"")</f>
        <v/>
      </c>
      <c r="I231" s="19" t="str">
        <f>IF(LEN(KL!N231)&gt;0,ROUND(UPPER(KL!N231),2),"")</f>
        <v/>
      </c>
      <c r="J231" s="19" t="str">
        <f>IF('ÚHRADOVÝ KATALOG VZP - ZP'!N235&gt;0,ROUND(UPPER('ÚHRADOVÝ KATALOG VZP - ZP'!N235),2),"")</f>
        <v/>
      </c>
      <c r="K231" s="19"/>
      <c r="L231" s="33"/>
      <c r="M231" s="33"/>
      <c r="N231" s="33"/>
      <c r="O231" s="19"/>
      <c r="P231" s="33"/>
      <c r="Q231" s="33"/>
      <c r="R231" s="33"/>
      <c r="S231" s="33"/>
      <c r="T231" s="33" t="str">
        <f>IF(LEN(KL!P231)&gt;0,UPPER(KL!P231),"")</f>
        <v/>
      </c>
      <c r="U231" s="33"/>
      <c r="V231" s="19"/>
      <c r="W231" s="33" t="str">
        <f>IF(LEN('ÚHRADOVÝ KATALOG VZP - ZP'!Q235)&gt;0,UPPER('ÚHRADOVÝ KATALOG VZP - ZP'!Q235),"")</f>
        <v/>
      </c>
      <c r="X231" s="19"/>
      <c r="Y231" s="19"/>
      <c r="Z231" s="33" t="str">
        <f>IF(LEN('ÚHRADOVÝ KATALOG VZP - ZP'!P235)&gt;0,UPPER('ÚHRADOVÝ KATALOG VZP - ZP'!P235),"")</f>
        <v/>
      </c>
      <c r="AA231" s="33"/>
      <c r="AB231" s="33" t="str">
        <f>IF(LEN('ÚHRADOVÝ KATALOG VZP - ZP'!K235)&gt;0,UPPER('ÚHRADOVÝ KATALOG VZP - ZP'!K235),"")</f>
        <v/>
      </c>
      <c r="AC231" s="19" t="str">
        <f>IF(LEN('ÚHRADOVÝ KATALOG VZP - ZP'!L235)&gt;0,UPPER('ÚHRADOVÝ KATALOG VZP - ZP'!L235),"")</f>
        <v/>
      </c>
      <c r="AD231" s="19" t="str">
        <f>IF(LEN('ÚHRADOVÝ KATALOG VZP - ZP'!J235)&gt;0,UPPER('ÚHRADOVÝ KATALOG VZP - ZP'!J235),"")</f>
        <v/>
      </c>
      <c r="AE231" s="33"/>
      <c r="AF231" s="33"/>
      <c r="AG231" s="33" t="str">
        <f>IF(LEN('ÚHRADOVÝ KATALOG VZP - ZP'!M235)&gt;0,UPPER('ÚHRADOVÝ KATALOG VZP - ZP'!M235),"")</f>
        <v/>
      </c>
      <c r="AH231" s="33"/>
      <c r="AI231" s="33"/>
      <c r="AJ231" s="33"/>
    </row>
    <row r="232" spans="1:36" s="18" customFormat="1" x14ac:dyDescent="0.2">
      <c r="A232" s="33" t="str">
        <f>IF('VZP - KONTROLA'!R236="NE",IF(LEN('ÚHRADOVÝ KATALOG VZP - ZP'!B236)=0,UPPER('ÚHRADOVÝ KATALOG VZP - ZP'!A236),UPPER('ÚHRADOVÝ KATALOG VZP - ZP'!B236)),"")</f>
        <v/>
      </c>
      <c r="B232" s="33" t="str">
        <f>IF(LEN('ÚHRADOVÝ KATALOG VZP - ZP'!C236)&gt;0,UPPER(SUBSTITUTE('ÚHRADOVÝ KATALOG VZP - ZP'!C236,CHAR(10)," ")),"")</f>
        <v/>
      </c>
      <c r="C232" s="33" t="str">
        <f>IF(LEN('ÚHRADOVÝ KATALOG VZP - ZP'!D236)&gt;0,UPPER(SUBSTITUTE('ÚHRADOVÝ KATALOG VZP - ZP'!D236,CHAR(10)," ")),"")</f>
        <v/>
      </c>
      <c r="D232" s="33" t="str">
        <f>IF(LEN('ÚHRADOVÝ KATALOG VZP - ZP'!F236)&gt;0,UPPER('ÚHRADOVÝ KATALOG VZP - ZP'!F236),"")</f>
        <v/>
      </c>
      <c r="E232" s="33" t="str">
        <f>IF(LEN('ÚHRADOVÝ KATALOG VZP - ZP'!E236)&gt;0,UPPER('ÚHRADOVÝ KATALOG VZP - ZP'!E236),"")</f>
        <v/>
      </c>
      <c r="F232" s="33" t="str">
        <f>IF(LEN('ÚHRADOVÝ KATALOG VZP - ZP'!G236)&gt;0,UPPER('ÚHRADOVÝ KATALOG VZP - ZP'!G236),"")</f>
        <v/>
      </c>
      <c r="G232" s="33" t="str">
        <f>IF(LEN('ÚHRADOVÝ KATALOG VZP - ZP'!H236)&gt;0,UPPER('ÚHRADOVÝ KATALOG VZP - ZP'!H236),"")</f>
        <v/>
      </c>
      <c r="H232" s="33" t="str">
        <f>IF(LEN('ÚHRADOVÝ KATALOG VZP - ZP'!I236)&gt;0,UPPER('ÚHRADOVÝ KATALOG VZP - ZP'!I236),"")</f>
        <v/>
      </c>
      <c r="I232" s="19" t="str">
        <f>IF(LEN(KL!N232)&gt;0,ROUND(UPPER(KL!N232),2),"")</f>
        <v/>
      </c>
      <c r="J232" s="19" t="str">
        <f>IF('ÚHRADOVÝ KATALOG VZP - ZP'!N236&gt;0,ROUND(UPPER('ÚHRADOVÝ KATALOG VZP - ZP'!N236),2),"")</f>
        <v/>
      </c>
      <c r="K232" s="19"/>
      <c r="L232" s="33"/>
      <c r="M232" s="33"/>
      <c r="N232" s="33"/>
      <c r="O232" s="19"/>
      <c r="P232" s="33"/>
      <c r="Q232" s="33"/>
      <c r="R232" s="33"/>
      <c r="S232" s="33"/>
      <c r="T232" s="33" t="str">
        <f>IF(LEN(KL!P232)&gt;0,UPPER(KL!P232),"")</f>
        <v/>
      </c>
      <c r="U232" s="33"/>
      <c r="V232" s="19"/>
      <c r="W232" s="33" t="str">
        <f>IF(LEN('ÚHRADOVÝ KATALOG VZP - ZP'!Q236)&gt;0,UPPER('ÚHRADOVÝ KATALOG VZP - ZP'!Q236),"")</f>
        <v/>
      </c>
      <c r="X232" s="19"/>
      <c r="Y232" s="19"/>
      <c r="Z232" s="33" t="str">
        <f>IF(LEN('ÚHRADOVÝ KATALOG VZP - ZP'!P236)&gt;0,UPPER('ÚHRADOVÝ KATALOG VZP - ZP'!P236),"")</f>
        <v/>
      </c>
      <c r="AA232" s="33"/>
      <c r="AB232" s="33" t="str">
        <f>IF(LEN('ÚHRADOVÝ KATALOG VZP - ZP'!K236)&gt;0,UPPER('ÚHRADOVÝ KATALOG VZP - ZP'!K236),"")</f>
        <v/>
      </c>
      <c r="AC232" s="19" t="str">
        <f>IF(LEN('ÚHRADOVÝ KATALOG VZP - ZP'!L236)&gt;0,UPPER('ÚHRADOVÝ KATALOG VZP - ZP'!L236),"")</f>
        <v/>
      </c>
      <c r="AD232" s="19" t="str">
        <f>IF(LEN('ÚHRADOVÝ KATALOG VZP - ZP'!J236)&gt;0,UPPER('ÚHRADOVÝ KATALOG VZP - ZP'!J236),"")</f>
        <v/>
      </c>
      <c r="AE232" s="33"/>
      <c r="AF232" s="33"/>
      <c r="AG232" s="33" t="str">
        <f>IF(LEN('ÚHRADOVÝ KATALOG VZP - ZP'!M236)&gt;0,UPPER('ÚHRADOVÝ KATALOG VZP - ZP'!M236),"")</f>
        <v/>
      </c>
      <c r="AH232" s="33"/>
      <c r="AI232" s="33"/>
      <c r="AJ232" s="33"/>
    </row>
    <row r="233" spans="1:36" s="18" customFormat="1" x14ac:dyDescent="0.2">
      <c r="A233" s="33" t="str">
        <f>IF('VZP - KONTROLA'!R237="NE",IF(LEN('ÚHRADOVÝ KATALOG VZP - ZP'!B237)=0,UPPER('ÚHRADOVÝ KATALOG VZP - ZP'!A237),UPPER('ÚHRADOVÝ KATALOG VZP - ZP'!B237)),"")</f>
        <v/>
      </c>
      <c r="B233" s="33" t="str">
        <f>IF(LEN('ÚHRADOVÝ KATALOG VZP - ZP'!C237)&gt;0,UPPER(SUBSTITUTE('ÚHRADOVÝ KATALOG VZP - ZP'!C237,CHAR(10)," ")),"")</f>
        <v/>
      </c>
      <c r="C233" s="33" t="str">
        <f>IF(LEN('ÚHRADOVÝ KATALOG VZP - ZP'!D237)&gt;0,UPPER(SUBSTITUTE('ÚHRADOVÝ KATALOG VZP - ZP'!D237,CHAR(10)," ")),"")</f>
        <v/>
      </c>
      <c r="D233" s="33" t="str">
        <f>IF(LEN('ÚHRADOVÝ KATALOG VZP - ZP'!F237)&gt;0,UPPER('ÚHRADOVÝ KATALOG VZP - ZP'!F237),"")</f>
        <v/>
      </c>
      <c r="E233" s="33" t="str">
        <f>IF(LEN('ÚHRADOVÝ KATALOG VZP - ZP'!E237)&gt;0,UPPER('ÚHRADOVÝ KATALOG VZP - ZP'!E237),"")</f>
        <v/>
      </c>
      <c r="F233" s="33" t="str">
        <f>IF(LEN('ÚHRADOVÝ KATALOG VZP - ZP'!G237)&gt;0,UPPER('ÚHRADOVÝ KATALOG VZP - ZP'!G237),"")</f>
        <v/>
      </c>
      <c r="G233" s="33" t="str">
        <f>IF(LEN('ÚHRADOVÝ KATALOG VZP - ZP'!H237)&gt;0,UPPER('ÚHRADOVÝ KATALOG VZP - ZP'!H237),"")</f>
        <v/>
      </c>
      <c r="H233" s="33" t="str">
        <f>IF(LEN('ÚHRADOVÝ KATALOG VZP - ZP'!I237)&gt;0,UPPER('ÚHRADOVÝ KATALOG VZP - ZP'!I237),"")</f>
        <v/>
      </c>
      <c r="I233" s="19" t="str">
        <f>IF(LEN(KL!N233)&gt;0,ROUND(UPPER(KL!N233),2),"")</f>
        <v/>
      </c>
      <c r="J233" s="19" t="str">
        <f>IF('ÚHRADOVÝ KATALOG VZP - ZP'!N237&gt;0,ROUND(UPPER('ÚHRADOVÝ KATALOG VZP - ZP'!N237),2),"")</f>
        <v/>
      </c>
      <c r="K233" s="19"/>
      <c r="L233" s="33"/>
      <c r="M233" s="33"/>
      <c r="N233" s="33"/>
      <c r="O233" s="19"/>
      <c r="P233" s="33"/>
      <c r="Q233" s="33"/>
      <c r="R233" s="33"/>
      <c r="S233" s="33"/>
      <c r="T233" s="33" t="str">
        <f>IF(LEN(KL!P233)&gt;0,UPPER(KL!P233),"")</f>
        <v/>
      </c>
      <c r="U233" s="33"/>
      <c r="V233" s="19"/>
      <c r="W233" s="33" t="str">
        <f>IF(LEN('ÚHRADOVÝ KATALOG VZP - ZP'!Q237)&gt;0,UPPER('ÚHRADOVÝ KATALOG VZP - ZP'!Q237),"")</f>
        <v/>
      </c>
      <c r="X233" s="19"/>
      <c r="Y233" s="19"/>
      <c r="Z233" s="33" t="str">
        <f>IF(LEN('ÚHRADOVÝ KATALOG VZP - ZP'!P237)&gt;0,UPPER('ÚHRADOVÝ KATALOG VZP - ZP'!P237),"")</f>
        <v/>
      </c>
      <c r="AA233" s="33"/>
      <c r="AB233" s="33" t="str">
        <f>IF(LEN('ÚHRADOVÝ KATALOG VZP - ZP'!K237)&gt;0,UPPER('ÚHRADOVÝ KATALOG VZP - ZP'!K237),"")</f>
        <v/>
      </c>
      <c r="AC233" s="19" t="str">
        <f>IF(LEN('ÚHRADOVÝ KATALOG VZP - ZP'!L237)&gt;0,UPPER('ÚHRADOVÝ KATALOG VZP - ZP'!L237),"")</f>
        <v/>
      </c>
      <c r="AD233" s="19" t="str">
        <f>IF(LEN('ÚHRADOVÝ KATALOG VZP - ZP'!J237)&gt;0,UPPER('ÚHRADOVÝ KATALOG VZP - ZP'!J237),"")</f>
        <v/>
      </c>
      <c r="AE233" s="33"/>
      <c r="AF233" s="33"/>
      <c r="AG233" s="33" t="str">
        <f>IF(LEN('ÚHRADOVÝ KATALOG VZP - ZP'!M237)&gt;0,UPPER('ÚHRADOVÝ KATALOG VZP - ZP'!M237),"")</f>
        <v/>
      </c>
      <c r="AH233" s="33"/>
      <c r="AI233" s="33"/>
      <c r="AJ233" s="33"/>
    </row>
    <row r="234" spans="1:36" s="18" customFormat="1" x14ac:dyDescent="0.2">
      <c r="A234" s="33" t="str">
        <f>IF('VZP - KONTROLA'!R238="NE",IF(LEN('ÚHRADOVÝ KATALOG VZP - ZP'!B238)=0,UPPER('ÚHRADOVÝ KATALOG VZP - ZP'!A238),UPPER('ÚHRADOVÝ KATALOG VZP - ZP'!B238)),"")</f>
        <v/>
      </c>
      <c r="B234" s="33" t="str">
        <f>IF(LEN('ÚHRADOVÝ KATALOG VZP - ZP'!C238)&gt;0,UPPER(SUBSTITUTE('ÚHRADOVÝ KATALOG VZP - ZP'!C238,CHAR(10)," ")),"")</f>
        <v/>
      </c>
      <c r="C234" s="33" t="str">
        <f>IF(LEN('ÚHRADOVÝ KATALOG VZP - ZP'!D238)&gt;0,UPPER(SUBSTITUTE('ÚHRADOVÝ KATALOG VZP - ZP'!D238,CHAR(10)," ")),"")</f>
        <v/>
      </c>
      <c r="D234" s="33" t="str">
        <f>IF(LEN('ÚHRADOVÝ KATALOG VZP - ZP'!F238)&gt;0,UPPER('ÚHRADOVÝ KATALOG VZP - ZP'!F238),"")</f>
        <v/>
      </c>
      <c r="E234" s="33" t="str">
        <f>IF(LEN('ÚHRADOVÝ KATALOG VZP - ZP'!E238)&gt;0,UPPER('ÚHRADOVÝ KATALOG VZP - ZP'!E238),"")</f>
        <v/>
      </c>
      <c r="F234" s="33" t="str">
        <f>IF(LEN('ÚHRADOVÝ KATALOG VZP - ZP'!G238)&gt;0,UPPER('ÚHRADOVÝ KATALOG VZP - ZP'!G238),"")</f>
        <v/>
      </c>
      <c r="G234" s="33" t="str">
        <f>IF(LEN('ÚHRADOVÝ KATALOG VZP - ZP'!H238)&gt;0,UPPER('ÚHRADOVÝ KATALOG VZP - ZP'!H238),"")</f>
        <v/>
      </c>
      <c r="H234" s="33" t="str">
        <f>IF(LEN('ÚHRADOVÝ KATALOG VZP - ZP'!I238)&gt;0,UPPER('ÚHRADOVÝ KATALOG VZP - ZP'!I238),"")</f>
        <v/>
      </c>
      <c r="I234" s="19" t="str">
        <f>IF(LEN(KL!N234)&gt;0,ROUND(UPPER(KL!N234),2),"")</f>
        <v/>
      </c>
      <c r="J234" s="19" t="str">
        <f>IF('ÚHRADOVÝ KATALOG VZP - ZP'!N238&gt;0,ROUND(UPPER('ÚHRADOVÝ KATALOG VZP - ZP'!N238),2),"")</f>
        <v/>
      </c>
      <c r="K234" s="19"/>
      <c r="L234" s="33"/>
      <c r="M234" s="33"/>
      <c r="N234" s="33"/>
      <c r="O234" s="19"/>
      <c r="P234" s="33"/>
      <c r="Q234" s="33"/>
      <c r="R234" s="33"/>
      <c r="S234" s="33"/>
      <c r="T234" s="33" t="str">
        <f>IF(LEN(KL!P234)&gt;0,UPPER(KL!P234),"")</f>
        <v/>
      </c>
      <c r="U234" s="33"/>
      <c r="V234" s="19"/>
      <c r="W234" s="33" t="str">
        <f>IF(LEN('ÚHRADOVÝ KATALOG VZP - ZP'!Q238)&gt;0,UPPER('ÚHRADOVÝ KATALOG VZP - ZP'!Q238),"")</f>
        <v/>
      </c>
      <c r="X234" s="19"/>
      <c r="Y234" s="19"/>
      <c r="Z234" s="33" t="str">
        <f>IF(LEN('ÚHRADOVÝ KATALOG VZP - ZP'!P238)&gt;0,UPPER('ÚHRADOVÝ KATALOG VZP - ZP'!P238),"")</f>
        <v/>
      </c>
      <c r="AA234" s="33"/>
      <c r="AB234" s="33" t="str">
        <f>IF(LEN('ÚHRADOVÝ KATALOG VZP - ZP'!K238)&gt;0,UPPER('ÚHRADOVÝ KATALOG VZP - ZP'!K238),"")</f>
        <v/>
      </c>
      <c r="AC234" s="19" t="str">
        <f>IF(LEN('ÚHRADOVÝ KATALOG VZP - ZP'!L238)&gt;0,UPPER('ÚHRADOVÝ KATALOG VZP - ZP'!L238),"")</f>
        <v/>
      </c>
      <c r="AD234" s="19" t="str">
        <f>IF(LEN('ÚHRADOVÝ KATALOG VZP - ZP'!J238)&gt;0,UPPER('ÚHRADOVÝ KATALOG VZP - ZP'!J238),"")</f>
        <v/>
      </c>
      <c r="AE234" s="33"/>
      <c r="AF234" s="33"/>
      <c r="AG234" s="33" t="str">
        <f>IF(LEN('ÚHRADOVÝ KATALOG VZP - ZP'!M238)&gt;0,UPPER('ÚHRADOVÝ KATALOG VZP - ZP'!M238),"")</f>
        <v/>
      </c>
      <c r="AH234" s="33"/>
      <c r="AI234" s="33"/>
      <c r="AJ234" s="33"/>
    </row>
    <row r="235" spans="1:36" s="18" customFormat="1" x14ac:dyDescent="0.2">
      <c r="A235" s="33" t="str">
        <f>IF('VZP - KONTROLA'!R239="NE",IF(LEN('ÚHRADOVÝ KATALOG VZP - ZP'!B239)=0,UPPER('ÚHRADOVÝ KATALOG VZP - ZP'!A239),UPPER('ÚHRADOVÝ KATALOG VZP - ZP'!B239)),"")</f>
        <v/>
      </c>
      <c r="B235" s="33" t="str">
        <f>IF(LEN('ÚHRADOVÝ KATALOG VZP - ZP'!C239)&gt;0,UPPER(SUBSTITUTE('ÚHRADOVÝ KATALOG VZP - ZP'!C239,CHAR(10)," ")),"")</f>
        <v/>
      </c>
      <c r="C235" s="33" t="str">
        <f>IF(LEN('ÚHRADOVÝ KATALOG VZP - ZP'!D239)&gt;0,UPPER(SUBSTITUTE('ÚHRADOVÝ KATALOG VZP - ZP'!D239,CHAR(10)," ")),"")</f>
        <v/>
      </c>
      <c r="D235" s="33" t="str">
        <f>IF(LEN('ÚHRADOVÝ KATALOG VZP - ZP'!F239)&gt;0,UPPER('ÚHRADOVÝ KATALOG VZP - ZP'!F239),"")</f>
        <v/>
      </c>
      <c r="E235" s="33" t="str">
        <f>IF(LEN('ÚHRADOVÝ KATALOG VZP - ZP'!E239)&gt;0,UPPER('ÚHRADOVÝ KATALOG VZP - ZP'!E239),"")</f>
        <v/>
      </c>
      <c r="F235" s="33" t="str">
        <f>IF(LEN('ÚHRADOVÝ KATALOG VZP - ZP'!G239)&gt;0,UPPER('ÚHRADOVÝ KATALOG VZP - ZP'!G239),"")</f>
        <v/>
      </c>
      <c r="G235" s="33" t="str">
        <f>IF(LEN('ÚHRADOVÝ KATALOG VZP - ZP'!H239)&gt;0,UPPER('ÚHRADOVÝ KATALOG VZP - ZP'!H239),"")</f>
        <v/>
      </c>
      <c r="H235" s="33" t="str">
        <f>IF(LEN('ÚHRADOVÝ KATALOG VZP - ZP'!I239)&gt;0,UPPER('ÚHRADOVÝ KATALOG VZP - ZP'!I239),"")</f>
        <v/>
      </c>
      <c r="I235" s="19" t="str">
        <f>IF(LEN(KL!N235)&gt;0,ROUND(UPPER(KL!N235),2),"")</f>
        <v/>
      </c>
      <c r="J235" s="19" t="str">
        <f>IF('ÚHRADOVÝ KATALOG VZP - ZP'!N239&gt;0,ROUND(UPPER('ÚHRADOVÝ KATALOG VZP - ZP'!N239),2),"")</f>
        <v/>
      </c>
      <c r="K235" s="19"/>
      <c r="L235" s="33"/>
      <c r="M235" s="33"/>
      <c r="N235" s="33"/>
      <c r="O235" s="19"/>
      <c r="P235" s="33"/>
      <c r="Q235" s="33"/>
      <c r="R235" s="33"/>
      <c r="S235" s="33"/>
      <c r="T235" s="33" t="str">
        <f>IF(LEN(KL!P235)&gt;0,UPPER(KL!P235),"")</f>
        <v/>
      </c>
      <c r="U235" s="33"/>
      <c r="V235" s="19"/>
      <c r="W235" s="33" t="str">
        <f>IF(LEN('ÚHRADOVÝ KATALOG VZP - ZP'!Q239)&gt;0,UPPER('ÚHRADOVÝ KATALOG VZP - ZP'!Q239),"")</f>
        <v/>
      </c>
      <c r="X235" s="19"/>
      <c r="Y235" s="19"/>
      <c r="Z235" s="33" t="str">
        <f>IF(LEN('ÚHRADOVÝ KATALOG VZP - ZP'!P239)&gt;0,UPPER('ÚHRADOVÝ KATALOG VZP - ZP'!P239),"")</f>
        <v/>
      </c>
      <c r="AA235" s="33"/>
      <c r="AB235" s="33" t="str">
        <f>IF(LEN('ÚHRADOVÝ KATALOG VZP - ZP'!K239)&gt;0,UPPER('ÚHRADOVÝ KATALOG VZP - ZP'!K239),"")</f>
        <v/>
      </c>
      <c r="AC235" s="19" t="str">
        <f>IF(LEN('ÚHRADOVÝ KATALOG VZP - ZP'!L239)&gt;0,UPPER('ÚHRADOVÝ KATALOG VZP - ZP'!L239),"")</f>
        <v/>
      </c>
      <c r="AD235" s="19" t="str">
        <f>IF(LEN('ÚHRADOVÝ KATALOG VZP - ZP'!J239)&gt;0,UPPER('ÚHRADOVÝ KATALOG VZP - ZP'!J239),"")</f>
        <v/>
      </c>
      <c r="AE235" s="33"/>
      <c r="AF235" s="33"/>
      <c r="AG235" s="33" t="str">
        <f>IF(LEN('ÚHRADOVÝ KATALOG VZP - ZP'!M239)&gt;0,UPPER('ÚHRADOVÝ KATALOG VZP - ZP'!M239),"")</f>
        <v/>
      </c>
      <c r="AH235" s="33"/>
      <c r="AI235" s="33"/>
      <c r="AJ235" s="33"/>
    </row>
    <row r="236" spans="1:36" s="18" customFormat="1" x14ac:dyDescent="0.2">
      <c r="A236" s="33" t="str">
        <f>IF('VZP - KONTROLA'!R240="NE",IF(LEN('ÚHRADOVÝ KATALOG VZP - ZP'!B240)=0,UPPER('ÚHRADOVÝ KATALOG VZP - ZP'!A240),UPPER('ÚHRADOVÝ KATALOG VZP - ZP'!B240)),"")</f>
        <v/>
      </c>
      <c r="B236" s="33" t="str">
        <f>IF(LEN('ÚHRADOVÝ KATALOG VZP - ZP'!C240)&gt;0,UPPER(SUBSTITUTE('ÚHRADOVÝ KATALOG VZP - ZP'!C240,CHAR(10)," ")),"")</f>
        <v/>
      </c>
      <c r="C236" s="33" t="str">
        <f>IF(LEN('ÚHRADOVÝ KATALOG VZP - ZP'!D240)&gt;0,UPPER(SUBSTITUTE('ÚHRADOVÝ KATALOG VZP - ZP'!D240,CHAR(10)," ")),"")</f>
        <v/>
      </c>
      <c r="D236" s="33" t="str">
        <f>IF(LEN('ÚHRADOVÝ KATALOG VZP - ZP'!F240)&gt;0,UPPER('ÚHRADOVÝ KATALOG VZP - ZP'!F240),"")</f>
        <v/>
      </c>
      <c r="E236" s="33" t="str">
        <f>IF(LEN('ÚHRADOVÝ KATALOG VZP - ZP'!E240)&gt;0,UPPER('ÚHRADOVÝ KATALOG VZP - ZP'!E240),"")</f>
        <v/>
      </c>
      <c r="F236" s="33" t="str">
        <f>IF(LEN('ÚHRADOVÝ KATALOG VZP - ZP'!G240)&gt;0,UPPER('ÚHRADOVÝ KATALOG VZP - ZP'!G240),"")</f>
        <v/>
      </c>
      <c r="G236" s="33" t="str">
        <f>IF(LEN('ÚHRADOVÝ KATALOG VZP - ZP'!H240)&gt;0,UPPER('ÚHRADOVÝ KATALOG VZP - ZP'!H240),"")</f>
        <v/>
      </c>
      <c r="H236" s="33" t="str">
        <f>IF(LEN('ÚHRADOVÝ KATALOG VZP - ZP'!I240)&gt;0,UPPER('ÚHRADOVÝ KATALOG VZP - ZP'!I240),"")</f>
        <v/>
      </c>
      <c r="I236" s="19" t="str">
        <f>IF(LEN(KL!N236)&gt;0,ROUND(UPPER(KL!N236),2),"")</f>
        <v/>
      </c>
      <c r="J236" s="19" t="str">
        <f>IF('ÚHRADOVÝ KATALOG VZP - ZP'!N240&gt;0,ROUND(UPPER('ÚHRADOVÝ KATALOG VZP - ZP'!N240),2),"")</f>
        <v/>
      </c>
      <c r="K236" s="19"/>
      <c r="L236" s="33"/>
      <c r="M236" s="33"/>
      <c r="N236" s="33"/>
      <c r="O236" s="19"/>
      <c r="P236" s="33"/>
      <c r="Q236" s="33"/>
      <c r="R236" s="33"/>
      <c r="S236" s="33"/>
      <c r="T236" s="33" t="str">
        <f>IF(LEN(KL!P236)&gt;0,UPPER(KL!P236),"")</f>
        <v/>
      </c>
      <c r="U236" s="33"/>
      <c r="V236" s="19"/>
      <c r="W236" s="33" t="str">
        <f>IF(LEN('ÚHRADOVÝ KATALOG VZP - ZP'!Q240)&gt;0,UPPER('ÚHRADOVÝ KATALOG VZP - ZP'!Q240),"")</f>
        <v/>
      </c>
      <c r="X236" s="19"/>
      <c r="Y236" s="19"/>
      <c r="Z236" s="33" t="str">
        <f>IF(LEN('ÚHRADOVÝ KATALOG VZP - ZP'!P240)&gt;0,UPPER('ÚHRADOVÝ KATALOG VZP - ZP'!P240),"")</f>
        <v/>
      </c>
      <c r="AA236" s="33"/>
      <c r="AB236" s="33" t="str">
        <f>IF(LEN('ÚHRADOVÝ KATALOG VZP - ZP'!K240)&gt;0,UPPER('ÚHRADOVÝ KATALOG VZP - ZP'!K240),"")</f>
        <v/>
      </c>
      <c r="AC236" s="19" t="str">
        <f>IF(LEN('ÚHRADOVÝ KATALOG VZP - ZP'!L240)&gt;0,UPPER('ÚHRADOVÝ KATALOG VZP - ZP'!L240),"")</f>
        <v/>
      </c>
      <c r="AD236" s="19" t="str">
        <f>IF(LEN('ÚHRADOVÝ KATALOG VZP - ZP'!J240)&gt;0,UPPER('ÚHRADOVÝ KATALOG VZP - ZP'!J240),"")</f>
        <v/>
      </c>
      <c r="AE236" s="33"/>
      <c r="AF236" s="33"/>
      <c r="AG236" s="33" t="str">
        <f>IF(LEN('ÚHRADOVÝ KATALOG VZP - ZP'!M240)&gt;0,UPPER('ÚHRADOVÝ KATALOG VZP - ZP'!M240),"")</f>
        <v/>
      </c>
      <c r="AH236" s="33"/>
      <c r="AI236" s="33"/>
      <c r="AJ236" s="33"/>
    </row>
    <row r="237" spans="1:36" s="18" customFormat="1" x14ac:dyDescent="0.2">
      <c r="A237" s="33" t="str">
        <f>IF('VZP - KONTROLA'!R241="NE",IF(LEN('ÚHRADOVÝ KATALOG VZP - ZP'!B241)=0,UPPER('ÚHRADOVÝ KATALOG VZP - ZP'!A241),UPPER('ÚHRADOVÝ KATALOG VZP - ZP'!B241)),"")</f>
        <v/>
      </c>
      <c r="B237" s="33" t="str">
        <f>IF(LEN('ÚHRADOVÝ KATALOG VZP - ZP'!C241)&gt;0,UPPER(SUBSTITUTE('ÚHRADOVÝ KATALOG VZP - ZP'!C241,CHAR(10)," ")),"")</f>
        <v/>
      </c>
      <c r="C237" s="33" t="str">
        <f>IF(LEN('ÚHRADOVÝ KATALOG VZP - ZP'!D241)&gt;0,UPPER(SUBSTITUTE('ÚHRADOVÝ KATALOG VZP - ZP'!D241,CHAR(10)," ")),"")</f>
        <v/>
      </c>
      <c r="D237" s="33" t="str">
        <f>IF(LEN('ÚHRADOVÝ KATALOG VZP - ZP'!F241)&gt;0,UPPER('ÚHRADOVÝ KATALOG VZP - ZP'!F241),"")</f>
        <v/>
      </c>
      <c r="E237" s="33" t="str">
        <f>IF(LEN('ÚHRADOVÝ KATALOG VZP - ZP'!E241)&gt;0,UPPER('ÚHRADOVÝ KATALOG VZP - ZP'!E241),"")</f>
        <v/>
      </c>
      <c r="F237" s="33" t="str">
        <f>IF(LEN('ÚHRADOVÝ KATALOG VZP - ZP'!G241)&gt;0,UPPER('ÚHRADOVÝ KATALOG VZP - ZP'!G241),"")</f>
        <v/>
      </c>
      <c r="G237" s="33" t="str">
        <f>IF(LEN('ÚHRADOVÝ KATALOG VZP - ZP'!H241)&gt;0,UPPER('ÚHRADOVÝ KATALOG VZP - ZP'!H241),"")</f>
        <v/>
      </c>
      <c r="H237" s="33" t="str">
        <f>IF(LEN('ÚHRADOVÝ KATALOG VZP - ZP'!I241)&gt;0,UPPER('ÚHRADOVÝ KATALOG VZP - ZP'!I241),"")</f>
        <v/>
      </c>
      <c r="I237" s="19" t="str">
        <f>IF(LEN(KL!N237)&gt;0,ROUND(UPPER(KL!N237),2),"")</f>
        <v/>
      </c>
      <c r="J237" s="19" t="str">
        <f>IF('ÚHRADOVÝ KATALOG VZP - ZP'!N241&gt;0,ROUND(UPPER('ÚHRADOVÝ KATALOG VZP - ZP'!N241),2),"")</f>
        <v/>
      </c>
      <c r="K237" s="19"/>
      <c r="L237" s="33"/>
      <c r="M237" s="33"/>
      <c r="N237" s="33"/>
      <c r="O237" s="19"/>
      <c r="P237" s="33"/>
      <c r="Q237" s="33"/>
      <c r="R237" s="33"/>
      <c r="S237" s="33"/>
      <c r="T237" s="33" t="str">
        <f>IF(LEN(KL!P237)&gt;0,UPPER(KL!P237),"")</f>
        <v/>
      </c>
      <c r="U237" s="33"/>
      <c r="V237" s="19"/>
      <c r="W237" s="33" t="str">
        <f>IF(LEN('ÚHRADOVÝ KATALOG VZP - ZP'!Q241)&gt;0,UPPER('ÚHRADOVÝ KATALOG VZP - ZP'!Q241),"")</f>
        <v/>
      </c>
      <c r="X237" s="19"/>
      <c r="Y237" s="19"/>
      <c r="Z237" s="33" t="str">
        <f>IF(LEN('ÚHRADOVÝ KATALOG VZP - ZP'!P241)&gt;0,UPPER('ÚHRADOVÝ KATALOG VZP - ZP'!P241),"")</f>
        <v/>
      </c>
      <c r="AA237" s="33"/>
      <c r="AB237" s="33" t="str">
        <f>IF(LEN('ÚHRADOVÝ KATALOG VZP - ZP'!K241)&gt;0,UPPER('ÚHRADOVÝ KATALOG VZP - ZP'!K241),"")</f>
        <v/>
      </c>
      <c r="AC237" s="19" t="str">
        <f>IF(LEN('ÚHRADOVÝ KATALOG VZP - ZP'!L241)&gt;0,UPPER('ÚHRADOVÝ KATALOG VZP - ZP'!L241),"")</f>
        <v/>
      </c>
      <c r="AD237" s="19" t="str">
        <f>IF(LEN('ÚHRADOVÝ KATALOG VZP - ZP'!J241)&gt;0,UPPER('ÚHRADOVÝ KATALOG VZP - ZP'!J241),"")</f>
        <v/>
      </c>
      <c r="AE237" s="33"/>
      <c r="AF237" s="33"/>
      <c r="AG237" s="33" t="str">
        <f>IF(LEN('ÚHRADOVÝ KATALOG VZP - ZP'!M241)&gt;0,UPPER('ÚHRADOVÝ KATALOG VZP - ZP'!M241),"")</f>
        <v/>
      </c>
      <c r="AH237" s="33"/>
      <c r="AI237" s="33"/>
      <c r="AJ237" s="33"/>
    </row>
    <row r="238" spans="1:36" s="18" customFormat="1" x14ac:dyDescent="0.2">
      <c r="A238" s="33" t="str">
        <f>IF('VZP - KONTROLA'!R242="NE",IF(LEN('ÚHRADOVÝ KATALOG VZP - ZP'!B242)=0,UPPER('ÚHRADOVÝ KATALOG VZP - ZP'!A242),UPPER('ÚHRADOVÝ KATALOG VZP - ZP'!B242)),"")</f>
        <v/>
      </c>
      <c r="B238" s="33" t="str">
        <f>IF(LEN('ÚHRADOVÝ KATALOG VZP - ZP'!C242)&gt;0,UPPER(SUBSTITUTE('ÚHRADOVÝ KATALOG VZP - ZP'!C242,CHAR(10)," ")),"")</f>
        <v/>
      </c>
      <c r="C238" s="33" t="str">
        <f>IF(LEN('ÚHRADOVÝ KATALOG VZP - ZP'!D242)&gt;0,UPPER(SUBSTITUTE('ÚHRADOVÝ KATALOG VZP - ZP'!D242,CHAR(10)," ")),"")</f>
        <v/>
      </c>
      <c r="D238" s="33" t="str">
        <f>IF(LEN('ÚHRADOVÝ KATALOG VZP - ZP'!F242)&gt;0,UPPER('ÚHRADOVÝ KATALOG VZP - ZP'!F242),"")</f>
        <v/>
      </c>
      <c r="E238" s="33" t="str">
        <f>IF(LEN('ÚHRADOVÝ KATALOG VZP - ZP'!E242)&gt;0,UPPER('ÚHRADOVÝ KATALOG VZP - ZP'!E242),"")</f>
        <v/>
      </c>
      <c r="F238" s="33" t="str">
        <f>IF(LEN('ÚHRADOVÝ KATALOG VZP - ZP'!G242)&gt;0,UPPER('ÚHRADOVÝ KATALOG VZP - ZP'!G242),"")</f>
        <v/>
      </c>
      <c r="G238" s="33" t="str">
        <f>IF(LEN('ÚHRADOVÝ KATALOG VZP - ZP'!H242)&gt;0,UPPER('ÚHRADOVÝ KATALOG VZP - ZP'!H242),"")</f>
        <v/>
      </c>
      <c r="H238" s="33" t="str">
        <f>IF(LEN('ÚHRADOVÝ KATALOG VZP - ZP'!I242)&gt;0,UPPER('ÚHRADOVÝ KATALOG VZP - ZP'!I242),"")</f>
        <v/>
      </c>
      <c r="I238" s="19" t="str">
        <f>IF(LEN(KL!N238)&gt;0,ROUND(UPPER(KL!N238),2),"")</f>
        <v/>
      </c>
      <c r="J238" s="19" t="str">
        <f>IF('ÚHRADOVÝ KATALOG VZP - ZP'!N242&gt;0,ROUND(UPPER('ÚHRADOVÝ KATALOG VZP - ZP'!N242),2),"")</f>
        <v/>
      </c>
      <c r="K238" s="19"/>
      <c r="L238" s="33"/>
      <c r="M238" s="33"/>
      <c r="N238" s="33"/>
      <c r="O238" s="19"/>
      <c r="P238" s="33"/>
      <c r="Q238" s="33"/>
      <c r="R238" s="33"/>
      <c r="S238" s="33"/>
      <c r="T238" s="33" t="str">
        <f>IF(LEN(KL!P238)&gt;0,UPPER(KL!P238),"")</f>
        <v/>
      </c>
      <c r="U238" s="33"/>
      <c r="V238" s="19"/>
      <c r="W238" s="33" t="str">
        <f>IF(LEN('ÚHRADOVÝ KATALOG VZP - ZP'!Q242)&gt;0,UPPER('ÚHRADOVÝ KATALOG VZP - ZP'!Q242),"")</f>
        <v/>
      </c>
      <c r="X238" s="19"/>
      <c r="Y238" s="19"/>
      <c r="Z238" s="33" t="str">
        <f>IF(LEN('ÚHRADOVÝ KATALOG VZP - ZP'!P242)&gt;0,UPPER('ÚHRADOVÝ KATALOG VZP - ZP'!P242),"")</f>
        <v/>
      </c>
      <c r="AA238" s="33"/>
      <c r="AB238" s="33" t="str">
        <f>IF(LEN('ÚHRADOVÝ KATALOG VZP - ZP'!K242)&gt;0,UPPER('ÚHRADOVÝ KATALOG VZP - ZP'!K242),"")</f>
        <v/>
      </c>
      <c r="AC238" s="19" t="str">
        <f>IF(LEN('ÚHRADOVÝ KATALOG VZP - ZP'!L242)&gt;0,UPPER('ÚHRADOVÝ KATALOG VZP - ZP'!L242),"")</f>
        <v/>
      </c>
      <c r="AD238" s="19" t="str">
        <f>IF(LEN('ÚHRADOVÝ KATALOG VZP - ZP'!J242)&gt;0,UPPER('ÚHRADOVÝ KATALOG VZP - ZP'!J242),"")</f>
        <v/>
      </c>
      <c r="AE238" s="33"/>
      <c r="AF238" s="33"/>
      <c r="AG238" s="33" t="str">
        <f>IF(LEN('ÚHRADOVÝ KATALOG VZP - ZP'!M242)&gt;0,UPPER('ÚHRADOVÝ KATALOG VZP - ZP'!M242),"")</f>
        <v/>
      </c>
      <c r="AH238" s="33"/>
      <c r="AI238" s="33"/>
      <c r="AJ238" s="33"/>
    </row>
    <row r="239" spans="1:36" s="18" customFormat="1" x14ac:dyDescent="0.2">
      <c r="A239" s="33" t="str">
        <f>IF('VZP - KONTROLA'!R243="NE",IF(LEN('ÚHRADOVÝ KATALOG VZP - ZP'!B243)=0,UPPER('ÚHRADOVÝ KATALOG VZP - ZP'!A243),UPPER('ÚHRADOVÝ KATALOG VZP - ZP'!B243)),"")</f>
        <v/>
      </c>
      <c r="B239" s="33" t="str">
        <f>IF(LEN('ÚHRADOVÝ KATALOG VZP - ZP'!C243)&gt;0,UPPER(SUBSTITUTE('ÚHRADOVÝ KATALOG VZP - ZP'!C243,CHAR(10)," ")),"")</f>
        <v/>
      </c>
      <c r="C239" s="33" t="str">
        <f>IF(LEN('ÚHRADOVÝ KATALOG VZP - ZP'!D243)&gt;0,UPPER(SUBSTITUTE('ÚHRADOVÝ KATALOG VZP - ZP'!D243,CHAR(10)," ")),"")</f>
        <v/>
      </c>
      <c r="D239" s="33" t="str">
        <f>IF(LEN('ÚHRADOVÝ KATALOG VZP - ZP'!F243)&gt;0,UPPER('ÚHRADOVÝ KATALOG VZP - ZP'!F243),"")</f>
        <v/>
      </c>
      <c r="E239" s="33" t="str">
        <f>IF(LEN('ÚHRADOVÝ KATALOG VZP - ZP'!E243)&gt;0,UPPER('ÚHRADOVÝ KATALOG VZP - ZP'!E243),"")</f>
        <v/>
      </c>
      <c r="F239" s="33" t="str">
        <f>IF(LEN('ÚHRADOVÝ KATALOG VZP - ZP'!G243)&gt;0,UPPER('ÚHRADOVÝ KATALOG VZP - ZP'!G243),"")</f>
        <v/>
      </c>
      <c r="G239" s="33" t="str">
        <f>IF(LEN('ÚHRADOVÝ KATALOG VZP - ZP'!H243)&gt;0,UPPER('ÚHRADOVÝ KATALOG VZP - ZP'!H243),"")</f>
        <v/>
      </c>
      <c r="H239" s="33" t="str">
        <f>IF(LEN('ÚHRADOVÝ KATALOG VZP - ZP'!I243)&gt;0,UPPER('ÚHRADOVÝ KATALOG VZP - ZP'!I243),"")</f>
        <v/>
      </c>
      <c r="I239" s="19" t="str">
        <f>IF(LEN(KL!N239)&gt;0,ROUND(UPPER(KL!N239),2),"")</f>
        <v/>
      </c>
      <c r="J239" s="19" t="str">
        <f>IF('ÚHRADOVÝ KATALOG VZP - ZP'!N243&gt;0,ROUND(UPPER('ÚHRADOVÝ KATALOG VZP - ZP'!N243),2),"")</f>
        <v/>
      </c>
      <c r="K239" s="19"/>
      <c r="L239" s="33"/>
      <c r="M239" s="33"/>
      <c r="N239" s="33"/>
      <c r="O239" s="19"/>
      <c r="P239" s="33"/>
      <c r="Q239" s="33"/>
      <c r="R239" s="33"/>
      <c r="S239" s="33"/>
      <c r="T239" s="33" t="str">
        <f>IF(LEN(KL!P239)&gt;0,UPPER(KL!P239),"")</f>
        <v/>
      </c>
      <c r="U239" s="33"/>
      <c r="V239" s="19"/>
      <c r="W239" s="33" t="str">
        <f>IF(LEN('ÚHRADOVÝ KATALOG VZP - ZP'!Q243)&gt;0,UPPER('ÚHRADOVÝ KATALOG VZP - ZP'!Q243),"")</f>
        <v/>
      </c>
      <c r="X239" s="19"/>
      <c r="Y239" s="19"/>
      <c r="Z239" s="33" t="str">
        <f>IF(LEN('ÚHRADOVÝ KATALOG VZP - ZP'!P243)&gt;0,UPPER('ÚHRADOVÝ KATALOG VZP - ZP'!P243),"")</f>
        <v/>
      </c>
      <c r="AA239" s="33"/>
      <c r="AB239" s="33" t="str">
        <f>IF(LEN('ÚHRADOVÝ KATALOG VZP - ZP'!K243)&gt;0,UPPER('ÚHRADOVÝ KATALOG VZP - ZP'!K243),"")</f>
        <v/>
      </c>
      <c r="AC239" s="19" t="str">
        <f>IF(LEN('ÚHRADOVÝ KATALOG VZP - ZP'!L243)&gt;0,UPPER('ÚHRADOVÝ KATALOG VZP - ZP'!L243),"")</f>
        <v/>
      </c>
      <c r="AD239" s="19" t="str">
        <f>IF(LEN('ÚHRADOVÝ KATALOG VZP - ZP'!J243)&gt;0,UPPER('ÚHRADOVÝ KATALOG VZP - ZP'!J243),"")</f>
        <v/>
      </c>
      <c r="AE239" s="33"/>
      <c r="AF239" s="33"/>
      <c r="AG239" s="33" t="str">
        <f>IF(LEN('ÚHRADOVÝ KATALOG VZP - ZP'!M243)&gt;0,UPPER('ÚHRADOVÝ KATALOG VZP - ZP'!M243),"")</f>
        <v/>
      </c>
      <c r="AH239" s="33"/>
      <c r="AI239" s="33"/>
      <c r="AJ239" s="33"/>
    </row>
    <row r="240" spans="1:36" s="18" customFormat="1" x14ac:dyDescent="0.2">
      <c r="A240" s="33" t="str">
        <f>IF('VZP - KONTROLA'!R244="NE",IF(LEN('ÚHRADOVÝ KATALOG VZP - ZP'!B244)=0,UPPER('ÚHRADOVÝ KATALOG VZP - ZP'!A244),UPPER('ÚHRADOVÝ KATALOG VZP - ZP'!B244)),"")</f>
        <v/>
      </c>
      <c r="B240" s="33" t="str">
        <f>IF(LEN('ÚHRADOVÝ KATALOG VZP - ZP'!C244)&gt;0,UPPER(SUBSTITUTE('ÚHRADOVÝ KATALOG VZP - ZP'!C244,CHAR(10)," ")),"")</f>
        <v/>
      </c>
      <c r="C240" s="33" t="str">
        <f>IF(LEN('ÚHRADOVÝ KATALOG VZP - ZP'!D244)&gt;0,UPPER(SUBSTITUTE('ÚHRADOVÝ KATALOG VZP - ZP'!D244,CHAR(10)," ")),"")</f>
        <v/>
      </c>
      <c r="D240" s="33" t="str">
        <f>IF(LEN('ÚHRADOVÝ KATALOG VZP - ZP'!F244)&gt;0,UPPER('ÚHRADOVÝ KATALOG VZP - ZP'!F244),"")</f>
        <v/>
      </c>
      <c r="E240" s="33" t="str">
        <f>IF(LEN('ÚHRADOVÝ KATALOG VZP - ZP'!E244)&gt;0,UPPER('ÚHRADOVÝ KATALOG VZP - ZP'!E244),"")</f>
        <v/>
      </c>
      <c r="F240" s="33" t="str">
        <f>IF(LEN('ÚHRADOVÝ KATALOG VZP - ZP'!G244)&gt;0,UPPER('ÚHRADOVÝ KATALOG VZP - ZP'!G244),"")</f>
        <v/>
      </c>
      <c r="G240" s="33" t="str">
        <f>IF(LEN('ÚHRADOVÝ KATALOG VZP - ZP'!H244)&gt;0,UPPER('ÚHRADOVÝ KATALOG VZP - ZP'!H244),"")</f>
        <v/>
      </c>
      <c r="H240" s="33" t="str">
        <f>IF(LEN('ÚHRADOVÝ KATALOG VZP - ZP'!I244)&gt;0,UPPER('ÚHRADOVÝ KATALOG VZP - ZP'!I244),"")</f>
        <v/>
      </c>
      <c r="I240" s="19" t="str">
        <f>IF(LEN(KL!N240)&gt;0,ROUND(UPPER(KL!N240),2),"")</f>
        <v/>
      </c>
      <c r="J240" s="19" t="str">
        <f>IF('ÚHRADOVÝ KATALOG VZP - ZP'!N244&gt;0,ROUND(UPPER('ÚHRADOVÝ KATALOG VZP - ZP'!N244),2),"")</f>
        <v/>
      </c>
      <c r="K240" s="19"/>
      <c r="L240" s="33"/>
      <c r="M240" s="33"/>
      <c r="N240" s="33"/>
      <c r="O240" s="19"/>
      <c r="P240" s="33"/>
      <c r="Q240" s="33"/>
      <c r="R240" s="33"/>
      <c r="S240" s="33"/>
      <c r="T240" s="33" t="str">
        <f>IF(LEN(KL!P240)&gt;0,UPPER(KL!P240),"")</f>
        <v/>
      </c>
      <c r="U240" s="33"/>
      <c r="V240" s="19"/>
      <c r="W240" s="33" t="str">
        <f>IF(LEN('ÚHRADOVÝ KATALOG VZP - ZP'!Q244)&gt;0,UPPER('ÚHRADOVÝ KATALOG VZP - ZP'!Q244),"")</f>
        <v/>
      </c>
      <c r="X240" s="19"/>
      <c r="Y240" s="19"/>
      <c r="Z240" s="33" t="str">
        <f>IF(LEN('ÚHRADOVÝ KATALOG VZP - ZP'!P244)&gt;0,UPPER('ÚHRADOVÝ KATALOG VZP - ZP'!P244),"")</f>
        <v/>
      </c>
      <c r="AA240" s="33"/>
      <c r="AB240" s="33" t="str">
        <f>IF(LEN('ÚHRADOVÝ KATALOG VZP - ZP'!K244)&gt;0,UPPER('ÚHRADOVÝ KATALOG VZP - ZP'!K244),"")</f>
        <v/>
      </c>
      <c r="AC240" s="19" t="str">
        <f>IF(LEN('ÚHRADOVÝ KATALOG VZP - ZP'!L244)&gt;0,UPPER('ÚHRADOVÝ KATALOG VZP - ZP'!L244),"")</f>
        <v/>
      </c>
      <c r="AD240" s="19" t="str">
        <f>IF(LEN('ÚHRADOVÝ KATALOG VZP - ZP'!J244)&gt;0,UPPER('ÚHRADOVÝ KATALOG VZP - ZP'!J244),"")</f>
        <v/>
      </c>
      <c r="AE240" s="33"/>
      <c r="AF240" s="33"/>
      <c r="AG240" s="33" t="str">
        <f>IF(LEN('ÚHRADOVÝ KATALOG VZP - ZP'!M244)&gt;0,UPPER('ÚHRADOVÝ KATALOG VZP - ZP'!M244),"")</f>
        <v/>
      </c>
      <c r="AH240" s="33"/>
      <c r="AI240" s="33"/>
      <c r="AJ240" s="33"/>
    </row>
    <row r="241" spans="1:36" s="18" customFormat="1" x14ac:dyDescent="0.2">
      <c r="A241" s="33" t="str">
        <f>IF('VZP - KONTROLA'!R245="NE",IF(LEN('ÚHRADOVÝ KATALOG VZP - ZP'!B245)=0,UPPER('ÚHRADOVÝ KATALOG VZP - ZP'!A245),UPPER('ÚHRADOVÝ KATALOG VZP - ZP'!B245)),"")</f>
        <v/>
      </c>
      <c r="B241" s="33" t="str">
        <f>IF(LEN('ÚHRADOVÝ KATALOG VZP - ZP'!C245)&gt;0,UPPER(SUBSTITUTE('ÚHRADOVÝ KATALOG VZP - ZP'!C245,CHAR(10)," ")),"")</f>
        <v/>
      </c>
      <c r="C241" s="33" t="str">
        <f>IF(LEN('ÚHRADOVÝ KATALOG VZP - ZP'!D245)&gt;0,UPPER(SUBSTITUTE('ÚHRADOVÝ KATALOG VZP - ZP'!D245,CHAR(10)," ")),"")</f>
        <v/>
      </c>
      <c r="D241" s="33" t="str">
        <f>IF(LEN('ÚHRADOVÝ KATALOG VZP - ZP'!F245)&gt;0,UPPER('ÚHRADOVÝ KATALOG VZP - ZP'!F245),"")</f>
        <v/>
      </c>
      <c r="E241" s="33" t="str">
        <f>IF(LEN('ÚHRADOVÝ KATALOG VZP - ZP'!E245)&gt;0,UPPER('ÚHRADOVÝ KATALOG VZP - ZP'!E245),"")</f>
        <v/>
      </c>
      <c r="F241" s="33" t="str">
        <f>IF(LEN('ÚHRADOVÝ KATALOG VZP - ZP'!G245)&gt;0,UPPER('ÚHRADOVÝ KATALOG VZP - ZP'!G245),"")</f>
        <v/>
      </c>
      <c r="G241" s="33" t="str">
        <f>IF(LEN('ÚHRADOVÝ KATALOG VZP - ZP'!H245)&gt;0,UPPER('ÚHRADOVÝ KATALOG VZP - ZP'!H245),"")</f>
        <v/>
      </c>
      <c r="H241" s="33" t="str">
        <f>IF(LEN('ÚHRADOVÝ KATALOG VZP - ZP'!I245)&gt;0,UPPER('ÚHRADOVÝ KATALOG VZP - ZP'!I245),"")</f>
        <v/>
      </c>
      <c r="I241" s="19" t="str">
        <f>IF(LEN(KL!N241)&gt;0,ROUND(UPPER(KL!N241),2),"")</f>
        <v/>
      </c>
      <c r="J241" s="19" t="str">
        <f>IF('ÚHRADOVÝ KATALOG VZP - ZP'!N245&gt;0,ROUND(UPPER('ÚHRADOVÝ KATALOG VZP - ZP'!N245),2),"")</f>
        <v/>
      </c>
      <c r="K241" s="19"/>
      <c r="L241" s="33"/>
      <c r="M241" s="33"/>
      <c r="N241" s="33"/>
      <c r="O241" s="19"/>
      <c r="P241" s="33"/>
      <c r="Q241" s="33"/>
      <c r="R241" s="33"/>
      <c r="S241" s="33"/>
      <c r="T241" s="33" t="str">
        <f>IF(LEN(KL!P241)&gt;0,UPPER(KL!P241),"")</f>
        <v/>
      </c>
      <c r="U241" s="33"/>
      <c r="V241" s="19"/>
      <c r="W241" s="33" t="str">
        <f>IF(LEN('ÚHRADOVÝ KATALOG VZP - ZP'!Q245)&gt;0,UPPER('ÚHRADOVÝ KATALOG VZP - ZP'!Q245),"")</f>
        <v/>
      </c>
      <c r="X241" s="19"/>
      <c r="Y241" s="19"/>
      <c r="Z241" s="33" t="str">
        <f>IF(LEN('ÚHRADOVÝ KATALOG VZP - ZP'!P245)&gt;0,UPPER('ÚHRADOVÝ KATALOG VZP - ZP'!P245),"")</f>
        <v/>
      </c>
      <c r="AA241" s="33"/>
      <c r="AB241" s="33" t="str">
        <f>IF(LEN('ÚHRADOVÝ KATALOG VZP - ZP'!K245)&gt;0,UPPER('ÚHRADOVÝ KATALOG VZP - ZP'!K245),"")</f>
        <v/>
      </c>
      <c r="AC241" s="19" t="str">
        <f>IF(LEN('ÚHRADOVÝ KATALOG VZP - ZP'!L245)&gt;0,UPPER('ÚHRADOVÝ KATALOG VZP - ZP'!L245),"")</f>
        <v/>
      </c>
      <c r="AD241" s="19" t="str">
        <f>IF(LEN('ÚHRADOVÝ KATALOG VZP - ZP'!J245)&gt;0,UPPER('ÚHRADOVÝ KATALOG VZP - ZP'!J245),"")</f>
        <v/>
      </c>
      <c r="AE241" s="33"/>
      <c r="AF241" s="33"/>
      <c r="AG241" s="33" t="str">
        <f>IF(LEN('ÚHRADOVÝ KATALOG VZP - ZP'!M245)&gt;0,UPPER('ÚHRADOVÝ KATALOG VZP - ZP'!M245),"")</f>
        <v/>
      </c>
      <c r="AH241" s="33"/>
      <c r="AI241" s="33"/>
      <c r="AJ241" s="33"/>
    </row>
    <row r="242" spans="1:36" s="18" customFormat="1" x14ac:dyDescent="0.2">
      <c r="A242" s="33" t="str">
        <f>IF('VZP - KONTROLA'!R246="NE",IF(LEN('ÚHRADOVÝ KATALOG VZP - ZP'!B246)=0,UPPER('ÚHRADOVÝ KATALOG VZP - ZP'!A246),UPPER('ÚHRADOVÝ KATALOG VZP - ZP'!B246)),"")</f>
        <v/>
      </c>
      <c r="B242" s="33" t="str">
        <f>IF(LEN('ÚHRADOVÝ KATALOG VZP - ZP'!C246)&gt;0,UPPER(SUBSTITUTE('ÚHRADOVÝ KATALOG VZP - ZP'!C246,CHAR(10)," ")),"")</f>
        <v/>
      </c>
      <c r="C242" s="33" t="str">
        <f>IF(LEN('ÚHRADOVÝ KATALOG VZP - ZP'!D246)&gt;0,UPPER(SUBSTITUTE('ÚHRADOVÝ KATALOG VZP - ZP'!D246,CHAR(10)," ")),"")</f>
        <v/>
      </c>
      <c r="D242" s="33" t="str">
        <f>IF(LEN('ÚHRADOVÝ KATALOG VZP - ZP'!F246)&gt;0,UPPER('ÚHRADOVÝ KATALOG VZP - ZP'!F246),"")</f>
        <v/>
      </c>
      <c r="E242" s="33" t="str">
        <f>IF(LEN('ÚHRADOVÝ KATALOG VZP - ZP'!E246)&gt;0,UPPER('ÚHRADOVÝ KATALOG VZP - ZP'!E246),"")</f>
        <v/>
      </c>
      <c r="F242" s="33" t="str">
        <f>IF(LEN('ÚHRADOVÝ KATALOG VZP - ZP'!G246)&gt;0,UPPER('ÚHRADOVÝ KATALOG VZP - ZP'!G246),"")</f>
        <v/>
      </c>
      <c r="G242" s="33" t="str">
        <f>IF(LEN('ÚHRADOVÝ KATALOG VZP - ZP'!H246)&gt;0,UPPER('ÚHRADOVÝ KATALOG VZP - ZP'!H246),"")</f>
        <v/>
      </c>
      <c r="H242" s="33" t="str">
        <f>IF(LEN('ÚHRADOVÝ KATALOG VZP - ZP'!I246)&gt;0,UPPER('ÚHRADOVÝ KATALOG VZP - ZP'!I246),"")</f>
        <v/>
      </c>
      <c r="I242" s="19" t="str">
        <f>IF(LEN(KL!N242)&gt;0,ROUND(UPPER(KL!N242),2),"")</f>
        <v/>
      </c>
      <c r="J242" s="19" t="str">
        <f>IF('ÚHRADOVÝ KATALOG VZP - ZP'!N246&gt;0,ROUND(UPPER('ÚHRADOVÝ KATALOG VZP - ZP'!N246),2),"")</f>
        <v/>
      </c>
      <c r="K242" s="19"/>
      <c r="L242" s="33"/>
      <c r="M242" s="33"/>
      <c r="N242" s="33"/>
      <c r="O242" s="19"/>
      <c r="P242" s="33"/>
      <c r="Q242" s="33"/>
      <c r="R242" s="33"/>
      <c r="S242" s="33"/>
      <c r="T242" s="33" t="str">
        <f>IF(LEN(KL!P242)&gt;0,UPPER(KL!P242),"")</f>
        <v/>
      </c>
      <c r="U242" s="33"/>
      <c r="V242" s="19"/>
      <c r="W242" s="33" t="str">
        <f>IF(LEN('ÚHRADOVÝ KATALOG VZP - ZP'!Q246)&gt;0,UPPER('ÚHRADOVÝ KATALOG VZP - ZP'!Q246),"")</f>
        <v/>
      </c>
      <c r="X242" s="19"/>
      <c r="Y242" s="19"/>
      <c r="Z242" s="33" t="str">
        <f>IF(LEN('ÚHRADOVÝ KATALOG VZP - ZP'!P246)&gt;0,UPPER('ÚHRADOVÝ KATALOG VZP - ZP'!P246),"")</f>
        <v/>
      </c>
      <c r="AA242" s="33"/>
      <c r="AB242" s="33" t="str">
        <f>IF(LEN('ÚHRADOVÝ KATALOG VZP - ZP'!K246)&gt;0,UPPER('ÚHRADOVÝ KATALOG VZP - ZP'!K246),"")</f>
        <v/>
      </c>
      <c r="AC242" s="19" t="str">
        <f>IF(LEN('ÚHRADOVÝ KATALOG VZP - ZP'!L246)&gt;0,UPPER('ÚHRADOVÝ KATALOG VZP - ZP'!L246),"")</f>
        <v/>
      </c>
      <c r="AD242" s="19" t="str">
        <f>IF(LEN('ÚHRADOVÝ KATALOG VZP - ZP'!J246)&gt;0,UPPER('ÚHRADOVÝ KATALOG VZP - ZP'!J246),"")</f>
        <v/>
      </c>
      <c r="AE242" s="33"/>
      <c r="AF242" s="33"/>
      <c r="AG242" s="33" t="str">
        <f>IF(LEN('ÚHRADOVÝ KATALOG VZP - ZP'!M246)&gt;0,UPPER('ÚHRADOVÝ KATALOG VZP - ZP'!M246),"")</f>
        <v/>
      </c>
      <c r="AH242" s="33"/>
      <c r="AI242" s="33"/>
      <c r="AJ242" s="33"/>
    </row>
    <row r="243" spans="1:36" s="18" customFormat="1" x14ac:dyDescent="0.2">
      <c r="A243" s="33" t="str">
        <f>IF('VZP - KONTROLA'!R247="NE",IF(LEN('ÚHRADOVÝ KATALOG VZP - ZP'!B247)=0,UPPER('ÚHRADOVÝ KATALOG VZP - ZP'!A247),UPPER('ÚHRADOVÝ KATALOG VZP - ZP'!B247)),"")</f>
        <v/>
      </c>
      <c r="B243" s="33" t="str">
        <f>IF(LEN('ÚHRADOVÝ KATALOG VZP - ZP'!C247)&gt;0,UPPER(SUBSTITUTE('ÚHRADOVÝ KATALOG VZP - ZP'!C247,CHAR(10)," ")),"")</f>
        <v/>
      </c>
      <c r="C243" s="33" t="str">
        <f>IF(LEN('ÚHRADOVÝ KATALOG VZP - ZP'!D247)&gt;0,UPPER(SUBSTITUTE('ÚHRADOVÝ KATALOG VZP - ZP'!D247,CHAR(10)," ")),"")</f>
        <v/>
      </c>
      <c r="D243" s="33" t="str">
        <f>IF(LEN('ÚHRADOVÝ KATALOG VZP - ZP'!F247)&gt;0,UPPER('ÚHRADOVÝ KATALOG VZP - ZP'!F247),"")</f>
        <v/>
      </c>
      <c r="E243" s="33" t="str">
        <f>IF(LEN('ÚHRADOVÝ KATALOG VZP - ZP'!E247)&gt;0,UPPER('ÚHRADOVÝ KATALOG VZP - ZP'!E247),"")</f>
        <v/>
      </c>
      <c r="F243" s="33" t="str">
        <f>IF(LEN('ÚHRADOVÝ KATALOG VZP - ZP'!G247)&gt;0,UPPER('ÚHRADOVÝ KATALOG VZP - ZP'!G247),"")</f>
        <v/>
      </c>
      <c r="G243" s="33" t="str">
        <f>IF(LEN('ÚHRADOVÝ KATALOG VZP - ZP'!H247)&gt;0,UPPER('ÚHRADOVÝ KATALOG VZP - ZP'!H247),"")</f>
        <v/>
      </c>
      <c r="H243" s="33" t="str">
        <f>IF(LEN('ÚHRADOVÝ KATALOG VZP - ZP'!I247)&gt;0,UPPER('ÚHRADOVÝ KATALOG VZP - ZP'!I247),"")</f>
        <v/>
      </c>
      <c r="I243" s="19" t="str">
        <f>IF(LEN(KL!N243)&gt;0,ROUND(UPPER(KL!N243),2),"")</f>
        <v/>
      </c>
      <c r="J243" s="19" t="str">
        <f>IF('ÚHRADOVÝ KATALOG VZP - ZP'!N247&gt;0,ROUND(UPPER('ÚHRADOVÝ KATALOG VZP - ZP'!N247),2),"")</f>
        <v/>
      </c>
      <c r="K243" s="19"/>
      <c r="L243" s="33"/>
      <c r="M243" s="33"/>
      <c r="N243" s="33"/>
      <c r="O243" s="19"/>
      <c r="P243" s="33"/>
      <c r="Q243" s="33"/>
      <c r="R243" s="33"/>
      <c r="S243" s="33"/>
      <c r="T243" s="33" t="str">
        <f>IF(LEN(KL!P243)&gt;0,UPPER(KL!P243),"")</f>
        <v/>
      </c>
      <c r="U243" s="33"/>
      <c r="V243" s="19"/>
      <c r="W243" s="33" t="str">
        <f>IF(LEN('ÚHRADOVÝ KATALOG VZP - ZP'!Q247)&gt;0,UPPER('ÚHRADOVÝ KATALOG VZP - ZP'!Q247),"")</f>
        <v/>
      </c>
      <c r="X243" s="19"/>
      <c r="Y243" s="19"/>
      <c r="Z243" s="33" t="str">
        <f>IF(LEN('ÚHRADOVÝ KATALOG VZP - ZP'!P247)&gt;0,UPPER('ÚHRADOVÝ KATALOG VZP - ZP'!P247),"")</f>
        <v/>
      </c>
      <c r="AA243" s="33"/>
      <c r="AB243" s="33" t="str">
        <f>IF(LEN('ÚHRADOVÝ KATALOG VZP - ZP'!K247)&gt;0,UPPER('ÚHRADOVÝ KATALOG VZP - ZP'!K247),"")</f>
        <v/>
      </c>
      <c r="AC243" s="19" t="str">
        <f>IF(LEN('ÚHRADOVÝ KATALOG VZP - ZP'!L247)&gt;0,UPPER('ÚHRADOVÝ KATALOG VZP - ZP'!L247),"")</f>
        <v/>
      </c>
      <c r="AD243" s="19" t="str">
        <f>IF(LEN('ÚHRADOVÝ KATALOG VZP - ZP'!J247)&gt;0,UPPER('ÚHRADOVÝ KATALOG VZP - ZP'!J247),"")</f>
        <v/>
      </c>
      <c r="AE243" s="33"/>
      <c r="AF243" s="33"/>
      <c r="AG243" s="33" t="str">
        <f>IF(LEN('ÚHRADOVÝ KATALOG VZP - ZP'!M247)&gt;0,UPPER('ÚHRADOVÝ KATALOG VZP - ZP'!M247),"")</f>
        <v/>
      </c>
      <c r="AH243" s="33"/>
      <c r="AI243" s="33"/>
      <c r="AJ243" s="33"/>
    </row>
    <row r="244" spans="1:36" s="18" customFormat="1" x14ac:dyDescent="0.2">
      <c r="A244" s="33" t="str">
        <f>IF('VZP - KONTROLA'!R248="NE",IF(LEN('ÚHRADOVÝ KATALOG VZP - ZP'!B248)=0,UPPER('ÚHRADOVÝ KATALOG VZP - ZP'!A248),UPPER('ÚHRADOVÝ KATALOG VZP - ZP'!B248)),"")</f>
        <v/>
      </c>
      <c r="B244" s="33" t="str">
        <f>IF(LEN('ÚHRADOVÝ KATALOG VZP - ZP'!C248)&gt;0,UPPER(SUBSTITUTE('ÚHRADOVÝ KATALOG VZP - ZP'!C248,CHAR(10)," ")),"")</f>
        <v/>
      </c>
      <c r="C244" s="33" t="str">
        <f>IF(LEN('ÚHRADOVÝ KATALOG VZP - ZP'!D248)&gt;0,UPPER(SUBSTITUTE('ÚHRADOVÝ KATALOG VZP - ZP'!D248,CHAR(10)," ")),"")</f>
        <v/>
      </c>
      <c r="D244" s="33" t="str">
        <f>IF(LEN('ÚHRADOVÝ KATALOG VZP - ZP'!F248)&gt;0,UPPER('ÚHRADOVÝ KATALOG VZP - ZP'!F248),"")</f>
        <v/>
      </c>
      <c r="E244" s="33" t="str">
        <f>IF(LEN('ÚHRADOVÝ KATALOG VZP - ZP'!E248)&gt;0,UPPER('ÚHRADOVÝ KATALOG VZP - ZP'!E248),"")</f>
        <v/>
      </c>
      <c r="F244" s="33" t="str">
        <f>IF(LEN('ÚHRADOVÝ KATALOG VZP - ZP'!G248)&gt;0,UPPER('ÚHRADOVÝ KATALOG VZP - ZP'!G248),"")</f>
        <v/>
      </c>
      <c r="G244" s="33" t="str">
        <f>IF(LEN('ÚHRADOVÝ KATALOG VZP - ZP'!H248)&gt;0,UPPER('ÚHRADOVÝ KATALOG VZP - ZP'!H248),"")</f>
        <v/>
      </c>
      <c r="H244" s="33" t="str">
        <f>IF(LEN('ÚHRADOVÝ KATALOG VZP - ZP'!I248)&gt;0,UPPER('ÚHRADOVÝ KATALOG VZP - ZP'!I248),"")</f>
        <v/>
      </c>
      <c r="I244" s="19" t="str">
        <f>IF(LEN(KL!N244)&gt;0,ROUND(UPPER(KL!N244),2),"")</f>
        <v/>
      </c>
      <c r="J244" s="19" t="str">
        <f>IF('ÚHRADOVÝ KATALOG VZP - ZP'!N248&gt;0,ROUND(UPPER('ÚHRADOVÝ KATALOG VZP - ZP'!N248),2),"")</f>
        <v/>
      </c>
      <c r="K244" s="19"/>
      <c r="L244" s="33"/>
      <c r="M244" s="33"/>
      <c r="N244" s="33"/>
      <c r="O244" s="19"/>
      <c r="P244" s="33"/>
      <c r="Q244" s="33"/>
      <c r="R244" s="33"/>
      <c r="S244" s="33"/>
      <c r="T244" s="33" t="str">
        <f>IF(LEN(KL!P244)&gt;0,UPPER(KL!P244),"")</f>
        <v/>
      </c>
      <c r="U244" s="33"/>
      <c r="V244" s="19"/>
      <c r="W244" s="33" t="str">
        <f>IF(LEN('ÚHRADOVÝ KATALOG VZP - ZP'!Q248)&gt;0,UPPER('ÚHRADOVÝ KATALOG VZP - ZP'!Q248),"")</f>
        <v/>
      </c>
      <c r="X244" s="19"/>
      <c r="Y244" s="19"/>
      <c r="Z244" s="33" t="str">
        <f>IF(LEN('ÚHRADOVÝ KATALOG VZP - ZP'!P248)&gt;0,UPPER('ÚHRADOVÝ KATALOG VZP - ZP'!P248),"")</f>
        <v/>
      </c>
      <c r="AA244" s="33"/>
      <c r="AB244" s="33" t="str">
        <f>IF(LEN('ÚHRADOVÝ KATALOG VZP - ZP'!K248)&gt;0,UPPER('ÚHRADOVÝ KATALOG VZP - ZP'!K248),"")</f>
        <v/>
      </c>
      <c r="AC244" s="19" t="str">
        <f>IF(LEN('ÚHRADOVÝ KATALOG VZP - ZP'!L248)&gt;0,UPPER('ÚHRADOVÝ KATALOG VZP - ZP'!L248),"")</f>
        <v/>
      </c>
      <c r="AD244" s="19" t="str">
        <f>IF(LEN('ÚHRADOVÝ KATALOG VZP - ZP'!J248)&gt;0,UPPER('ÚHRADOVÝ KATALOG VZP - ZP'!J248),"")</f>
        <v/>
      </c>
      <c r="AE244" s="33"/>
      <c r="AF244" s="33"/>
      <c r="AG244" s="33" t="str">
        <f>IF(LEN('ÚHRADOVÝ KATALOG VZP - ZP'!M248)&gt;0,UPPER('ÚHRADOVÝ KATALOG VZP - ZP'!M248),"")</f>
        <v/>
      </c>
      <c r="AH244" s="33"/>
      <c r="AI244" s="33"/>
      <c r="AJ244" s="33"/>
    </row>
    <row r="245" spans="1:36" s="18" customFormat="1" x14ac:dyDescent="0.2">
      <c r="A245" s="33" t="str">
        <f>IF('VZP - KONTROLA'!R249="NE",IF(LEN('ÚHRADOVÝ KATALOG VZP - ZP'!B249)=0,UPPER('ÚHRADOVÝ KATALOG VZP - ZP'!A249),UPPER('ÚHRADOVÝ KATALOG VZP - ZP'!B249)),"")</f>
        <v/>
      </c>
      <c r="B245" s="33" t="str">
        <f>IF(LEN('ÚHRADOVÝ KATALOG VZP - ZP'!C249)&gt;0,UPPER(SUBSTITUTE('ÚHRADOVÝ KATALOG VZP - ZP'!C249,CHAR(10)," ")),"")</f>
        <v/>
      </c>
      <c r="C245" s="33" t="str">
        <f>IF(LEN('ÚHRADOVÝ KATALOG VZP - ZP'!D249)&gt;0,UPPER(SUBSTITUTE('ÚHRADOVÝ KATALOG VZP - ZP'!D249,CHAR(10)," ")),"")</f>
        <v/>
      </c>
      <c r="D245" s="33" t="str">
        <f>IF(LEN('ÚHRADOVÝ KATALOG VZP - ZP'!F249)&gt;0,UPPER('ÚHRADOVÝ KATALOG VZP - ZP'!F249),"")</f>
        <v/>
      </c>
      <c r="E245" s="33" t="str">
        <f>IF(LEN('ÚHRADOVÝ KATALOG VZP - ZP'!E249)&gt;0,UPPER('ÚHRADOVÝ KATALOG VZP - ZP'!E249),"")</f>
        <v/>
      </c>
      <c r="F245" s="33" t="str">
        <f>IF(LEN('ÚHRADOVÝ KATALOG VZP - ZP'!G249)&gt;0,UPPER('ÚHRADOVÝ KATALOG VZP - ZP'!G249),"")</f>
        <v/>
      </c>
      <c r="G245" s="33" t="str">
        <f>IF(LEN('ÚHRADOVÝ KATALOG VZP - ZP'!H249)&gt;0,UPPER('ÚHRADOVÝ KATALOG VZP - ZP'!H249),"")</f>
        <v/>
      </c>
      <c r="H245" s="33" t="str">
        <f>IF(LEN('ÚHRADOVÝ KATALOG VZP - ZP'!I249)&gt;0,UPPER('ÚHRADOVÝ KATALOG VZP - ZP'!I249),"")</f>
        <v/>
      </c>
      <c r="I245" s="19" t="str">
        <f>IF(LEN(KL!N245)&gt;0,ROUND(UPPER(KL!N245),2),"")</f>
        <v/>
      </c>
      <c r="J245" s="19" t="str">
        <f>IF('ÚHRADOVÝ KATALOG VZP - ZP'!N249&gt;0,ROUND(UPPER('ÚHRADOVÝ KATALOG VZP - ZP'!N249),2),"")</f>
        <v/>
      </c>
      <c r="K245" s="19"/>
      <c r="L245" s="33"/>
      <c r="M245" s="33"/>
      <c r="N245" s="33"/>
      <c r="O245" s="19"/>
      <c r="P245" s="33"/>
      <c r="Q245" s="33"/>
      <c r="R245" s="33"/>
      <c r="S245" s="33"/>
      <c r="T245" s="33" t="str">
        <f>IF(LEN(KL!P245)&gt;0,UPPER(KL!P245),"")</f>
        <v/>
      </c>
      <c r="U245" s="33"/>
      <c r="V245" s="19"/>
      <c r="W245" s="33" t="str">
        <f>IF(LEN('ÚHRADOVÝ KATALOG VZP - ZP'!Q249)&gt;0,UPPER('ÚHRADOVÝ KATALOG VZP - ZP'!Q249),"")</f>
        <v/>
      </c>
      <c r="X245" s="19"/>
      <c r="Y245" s="19"/>
      <c r="Z245" s="33" t="str">
        <f>IF(LEN('ÚHRADOVÝ KATALOG VZP - ZP'!P249)&gt;0,UPPER('ÚHRADOVÝ KATALOG VZP - ZP'!P249),"")</f>
        <v/>
      </c>
      <c r="AA245" s="33"/>
      <c r="AB245" s="33" t="str">
        <f>IF(LEN('ÚHRADOVÝ KATALOG VZP - ZP'!K249)&gt;0,UPPER('ÚHRADOVÝ KATALOG VZP - ZP'!K249),"")</f>
        <v/>
      </c>
      <c r="AC245" s="19" t="str">
        <f>IF(LEN('ÚHRADOVÝ KATALOG VZP - ZP'!L249)&gt;0,UPPER('ÚHRADOVÝ KATALOG VZP - ZP'!L249),"")</f>
        <v/>
      </c>
      <c r="AD245" s="19" t="str">
        <f>IF(LEN('ÚHRADOVÝ KATALOG VZP - ZP'!J249)&gt;0,UPPER('ÚHRADOVÝ KATALOG VZP - ZP'!J249),"")</f>
        <v/>
      </c>
      <c r="AE245" s="33"/>
      <c r="AF245" s="33"/>
      <c r="AG245" s="33" t="str">
        <f>IF(LEN('ÚHRADOVÝ KATALOG VZP - ZP'!M249)&gt;0,UPPER('ÚHRADOVÝ KATALOG VZP - ZP'!M249),"")</f>
        <v/>
      </c>
      <c r="AH245" s="33"/>
      <c r="AI245" s="33"/>
      <c r="AJ245" s="33"/>
    </row>
    <row r="246" spans="1:36" s="18" customFormat="1" x14ac:dyDescent="0.2">
      <c r="A246" s="33" t="str">
        <f>IF('VZP - KONTROLA'!R250="NE",IF(LEN('ÚHRADOVÝ KATALOG VZP - ZP'!B250)=0,UPPER('ÚHRADOVÝ KATALOG VZP - ZP'!A250),UPPER('ÚHRADOVÝ KATALOG VZP - ZP'!B250)),"")</f>
        <v/>
      </c>
      <c r="B246" s="33" t="str">
        <f>IF(LEN('ÚHRADOVÝ KATALOG VZP - ZP'!C250)&gt;0,UPPER(SUBSTITUTE('ÚHRADOVÝ KATALOG VZP - ZP'!C250,CHAR(10)," ")),"")</f>
        <v/>
      </c>
      <c r="C246" s="33" t="str">
        <f>IF(LEN('ÚHRADOVÝ KATALOG VZP - ZP'!D250)&gt;0,UPPER(SUBSTITUTE('ÚHRADOVÝ KATALOG VZP - ZP'!D250,CHAR(10)," ")),"")</f>
        <v/>
      </c>
      <c r="D246" s="33" t="str">
        <f>IF(LEN('ÚHRADOVÝ KATALOG VZP - ZP'!F250)&gt;0,UPPER('ÚHRADOVÝ KATALOG VZP - ZP'!F250),"")</f>
        <v/>
      </c>
      <c r="E246" s="33" t="str">
        <f>IF(LEN('ÚHRADOVÝ KATALOG VZP - ZP'!E250)&gt;0,UPPER('ÚHRADOVÝ KATALOG VZP - ZP'!E250),"")</f>
        <v/>
      </c>
      <c r="F246" s="33" t="str">
        <f>IF(LEN('ÚHRADOVÝ KATALOG VZP - ZP'!G250)&gt;0,UPPER('ÚHRADOVÝ KATALOG VZP - ZP'!G250),"")</f>
        <v/>
      </c>
      <c r="G246" s="33" t="str">
        <f>IF(LEN('ÚHRADOVÝ KATALOG VZP - ZP'!H250)&gt;0,UPPER('ÚHRADOVÝ KATALOG VZP - ZP'!H250),"")</f>
        <v/>
      </c>
      <c r="H246" s="33" t="str">
        <f>IF(LEN('ÚHRADOVÝ KATALOG VZP - ZP'!I250)&gt;0,UPPER('ÚHRADOVÝ KATALOG VZP - ZP'!I250),"")</f>
        <v/>
      </c>
      <c r="I246" s="19" t="str">
        <f>IF(LEN(KL!N246)&gt;0,ROUND(UPPER(KL!N246),2),"")</f>
        <v/>
      </c>
      <c r="J246" s="19" t="str">
        <f>IF('ÚHRADOVÝ KATALOG VZP - ZP'!N250&gt;0,ROUND(UPPER('ÚHRADOVÝ KATALOG VZP - ZP'!N250),2),"")</f>
        <v/>
      </c>
      <c r="K246" s="19"/>
      <c r="L246" s="33"/>
      <c r="M246" s="33"/>
      <c r="N246" s="33"/>
      <c r="O246" s="19"/>
      <c r="P246" s="33"/>
      <c r="Q246" s="33"/>
      <c r="R246" s="33"/>
      <c r="S246" s="33"/>
      <c r="T246" s="33" t="str">
        <f>IF(LEN(KL!P246)&gt;0,UPPER(KL!P246),"")</f>
        <v/>
      </c>
      <c r="U246" s="33"/>
      <c r="V246" s="19"/>
      <c r="W246" s="33" t="str">
        <f>IF(LEN('ÚHRADOVÝ KATALOG VZP - ZP'!Q250)&gt;0,UPPER('ÚHRADOVÝ KATALOG VZP - ZP'!Q250),"")</f>
        <v/>
      </c>
      <c r="X246" s="19"/>
      <c r="Y246" s="19"/>
      <c r="Z246" s="33" t="str">
        <f>IF(LEN('ÚHRADOVÝ KATALOG VZP - ZP'!P250)&gt;0,UPPER('ÚHRADOVÝ KATALOG VZP - ZP'!P250),"")</f>
        <v/>
      </c>
      <c r="AA246" s="33"/>
      <c r="AB246" s="33" t="str">
        <f>IF(LEN('ÚHRADOVÝ KATALOG VZP - ZP'!K250)&gt;0,UPPER('ÚHRADOVÝ KATALOG VZP - ZP'!K250),"")</f>
        <v/>
      </c>
      <c r="AC246" s="19" t="str">
        <f>IF(LEN('ÚHRADOVÝ KATALOG VZP - ZP'!L250)&gt;0,UPPER('ÚHRADOVÝ KATALOG VZP - ZP'!L250),"")</f>
        <v/>
      </c>
      <c r="AD246" s="19" t="str">
        <f>IF(LEN('ÚHRADOVÝ KATALOG VZP - ZP'!J250)&gt;0,UPPER('ÚHRADOVÝ KATALOG VZP - ZP'!J250),"")</f>
        <v/>
      </c>
      <c r="AE246" s="33"/>
      <c r="AF246" s="33"/>
      <c r="AG246" s="33" t="str">
        <f>IF(LEN('ÚHRADOVÝ KATALOG VZP - ZP'!M250)&gt;0,UPPER('ÚHRADOVÝ KATALOG VZP - ZP'!M250),"")</f>
        <v/>
      </c>
      <c r="AH246" s="33"/>
      <c r="AI246" s="33"/>
      <c r="AJ246" s="33"/>
    </row>
    <row r="247" spans="1:36" s="18" customFormat="1" x14ac:dyDescent="0.2">
      <c r="A247" s="33" t="str">
        <f>IF('VZP - KONTROLA'!R251="NE",IF(LEN('ÚHRADOVÝ KATALOG VZP - ZP'!B251)=0,UPPER('ÚHRADOVÝ KATALOG VZP - ZP'!A251),UPPER('ÚHRADOVÝ KATALOG VZP - ZP'!B251)),"")</f>
        <v/>
      </c>
      <c r="B247" s="33" t="str">
        <f>IF(LEN('ÚHRADOVÝ KATALOG VZP - ZP'!C251)&gt;0,UPPER(SUBSTITUTE('ÚHRADOVÝ KATALOG VZP - ZP'!C251,CHAR(10)," ")),"")</f>
        <v/>
      </c>
      <c r="C247" s="33" t="str">
        <f>IF(LEN('ÚHRADOVÝ KATALOG VZP - ZP'!D251)&gt;0,UPPER(SUBSTITUTE('ÚHRADOVÝ KATALOG VZP - ZP'!D251,CHAR(10)," ")),"")</f>
        <v/>
      </c>
      <c r="D247" s="33" t="str">
        <f>IF(LEN('ÚHRADOVÝ KATALOG VZP - ZP'!F251)&gt;0,UPPER('ÚHRADOVÝ KATALOG VZP - ZP'!F251),"")</f>
        <v/>
      </c>
      <c r="E247" s="33" t="str">
        <f>IF(LEN('ÚHRADOVÝ KATALOG VZP - ZP'!E251)&gt;0,UPPER('ÚHRADOVÝ KATALOG VZP - ZP'!E251),"")</f>
        <v/>
      </c>
      <c r="F247" s="33" t="str">
        <f>IF(LEN('ÚHRADOVÝ KATALOG VZP - ZP'!G251)&gt;0,UPPER('ÚHRADOVÝ KATALOG VZP - ZP'!G251),"")</f>
        <v/>
      </c>
      <c r="G247" s="33" t="str">
        <f>IF(LEN('ÚHRADOVÝ KATALOG VZP - ZP'!H251)&gt;0,UPPER('ÚHRADOVÝ KATALOG VZP - ZP'!H251),"")</f>
        <v/>
      </c>
      <c r="H247" s="33" t="str">
        <f>IF(LEN('ÚHRADOVÝ KATALOG VZP - ZP'!I251)&gt;0,UPPER('ÚHRADOVÝ KATALOG VZP - ZP'!I251),"")</f>
        <v/>
      </c>
      <c r="I247" s="19" t="str">
        <f>IF(LEN(KL!N247)&gt;0,ROUND(UPPER(KL!N247),2),"")</f>
        <v/>
      </c>
      <c r="J247" s="19" t="str">
        <f>IF('ÚHRADOVÝ KATALOG VZP - ZP'!N251&gt;0,ROUND(UPPER('ÚHRADOVÝ KATALOG VZP - ZP'!N251),2),"")</f>
        <v/>
      </c>
      <c r="K247" s="19"/>
      <c r="L247" s="33"/>
      <c r="M247" s="33"/>
      <c r="N247" s="33"/>
      <c r="O247" s="19"/>
      <c r="P247" s="33"/>
      <c r="Q247" s="33"/>
      <c r="R247" s="33"/>
      <c r="S247" s="33"/>
      <c r="T247" s="33" t="str">
        <f>IF(LEN(KL!P247)&gt;0,UPPER(KL!P247),"")</f>
        <v/>
      </c>
      <c r="U247" s="33"/>
      <c r="V247" s="19"/>
      <c r="W247" s="33" t="str">
        <f>IF(LEN('ÚHRADOVÝ KATALOG VZP - ZP'!Q251)&gt;0,UPPER('ÚHRADOVÝ KATALOG VZP - ZP'!Q251),"")</f>
        <v/>
      </c>
      <c r="X247" s="19"/>
      <c r="Y247" s="19"/>
      <c r="Z247" s="33" t="str">
        <f>IF(LEN('ÚHRADOVÝ KATALOG VZP - ZP'!P251)&gt;0,UPPER('ÚHRADOVÝ KATALOG VZP - ZP'!P251),"")</f>
        <v/>
      </c>
      <c r="AA247" s="33"/>
      <c r="AB247" s="33" t="str">
        <f>IF(LEN('ÚHRADOVÝ KATALOG VZP - ZP'!K251)&gt;0,UPPER('ÚHRADOVÝ KATALOG VZP - ZP'!K251),"")</f>
        <v/>
      </c>
      <c r="AC247" s="19" t="str">
        <f>IF(LEN('ÚHRADOVÝ KATALOG VZP - ZP'!L251)&gt;0,UPPER('ÚHRADOVÝ KATALOG VZP - ZP'!L251),"")</f>
        <v/>
      </c>
      <c r="AD247" s="19" t="str">
        <f>IF(LEN('ÚHRADOVÝ KATALOG VZP - ZP'!J251)&gt;0,UPPER('ÚHRADOVÝ KATALOG VZP - ZP'!J251),"")</f>
        <v/>
      </c>
      <c r="AE247" s="33"/>
      <c r="AF247" s="33"/>
      <c r="AG247" s="33" t="str">
        <f>IF(LEN('ÚHRADOVÝ KATALOG VZP - ZP'!M251)&gt;0,UPPER('ÚHRADOVÝ KATALOG VZP - ZP'!M251),"")</f>
        <v/>
      </c>
      <c r="AH247" s="33"/>
      <c r="AI247" s="33"/>
      <c r="AJ247" s="33"/>
    </row>
    <row r="248" spans="1:36" s="18" customFormat="1" x14ac:dyDescent="0.2">
      <c r="A248" s="33" t="str">
        <f>IF('VZP - KONTROLA'!R252="NE",IF(LEN('ÚHRADOVÝ KATALOG VZP - ZP'!B252)=0,UPPER('ÚHRADOVÝ KATALOG VZP - ZP'!A252),UPPER('ÚHRADOVÝ KATALOG VZP - ZP'!B252)),"")</f>
        <v/>
      </c>
      <c r="B248" s="33" t="str">
        <f>IF(LEN('ÚHRADOVÝ KATALOG VZP - ZP'!C252)&gt;0,UPPER(SUBSTITUTE('ÚHRADOVÝ KATALOG VZP - ZP'!C252,CHAR(10)," ")),"")</f>
        <v/>
      </c>
      <c r="C248" s="33" t="str">
        <f>IF(LEN('ÚHRADOVÝ KATALOG VZP - ZP'!D252)&gt;0,UPPER(SUBSTITUTE('ÚHRADOVÝ KATALOG VZP - ZP'!D252,CHAR(10)," ")),"")</f>
        <v/>
      </c>
      <c r="D248" s="33" t="str">
        <f>IF(LEN('ÚHRADOVÝ KATALOG VZP - ZP'!F252)&gt;0,UPPER('ÚHRADOVÝ KATALOG VZP - ZP'!F252),"")</f>
        <v/>
      </c>
      <c r="E248" s="33" t="str">
        <f>IF(LEN('ÚHRADOVÝ KATALOG VZP - ZP'!E252)&gt;0,UPPER('ÚHRADOVÝ KATALOG VZP - ZP'!E252),"")</f>
        <v/>
      </c>
      <c r="F248" s="33" t="str">
        <f>IF(LEN('ÚHRADOVÝ KATALOG VZP - ZP'!G252)&gt;0,UPPER('ÚHRADOVÝ KATALOG VZP - ZP'!G252),"")</f>
        <v/>
      </c>
      <c r="G248" s="33" t="str">
        <f>IF(LEN('ÚHRADOVÝ KATALOG VZP - ZP'!H252)&gt;0,UPPER('ÚHRADOVÝ KATALOG VZP - ZP'!H252),"")</f>
        <v/>
      </c>
      <c r="H248" s="33" t="str">
        <f>IF(LEN('ÚHRADOVÝ KATALOG VZP - ZP'!I252)&gt;0,UPPER('ÚHRADOVÝ KATALOG VZP - ZP'!I252),"")</f>
        <v/>
      </c>
      <c r="I248" s="19" t="str">
        <f>IF(LEN(KL!N248)&gt;0,ROUND(UPPER(KL!N248),2),"")</f>
        <v/>
      </c>
      <c r="J248" s="19" t="str">
        <f>IF('ÚHRADOVÝ KATALOG VZP - ZP'!N252&gt;0,ROUND(UPPER('ÚHRADOVÝ KATALOG VZP - ZP'!N252),2),"")</f>
        <v/>
      </c>
      <c r="K248" s="19"/>
      <c r="L248" s="33"/>
      <c r="M248" s="33"/>
      <c r="N248" s="33"/>
      <c r="O248" s="19"/>
      <c r="P248" s="33"/>
      <c r="Q248" s="33"/>
      <c r="R248" s="33"/>
      <c r="S248" s="33"/>
      <c r="T248" s="33" t="str">
        <f>IF(LEN(KL!P248)&gt;0,UPPER(KL!P248),"")</f>
        <v/>
      </c>
      <c r="U248" s="33"/>
      <c r="V248" s="19"/>
      <c r="W248" s="33" t="str">
        <f>IF(LEN('ÚHRADOVÝ KATALOG VZP - ZP'!Q252)&gt;0,UPPER('ÚHRADOVÝ KATALOG VZP - ZP'!Q252),"")</f>
        <v/>
      </c>
      <c r="X248" s="19"/>
      <c r="Y248" s="19"/>
      <c r="Z248" s="33" t="str">
        <f>IF(LEN('ÚHRADOVÝ KATALOG VZP - ZP'!P252)&gt;0,UPPER('ÚHRADOVÝ KATALOG VZP - ZP'!P252),"")</f>
        <v/>
      </c>
      <c r="AA248" s="33"/>
      <c r="AB248" s="33" t="str">
        <f>IF(LEN('ÚHRADOVÝ KATALOG VZP - ZP'!K252)&gt;0,UPPER('ÚHRADOVÝ KATALOG VZP - ZP'!K252),"")</f>
        <v/>
      </c>
      <c r="AC248" s="19" t="str">
        <f>IF(LEN('ÚHRADOVÝ KATALOG VZP - ZP'!L252)&gt;0,UPPER('ÚHRADOVÝ KATALOG VZP - ZP'!L252),"")</f>
        <v/>
      </c>
      <c r="AD248" s="19" t="str">
        <f>IF(LEN('ÚHRADOVÝ KATALOG VZP - ZP'!J252)&gt;0,UPPER('ÚHRADOVÝ KATALOG VZP - ZP'!J252),"")</f>
        <v/>
      </c>
      <c r="AE248" s="33"/>
      <c r="AF248" s="33"/>
      <c r="AG248" s="33" t="str">
        <f>IF(LEN('ÚHRADOVÝ KATALOG VZP - ZP'!M252)&gt;0,UPPER('ÚHRADOVÝ KATALOG VZP - ZP'!M252),"")</f>
        <v/>
      </c>
      <c r="AH248" s="33"/>
      <c r="AI248" s="33"/>
      <c r="AJ248" s="33"/>
    </row>
    <row r="249" spans="1:36" s="18" customFormat="1" x14ac:dyDescent="0.2">
      <c r="A249" s="33" t="str">
        <f>IF('VZP - KONTROLA'!R253="NE",IF(LEN('ÚHRADOVÝ KATALOG VZP - ZP'!B253)=0,UPPER('ÚHRADOVÝ KATALOG VZP - ZP'!A253),UPPER('ÚHRADOVÝ KATALOG VZP - ZP'!B253)),"")</f>
        <v/>
      </c>
      <c r="B249" s="33" t="str">
        <f>IF(LEN('ÚHRADOVÝ KATALOG VZP - ZP'!C253)&gt;0,UPPER(SUBSTITUTE('ÚHRADOVÝ KATALOG VZP - ZP'!C253,CHAR(10)," ")),"")</f>
        <v/>
      </c>
      <c r="C249" s="33" t="str">
        <f>IF(LEN('ÚHRADOVÝ KATALOG VZP - ZP'!D253)&gt;0,UPPER(SUBSTITUTE('ÚHRADOVÝ KATALOG VZP - ZP'!D253,CHAR(10)," ")),"")</f>
        <v/>
      </c>
      <c r="D249" s="33" t="str">
        <f>IF(LEN('ÚHRADOVÝ KATALOG VZP - ZP'!F253)&gt;0,UPPER('ÚHRADOVÝ KATALOG VZP - ZP'!F253),"")</f>
        <v/>
      </c>
      <c r="E249" s="33" t="str">
        <f>IF(LEN('ÚHRADOVÝ KATALOG VZP - ZP'!E253)&gt;0,UPPER('ÚHRADOVÝ KATALOG VZP - ZP'!E253),"")</f>
        <v/>
      </c>
      <c r="F249" s="33" t="str">
        <f>IF(LEN('ÚHRADOVÝ KATALOG VZP - ZP'!G253)&gt;0,UPPER('ÚHRADOVÝ KATALOG VZP - ZP'!G253),"")</f>
        <v/>
      </c>
      <c r="G249" s="33" t="str">
        <f>IF(LEN('ÚHRADOVÝ KATALOG VZP - ZP'!H253)&gt;0,UPPER('ÚHRADOVÝ KATALOG VZP - ZP'!H253),"")</f>
        <v/>
      </c>
      <c r="H249" s="33" t="str">
        <f>IF(LEN('ÚHRADOVÝ KATALOG VZP - ZP'!I253)&gt;0,UPPER('ÚHRADOVÝ KATALOG VZP - ZP'!I253),"")</f>
        <v/>
      </c>
      <c r="I249" s="19" t="str">
        <f>IF(LEN(KL!N249)&gt;0,ROUND(UPPER(KL!N249),2),"")</f>
        <v/>
      </c>
      <c r="J249" s="19" t="str">
        <f>IF('ÚHRADOVÝ KATALOG VZP - ZP'!N253&gt;0,ROUND(UPPER('ÚHRADOVÝ KATALOG VZP - ZP'!N253),2),"")</f>
        <v/>
      </c>
      <c r="K249" s="19"/>
      <c r="L249" s="33"/>
      <c r="M249" s="33"/>
      <c r="N249" s="33"/>
      <c r="O249" s="19"/>
      <c r="P249" s="33"/>
      <c r="Q249" s="33"/>
      <c r="R249" s="33"/>
      <c r="S249" s="33"/>
      <c r="T249" s="33" t="str">
        <f>IF(LEN(KL!P249)&gt;0,UPPER(KL!P249),"")</f>
        <v/>
      </c>
      <c r="U249" s="33"/>
      <c r="V249" s="19"/>
      <c r="W249" s="33" t="str">
        <f>IF(LEN('ÚHRADOVÝ KATALOG VZP - ZP'!Q253)&gt;0,UPPER('ÚHRADOVÝ KATALOG VZP - ZP'!Q253),"")</f>
        <v/>
      </c>
      <c r="X249" s="19"/>
      <c r="Y249" s="19"/>
      <c r="Z249" s="33" t="str">
        <f>IF(LEN('ÚHRADOVÝ KATALOG VZP - ZP'!P253)&gt;0,UPPER('ÚHRADOVÝ KATALOG VZP - ZP'!P253),"")</f>
        <v/>
      </c>
      <c r="AA249" s="33"/>
      <c r="AB249" s="33" t="str">
        <f>IF(LEN('ÚHRADOVÝ KATALOG VZP - ZP'!K253)&gt;0,UPPER('ÚHRADOVÝ KATALOG VZP - ZP'!K253),"")</f>
        <v/>
      </c>
      <c r="AC249" s="19" t="str">
        <f>IF(LEN('ÚHRADOVÝ KATALOG VZP - ZP'!L253)&gt;0,UPPER('ÚHRADOVÝ KATALOG VZP - ZP'!L253),"")</f>
        <v/>
      </c>
      <c r="AD249" s="19" t="str">
        <f>IF(LEN('ÚHRADOVÝ KATALOG VZP - ZP'!J253)&gt;0,UPPER('ÚHRADOVÝ KATALOG VZP - ZP'!J253),"")</f>
        <v/>
      </c>
      <c r="AE249" s="33"/>
      <c r="AF249" s="33"/>
      <c r="AG249" s="33" t="str">
        <f>IF(LEN('ÚHRADOVÝ KATALOG VZP - ZP'!M253)&gt;0,UPPER('ÚHRADOVÝ KATALOG VZP - ZP'!M253),"")</f>
        <v/>
      </c>
      <c r="AH249" s="33"/>
      <c r="AI249" s="33"/>
      <c r="AJ249" s="33"/>
    </row>
    <row r="250" spans="1:36" s="18" customFormat="1" x14ac:dyDescent="0.2">
      <c r="A250" s="33" t="str">
        <f>IF('VZP - KONTROLA'!R254="NE",IF(LEN('ÚHRADOVÝ KATALOG VZP - ZP'!B254)=0,UPPER('ÚHRADOVÝ KATALOG VZP - ZP'!A254),UPPER('ÚHRADOVÝ KATALOG VZP - ZP'!B254)),"")</f>
        <v/>
      </c>
      <c r="B250" s="33" t="str">
        <f>IF(LEN('ÚHRADOVÝ KATALOG VZP - ZP'!C254)&gt;0,UPPER(SUBSTITUTE('ÚHRADOVÝ KATALOG VZP - ZP'!C254,CHAR(10)," ")),"")</f>
        <v/>
      </c>
      <c r="C250" s="33" t="str">
        <f>IF(LEN('ÚHRADOVÝ KATALOG VZP - ZP'!D254)&gt;0,UPPER(SUBSTITUTE('ÚHRADOVÝ KATALOG VZP - ZP'!D254,CHAR(10)," ")),"")</f>
        <v/>
      </c>
      <c r="D250" s="33" t="str">
        <f>IF(LEN('ÚHRADOVÝ KATALOG VZP - ZP'!F254)&gt;0,UPPER('ÚHRADOVÝ KATALOG VZP - ZP'!F254),"")</f>
        <v/>
      </c>
      <c r="E250" s="33" t="str">
        <f>IF(LEN('ÚHRADOVÝ KATALOG VZP - ZP'!E254)&gt;0,UPPER('ÚHRADOVÝ KATALOG VZP - ZP'!E254),"")</f>
        <v/>
      </c>
      <c r="F250" s="33" t="str">
        <f>IF(LEN('ÚHRADOVÝ KATALOG VZP - ZP'!G254)&gt;0,UPPER('ÚHRADOVÝ KATALOG VZP - ZP'!G254),"")</f>
        <v/>
      </c>
      <c r="G250" s="33" t="str">
        <f>IF(LEN('ÚHRADOVÝ KATALOG VZP - ZP'!H254)&gt;0,UPPER('ÚHRADOVÝ KATALOG VZP - ZP'!H254),"")</f>
        <v/>
      </c>
      <c r="H250" s="33" t="str">
        <f>IF(LEN('ÚHRADOVÝ KATALOG VZP - ZP'!I254)&gt;0,UPPER('ÚHRADOVÝ KATALOG VZP - ZP'!I254),"")</f>
        <v/>
      </c>
      <c r="I250" s="19" t="str">
        <f>IF(LEN(KL!N250)&gt;0,ROUND(UPPER(KL!N250),2),"")</f>
        <v/>
      </c>
      <c r="J250" s="19" t="str">
        <f>IF('ÚHRADOVÝ KATALOG VZP - ZP'!N254&gt;0,ROUND(UPPER('ÚHRADOVÝ KATALOG VZP - ZP'!N254),2),"")</f>
        <v/>
      </c>
      <c r="K250" s="19"/>
      <c r="L250" s="33"/>
      <c r="M250" s="33"/>
      <c r="N250" s="33"/>
      <c r="O250" s="19"/>
      <c r="P250" s="33"/>
      <c r="Q250" s="33"/>
      <c r="R250" s="33"/>
      <c r="S250" s="33"/>
      <c r="T250" s="33" t="str">
        <f>IF(LEN(KL!P250)&gt;0,UPPER(KL!P250),"")</f>
        <v/>
      </c>
      <c r="U250" s="33"/>
      <c r="V250" s="19"/>
      <c r="W250" s="33" t="str">
        <f>IF(LEN('ÚHRADOVÝ KATALOG VZP - ZP'!Q254)&gt;0,UPPER('ÚHRADOVÝ KATALOG VZP - ZP'!Q254),"")</f>
        <v/>
      </c>
      <c r="X250" s="19"/>
      <c r="Y250" s="19"/>
      <c r="Z250" s="33" t="str">
        <f>IF(LEN('ÚHRADOVÝ KATALOG VZP - ZP'!P254)&gt;0,UPPER('ÚHRADOVÝ KATALOG VZP - ZP'!P254),"")</f>
        <v/>
      </c>
      <c r="AA250" s="33"/>
      <c r="AB250" s="33" t="str">
        <f>IF(LEN('ÚHRADOVÝ KATALOG VZP - ZP'!K254)&gt;0,UPPER('ÚHRADOVÝ KATALOG VZP - ZP'!K254),"")</f>
        <v/>
      </c>
      <c r="AC250" s="19" t="str">
        <f>IF(LEN('ÚHRADOVÝ KATALOG VZP - ZP'!L254)&gt;0,UPPER('ÚHRADOVÝ KATALOG VZP - ZP'!L254),"")</f>
        <v/>
      </c>
      <c r="AD250" s="19" t="str">
        <f>IF(LEN('ÚHRADOVÝ KATALOG VZP - ZP'!J254)&gt;0,UPPER('ÚHRADOVÝ KATALOG VZP - ZP'!J254),"")</f>
        <v/>
      </c>
      <c r="AE250" s="33"/>
      <c r="AF250" s="33"/>
      <c r="AG250" s="33" t="str">
        <f>IF(LEN('ÚHRADOVÝ KATALOG VZP - ZP'!M254)&gt;0,UPPER('ÚHRADOVÝ KATALOG VZP - ZP'!M254),"")</f>
        <v/>
      </c>
      <c r="AH250" s="33"/>
      <c r="AI250" s="33"/>
      <c r="AJ250" s="33"/>
    </row>
    <row r="251" spans="1:36" s="18" customFormat="1" x14ac:dyDescent="0.2">
      <c r="A251" s="33" t="str">
        <f>IF('VZP - KONTROLA'!R255="NE",IF(LEN('ÚHRADOVÝ KATALOG VZP - ZP'!B255)=0,UPPER('ÚHRADOVÝ KATALOG VZP - ZP'!A255),UPPER('ÚHRADOVÝ KATALOG VZP - ZP'!B255)),"")</f>
        <v/>
      </c>
      <c r="B251" s="33" t="str">
        <f>IF(LEN('ÚHRADOVÝ KATALOG VZP - ZP'!C255)&gt;0,UPPER(SUBSTITUTE('ÚHRADOVÝ KATALOG VZP - ZP'!C255,CHAR(10)," ")),"")</f>
        <v/>
      </c>
      <c r="C251" s="33" t="str">
        <f>IF(LEN('ÚHRADOVÝ KATALOG VZP - ZP'!D255)&gt;0,UPPER(SUBSTITUTE('ÚHRADOVÝ KATALOG VZP - ZP'!D255,CHAR(10)," ")),"")</f>
        <v/>
      </c>
      <c r="D251" s="33" t="str">
        <f>IF(LEN('ÚHRADOVÝ KATALOG VZP - ZP'!F255)&gt;0,UPPER('ÚHRADOVÝ KATALOG VZP - ZP'!F255),"")</f>
        <v/>
      </c>
      <c r="E251" s="33" t="str">
        <f>IF(LEN('ÚHRADOVÝ KATALOG VZP - ZP'!E255)&gt;0,UPPER('ÚHRADOVÝ KATALOG VZP - ZP'!E255),"")</f>
        <v/>
      </c>
      <c r="F251" s="33" t="str">
        <f>IF(LEN('ÚHRADOVÝ KATALOG VZP - ZP'!G255)&gt;0,UPPER('ÚHRADOVÝ KATALOG VZP - ZP'!G255),"")</f>
        <v/>
      </c>
      <c r="G251" s="33" t="str">
        <f>IF(LEN('ÚHRADOVÝ KATALOG VZP - ZP'!H255)&gt;0,UPPER('ÚHRADOVÝ KATALOG VZP - ZP'!H255),"")</f>
        <v/>
      </c>
      <c r="H251" s="33" t="str">
        <f>IF(LEN('ÚHRADOVÝ KATALOG VZP - ZP'!I255)&gt;0,UPPER('ÚHRADOVÝ KATALOG VZP - ZP'!I255),"")</f>
        <v/>
      </c>
      <c r="I251" s="19" t="str">
        <f>IF(LEN(KL!N251)&gt;0,ROUND(UPPER(KL!N251),2),"")</f>
        <v/>
      </c>
      <c r="J251" s="19" t="str">
        <f>IF('ÚHRADOVÝ KATALOG VZP - ZP'!N255&gt;0,ROUND(UPPER('ÚHRADOVÝ KATALOG VZP - ZP'!N255),2),"")</f>
        <v/>
      </c>
      <c r="K251" s="19"/>
      <c r="L251" s="33"/>
      <c r="M251" s="33"/>
      <c r="N251" s="33"/>
      <c r="O251" s="19"/>
      <c r="P251" s="33"/>
      <c r="Q251" s="33"/>
      <c r="R251" s="33"/>
      <c r="S251" s="33"/>
      <c r="T251" s="33" t="str">
        <f>IF(LEN(KL!P251)&gt;0,UPPER(KL!P251),"")</f>
        <v/>
      </c>
      <c r="U251" s="33"/>
      <c r="V251" s="19"/>
      <c r="W251" s="33" t="str">
        <f>IF(LEN('ÚHRADOVÝ KATALOG VZP - ZP'!Q255)&gt;0,UPPER('ÚHRADOVÝ KATALOG VZP - ZP'!Q255),"")</f>
        <v/>
      </c>
      <c r="X251" s="19"/>
      <c r="Y251" s="19"/>
      <c r="Z251" s="33" t="str">
        <f>IF(LEN('ÚHRADOVÝ KATALOG VZP - ZP'!P255)&gt;0,UPPER('ÚHRADOVÝ KATALOG VZP - ZP'!P255),"")</f>
        <v/>
      </c>
      <c r="AA251" s="33"/>
      <c r="AB251" s="33" t="str">
        <f>IF(LEN('ÚHRADOVÝ KATALOG VZP - ZP'!K255)&gt;0,UPPER('ÚHRADOVÝ KATALOG VZP - ZP'!K255),"")</f>
        <v/>
      </c>
      <c r="AC251" s="19" t="str">
        <f>IF(LEN('ÚHRADOVÝ KATALOG VZP - ZP'!L255)&gt;0,UPPER('ÚHRADOVÝ KATALOG VZP - ZP'!L255),"")</f>
        <v/>
      </c>
      <c r="AD251" s="19" t="str">
        <f>IF(LEN('ÚHRADOVÝ KATALOG VZP - ZP'!J255)&gt;0,UPPER('ÚHRADOVÝ KATALOG VZP - ZP'!J255),"")</f>
        <v/>
      </c>
      <c r="AE251" s="33"/>
      <c r="AF251" s="33"/>
      <c r="AG251" s="33" t="str">
        <f>IF(LEN('ÚHRADOVÝ KATALOG VZP - ZP'!M255)&gt;0,UPPER('ÚHRADOVÝ KATALOG VZP - ZP'!M255),"")</f>
        <v/>
      </c>
      <c r="AH251" s="33"/>
      <c r="AI251" s="33"/>
      <c r="AJ251" s="33"/>
    </row>
    <row r="252" spans="1:36" s="18" customFormat="1" x14ac:dyDescent="0.2">
      <c r="A252" s="33" t="str">
        <f>IF('VZP - KONTROLA'!R256="NE",IF(LEN('ÚHRADOVÝ KATALOG VZP - ZP'!B256)=0,UPPER('ÚHRADOVÝ KATALOG VZP - ZP'!A256),UPPER('ÚHRADOVÝ KATALOG VZP - ZP'!B256)),"")</f>
        <v/>
      </c>
      <c r="B252" s="33" t="str">
        <f>IF(LEN('ÚHRADOVÝ KATALOG VZP - ZP'!C256)&gt;0,UPPER(SUBSTITUTE('ÚHRADOVÝ KATALOG VZP - ZP'!C256,CHAR(10)," ")),"")</f>
        <v/>
      </c>
      <c r="C252" s="33" t="str">
        <f>IF(LEN('ÚHRADOVÝ KATALOG VZP - ZP'!D256)&gt;0,UPPER(SUBSTITUTE('ÚHRADOVÝ KATALOG VZP - ZP'!D256,CHAR(10)," ")),"")</f>
        <v/>
      </c>
      <c r="D252" s="33" t="str">
        <f>IF(LEN('ÚHRADOVÝ KATALOG VZP - ZP'!F256)&gt;0,UPPER('ÚHRADOVÝ KATALOG VZP - ZP'!F256),"")</f>
        <v/>
      </c>
      <c r="E252" s="33" t="str">
        <f>IF(LEN('ÚHRADOVÝ KATALOG VZP - ZP'!E256)&gt;0,UPPER('ÚHRADOVÝ KATALOG VZP - ZP'!E256),"")</f>
        <v/>
      </c>
      <c r="F252" s="33" t="str">
        <f>IF(LEN('ÚHRADOVÝ KATALOG VZP - ZP'!G256)&gt;0,UPPER('ÚHRADOVÝ KATALOG VZP - ZP'!G256),"")</f>
        <v/>
      </c>
      <c r="G252" s="33" t="str">
        <f>IF(LEN('ÚHRADOVÝ KATALOG VZP - ZP'!H256)&gt;0,UPPER('ÚHRADOVÝ KATALOG VZP - ZP'!H256),"")</f>
        <v/>
      </c>
      <c r="H252" s="33" t="str">
        <f>IF(LEN('ÚHRADOVÝ KATALOG VZP - ZP'!I256)&gt;0,UPPER('ÚHRADOVÝ KATALOG VZP - ZP'!I256),"")</f>
        <v/>
      </c>
      <c r="I252" s="19" t="str">
        <f>IF(LEN(KL!N252)&gt;0,ROUND(UPPER(KL!N252),2),"")</f>
        <v/>
      </c>
      <c r="J252" s="19" t="str">
        <f>IF('ÚHRADOVÝ KATALOG VZP - ZP'!N256&gt;0,ROUND(UPPER('ÚHRADOVÝ KATALOG VZP - ZP'!N256),2),"")</f>
        <v/>
      </c>
      <c r="K252" s="19"/>
      <c r="L252" s="33"/>
      <c r="M252" s="33"/>
      <c r="N252" s="33"/>
      <c r="O252" s="19"/>
      <c r="P252" s="33"/>
      <c r="Q252" s="33"/>
      <c r="R252" s="33"/>
      <c r="S252" s="33"/>
      <c r="T252" s="33" t="str">
        <f>IF(LEN(KL!P252)&gt;0,UPPER(KL!P252),"")</f>
        <v/>
      </c>
      <c r="U252" s="33"/>
      <c r="V252" s="19"/>
      <c r="W252" s="33" t="str">
        <f>IF(LEN('ÚHRADOVÝ KATALOG VZP - ZP'!Q256)&gt;0,UPPER('ÚHRADOVÝ KATALOG VZP - ZP'!Q256),"")</f>
        <v/>
      </c>
      <c r="X252" s="19"/>
      <c r="Y252" s="19"/>
      <c r="Z252" s="33" t="str">
        <f>IF(LEN('ÚHRADOVÝ KATALOG VZP - ZP'!P256)&gt;0,UPPER('ÚHRADOVÝ KATALOG VZP - ZP'!P256),"")</f>
        <v/>
      </c>
      <c r="AA252" s="33"/>
      <c r="AB252" s="33" t="str">
        <f>IF(LEN('ÚHRADOVÝ KATALOG VZP - ZP'!K256)&gt;0,UPPER('ÚHRADOVÝ KATALOG VZP - ZP'!K256),"")</f>
        <v/>
      </c>
      <c r="AC252" s="19" t="str">
        <f>IF(LEN('ÚHRADOVÝ KATALOG VZP - ZP'!L256)&gt;0,UPPER('ÚHRADOVÝ KATALOG VZP - ZP'!L256),"")</f>
        <v/>
      </c>
      <c r="AD252" s="19" t="str">
        <f>IF(LEN('ÚHRADOVÝ KATALOG VZP - ZP'!J256)&gt;0,UPPER('ÚHRADOVÝ KATALOG VZP - ZP'!J256),"")</f>
        <v/>
      </c>
      <c r="AE252" s="33"/>
      <c r="AF252" s="33"/>
      <c r="AG252" s="33" t="str">
        <f>IF(LEN('ÚHRADOVÝ KATALOG VZP - ZP'!M256)&gt;0,UPPER('ÚHRADOVÝ KATALOG VZP - ZP'!M256),"")</f>
        <v/>
      </c>
      <c r="AH252" s="33"/>
      <c r="AI252" s="33"/>
      <c r="AJ252" s="33"/>
    </row>
    <row r="253" spans="1:36" s="18" customFormat="1" x14ac:dyDescent="0.2">
      <c r="A253" s="33" t="str">
        <f>IF('VZP - KONTROLA'!R257="NE",IF(LEN('ÚHRADOVÝ KATALOG VZP - ZP'!B257)=0,UPPER('ÚHRADOVÝ KATALOG VZP - ZP'!A257),UPPER('ÚHRADOVÝ KATALOG VZP - ZP'!B257)),"")</f>
        <v/>
      </c>
      <c r="B253" s="33" t="str">
        <f>IF(LEN('ÚHRADOVÝ KATALOG VZP - ZP'!C257)&gt;0,UPPER(SUBSTITUTE('ÚHRADOVÝ KATALOG VZP - ZP'!C257,CHAR(10)," ")),"")</f>
        <v/>
      </c>
      <c r="C253" s="33" t="str">
        <f>IF(LEN('ÚHRADOVÝ KATALOG VZP - ZP'!D257)&gt;0,UPPER(SUBSTITUTE('ÚHRADOVÝ KATALOG VZP - ZP'!D257,CHAR(10)," ")),"")</f>
        <v/>
      </c>
      <c r="D253" s="33" t="str">
        <f>IF(LEN('ÚHRADOVÝ KATALOG VZP - ZP'!F257)&gt;0,UPPER('ÚHRADOVÝ KATALOG VZP - ZP'!F257),"")</f>
        <v/>
      </c>
      <c r="E253" s="33" t="str">
        <f>IF(LEN('ÚHRADOVÝ KATALOG VZP - ZP'!E257)&gt;0,UPPER('ÚHRADOVÝ KATALOG VZP - ZP'!E257),"")</f>
        <v/>
      </c>
      <c r="F253" s="33" t="str">
        <f>IF(LEN('ÚHRADOVÝ KATALOG VZP - ZP'!G257)&gt;0,UPPER('ÚHRADOVÝ KATALOG VZP - ZP'!G257),"")</f>
        <v/>
      </c>
      <c r="G253" s="33" t="str">
        <f>IF(LEN('ÚHRADOVÝ KATALOG VZP - ZP'!H257)&gt;0,UPPER('ÚHRADOVÝ KATALOG VZP - ZP'!H257),"")</f>
        <v/>
      </c>
      <c r="H253" s="33" t="str">
        <f>IF(LEN('ÚHRADOVÝ KATALOG VZP - ZP'!I257)&gt;0,UPPER('ÚHRADOVÝ KATALOG VZP - ZP'!I257),"")</f>
        <v/>
      </c>
      <c r="I253" s="19" t="str">
        <f>IF(LEN(KL!N253)&gt;0,ROUND(UPPER(KL!N253),2),"")</f>
        <v/>
      </c>
      <c r="J253" s="19" t="str">
        <f>IF('ÚHRADOVÝ KATALOG VZP - ZP'!N257&gt;0,ROUND(UPPER('ÚHRADOVÝ KATALOG VZP - ZP'!N257),2),"")</f>
        <v/>
      </c>
      <c r="K253" s="19"/>
      <c r="L253" s="33"/>
      <c r="M253" s="33"/>
      <c r="N253" s="33"/>
      <c r="O253" s="19"/>
      <c r="P253" s="33"/>
      <c r="Q253" s="33"/>
      <c r="R253" s="33"/>
      <c r="S253" s="33"/>
      <c r="T253" s="33" t="str">
        <f>IF(LEN(KL!P253)&gt;0,UPPER(KL!P253),"")</f>
        <v/>
      </c>
      <c r="U253" s="33"/>
      <c r="V253" s="19"/>
      <c r="W253" s="33" t="str">
        <f>IF(LEN('ÚHRADOVÝ KATALOG VZP - ZP'!Q257)&gt;0,UPPER('ÚHRADOVÝ KATALOG VZP - ZP'!Q257),"")</f>
        <v/>
      </c>
      <c r="X253" s="19"/>
      <c r="Y253" s="19"/>
      <c r="Z253" s="33" t="str">
        <f>IF(LEN('ÚHRADOVÝ KATALOG VZP - ZP'!P257)&gt;0,UPPER('ÚHRADOVÝ KATALOG VZP - ZP'!P257),"")</f>
        <v/>
      </c>
      <c r="AA253" s="33"/>
      <c r="AB253" s="33" t="str">
        <f>IF(LEN('ÚHRADOVÝ KATALOG VZP - ZP'!K257)&gt;0,UPPER('ÚHRADOVÝ KATALOG VZP - ZP'!K257),"")</f>
        <v/>
      </c>
      <c r="AC253" s="19" t="str">
        <f>IF(LEN('ÚHRADOVÝ KATALOG VZP - ZP'!L257)&gt;0,UPPER('ÚHRADOVÝ KATALOG VZP - ZP'!L257),"")</f>
        <v/>
      </c>
      <c r="AD253" s="19" t="str">
        <f>IF(LEN('ÚHRADOVÝ KATALOG VZP - ZP'!J257)&gt;0,UPPER('ÚHRADOVÝ KATALOG VZP - ZP'!J257),"")</f>
        <v/>
      </c>
      <c r="AE253" s="33"/>
      <c r="AF253" s="33"/>
      <c r="AG253" s="33" t="str">
        <f>IF(LEN('ÚHRADOVÝ KATALOG VZP - ZP'!M257)&gt;0,UPPER('ÚHRADOVÝ KATALOG VZP - ZP'!M257),"")</f>
        <v/>
      </c>
      <c r="AH253" s="33"/>
      <c r="AI253" s="33"/>
      <c r="AJ253" s="33"/>
    </row>
    <row r="254" spans="1:36" s="18" customFormat="1" x14ac:dyDescent="0.2">
      <c r="A254" s="33" t="str">
        <f>IF('VZP - KONTROLA'!R258="NE",IF(LEN('ÚHRADOVÝ KATALOG VZP - ZP'!B258)=0,UPPER('ÚHRADOVÝ KATALOG VZP - ZP'!A258),UPPER('ÚHRADOVÝ KATALOG VZP - ZP'!B258)),"")</f>
        <v/>
      </c>
      <c r="B254" s="33" t="str">
        <f>IF(LEN('ÚHRADOVÝ KATALOG VZP - ZP'!C258)&gt;0,UPPER(SUBSTITUTE('ÚHRADOVÝ KATALOG VZP - ZP'!C258,CHAR(10)," ")),"")</f>
        <v/>
      </c>
      <c r="C254" s="33" t="str">
        <f>IF(LEN('ÚHRADOVÝ KATALOG VZP - ZP'!D258)&gt;0,UPPER(SUBSTITUTE('ÚHRADOVÝ KATALOG VZP - ZP'!D258,CHAR(10)," ")),"")</f>
        <v/>
      </c>
      <c r="D254" s="33" t="str">
        <f>IF(LEN('ÚHRADOVÝ KATALOG VZP - ZP'!F258)&gt;0,UPPER('ÚHRADOVÝ KATALOG VZP - ZP'!F258),"")</f>
        <v/>
      </c>
      <c r="E254" s="33" t="str">
        <f>IF(LEN('ÚHRADOVÝ KATALOG VZP - ZP'!E258)&gt;0,UPPER('ÚHRADOVÝ KATALOG VZP - ZP'!E258),"")</f>
        <v/>
      </c>
      <c r="F254" s="33" t="str">
        <f>IF(LEN('ÚHRADOVÝ KATALOG VZP - ZP'!G258)&gt;0,UPPER('ÚHRADOVÝ KATALOG VZP - ZP'!G258),"")</f>
        <v/>
      </c>
      <c r="G254" s="33" t="str">
        <f>IF(LEN('ÚHRADOVÝ KATALOG VZP - ZP'!H258)&gt;0,UPPER('ÚHRADOVÝ KATALOG VZP - ZP'!H258),"")</f>
        <v/>
      </c>
      <c r="H254" s="33" t="str">
        <f>IF(LEN('ÚHRADOVÝ KATALOG VZP - ZP'!I258)&gt;0,UPPER('ÚHRADOVÝ KATALOG VZP - ZP'!I258),"")</f>
        <v/>
      </c>
      <c r="I254" s="19" t="str">
        <f>IF(LEN(KL!N254)&gt;0,ROUND(UPPER(KL!N254),2),"")</f>
        <v/>
      </c>
      <c r="J254" s="19" t="str">
        <f>IF('ÚHRADOVÝ KATALOG VZP - ZP'!N258&gt;0,ROUND(UPPER('ÚHRADOVÝ KATALOG VZP - ZP'!N258),2),"")</f>
        <v/>
      </c>
      <c r="K254" s="19"/>
      <c r="L254" s="33"/>
      <c r="M254" s="33"/>
      <c r="N254" s="33"/>
      <c r="O254" s="19"/>
      <c r="P254" s="33"/>
      <c r="Q254" s="33"/>
      <c r="R254" s="33"/>
      <c r="S254" s="33"/>
      <c r="T254" s="33" t="str">
        <f>IF(LEN(KL!P254)&gt;0,UPPER(KL!P254),"")</f>
        <v/>
      </c>
      <c r="U254" s="33"/>
      <c r="V254" s="19"/>
      <c r="W254" s="33" t="str">
        <f>IF(LEN('ÚHRADOVÝ KATALOG VZP - ZP'!Q258)&gt;0,UPPER('ÚHRADOVÝ KATALOG VZP - ZP'!Q258),"")</f>
        <v/>
      </c>
      <c r="X254" s="19"/>
      <c r="Y254" s="19"/>
      <c r="Z254" s="33" t="str">
        <f>IF(LEN('ÚHRADOVÝ KATALOG VZP - ZP'!P258)&gt;0,UPPER('ÚHRADOVÝ KATALOG VZP - ZP'!P258),"")</f>
        <v/>
      </c>
      <c r="AA254" s="33"/>
      <c r="AB254" s="33" t="str">
        <f>IF(LEN('ÚHRADOVÝ KATALOG VZP - ZP'!K258)&gt;0,UPPER('ÚHRADOVÝ KATALOG VZP - ZP'!K258),"")</f>
        <v/>
      </c>
      <c r="AC254" s="19" t="str">
        <f>IF(LEN('ÚHRADOVÝ KATALOG VZP - ZP'!L258)&gt;0,UPPER('ÚHRADOVÝ KATALOG VZP - ZP'!L258),"")</f>
        <v/>
      </c>
      <c r="AD254" s="19" t="str">
        <f>IF(LEN('ÚHRADOVÝ KATALOG VZP - ZP'!J258)&gt;0,UPPER('ÚHRADOVÝ KATALOG VZP - ZP'!J258),"")</f>
        <v/>
      </c>
      <c r="AE254" s="33"/>
      <c r="AF254" s="33"/>
      <c r="AG254" s="33" t="str">
        <f>IF(LEN('ÚHRADOVÝ KATALOG VZP - ZP'!M258)&gt;0,UPPER('ÚHRADOVÝ KATALOG VZP - ZP'!M258),"")</f>
        <v/>
      </c>
      <c r="AH254" s="33"/>
      <c r="AI254" s="33"/>
      <c r="AJ254" s="33"/>
    </row>
    <row r="255" spans="1:36" s="18" customFormat="1" x14ac:dyDescent="0.2">
      <c r="A255" s="33" t="str">
        <f>IF('VZP - KONTROLA'!R259="NE",IF(LEN('ÚHRADOVÝ KATALOG VZP - ZP'!B259)=0,UPPER('ÚHRADOVÝ KATALOG VZP - ZP'!A259),UPPER('ÚHRADOVÝ KATALOG VZP - ZP'!B259)),"")</f>
        <v/>
      </c>
      <c r="B255" s="33" t="str">
        <f>IF(LEN('ÚHRADOVÝ KATALOG VZP - ZP'!C259)&gt;0,UPPER(SUBSTITUTE('ÚHRADOVÝ KATALOG VZP - ZP'!C259,CHAR(10)," ")),"")</f>
        <v/>
      </c>
      <c r="C255" s="33" t="str">
        <f>IF(LEN('ÚHRADOVÝ KATALOG VZP - ZP'!D259)&gt;0,UPPER(SUBSTITUTE('ÚHRADOVÝ KATALOG VZP - ZP'!D259,CHAR(10)," ")),"")</f>
        <v/>
      </c>
      <c r="D255" s="33" t="str">
        <f>IF(LEN('ÚHRADOVÝ KATALOG VZP - ZP'!F259)&gt;0,UPPER('ÚHRADOVÝ KATALOG VZP - ZP'!F259),"")</f>
        <v/>
      </c>
      <c r="E255" s="33" t="str">
        <f>IF(LEN('ÚHRADOVÝ KATALOG VZP - ZP'!E259)&gt;0,UPPER('ÚHRADOVÝ KATALOG VZP - ZP'!E259),"")</f>
        <v/>
      </c>
      <c r="F255" s="33" t="str">
        <f>IF(LEN('ÚHRADOVÝ KATALOG VZP - ZP'!G259)&gt;0,UPPER('ÚHRADOVÝ KATALOG VZP - ZP'!G259),"")</f>
        <v/>
      </c>
      <c r="G255" s="33" t="str">
        <f>IF(LEN('ÚHRADOVÝ KATALOG VZP - ZP'!H259)&gt;0,UPPER('ÚHRADOVÝ KATALOG VZP - ZP'!H259),"")</f>
        <v/>
      </c>
      <c r="H255" s="33" t="str">
        <f>IF(LEN('ÚHRADOVÝ KATALOG VZP - ZP'!I259)&gt;0,UPPER('ÚHRADOVÝ KATALOG VZP - ZP'!I259),"")</f>
        <v/>
      </c>
      <c r="I255" s="19" t="str">
        <f>IF(LEN(KL!N255)&gt;0,ROUND(UPPER(KL!N255),2),"")</f>
        <v/>
      </c>
      <c r="J255" s="19" t="str">
        <f>IF('ÚHRADOVÝ KATALOG VZP - ZP'!N259&gt;0,ROUND(UPPER('ÚHRADOVÝ KATALOG VZP - ZP'!N259),2),"")</f>
        <v/>
      </c>
      <c r="K255" s="19"/>
      <c r="L255" s="33"/>
      <c r="M255" s="33"/>
      <c r="N255" s="33"/>
      <c r="O255" s="19"/>
      <c r="P255" s="33"/>
      <c r="Q255" s="33"/>
      <c r="R255" s="33"/>
      <c r="S255" s="33"/>
      <c r="T255" s="33" t="str">
        <f>IF(LEN(KL!P255)&gt;0,UPPER(KL!P255),"")</f>
        <v/>
      </c>
      <c r="U255" s="33"/>
      <c r="V255" s="19"/>
      <c r="W255" s="33" t="str">
        <f>IF(LEN('ÚHRADOVÝ KATALOG VZP - ZP'!Q259)&gt;0,UPPER('ÚHRADOVÝ KATALOG VZP - ZP'!Q259),"")</f>
        <v/>
      </c>
      <c r="X255" s="19"/>
      <c r="Y255" s="19"/>
      <c r="Z255" s="33" t="str">
        <f>IF(LEN('ÚHRADOVÝ KATALOG VZP - ZP'!P259)&gt;0,UPPER('ÚHRADOVÝ KATALOG VZP - ZP'!P259),"")</f>
        <v/>
      </c>
      <c r="AA255" s="33"/>
      <c r="AB255" s="33" t="str">
        <f>IF(LEN('ÚHRADOVÝ KATALOG VZP - ZP'!K259)&gt;0,UPPER('ÚHRADOVÝ KATALOG VZP - ZP'!K259),"")</f>
        <v/>
      </c>
      <c r="AC255" s="19" t="str">
        <f>IF(LEN('ÚHRADOVÝ KATALOG VZP - ZP'!L259)&gt;0,UPPER('ÚHRADOVÝ KATALOG VZP - ZP'!L259),"")</f>
        <v/>
      </c>
      <c r="AD255" s="19" t="str">
        <f>IF(LEN('ÚHRADOVÝ KATALOG VZP - ZP'!J259)&gt;0,UPPER('ÚHRADOVÝ KATALOG VZP - ZP'!J259),"")</f>
        <v/>
      </c>
      <c r="AE255" s="33"/>
      <c r="AF255" s="33"/>
      <c r="AG255" s="33" t="str">
        <f>IF(LEN('ÚHRADOVÝ KATALOG VZP - ZP'!M259)&gt;0,UPPER('ÚHRADOVÝ KATALOG VZP - ZP'!M259),"")</f>
        <v/>
      </c>
      <c r="AH255" s="33"/>
      <c r="AI255" s="33"/>
      <c r="AJ255" s="33"/>
    </row>
    <row r="256" spans="1:36" s="18" customFormat="1" x14ac:dyDescent="0.2">
      <c r="A256" s="33" t="str">
        <f>IF('VZP - KONTROLA'!R260="NE",IF(LEN('ÚHRADOVÝ KATALOG VZP - ZP'!B260)=0,UPPER('ÚHRADOVÝ KATALOG VZP - ZP'!A260),UPPER('ÚHRADOVÝ KATALOG VZP - ZP'!B260)),"")</f>
        <v/>
      </c>
      <c r="B256" s="33" t="str">
        <f>IF(LEN('ÚHRADOVÝ KATALOG VZP - ZP'!C260)&gt;0,UPPER(SUBSTITUTE('ÚHRADOVÝ KATALOG VZP - ZP'!C260,CHAR(10)," ")),"")</f>
        <v/>
      </c>
      <c r="C256" s="33" t="str">
        <f>IF(LEN('ÚHRADOVÝ KATALOG VZP - ZP'!D260)&gt;0,UPPER(SUBSTITUTE('ÚHRADOVÝ KATALOG VZP - ZP'!D260,CHAR(10)," ")),"")</f>
        <v/>
      </c>
      <c r="D256" s="33" t="str">
        <f>IF(LEN('ÚHRADOVÝ KATALOG VZP - ZP'!F260)&gt;0,UPPER('ÚHRADOVÝ KATALOG VZP - ZP'!F260),"")</f>
        <v/>
      </c>
      <c r="E256" s="33" t="str">
        <f>IF(LEN('ÚHRADOVÝ KATALOG VZP - ZP'!E260)&gt;0,UPPER('ÚHRADOVÝ KATALOG VZP - ZP'!E260),"")</f>
        <v/>
      </c>
      <c r="F256" s="33" t="str">
        <f>IF(LEN('ÚHRADOVÝ KATALOG VZP - ZP'!G260)&gt;0,UPPER('ÚHRADOVÝ KATALOG VZP - ZP'!G260),"")</f>
        <v/>
      </c>
      <c r="G256" s="33" t="str">
        <f>IF(LEN('ÚHRADOVÝ KATALOG VZP - ZP'!H260)&gt;0,UPPER('ÚHRADOVÝ KATALOG VZP - ZP'!H260),"")</f>
        <v/>
      </c>
      <c r="H256" s="33" t="str">
        <f>IF(LEN('ÚHRADOVÝ KATALOG VZP - ZP'!I260)&gt;0,UPPER('ÚHRADOVÝ KATALOG VZP - ZP'!I260),"")</f>
        <v/>
      </c>
      <c r="I256" s="19" t="str">
        <f>IF(LEN(KL!N256)&gt;0,ROUND(UPPER(KL!N256),2),"")</f>
        <v/>
      </c>
      <c r="J256" s="19" t="str">
        <f>IF('ÚHRADOVÝ KATALOG VZP - ZP'!N260&gt;0,ROUND(UPPER('ÚHRADOVÝ KATALOG VZP - ZP'!N260),2),"")</f>
        <v/>
      </c>
      <c r="K256" s="19"/>
      <c r="L256" s="33"/>
      <c r="M256" s="33"/>
      <c r="N256" s="33"/>
      <c r="O256" s="19"/>
      <c r="P256" s="33"/>
      <c r="Q256" s="33"/>
      <c r="R256" s="33"/>
      <c r="S256" s="33"/>
      <c r="T256" s="33" t="str">
        <f>IF(LEN(KL!P256)&gt;0,UPPER(KL!P256),"")</f>
        <v/>
      </c>
      <c r="U256" s="33"/>
      <c r="V256" s="19"/>
      <c r="W256" s="33" t="str">
        <f>IF(LEN('ÚHRADOVÝ KATALOG VZP - ZP'!Q260)&gt;0,UPPER('ÚHRADOVÝ KATALOG VZP - ZP'!Q260),"")</f>
        <v/>
      </c>
      <c r="X256" s="19"/>
      <c r="Y256" s="19"/>
      <c r="Z256" s="33" t="str">
        <f>IF(LEN('ÚHRADOVÝ KATALOG VZP - ZP'!P260)&gt;0,UPPER('ÚHRADOVÝ KATALOG VZP - ZP'!P260),"")</f>
        <v/>
      </c>
      <c r="AA256" s="33"/>
      <c r="AB256" s="33" t="str">
        <f>IF(LEN('ÚHRADOVÝ KATALOG VZP - ZP'!K260)&gt;0,UPPER('ÚHRADOVÝ KATALOG VZP - ZP'!K260),"")</f>
        <v/>
      </c>
      <c r="AC256" s="19" t="str">
        <f>IF(LEN('ÚHRADOVÝ KATALOG VZP - ZP'!L260)&gt;0,UPPER('ÚHRADOVÝ KATALOG VZP - ZP'!L260),"")</f>
        <v/>
      </c>
      <c r="AD256" s="19" t="str">
        <f>IF(LEN('ÚHRADOVÝ KATALOG VZP - ZP'!J260)&gt;0,UPPER('ÚHRADOVÝ KATALOG VZP - ZP'!J260),"")</f>
        <v/>
      </c>
      <c r="AE256" s="33"/>
      <c r="AF256" s="33"/>
      <c r="AG256" s="33" t="str">
        <f>IF(LEN('ÚHRADOVÝ KATALOG VZP - ZP'!M260)&gt;0,UPPER('ÚHRADOVÝ KATALOG VZP - ZP'!M260),"")</f>
        <v/>
      </c>
      <c r="AH256" s="33"/>
      <c r="AI256" s="33"/>
      <c r="AJ256" s="33"/>
    </row>
    <row r="257" spans="1:36" s="18" customFormat="1" x14ac:dyDescent="0.2">
      <c r="A257" s="33" t="str">
        <f>IF('VZP - KONTROLA'!R261="NE",IF(LEN('ÚHRADOVÝ KATALOG VZP - ZP'!B261)=0,UPPER('ÚHRADOVÝ KATALOG VZP - ZP'!A261),UPPER('ÚHRADOVÝ KATALOG VZP - ZP'!B261)),"")</f>
        <v/>
      </c>
      <c r="B257" s="33" t="str">
        <f>IF(LEN('ÚHRADOVÝ KATALOG VZP - ZP'!C261)&gt;0,UPPER(SUBSTITUTE('ÚHRADOVÝ KATALOG VZP - ZP'!C261,CHAR(10)," ")),"")</f>
        <v/>
      </c>
      <c r="C257" s="33" t="str">
        <f>IF(LEN('ÚHRADOVÝ KATALOG VZP - ZP'!D261)&gt;0,UPPER(SUBSTITUTE('ÚHRADOVÝ KATALOG VZP - ZP'!D261,CHAR(10)," ")),"")</f>
        <v/>
      </c>
      <c r="D257" s="33" t="str">
        <f>IF(LEN('ÚHRADOVÝ KATALOG VZP - ZP'!F261)&gt;0,UPPER('ÚHRADOVÝ KATALOG VZP - ZP'!F261),"")</f>
        <v/>
      </c>
      <c r="E257" s="33" t="str">
        <f>IF(LEN('ÚHRADOVÝ KATALOG VZP - ZP'!E261)&gt;0,UPPER('ÚHRADOVÝ KATALOG VZP - ZP'!E261),"")</f>
        <v/>
      </c>
      <c r="F257" s="33" t="str">
        <f>IF(LEN('ÚHRADOVÝ KATALOG VZP - ZP'!G261)&gt;0,UPPER('ÚHRADOVÝ KATALOG VZP - ZP'!G261),"")</f>
        <v/>
      </c>
      <c r="G257" s="33" t="str">
        <f>IF(LEN('ÚHRADOVÝ KATALOG VZP - ZP'!H261)&gt;0,UPPER('ÚHRADOVÝ KATALOG VZP - ZP'!H261),"")</f>
        <v/>
      </c>
      <c r="H257" s="33" t="str">
        <f>IF(LEN('ÚHRADOVÝ KATALOG VZP - ZP'!I261)&gt;0,UPPER('ÚHRADOVÝ KATALOG VZP - ZP'!I261),"")</f>
        <v/>
      </c>
      <c r="I257" s="19" t="str">
        <f>IF(LEN(KL!N257)&gt;0,ROUND(UPPER(KL!N257),2),"")</f>
        <v/>
      </c>
      <c r="J257" s="19" t="str">
        <f>IF('ÚHRADOVÝ KATALOG VZP - ZP'!N261&gt;0,ROUND(UPPER('ÚHRADOVÝ KATALOG VZP - ZP'!N261),2),"")</f>
        <v/>
      </c>
      <c r="K257" s="19"/>
      <c r="L257" s="33"/>
      <c r="M257" s="33"/>
      <c r="N257" s="33"/>
      <c r="O257" s="19"/>
      <c r="P257" s="33"/>
      <c r="Q257" s="33"/>
      <c r="R257" s="33"/>
      <c r="S257" s="33"/>
      <c r="T257" s="33" t="str">
        <f>IF(LEN(KL!P257)&gt;0,UPPER(KL!P257),"")</f>
        <v/>
      </c>
      <c r="U257" s="33"/>
      <c r="V257" s="19"/>
      <c r="W257" s="33" t="str">
        <f>IF(LEN('ÚHRADOVÝ KATALOG VZP - ZP'!Q261)&gt;0,UPPER('ÚHRADOVÝ KATALOG VZP - ZP'!Q261),"")</f>
        <v/>
      </c>
      <c r="X257" s="19"/>
      <c r="Y257" s="19"/>
      <c r="Z257" s="33" t="str">
        <f>IF(LEN('ÚHRADOVÝ KATALOG VZP - ZP'!P261)&gt;0,UPPER('ÚHRADOVÝ KATALOG VZP - ZP'!P261),"")</f>
        <v/>
      </c>
      <c r="AA257" s="33"/>
      <c r="AB257" s="33" t="str">
        <f>IF(LEN('ÚHRADOVÝ KATALOG VZP - ZP'!K261)&gt;0,UPPER('ÚHRADOVÝ KATALOG VZP - ZP'!K261),"")</f>
        <v/>
      </c>
      <c r="AC257" s="19" t="str">
        <f>IF(LEN('ÚHRADOVÝ KATALOG VZP - ZP'!L261)&gt;0,UPPER('ÚHRADOVÝ KATALOG VZP - ZP'!L261),"")</f>
        <v/>
      </c>
      <c r="AD257" s="19" t="str">
        <f>IF(LEN('ÚHRADOVÝ KATALOG VZP - ZP'!J261)&gt;0,UPPER('ÚHRADOVÝ KATALOG VZP - ZP'!J261),"")</f>
        <v/>
      </c>
      <c r="AE257" s="33"/>
      <c r="AF257" s="33"/>
      <c r="AG257" s="33" t="str">
        <f>IF(LEN('ÚHRADOVÝ KATALOG VZP - ZP'!M261)&gt;0,UPPER('ÚHRADOVÝ KATALOG VZP - ZP'!M261),"")</f>
        <v/>
      </c>
      <c r="AH257" s="33"/>
      <c r="AI257" s="33"/>
      <c r="AJ257" s="33"/>
    </row>
    <row r="258" spans="1:36" s="18" customFormat="1" x14ac:dyDescent="0.2">
      <c r="A258" s="33" t="str">
        <f>IF('VZP - KONTROLA'!R262="NE",IF(LEN('ÚHRADOVÝ KATALOG VZP - ZP'!B262)=0,UPPER('ÚHRADOVÝ KATALOG VZP - ZP'!A262),UPPER('ÚHRADOVÝ KATALOG VZP - ZP'!B262)),"")</f>
        <v/>
      </c>
      <c r="B258" s="33" t="str">
        <f>IF(LEN('ÚHRADOVÝ KATALOG VZP - ZP'!C262)&gt;0,UPPER(SUBSTITUTE('ÚHRADOVÝ KATALOG VZP - ZP'!C262,CHAR(10)," ")),"")</f>
        <v/>
      </c>
      <c r="C258" s="33" t="str">
        <f>IF(LEN('ÚHRADOVÝ KATALOG VZP - ZP'!D262)&gt;0,UPPER(SUBSTITUTE('ÚHRADOVÝ KATALOG VZP - ZP'!D262,CHAR(10)," ")),"")</f>
        <v/>
      </c>
      <c r="D258" s="33" t="str">
        <f>IF(LEN('ÚHRADOVÝ KATALOG VZP - ZP'!F262)&gt;0,UPPER('ÚHRADOVÝ KATALOG VZP - ZP'!F262),"")</f>
        <v/>
      </c>
      <c r="E258" s="33" t="str">
        <f>IF(LEN('ÚHRADOVÝ KATALOG VZP - ZP'!E262)&gt;0,UPPER('ÚHRADOVÝ KATALOG VZP - ZP'!E262),"")</f>
        <v/>
      </c>
      <c r="F258" s="33" t="str">
        <f>IF(LEN('ÚHRADOVÝ KATALOG VZP - ZP'!G262)&gt;0,UPPER('ÚHRADOVÝ KATALOG VZP - ZP'!G262),"")</f>
        <v/>
      </c>
      <c r="G258" s="33" t="str">
        <f>IF(LEN('ÚHRADOVÝ KATALOG VZP - ZP'!H262)&gt;0,UPPER('ÚHRADOVÝ KATALOG VZP - ZP'!H262),"")</f>
        <v/>
      </c>
      <c r="H258" s="33" t="str">
        <f>IF(LEN('ÚHRADOVÝ KATALOG VZP - ZP'!I262)&gt;0,UPPER('ÚHRADOVÝ KATALOG VZP - ZP'!I262),"")</f>
        <v/>
      </c>
      <c r="I258" s="19" t="str">
        <f>IF(LEN(KL!N258)&gt;0,ROUND(UPPER(KL!N258),2),"")</f>
        <v/>
      </c>
      <c r="J258" s="19" t="str">
        <f>IF('ÚHRADOVÝ KATALOG VZP - ZP'!N262&gt;0,ROUND(UPPER('ÚHRADOVÝ KATALOG VZP - ZP'!N262),2),"")</f>
        <v/>
      </c>
      <c r="K258" s="19"/>
      <c r="L258" s="33"/>
      <c r="M258" s="33"/>
      <c r="N258" s="33"/>
      <c r="O258" s="19"/>
      <c r="P258" s="33"/>
      <c r="Q258" s="33"/>
      <c r="R258" s="33"/>
      <c r="S258" s="33"/>
      <c r="T258" s="33" t="str">
        <f>IF(LEN(KL!P258)&gt;0,UPPER(KL!P258),"")</f>
        <v/>
      </c>
      <c r="U258" s="33"/>
      <c r="V258" s="19"/>
      <c r="W258" s="33" t="str">
        <f>IF(LEN('ÚHRADOVÝ KATALOG VZP - ZP'!Q262)&gt;0,UPPER('ÚHRADOVÝ KATALOG VZP - ZP'!Q262),"")</f>
        <v/>
      </c>
      <c r="X258" s="19"/>
      <c r="Y258" s="19"/>
      <c r="Z258" s="33" t="str">
        <f>IF(LEN('ÚHRADOVÝ KATALOG VZP - ZP'!P262)&gt;0,UPPER('ÚHRADOVÝ KATALOG VZP - ZP'!P262),"")</f>
        <v/>
      </c>
      <c r="AA258" s="33"/>
      <c r="AB258" s="33" t="str">
        <f>IF(LEN('ÚHRADOVÝ KATALOG VZP - ZP'!K262)&gt;0,UPPER('ÚHRADOVÝ KATALOG VZP - ZP'!K262),"")</f>
        <v/>
      </c>
      <c r="AC258" s="19" t="str">
        <f>IF(LEN('ÚHRADOVÝ KATALOG VZP - ZP'!L262)&gt;0,UPPER('ÚHRADOVÝ KATALOG VZP - ZP'!L262),"")</f>
        <v/>
      </c>
      <c r="AD258" s="19" t="str">
        <f>IF(LEN('ÚHRADOVÝ KATALOG VZP - ZP'!J262)&gt;0,UPPER('ÚHRADOVÝ KATALOG VZP - ZP'!J262),"")</f>
        <v/>
      </c>
      <c r="AE258" s="33"/>
      <c r="AF258" s="33"/>
      <c r="AG258" s="33" t="str">
        <f>IF(LEN('ÚHRADOVÝ KATALOG VZP - ZP'!M262)&gt;0,UPPER('ÚHRADOVÝ KATALOG VZP - ZP'!M262),"")</f>
        <v/>
      </c>
      <c r="AH258" s="33"/>
      <c r="AI258" s="33"/>
      <c r="AJ258" s="33"/>
    </row>
    <row r="259" spans="1:36" s="18" customFormat="1" x14ac:dyDescent="0.2">
      <c r="A259" s="33" t="str">
        <f>IF('VZP - KONTROLA'!R263="NE",IF(LEN('ÚHRADOVÝ KATALOG VZP - ZP'!B263)=0,UPPER('ÚHRADOVÝ KATALOG VZP - ZP'!A263),UPPER('ÚHRADOVÝ KATALOG VZP - ZP'!B263)),"")</f>
        <v/>
      </c>
      <c r="B259" s="33" t="str">
        <f>IF(LEN('ÚHRADOVÝ KATALOG VZP - ZP'!C263)&gt;0,UPPER(SUBSTITUTE('ÚHRADOVÝ KATALOG VZP - ZP'!C263,CHAR(10)," ")),"")</f>
        <v/>
      </c>
      <c r="C259" s="33" t="str">
        <f>IF(LEN('ÚHRADOVÝ KATALOG VZP - ZP'!D263)&gt;0,UPPER(SUBSTITUTE('ÚHRADOVÝ KATALOG VZP - ZP'!D263,CHAR(10)," ")),"")</f>
        <v/>
      </c>
      <c r="D259" s="33" t="str">
        <f>IF(LEN('ÚHRADOVÝ KATALOG VZP - ZP'!F263)&gt;0,UPPER('ÚHRADOVÝ KATALOG VZP - ZP'!F263),"")</f>
        <v/>
      </c>
      <c r="E259" s="33" t="str">
        <f>IF(LEN('ÚHRADOVÝ KATALOG VZP - ZP'!E263)&gt;0,UPPER('ÚHRADOVÝ KATALOG VZP - ZP'!E263),"")</f>
        <v/>
      </c>
      <c r="F259" s="33" t="str">
        <f>IF(LEN('ÚHRADOVÝ KATALOG VZP - ZP'!G263)&gt;0,UPPER('ÚHRADOVÝ KATALOG VZP - ZP'!G263),"")</f>
        <v/>
      </c>
      <c r="G259" s="33" t="str">
        <f>IF(LEN('ÚHRADOVÝ KATALOG VZP - ZP'!H263)&gt;0,UPPER('ÚHRADOVÝ KATALOG VZP - ZP'!H263),"")</f>
        <v/>
      </c>
      <c r="H259" s="33" t="str">
        <f>IF(LEN('ÚHRADOVÝ KATALOG VZP - ZP'!I263)&gt;0,UPPER('ÚHRADOVÝ KATALOG VZP - ZP'!I263),"")</f>
        <v/>
      </c>
      <c r="I259" s="19" t="str">
        <f>IF(LEN(KL!N259)&gt;0,ROUND(UPPER(KL!N259),2),"")</f>
        <v/>
      </c>
      <c r="J259" s="19" t="str">
        <f>IF('ÚHRADOVÝ KATALOG VZP - ZP'!N263&gt;0,ROUND(UPPER('ÚHRADOVÝ KATALOG VZP - ZP'!N263),2),"")</f>
        <v/>
      </c>
      <c r="K259" s="19"/>
      <c r="L259" s="33"/>
      <c r="M259" s="33"/>
      <c r="N259" s="33"/>
      <c r="O259" s="19"/>
      <c r="P259" s="33"/>
      <c r="Q259" s="33"/>
      <c r="R259" s="33"/>
      <c r="S259" s="33"/>
      <c r="T259" s="33" t="str">
        <f>IF(LEN(KL!P259)&gt;0,UPPER(KL!P259),"")</f>
        <v/>
      </c>
      <c r="U259" s="33"/>
      <c r="V259" s="19"/>
      <c r="W259" s="33" t="str">
        <f>IF(LEN('ÚHRADOVÝ KATALOG VZP - ZP'!Q263)&gt;0,UPPER('ÚHRADOVÝ KATALOG VZP - ZP'!Q263),"")</f>
        <v/>
      </c>
      <c r="X259" s="19"/>
      <c r="Y259" s="19"/>
      <c r="Z259" s="33" t="str">
        <f>IF(LEN('ÚHRADOVÝ KATALOG VZP - ZP'!P263)&gt;0,UPPER('ÚHRADOVÝ KATALOG VZP - ZP'!P263),"")</f>
        <v/>
      </c>
      <c r="AA259" s="33"/>
      <c r="AB259" s="33" t="str">
        <f>IF(LEN('ÚHRADOVÝ KATALOG VZP - ZP'!K263)&gt;0,UPPER('ÚHRADOVÝ KATALOG VZP - ZP'!K263),"")</f>
        <v/>
      </c>
      <c r="AC259" s="19" t="str">
        <f>IF(LEN('ÚHRADOVÝ KATALOG VZP - ZP'!L263)&gt;0,UPPER('ÚHRADOVÝ KATALOG VZP - ZP'!L263),"")</f>
        <v/>
      </c>
      <c r="AD259" s="19" t="str">
        <f>IF(LEN('ÚHRADOVÝ KATALOG VZP - ZP'!J263)&gt;0,UPPER('ÚHRADOVÝ KATALOG VZP - ZP'!J263),"")</f>
        <v/>
      </c>
      <c r="AE259" s="33"/>
      <c r="AF259" s="33"/>
      <c r="AG259" s="33" t="str">
        <f>IF(LEN('ÚHRADOVÝ KATALOG VZP - ZP'!M263)&gt;0,UPPER('ÚHRADOVÝ KATALOG VZP - ZP'!M263),"")</f>
        <v/>
      </c>
      <c r="AH259" s="33"/>
      <c r="AI259" s="33"/>
      <c r="AJ259" s="33"/>
    </row>
    <row r="260" spans="1:36" s="18" customFormat="1" x14ac:dyDescent="0.2">
      <c r="A260" s="33" t="str">
        <f>IF('VZP - KONTROLA'!R264="NE",IF(LEN('ÚHRADOVÝ KATALOG VZP - ZP'!B264)=0,UPPER('ÚHRADOVÝ KATALOG VZP - ZP'!A264),UPPER('ÚHRADOVÝ KATALOG VZP - ZP'!B264)),"")</f>
        <v/>
      </c>
      <c r="B260" s="33" t="str">
        <f>IF(LEN('ÚHRADOVÝ KATALOG VZP - ZP'!C264)&gt;0,UPPER(SUBSTITUTE('ÚHRADOVÝ KATALOG VZP - ZP'!C264,CHAR(10)," ")),"")</f>
        <v/>
      </c>
      <c r="C260" s="33" t="str">
        <f>IF(LEN('ÚHRADOVÝ KATALOG VZP - ZP'!D264)&gt;0,UPPER(SUBSTITUTE('ÚHRADOVÝ KATALOG VZP - ZP'!D264,CHAR(10)," ")),"")</f>
        <v/>
      </c>
      <c r="D260" s="33" t="str">
        <f>IF(LEN('ÚHRADOVÝ KATALOG VZP - ZP'!F264)&gt;0,UPPER('ÚHRADOVÝ KATALOG VZP - ZP'!F264),"")</f>
        <v/>
      </c>
      <c r="E260" s="33" t="str">
        <f>IF(LEN('ÚHRADOVÝ KATALOG VZP - ZP'!E264)&gt;0,UPPER('ÚHRADOVÝ KATALOG VZP - ZP'!E264),"")</f>
        <v/>
      </c>
      <c r="F260" s="33" t="str">
        <f>IF(LEN('ÚHRADOVÝ KATALOG VZP - ZP'!G264)&gt;0,UPPER('ÚHRADOVÝ KATALOG VZP - ZP'!G264),"")</f>
        <v/>
      </c>
      <c r="G260" s="33" t="str">
        <f>IF(LEN('ÚHRADOVÝ KATALOG VZP - ZP'!H264)&gt;0,UPPER('ÚHRADOVÝ KATALOG VZP - ZP'!H264),"")</f>
        <v/>
      </c>
      <c r="H260" s="33" t="str">
        <f>IF(LEN('ÚHRADOVÝ KATALOG VZP - ZP'!I264)&gt;0,UPPER('ÚHRADOVÝ KATALOG VZP - ZP'!I264),"")</f>
        <v/>
      </c>
      <c r="I260" s="19" t="str">
        <f>IF(LEN(KL!N260)&gt;0,ROUND(UPPER(KL!N260),2),"")</f>
        <v/>
      </c>
      <c r="J260" s="19" t="str">
        <f>IF('ÚHRADOVÝ KATALOG VZP - ZP'!N264&gt;0,ROUND(UPPER('ÚHRADOVÝ KATALOG VZP - ZP'!N264),2),"")</f>
        <v/>
      </c>
      <c r="K260" s="19"/>
      <c r="L260" s="33"/>
      <c r="M260" s="33"/>
      <c r="N260" s="33"/>
      <c r="O260" s="19"/>
      <c r="P260" s="33"/>
      <c r="Q260" s="33"/>
      <c r="R260" s="33"/>
      <c r="S260" s="33"/>
      <c r="T260" s="33" t="str">
        <f>IF(LEN(KL!P260)&gt;0,UPPER(KL!P260),"")</f>
        <v/>
      </c>
      <c r="U260" s="33"/>
      <c r="V260" s="19"/>
      <c r="W260" s="33" t="str">
        <f>IF(LEN('ÚHRADOVÝ KATALOG VZP - ZP'!Q264)&gt;0,UPPER('ÚHRADOVÝ KATALOG VZP - ZP'!Q264),"")</f>
        <v/>
      </c>
      <c r="X260" s="19"/>
      <c r="Y260" s="19"/>
      <c r="Z260" s="33" t="str">
        <f>IF(LEN('ÚHRADOVÝ KATALOG VZP - ZP'!P264)&gt;0,UPPER('ÚHRADOVÝ KATALOG VZP - ZP'!P264),"")</f>
        <v/>
      </c>
      <c r="AA260" s="33"/>
      <c r="AB260" s="33" t="str">
        <f>IF(LEN('ÚHRADOVÝ KATALOG VZP - ZP'!K264)&gt;0,UPPER('ÚHRADOVÝ KATALOG VZP - ZP'!K264),"")</f>
        <v/>
      </c>
      <c r="AC260" s="19" t="str">
        <f>IF(LEN('ÚHRADOVÝ KATALOG VZP - ZP'!L264)&gt;0,UPPER('ÚHRADOVÝ KATALOG VZP - ZP'!L264),"")</f>
        <v/>
      </c>
      <c r="AD260" s="19" t="str">
        <f>IF(LEN('ÚHRADOVÝ KATALOG VZP - ZP'!J264)&gt;0,UPPER('ÚHRADOVÝ KATALOG VZP - ZP'!J264),"")</f>
        <v/>
      </c>
      <c r="AE260" s="33"/>
      <c r="AF260" s="33"/>
      <c r="AG260" s="33" t="str">
        <f>IF(LEN('ÚHRADOVÝ KATALOG VZP - ZP'!M264)&gt;0,UPPER('ÚHRADOVÝ KATALOG VZP - ZP'!M264),"")</f>
        <v/>
      </c>
      <c r="AH260" s="33"/>
      <c r="AI260" s="33"/>
      <c r="AJ260" s="33"/>
    </row>
    <row r="261" spans="1:36" s="18" customFormat="1" x14ac:dyDescent="0.2">
      <c r="A261" s="33" t="str">
        <f>IF('VZP - KONTROLA'!R265="NE",IF(LEN('ÚHRADOVÝ KATALOG VZP - ZP'!B265)=0,UPPER('ÚHRADOVÝ KATALOG VZP - ZP'!A265),UPPER('ÚHRADOVÝ KATALOG VZP - ZP'!B265)),"")</f>
        <v/>
      </c>
      <c r="B261" s="33" t="str">
        <f>IF(LEN('ÚHRADOVÝ KATALOG VZP - ZP'!C265)&gt;0,UPPER(SUBSTITUTE('ÚHRADOVÝ KATALOG VZP - ZP'!C265,CHAR(10)," ")),"")</f>
        <v/>
      </c>
      <c r="C261" s="33" t="str">
        <f>IF(LEN('ÚHRADOVÝ KATALOG VZP - ZP'!D265)&gt;0,UPPER(SUBSTITUTE('ÚHRADOVÝ KATALOG VZP - ZP'!D265,CHAR(10)," ")),"")</f>
        <v/>
      </c>
      <c r="D261" s="33" t="str">
        <f>IF(LEN('ÚHRADOVÝ KATALOG VZP - ZP'!F265)&gt;0,UPPER('ÚHRADOVÝ KATALOG VZP - ZP'!F265),"")</f>
        <v/>
      </c>
      <c r="E261" s="33" t="str">
        <f>IF(LEN('ÚHRADOVÝ KATALOG VZP - ZP'!E265)&gt;0,UPPER('ÚHRADOVÝ KATALOG VZP - ZP'!E265),"")</f>
        <v/>
      </c>
      <c r="F261" s="33" t="str">
        <f>IF(LEN('ÚHRADOVÝ KATALOG VZP - ZP'!G265)&gt;0,UPPER('ÚHRADOVÝ KATALOG VZP - ZP'!G265),"")</f>
        <v/>
      </c>
      <c r="G261" s="33" t="str">
        <f>IF(LEN('ÚHRADOVÝ KATALOG VZP - ZP'!H265)&gt;0,UPPER('ÚHRADOVÝ KATALOG VZP - ZP'!H265),"")</f>
        <v/>
      </c>
      <c r="H261" s="33" t="str">
        <f>IF(LEN('ÚHRADOVÝ KATALOG VZP - ZP'!I265)&gt;0,UPPER('ÚHRADOVÝ KATALOG VZP - ZP'!I265),"")</f>
        <v/>
      </c>
      <c r="I261" s="19" t="str">
        <f>IF(LEN(KL!N261)&gt;0,ROUND(UPPER(KL!N261),2),"")</f>
        <v/>
      </c>
      <c r="J261" s="19" t="str">
        <f>IF('ÚHRADOVÝ KATALOG VZP - ZP'!N265&gt;0,ROUND(UPPER('ÚHRADOVÝ KATALOG VZP - ZP'!N265),2),"")</f>
        <v/>
      </c>
      <c r="K261" s="19"/>
      <c r="L261" s="33"/>
      <c r="M261" s="33"/>
      <c r="N261" s="33"/>
      <c r="O261" s="19"/>
      <c r="P261" s="33"/>
      <c r="Q261" s="33"/>
      <c r="R261" s="33"/>
      <c r="S261" s="33"/>
      <c r="T261" s="33" t="str">
        <f>IF(LEN(KL!P261)&gt;0,UPPER(KL!P261),"")</f>
        <v/>
      </c>
      <c r="U261" s="33"/>
      <c r="V261" s="19"/>
      <c r="W261" s="33" t="str">
        <f>IF(LEN('ÚHRADOVÝ KATALOG VZP - ZP'!Q265)&gt;0,UPPER('ÚHRADOVÝ KATALOG VZP - ZP'!Q265),"")</f>
        <v/>
      </c>
      <c r="X261" s="19"/>
      <c r="Y261" s="19"/>
      <c r="Z261" s="33" t="str">
        <f>IF(LEN('ÚHRADOVÝ KATALOG VZP - ZP'!P265)&gt;0,UPPER('ÚHRADOVÝ KATALOG VZP - ZP'!P265),"")</f>
        <v/>
      </c>
      <c r="AA261" s="33"/>
      <c r="AB261" s="33" t="str">
        <f>IF(LEN('ÚHRADOVÝ KATALOG VZP - ZP'!K265)&gt;0,UPPER('ÚHRADOVÝ KATALOG VZP - ZP'!K265),"")</f>
        <v/>
      </c>
      <c r="AC261" s="19" t="str">
        <f>IF(LEN('ÚHRADOVÝ KATALOG VZP - ZP'!L265)&gt;0,UPPER('ÚHRADOVÝ KATALOG VZP - ZP'!L265),"")</f>
        <v/>
      </c>
      <c r="AD261" s="19" t="str">
        <f>IF(LEN('ÚHRADOVÝ KATALOG VZP - ZP'!J265)&gt;0,UPPER('ÚHRADOVÝ KATALOG VZP - ZP'!J265),"")</f>
        <v/>
      </c>
      <c r="AE261" s="33"/>
      <c r="AF261" s="33"/>
      <c r="AG261" s="33" t="str">
        <f>IF(LEN('ÚHRADOVÝ KATALOG VZP - ZP'!M265)&gt;0,UPPER('ÚHRADOVÝ KATALOG VZP - ZP'!M265),"")</f>
        <v/>
      </c>
      <c r="AH261" s="33"/>
      <c r="AI261" s="33"/>
      <c r="AJ261" s="33"/>
    </row>
    <row r="262" spans="1:36" s="18" customFormat="1" x14ac:dyDescent="0.2">
      <c r="A262" s="33" t="str">
        <f>IF('VZP - KONTROLA'!R266="NE",IF(LEN('ÚHRADOVÝ KATALOG VZP - ZP'!B266)=0,UPPER('ÚHRADOVÝ KATALOG VZP - ZP'!A266),UPPER('ÚHRADOVÝ KATALOG VZP - ZP'!B266)),"")</f>
        <v/>
      </c>
      <c r="B262" s="33" t="str">
        <f>IF(LEN('ÚHRADOVÝ KATALOG VZP - ZP'!C266)&gt;0,UPPER(SUBSTITUTE('ÚHRADOVÝ KATALOG VZP - ZP'!C266,CHAR(10)," ")),"")</f>
        <v/>
      </c>
      <c r="C262" s="33" t="str">
        <f>IF(LEN('ÚHRADOVÝ KATALOG VZP - ZP'!D266)&gt;0,UPPER(SUBSTITUTE('ÚHRADOVÝ KATALOG VZP - ZP'!D266,CHAR(10)," ")),"")</f>
        <v/>
      </c>
      <c r="D262" s="33" t="str">
        <f>IF(LEN('ÚHRADOVÝ KATALOG VZP - ZP'!F266)&gt;0,UPPER('ÚHRADOVÝ KATALOG VZP - ZP'!F266),"")</f>
        <v/>
      </c>
      <c r="E262" s="33" t="str">
        <f>IF(LEN('ÚHRADOVÝ KATALOG VZP - ZP'!E266)&gt;0,UPPER('ÚHRADOVÝ KATALOG VZP - ZP'!E266),"")</f>
        <v/>
      </c>
      <c r="F262" s="33" t="str">
        <f>IF(LEN('ÚHRADOVÝ KATALOG VZP - ZP'!G266)&gt;0,UPPER('ÚHRADOVÝ KATALOG VZP - ZP'!G266),"")</f>
        <v/>
      </c>
      <c r="G262" s="33" t="str">
        <f>IF(LEN('ÚHRADOVÝ KATALOG VZP - ZP'!H266)&gt;0,UPPER('ÚHRADOVÝ KATALOG VZP - ZP'!H266),"")</f>
        <v/>
      </c>
      <c r="H262" s="33" t="str">
        <f>IF(LEN('ÚHRADOVÝ KATALOG VZP - ZP'!I266)&gt;0,UPPER('ÚHRADOVÝ KATALOG VZP - ZP'!I266),"")</f>
        <v/>
      </c>
      <c r="I262" s="19" t="str">
        <f>IF(LEN(KL!N262)&gt;0,ROUND(UPPER(KL!N262),2),"")</f>
        <v/>
      </c>
      <c r="J262" s="19" t="str">
        <f>IF('ÚHRADOVÝ KATALOG VZP - ZP'!N266&gt;0,ROUND(UPPER('ÚHRADOVÝ KATALOG VZP - ZP'!N266),2),"")</f>
        <v/>
      </c>
      <c r="K262" s="19"/>
      <c r="L262" s="33"/>
      <c r="M262" s="33"/>
      <c r="N262" s="33"/>
      <c r="O262" s="19"/>
      <c r="P262" s="33"/>
      <c r="Q262" s="33"/>
      <c r="R262" s="33"/>
      <c r="S262" s="33"/>
      <c r="T262" s="33" t="str">
        <f>IF(LEN(KL!P262)&gt;0,UPPER(KL!P262),"")</f>
        <v/>
      </c>
      <c r="U262" s="33"/>
      <c r="V262" s="19"/>
      <c r="W262" s="33" t="str">
        <f>IF(LEN('ÚHRADOVÝ KATALOG VZP - ZP'!Q266)&gt;0,UPPER('ÚHRADOVÝ KATALOG VZP - ZP'!Q266),"")</f>
        <v/>
      </c>
      <c r="X262" s="19"/>
      <c r="Y262" s="19"/>
      <c r="Z262" s="33" t="str">
        <f>IF(LEN('ÚHRADOVÝ KATALOG VZP - ZP'!P266)&gt;0,UPPER('ÚHRADOVÝ KATALOG VZP - ZP'!P266),"")</f>
        <v/>
      </c>
      <c r="AA262" s="33"/>
      <c r="AB262" s="33" t="str">
        <f>IF(LEN('ÚHRADOVÝ KATALOG VZP - ZP'!K266)&gt;0,UPPER('ÚHRADOVÝ KATALOG VZP - ZP'!K266),"")</f>
        <v/>
      </c>
      <c r="AC262" s="19" t="str">
        <f>IF(LEN('ÚHRADOVÝ KATALOG VZP - ZP'!L266)&gt;0,UPPER('ÚHRADOVÝ KATALOG VZP - ZP'!L266),"")</f>
        <v/>
      </c>
      <c r="AD262" s="19" t="str">
        <f>IF(LEN('ÚHRADOVÝ KATALOG VZP - ZP'!J266)&gt;0,UPPER('ÚHRADOVÝ KATALOG VZP - ZP'!J266),"")</f>
        <v/>
      </c>
      <c r="AE262" s="33"/>
      <c r="AF262" s="33"/>
      <c r="AG262" s="33" t="str">
        <f>IF(LEN('ÚHRADOVÝ KATALOG VZP - ZP'!M266)&gt;0,UPPER('ÚHRADOVÝ KATALOG VZP - ZP'!M266),"")</f>
        <v/>
      </c>
      <c r="AH262" s="33"/>
      <c r="AI262" s="33"/>
      <c r="AJ262" s="33"/>
    </row>
    <row r="263" spans="1:36" s="18" customFormat="1" x14ac:dyDescent="0.2">
      <c r="A263" s="33" t="str">
        <f>IF('VZP - KONTROLA'!R267="NE",IF(LEN('ÚHRADOVÝ KATALOG VZP - ZP'!B267)=0,UPPER('ÚHRADOVÝ KATALOG VZP - ZP'!A267),UPPER('ÚHRADOVÝ KATALOG VZP - ZP'!B267)),"")</f>
        <v/>
      </c>
      <c r="B263" s="33" t="str">
        <f>IF(LEN('ÚHRADOVÝ KATALOG VZP - ZP'!C267)&gt;0,UPPER(SUBSTITUTE('ÚHRADOVÝ KATALOG VZP - ZP'!C267,CHAR(10)," ")),"")</f>
        <v/>
      </c>
      <c r="C263" s="33" t="str">
        <f>IF(LEN('ÚHRADOVÝ KATALOG VZP - ZP'!D267)&gt;0,UPPER(SUBSTITUTE('ÚHRADOVÝ KATALOG VZP - ZP'!D267,CHAR(10)," ")),"")</f>
        <v/>
      </c>
      <c r="D263" s="33" t="str">
        <f>IF(LEN('ÚHRADOVÝ KATALOG VZP - ZP'!F267)&gt;0,UPPER('ÚHRADOVÝ KATALOG VZP - ZP'!F267),"")</f>
        <v/>
      </c>
      <c r="E263" s="33" t="str">
        <f>IF(LEN('ÚHRADOVÝ KATALOG VZP - ZP'!E267)&gt;0,UPPER('ÚHRADOVÝ KATALOG VZP - ZP'!E267),"")</f>
        <v/>
      </c>
      <c r="F263" s="33" t="str">
        <f>IF(LEN('ÚHRADOVÝ KATALOG VZP - ZP'!G267)&gt;0,UPPER('ÚHRADOVÝ KATALOG VZP - ZP'!G267),"")</f>
        <v/>
      </c>
      <c r="G263" s="33" t="str">
        <f>IF(LEN('ÚHRADOVÝ KATALOG VZP - ZP'!H267)&gt;0,UPPER('ÚHRADOVÝ KATALOG VZP - ZP'!H267),"")</f>
        <v/>
      </c>
      <c r="H263" s="33" t="str">
        <f>IF(LEN('ÚHRADOVÝ KATALOG VZP - ZP'!I267)&gt;0,UPPER('ÚHRADOVÝ KATALOG VZP - ZP'!I267),"")</f>
        <v/>
      </c>
      <c r="I263" s="19" t="str">
        <f>IF(LEN(KL!N263)&gt;0,ROUND(UPPER(KL!N263),2),"")</f>
        <v/>
      </c>
      <c r="J263" s="19" t="str">
        <f>IF('ÚHRADOVÝ KATALOG VZP - ZP'!N267&gt;0,ROUND(UPPER('ÚHRADOVÝ KATALOG VZP - ZP'!N267),2),"")</f>
        <v/>
      </c>
      <c r="K263" s="19"/>
      <c r="L263" s="33"/>
      <c r="M263" s="33"/>
      <c r="N263" s="33"/>
      <c r="O263" s="19"/>
      <c r="P263" s="33"/>
      <c r="Q263" s="33"/>
      <c r="R263" s="33"/>
      <c r="S263" s="33"/>
      <c r="T263" s="33" t="str">
        <f>IF(LEN(KL!P263)&gt;0,UPPER(KL!P263),"")</f>
        <v/>
      </c>
      <c r="U263" s="33"/>
      <c r="V263" s="19"/>
      <c r="W263" s="33" t="str">
        <f>IF(LEN('ÚHRADOVÝ KATALOG VZP - ZP'!Q267)&gt;0,UPPER('ÚHRADOVÝ KATALOG VZP - ZP'!Q267),"")</f>
        <v/>
      </c>
      <c r="X263" s="19"/>
      <c r="Y263" s="19"/>
      <c r="Z263" s="33" t="str">
        <f>IF(LEN('ÚHRADOVÝ KATALOG VZP - ZP'!P267)&gt;0,UPPER('ÚHRADOVÝ KATALOG VZP - ZP'!P267),"")</f>
        <v/>
      </c>
      <c r="AA263" s="33"/>
      <c r="AB263" s="33" t="str">
        <f>IF(LEN('ÚHRADOVÝ KATALOG VZP - ZP'!K267)&gt;0,UPPER('ÚHRADOVÝ KATALOG VZP - ZP'!K267),"")</f>
        <v/>
      </c>
      <c r="AC263" s="19" t="str">
        <f>IF(LEN('ÚHRADOVÝ KATALOG VZP - ZP'!L267)&gt;0,UPPER('ÚHRADOVÝ KATALOG VZP - ZP'!L267),"")</f>
        <v/>
      </c>
      <c r="AD263" s="19" t="str">
        <f>IF(LEN('ÚHRADOVÝ KATALOG VZP - ZP'!J267)&gt;0,UPPER('ÚHRADOVÝ KATALOG VZP - ZP'!J267),"")</f>
        <v/>
      </c>
      <c r="AE263" s="33"/>
      <c r="AF263" s="33"/>
      <c r="AG263" s="33" t="str">
        <f>IF(LEN('ÚHRADOVÝ KATALOG VZP - ZP'!M267)&gt;0,UPPER('ÚHRADOVÝ KATALOG VZP - ZP'!M267),"")</f>
        <v/>
      </c>
      <c r="AH263" s="33"/>
      <c r="AI263" s="33"/>
      <c r="AJ263" s="33"/>
    </row>
    <row r="264" spans="1:36" s="18" customFormat="1" x14ac:dyDescent="0.2">
      <c r="A264" s="33" t="str">
        <f>IF('VZP - KONTROLA'!R268="NE",IF(LEN('ÚHRADOVÝ KATALOG VZP - ZP'!B268)=0,UPPER('ÚHRADOVÝ KATALOG VZP - ZP'!A268),UPPER('ÚHRADOVÝ KATALOG VZP - ZP'!B268)),"")</f>
        <v/>
      </c>
      <c r="B264" s="33" t="str">
        <f>IF(LEN('ÚHRADOVÝ KATALOG VZP - ZP'!C268)&gt;0,UPPER(SUBSTITUTE('ÚHRADOVÝ KATALOG VZP - ZP'!C268,CHAR(10)," ")),"")</f>
        <v/>
      </c>
      <c r="C264" s="33" t="str">
        <f>IF(LEN('ÚHRADOVÝ KATALOG VZP - ZP'!D268)&gt;0,UPPER(SUBSTITUTE('ÚHRADOVÝ KATALOG VZP - ZP'!D268,CHAR(10)," ")),"")</f>
        <v/>
      </c>
      <c r="D264" s="33" t="str">
        <f>IF(LEN('ÚHRADOVÝ KATALOG VZP - ZP'!F268)&gt;0,UPPER('ÚHRADOVÝ KATALOG VZP - ZP'!F268),"")</f>
        <v/>
      </c>
      <c r="E264" s="33" t="str">
        <f>IF(LEN('ÚHRADOVÝ KATALOG VZP - ZP'!E268)&gt;0,UPPER('ÚHRADOVÝ KATALOG VZP - ZP'!E268),"")</f>
        <v/>
      </c>
      <c r="F264" s="33" t="str">
        <f>IF(LEN('ÚHRADOVÝ KATALOG VZP - ZP'!G268)&gt;0,UPPER('ÚHRADOVÝ KATALOG VZP - ZP'!G268),"")</f>
        <v/>
      </c>
      <c r="G264" s="33" t="str">
        <f>IF(LEN('ÚHRADOVÝ KATALOG VZP - ZP'!H268)&gt;0,UPPER('ÚHRADOVÝ KATALOG VZP - ZP'!H268),"")</f>
        <v/>
      </c>
      <c r="H264" s="33" t="str">
        <f>IF(LEN('ÚHRADOVÝ KATALOG VZP - ZP'!I268)&gt;0,UPPER('ÚHRADOVÝ KATALOG VZP - ZP'!I268),"")</f>
        <v/>
      </c>
      <c r="I264" s="19" t="str">
        <f>IF(LEN(KL!N264)&gt;0,ROUND(UPPER(KL!N264),2),"")</f>
        <v/>
      </c>
      <c r="J264" s="19" t="str">
        <f>IF('ÚHRADOVÝ KATALOG VZP - ZP'!N268&gt;0,ROUND(UPPER('ÚHRADOVÝ KATALOG VZP - ZP'!N268),2),"")</f>
        <v/>
      </c>
      <c r="K264" s="19"/>
      <c r="L264" s="33"/>
      <c r="M264" s="33"/>
      <c r="N264" s="33"/>
      <c r="O264" s="19"/>
      <c r="P264" s="33"/>
      <c r="Q264" s="33"/>
      <c r="R264" s="33"/>
      <c r="S264" s="33"/>
      <c r="T264" s="33" t="str">
        <f>IF(LEN(KL!P264)&gt;0,UPPER(KL!P264),"")</f>
        <v/>
      </c>
      <c r="U264" s="33"/>
      <c r="V264" s="19"/>
      <c r="W264" s="33" t="str">
        <f>IF(LEN('ÚHRADOVÝ KATALOG VZP - ZP'!Q268)&gt;0,UPPER('ÚHRADOVÝ KATALOG VZP - ZP'!Q268),"")</f>
        <v/>
      </c>
      <c r="X264" s="19"/>
      <c r="Y264" s="19"/>
      <c r="Z264" s="33" t="str">
        <f>IF(LEN('ÚHRADOVÝ KATALOG VZP - ZP'!P268)&gt;0,UPPER('ÚHRADOVÝ KATALOG VZP - ZP'!P268),"")</f>
        <v/>
      </c>
      <c r="AA264" s="33"/>
      <c r="AB264" s="33" t="str">
        <f>IF(LEN('ÚHRADOVÝ KATALOG VZP - ZP'!K268)&gt;0,UPPER('ÚHRADOVÝ KATALOG VZP - ZP'!K268),"")</f>
        <v/>
      </c>
      <c r="AC264" s="19" t="str">
        <f>IF(LEN('ÚHRADOVÝ KATALOG VZP - ZP'!L268)&gt;0,UPPER('ÚHRADOVÝ KATALOG VZP - ZP'!L268),"")</f>
        <v/>
      </c>
      <c r="AD264" s="19" t="str">
        <f>IF(LEN('ÚHRADOVÝ KATALOG VZP - ZP'!J268)&gt;0,UPPER('ÚHRADOVÝ KATALOG VZP - ZP'!J268),"")</f>
        <v/>
      </c>
      <c r="AE264" s="33"/>
      <c r="AF264" s="33"/>
      <c r="AG264" s="33" t="str">
        <f>IF(LEN('ÚHRADOVÝ KATALOG VZP - ZP'!M268)&gt;0,UPPER('ÚHRADOVÝ KATALOG VZP - ZP'!M268),"")</f>
        <v/>
      </c>
      <c r="AH264" s="33"/>
      <c r="AI264" s="33"/>
      <c r="AJ264" s="33"/>
    </row>
    <row r="265" spans="1:36" s="18" customFormat="1" x14ac:dyDescent="0.2">
      <c r="A265" s="33" t="str">
        <f>IF('VZP - KONTROLA'!R269="NE",IF(LEN('ÚHRADOVÝ KATALOG VZP - ZP'!B269)=0,UPPER('ÚHRADOVÝ KATALOG VZP - ZP'!A269),UPPER('ÚHRADOVÝ KATALOG VZP - ZP'!B269)),"")</f>
        <v/>
      </c>
      <c r="B265" s="33" t="str">
        <f>IF(LEN('ÚHRADOVÝ KATALOG VZP - ZP'!C269)&gt;0,UPPER(SUBSTITUTE('ÚHRADOVÝ KATALOG VZP - ZP'!C269,CHAR(10)," ")),"")</f>
        <v/>
      </c>
      <c r="C265" s="33" t="str">
        <f>IF(LEN('ÚHRADOVÝ KATALOG VZP - ZP'!D269)&gt;0,UPPER(SUBSTITUTE('ÚHRADOVÝ KATALOG VZP - ZP'!D269,CHAR(10)," ")),"")</f>
        <v/>
      </c>
      <c r="D265" s="33" t="str">
        <f>IF(LEN('ÚHRADOVÝ KATALOG VZP - ZP'!F269)&gt;0,UPPER('ÚHRADOVÝ KATALOG VZP - ZP'!F269),"")</f>
        <v/>
      </c>
      <c r="E265" s="33" t="str">
        <f>IF(LEN('ÚHRADOVÝ KATALOG VZP - ZP'!E269)&gt;0,UPPER('ÚHRADOVÝ KATALOG VZP - ZP'!E269),"")</f>
        <v/>
      </c>
      <c r="F265" s="33" t="str">
        <f>IF(LEN('ÚHRADOVÝ KATALOG VZP - ZP'!G269)&gt;0,UPPER('ÚHRADOVÝ KATALOG VZP - ZP'!G269),"")</f>
        <v/>
      </c>
      <c r="G265" s="33" t="str">
        <f>IF(LEN('ÚHRADOVÝ KATALOG VZP - ZP'!H269)&gt;0,UPPER('ÚHRADOVÝ KATALOG VZP - ZP'!H269),"")</f>
        <v/>
      </c>
      <c r="H265" s="33" t="str">
        <f>IF(LEN('ÚHRADOVÝ KATALOG VZP - ZP'!I269)&gt;0,UPPER('ÚHRADOVÝ KATALOG VZP - ZP'!I269),"")</f>
        <v/>
      </c>
      <c r="I265" s="19" t="str">
        <f>IF(LEN(KL!N265)&gt;0,ROUND(UPPER(KL!N265),2),"")</f>
        <v/>
      </c>
      <c r="J265" s="19" t="str">
        <f>IF('ÚHRADOVÝ KATALOG VZP - ZP'!N269&gt;0,ROUND(UPPER('ÚHRADOVÝ KATALOG VZP - ZP'!N269),2),"")</f>
        <v/>
      </c>
      <c r="K265" s="19"/>
      <c r="L265" s="33"/>
      <c r="M265" s="33"/>
      <c r="N265" s="33"/>
      <c r="O265" s="19"/>
      <c r="P265" s="33"/>
      <c r="Q265" s="33"/>
      <c r="R265" s="33"/>
      <c r="S265" s="33"/>
      <c r="T265" s="33" t="str">
        <f>IF(LEN(KL!P265)&gt;0,UPPER(KL!P265),"")</f>
        <v/>
      </c>
      <c r="U265" s="33"/>
      <c r="V265" s="19"/>
      <c r="W265" s="33" t="str">
        <f>IF(LEN('ÚHRADOVÝ KATALOG VZP - ZP'!Q269)&gt;0,UPPER('ÚHRADOVÝ KATALOG VZP - ZP'!Q269),"")</f>
        <v/>
      </c>
      <c r="X265" s="19"/>
      <c r="Y265" s="19"/>
      <c r="Z265" s="33" t="str">
        <f>IF(LEN('ÚHRADOVÝ KATALOG VZP - ZP'!P269)&gt;0,UPPER('ÚHRADOVÝ KATALOG VZP - ZP'!P269),"")</f>
        <v/>
      </c>
      <c r="AA265" s="33"/>
      <c r="AB265" s="33" t="str">
        <f>IF(LEN('ÚHRADOVÝ KATALOG VZP - ZP'!K269)&gt;0,UPPER('ÚHRADOVÝ KATALOG VZP - ZP'!K269),"")</f>
        <v/>
      </c>
      <c r="AC265" s="19" t="str">
        <f>IF(LEN('ÚHRADOVÝ KATALOG VZP - ZP'!L269)&gt;0,UPPER('ÚHRADOVÝ KATALOG VZP - ZP'!L269),"")</f>
        <v/>
      </c>
      <c r="AD265" s="19" t="str">
        <f>IF(LEN('ÚHRADOVÝ KATALOG VZP - ZP'!J269)&gt;0,UPPER('ÚHRADOVÝ KATALOG VZP - ZP'!J269),"")</f>
        <v/>
      </c>
      <c r="AE265" s="33"/>
      <c r="AF265" s="33"/>
      <c r="AG265" s="33" t="str">
        <f>IF(LEN('ÚHRADOVÝ KATALOG VZP - ZP'!M269)&gt;0,UPPER('ÚHRADOVÝ KATALOG VZP - ZP'!M269),"")</f>
        <v/>
      </c>
      <c r="AH265" s="33"/>
      <c r="AI265" s="33"/>
      <c r="AJ265" s="33"/>
    </row>
    <row r="266" spans="1:36" s="18" customFormat="1" x14ac:dyDescent="0.2">
      <c r="A266" s="33" t="str">
        <f>IF('VZP - KONTROLA'!R270="NE",IF(LEN('ÚHRADOVÝ KATALOG VZP - ZP'!B270)=0,UPPER('ÚHRADOVÝ KATALOG VZP - ZP'!A270),UPPER('ÚHRADOVÝ KATALOG VZP - ZP'!B270)),"")</f>
        <v/>
      </c>
      <c r="B266" s="33" t="str">
        <f>IF(LEN('ÚHRADOVÝ KATALOG VZP - ZP'!C270)&gt;0,UPPER(SUBSTITUTE('ÚHRADOVÝ KATALOG VZP - ZP'!C270,CHAR(10)," ")),"")</f>
        <v/>
      </c>
      <c r="C266" s="33" t="str">
        <f>IF(LEN('ÚHRADOVÝ KATALOG VZP - ZP'!D270)&gt;0,UPPER(SUBSTITUTE('ÚHRADOVÝ KATALOG VZP - ZP'!D270,CHAR(10)," ")),"")</f>
        <v/>
      </c>
      <c r="D266" s="33" t="str">
        <f>IF(LEN('ÚHRADOVÝ KATALOG VZP - ZP'!F270)&gt;0,UPPER('ÚHRADOVÝ KATALOG VZP - ZP'!F270),"")</f>
        <v/>
      </c>
      <c r="E266" s="33" t="str">
        <f>IF(LEN('ÚHRADOVÝ KATALOG VZP - ZP'!E270)&gt;0,UPPER('ÚHRADOVÝ KATALOG VZP - ZP'!E270),"")</f>
        <v/>
      </c>
      <c r="F266" s="33" t="str">
        <f>IF(LEN('ÚHRADOVÝ KATALOG VZP - ZP'!G270)&gt;0,UPPER('ÚHRADOVÝ KATALOG VZP - ZP'!G270),"")</f>
        <v/>
      </c>
      <c r="G266" s="33" t="str">
        <f>IF(LEN('ÚHRADOVÝ KATALOG VZP - ZP'!H270)&gt;0,UPPER('ÚHRADOVÝ KATALOG VZP - ZP'!H270),"")</f>
        <v/>
      </c>
      <c r="H266" s="33" t="str">
        <f>IF(LEN('ÚHRADOVÝ KATALOG VZP - ZP'!I270)&gt;0,UPPER('ÚHRADOVÝ KATALOG VZP - ZP'!I270),"")</f>
        <v/>
      </c>
      <c r="I266" s="19" t="str">
        <f>IF(LEN(KL!N266)&gt;0,ROUND(UPPER(KL!N266),2),"")</f>
        <v/>
      </c>
      <c r="J266" s="19" t="str">
        <f>IF('ÚHRADOVÝ KATALOG VZP - ZP'!N270&gt;0,ROUND(UPPER('ÚHRADOVÝ KATALOG VZP - ZP'!N270),2),"")</f>
        <v/>
      </c>
      <c r="K266" s="19"/>
      <c r="L266" s="33"/>
      <c r="M266" s="33"/>
      <c r="N266" s="33"/>
      <c r="O266" s="19"/>
      <c r="P266" s="33"/>
      <c r="Q266" s="33"/>
      <c r="R266" s="33"/>
      <c r="S266" s="33"/>
      <c r="T266" s="33" t="str">
        <f>IF(LEN(KL!P266)&gt;0,UPPER(KL!P266),"")</f>
        <v/>
      </c>
      <c r="U266" s="33"/>
      <c r="V266" s="19"/>
      <c r="W266" s="33" t="str">
        <f>IF(LEN('ÚHRADOVÝ KATALOG VZP - ZP'!Q270)&gt;0,UPPER('ÚHRADOVÝ KATALOG VZP - ZP'!Q270),"")</f>
        <v/>
      </c>
      <c r="X266" s="19"/>
      <c r="Y266" s="19"/>
      <c r="Z266" s="33" t="str">
        <f>IF(LEN('ÚHRADOVÝ KATALOG VZP - ZP'!P270)&gt;0,UPPER('ÚHRADOVÝ KATALOG VZP - ZP'!P270),"")</f>
        <v/>
      </c>
      <c r="AA266" s="33"/>
      <c r="AB266" s="33" t="str">
        <f>IF(LEN('ÚHRADOVÝ KATALOG VZP - ZP'!K270)&gt;0,UPPER('ÚHRADOVÝ KATALOG VZP - ZP'!K270),"")</f>
        <v/>
      </c>
      <c r="AC266" s="19" t="str">
        <f>IF(LEN('ÚHRADOVÝ KATALOG VZP - ZP'!L270)&gt;0,UPPER('ÚHRADOVÝ KATALOG VZP - ZP'!L270),"")</f>
        <v/>
      </c>
      <c r="AD266" s="19" t="str">
        <f>IF(LEN('ÚHRADOVÝ KATALOG VZP - ZP'!J270)&gt;0,UPPER('ÚHRADOVÝ KATALOG VZP - ZP'!J270),"")</f>
        <v/>
      </c>
      <c r="AE266" s="33"/>
      <c r="AF266" s="33"/>
      <c r="AG266" s="33" t="str">
        <f>IF(LEN('ÚHRADOVÝ KATALOG VZP - ZP'!M270)&gt;0,UPPER('ÚHRADOVÝ KATALOG VZP - ZP'!M270),"")</f>
        <v/>
      </c>
      <c r="AH266" s="33"/>
      <c r="AI266" s="33"/>
      <c r="AJ266" s="33"/>
    </row>
    <row r="267" spans="1:36" s="18" customFormat="1" x14ac:dyDescent="0.2">
      <c r="A267" s="33" t="str">
        <f>IF('VZP - KONTROLA'!R271="NE",IF(LEN('ÚHRADOVÝ KATALOG VZP - ZP'!B271)=0,UPPER('ÚHRADOVÝ KATALOG VZP - ZP'!A271),UPPER('ÚHRADOVÝ KATALOG VZP - ZP'!B271)),"")</f>
        <v/>
      </c>
      <c r="B267" s="33" t="str">
        <f>IF(LEN('ÚHRADOVÝ KATALOG VZP - ZP'!C271)&gt;0,UPPER(SUBSTITUTE('ÚHRADOVÝ KATALOG VZP - ZP'!C271,CHAR(10)," ")),"")</f>
        <v/>
      </c>
      <c r="C267" s="33" t="str">
        <f>IF(LEN('ÚHRADOVÝ KATALOG VZP - ZP'!D271)&gt;0,UPPER(SUBSTITUTE('ÚHRADOVÝ KATALOG VZP - ZP'!D271,CHAR(10)," ")),"")</f>
        <v/>
      </c>
      <c r="D267" s="33" t="str">
        <f>IF(LEN('ÚHRADOVÝ KATALOG VZP - ZP'!F271)&gt;0,UPPER('ÚHRADOVÝ KATALOG VZP - ZP'!F271),"")</f>
        <v/>
      </c>
      <c r="E267" s="33" t="str">
        <f>IF(LEN('ÚHRADOVÝ KATALOG VZP - ZP'!E271)&gt;0,UPPER('ÚHRADOVÝ KATALOG VZP - ZP'!E271),"")</f>
        <v/>
      </c>
      <c r="F267" s="33" t="str">
        <f>IF(LEN('ÚHRADOVÝ KATALOG VZP - ZP'!G271)&gt;0,UPPER('ÚHRADOVÝ KATALOG VZP - ZP'!G271),"")</f>
        <v/>
      </c>
      <c r="G267" s="33" t="str">
        <f>IF(LEN('ÚHRADOVÝ KATALOG VZP - ZP'!H271)&gt;0,UPPER('ÚHRADOVÝ KATALOG VZP - ZP'!H271),"")</f>
        <v/>
      </c>
      <c r="H267" s="33" t="str">
        <f>IF(LEN('ÚHRADOVÝ KATALOG VZP - ZP'!I271)&gt;0,UPPER('ÚHRADOVÝ KATALOG VZP - ZP'!I271),"")</f>
        <v/>
      </c>
      <c r="I267" s="19" t="str">
        <f>IF(LEN(KL!N267)&gt;0,ROUND(UPPER(KL!N267),2),"")</f>
        <v/>
      </c>
      <c r="J267" s="19" t="str">
        <f>IF('ÚHRADOVÝ KATALOG VZP - ZP'!N271&gt;0,ROUND(UPPER('ÚHRADOVÝ KATALOG VZP - ZP'!N271),2),"")</f>
        <v/>
      </c>
      <c r="K267" s="19"/>
      <c r="L267" s="33"/>
      <c r="M267" s="33"/>
      <c r="N267" s="33"/>
      <c r="O267" s="19"/>
      <c r="P267" s="33"/>
      <c r="Q267" s="33"/>
      <c r="R267" s="33"/>
      <c r="S267" s="33"/>
      <c r="T267" s="33" t="str">
        <f>IF(LEN(KL!P267)&gt;0,UPPER(KL!P267),"")</f>
        <v/>
      </c>
      <c r="U267" s="33"/>
      <c r="V267" s="19"/>
      <c r="W267" s="33" t="str">
        <f>IF(LEN('ÚHRADOVÝ KATALOG VZP - ZP'!Q271)&gt;0,UPPER('ÚHRADOVÝ KATALOG VZP - ZP'!Q271),"")</f>
        <v/>
      </c>
      <c r="X267" s="19"/>
      <c r="Y267" s="19"/>
      <c r="Z267" s="33" t="str">
        <f>IF(LEN('ÚHRADOVÝ KATALOG VZP - ZP'!P271)&gt;0,UPPER('ÚHRADOVÝ KATALOG VZP - ZP'!P271),"")</f>
        <v/>
      </c>
      <c r="AA267" s="33"/>
      <c r="AB267" s="33" t="str">
        <f>IF(LEN('ÚHRADOVÝ KATALOG VZP - ZP'!K271)&gt;0,UPPER('ÚHRADOVÝ KATALOG VZP - ZP'!K271),"")</f>
        <v/>
      </c>
      <c r="AC267" s="19" t="str">
        <f>IF(LEN('ÚHRADOVÝ KATALOG VZP - ZP'!L271)&gt;0,UPPER('ÚHRADOVÝ KATALOG VZP - ZP'!L271),"")</f>
        <v/>
      </c>
      <c r="AD267" s="19" t="str">
        <f>IF(LEN('ÚHRADOVÝ KATALOG VZP - ZP'!J271)&gt;0,UPPER('ÚHRADOVÝ KATALOG VZP - ZP'!J271),"")</f>
        <v/>
      </c>
      <c r="AE267" s="33"/>
      <c r="AF267" s="33"/>
      <c r="AG267" s="33" t="str">
        <f>IF(LEN('ÚHRADOVÝ KATALOG VZP - ZP'!M271)&gt;0,UPPER('ÚHRADOVÝ KATALOG VZP - ZP'!M271),"")</f>
        <v/>
      </c>
      <c r="AH267" s="33"/>
      <c r="AI267" s="33"/>
      <c r="AJ267" s="33"/>
    </row>
    <row r="268" spans="1:36" s="18" customFormat="1" x14ac:dyDescent="0.2">
      <c r="A268" s="33" t="str">
        <f>IF('VZP - KONTROLA'!R272="NE",IF(LEN('ÚHRADOVÝ KATALOG VZP - ZP'!B272)=0,UPPER('ÚHRADOVÝ KATALOG VZP - ZP'!A272),UPPER('ÚHRADOVÝ KATALOG VZP - ZP'!B272)),"")</f>
        <v/>
      </c>
      <c r="B268" s="33" t="str">
        <f>IF(LEN('ÚHRADOVÝ KATALOG VZP - ZP'!C272)&gt;0,UPPER(SUBSTITUTE('ÚHRADOVÝ KATALOG VZP - ZP'!C272,CHAR(10)," ")),"")</f>
        <v/>
      </c>
      <c r="C268" s="33" t="str">
        <f>IF(LEN('ÚHRADOVÝ KATALOG VZP - ZP'!D272)&gt;0,UPPER(SUBSTITUTE('ÚHRADOVÝ KATALOG VZP - ZP'!D272,CHAR(10)," ")),"")</f>
        <v/>
      </c>
      <c r="D268" s="33" t="str">
        <f>IF(LEN('ÚHRADOVÝ KATALOG VZP - ZP'!F272)&gt;0,UPPER('ÚHRADOVÝ KATALOG VZP - ZP'!F272),"")</f>
        <v/>
      </c>
      <c r="E268" s="33" t="str">
        <f>IF(LEN('ÚHRADOVÝ KATALOG VZP - ZP'!E272)&gt;0,UPPER('ÚHRADOVÝ KATALOG VZP - ZP'!E272),"")</f>
        <v/>
      </c>
      <c r="F268" s="33" t="str">
        <f>IF(LEN('ÚHRADOVÝ KATALOG VZP - ZP'!G272)&gt;0,UPPER('ÚHRADOVÝ KATALOG VZP - ZP'!G272),"")</f>
        <v/>
      </c>
      <c r="G268" s="33" t="str">
        <f>IF(LEN('ÚHRADOVÝ KATALOG VZP - ZP'!H272)&gt;0,UPPER('ÚHRADOVÝ KATALOG VZP - ZP'!H272),"")</f>
        <v/>
      </c>
      <c r="H268" s="33" t="str">
        <f>IF(LEN('ÚHRADOVÝ KATALOG VZP - ZP'!I272)&gt;0,UPPER('ÚHRADOVÝ KATALOG VZP - ZP'!I272),"")</f>
        <v/>
      </c>
      <c r="I268" s="19" t="str">
        <f>IF(LEN(KL!N268)&gt;0,ROUND(UPPER(KL!N268),2),"")</f>
        <v/>
      </c>
      <c r="J268" s="19" t="str">
        <f>IF('ÚHRADOVÝ KATALOG VZP - ZP'!N272&gt;0,ROUND(UPPER('ÚHRADOVÝ KATALOG VZP - ZP'!N272),2),"")</f>
        <v/>
      </c>
      <c r="K268" s="19"/>
      <c r="L268" s="33"/>
      <c r="M268" s="33"/>
      <c r="N268" s="33"/>
      <c r="O268" s="19"/>
      <c r="P268" s="33"/>
      <c r="Q268" s="33"/>
      <c r="R268" s="33"/>
      <c r="S268" s="33"/>
      <c r="T268" s="33" t="str">
        <f>IF(LEN(KL!P268)&gt;0,UPPER(KL!P268),"")</f>
        <v/>
      </c>
      <c r="U268" s="33"/>
      <c r="V268" s="19"/>
      <c r="W268" s="33" t="str">
        <f>IF(LEN('ÚHRADOVÝ KATALOG VZP - ZP'!Q272)&gt;0,UPPER('ÚHRADOVÝ KATALOG VZP - ZP'!Q272),"")</f>
        <v/>
      </c>
      <c r="X268" s="19"/>
      <c r="Y268" s="19"/>
      <c r="Z268" s="33" t="str">
        <f>IF(LEN('ÚHRADOVÝ KATALOG VZP - ZP'!P272)&gt;0,UPPER('ÚHRADOVÝ KATALOG VZP - ZP'!P272),"")</f>
        <v/>
      </c>
      <c r="AA268" s="33"/>
      <c r="AB268" s="33" t="str">
        <f>IF(LEN('ÚHRADOVÝ KATALOG VZP - ZP'!K272)&gt;0,UPPER('ÚHRADOVÝ KATALOG VZP - ZP'!K272),"")</f>
        <v/>
      </c>
      <c r="AC268" s="19" t="str">
        <f>IF(LEN('ÚHRADOVÝ KATALOG VZP - ZP'!L272)&gt;0,UPPER('ÚHRADOVÝ KATALOG VZP - ZP'!L272),"")</f>
        <v/>
      </c>
      <c r="AD268" s="19" t="str">
        <f>IF(LEN('ÚHRADOVÝ KATALOG VZP - ZP'!J272)&gt;0,UPPER('ÚHRADOVÝ KATALOG VZP - ZP'!J272),"")</f>
        <v/>
      </c>
      <c r="AE268" s="33"/>
      <c r="AF268" s="33"/>
      <c r="AG268" s="33" t="str">
        <f>IF(LEN('ÚHRADOVÝ KATALOG VZP - ZP'!M272)&gt;0,UPPER('ÚHRADOVÝ KATALOG VZP - ZP'!M272),"")</f>
        <v/>
      </c>
      <c r="AH268" s="33"/>
      <c r="AI268" s="33"/>
      <c r="AJ268" s="33"/>
    </row>
    <row r="269" spans="1:36" s="18" customFormat="1" x14ac:dyDescent="0.2">
      <c r="A269" s="33" t="str">
        <f>IF('VZP - KONTROLA'!R273="NE",IF(LEN('ÚHRADOVÝ KATALOG VZP - ZP'!B273)=0,UPPER('ÚHRADOVÝ KATALOG VZP - ZP'!A273),UPPER('ÚHRADOVÝ KATALOG VZP - ZP'!B273)),"")</f>
        <v/>
      </c>
      <c r="B269" s="33" t="str">
        <f>IF(LEN('ÚHRADOVÝ KATALOG VZP - ZP'!C273)&gt;0,UPPER(SUBSTITUTE('ÚHRADOVÝ KATALOG VZP - ZP'!C273,CHAR(10)," ")),"")</f>
        <v/>
      </c>
      <c r="C269" s="33" t="str">
        <f>IF(LEN('ÚHRADOVÝ KATALOG VZP - ZP'!D273)&gt;0,UPPER(SUBSTITUTE('ÚHRADOVÝ KATALOG VZP - ZP'!D273,CHAR(10)," ")),"")</f>
        <v/>
      </c>
      <c r="D269" s="33" t="str">
        <f>IF(LEN('ÚHRADOVÝ KATALOG VZP - ZP'!F273)&gt;0,UPPER('ÚHRADOVÝ KATALOG VZP - ZP'!F273),"")</f>
        <v/>
      </c>
      <c r="E269" s="33" t="str">
        <f>IF(LEN('ÚHRADOVÝ KATALOG VZP - ZP'!E273)&gt;0,UPPER('ÚHRADOVÝ KATALOG VZP - ZP'!E273),"")</f>
        <v/>
      </c>
      <c r="F269" s="33" t="str">
        <f>IF(LEN('ÚHRADOVÝ KATALOG VZP - ZP'!G273)&gt;0,UPPER('ÚHRADOVÝ KATALOG VZP - ZP'!G273),"")</f>
        <v/>
      </c>
      <c r="G269" s="33" t="str">
        <f>IF(LEN('ÚHRADOVÝ KATALOG VZP - ZP'!H273)&gt;0,UPPER('ÚHRADOVÝ KATALOG VZP - ZP'!H273),"")</f>
        <v/>
      </c>
      <c r="H269" s="33" t="str">
        <f>IF(LEN('ÚHRADOVÝ KATALOG VZP - ZP'!I273)&gt;0,UPPER('ÚHRADOVÝ KATALOG VZP - ZP'!I273),"")</f>
        <v/>
      </c>
      <c r="I269" s="19" t="str">
        <f>IF(LEN(KL!N269)&gt;0,ROUND(UPPER(KL!N269),2),"")</f>
        <v/>
      </c>
      <c r="J269" s="19" t="str">
        <f>IF('ÚHRADOVÝ KATALOG VZP - ZP'!N273&gt;0,ROUND(UPPER('ÚHRADOVÝ KATALOG VZP - ZP'!N273),2),"")</f>
        <v/>
      </c>
      <c r="K269" s="19"/>
      <c r="L269" s="33"/>
      <c r="M269" s="33"/>
      <c r="N269" s="33"/>
      <c r="O269" s="19"/>
      <c r="P269" s="33"/>
      <c r="Q269" s="33"/>
      <c r="R269" s="33"/>
      <c r="S269" s="33"/>
      <c r="T269" s="33" t="str">
        <f>IF(LEN(KL!P269)&gt;0,UPPER(KL!P269),"")</f>
        <v/>
      </c>
      <c r="U269" s="33"/>
      <c r="V269" s="19"/>
      <c r="W269" s="33" t="str">
        <f>IF(LEN('ÚHRADOVÝ KATALOG VZP - ZP'!Q273)&gt;0,UPPER('ÚHRADOVÝ KATALOG VZP - ZP'!Q273),"")</f>
        <v/>
      </c>
      <c r="X269" s="19"/>
      <c r="Y269" s="19"/>
      <c r="Z269" s="33" t="str">
        <f>IF(LEN('ÚHRADOVÝ KATALOG VZP - ZP'!P273)&gt;0,UPPER('ÚHRADOVÝ KATALOG VZP - ZP'!P273),"")</f>
        <v/>
      </c>
      <c r="AA269" s="33"/>
      <c r="AB269" s="33" t="str">
        <f>IF(LEN('ÚHRADOVÝ KATALOG VZP - ZP'!K273)&gt;0,UPPER('ÚHRADOVÝ KATALOG VZP - ZP'!K273),"")</f>
        <v/>
      </c>
      <c r="AC269" s="19" t="str">
        <f>IF(LEN('ÚHRADOVÝ KATALOG VZP - ZP'!L273)&gt;0,UPPER('ÚHRADOVÝ KATALOG VZP - ZP'!L273),"")</f>
        <v/>
      </c>
      <c r="AD269" s="19" t="str">
        <f>IF(LEN('ÚHRADOVÝ KATALOG VZP - ZP'!J273)&gt;0,UPPER('ÚHRADOVÝ KATALOG VZP - ZP'!J273),"")</f>
        <v/>
      </c>
      <c r="AE269" s="33"/>
      <c r="AF269" s="33"/>
      <c r="AG269" s="33" t="str">
        <f>IF(LEN('ÚHRADOVÝ KATALOG VZP - ZP'!M273)&gt;0,UPPER('ÚHRADOVÝ KATALOG VZP - ZP'!M273),"")</f>
        <v/>
      </c>
      <c r="AH269" s="33"/>
      <c r="AI269" s="33"/>
      <c r="AJ269" s="33"/>
    </row>
    <row r="270" spans="1:36" s="18" customFormat="1" x14ac:dyDescent="0.2">
      <c r="A270" s="33" t="str">
        <f>IF('VZP - KONTROLA'!R274="NE",IF(LEN('ÚHRADOVÝ KATALOG VZP - ZP'!B274)=0,UPPER('ÚHRADOVÝ KATALOG VZP - ZP'!A274),UPPER('ÚHRADOVÝ KATALOG VZP - ZP'!B274)),"")</f>
        <v/>
      </c>
      <c r="B270" s="33" t="str">
        <f>IF(LEN('ÚHRADOVÝ KATALOG VZP - ZP'!C274)&gt;0,UPPER(SUBSTITUTE('ÚHRADOVÝ KATALOG VZP - ZP'!C274,CHAR(10)," ")),"")</f>
        <v/>
      </c>
      <c r="C270" s="33" t="str">
        <f>IF(LEN('ÚHRADOVÝ KATALOG VZP - ZP'!D274)&gt;0,UPPER(SUBSTITUTE('ÚHRADOVÝ KATALOG VZP - ZP'!D274,CHAR(10)," ")),"")</f>
        <v/>
      </c>
      <c r="D270" s="33" t="str">
        <f>IF(LEN('ÚHRADOVÝ KATALOG VZP - ZP'!F274)&gt;0,UPPER('ÚHRADOVÝ KATALOG VZP - ZP'!F274),"")</f>
        <v/>
      </c>
      <c r="E270" s="33" t="str">
        <f>IF(LEN('ÚHRADOVÝ KATALOG VZP - ZP'!E274)&gt;0,UPPER('ÚHRADOVÝ KATALOG VZP - ZP'!E274),"")</f>
        <v/>
      </c>
      <c r="F270" s="33" t="str">
        <f>IF(LEN('ÚHRADOVÝ KATALOG VZP - ZP'!G274)&gt;0,UPPER('ÚHRADOVÝ KATALOG VZP - ZP'!G274),"")</f>
        <v/>
      </c>
      <c r="G270" s="33" t="str">
        <f>IF(LEN('ÚHRADOVÝ KATALOG VZP - ZP'!H274)&gt;0,UPPER('ÚHRADOVÝ KATALOG VZP - ZP'!H274),"")</f>
        <v/>
      </c>
      <c r="H270" s="33" t="str">
        <f>IF(LEN('ÚHRADOVÝ KATALOG VZP - ZP'!I274)&gt;0,UPPER('ÚHRADOVÝ KATALOG VZP - ZP'!I274),"")</f>
        <v/>
      </c>
      <c r="I270" s="19" t="str">
        <f>IF(LEN(KL!N270)&gt;0,ROUND(UPPER(KL!N270),2),"")</f>
        <v/>
      </c>
      <c r="J270" s="19" t="str">
        <f>IF('ÚHRADOVÝ KATALOG VZP - ZP'!N274&gt;0,ROUND(UPPER('ÚHRADOVÝ KATALOG VZP - ZP'!N274),2),"")</f>
        <v/>
      </c>
      <c r="K270" s="19"/>
      <c r="L270" s="33"/>
      <c r="M270" s="33"/>
      <c r="N270" s="33"/>
      <c r="O270" s="19"/>
      <c r="P270" s="33"/>
      <c r="Q270" s="33"/>
      <c r="R270" s="33"/>
      <c r="S270" s="33"/>
      <c r="T270" s="33" t="str">
        <f>IF(LEN(KL!P270)&gt;0,UPPER(KL!P270),"")</f>
        <v/>
      </c>
      <c r="U270" s="33"/>
      <c r="V270" s="19"/>
      <c r="W270" s="33" t="str">
        <f>IF(LEN('ÚHRADOVÝ KATALOG VZP - ZP'!Q274)&gt;0,UPPER('ÚHRADOVÝ KATALOG VZP - ZP'!Q274),"")</f>
        <v/>
      </c>
      <c r="X270" s="19"/>
      <c r="Y270" s="19"/>
      <c r="Z270" s="33" t="str">
        <f>IF(LEN('ÚHRADOVÝ KATALOG VZP - ZP'!P274)&gt;0,UPPER('ÚHRADOVÝ KATALOG VZP - ZP'!P274),"")</f>
        <v/>
      </c>
      <c r="AA270" s="33"/>
      <c r="AB270" s="33" t="str">
        <f>IF(LEN('ÚHRADOVÝ KATALOG VZP - ZP'!K274)&gt;0,UPPER('ÚHRADOVÝ KATALOG VZP - ZP'!K274),"")</f>
        <v/>
      </c>
      <c r="AC270" s="19" t="str">
        <f>IF(LEN('ÚHRADOVÝ KATALOG VZP - ZP'!L274)&gt;0,UPPER('ÚHRADOVÝ KATALOG VZP - ZP'!L274),"")</f>
        <v/>
      </c>
      <c r="AD270" s="19" t="str">
        <f>IF(LEN('ÚHRADOVÝ KATALOG VZP - ZP'!J274)&gt;0,UPPER('ÚHRADOVÝ KATALOG VZP - ZP'!J274),"")</f>
        <v/>
      </c>
      <c r="AE270" s="33"/>
      <c r="AF270" s="33"/>
      <c r="AG270" s="33" t="str">
        <f>IF(LEN('ÚHRADOVÝ KATALOG VZP - ZP'!M274)&gt;0,UPPER('ÚHRADOVÝ KATALOG VZP - ZP'!M274),"")</f>
        <v/>
      </c>
      <c r="AH270" s="33"/>
      <c r="AI270" s="33"/>
      <c r="AJ270" s="33"/>
    </row>
    <row r="271" spans="1:36" s="18" customFormat="1" x14ac:dyDescent="0.2">
      <c r="A271" s="33" t="str">
        <f>IF('VZP - KONTROLA'!R275="NE",IF(LEN('ÚHRADOVÝ KATALOG VZP - ZP'!B275)=0,UPPER('ÚHRADOVÝ KATALOG VZP - ZP'!A275),UPPER('ÚHRADOVÝ KATALOG VZP - ZP'!B275)),"")</f>
        <v/>
      </c>
      <c r="B271" s="33" t="str">
        <f>IF(LEN('ÚHRADOVÝ KATALOG VZP - ZP'!C275)&gt;0,UPPER(SUBSTITUTE('ÚHRADOVÝ KATALOG VZP - ZP'!C275,CHAR(10)," ")),"")</f>
        <v/>
      </c>
      <c r="C271" s="33" t="str">
        <f>IF(LEN('ÚHRADOVÝ KATALOG VZP - ZP'!D275)&gt;0,UPPER(SUBSTITUTE('ÚHRADOVÝ KATALOG VZP - ZP'!D275,CHAR(10)," ")),"")</f>
        <v/>
      </c>
      <c r="D271" s="33" t="str">
        <f>IF(LEN('ÚHRADOVÝ KATALOG VZP - ZP'!F275)&gt;0,UPPER('ÚHRADOVÝ KATALOG VZP - ZP'!F275),"")</f>
        <v/>
      </c>
      <c r="E271" s="33" t="str">
        <f>IF(LEN('ÚHRADOVÝ KATALOG VZP - ZP'!E275)&gt;0,UPPER('ÚHRADOVÝ KATALOG VZP - ZP'!E275),"")</f>
        <v/>
      </c>
      <c r="F271" s="33" t="str">
        <f>IF(LEN('ÚHRADOVÝ KATALOG VZP - ZP'!G275)&gt;0,UPPER('ÚHRADOVÝ KATALOG VZP - ZP'!G275),"")</f>
        <v/>
      </c>
      <c r="G271" s="33" t="str">
        <f>IF(LEN('ÚHRADOVÝ KATALOG VZP - ZP'!H275)&gt;0,UPPER('ÚHRADOVÝ KATALOG VZP - ZP'!H275),"")</f>
        <v/>
      </c>
      <c r="H271" s="33" t="str">
        <f>IF(LEN('ÚHRADOVÝ KATALOG VZP - ZP'!I275)&gt;0,UPPER('ÚHRADOVÝ KATALOG VZP - ZP'!I275),"")</f>
        <v/>
      </c>
      <c r="I271" s="19" t="str">
        <f>IF(LEN(KL!N271)&gt;0,ROUND(UPPER(KL!N271),2),"")</f>
        <v/>
      </c>
      <c r="J271" s="19" t="str">
        <f>IF('ÚHRADOVÝ KATALOG VZP - ZP'!N275&gt;0,ROUND(UPPER('ÚHRADOVÝ KATALOG VZP - ZP'!N275),2),"")</f>
        <v/>
      </c>
      <c r="K271" s="19"/>
      <c r="L271" s="33"/>
      <c r="M271" s="33"/>
      <c r="N271" s="33"/>
      <c r="O271" s="19"/>
      <c r="P271" s="33"/>
      <c r="Q271" s="33"/>
      <c r="R271" s="33"/>
      <c r="S271" s="33"/>
      <c r="T271" s="33" t="str">
        <f>IF(LEN(KL!P271)&gt;0,UPPER(KL!P271),"")</f>
        <v/>
      </c>
      <c r="U271" s="33"/>
      <c r="V271" s="19"/>
      <c r="W271" s="33" t="str">
        <f>IF(LEN('ÚHRADOVÝ KATALOG VZP - ZP'!Q275)&gt;0,UPPER('ÚHRADOVÝ KATALOG VZP - ZP'!Q275),"")</f>
        <v/>
      </c>
      <c r="X271" s="19"/>
      <c r="Y271" s="19"/>
      <c r="Z271" s="33" t="str">
        <f>IF(LEN('ÚHRADOVÝ KATALOG VZP - ZP'!P275)&gt;0,UPPER('ÚHRADOVÝ KATALOG VZP - ZP'!P275),"")</f>
        <v/>
      </c>
      <c r="AA271" s="33"/>
      <c r="AB271" s="33" t="str">
        <f>IF(LEN('ÚHRADOVÝ KATALOG VZP - ZP'!K275)&gt;0,UPPER('ÚHRADOVÝ KATALOG VZP - ZP'!K275),"")</f>
        <v/>
      </c>
      <c r="AC271" s="19" t="str">
        <f>IF(LEN('ÚHRADOVÝ KATALOG VZP - ZP'!L275)&gt;0,UPPER('ÚHRADOVÝ KATALOG VZP - ZP'!L275),"")</f>
        <v/>
      </c>
      <c r="AD271" s="19" t="str">
        <f>IF(LEN('ÚHRADOVÝ KATALOG VZP - ZP'!J275)&gt;0,UPPER('ÚHRADOVÝ KATALOG VZP - ZP'!J275),"")</f>
        <v/>
      </c>
      <c r="AE271" s="33"/>
      <c r="AF271" s="33"/>
      <c r="AG271" s="33" t="str">
        <f>IF(LEN('ÚHRADOVÝ KATALOG VZP - ZP'!M275)&gt;0,UPPER('ÚHRADOVÝ KATALOG VZP - ZP'!M275),"")</f>
        <v/>
      </c>
      <c r="AH271" s="33"/>
      <c r="AI271" s="33"/>
      <c r="AJ271" s="33"/>
    </row>
    <row r="272" spans="1:36" s="18" customFormat="1" x14ac:dyDescent="0.2">
      <c r="A272" s="33" t="str">
        <f>IF('VZP - KONTROLA'!R276="NE",IF(LEN('ÚHRADOVÝ KATALOG VZP - ZP'!B276)=0,UPPER('ÚHRADOVÝ KATALOG VZP - ZP'!A276),UPPER('ÚHRADOVÝ KATALOG VZP - ZP'!B276)),"")</f>
        <v/>
      </c>
      <c r="B272" s="33" t="str">
        <f>IF(LEN('ÚHRADOVÝ KATALOG VZP - ZP'!C276)&gt;0,UPPER(SUBSTITUTE('ÚHRADOVÝ KATALOG VZP - ZP'!C276,CHAR(10)," ")),"")</f>
        <v/>
      </c>
      <c r="C272" s="33" t="str">
        <f>IF(LEN('ÚHRADOVÝ KATALOG VZP - ZP'!D276)&gt;0,UPPER(SUBSTITUTE('ÚHRADOVÝ KATALOG VZP - ZP'!D276,CHAR(10)," ")),"")</f>
        <v/>
      </c>
      <c r="D272" s="33" t="str">
        <f>IF(LEN('ÚHRADOVÝ KATALOG VZP - ZP'!F276)&gt;0,UPPER('ÚHRADOVÝ KATALOG VZP - ZP'!F276),"")</f>
        <v/>
      </c>
      <c r="E272" s="33" t="str">
        <f>IF(LEN('ÚHRADOVÝ KATALOG VZP - ZP'!E276)&gt;0,UPPER('ÚHRADOVÝ KATALOG VZP - ZP'!E276),"")</f>
        <v/>
      </c>
      <c r="F272" s="33" t="str">
        <f>IF(LEN('ÚHRADOVÝ KATALOG VZP - ZP'!G276)&gt;0,UPPER('ÚHRADOVÝ KATALOG VZP - ZP'!G276),"")</f>
        <v/>
      </c>
      <c r="G272" s="33" t="str">
        <f>IF(LEN('ÚHRADOVÝ KATALOG VZP - ZP'!H276)&gt;0,UPPER('ÚHRADOVÝ KATALOG VZP - ZP'!H276),"")</f>
        <v/>
      </c>
      <c r="H272" s="33" t="str">
        <f>IF(LEN('ÚHRADOVÝ KATALOG VZP - ZP'!I276)&gt;0,UPPER('ÚHRADOVÝ KATALOG VZP - ZP'!I276),"")</f>
        <v/>
      </c>
      <c r="I272" s="19" t="str">
        <f>IF(LEN(KL!N272)&gt;0,ROUND(UPPER(KL!N272),2),"")</f>
        <v/>
      </c>
      <c r="J272" s="19" t="str">
        <f>IF('ÚHRADOVÝ KATALOG VZP - ZP'!N276&gt;0,ROUND(UPPER('ÚHRADOVÝ KATALOG VZP - ZP'!N276),2),"")</f>
        <v/>
      </c>
      <c r="K272" s="19"/>
      <c r="L272" s="33"/>
      <c r="M272" s="33"/>
      <c r="N272" s="33"/>
      <c r="O272" s="19"/>
      <c r="P272" s="33"/>
      <c r="Q272" s="33"/>
      <c r="R272" s="33"/>
      <c r="S272" s="33"/>
      <c r="T272" s="33" t="str">
        <f>IF(LEN(KL!P272)&gt;0,UPPER(KL!P272),"")</f>
        <v/>
      </c>
      <c r="U272" s="33"/>
      <c r="V272" s="19"/>
      <c r="W272" s="33" t="str">
        <f>IF(LEN('ÚHRADOVÝ KATALOG VZP - ZP'!Q276)&gt;0,UPPER('ÚHRADOVÝ KATALOG VZP - ZP'!Q276),"")</f>
        <v/>
      </c>
      <c r="X272" s="19"/>
      <c r="Y272" s="19"/>
      <c r="Z272" s="33" t="str">
        <f>IF(LEN('ÚHRADOVÝ KATALOG VZP - ZP'!P276)&gt;0,UPPER('ÚHRADOVÝ KATALOG VZP - ZP'!P276),"")</f>
        <v/>
      </c>
      <c r="AA272" s="33"/>
      <c r="AB272" s="33" t="str">
        <f>IF(LEN('ÚHRADOVÝ KATALOG VZP - ZP'!K276)&gt;0,UPPER('ÚHRADOVÝ KATALOG VZP - ZP'!K276),"")</f>
        <v/>
      </c>
      <c r="AC272" s="19" t="str">
        <f>IF(LEN('ÚHRADOVÝ KATALOG VZP - ZP'!L276)&gt;0,UPPER('ÚHRADOVÝ KATALOG VZP - ZP'!L276),"")</f>
        <v/>
      </c>
      <c r="AD272" s="19" t="str">
        <f>IF(LEN('ÚHRADOVÝ KATALOG VZP - ZP'!J276)&gt;0,UPPER('ÚHRADOVÝ KATALOG VZP - ZP'!J276),"")</f>
        <v/>
      </c>
      <c r="AE272" s="33"/>
      <c r="AF272" s="33"/>
      <c r="AG272" s="33" t="str">
        <f>IF(LEN('ÚHRADOVÝ KATALOG VZP - ZP'!M276)&gt;0,UPPER('ÚHRADOVÝ KATALOG VZP - ZP'!M276),"")</f>
        <v/>
      </c>
      <c r="AH272" s="33"/>
      <c r="AI272" s="33"/>
      <c r="AJ272" s="33"/>
    </row>
    <row r="273" spans="1:36" s="18" customFormat="1" x14ac:dyDescent="0.2">
      <c r="A273" s="33" t="str">
        <f>IF('VZP - KONTROLA'!R277="NE",IF(LEN('ÚHRADOVÝ KATALOG VZP - ZP'!B277)=0,UPPER('ÚHRADOVÝ KATALOG VZP - ZP'!A277),UPPER('ÚHRADOVÝ KATALOG VZP - ZP'!B277)),"")</f>
        <v/>
      </c>
      <c r="B273" s="33" t="str">
        <f>IF(LEN('ÚHRADOVÝ KATALOG VZP - ZP'!C277)&gt;0,UPPER(SUBSTITUTE('ÚHRADOVÝ KATALOG VZP - ZP'!C277,CHAR(10)," ")),"")</f>
        <v/>
      </c>
      <c r="C273" s="33" t="str">
        <f>IF(LEN('ÚHRADOVÝ KATALOG VZP - ZP'!D277)&gt;0,UPPER(SUBSTITUTE('ÚHRADOVÝ KATALOG VZP - ZP'!D277,CHAR(10)," ")),"")</f>
        <v/>
      </c>
      <c r="D273" s="33" t="str">
        <f>IF(LEN('ÚHRADOVÝ KATALOG VZP - ZP'!F277)&gt;0,UPPER('ÚHRADOVÝ KATALOG VZP - ZP'!F277),"")</f>
        <v/>
      </c>
      <c r="E273" s="33" t="str">
        <f>IF(LEN('ÚHRADOVÝ KATALOG VZP - ZP'!E277)&gt;0,UPPER('ÚHRADOVÝ KATALOG VZP - ZP'!E277),"")</f>
        <v/>
      </c>
      <c r="F273" s="33" t="str">
        <f>IF(LEN('ÚHRADOVÝ KATALOG VZP - ZP'!G277)&gt;0,UPPER('ÚHRADOVÝ KATALOG VZP - ZP'!G277),"")</f>
        <v/>
      </c>
      <c r="G273" s="33" t="str">
        <f>IF(LEN('ÚHRADOVÝ KATALOG VZP - ZP'!H277)&gt;0,UPPER('ÚHRADOVÝ KATALOG VZP - ZP'!H277),"")</f>
        <v/>
      </c>
      <c r="H273" s="33" t="str">
        <f>IF(LEN('ÚHRADOVÝ KATALOG VZP - ZP'!I277)&gt;0,UPPER('ÚHRADOVÝ KATALOG VZP - ZP'!I277),"")</f>
        <v/>
      </c>
      <c r="I273" s="19" t="str">
        <f>IF(LEN(KL!N273)&gt;0,ROUND(UPPER(KL!N273),2),"")</f>
        <v/>
      </c>
      <c r="J273" s="19" t="str">
        <f>IF('ÚHRADOVÝ KATALOG VZP - ZP'!N277&gt;0,ROUND(UPPER('ÚHRADOVÝ KATALOG VZP - ZP'!N277),2),"")</f>
        <v/>
      </c>
      <c r="K273" s="19"/>
      <c r="L273" s="33"/>
      <c r="M273" s="33"/>
      <c r="N273" s="33"/>
      <c r="O273" s="19"/>
      <c r="P273" s="33"/>
      <c r="Q273" s="33"/>
      <c r="R273" s="33"/>
      <c r="S273" s="33"/>
      <c r="T273" s="33" t="str">
        <f>IF(LEN(KL!P273)&gt;0,UPPER(KL!P273),"")</f>
        <v/>
      </c>
      <c r="U273" s="33"/>
      <c r="V273" s="19"/>
      <c r="W273" s="33" t="str">
        <f>IF(LEN('ÚHRADOVÝ KATALOG VZP - ZP'!Q277)&gt;0,UPPER('ÚHRADOVÝ KATALOG VZP - ZP'!Q277),"")</f>
        <v/>
      </c>
      <c r="X273" s="19"/>
      <c r="Y273" s="19"/>
      <c r="Z273" s="33" t="str">
        <f>IF(LEN('ÚHRADOVÝ KATALOG VZP - ZP'!P277)&gt;0,UPPER('ÚHRADOVÝ KATALOG VZP - ZP'!P277),"")</f>
        <v/>
      </c>
      <c r="AA273" s="33"/>
      <c r="AB273" s="33" t="str">
        <f>IF(LEN('ÚHRADOVÝ KATALOG VZP - ZP'!K277)&gt;0,UPPER('ÚHRADOVÝ KATALOG VZP - ZP'!K277),"")</f>
        <v/>
      </c>
      <c r="AC273" s="19" t="str">
        <f>IF(LEN('ÚHRADOVÝ KATALOG VZP - ZP'!L277)&gt;0,UPPER('ÚHRADOVÝ KATALOG VZP - ZP'!L277),"")</f>
        <v/>
      </c>
      <c r="AD273" s="19" t="str">
        <f>IF(LEN('ÚHRADOVÝ KATALOG VZP - ZP'!J277)&gt;0,UPPER('ÚHRADOVÝ KATALOG VZP - ZP'!J277),"")</f>
        <v/>
      </c>
      <c r="AE273" s="33"/>
      <c r="AF273" s="33"/>
      <c r="AG273" s="33" t="str">
        <f>IF(LEN('ÚHRADOVÝ KATALOG VZP - ZP'!M277)&gt;0,UPPER('ÚHRADOVÝ KATALOG VZP - ZP'!M277),"")</f>
        <v/>
      </c>
      <c r="AH273" s="33"/>
      <c r="AI273" s="33"/>
      <c r="AJ273" s="33"/>
    </row>
    <row r="274" spans="1:36" s="18" customFormat="1" x14ac:dyDescent="0.2">
      <c r="A274" s="33" t="str">
        <f>IF('VZP - KONTROLA'!R278="NE",IF(LEN('ÚHRADOVÝ KATALOG VZP - ZP'!B278)=0,UPPER('ÚHRADOVÝ KATALOG VZP - ZP'!A278),UPPER('ÚHRADOVÝ KATALOG VZP - ZP'!B278)),"")</f>
        <v/>
      </c>
      <c r="B274" s="33" t="str">
        <f>IF(LEN('ÚHRADOVÝ KATALOG VZP - ZP'!C278)&gt;0,UPPER(SUBSTITUTE('ÚHRADOVÝ KATALOG VZP - ZP'!C278,CHAR(10)," ")),"")</f>
        <v/>
      </c>
      <c r="C274" s="33" t="str">
        <f>IF(LEN('ÚHRADOVÝ KATALOG VZP - ZP'!D278)&gt;0,UPPER(SUBSTITUTE('ÚHRADOVÝ KATALOG VZP - ZP'!D278,CHAR(10)," ")),"")</f>
        <v/>
      </c>
      <c r="D274" s="33" t="str">
        <f>IF(LEN('ÚHRADOVÝ KATALOG VZP - ZP'!F278)&gt;0,UPPER('ÚHRADOVÝ KATALOG VZP - ZP'!F278),"")</f>
        <v/>
      </c>
      <c r="E274" s="33" t="str">
        <f>IF(LEN('ÚHRADOVÝ KATALOG VZP - ZP'!E278)&gt;0,UPPER('ÚHRADOVÝ KATALOG VZP - ZP'!E278),"")</f>
        <v/>
      </c>
      <c r="F274" s="33" t="str">
        <f>IF(LEN('ÚHRADOVÝ KATALOG VZP - ZP'!G278)&gt;0,UPPER('ÚHRADOVÝ KATALOG VZP - ZP'!G278),"")</f>
        <v/>
      </c>
      <c r="G274" s="33" t="str">
        <f>IF(LEN('ÚHRADOVÝ KATALOG VZP - ZP'!H278)&gt;0,UPPER('ÚHRADOVÝ KATALOG VZP - ZP'!H278),"")</f>
        <v/>
      </c>
      <c r="H274" s="33" t="str">
        <f>IF(LEN('ÚHRADOVÝ KATALOG VZP - ZP'!I278)&gt;0,UPPER('ÚHRADOVÝ KATALOG VZP - ZP'!I278),"")</f>
        <v/>
      </c>
      <c r="I274" s="19" t="str">
        <f>IF(LEN(KL!N274)&gt;0,ROUND(UPPER(KL!N274),2),"")</f>
        <v/>
      </c>
      <c r="J274" s="19" t="str">
        <f>IF('ÚHRADOVÝ KATALOG VZP - ZP'!N278&gt;0,ROUND(UPPER('ÚHRADOVÝ KATALOG VZP - ZP'!N278),2),"")</f>
        <v/>
      </c>
      <c r="K274" s="19"/>
      <c r="L274" s="33"/>
      <c r="M274" s="33"/>
      <c r="N274" s="33"/>
      <c r="O274" s="19"/>
      <c r="P274" s="33"/>
      <c r="Q274" s="33"/>
      <c r="R274" s="33"/>
      <c r="S274" s="33"/>
      <c r="T274" s="33" t="str">
        <f>IF(LEN(KL!P274)&gt;0,UPPER(KL!P274),"")</f>
        <v/>
      </c>
      <c r="U274" s="33"/>
      <c r="V274" s="19"/>
      <c r="W274" s="33" t="str">
        <f>IF(LEN('ÚHRADOVÝ KATALOG VZP - ZP'!Q278)&gt;0,UPPER('ÚHRADOVÝ KATALOG VZP - ZP'!Q278),"")</f>
        <v/>
      </c>
      <c r="X274" s="19"/>
      <c r="Y274" s="19"/>
      <c r="Z274" s="33" t="str">
        <f>IF(LEN('ÚHRADOVÝ KATALOG VZP - ZP'!P278)&gt;0,UPPER('ÚHRADOVÝ KATALOG VZP - ZP'!P278),"")</f>
        <v/>
      </c>
      <c r="AA274" s="33"/>
      <c r="AB274" s="33" t="str">
        <f>IF(LEN('ÚHRADOVÝ KATALOG VZP - ZP'!K278)&gt;0,UPPER('ÚHRADOVÝ KATALOG VZP - ZP'!K278),"")</f>
        <v/>
      </c>
      <c r="AC274" s="19" t="str">
        <f>IF(LEN('ÚHRADOVÝ KATALOG VZP - ZP'!L278)&gt;0,UPPER('ÚHRADOVÝ KATALOG VZP - ZP'!L278),"")</f>
        <v/>
      </c>
      <c r="AD274" s="19" t="str">
        <f>IF(LEN('ÚHRADOVÝ KATALOG VZP - ZP'!J278)&gt;0,UPPER('ÚHRADOVÝ KATALOG VZP - ZP'!J278),"")</f>
        <v/>
      </c>
      <c r="AE274" s="33"/>
      <c r="AF274" s="33"/>
      <c r="AG274" s="33" t="str">
        <f>IF(LEN('ÚHRADOVÝ KATALOG VZP - ZP'!M278)&gt;0,UPPER('ÚHRADOVÝ KATALOG VZP - ZP'!M278),"")</f>
        <v/>
      </c>
      <c r="AH274" s="33"/>
      <c r="AI274" s="33"/>
      <c r="AJ274" s="33"/>
    </row>
    <row r="275" spans="1:36" s="18" customFormat="1" x14ac:dyDescent="0.2">
      <c r="A275" s="33" t="str">
        <f>IF('VZP - KONTROLA'!R279="NE",IF(LEN('ÚHRADOVÝ KATALOG VZP - ZP'!B279)=0,UPPER('ÚHRADOVÝ KATALOG VZP - ZP'!A279),UPPER('ÚHRADOVÝ KATALOG VZP - ZP'!B279)),"")</f>
        <v/>
      </c>
      <c r="B275" s="33" t="str">
        <f>IF(LEN('ÚHRADOVÝ KATALOG VZP - ZP'!C279)&gt;0,UPPER(SUBSTITUTE('ÚHRADOVÝ KATALOG VZP - ZP'!C279,CHAR(10)," ")),"")</f>
        <v/>
      </c>
      <c r="C275" s="33" t="str">
        <f>IF(LEN('ÚHRADOVÝ KATALOG VZP - ZP'!D279)&gt;0,UPPER(SUBSTITUTE('ÚHRADOVÝ KATALOG VZP - ZP'!D279,CHAR(10)," ")),"")</f>
        <v/>
      </c>
      <c r="D275" s="33" t="str">
        <f>IF(LEN('ÚHRADOVÝ KATALOG VZP - ZP'!F279)&gt;0,UPPER('ÚHRADOVÝ KATALOG VZP - ZP'!F279),"")</f>
        <v/>
      </c>
      <c r="E275" s="33" t="str">
        <f>IF(LEN('ÚHRADOVÝ KATALOG VZP - ZP'!E279)&gt;0,UPPER('ÚHRADOVÝ KATALOG VZP - ZP'!E279),"")</f>
        <v/>
      </c>
      <c r="F275" s="33" t="str">
        <f>IF(LEN('ÚHRADOVÝ KATALOG VZP - ZP'!G279)&gt;0,UPPER('ÚHRADOVÝ KATALOG VZP - ZP'!G279),"")</f>
        <v/>
      </c>
      <c r="G275" s="33" t="str">
        <f>IF(LEN('ÚHRADOVÝ KATALOG VZP - ZP'!H279)&gt;0,UPPER('ÚHRADOVÝ KATALOG VZP - ZP'!H279),"")</f>
        <v/>
      </c>
      <c r="H275" s="33" t="str">
        <f>IF(LEN('ÚHRADOVÝ KATALOG VZP - ZP'!I279)&gt;0,UPPER('ÚHRADOVÝ KATALOG VZP - ZP'!I279),"")</f>
        <v/>
      </c>
      <c r="I275" s="19" t="str">
        <f>IF(LEN(KL!N275)&gt;0,ROUND(UPPER(KL!N275),2),"")</f>
        <v/>
      </c>
      <c r="J275" s="19" t="str">
        <f>IF('ÚHRADOVÝ KATALOG VZP - ZP'!N279&gt;0,ROUND(UPPER('ÚHRADOVÝ KATALOG VZP - ZP'!N279),2),"")</f>
        <v/>
      </c>
      <c r="K275" s="19"/>
      <c r="L275" s="33"/>
      <c r="M275" s="33"/>
      <c r="N275" s="33"/>
      <c r="O275" s="19"/>
      <c r="P275" s="33"/>
      <c r="Q275" s="33"/>
      <c r="R275" s="33"/>
      <c r="S275" s="33"/>
      <c r="T275" s="33" t="str">
        <f>IF(LEN(KL!P275)&gt;0,UPPER(KL!P275),"")</f>
        <v/>
      </c>
      <c r="U275" s="33"/>
      <c r="V275" s="19"/>
      <c r="W275" s="33" t="str">
        <f>IF(LEN('ÚHRADOVÝ KATALOG VZP - ZP'!Q279)&gt;0,UPPER('ÚHRADOVÝ KATALOG VZP - ZP'!Q279),"")</f>
        <v/>
      </c>
      <c r="X275" s="19"/>
      <c r="Y275" s="19"/>
      <c r="Z275" s="33" t="str">
        <f>IF(LEN('ÚHRADOVÝ KATALOG VZP - ZP'!P279)&gt;0,UPPER('ÚHRADOVÝ KATALOG VZP - ZP'!P279),"")</f>
        <v/>
      </c>
      <c r="AA275" s="33"/>
      <c r="AB275" s="33" t="str">
        <f>IF(LEN('ÚHRADOVÝ KATALOG VZP - ZP'!K279)&gt;0,UPPER('ÚHRADOVÝ KATALOG VZP - ZP'!K279),"")</f>
        <v/>
      </c>
      <c r="AC275" s="19" t="str">
        <f>IF(LEN('ÚHRADOVÝ KATALOG VZP - ZP'!L279)&gt;0,UPPER('ÚHRADOVÝ KATALOG VZP - ZP'!L279),"")</f>
        <v/>
      </c>
      <c r="AD275" s="19" t="str">
        <f>IF(LEN('ÚHRADOVÝ KATALOG VZP - ZP'!J279)&gt;0,UPPER('ÚHRADOVÝ KATALOG VZP - ZP'!J279),"")</f>
        <v/>
      </c>
      <c r="AE275" s="33"/>
      <c r="AF275" s="33"/>
      <c r="AG275" s="33" t="str">
        <f>IF(LEN('ÚHRADOVÝ KATALOG VZP - ZP'!M279)&gt;0,UPPER('ÚHRADOVÝ KATALOG VZP - ZP'!M279),"")</f>
        <v/>
      </c>
      <c r="AH275" s="33"/>
      <c r="AI275" s="33"/>
      <c r="AJ275" s="33"/>
    </row>
    <row r="276" spans="1:36" s="18" customFormat="1" x14ac:dyDescent="0.2">
      <c r="A276" s="33" t="str">
        <f>IF('VZP - KONTROLA'!R280="NE",IF(LEN('ÚHRADOVÝ KATALOG VZP - ZP'!B280)=0,UPPER('ÚHRADOVÝ KATALOG VZP - ZP'!A280),UPPER('ÚHRADOVÝ KATALOG VZP - ZP'!B280)),"")</f>
        <v/>
      </c>
      <c r="B276" s="33" t="str">
        <f>IF(LEN('ÚHRADOVÝ KATALOG VZP - ZP'!C280)&gt;0,UPPER(SUBSTITUTE('ÚHRADOVÝ KATALOG VZP - ZP'!C280,CHAR(10)," ")),"")</f>
        <v/>
      </c>
      <c r="C276" s="33" t="str">
        <f>IF(LEN('ÚHRADOVÝ KATALOG VZP - ZP'!D280)&gt;0,UPPER(SUBSTITUTE('ÚHRADOVÝ KATALOG VZP - ZP'!D280,CHAR(10)," ")),"")</f>
        <v/>
      </c>
      <c r="D276" s="33" t="str">
        <f>IF(LEN('ÚHRADOVÝ KATALOG VZP - ZP'!F280)&gt;0,UPPER('ÚHRADOVÝ KATALOG VZP - ZP'!F280),"")</f>
        <v/>
      </c>
      <c r="E276" s="33" t="str">
        <f>IF(LEN('ÚHRADOVÝ KATALOG VZP - ZP'!E280)&gt;0,UPPER('ÚHRADOVÝ KATALOG VZP - ZP'!E280),"")</f>
        <v/>
      </c>
      <c r="F276" s="33" t="str">
        <f>IF(LEN('ÚHRADOVÝ KATALOG VZP - ZP'!G280)&gt;0,UPPER('ÚHRADOVÝ KATALOG VZP - ZP'!G280),"")</f>
        <v/>
      </c>
      <c r="G276" s="33" t="str">
        <f>IF(LEN('ÚHRADOVÝ KATALOG VZP - ZP'!H280)&gt;0,UPPER('ÚHRADOVÝ KATALOG VZP - ZP'!H280),"")</f>
        <v/>
      </c>
      <c r="H276" s="33" t="str">
        <f>IF(LEN('ÚHRADOVÝ KATALOG VZP - ZP'!I280)&gt;0,UPPER('ÚHRADOVÝ KATALOG VZP - ZP'!I280),"")</f>
        <v/>
      </c>
      <c r="I276" s="19" t="str">
        <f>IF(LEN(KL!N276)&gt;0,ROUND(UPPER(KL!N276),2),"")</f>
        <v/>
      </c>
      <c r="J276" s="19" t="str">
        <f>IF('ÚHRADOVÝ KATALOG VZP - ZP'!N280&gt;0,ROUND(UPPER('ÚHRADOVÝ KATALOG VZP - ZP'!N280),2),"")</f>
        <v/>
      </c>
      <c r="K276" s="19"/>
      <c r="L276" s="33"/>
      <c r="M276" s="33"/>
      <c r="N276" s="33"/>
      <c r="O276" s="19"/>
      <c r="P276" s="33"/>
      <c r="Q276" s="33"/>
      <c r="R276" s="33"/>
      <c r="S276" s="33"/>
      <c r="T276" s="33" t="str">
        <f>IF(LEN(KL!P276)&gt;0,UPPER(KL!P276),"")</f>
        <v/>
      </c>
      <c r="U276" s="33"/>
      <c r="V276" s="19"/>
      <c r="W276" s="33" t="str">
        <f>IF(LEN('ÚHRADOVÝ KATALOG VZP - ZP'!Q280)&gt;0,UPPER('ÚHRADOVÝ KATALOG VZP - ZP'!Q280),"")</f>
        <v/>
      </c>
      <c r="X276" s="19"/>
      <c r="Y276" s="19"/>
      <c r="Z276" s="33" t="str">
        <f>IF(LEN('ÚHRADOVÝ KATALOG VZP - ZP'!P280)&gt;0,UPPER('ÚHRADOVÝ KATALOG VZP - ZP'!P280),"")</f>
        <v/>
      </c>
      <c r="AA276" s="33"/>
      <c r="AB276" s="33" t="str">
        <f>IF(LEN('ÚHRADOVÝ KATALOG VZP - ZP'!K280)&gt;0,UPPER('ÚHRADOVÝ KATALOG VZP - ZP'!K280),"")</f>
        <v/>
      </c>
      <c r="AC276" s="19" t="str">
        <f>IF(LEN('ÚHRADOVÝ KATALOG VZP - ZP'!L280)&gt;0,UPPER('ÚHRADOVÝ KATALOG VZP - ZP'!L280),"")</f>
        <v/>
      </c>
      <c r="AD276" s="19" t="str">
        <f>IF(LEN('ÚHRADOVÝ KATALOG VZP - ZP'!J280)&gt;0,UPPER('ÚHRADOVÝ KATALOG VZP - ZP'!J280),"")</f>
        <v/>
      </c>
      <c r="AE276" s="33"/>
      <c r="AF276" s="33"/>
      <c r="AG276" s="33" t="str">
        <f>IF(LEN('ÚHRADOVÝ KATALOG VZP - ZP'!M280)&gt;0,UPPER('ÚHRADOVÝ KATALOG VZP - ZP'!M280),"")</f>
        <v/>
      </c>
      <c r="AH276" s="33"/>
      <c r="AI276" s="33"/>
      <c r="AJ276" s="33"/>
    </row>
    <row r="277" spans="1:36" s="18" customFormat="1" x14ac:dyDescent="0.2">
      <c r="A277" s="33" t="str">
        <f>IF('VZP - KONTROLA'!R281="NE",IF(LEN('ÚHRADOVÝ KATALOG VZP - ZP'!B281)=0,UPPER('ÚHRADOVÝ KATALOG VZP - ZP'!A281),UPPER('ÚHRADOVÝ KATALOG VZP - ZP'!B281)),"")</f>
        <v/>
      </c>
      <c r="B277" s="33" t="str">
        <f>IF(LEN('ÚHRADOVÝ KATALOG VZP - ZP'!C281)&gt;0,UPPER(SUBSTITUTE('ÚHRADOVÝ KATALOG VZP - ZP'!C281,CHAR(10)," ")),"")</f>
        <v/>
      </c>
      <c r="C277" s="33" t="str">
        <f>IF(LEN('ÚHRADOVÝ KATALOG VZP - ZP'!D281)&gt;0,UPPER(SUBSTITUTE('ÚHRADOVÝ KATALOG VZP - ZP'!D281,CHAR(10)," ")),"")</f>
        <v/>
      </c>
      <c r="D277" s="33" t="str">
        <f>IF(LEN('ÚHRADOVÝ KATALOG VZP - ZP'!F281)&gt;0,UPPER('ÚHRADOVÝ KATALOG VZP - ZP'!F281),"")</f>
        <v/>
      </c>
      <c r="E277" s="33" t="str">
        <f>IF(LEN('ÚHRADOVÝ KATALOG VZP - ZP'!E281)&gt;0,UPPER('ÚHRADOVÝ KATALOG VZP - ZP'!E281),"")</f>
        <v/>
      </c>
      <c r="F277" s="33" t="str">
        <f>IF(LEN('ÚHRADOVÝ KATALOG VZP - ZP'!G281)&gt;0,UPPER('ÚHRADOVÝ KATALOG VZP - ZP'!G281),"")</f>
        <v/>
      </c>
      <c r="G277" s="33" t="str">
        <f>IF(LEN('ÚHRADOVÝ KATALOG VZP - ZP'!H281)&gt;0,UPPER('ÚHRADOVÝ KATALOG VZP - ZP'!H281),"")</f>
        <v/>
      </c>
      <c r="H277" s="33" t="str">
        <f>IF(LEN('ÚHRADOVÝ KATALOG VZP - ZP'!I281)&gt;0,UPPER('ÚHRADOVÝ KATALOG VZP - ZP'!I281),"")</f>
        <v/>
      </c>
      <c r="I277" s="19" t="str">
        <f>IF(LEN(KL!N277)&gt;0,ROUND(UPPER(KL!N277),2),"")</f>
        <v/>
      </c>
      <c r="J277" s="19" t="str">
        <f>IF('ÚHRADOVÝ KATALOG VZP - ZP'!N281&gt;0,ROUND(UPPER('ÚHRADOVÝ KATALOG VZP - ZP'!N281),2),"")</f>
        <v/>
      </c>
      <c r="K277" s="19"/>
      <c r="L277" s="33"/>
      <c r="M277" s="33"/>
      <c r="N277" s="33"/>
      <c r="O277" s="19"/>
      <c r="P277" s="33"/>
      <c r="Q277" s="33"/>
      <c r="R277" s="33"/>
      <c r="S277" s="33"/>
      <c r="T277" s="33" t="str">
        <f>IF(LEN(KL!P277)&gt;0,UPPER(KL!P277),"")</f>
        <v/>
      </c>
      <c r="U277" s="33"/>
      <c r="V277" s="19"/>
      <c r="W277" s="33" t="str">
        <f>IF(LEN('ÚHRADOVÝ KATALOG VZP - ZP'!Q281)&gt;0,UPPER('ÚHRADOVÝ KATALOG VZP - ZP'!Q281),"")</f>
        <v/>
      </c>
      <c r="X277" s="19"/>
      <c r="Y277" s="19"/>
      <c r="Z277" s="33" t="str">
        <f>IF(LEN('ÚHRADOVÝ KATALOG VZP - ZP'!P281)&gt;0,UPPER('ÚHRADOVÝ KATALOG VZP - ZP'!P281),"")</f>
        <v/>
      </c>
      <c r="AA277" s="33"/>
      <c r="AB277" s="33" t="str">
        <f>IF(LEN('ÚHRADOVÝ KATALOG VZP - ZP'!K281)&gt;0,UPPER('ÚHRADOVÝ KATALOG VZP - ZP'!K281),"")</f>
        <v/>
      </c>
      <c r="AC277" s="19" t="str">
        <f>IF(LEN('ÚHRADOVÝ KATALOG VZP - ZP'!L281)&gt;0,UPPER('ÚHRADOVÝ KATALOG VZP - ZP'!L281),"")</f>
        <v/>
      </c>
      <c r="AD277" s="19" t="str">
        <f>IF(LEN('ÚHRADOVÝ KATALOG VZP - ZP'!J281)&gt;0,UPPER('ÚHRADOVÝ KATALOG VZP - ZP'!J281),"")</f>
        <v/>
      </c>
      <c r="AE277" s="33"/>
      <c r="AF277" s="33"/>
      <c r="AG277" s="33" t="str">
        <f>IF(LEN('ÚHRADOVÝ KATALOG VZP - ZP'!M281)&gt;0,UPPER('ÚHRADOVÝ KATALOG VZP - ZP'!M281),"")</f>
        <v/>
      </c>
      <c r="AH277" s="33"/>
      <c r="AI277" s="33"/>
      <c r="AJ277" s="33"/>
    </row>
    <row r="278" spans="1:36" s="18" customFormat="1" x14ac:dyDescent="0.2">
      <c r="A278" s="33" t="str">
        <f>IF('VZP - KONTROLA'!R282="NE",IF(LEN('ÚHRADOVÝ KATALOG VZP - ZP'!B282)=0,UPPER('ÚHRADOVÝ KATALOG VZP - ZP'!A282),UPPER('ÚHRADOVÝ KATALOG VZP - ZP'!B282)),"")</f>
        <v/>
      </c>
      <c r="B278" s="33" t="str">
        <f>IF(LEN('ÚHRADOVÝ KATALOG VZP - ZP'!C282)&gt;0,UPPER(SUBSTITUTE('ÚHRADOVÝ KATALOG VZP - ZP'!C282,CHAR(10)," ")),"")</f>
        <v/>
      </c>
      <c r="C278" s="33" t="str">
        <f>IF(LEN('ÚHRADOVÝ KATALOG VZP - ZP'!D282)&gt;0,UPPER(SUBSTITUTE('ÚHRADOVÝ KATALOG VZP - ZP'!D282,CHAR(10)," ")),"")</f>
        <v/>
      </c>
      <c r="D278" s="33" t="str">
        <f>IF(LEN('ÚHRADOVÝ KATALOG VZP - ZP'!F282)&gt;0,UPPER('ÚHRADOVÝ KATALOG VZP - ZP'!F282),"")</f>
        <v/>
      </c>
      <c r="E278" s="33" t="str">
        <f>IF(LEN('ÚHRADOVÝ KATALOG VZP - ZP'!E282)&gt;0,UPPER('ÚHRADOVÝ KATALOG VZP - ZP'!E282),"")</f>
        <v/>
      </c>
      <c r="F278" s="33" t="str">
        <f>IF(LEN('ÚHRADOVÝ KATALOG VZP - ZP'!G282)&gt;0,UPPER('ÚHRADOVÝ KATALOG VZP - ZP'!G282),"")</f>
        <v/>
      </c>
      <c r="G278" s="33" t="str">
        <f>IF(LEN('ÚHRADOVÝ KATALOG VZP - ZP'!H282)&gt;0,UPPER('ÚHRADOVÝ KATALOG VZP - ZP'!H282),"")</f>
        <v/>
      </c>
      <c r="H278" s="33" t="str">
        <f>IF(LEN('ÚHRADOVÝ KATALOG VZP - ZP'!I282)&gt;0,UPPER('ÚHRADOVÝ KATALOG VZP - ZP'!I282),"")</f>
        <v/>
      </c>
      <c r="I278" s="19" t="str">
        <f>IF(LEN(KL!N278)&gt;0,ROUND(UPPER(KL!N278),2),"")</f>
        <v/>
      </c>
      <c r="J278" s="19" t="str">
        <f>IF('ÚHRADOVÝ KATALOG VZP - ZP'!N282&gt;0,ROUND(UPPER('ÚHRADOVÝ KATALOG VZP - ZP'!N282),2),"")</f>
        <v/>
      </c>
      <c r="K278" s="19"/>
      <c r="L278" s="33"/>
      <c r="M278" s="33"/>
      <c r="N278" s="33"/>
      <c r="O278" s="19"/>
      <c r="P278" s="33"/>
      <c r="Q278" s="33"/>
      <c r="R278" s="33"/>
      <c r="S278" s="33"/>
      <c r="T278" s="33" t="str">
        <f>IF(LEN(KL!P278)&gt;0,UPPER(KL!P278),"")</f>
        <v/>
      </c>
      <c r="U278" s="33"/>
      <c r="V278" s="19"/>
      <c r="W278" s="33" t="str">
        <f>IF(LEN('ÚHRADOVÝ KATALOG VZP - ZP'!Q282)&gt;0,UPPER('ÚHRADOVÝ KATALOG VZP - ZP'!Q282),"")</f>
        <v/>
      </c>
      <c r="X278" s="19"/>
      <c r="Y278" s="19"/>
      <c r="Z278" s="33" t="str">
        <f>IF(LEN('ÚHRADOVÝ KATALOG VZP - ZP'!P282)&gt;0,UPPER('ÚHRADOVÝ KATALOG VZP - ZP'!P282),"")</f>
        <v/>
      </c>
      <c r="AA278" s="33"/>
      <c r="AB278" s="33" t="str">
        <f>IF(LEN('ÚHRADOVÝ KATALOG VZP - ZP'!K282)&gt;0,UPPER('ÚHRADOVÝ KATALOG VZP - ZP'!K282),"")</f>
        <v/>
      </c>
      <c r="AC278" s="19" t="str">
        <f>IF(LEN('ÚHRADOVÝ KATALOG VZP - ZP'!L282)&gt;0,UPPER('ÚHRADOVÝ KATALOG VZP - ZP'!L282),"")</f>
        <v/>
      </c>
      <c r="AD278" s="19" t="str">
        <f>IF(LEN('ÚHRADOVÝ KATALOG VZP - ZP'!J282)&gt;0,UPPER('ÚHRADOVÝ KATALOG VZP - ZP'!J282),"")</f>
        <v/>
      </c>
      <c r="AE278" s="33"/>
      <c r="AF278" s="33"/>
      <c r="AG278" s="33" t="str">
        <f>IF(LEN('ÚHRADOVÝ KATALOG VZP - ZP'!M282)&gt;0,UPPER('ÚHRADOVÝ KATALOG VZP - ZP'!M282),"")</f>
        <v/>
      </c>
      <c r="AH278" s="33"/>
      <c r="AI278" s="33"/>
      <c r="AJ278" s="33"/>
    </row>
    <row r="279" spans="1:36" s="18" customFormat="1" x14ac:dyDescent="0.2">
      <c r="A279" s="33" t="str">
        <f>IF('VZP - KONTROLA'!R283="NE",IF(LEN('ÚHRADOVÝ KATALOG VZP - ZP'!B283)=0,UPPER('ÚHRADOVÝ KATALOG VZP - ZP'!A283),UPPER('ÚHRADOVÝ KATALOG VZP - ZP'!B283)),"")</f>
        <v/>
      </c>
      <c r="B279" s="33" t="str">
        <f>IF(LEN('ÚHRADOVÝ KATALOG VZP - ZP'!C283)&gt;0,UPPER(SUBSTITUTE('ÚHRADOVÝ KATALOG VZP - ZP'!C283,CHAR(10)," ")),"")</f>
        <v/>
      </c>
      <c r="C279" s="33" t="str">
        <f>IF(LEN('ÚHRADOVÝ KATALOG VZP - ZP'!D283)&gt;0,UPPER(SUBSTITUTE('ÚHRADOVÝ KATALOG VZP - ZP'!D283,CHAR(10)," ")),"")</f>
        <v/>
      </c>
      <c r="D279" s="33" t="str">
        <f>IF(LEN('ÚHRADOVÝ KATALOG VZP - ZP'!F283)&gt;0,UPPER('ÚHRADOVÝ KATALOG VZP - ZP'!F283),"")</f>
        <v/>
      </c>
      <c r="E279" s="33" t="str">
        <f>IF(LEN('ÚHRADOVÝ KATALOG VZP - ZP'!E283)&gt;0,UPPER('ÚHRADOVÝ KATALOG VZP - ZP'!E283),"")</f>
        <v/>
      </c>
      <c r="F279" s="33" t="str">
        <f>IF(LEN('ÚHRADOVÝ KATALOG VZP - ZP'!G283)&gt;0,UPPER('ÚHRADOVÝ KATALOG VZP - ZP'!G283),"")</f>
        <v/>
      </c>
      <c r="G279" s="33" t="str">
        <f>IF(LEN('ÚHRADOVÝ KATALOG VZP - ZP'!H283)&gt;0,UPPER('ÚHRADOVÝ KATALOG VZP - ZP'!H283),"")</f>
        <v/>
      </c>
      <c r="H279" s="33" t="str">
        <f>IF(LEN('ÚHRADOVÝ KATALOG VZP - ZP'!I283)&gt;0,UPPER('ÚHRADOVÝ KATALOG VZP - ZP'!I283),"")</f>
        <v/>
      </c>
      <c r="I279" s="19" t="str">
        <f>IF(LEN(KL!N279)&gt;0,ROUND(UPPER(KL!N279),2),"")</f>
        <v/>
      </c>
      <c r="J279" s="19" t="str">
        <f>IF('ÚHRADOVÝ KATALOG VZP - ZP'!N283&gt;0,ROUND(UPPER('ÚHRADOVÝ KATALOG VZP - ZP'!N283),2),"")</f>
        <v/>
      </c>
      <c r="K279" s="19"/>
      <c r="L279" s="33"/>
      <c r="M279" s="33"/>
      <c r="N279" s="33"/>
      <c r="O279" s="19"/>
      <c r="P279" s="33"/>
      <c r="Q279" s="33"/>
      <c r="R279" s="33"/>
      <c r="S279" s="33"/>
      <c r="T279" s="33" t="str">
        <f>IF(LEN(KL!P279)&gt;0,UPPER(KL!P279),"")</f>
        <v/>
      </c>
      <c r="U279" s="33"/>
      <c r="V279" s="19"/>
      <c r="W279" s="33" t="str">
        <f>IF(LEN('ÚHRADOVÝ KATALOG VZP - ZP'!Q283)&gt;0,UPPER('ÚHRADOVÝ KATALOG VZP - ZP'!Q283),"")</f>
        <v/>
      </c>
      <c r="X279" s="19"/>
      <c r="Y279" s="19"/>
      <c r="Z279" s="33" t="str">
        <f>IF(LEN('ÚHRADOVÝ KATALOG VZP - ZP'!P283)&gt;0,UPPER('ÚHRADOVÝ KATALOG VZP - ZP'!P283),"")</f>
        <v/>
      </c>
      <c r="AA279" s="33"/>
      <c r="AB279" s="33" t="str">
        <f>IF(LEN('ÚHRADOVÝ KATALOG VZP - ZP'!K283)&gt;0,UPPER('ÚHRADOVÝ KATALOG VZP - ZP'!K283),"")</f>
        <v/>
      </c>
      <c r="AC279" s="19" t="str">
        <f>IF(LEN('ÚHRADOVÝ KATALOG VZP - ZP'!L283)&gt;0,UPPER('ÚHRADOVÝ KATALOG VZP - ZP'!L283),"")</f>
        <v/>
      </c>
      <c r="AD279" s="19" t="str">
        <f>IF(LEN('ÚHRADOVÝ KATALOG VZP - ZP'!J283)&gt;0,UPPER('ÚHRADOVÝ KATALOG VZP - ZP'!J283),"")</f>
        <v/>
      </c>
      <c r="AE279" s="33"/>
      <c r="AF279" s="33"/>
      <c r="AG279" s="33" t="str">
        <f>IF(LEN('ÚHRADOVÝ KATALOG VZP - ZP'!M283)&gt;0,UPPER('ÚHRADOVÝ KATALOG VZP - ZP'!M283),"")</f>
        <v/>
      </c>
      <c r="AH279" s="33"/>
      <c r="AI279" s="33"/>
      <c r="AJ279" s="33"/>
    </row>
    <row r="280" spans="1:36" s="18" customFormat="1" x14ac:dyDescent="0.2">
      <c r="A280" s="33" t="str">
        <f>IF('VZP - KONTROLA'!R284="NE",IF(LEN('ÚHRADOVÝ KATALOG VZP - ZP'!B284)=0,UPPER('ÚHRADOVÝ KATALOG VZP - ZP'!A284),UPPER('ÚHRADOVÝ KATALOG VZP - ZP'!B284)),"")</f>
        <v/>
      </c>
      <c r="B280" s="33" t="str">
        <f>IF(LEN('ÚHRADOVÝ KATALOG VZP - ZP'!C284)&gt;0,UPPER(SUBSTITUTE('ÚHRADOVÝ KATALOG VZP - ZP'!C284,CHAR(10)," ")),"")</f>
        <v/>
      </c>
      <c r="C280" s="33" t="str">
        <f>IF(LEN('ÚHRADOVÝ KATALOG VZP - ZP'!D284)&gt;0,UPPER(SUBSTITUTE('ÚHRADOVÝ KATALOG VZP - ZP'!D284,CHAR(10)," ")),"")</f>
        <v/>
      </c>
      <c r="D280" s="33" t="str">
        <f>IF(LEN('ÚHRADOVÝ KATALOG VZP - ZP'!F284)&gt;0,UPPER('ÚHRADOVÝ KATALOG VZP - ZP'!F284),"")</f>
        <v/>
      </c>
      <c r="E280" s="33" t="str">
        <f>IF(LEN('ÚHRADOVÝ KATALOG VZP - ZP'!E284)&gt;0,UPPER('ÚHRADOVÝ KATALOG VZP - ZP'!E284),"")</f>
        <v/>
      </c>
      <c r="F280" s="33" t="str">
        <f>IF(LEN('ÚHRADOVÝ KATALOG VZP - ZP'!G284)&gt;0,UPPER('ÚHRADOVÝ KATALOG VZP - ZP'!G284),"")</f>
        <v/>
      </c>
      <c r="G280" s="33" t="str">
        <f>IF(LEN('ÚHRADOVÝ KATALOG VZP - ZP'!H284)&gt;0,UPPER('ÚHRADOVÝ KATALOG VZP - ZP'!H284),"")</f>
        <v/>
      </c>
      <c r="H280" s="33" t="str">
        <f>IF(LEN('ÚHRADOVÝ KATALOG VZP - ZP'!I284)&gt;0,UPPER('ÚHRADOVÝ KATALOG VZP - ZP'!I284),"")</f>
        <v/>
      </c>
      <c r="I280" s="19" t="str">
        <f>IF(LEN(KL!N280)&gt;0,ROUND(UPPER(KL!N280),2),"")</f>
        <v/>
      </c>
      <c r="J280" s="19" t="str">
        <f>IF('ÚHRADOVÝ KATALOG VZP - ZP'!N284&gt;0,ROUND(UPPER('ÚHRADOVÝ KATALOG VZP - ZP'!N284),2),"")</f>
        <v/>
      </c>
      <c r="K280" s="19"/>
      <c r="L280" s="33"/>
      <c r="M280" s="33"/>
      <c r="N280" s="33"/>
      <c r="O280" s="19"/>
      <c r="P280" s="33"/>
      <c r="Q280" s="33"/>
      <c r="R280" s="33"/>
      <c r="S280" s="33"/>
      <c r="T280" s="33" t="str">
        <f>IF(LEN(KL!P280)&gt;0,UPPER(KL!P280),"")</f>
        <v/>
      </c>
      <c r="U280" s="33"/>
      <c r="V280" s="19"/>
      <c r="W280" s="33" t="str">
        <f>IF(LEN('ÚHRADOVÝ KATALOG VZP - ZP'!Q284)&gt;0,UPPER('ÚHRADOVÝ KATALOG VZP - ZP'!Q284),"")</f>
        <v/>
      </c>
      <c r="X280" s="19"/>
      <c r="Y280" s="19"/>
      <c r="Z280" s="33" t="str">
        <f>IF(LEN('ÚHRADOVÝ KATALOG VZP - ZP'!P284)&gt;0,UPPER('ÚHRADOVÝ KATALOG VZP - ZP'!P284),"")</f>
        <v/>
      </c>
      <c r="AA280" s="33"/>
      <c r="AB280" s="33" t="str">
        <f>IF(LEN('ÚHRADOVÝ KATALOG VZP - ZP'!K284)&gt;0,UPPER('ÚHRADOVÝ KATALOG VZP - ZP'!K284),"")</f>
        <v/>
      </c>
      <c r="AC280" s="19" t="str">
        <f>IF(LEN('ÚHRADOVÝ KATALOG VZP - ZP'!L284)&gt;0,UPPER('ÚHRADOVÝ KATALOG VZP - ZP'!L284),"")</f>
        <v/>
      </c>
      <c r="AD280" s="19" t="str">
        <f>IF(LEN('ÚHRADOVÝ KATALOG VZP - ZP'!J284)&gt;0,UPPER('ÚHRADOVÝ KATALOG VZP - ZP'!J284),"")</f>
        <v/>
      </c>
      <c r="AE280" s="33"/>
      <c r="AF280" s="33"/>
      <c r="AG280" s="33" t="str">
        <f>IF(LEN('ÚHRADOVÝ KATALOG VZP - ZP'!M284)&gt;0,UPPER('ÚHRADOVÝ KATALOG VZP - ZP'!M284),"")</f>
        <v/>
      </c>
      <c r="AH280" s="33"/>
      <c r="AI280" s="33"/>
      <c r="AJ280" s="33"/>
    </row>
    <row r="281" spans="1:36" s="18" customFormat="1" x14ac:dyDescent="0.2">
      <c r="A281" s="33" t="str">
        <f>IF('VZP - KONTROLA'!R285="NE",IF(LEN('ÚHRADOVÝ KATALOG VZP - ZP'!B285)=0,UPPER('ÚHRADOVÝ KATALOG VZP - ZP'!A285),UPPER('ÚHRADOVÝ KATALOG VZP - ZP'!B285)),"")</f>
        <v/>
      </c>
      <c r="B281" s="33" t="str">
        <f>IF(LEN('ÚHRADOVÝ KATALOG VZP - ZP'!C285)&gt;0,UPPER(SUBSTITUTE('ÚHRADOVÝ KATALOG VZP - ZP'!C285,CHAR(10)," ")),"")</f>
        <v/>
      </c>
      <c r="C281" s="33" t="str">
        <f>IF(LEN('ÚHRADOVÝ KATALOG VZP - ZP'!D285)&gt;0,UPPER(SUBSTITUTE('ÚHRADOVÝ KATALOG VZP - ZP'!D285,CHAR(10)," ")),"")</f>
        <v/>
      </c>
      <c r="D281" s="33" t="str">
        <f>IF(LEN('ÚHRADOVÝ KATALOG VZP - ZP'!F285)&gt;0,UPPER('ÚHRADOVÝ KATALOG VZP - ZP'!F285),"")</f>
        <v/>
      </c>
      <c r="E281" s="33" t="str">
        <f>IF(LEN('ÚHRADOVÝ KATALOG VZP - ZP'!E285)&gt;0,UPPER('ÚHRADOVÝ KATALOG VZP - ZP'!E285),"")</f>
        <v/>
      </c>
      <c r="F281" s="33" t="str">
        <f>IF(LEN('ÚHRADOVÝ KATALOG VZP - ZP'!G285)&gt;0,UPPER('ÚHRADOVÝ KATALOG VZP - ZP'!G285),"")</f>
        <v/>
      </c>
      <c r="G281" s="33" t="str">
        <f>IF(LEN('ÚHRADOVÝ KATALOG VZP - ZP'!H285)&gt;0,UPPER('ÚHRADOVÝ KATALOG VZP - ZP'!H285),"")</f>
        <v/>
      </c>
      <c r="H281" s="33" t="str">
        <f>IF(LEN('ÚHRADOVÝ KATALOG VZP - ZP'!I285)&gt;0,UPPER('ÚHRADOVÝ KATALOG VZP - ZP'!I285),"")</f>
        <v/>
      </c>
      <c r="I281" s="19" t="str">
        <f>IF(LEN(KL!N281)&gt;0,ROUND(UPPER(KL!N281),2),"")</f>
        <v/>
      </c>
      <c r="J281" s="19" t="str">
        <f>IF('ÚHRADOVÝ KATALOG VZP - ZP'!N285&gt;0,ROUND(UPPER('ÚHRADOVÝ KATALOG VZP - ZP'!N285),2),"")</f>
        <v/>
      </c>
      <c r="K281" s="19"/>
      <c r="L281" s="33"/>
      <c r="M281" s="33"/>
      <c r="N281" s="33"/>
      <c r="O281" s="19"/>
      <c r="P281" s="33"/>
      <c r="Q281" s="33"/>
      <c r="R281" s="33"/>
      <c r="S281" s="33"/>
      <c r="T281" s="33" t="str">
        <f>IF(LEN(KL!P281)&gt;0,UPPER(KL!P281),"")</f>
        <v/>
      </c>
      <c r="U281" s="33"/>
      <c r="V281" s="19"/>
      <c r="W281" s="33" t="str">
        <f>IF(LEN('ÚHRADOVÝ KATALOG VZP - ZP'!Q285)&gt;0,UPPER('ÚHRADOVÝ KATALOG VZP - ZP'!Q285),"")</f>
        <v/>
      </c>
      <c r="X281" s="19"/>
      <c r="Y281" s="19"/>
      <c r="Z281" s="33" t="str">
        <f>IF(LEN('ÚHRADOVÝ KATALOG VZP - ZP'!P285)&gt;0,UPPER('ÚHRADOVÝ KATALOG VZP - ZP'!P285),"")</f>
        <v/>
      </c>
      <c r="AA281" s="33"/>
      <c r="AB281" s="33" t="str">
        <f>IF(LEN('ÚHRADOVÝ KATALOG VZP - ZP'!K285)&gt;0,UPPER('ÚHRADOVÝ KATALOG VZP - ZP'!K285),"")</f>
        <v/>
      </c>
      <c r="AC281" s="19" t="str">
        <f>IF(LEN('ÚHRADOVÝ KATALOG VZP - ZP'!L285)&gt;0,UPPER('ÚHRADOVÝ KATALOG VZP - ZP'!L285),"")</f>
        <v/>
      </c>
      <c r="AD281" s="19" t="str">
        <f>IF(LEN('ÚHRADOVÝ KATALOG VZP - ZP'!J285)&gt;0,UPPER('ÚHRADOVÝ KATALOG VZP - ZP'!J285),"")</f>
        <v/>
      </c>
      <c r="AE281" s="33"/>
      <c r="AF281" s="33"/>
      <c r="AG281" s="33" t="str">
        <f>IF(LEN('ÚHRADOVÝ KATALOG VZP - ZP'!M285)&gt;0,UPPER('ÚHRADOVÝ KATALOG VZP - ZP'!M285),"")</f>
        <v/>
      </c>
      <c r="AH281" s="33"/>
      <c r="AI281" s="33"/>
      <c r="AJ281" s="33"/>
    </row>
    <row r="282" spans="1:36" s="18" customFormat="1" x14ac:dyDescent="0.2">
      <c r="A282" s="33" t="str">
        <f>IF('VZP - KONTROLA'!R286="NE",IF(LEN('ÚHRADOVÝ KATALOG VZP - ZP'!B286)=0,UPPER('ÚHRADOVÝ KATALOG VZP - ZP'!A286),UPPER('ÚHRADOVÝ KATALOG VZP - ZP'!B286)),"")</f>
        <v/>
      </c>
      <c r="B282" s="33" t="str">
        <f>IF(LEN('ÚHRADOVÝ KATALOG VZP - ZP'!C286)&gt;0,UPPER(SUBSTITUTE('ÚHRADOVÝ KATALOG VZP - ZP'!C286,CHAR(10)," ")),"")</f>
        <v/>
      </c>
      <c r="C282" s="33" t="str">
        <f>IF(LEN('ÚHRADOVÝ KATALOG VZP - ZP'!D286)&gt;0,UPPER(SUBSTITUTE('ÚHRADOVÝ KATALOG VZP - ZP'!D286,CHAR(10)," ")),"")</f>
        <v/>
      </c>
      <c r="D282" s="33" t="str">
        <f>IF(LEN('ÚHRADOVÝ KATALOG VZP - ZP'!F286)&gt;0,UPPER('ÚHRADOVÝ KATALOG VZP - ZP'!F286),"")</f>
        <v/>
      </c>
      <c r="E282" s="33" t="str">
        <f>IF(LEN('ÚHRADOVÝ KATALOG VZP - ZP'!E286)&gt;0,UPPER('ÚHRADOVÝ KATALOG VZP - ZP'!E286),"")</f>
        <v/>
      </c>
      <c r="F282" s="33" t="str">
        <f>IF(LEN('ÚHRADOVÝ KATALOG VZP - ZP'!G286)&gt;0,UPPER('ÚHRADOVÝ KATALOG VZP - ZP'!G286),"")</f>
        <v/>
      </c>
      <c r="G282" s="33" t="str">
        <f>IF(LEN('ÚHRADOVÝ KATALOG VZP - ZP'!H286)&gt;0,UPPER('ÚHRADOVÝ KATALOG VZP - ZP'!H286),"")</f>
        <v/>
      </c>
      <c r="H282" s="33" t="str">
        <f>IF(LEN('ÚHRADOVÝ KATALOG VZP - ZP'!I286)&gt;0,UPPER('ÚHRADOVÝ KATALOG VZP - ZP'!I286),"")</f>
        <v/>
      </c>
      <c r="I282" s="19" t="str">
        <f>IF(LEN(KL!N282)&gt;0,ROUND(UPPER(KL!N282),2),"")</f>
        <v/>
      </c>
      <c r="J282" s="19" t="str">
        <f>IF('ÚHRADOVÝ KATALOG VZP - ZP'!N286&gt;0,ROUND(UPPER('ÚHRADOVÝ KATALOG VZP - ZP'!N286),2),"")</f>
        <v/>
      </c>
      <c r="K282" s="19"/>
      <c r="L282" s="33"/>
      <c r="M282" s="33"/>
      <c r="N282" s="33"/>
      <c r="O282" s="19"/>
      <c r="P282" s="33"/>
      <c r="Q282" s="33"/>
      <c r="R282" s="33"/>
      <c r="S282" s="33"/>
      <c r="T282" s="33" t="str">
        <f>IF(LEN(KL!P282)&gt;0,UPPER(KL!P282),"")</f>
        <v/>
      </c>
      <c r="U282" s="33"/>
      <c r="V282" s="19"/>
      <c r="W282" s="33" t="str">
        <f>IF(LEN('ÚHRADOVÝ KATALOG VZP - ZP'!Q286)&gt;0,UPPER('ÚHRADOVÝ KATALOG VZP - ZP'!Q286),"")</f>
        <v/>
      </c>
      <c r="X282" s="19"/>
      <c r="Y282" s="19"/>
      <c r="Z282" s="33" t="str">
        <f>IF(LEN('ÚHRADOVÝ KATALOG VZP - ZP'!P286)&gt;0,UPPER('ÚHRADOVÝ KATALOG VZP - ZP'!P286),"")</f>
        <v/>
      </c>
      <c r="AA282" s="33"/>
      <c r="AB282" s="33" t="str">
        <f>IF(LEN('ÚHRADOVÝ KATALOG VZP - ZP'!K286)&gt;0,UPPER('ÚHRADOVÝ KATALOG VZP - ZP'!K286),"")</f>
        <v/>
      </c>
      <c r="AC282" s="19" t="str">
        <f>IF(LEN('ÚHRADOVÝ KATALOG VZP - ZP'!L286)&gt;0,UPPER('ÚHRADOVÝ KATALOG VZP - ZP'!L286),"")</f>
        <v/>
      </c>
      <c r="AD282" s="19" t="str">
        <f>IF(LEN('ÚHRADOVÝ KATALOG VZP - ZP'!J286)&gt;0,UPPER('ÚHRADOVÝ KATALOG VZP - ZP'!J286),"")</f>
        <v/>
      </c>
      <c r="AE282" s="33"/>
      <c r="AF282" s="33"/>
      <c r="AG282" s="33" t="str">
        <f>IF(LEN('ÚHRADOVÝ KATALOG VZP - ZP'!M286)&gt;0,UPPER('ÚHRADOVÝ KATALOG VZP - ZP'!M286),"")</f>
        <v/>
      </c>
      <c r="AH282" s="33"/>
      <c r="AI282" s="33"/>
      <c r="AJ282" s="33"/>
    </row>
    <row r="283" spans="1:36" s="18" customFormat="1" x14ac:dyDescent="0.2">
      <c r="A283" s="33" t="str">
        <f>IF('VZP - KONTROLA'!R287="NE",IF(LEN('ÚHRADOVÝ KATALOG VZP - ZP'!B287)=0,UPPER('ÚHRADOVÝ KATALOG VZP - ZP'!A287),UPPER('ÚHRADOVÝ KATALOG VZP - ZP'!B287)),"")</f>
        <v/>
      </c>
      <c r="B283" s="33" t="str">
        <f>IF(LEN('ÚHRADOVÝ KATALOG VZP - ZP'!C287)&gt;0,UPPER(SUBSTITUTE('ÚHRADOVÝ KATALOG VZP - ZP'!C287,CHAR(10)," ")),"")</f>
        <v/>
      </c>
      <c r="C283" s="33" t="str">
        <f>IF(LEN('ÚHRADOVÝ KATALOG VZP - ZP'!D287)&gt;0,UPPER(SUBSTITUTE('ÚHRADOVÝ KATALOG VZP - ZP'!D287,CHAR(10)," ")),"")</f>
        <v/>
      </c>
      <c r="D283" s="33" t="str">
        <f>IF(LEN('ÚHRADOVÝ KATALOG VZP - ZP'!F287)&gt;0,UPPER('ÚHRADOVÝ KATALOG VZP - ZP'!F287),"")</f>
        <v/>
      </c>
      <c r="E283" s="33" t="str">
        <f>IF(LEN('ÚHRADOVÝ KATALOG VZP - ZP'!E287)&gt;0,UPPER('ÚHRADOVÝ KATALOG VZP - ZP'!E287),"")</f>
        <v/>
      </c>
      <c r="F283" s="33" t="str">
        <f>IF(LEN('ÚHRADOVÝ KATALOG VZP - ZP'!G287)&gt;0,UPPER('ÚHRADOVÝ KATALOG VZP - ZP'!G287),"")</f>
        <v/>
      </c>
      <c r="G283" s="33" t="str">
        <f>IF(LEN('ÚHRADOVÝ KATALOG VZP - ZP'!H287)&gt;0,UPPER('ÚHRADOVÝ KATALOG VZP - ZP'!H287),"")</f>
        <v/>
      </c>
      <c r="H283" s="33" t="str">
        <f>IF(LEN('ÚHRADOVÝ KATALOG VZP - ZP'!I287)&gt;0,UPPER('ÚHRADOVÝ KATALOG VZP - ZP'!I287),"")</f>
        <v/>
      </c>
      <c r="I283" s="19" t="str">
        <f>IF(LEN(KL!N283)&gt;0,ROUND(UPPER(KL!N283),2),"")</f>
        <v/>
      </c>
      <c r="J283" s="19" t="str">
        <f>IF('ÚHRADOVÝ KATALOG VZP - ZP'!N287&gt;0,ROUND(UPPER('ÚHRADOVÝ KATALOG VZP - ZP'!N287),2),"")</f>
        <v/>
      </c>
      <c r="K283" s="19"/>
      <c r="L283" s="33"/>
      <c r="M283" s="33"/>
      <c r="N283" s="33"/>
      <c r="O283" s="19"/>
      <c r="P283" s="33"/>
      <c r="Q283" s="33"/>
      <c r="R283" s="33"/>
      <c r="S283" s="33"/>
      <c r="T283" s="33" t="str">
        <f>IF(LEN(KL!P283)&gt;0,UPPER(KL!P283),"")</f>
        <v/>
      </c>
      <c r="U283" s="33"/>
      <c r="V283" s="19"/>
      <c r="W283" s="33" t="str">
        <f>IF(LEN('ÚHRADOVÝ KATALOG VZP - ZP'!Q287)&gt;0,UPPER('ÚHRADOVÝ KATALOG VZP - ZP'!Q287),"")</f>
        <v/>
      </c>
      <c r="X283" s="19"/>
      <c r="Y283" s="19"/>
      <c r="Z283" s="33" t="str">
        <f>IF(LEN('ÚHRADOVÝ KATALOG VZP - ZP'!P287)&gt;0,UPPER('ÚHRADOVÝ KATALOG VZP - ZP'!P287),"")</f>
        <v/>
      </c>
      <c r="AA283" s="33"/>
      <c r="AB283" s="33" t="str">
        <f>IF(LEN('ÚHRADOVÝ KATALOG VZP - ZP'!K287)&gt;0,UPPER('ÚHRADOVÝ KATALOG VZP - ZP'!K287),"")</f>
        <v/>
      </c>
      <c r="AC283" s="19" t="str">
        <f>IF(LEN('ÚHRADOVÝ KATALOG VZP - ZP'!L287)&gt;0,UPPER('ÚHRADOVÝ KATALOG VZP - ZP'!L287),"")</f>
        <v/>
      </c>
      <c r="AD283" s="19" t="str">
        <f>IF(LEN('ÚHRADOVÝ KATALOG VZP - ZP'!J287)&gt;0,UPPER('ÚHRADOVÝ KATALOG VZP - ZP'!J287),"")</f>
        <v/>
      </c>
      <c r="AE283" s="33"/>
      <c r="AF283" s="33"/>
      <c r="AG283" s="33" t="str">
        <f>IF(LEN('ÚHRADOVÝ KATALOG VZP - ZP'!M287)&gt;0,UPPER('ÚHRADOVÝ KATALOG VZP - ZP'!M287),"")</f>
        <v/>
      </c>
      <c r="AH283" s="33"/>
      <c r="AI283" s="33"/>
      <c r="AJ283" s="33"/>
    </row>
    <row r="284" spans="1:36" s="18" customFormat="1" x14ac:dyDescent="0.2">
      <c r="A284" s="33" t="str">
        <f>IF('VZP - KONTROLA'!R288="NE",IF(LEN('ÚHRADOVÝ KATALOG VZP - ZP'!B288)=0,UPPER('ÚHRADOVÝ KATALOG VZP - ZP'!A288),UPPER('ÚHRADOVÝ KATALOG VZP - ZP'!B288)),"")</f>
        <v/>
      </c>
      <c r="B284" s="33" t="str">
        <f>IF(LEN('ÚHRADOVÝ KATALOG VZP - ZP'!C288)&gt;0,UPPER(SUBSTITUTE('ÚHRADOVÝ KATALOG VZP - ZP'!C288,CHAR(10)," ")),"")</f>
        <v/>
      </c>
      <c r="C284" s="33" t="str">
        <f>IF(LEN('ÚHRADOVÝ KATALOG VZP - ZP'!D288)&gt;0,UPPER(SUBSTITUTE('ÚHRADOVÝ KATALOG VZP - ZP'!D288,CHAR(10)," ")),"")</f>
        <v/>
      </c>
      <c r="D284" s="33" t="str">
        <f>IF(LEN('ÚHRADOVÝ KATALOG VZP - ZP'!F288)&gt;0,UPPER('ÚHRADOVÝ KATALOG VZP - ZP'!F288),"")</f>
        <v/>
      </c>
      <c r="E284" s="33" t="str">
        <f>IF(LEN('ÚHRADOVÝ KATALOG VZP - ZP'!E288)&gt;0,UPPER('ÚHRADOVÝ KATALOG VZP - ZP'!E288),"")</f>
        <v/>
      </c>
      <c r="F284" s="33" t="str">
        <f>IF(LEN('ÚHRADOVÝ KATALOG VZP - ZP'!G288)&gt;0,UPPER('ÚHRADOVÝ KATALOG VZP - ZP'!G288),"")</f>
        <v/>
      </c>
      <c r="G284" s="33" t="str">
        <f>IF(LEN('ÚHRADOVÝ KATALOG VZP - ZP'!H288)&gt;0,UPPER('ÚHRADOVÝ KATALOG VZP - ZP'!H288),"")</f>
        <v/>
      </c>
      <c r="H284" s="33" t="str">
        <f>IF(LEN('ÚHRADOVÝ KATALOG VZP - ZP'!I288)&gt;0,UPPER('ÚHRADOVÝ KATALOG VZP - ZP'!I288),"")</f>
        <v/>
      </c>
      <c r="I284" s="19" t="str">
        <f>IF(LEN(KL!N284)&gt;0,ROUND(UPPER(KL!N284),2),"")</f>
        <v/>
      </c>
      <c r="J284" s="19" t="str">
        <f>IF('ÚHRADOVÝ KATALOG VZP - ZP'!N288&gt;0,ROUND(UPPER('ÚHRADOVÝ KATALOG VZP - ZP'!N288),2),"")</f>
        <v/>
      </c>
      <c r="K284" s="19"/>
      <c r="L284" s="33"/>
      <c r="M284" s="33"/>
      <c r="N284" s="33"/>
      <c r="O284" s="19"/>
      <c r="P284" s="33"/>
      <c r="Q284" s="33"/>
      <c r="R284" s="33"/>
      <c r="S284" s="33"/>
      <c r="T284" s="33" t="str">
        <f>IF(LEN(KL!P284)&gt;0,UPPER(KL!P284),"")</f>
        <v/>
      </c>
      <c r="U284" s="33"/>
      <c r="V284" s="19"/>
      <c r="W284" s="33" t="str">
        <f>IF(LEN('ÚHRADOVÝ KATALOG VZP - ZP'!Q288)&gt;0,UPPER('ÚHRADOVÝ KATALOG VZP - ZP'!Q288),"")</f>
        <v/>
      </c>
      <c r="X284" s="19"/>
      <c r="Y284" s="19"/>
      <c r="Z284" s="33" t="str">
        <f>IF(LEN('ÚHRADOVÝ KATALOG VZP - ZP'!P288)&gt;0,UPPER('ÚHRADOVÝ KATALOG VZP - ZP'!P288),"")</f>
        <v/>
      </c>
      <c r="AA284" s="33"/>
      <c r="AB284" s="33" t="str">
        <f>IF(LEN('ÚHRADOVÝ KATALOG VZP - ZP'!K288)&gt;0,UPPER('ÚHRADOVÝ KATALOG VZP - ZP'!K288),"")</f>
        <v/>
      </c>
      <c r="AC284" s="19" t="str">
        <f>IF(LEN('ÚHRADOVÝ KATALOG VZP - ZP'!L288)&gt;0,UPPER('ÚHRADOVÝ KATALOG VZP - ZP'!L288),"")</f>
        <v/>
      </c>
      <c r="AD284" s="19" t="str">
        <f>IF(LEN('ÚHRADOVÝ KATALOG VZP - ZP'!J288)&gt;0,UPPER('ÚHRADOVÝ KATALOG VZP - ZP'!J288),"")</f>
        <v/>
      </c>
      <c r="AE284" s="33"/>
      <c r="AF284" s="33"/>
      <c r="AG284" s="33" t="str">
        <f>IF(LEN('ÚHRADOVÝ KATALOG VZP - ZP'!M288)&gt;0,UPPER('ÚHRADOVÝ KATALOG VZP - ZP'!M288),"")</f>
        <v/>
      </c>
      <c r="AH284" s="33"/>
      <c r="AI284" s="33"/>
      <c r="AJ284" s="33"/>
    </row>
    <row r="285" spans="1:36" s="18" customFormat="1" x14ac:dyDescent="0.2">
      <c r="A285" s="33" t="str">
        <f>IF('VZP - KONTROLA'!R289="NE",IF(LEN('ÚHRADOVÝ KATALOG VZP - ZP'!B289)=0,UPPER('ÚHRADOVÝ KATALOG VZP - ZP'!A289),UPPER('ÚHRADOVÝ KATALOG VZP - ZP'!B289)),"")</f>
        <v/>
      </c>
      <c r="B285" s="33" t="str">
        <f>IF(LEN('ÚHRADOVÝ KATALOG VZP - ZP'!C289)&gt;0,UPPER(SUBSTITUTE('ÚHRADOVÝ KATALOG VZP - ZP'!C289,CHAR(10)," ")),"")</f>
        <v/>
      </c>
      <c r="C285" s="33" t="str">
        <f>IF(LEN('ÚHRADOVÝ KATALOG VZP - ZP'!D289)&gt;0,UPPER(SUBSTITUTE('ÚHRADOVÝ KATALOG VZP - ZP'!D289,CHAR(10)," ")),"")</f>
        <v/>
      </c>
      <c r="D285" s="33" t="str">
        <f>IF(LEN('ÚHRADOVÝ KATALOG VZP - ZP'!F289)&gt;0,UPPER('ÚHRADOVÝ KATALOG VZP - ZP'!F289),"")</f>
        <v/>
      </c>
      <c r="E285" s="33" t="str">
        <f>IF(LEN('ÚHRADOVÝ KATALOG VZP - ZP'!E289)&gt;0,UPPER('ÚHRADOVÝ KATALOG VZP - ZP'!E289),"")</f>
        <v/>
      </c>
      <c r="F285" s="33" t="str">
        <f>IF(LEN('ÚHRADOVÝ KATALOG VZP - ZP'!G289)&gt;0,UPPER('ÚHRADOVÝ KATALOG VZP - ZP'!G289),"")</f>
        <v/>
      </c>
      <c r="G285" s="33" t="str">
        <f>IF(LEN('ÚHRADOVÝ KATALOG VZP - ZP'!H289)&gt;0,UPPER('ÚHRADOVÝ KATALOG VZP - ZP'!H289),"")</f>
        <v/>
      </c>
      <c r="H285" s="33" t="str">
        <f>IF(LEN('ÚHRADOVÝ KATALOG VZP - ZP'!I289)&gt;0,UPPER('ÚHRADOVÝ KATALOG VZP - ZP'!I289),"")</f>
        <v/>
      </c>
      <c r="I285" s="19" t="str">
        <f>IF(LEN(KL!N285)&gt;0,ROUND(UPPER(KL!N285),2),"")</f>
        <v/>
      </c>
      <c r="J285" s="19" t="str">
        <f>IF('ÚHRADOVÝ KATALOG VZP - ZP'!N289&gt;0,ROUND(UPPER('ÚHRADOVÝ KATALOG VZP - ZP'!N289),2),"")</f>
        <v/>
      </c>
      <c r="K285" s="19"/>
      <c r="L285" s="33"/>
      <c r="M285" s="33"/>
      <c r="N285" s="33"/>
      <c r="O285" s="19"/>
      <c r="P285" s="33"/>
      <c r="Q285" s="33"/>
      <c r="R285" s="33"/>
      <c r="S285" s="33"/>
      <c r="T285" s="33" t="str">
        <f>IF(LEN(KL!P285)&gt;0,UPPER(KL!P285),"")</f>
        <v/>
      </c>
      <c r="U285" s="33"/>
      <c r="V285" s="19"/>
      <c r="W285" s="33" t="str">
        <f>IF(LEN('ÚHRADOVÝ KATALOG VZP - ZP'!Q289)&gt;0,UPPER('ÚHRADOVÝ KATALOG VZP - ZP'!Q289),"")</f>
        <v/>
      </c>
      <c r="X285" s="19"/>
      <c r="Y285" s="19"/>
      <c r="Z285" s="33" t="str">
        <f>IF(LEN('ÚHRADOVÝ KATALOG VZP - ZP'!P289)&gt;0,UPPER('ÚHRADOVÝ KATALOG VZP - ZP'!P289),"")</f>
        <v/>
      </c>
      <c r="AA285" s="33"/>
      <c r="AB285" s="33" t="str">
        <f>IF(LEN('ÚHRADOVÝ KATALOG VZP - ZP'!K289)&gt;0,UPPER('ÚHRADOVÝ KATALOG VZP - ZP'!K289),"")</f>
        <v/>
      </c>
      <c r="AC285" s="19" t="str">
        <f>IF(LEN('ÚHRADOVÝ KATALOG VZP - ZP'!L289)&gt;0,UPPER('ÚHRADOVÝ KATALOG VZP - ZP'!L289),"")</f>
        <v/>
      </c>
      <c r="AD285" s="19" t="str">
        <f>IF(LEN('ÚHRADOVÝ KATALOG VZP - ZP'!J289)&gt;0,UPPER('ÚHRADOVÝ KATALOG VZP - ZP'!J289),"")</f>
        <v/>
      </c>
      <c r="AE285" s="33"/>
      <c r="AF285" s="33"/>
      <c r="AG285" s="33" t="str">
        <f>IF(LEN('ÚHRADOVÝ KATALOG VZP - ZP'!M289)&gt;0,UPPER('ÚHRADOVÝ KATALOG VZP - ZP'!M289),"")</f>
        <v/>
      </c>
      <c r="AH285" s="33"/>
      <c r="AI285" s="33"/>
      <c r="AJ285" s="33"/>
    </row>
    <row r="286" spans="1:36" s="18" customFormat="1" x14ac:dyDescent="0.2">
      <c r="A286" s="33" t="str">
        <f>IF('VZP - KONTROLA'!R290="NE",IF(LEN('ÚHRADOVÝ KATALOG VZP - ZP'!B290)=0,UPPER('ÚHRADOVÝ KATALOG VZP - ZP'!A290),UPPER('ÚHRADOVÝ KATALOG VZP - ZP'!B290)),"")</f>
        <v/>
      </c>
      <c r="B286" s="33" t="str">
        <f>IF(LEN('ÚHRADOVÝ KATALOG VZP - ZP'!C290)&gt;0,UPPER(SUBSTITUTE('ÚHRADOVÝ KATALOG VZP - ZP'!C290,CHAR(10)," ")),"")</f>
        <v/>
      </c>
      <c r="C286" s="33" t="str">
        <f>IF(LEN('ÚHRADOVÝ KATALOG VZP - ZP'!D290)&gt;0,UPPER(SUBSTITUTE('ÚHRADOVÝ KATALOG VZP - ZP'!D290,CHAR(10)," ")),"")</f>
        <v/>
      </c>
      <c r="D286" s="33" t="str">
        <f>IF(LEN('ÚHRADOVÝ KATALOG VZP - ZP'!F290)&gt;0,UPPER('ÚHRADOVÝ KATALOG VZP - ZP'!F290),"")</f>
        <v/>
      </c>
      <c r="E286" s="33" t="str">
        <f>IF(LEN('ÚHRADOVÝ KATALOG VZP - ZP'!E290)&gt;0,UPPER('ÚHRADOVÝ KATALOG VZP - ZP'!E290),"")</f>
        <v/>
      </c>
      <c r="F286" s="33" t="str">
        <f>IF(LEN('ÚHRADOVÝ KATALOG VZP - ZP'!G290)&gt;0,UPPER('ÚHRADOVÝ KATALOG VZP - ZP'!G290),"")</f>
        <v/>
      </c>
      <c r="G286" s="33" t="str">
        <f>IF(LEN('ÚHRADOVÝ KATALOG VZP - ZP'!H290)&gt;0,UPPER('ÚHRADOVÝ KATALOG VZP - ZP'!H290),"")</f>
        <v/>
      </c>
      <c r="H286" s="33" t="str">
        <f>IF(LEN('ÚHRADOVÝ KATALOG VZP - ZP'!I290)&gt;0,UPPER('ÚHRADOVÝ KATALOG VZP - ZP'!I290),"")</f>
        <v/>
      </c>
      <c r="I286" s="19" t="str">
        <f>IF(LEN(KL!N286)&gt;0,ROUND(UPPER(KL!N286),2),"")</f>
        <v/>
      </c>
      <c r="J286" s="19" t="str">
        <f>IF('ÚHRADOVÝ KATALOG VZP - ZP'!N290&gt;0,ROUND(UPPER('ÚHRADOVÝ KATALOG VZP - ZP'!N290),2),"")</f>
        <v/>
      </c>
      <c r="K286" s="19"/>
      <c r="L286" s="33"/>
      <c r="M286" s="33"/>
      <c r="N286" s="33"/>
      <c r="O286" s="19"/>
      <c r="P286" s="33"/>
      <c r="Q286" s="33"/>
      <c r="R286" s="33"/>
      <c r="S286" s="33"/>
      <c r="T286" s="33" t="str">
        <f>IF(LEN(KL!P286)&gt;0,UPPER(KL!P286),"")</f>
        <v/>
      </c>
      <c r="U286" s="33"/>
      <c r="V286" s="19"/>
      <c r="W286" s="33" t="str">
        <f>IF(LEN('ÚHRADOVÝ KATALOG VZP - ZP'!Q290)&gt;0,UPPER('ÚHRADOVÝ KATALOG VZP - ZP'!Q290),"")</f>
        <v/>
      </c>
      <c r="X286" s="19"/>
      <c r="Y286" s="19"/>
      <c r="Z286" s="33" t="str">
        <f>IF(LEN('ÚHRADOVÝ KATALOG VZP - ZP'!P290)&gt;0,UPPER('ÚHRADOVÝ KATALOG VZP - ZP'!P290),"")</f>
        <v/>
      </c>
      <c r="AA286" s="33"/>
      <c r="AB286" s="33" t="str">
        <f>IF(LEN('ÚHRADOVÝ KATALOG VZP - ZP'!K290)&gt;0,UPPER('ÚHRADOVÝ KATALOG VZP - ZP'!K290),"")</f>
        <v/>
      </c>
      <c r="AC286" s="19" t="str">
        <f>IF(LEN('ÚHRADOVÝ KATALOG VZP - ZP'!L290)&gt;0,UPPER('ÚHRADOVÝ KATALOG VZP - ZP'!L290),"")</f>
        <v/>
      </c>
      <c r="AD286" s="19" t="str">
        <f>IF(LEN('ÚHRADOVÝ KATALOG VZP - ZP'!J290)&gt;0,UPPER('ÚHRADOVÝ KATALOG VZP - ZP'!J290),"")</f>
        <v/>
      </c>
      <c r="AE286" s="33"/>
      <c r="AF286" s="33"/>
      <c r="AG286" s="33" t="str">
        <f>IF(LEN('ÚHRADOVÝ KATALOG VZP - ZP'!M290)&gt;0,UPPER('ÚHRADOVÝ KATALOG VZP - ZP'!M290),"")</f>
        <v/>
      </c>
      <c r="AH286" s="33"/>
      <c r="AI286" s="33"/>
      <c r="AJ286" s="33"/>
    </row>
    <row r="287" spans="1:36" s="18" customFormat="1" x14ac:dyDescent="0.2">
      <c r="A287" s="33" t="str">
        <f>IF('VZP - KONTROLA'!R291="NE",IF(LEN('ÚHRADOVÝ KATALOG VZP - ZP'!B291)=0,UPPER('ÚHRADOVÝ KATALOG VZP - ZP'!A291),UPPER('ÚHRADOVÝ KATALOG VZP - ZP'!B291)),"")</f>
        <v/>
      </c>
      <c r="B287" s="33" t="str">
        <f>IF(LEN('ÚHRADOVÝ KATALOG VZP - ZP'!C291)&gt;0,UPPER(SUBSTITUTE('ÚHRADOVÝ KATALOG VZP - ZP'!C291,CHAR(10)," ")),"")</f>
        <v/>
      </c>
      <c r="C287" s="33" t="str">
        <f>IF(LEN('ÚHRADOVÝ KATALOG VZP - ZP'!D291)&gt;0,UPPER(SUBSTITUTE('ÚHRADOVÝ KATALOG VZP - ZP'!D291,CHAR(10)," ")),"")</f>
        <v/>
      </c>
      <c r="D287" s="33" t="str">
        <f>IF(LEN('ÚHRADOVÝ KATALOG VZP - ZP'!F291)&gt;0,UPPER('ÚHRADOVÝ KATALOG VZP - ZP'!F291),"")</f>
        <v/>
      </c>
      <c r="E287" s="33" t="str">
        <f>IF(LEN('ÚHRADOVÝ KATALOG VZP - ZP'!E291)&gt;0,UPPER('ÚHRADOVÝ KATALOG VZP - ZP'!E291),"")</f>
        <v/>
      </c>
      <c r="F287" s="33" t="str">
        <f>IF(LEN('ÚHRADOVÝ KATALOG VZP - ZP'!G291)&gt;0,UPPER('ÚHRADOVÝ KATALOG VZP - ZP'!G291),"")</f>
        <v/>
      </c>
      <c r="G287" s="33" t="str">
        <f>IF(LEN('ÚHRADOVÝ KATALOG VZP - ZP'!H291)&gt;0,UPPER('ÚHRADOVÝ KATALOG VZP - ZP'!H291),"")</f>
        <v/>
      </c>
      <c r="H287" s="33" t="str">
        <f>IF(LEN('ÚHRADOVÝ KATALOG VZP - ZP'!I291)&gt;0,UPPER('ÚHRADOVÝ KATALOG VZP - ZP'!I291),"")</f>
        <v/>
      </c>
      <c r="I287" s="19" t="str">
        <f>IF(LEN(KL!N287)&gt;0,ROUND(UPPER(KL!N287),2),"")</f>
        <v/>
      </c>
      <c r="J287" s="19" t="str">
        <f>IF('ÚHRADOVÝ KATALOG VZP - ZP'!N291&gt;0,ROUND(UPPER('ÚHRADOVÝ KATALOG VZP - ZP'!N291),2),"")</f>
        <v/>
      </c>
      <c r="K287" s="19"/>
      <c r="L287" s="33"/>
      <c r="M287" s="33"/>
      <c r="N287" s="33"/>
      <c r="O287" s="19"/>
      <c r="P287" s="33"/>
      <c r="Q287" s="33"/>
      <c r="R287" s="33"/>
      <c r="S287" s="33"/>
      <c r="T287" s="33" t="str">
        <f>IF(LEN(KL!P287)&gt;0,UPPER(KL!P287),"")</f>
        <v/>
      </c>
      <c r="U287" s="33"/>
      <c r="V287" s="19"/>
      <c r="W287" s="33" t="str">
        <f>IF(LEN('ÚHRADOVÝ KATALOG VZP - ZP'!Q291)&gt;0,UPPER('ÚHRADOVÝ KATALOG VZP - ZP'!Q291),"")</f>
        <v/>
      </c>
      <c r="X287" s="19"/>
      <c r="Y287" s="19"/>
      <c r="Z287" s="33" t="str">
        <f>IF(LEN('ÚHRADOVÝ KATALOG VZP - ZP'!P291)&gt;0,UPPER('ÚHRADOVÝ KATALOG VZP - ZP'!P291),"")</f>
        <v/>
      </c>
      <c r="AA287" s="33"/>
      <c r="AB287" s="33" t="str">
        <f>IF(LEN('ÚHRADOVÝ KATALOG VZP - ZP'!K291)&gt;0,UPPER('ÚHRADOVÝ KATALOG VZP - ZP'!K291),"")</f>
        <v/>
      </c>
      <c r="AC287" s="19" t="str">
        <f>IF(LEN('ÚHRADOVÝ KATALOG VZP - ZP'!L291)&gt;0,UPPER('ÚHRADOVÝ KATALOG VZP - ZP'!L291),"")</f>
        <v/>
      </c>
      <c r="AD287" s="19" t="str">
        <f>IF(LEN('ÚHRADOVÝ KATALOG VZP - ZP'!J291)&gt;0,UPPER('ÚHRADOVÝ KATALOG VZP - ZP'!J291),"")</f>
        <v/>
      </c>
      <c r="AE287" s="33"/>
      <c r="AF287" s="33"/>
      <c r="AG287" s="33" t="str">
        <f>IF(LEN('ÚHRADOVÝ KATALOG VZP - ZP'!M291)&gt;0,UPPER('ÚHRADOVÝ KATALOG VZP - ZP'!M291),"")</f>
        <v/>
      </c>
      <c r="AH287" s="33"/>
      <c r="AI287" s="33"/>
      <c r="AJ287" s="33"/>
    </row>
    <row r="288" spans="1:36" s="18" customFormat="1" x14ac:dyDescent="0.2">
      <c r="A288" s="33" t="str">
        <f>IF('VZP - KONTROLA'!R292="NE",IF(LEN('ÚHRADOVÝ KATALOG VZP - ZP'!B292)=0,UPPER('ÚHRADOVÝ KATALOG VZP - ZP'!A292),UPPER('ÚHRADOVÝ KATALOG VZP - ZP'!B292)),"")</f>
        <v/>
      </c>
      <c r="B288" s="33" t="str">
        <f>IF(LEN('ÚHRADOVÝ KATALOG VZP - ZP'!C292)&gt;0,UPPER(SUBSTITUTE('ÚHRADOVÝ KATALOG VZP - ZP'!C292,CHAR(10)," ")),"")</f>
        <v/>
      </c>
      <c r="C288" s="33" t="str">
        <f>IF(LEN('ÚHRADOVÝ KATALOG VZP - ZP'!D292)&gt;0,UPPER(SUBSTITUTE('ÚHRADOVÝ KATALOG VZP - ZP'!D292,CHAR(10)," ")),"")</f>
        <v/>
      </c>
      <c r="D288" s="33" t="str">
        <f>IF(LEN('ÚHRADOVÝ KATALOG VZP - ZP'!F292)&gt;0,UPPER('ÚHRADOVÝ KATALOG VZP - ZP'!F292),"")</f>
        <v/>
      </c>
      <c r="E288" s="33" t="str">
        <f>IF(LEN('ÚHRADOVÝ KATALOG VZP - ZP'!E292)&gt;0,UPPER('ÚHRADOVÝ KATALOG VZP - ZP'!E292),"")</f>
        <v/>
      </c>
      <c r="F288" s="33" t="str">
        <f>IF(LEN('ÚHRADOVÝ KATALOG VZP - ZP'!G292)&gt;0,UPPER('ÚHRADOVÝ KATALOG VZP - ZP'!G292),"")</f>
        <v/>
      </c>
      <c r="G288" s="33" t="str">
        <f>IF(LEN('ÚHRADOVÝ KATALOG VZP - ZP'!H292)&gt;0,UPPER('ÚHRADOVÝ KATALOG VZP - ZP'!H292),"")</f>
        <v/>
      </c>
      <c r="H288" s="33" t="str">
        <f>IF(LEN('ÚHRADOVÝ KATALOG VZP - ZP'!I292)&gt;0,UPPER('ÚHRADOVÝ KATALOG VZP - ZP'!I292),"")</f>
        <v/>
      </c>
      <c r="I288" s="19" t="str">
        <f>IF(LEN(KL!N288)&gt;0,ROUND(UPPER(KL!N288),2),"")</f>
        <v/>
      </c>
      <c r="J288" s="19" t="str">
        <f>IF('ÚHRADOVÝ KATALOG VZP - ZP'!N292&gt;0,ROUND(UPPER('ÚHRADOVÝ KATALOG VZP - ZP'!N292),2),"")</f>
        <v/>
      </c>
      <c r="K288" s="19"/>
      <c r="L288" s="33"/>
      <c r="M288" s="33"/>
      <c r="N288" s="33"/>
      <c r="O288" s="19"/>
      <c r="P288" s="33"/>
      <c r="Q288" s="33"/>
      <c r="R288" s="33"/>
      <c r="S288" s="33"/>
      <c r="T288" s="33" t="str">
        <f>IF(LEN(KL!P288)&gt;0,UPPER(KL!P288),"")</f>
        <v/>
      </c>
      <c r="U288" s="33"/>
      <c r="V288" s="19"/>
      <c r="W288" s="33" t="str">
        <f>IF(LEN('ÚHRADOVÝ KATALOG VZP - ZP'!Q292)&gt;0,UPPER('ÚHRADOVÝ KATALOG VZP - ZP'!Q292),"")</f>
        <v/>
      </c>
      <c r="X288" s="19"/>
      <c r="Y288" s="19"/>
      <c r="Z288" s="33" t="str">
        <f>IF(LEN('ÚHRADOVÝ KATALOG VZP - ZP'!P292)&gt;0,UPPER('ÚHRADOVÝ KATALOG VZP - ZP'!P292),"")</f>
        <v/>
      </c>
      <c r="AA288" s="33"/>
      <c r="AB288" s="33" t="str">
        <f>IF(LEN('ÚHRADOVÝ KATALOG VZP - ZP'!K292)&gt;0,UPPER('ÚHRADOVÝ KATALOG VZP - ZP'!K292),"")</f>
        <v/>
      </c>
      <c r="AC288" s="19" t="str">
        <f>IF(LEN('ÚHRADOVÝ KATALOG VZP - ZP'!L292)&gt;0,UPPER('ÚHRADOVÝ KATALOG VZP - ZP'!L292),"")</f>
        <v/>
      </c>
      <c r="AD288" s="19" t="str">
        <f>IF(LEN('ÚHRADOVÝ KATALOG VZP - ZP'!J292)&gt;0,UPPER('ÚHRADOVÝ KATALOG VZP - ZP'!J292),"")</f>
        <v/>
      </c>
      <c r="AE288" s="33"/>
      <c r="AF288" s="33"/>
      <c r="AG288" s="33" t="str">
        <f>IF(LEN('ÚHRADOVÝ KATALOG VZP - ZP'!M292)&gt;0,UPPER('ÚHRADOVÝ KATALOG VZP - ZP'!M292),"")</f>
        <v/>
      </c>
      <c r="AH288" s="33"/>
      <c r="AI288" s="33"/>
      <c r="AJ288" s="33"/>
    </row>
    <row r="289" spans="1:36" s="18" customFormat="1" x14ac:dyDescent="0.2">
      <c r="A289" s="33" t="str">
        <f>IF('VZP - KONTROLA'!R293="NE",IF(LEN('ÚHRADOVÝ KATALOG VZP - ZP'!B293)=0,UPPER('ÚHRADOVÝ KATALOG VZP - ZP'!A293),UPPER('ÚHRADOVÝ KATALOG VZP - ZP'!B293)),"")</f>
        <v/>
      </c>
      <c r="B289" s="33" t="str">
        <f>IF(LEN('ÚHRADOVÝ KATALOG VZP - ZP'!C293)&gt;0,UPPER(SUBSTITUTE('ÚHRADOVÝ KATALOG VZP - ZP'!C293,CHAR(10)," ")),"")</f>
        <v/>
      </c>
      <c r="C289" s="33" t="str">
        <f>IF(LEN('ÚHRADOVÝ KATALOG VZP - ZP'!D293)&gt;0,UPPER(SUBSTITUTE('ÚHRADOVÝ KATALOG VZP - ZP'!D293,CHAR(10)," ")),"")</f>
        <v/>
      </c>
      <c r="D289" s="33" t="str">
        <f>IF(LEN('ÚHRADOVÝ KATALOG VZP - ZP'!F293)&gt;0,UPPER('ÚHRADOVÝ KATALOG VZP - ZP'!F293),"")</f>
        <v/>
      </c>
      <c r="E289" s="33" t="str">
        <f>IF(LEN('ÚHRADOVÝ KATALOG VZP - ZP'!E293)&gt;0,UPPER('ÚHRADOVÝ KATALOG VZP - ZP'!E293),"")</f>
        <v/>
      </c>
      <c r="F289" s="33" t="str">
        <f>IF(LEN('ÚHRADOVÝ KATALOG VZP - ZP'!G293)&gt;0,UPPER('ÚHRADOVÝ KATALOG VZP - ZP'!G293),"")</f>
        <v/>
      </c>
      <c r="G289" s="33" t="str">
        <f>IF(LEN('ÚHRADOVÝ KATALOG VZP - ZP'!H293)&gt;0,UPPER('ÚHRADOVÝ KATALOG VZP - ZP'!H293),"")</f>
        <v/>
      </c>
      <c r="H289" s="33" t="str">
        <f>IF(LEN('ÚHRADOVÝ KATALOG VZP - ZP'!I293)&gt;0,UPPER('ÚHRADOVÝ KATALOG VZP - ZP'!I293),"")</f>
        <v/>
      </c>
      <c r="I289" s="19" t="str">
        <f>IF(LEN(KL!N289)&gt;0,ROUND(UPPER(KL!N289),2),"")</f>
        <v/>
      </c>
      <c r="J289" s="19" t="str">
        <f>IF('ÚHRADOVÝ KATALOG VZP - ZP'!N293&gt;0,ROUND(UPPER('ÚHRADOVÝ KATALOG VZP - ZP'!N293),2),"")</f>
        <v/>
      </c>
      <c r="K289" s="19"/>
      <c r="L289" s="33"/>
      <c r="M289" s="33"/>
      <c r="N289" s="33"/>
      <c r="O289" s="19"/>
      <c r="P289" s="33"/>
      <c r="Q289" s="33"/>
      <c r="R289" s="33"/>
      <c r="S289" s="33"/>
      <c r="T289" s="33" t="str">
        <f>IF(LEN(KL!P289)&gt;0,UPPER(KL!P289),"")</f>
        <v/>
      </c>
      <c r="U289" s="33"/>
      <c r="V289" s="19"/>
      <c r="W289" s="33" t="str">
        <f>IF(LEN('ÚHRADOVÝ KATALOG VZP - ZP'!Q293)&gt;0,UPPER('ÚHRADOVÝ KATALOG VZP - ZP'!Q293),"")</f>
        <v/>
      </c>
      <c r="X289" s="19"/>
      <c r="Y289" s="19"/>
      <c r="Z289" s="33" t="str">
        <f>IF(LEN('ÚHRADOVÝ KATALOG VZP - ZP'!P293)&gt;0,UPPER('ÚHRADOVÝ KATALOG VZP - ZP'!P293),"")</f>
        <v/>
      </c>
      <c r="AA289" s="33"/>
      <c r="AB289" s="33" t="str">
        <f>IF(LEN('ÚHRADOVÝ KATALOG VZP - ZP'!K293)&gt;0,UPPER('ÚHRADOVÝ KATALOG VZP - ZP'!K293),"")</f>
        <v/>
      </c>
      <c r="AC289" s="19" t="str">
        <f>IF(LEN('ÚHRADOVÝ KATALOG VZP - ZP'!L293)&gt;0,UPPER('ÚHRADOVÝ KATALOG VZP - ZP'!L293),"")</f>
        <v/>
      </c>
      <c r="AD289" s="19" t="str">
        <f>IF(LEN('ÚHRADOVÝ KATALOG VZP - ZP'!J293)&gt;0,UPPER('ÚHRADOVÝ KATALOG VZP - ZP'!J293),"")</f>
        <v/>
      </c>
      <c r="AE289" s="33"/>
      <c r="AF289" s="33"/>
      <c r="AG289" s="33" t="str">
        <f>IF(LEN('ÚHRADOVÝ KATALOG VZP - ZP'!M293)&gt;0,UPPER('ÚHRADOVÝ KATALOG VZP - ZP'!M293),"")</f>
        <v/>
      </c>
      <c r="AH289" s="33"/>
      <c r="AI289" s="33"/>
      <c r="AJ289" s="33"/>
    </row>
    <row r="290" spans="1:36" s="18" customFormat="1" x14ac:dyDescent="0.2">
      <c r="A290" s="33" t="str">
        <f>IF('VZP - KONTROLA'!R294="NE",IF(LEN('ÚHRADOVÝ KATALOG VZP - ZP'!B294)=0,UPPER('ÚHRADOVÝ KATALOG VZP - ZP'!A294),UPPER('ÚHRADOVÝ KATALOG VZP - ZP'!B294)),"")</f>
        <v/>
      </c>
      <c r="B290" s="33" t="str">
        <f>IF(LEN('ÚHRADOVÝ KATALOG VZP - ZP'!C294)&gt;0,UPPER(SUBSTITUTE('ÚHRADOVÝ KATALOG VZP - ZP'!C294,CHAR(10)," ")),"")</f>
        <v/>
      </c>
      <c r="C290" s="33" t="str">
        <f>IF(LEN('ÚHRADOVÝ KATALOG VZP - ZP'!D294)&gt;0,UPPER(SUBSTITUTE('ÚHRADOVÝ KATALOG VZP - ZP'!D294,CHAR(10)," ")),"")</f>
        <v/>
      </c>
      <c r="D290" s="33" t="str">
        <f>IF(LEN('ÚHRADOVÝ KATALOG VZP - ZP'!F294)&gt;0,UPPER('ÚHRADOVÝ KATALOG VZP - ZP'!F294),"")</f>
        <v/>
      </c>
      <c r="E290" s="33" t="str">
        <f>IF(LEN('ÚHRADOVÝ KATALOG VZP - ZP'!E294)&gt;0,UPPER('ÚHRADOVÝ KATALOG VZP - ZP'!E294),"")</f>
        <v/>
      </c>
      <c r="F290" s="33" t="str">
        <f>IF(LEN('ÚHRADOVÝ KATALOG VZP - ZP'!G294)&gt;0,UPPER('ÚHRADOVÝ KATALOG VZP - ZP'!G294),"")</f>
        <v/>
      </c>
      <c r="G290" s="33" t="str">
        <f>IF(LEN('ÚHRADOVÝ KATALOG VZP - ZP'!H294)&gt;0,UPPER('ÚHRADOVÝ KATALOG VZP - ZP'!H294),"")</f>
        <v/>
      </c>
      <c r="H290" s="33" t="str">
        <f>IF(LEN('ÚHRADOVÝ KATALOG VZP - ZP'!I294)&gt;0,UPPER('ÚHRADOVÝ KATALOG VZP - ZP'!I294),"")</f>
        <v/>
      </c>
      <c r="I290" s="19" t="str">
        <f>IF(LEN(KL!N290)&gt;0,ROUND(UPPER(KL!N290),2),"")</f>
        <v/>
      </c>
      <c r="J290" s="19" t="str">
        <f>IF('ÚHRADOVÝ KATALOG VZP - ZP'!N294&gt;0,ROUND(UPPER('ÚHRADOVÝ KATALOG VZP - ZP'!N294),2),"")</f>
        <v/>
      </c>
      <c r="K290" s="19"/>
      <c r="L290" s="33"/>
      <c r="M290" s="33"/>
      <c r="N290" s="33"/>
      <c r="O290" s="19"/>
      <c r="P290" s="33"/>
      <c r="Q290" s="33"/>
      <c r="R290" s="33"/>
      <c r="S290" s="33"/>
      <c r="T290" s="33" t="str">
        <f>IF(LEN(KL!P290)&gt;0,UPPER(KL!P290),"")</f>
        <v/>
      </c>
      <c r="U290" s="33"/>
      <c r="V290" s="19"/>
      <c r="W290" s="33" t="str">
        <f>IF(LEN('ÚHRADOVÝ KATALOG VZP - ZP'!Q294)&gt;0,UPPER('ÚHRADOVÝ KATALOG VZP - ZP'!Q294),"")</f>
        <v/>
      </c>
      <c r="X290" s="19"/>
      <c r="Y290" s="19"/>
      <c r="Z290" s="33" t="str">
        <f>IF(LEN('ÚHRADOVÝ KATALOG VZP - ZP'!P294)&gt;0,UPPER('ÚHRADOVÝ KATALOG VZP - ZP'!P294),"")</f>
        <v/>
      </c>
      <c r="AA290" s="33"/>
      <c r="AB290" s="33" t="str">
        <f>IF(LEN('ÚHRADOVÝ KATALOG VZP - ZP'!K294)&gt;0,UPPER('ÚHRADOVÝ KATALOG VZP - ZP'!K294),"")</f>
        <v/>
      </c>
      <c r="AC290" s="19" t="str">
        <f>IF(LEN('ÚHRADOVÝ KATALOG VZP - ZP'!L294)&gt;0,UPPER('ÚHRADOVÝ KATALOG VZP - ZP'!L294),"")</f>
        <v/>
      </c>
      <c r="AD290" s="19" t="str">
        <f>IF(LEN('ÚHRADOVÝ KATALOG VZP - ZP'!J294)&gt;0,UPPER('ÚHRADOVÝ KATALOG VZP - ZP'!J294),"")</f>
        <v/>
      </c>
      <c r="AE290" s="33"/>
      <c r="AF290" s="33"/>
      <c r="AG290" s="33" t="str">
        <f>IF(LEN('ÚHRADOVÝ KATALOG VZP - ZP'!M294)&gt;0,UPPER('ÚHRADOVÝ KATALOG VZP - ZP'!M294),"")</f>
        <v/>
      </c>
      <c r="AH290" s="33"/>
      <c r="AI290" s="33"/>
      <c r="AJ290" s="33"/>
    </row>
    <row r="291" spans="1:36" s="18" customFormat="1" x14ac:dyDescent="0.2">
      <c r="A291" s="33" t="str">
        <f>IF('VZP - KONTROLA'!R295="NE",IF(LEN('ÚHRADOVÝ KATALOG VZP - ZP'!B295)=0,UPPER('ÚHRADOVÝ KATALOG VZP - ZP'!A295),UPPER('ÚHRADOVÝ KATALOG VZP - ZP'!B295)),"")</f>
        <v/>
      </c>
      <c r="B291" s="33" t="str">
        <f>IF(LEN('ÚHRADOVÝ KATALOG VZP - ZP'!C295)&gt;0,UPPER(SUBSTITUTE('ÚHRADOVÝ KATALOG VZP - ZP'!C295,CHAR(10)," ")),"")</f>
        <v/>
      </c>
      <c r="C291" s="33" t="str">
        <f>IF(LEN('ÚHRADOVÝ KATALOG VZP - ZP'!D295)&gt;0,UPPER(SUBSTITUTE('ÚHRADOVÝ KATALOG VZP - ZP'!D295,CHAR(10)," ")),"")</f>
        <v/>
      </c>
      <c r="D291" s="33" t="str">
        <f>IF(LEN('ÚHRADOVÝ KATALOG VZP - ZP'!F295)&gt;0,UPPER('ÚHRADOVÝ KATALOG VZP - ZP'!F295),"")</f>
        <v/>
      </c>
      <c r="E291" s="33" t="str">
        <f>IF(LEN('ÚHRADOVÝ KATALOG VZP - ZP'!E295)&gt;0,UPPER('ÚHRADOVÝ KATALOG VZP - ZP'!E295),"")</f>
        <v/>
      </c>
      <c r="F291" s="33" t="str">
        <f>IF(LEN('ÚHRADOVÝ KATALOG VZP - ZP'!G295)&gt;0,UPPER('ÚHRADOVÝ KATALOG VZP - ZP'!G295),"")</f>
        <v/>
      </c>
      <c r="G291" s="33" t="str">
        <f>IF(LEN('ÚHRADOVÝ KATALOG VZP - ZP'!H295)&gt;0,UPPER('ÚHRADOVÝ KATALOG VZP - ZP'!H295),"")</f>
        <v/>
      </c>
      <c r="H291" s="33" t="str">
        <f>IF(LEN('ÚHRADOVÝ KATALOG VZP - ZP'!I295)&gt;0,UPPER('ÚHRADOVÝ KATALOG VZP - ZP'!I295),"")</f>
        <v/>
      </c>
      <c r="I291" s="19" t="str">
        <f>IF(LEN(KL!N291)&gt;0,ROUND(UPPER(KL!N291),2),"")</f>
        <v/>
      </c>
      <c r="J291" s="19" t="str">
        <f>IF('ÚHRADOVÝ KATALOG VZP - ZP'!N295&gt;0,ROUND(UPPER('ÚHRADOVÝ KATALOG VZP - ZP'!N295),2),"")</f>
        <v/>
      </c>
      <c r="K291" s="19"/>
      <c r="L291" s="33"/>
      <c r="M291" s="33"/>
      <c r="N291" s="33"/>
      <c r="O291" s="19"/>
      <c r="P291" s="33"/>
      <c r="Q291" s="33"/>
      <c r="R291" s="33"/>
      <c r="S291" s="33"/>
      <c r="T291" s="33" t="str">
        <f>IF(LEN(KL!P291)&gt;0,UPPER(KL!P291),"")</f>
        <v/>
      </c>
      <c r="U291" s="33"/>
      <c r="V291" s="19"/>
      <c r="W291" s="33" t="str">
        <f>IF(LEN('ÚHRADOVÝ KATALOG VZP - ZP'!Q295)&gt;0,UPPER('ÚHRADOVÝ KATALOG VZP - ZP'!Q295),"")</f>
        <v/>
      </c>
      <c r="X291" s="19"/>
      <c r="Y291" s="19"/>
      <c r="Z291" s="33" t="str">
        <f>IF(LEN('ÚHRADOVÝ KATALOG VZP - ZP'!P295)&gt;0,UPPER('ÚHRADOVÝ KATALOG VZP - ZP'!P295),"")</f>
        <v/>
      </c>
      <c r="AA291" s="33"/>
      <c r="AB291" s="33" t="str">
        <f>IF(LEN('ÚHRADOVÝ KATALOG VZP - ZP'!K295)&gt;0,UPPER('ÚHRADOVÝ KATALOG VZP - ZP'!K295),"")</f>
        <v/>
      </c>
      <c r="AC291" s="19" t="str">
        <f>IF(LEN('ÚHRADOVÝ KATALOG VZP - ZP'!L295)&gt;0,UPPER('ÚHRADOVÝ KATALOG VZP - ZP'!L295),"")</f>
        <v/>
      </c>
      <c r="AD291" s="19" t="str">
        <f>IF(LEN('ÚHRADOVÝ KATALOG VZP - ZP'!J295)&gt;0,UPPER('ÚHRADOVÝ KATALOG VZP - ZP'!J295),"")</f>
        <v/>
      </c>
      <c r="AE291" s="33"/>
      <c r="AF291" s="33"/>
      <c r="AG291" s="33" t="str">
        <f>IF(LEN('ÚHRADOVÝ KATALOG VZP - ZP'!M295)&gt;0,UPPER('ÚHRADOVÝ KATALOG VZP - ZP'!M295),"")</f>
        <v/>
      </c>
      <c r="AH291" s="33"/>
      <c r="AI291" s="33"/>
      <c r="AJ291" s="33"/>
    </row>
    <row r="292" spans="1:36" s="18" customFormat="1" x14ac:dyDescent="0.2">
      <c r="A292" s="33" t="str">
        <f>IF('VZP - KONTROLA'!R296="NE",IF(LEN('ÚHRADOVÝ KATALOG VZP - ZP'!B296)=0,UPPER('ÚHRADOVÝ KATALOG VZP - ZP'!A296),UPPER('ÚHRADOVÝ KATALOG VZP - ZP'!B296)),"")</f>
        <v/>
      </c>
      <c r="B292" s="33" t="str">
        <f>IF(LEN('ÚHRADOVÝ KATALOG VZP - ZP'!C296)&gt;0,UPPER(SUBSTITUTE('ÚHRADOVÝ KATALOG VZP - ZP'!C296,CHAR(10)," ")),"")</f>
        <v/>
      </c>
      <c r="C292" s="33" t="str">
        <f>IF(LEN('ÚHRADOVÝ KATALOG VZP - ZP'!D296)&gt;0,UPPER(SUBSTITUTE('ÚHRADOVÝ KATALOG VZP - ZP'!D296,CHAR(10)," ")),"")</f>
        <v/>
      </c>
      <c r="D292" s="33" t="str">
        <f>IF(LEN('ÚHRADOVÝ KATALOG VZP - ZP'!F296)&gt;0,UPPER('ÚHRADOVÝ KATALOG VZP - ZP'!F296),"")</f>
        <v/>
      </c>
      <c r="E292" s="33" t="str">
        <f>IF(LEN('ÚHRADOVÝ KATALOG VZP - ZP'!E296)&gt;0,UPPER('ÚHRADOVÝ KATALOG VZP - ZP'!E296),"")</f>
        <v/>
      </c>
      <c r="F292" s="33" t="str">
        <f>IF(LEN('ÚHRADOVÝ KATALOG VZP - ZP'!G296)&gt;0,UPPER('ÚHRADOVÝ KATALOG VZP - ZP'!G296),"")</f>
        <v/>
      </c>
      <c r="G292" s="33" t="str">
        <f>IF(LEN('ÚHRADOVÝ KATALOG VZP - ZP'!H296)&gt;0,UPPER('ÚHRADOVÝ KATALOG VZP - ZP'!H296),"")</f>
        <v/>
      </c>
      <c r="H292" s="33" t="str">
        <f>IF(LEN('ÚHRADOVÝ KATALOG VZP - ZP'!I296)&gt;0,UPPER('ÚHRADOVÝ KATALOG VZP - ZP'!I296),"")</f>
        <v/>
      </c>
      <c r="I292" s="19" t="str">
        <f>IF(LEN(KL!N292)&gt;0,ROUND(UPPER(KL!N292),2),"")</f>
        <v/>
      </c>
      <c r="J292" s="19" t="str">
        <f>IF('ÚHRADOVÝ KATALOG VZP - ZP'!N296&gt;0,ROUND(UPPER('ÚHRADOVÝ KATALOG VZP - ZP'!N296),2),"")</f>
        <v/>
      </c>
      <c r="K292" s="19"/>
      <c r="L292" s="33"/>
      <c r="M292" s="33"/>
      <c r="N292" s="33"/>
      <c r="O292" s="19"/>
      <c r="P292" s="33"/>
      <c r="Q292" s="33"/>
      <c r="R292" s="33"/>
      <c r="S292" s="33"/>
      <c r="T292" s="33" t="str">
        <f>IF(LEN(KL!P292)&gt;0,UPPER(KL!P292),"")</f>
        <v/>
      </c>
      <c r="U292" s="33"/>
      <c r="V292" s="19"/>
      <c r="W292" s="33" t="str">
        <f>IF(LEN('ÚHRADOVÝ KATALOG VZP - ZP'!Q296)&gt;0,UPPER('ÚHRADOVÝ KATALOG VZP - ZP'!Q296),"")</f>
        <v/>
      </c>
      <c r="X292" s="19"/>
      <c r="Y292" s="19"/>
      <c r="Z292" s="33" t="str">
        <f>IF(LEN('ÚHRADOVÝ KATALOG VZP - ZP'!P296)&gt;0,UPPER('ÚHRADOVÝ KATALOG VZP - ZP'!P296),"")</f>
        <v/>
      </c>
      <c r="AA292" s="33"/>
      <c r="AB292" s="33" t="str">
        <f>IF(LEN('ÚHRADOVÝ KATALOG VZP - ZP'!K296)&gt;0,UPPER('ÚHRADOVÝ KATALOG VZP - ZP'!K296),"")</f>
        <v/>
      </c>
      <c r="AC292" s="19" t="str">
        <f>IF(LEN('ÚHRADOVÝ KATALOG VZP - ZP'!L296)&gt;0,UPPER('ÚHRADOVÝ KATALOG VZP - ZP'!L296),"")</f>
        <v/>
      </c>
      <c r="AD292" s="19" t="str">
        <f>IF(LEN('ÚHRADOVÝ KATALOG VZP - ZP'!J296)&gt;0,UPPER('ÚHRADOVÝ KATALOG VZP - ZP'!J296),"")</f>
        <v/>
      </c>
      <c r="AE292" s="33"/>
      <c r="AF292" s="33"/>
      <c r="AG292" s="33" t="str">
        <f>IF(LEN('ÚHRADOVÝ KATALOG VZP - ZP'!M296)&gt;0,UPPER('ÚHRADOVÝ KATALOG VZP - ZP'!M296),"")</f>
        <v/>
      </c>
      <c r="AH292" s="33"/>
      <c r="AI292" s="33"/>
      <c r="AJ292" s="33"/>
    </row>
    <row r="293" spans="1:36" s="18" customFormat="1" x14ac:dyDescent="0.2">
      <c r="A293" s="33" t="str">
        <f>IF('VZP - KONTROLA'!R297="NE",IF(LEN('ÚHRADOVÝ KATALOG VZP - ZP'!B297)=0,UPPER('ÚHRADOVÝ KATALOG VZP - ZP'!A297),UPPER('ÚHRADOVÝ KATALOG VZP - ZP'!B297)),"")</f>
        <v/>
      </c>
      <c r="B293" s="33" t="str">
        <f>IF(LEN('ÚHRADOVÝ KATALOG VZP - ZP'!C297)&gt;0,UPPER(SUBSTITUTE('ÚHRADOVÝ KATALOG VZP - ZP'!C297,CHAR(10)," ")),"")</f>
        <v/>
      </c>
      <c r="C293" s="33" t="str">
        <f>IF(LEN('ÚHRADOVÝ KATALOG VZP - ZP'!D297)&gt;0,UPPER(SUBSTITUTE('ÚHRADOVÝ KATALOG VZP - ZP'!D297,CHAR(10)," ")),"")</f>
        <v/>
      </c>
      <c r="D293" s="33" t="str">
        <f>IF(LEN('ÚHRADOVÝ KATALOG VZP - ZP'!F297)&gt;0,UPPER('ÚHRADOVÝ KATALOG VZP - ZP'!F297),"")</f>
        <v/>
      </c>
      <c r="E293" s="33" t="str">
        <f>IF(LEN('ÚHRADOVÝ KATALOG VZP - ZP'!E297)&gt;0,UPPER('ÚHRADOVÝ KATALOG VZP - ZP'!E297),"")</f>
        <v/>
      </c>
      <c r="F293" s="33" t="str">
        <f>IF(LEN('ÚHRADOVÝ KATALOG VZP - ZP'!G297)&gt;0,UPPER('ÚHRADOVÝ KATALOG VZP - ZP'!G297),"")</f>
        <v/>
      </c>
      <c r="G293" s="33" t="str">
        <f>IF(LEN('ÚHRADOVÝ KATALOG VZP - ZP'!H297)&gt;0,UPPER('ÚHRADOVÝ KATALOG VZP - ZP'!H297),"")</f>
        <v/>
      </c>
      <c r="H293" s="33" t="str">
        <f>IF(LEN('ÚHRADOVÝ KATALOG VZP - ZP'!I297)&gt;0,UPPER('ÚHRADOVÝ KATALOG VZP - ZP'!I297),"")</f>
        <v/>
      </c>
      <c r="I293" s="19" t="str">
        <f>IF(LEN(KL!N293)&gt;0,ROUND(UPPER(KL!N293),2),"")</f>
        <v/>
      </c>
      <c r="J293" s="19" t="str">
        <f>IF('ÚHRADOVÝ KATALOG VZP - ZP'!N297&gt;0,ROUND(UPPER('ÚHRADOVÝ KATALOG VZP - ZP'!N297),2),"")</f>
        <v/>
      </c>
      <c r="K293" s="19"/>
      <c r="L293" s="33"/>
      <c r="M293" s="33"/>
      <c r="N293" s="33"/>
      <c r="O293" s="19"/>
      <c r="P293" s="33"/>
      <c r="Q293" s="33"/>
      <c r="R293" s="33"/>
      <c r="S293" s="33"/>
      <c r="T293" s="33" t="str">
        <f>IF(LEN(KL!P293)&gt;0,UPPER(KL!P293),"")</f>
        <v/>
      </c>
      <c r="U293" s="33"/>
      <c r="V293" s="19"/>
      <c r="W293" s="33" t="str">
        <f>IF(LEN('ÚHRADOVÝ KATALOG VZP - ZP'!Q297)&gt;0,UPPER('ÚHRADOVÝ KATALOG VZP - ZP'!Q297),"")</f>
        <v/>
      </c>
      <c r="X293" s="19"/>
      <c r="Y293" s="19"/>
      <c r="Z293" s="33" t="str">
        <f>IF(LEN('ÚHRADOVÝ KATALOG VZP - ZP'!P297)&gt;0,UPPER('ÚHRADOVÝ KATALOG VZP - ZP'!P297),"")</f>
        <v/>
      </c>
      <c r="AA293" s="33"/>
      <c r="AB293" s="33" t="str">
        <f>IF(LEN('ÚHRADOVÝ KATALOG VZP - ZP'!K297)&gt;0,UPPER('ÚHRADOVÝ KATALOG VZP - ZP'!K297),"")</f>
        <v/>
      </c>
      <c r="AC293" s="19" t="str">
        <f>IF(LEN('ÚHRADOVÝ KATALOG VZP - ZP'!L297)&gt;0,UPPER('ÚHRADOVÝ KATALOG VZP - ZP'!L297),"")</f>
        <v/>
      </c>
      <c r="AD293" s="19" t="str">
        <f>IF(LEN('ÚHRADOVÝ KATALOG VZP - ZP'!J297)&gt;0,UPPER('ÚHRADOVÝ KATALOG VZP - ZP'!J297),"")</f>
        <v/>
      </c>
      <c r="AE293" s="33"/>
      <c r="AF293" s="33"/>
      <c r="AG293" s="33" t="str">
        <f>IF(LEN('ÚHRADOVÝ KATALOG VZP - ZP'!M297)&gt;0,UPPER('ÚHRADOVÝ KATALOG VZP - ZP'!M297),"")</f>
        <v/>
      </c>
      <c r="AH293" s="33"/>
      <c r="AI293" s="33"/>
      <c r="AJ293" s="33"/>
    </row>
    <row r="294" spans="1:36" s="18" customFormat="1" x14ac:dyDescent="0.2">
      <c r="A294" s="33" t="str">
        <f>IF('VZP - KONTROLA'!R298="NE",IF(LEN('ÚHRADOVÝ KATALOG VZP - ZP'!B298)=0,UPPER('ÚHRADOVÝ KATALOG VZP - ZP'!A298),UPPER('ÚHRADOVÝ KATALOG VZP - ZP'!B298)),"")</f>
        <v/>
      </c>
      <c r="B294" s="33" t="str">
        <f>IF(LEN('ÚHRADOVÝ KATALOG VZP - ZP'!C298)&gt;0,UPPER(SUBSTITUTE('ÚHRADOVÝ KATALOG VZP - ZP'!C298,CHAR(10)," ")),"")</f>
        <v/>
      </c>
      <c r="C294" s="33" t="str">
        <f>IF(LEN('ÚHRADOVÝ KATALOG VZP - ZP'!D298)&gt;0,UPPER(SUBSTITUTE('ÚHRADOVÝ KATALOG VZP - ZP'!D298,CHAR(10)," ")),"")</f>
        <v/>
      </c>
      <c r="D294" s="33" t="str">
        <f>IF(LEN('ÚHRADOVÝ KATALOG VZP - ZP'!F298)&gt;0,UPPER('ÚHRADOVÝ KATALOG VZP - ZP'!F298),"")</f>
        <v/>
      </c>
      <c r="E294" s="33" t="str">
        <f>IF(LEN('ÚHRADOVÝ KATALOG VZP - ZP'!E298)&gt;0,UPPER('ÚHRADOVÝ KATALOG VZP - ZP'!E298),"")</f>
        <v/>
      </c>
      <c r="F294" s="33" t="str">
        <f>IF(LEN('ÚHRADOVÝ KATALOG VZP - ZP'!G298)&gt;0,UPPER('ÚHRADOVÝ KATALOG VZP - ZP'!G298),"")</f>
        <v/>
      </c>
      <c r="G294" s="33" t="str">
        <f>IF(LEN('ÚHRADOVÝ KATALOG VZP - ZP'!H298)&gt;0,UPPER('ÚHRADOVÝ KATALOG VZP - ZP'!H298),"")</f>
        <v/>
      </c>
      <c r="H294" s="33" t="str">
        <f>IF(LEN('ÚHRADOVÝ KATALOG VZP - ZP'!I298)&gt;0,UPPER('ÚHRADOVÝ KATALOG VZP - ZP'!I298),"")</f>
        <v/>
      </c>
      <c r="I294" s="19" t="str">
        <f>IF(LEN(KL!N294)&gt;0,ROUND(UPPER(KL!N294),2),"")</f>
        <v/>
      </c>
      <c r="J294" s="19" t="str">
        <f>IF('ÚHRADOVÝ KATALOG VZP - ZP'!N298&gt;0,ROUND(UPPER('ÚHRADOVÝ KATALOG VZP - ZP'!N298),2),"")</f>
        <v/>
      </c>
      <c r="K294" s="19"/>
      <c r="L294" s="33"/>
      <c r="M294" s="33"/>
      <c r="N294" s="33"/>
      <c r="O294" s="19"/>
      <c r="P294" s="33"/>
      <c r="Q294" s="33"/>
      <c r="R294" s="33"/>
      <c r="S294" s="33"/>
      <c r="T294" s="33" t="str">
        <f>IF(LEN(KL!P294)&gt;0,UPPER(KL!P294),"")</f>
        <v/>
      </c>
      <c r="U294" s="33"/>
      <c r="V294" s="19"/>
      <c r="W294" s="33" t="str">
        <f>IF(LEN('ÚHRADOVÝ KATALOG VZP - ZP'!Q298)&gt;0,UPPER('ÚHRADOVÝ KATALOG VZP - ZP'!Q298),"")</f>
        <v/>
      </c>
      <c r="X294" s="19"/>
      <c r="Y294" s="19"/>
      <c r="Z294" s="33" t="str">
        <f>IF(LEN('ÚHRADOVÝ KATALOG VZP - ZP'!P298)&gt;0,UPPER('ÚHRADOVÝ KATALOG VZP - ZP'!P298),"")</f>
        <v/>
      </c>
      <c r="AA294" s="33"/>
      <c r="AB294" s="33" t="str">
        <f>IF(LEN('ÚHRADOVÝ KATALOG VZP - ZP'!K298)&gt;0,UPPER('ÚHRADOVÝ KATALOG VZP - ZP'!K298),"")</f>
        <v/>
      </c>
      <c r="AC294" s="19" t="str">
        <f>IF(LEN('ÚHRADOVÝ KATALOG VZP - ZP'!L298)&gt;0,UPPER('ÚHRADOVÝ KATALOG VZP - ZP'!L298),"")</f>
        <v/>
      </c>
      <c r="AD294" s="19" t="str">
        <f>IF(LEN('ÚHRADOVÝ KATALOG VZP - ZP'!J298)&gt;0,UPPER('ÚHRADOVÝ KATALOG VZP - ZP'!J298),"")</f>
        <v/>
      </c>
      <c r="AE294" s="33"/>
      <c r="AF294" s="33"/>
      <c r="AG294" s="33" t="str">
        <f>IF(LEN('ÚHRADOVÝ KATALOG VZP - ZP'!M298)&gt;0,UPPER('ÚHRADOVÝ KATALOG VZP - ZP'!M298),"")</f>
        <v/>
      </c>
      <c r="AH294" s="33"/>
      <c r="AI294" s="33"/>
      <c r="AJ294" s="33"/>
    </row>
    <row r="295" spans="1:36" s="18" customFormat="1" x14ac:dyDescent="0.2">
      <c r="A295" s="33" t="str">
        <f>IF('VZP - KONTROLA'!R299="NE",IF(LEN('ÚHRADOVÝ KATALOG VZP - ZP'!B299)=0,UPPER('ÚHRADOVÝ KATALOG VZP - ZP'!A299),UPPER('ÚHRADOVÝ KATALOG VZP - ZP'!B299)),"")</f>
        <v/>
      </c>
      <c r="B295" s="33" t="str">
        <f>IF(LEN('ÚHRADOVÝ KATALOG VZP - ZP'!C299)&gt;0,UPPER(SUBSTITUTE('ÚHRADOVÝ KATALOG VZP - ZP'!C299,CHAR(10)," ")),"")</f>
        <v/>
      </c>
      <c r="C295" s="33" t="str">
        <f>IF(LEN('ÚHRADOVÝ KATALOG VZP - ZP'!D299)&gt;0,UPPER(SUBSTITUTE('ÚHRADOVÝ KATALOG VZP - ZP'!D299,CHAR(10)," ")),"")</f>
        <v/>
      </c>
      <c r="D295" s="33" t="str">
        <f>IF(LEN('ÚHRADOVÝ KATALOG VZP - ZP'!F299)&gt;0,UPPER('ÚHRADOVÝ KATALOG VZP - ZP'!F299),"")</f>
        <v/>
      </c>
      <c r="E295" s="33" t="str">
        <f>IF(LEN('ÚHRADOVÝ KATALOG VZP - ZP'!E299)&gt;0,UPPER('ÚHRADOVÝ KATALOG VZP - ZP'!E299),"")</f>
        <v/>
      </c>
      <c r="F295" s="33" t="str">
        <f>IF(LEN('ÚHRADOVÝ KATALOG VZP - ZP'!G299)&gt;0,UPPER('ÚHRADOVÝ KATALOG VZP - ZP'!G299),"")</f>
        <v/>
      </c>
      <c r="G295" s="33" t="str">
        <f>IF(LEN('ÚHRADOVÝ KATALOG VZP - ZP'!H299)&gt;0,UPPER('ÚHRADOVÝ KATALOG VZP - ZP'!H299),"")</f>
        <v/>
      </c>
      <c r="H295" s="33" t="str">
        <f>IF(LEN('ÚHRADOVÝ KATALOG VZP - ZP'!I299)&gt;0,UPPER('ÚHRADOVÝ KATALOG VZP - ZP'!I299),"")</f>
        <v/>
      </c>
      <c r="I295" s="19" t="str">
        <f>IF(LEN(KL!N295)&gt;0,ROUND(UPPER(KL!N295),2),"")</f>
        <v/>
      </c>
      <c r="J295" s="19" t="str">
        <f>IF('ÚHRADOVÝ KATALOG VZP - ZP'!N299&gt;0,ROUND(UPPER('ÚHRADOVÝ KATALOG VZP - ZP'!N299),2),"")</f>
        <v/>
      </c>
      <c r="K295" s="19"/>
      <c r="L295" s="33"/>
      <c r="M295" s="33"/>
      <c r="N295" s="33"/>
      <c r="O295" s="19"/>
      <c r="P295" s="33"/>
      <c r="Q295" s="33"/>
      <c r="R295" s="33"/>
      <c r="S295" s="33"/>
      <c r="T295" s="33" t="str">
        <f>IF(LEN(KL!P295)&gt;0,UPPER(KL!P295),"")</f>
        <v/>
      </c>
      <c r="U295" s="33"/>
      <c r="V295" s="19"/>
      <c r="W295" s="33" t="str">
        <f>IF(LEN('ÚHRADOVÝ KATALOG VZP - ZP'!Q299)&gt;0,UPPER('ÚHRADOVÝ KATALOG VZP - ZP'!Q299),"")</f>
        <v/>
      </c>
      <c r="X295" s="19"/>
      <c r="Y295" s="19"/>
      <c r="Z295" s="33" t="str">
        <f>IF(LEN('ÚHRADOVÝ KATALOG VZP - ZP'!P299)&gt;0,UPPER('ÚHRADOVÝ KATALOG VZP - ZP'!P299),"")</f>
        <v/>
      </c>
      <c r="AA295" s="33"/>
      <c r="AB295" s="33" t="str">
        <f>IF(LEN('ÚHRADOVÝ KATALOG VZP - ZP'!K299)&gt;0,UPPER('ÚHRADOVÝ KATALOG VZP - ZP'!K299),"")</f>
        <v/>
      </c>
      <c r="AC295" s="19" t="str">
        <f>IF(LEN('ÚHRADOVÝ KATALOG VZP - ZP'!L299)&gt;0,UPPER('ÚHRADOVÝ KATALOG VZP - ZP'!L299),"")</f>
        <v/>
      </c>
      <c r="AD295" s="19" t="str">
        <f>IF(LEN('ÚHRADOVÝ KATALOG VZP - ZP'!J299)&gt;0,UPPER('ÚHRADOVÝ KATALOG VZP - ZP'!J299),"")</f>
        <v/>
      </c>
      <c r="AE295" s="33"/>
      <c r="AF295" s="33"/>
      <c r="AG295" s="33" t="str">
        <f>IF(LEN('ÚHRADOVÝ KATALOG VZP - ZP'!M299)&gt;0,UPPER('ÚHRADOVÝ KATALOG VZP - ZP'!M299),"")</f>
        <v/>
      </c>
      <c r="AH295" s="33"/>
      <c r="AI295" s="33"/>
      <c r="AJ295" s="33"/>
    </row>
    <row r="296" spans="1:36" s="18" customFormat="1" x14ac:dyDescent="0.2">
      <c r="A296" s="33" t="str">
        <f>IF('VZP - KONTROLA'!R300="NE",IF(LEN('ÚHRADOVÝ KATALOG VZP - ZP'!B300)=0,UPPER('ÚHRADOVÝ KATALOG VZP - ZP'!A300),UPPER('ÚHRADOVÝ KATALOG VZP - ZP'!B300)),"")</f>
        <v/>
      </c>
      <c r="B296" s="33" t="str">
        <f>IF(LEN('ÚHRADOVÝ KATALOG VZP - ZP'!C300)&gt;0,UPPER(SUBSTITUTE('ÚHRADOVÝ KATALOG VZP - ZP'!C300,CHAR(10)," ")),"")</f>
        <v/>
      </c>
      <c r="C296" s="33" t="str">
        <f>IF(LEN('ÚHRADOVÝ KATALOG VZP - ZP'!D300)&gt;0,UPPER(SUBSTITUTE('ÚHRADOVÝ KATALOG VZP - ZP'!D300,CHAR(10)," ")),"")</f>
        <v/>
      </c>
      <c r="D296" s="33" t="str">
        <f>IF(LEN('ÚHRADOVÝ KATALOG VZP - ZP'!F300)&gt;0,UPPER('ÚHRADOVÝ KATALOG VZP - ZP'!F300),"")</f>
        <v/>
      </c>
      <c r="E296" s="33" t="str">
        <f>IF(LEN('ÚHRADOVÝ KATALOG VZP - ZP'!E300)&gt;0,UPPER('ÚHRADOVÝ KATALOG VZP - ZP'!E300),"")</f>
        <v/>
      </c>
      <c r="F296" s="33" t="str">
        <f>IF(LEN('ÚHRADOVÝ KATALOG VZP - ZP'!G300)&gt;0,UPPER('ÚHRADOVÝ KATALOG VZP - ZP'!G300),"")</f>
        <v/>
      </c>
      <c r="G296" s="33" t="str">
        <f>IF(LEN('ÚHRADOVÝ KATALOG VZP - ZP'!H300)&gt;0,UPPER('ÚHRADOVÝ KATALOG VZP - ZP'!H300),"")</f>
        <v/>
      </c>
      <c r="H296" s="33" t="str">
        <f>IF(LEN('ÚHRADOVÝ KATALOG VZP - ZP'!I300)&gt;0,UPPER('ÚHRADOVÝ KATALOG VZP - ZP'!I300),"")</f>
        <v/>
      </c>
      <c r="I296" s="19" t="str">
        <f>IF(LEN(KL!N296)&gt;0,ROUND(UPPER(KL!N296),2),"")</f>
        <v/>
      </c>
      <c r="J296" s="19" t="str">
        <f>IF('ÚHRADOVÝ KATALOG VZP - ZP'!N300&gt;0,ROUND(UPPER('ÚHRADOVÝ KATALOG VZP - ZP'!N300),2),"")</f>
        <v/>
      </c>
      <c r="K296" s="19"/>
      <c r="L296" s="33"/>
      <c r="M296" s="33"/>
      <c r="N296" s="33"/>
      <c r="O296" s="19"/>
      <c r="P296" s="33"/>
      <c r="Q296" s="33"/>
      <c r="R296" s="33"/>
      <c r="S296" s="33"/>
      <c r="T296" s="33" t="str">
        <f>IF(LEN(KL!P296)&gt;0,UPPER(KL!P296),"")</f>
        <v/>
      </c>
      <c r="U296" s="33"/>
      <c r="V296" s="19"/>
      <c r="W296" s="33" t="str">
        <f>IF(LEN('ÚHRADOVÝ KATALOG VZP - ZP'!Q300)&gt;0,UPPER('ÚHRADOVÝ KATALOG VZP - ZP'!Q300),"")</f>
        <v/>
      </c>
      <c r="X296" s="19"/>
      <c r="Y296" s="19"/>
      <c r="Z296" s="33" t="str">
        <f>IF(LEN('ÚHRADOVÝ KATALOG VZP - ZP'!P300)&gt;0,UPPER('ÚHRADOVÝ KATALOG VZP - ZP'!P300),"")</f>
        <v/>
      </c>
      <c r="AA296" s="33"/>
      <c r="AB296" s="33" t="str">
        <f>IF(LEN('ÚHRADOVÝ KATALOG VZP - ZP'!K300)&gt;0,UPPER('ÚHRADOVÝ KATALOG VZP - ZP'!K300),"")</f>
        <v/>
      </c>
      <c r="AC296" s="19" t="str">
        <f>IF(LEN('ÚHRADOVÝ KATALOG VZP - ZP'!L300)&gt;0,UPPER('ÚHRADOVÝ KATALOG VZP - ZP'!L300),"")</f>
        <v/>
      </c>
      <c r="AD296" s="19" t="str">
        <f>IF(LEN('ÚHRADOVÝ KATALOG VZP - ZP'!J300)&gt;0,UPPER('ÚHRADOVÝ KATALOG VZP - ZP'!J300),"")</f>
        <v/>
      </c>
      <c r="AE296" s="33"/>
      <c r="AF296" s="33"/>
      <c r="AG296" s="33" t="str">
        <f>IF(LEN('ÚHRADOVÝ KATALOG VZP - ZP'!M300)&gt;0,UPPER('ÚHRADOVÝ KATALOG VZP - ZP'!M300),"")</f>
        <v/>
      </c>
      <c r="AH296" s="33"/>
      <c r="AI296" s="33"/>
      <c r="AJ296" s="33"/>
    </row>
    <row r="297" spans="1:36" s="18" customFormat="1" x14ac:dyDescent="0.2">
      <c r="A297" s="33" t="str">
        <f>IF('VZP - KONTROLA'!R301="NE",IF(LEN('ÚHRADOVÝ KATALOG VZP - ZP'!B301)=0,UPPER('ÚHRADOVÝ KATALOG VZP - ZP'!A301),UPPER('ÚHRADOVÝ KATALOG VZP - ZP'!B301)),"")</f>
        <v/>
      </c>
      <c r="B297" s="33" t="str">
        <f>IF(LEN('ÚHRADOVÝ KATALOG VZP - ZP'!C301)&gt;0,UPPER(SUBSTITUTE('ÚHRADOVÝ KATALOG VZP - ZP'!C301,CHAR(10)," ")),"")</f>
        <v/>
      </c>
      <c r="C297" s="33" t="str">
        <f>IF(LEN('ÚHRADOVÝ KATALOG VZP - ZP'!D301)&gt;0,UPPER(SUBSTITUTE('ÚHRADOVÝ KATALOG VZP - ZP'!D301,CHAR(10)," ")),"")</f>
        <v/>
      </c>
      <c r="D297" s="33" t="str">
        <f>IF(LEN('ÚHRADOVÝ KATALOG VZP - ZP'!F301)&gt;0,UPPER('ÚHRADOVÝ KATALOG VZP - ZP'!F301),"")</f>
        <v/>
      </c>
      <c r="E297" s="33" t="str">
        <f>IF(LEN('ÚHRADOVÝ KATALOG VZP - ZP'!E301)&gt;0,UPPER('ÚHRADOVÝ KATALOG VZP - ZP'!E301),"")</f>
        <v/>
      </c>
      <c r="F297" s="33" t="str">
        <f>IF(LEN('ÚHRADOVÝ KATALOG VZP - ZP'!G301)&gt;0,UPPER('ÚHRADOVÝ KATALOG VZP - ZP'!G301),"")</f>
        <v/>
      </c>
      <c r="G297" s="33" t="str">
        <f>IF(LEN('ÚHRADOVÝ KATALOG VZP - ZP'!H301)&gt;0,UPPER('ÚHRADOVÝ KATALOG VZP - ZP'!H301),"")</f>
        <v/>
      </c>
      <c r="H297" s="33" t="str">
        <f>IF(LEN('ÚHRADOVÝ KATALOG VZP - ZP'!I301)&gt;0,UPPER('ÚHRADOVÝ KATALOG VZP - ZP'!I301),"")</f>
        <v/>
      </c>
      <c r="I297" s="19" t="str">
        <f>IF(LEN(KL!N297)&gt;0,ROUND(UPPER(KL!N297),2),"")</f>
        <v/>
      </c>
      <c r="J297" s="19" t="str">
        <f>IF('ÚHRADOVÝ KATALOG VZP - ZP'!N301&gt;0,ROUND(UPPER('ÚHRADOVÝ KATALOG VZP - ZP'!N301),2),"")</f>
        <v/>
      </c>
      <c r="K297" s="19"/>
      <c r="L297" s="33"/>
      <c r="M297" s="33"/>
      <c r="N297" s="33"/>
      <c r="O297" s="19"/>
      <c r="P297" s="33"/>
      <c r="Q297" s="33"/>
      <c r="R297" s="33"/>
      <c r="S297" s="33"/>
      <c r="T297" s="33" t="str">
        <f>IF(LEN(KL!P297)&gt;0,UPPER(KL!P297),"")</f>
        <v/>
      </c>
      <c r="U297" s="33"/>
      <c r="V297" s="19"/>
      <c r="W297" s="33" t="str">
        <f>IF(LEN('ÚHRADOVÝ KATALOG VZP - ZP'!Q301)&gt;0,UPPER('ÚHRADOVÝ KATALOG VZP - ZP'!Q301),"")</f>
        <v/>
      </c>
      <c r="X297" s="19"/>
      <c r="Y297" s="19"/>
      <c r="Z297" s="33" t="str">
        <f>IF(LEN('ÚHRADOVÝ KATALOG VZP - ZP'!P301)&gt;0,UPPER('ÚHRADOVÝ KATALOG VZP - ZP'!P301),"")</f>
        <v/>
      </c>
      <c r="AA297" s="33"/>
      <c r="AB297" s="33" t="str">
        <f>IF(LEN('ÚHRADOVÝ KATALOG VZP - ZP'!K301)&gt;0,UPPER('ÚHRADOVÝ KATALOG VZP - ZP'!K301),"")</f>
        <v/>
      </c>
      <c r="AC297" s="19" t="str">
        <f>IF(LEN('ÚHRADOVÝ KATALOG VZP - ZP'!L301)&gt;0,UPPER('ÚHRADOVÝ KATALOG VZP - ZP'!L301),"")</f>
        <v/>
      </c>
      <c r="AD297" s="19" t="str">
        <f>IF(LEN('ÚHRADOVÝ KATALOG VZP - ZP'!J301)&gt;0,UPPER('ÚHRADOVÝ KATALOG VZP - ZP'!J301),"")</f>
        <v/>
      </c>
      <c r="AE297" s="33"/>
      <c r="AF297" s="33"/>
      <c r="AG297" s="33" t="str">
        <f>IF(LEN('ÚHRADOVÝ KATALOG VZP - ZP'!M301)&gt;0,UPPER('ÚHRADOVÝ KATALOG VZP - ZP'!M301),"")</f>
        <v/>
      </c>
      <c r="AH297" s="33"/>
      <c r="AI297" s="33"/>
      <c r="AJ297" s="33"/>
    </row>
    <row r="298" spans="1:36" s="18" customFormat="1" x14ac:dyDescent="0.2">
      <c r="A298" s="33" t="str">
        <f>IF('VZP - KONTROLA'!R302="NE",IF(LEN('ÚHRADOVÝ KATALOG VZP - ZP'!B302)=0,UPPER('ÚHRADOVÝ KATALOG VZP - ZP'!A302),UPPER('ÚHRADOVÝ KATALOG VZP - ZP'!B302)),"")</f>
        <v/>
      </c>
      <c r="B298" s="33" t="str">
        <f>IF(LEN('ÚHRADOVÝ KATALOG VZP - ZP'!C302)&gt;0,UPPER(SUBSTITUTE('ÚHRADOVÝ KATALOG VZP - ZP'!C302,CHAR(10)," ")),"")</f>
        <v/>
      </c>
      <c r="C298" s="33" t="str">
        <f>IF(LEN('ÚHRADOVÝ KATALOG VZP - ZP'!D302)&gt;0,UPPER(SUBSTITUTE('ÚHRADOVÝ KATALOG VZP - ZP'!D302,CHAR(10)," ")),"")</f>
        <v/>
      </c>
      <c r="D298" s="33" t="str">
        <f>IF(LEN('ÚHRADOVÝ KATALOG VZP - ZP'!F302)&gt;0,UPPER('ÚHRADOVÝ KATALOG VZP - ZP'!F302),"")</f>
        <v/>
      </c>
      <c r="E298" s="33" t="str">
        <f>IF(LEN('ÚHRADOVÝ KATALOG VZP - ZP'!E302)&gt;0,UPPER('ÚHRADOVÝ KATALOG VZP - ZP'!E302),"")</f>
        <v/>
      </c>
      <c r="F298" s="33" t="str">
        <f>IF(LEN('ÚHRADOVÝ KATALOG VZP - ZP'!G302)&gt;0,UPPER('ÚHRADOVÝ KATALOG VZP - ZP'!G302),"")</f>
        <v/>
      </c>
      <c r="G298" s="33" t="str">
        <f>IF(LEN('ÚHRADOVÝ KATALOG VZP - ZP'!H302)&gt;0,UPPER('ÚHRADOVÝ KATALOG VZP - ZP'!H302),"")</f>
        <v/>
      </c>
      <c r="H298" s="33" t="str">
        <f>IF(LEN('ÚHRADOVÝ KATALOG VZP - ZP'!I302)&gt;0,UPPER('ÚHRADOVÝ KATALOG VZP - ZP'!I302),"")</f>
        <v/>
      </c>
      <c r="I298" s="19" t="str">
        <f>IF(LEN(KL!N298)&gt;0,ROUND(UPPER(KL!N298),2),"")</f>
        <v/>
      </c>
      <c r="J298" s="19" t="str">
        <f>IF('ÚHRADOVÝ KATALOG VZP - ZP'!N302&gt;0,ROUND(UPPER('ÚHRADOVÝ KATALOG VZP - ZP'!N302),2),"")</f>
        <v/>
      </c>
      <c r="K298" s="19"/>
      <c r="L298" s="33"/>
      <c r="M298" s="33"/>
      <c r="N298" s="33"/>
      <c r="O298" s="19"/>
      <c r="P298" s="33"/>
      <c r="Q298" s="33"/>
      <c r="R298" s="33"/>
      <c r="S298" s="33"/>
      <c r="T298" s="33" t="str">
        <f>IF(LEN(KL!P298)&gt;0,UPPER(KL!P298),"")</f>
        <v/>
      </c>
      <c r="U298" s="33"/>
      <c r="V298" s="19"/>
      <c r="W298" s="33" t="str">
        <f>IF(LEN('ÚHRADOVÝ KATALOG VZP - ZP'!Q302)&gt;0,UPPER('ÚHRADOVÝ KATALOG VZP - ZP'!Q302),"")</f>
        <v/>
      </c>
      <c r="X298" s="19"/>
      <c r="Y298" s="19"/>
      <c r="Z298" s="33" t="str">
        <f>IF(LEN('ÚHRADOVÝ KATALOG VZP - ZP'!P302)&gt;0,UPPER('ÚHRADOVÝ KATALOG VZP - ZP'!P302),"")</f>
        <v/>
      </c>
      <c r="AA298" s="33"/>
      <c r="AB298" s="33" t="str">
        <f>IF(LEN('ÚHRADOVÝ KATALOG VZP - ZP'!K302)&gt;0,UPPER('ÚHRADOVÝ KATALOG VZP - ZP'!K302),"")</f>
        <v/>
      </c>
      <c r="AC298" s="19" t="str">
        <f>IF(LEN('ÚHRADOVÝ KATALOG VZP - ZP'!L302)&gt;0,UPPER('ÚHRADOVÝ KATALOG VZP - ZP'!L302),"")</f>
        <v/>
      </c>
      <c r="AD298" s="19" t="str">
        <f>IF(LEN('ÚHRADOVÝ KATALOG VZP - ZP'!J302)&gt;0,UPPER('ÚHRADOVÝ KATALOG VZP - ZP'!J302),"")</f>
        <v/>
      </c>
      <c r="AE298" s="33"/>
      <c r="AF298" s="33"/>
      <c r="AG298" s="33" t="str">
        <f>IF(LEN('ÚHRADOVÝ KATALOG VZP - ZP'!M302)&gt;0,UPPER('ÚHRADOVÝ KATALOG VZP - ZP'!M302),"")</f>
        <v/>
      </c>
      <c r="AH298" s="33"/>
      <c r="AI298" s="33"/>
      <c r="AJ298" s="33"/>
    </row>
    <row r="299" spans="1:36" s="18" customFormat="1" x14ac:dyDescent="0.2">
      <c r="A299" s="33" t="str">
        <f>IF('VZP - KONTROLA'!R303="NE",IF(LEN('ÚHRADOVÝ KATALOG VZP - ZP'!B303)=0,UPPER('ÚHRADOVÝ KATALOG VZP - ZP'!A303),UPPER('ÚHRADOVÝ KATALOG VZP - ZP'!B303)),"")</f>
        <v/>
      </c>
      <c r="B299" s="33" t="str">
        <f>IF(LEN('ÚHRADOVÝ KATALOG VZP - ZP'!C303)&gt;0,UPPER(SUBSTITUTE('ÚHRADOVÝ KATALOG VZP - ZP'!C303,CHAR(10)," ")),"")</f>
        <v/>
      </c>
      <c r="C299" s="33" t="str">
        <f>IF(LEN('ÚHRADOVÝ KATALOG VZP - ZP'!D303)&gt;0,UPPER(SUBSTITUTE('ÚHRADOVÝ KATALOG VZP - ZP'!D303,CHAR(10)," ")),"")</f>
        <v/>
      </c>
      <c r="D299" s="33" t="str">
        <f>IF(LEN('ÚHRADOVÝ KATALOG VZP - ZP'!F303)&gt;0,UPPER('ÚHRADOVÝ KATALOG VZP - ZP'!F303),"")</f>
        <v/>
      </c>
      <c r="E299" s="33" t="str">
        <f>IF(LEN('ÚHRADOVÝ KATALOG VZP - ZP'!E303)&gt;0,UPPER('ÚHRADOVÝ KATALOG VZP - ZP'!E303),"")</f>
        <v/>
      </c>
      <c r="F299" s="33" t="str">
        <f>IF(LEN('ÚHRADOVÝ KATALOG VZP - ZP'!G303)&gt;0,UPPER('ÚHRADOVÝ KATALOG VZP - ZP'!G303),"")</f>
        <v/>
      </c>
      <c r="G299" s="33" t="str">
        <f>IF(LEN('ÚHRADOVÝ KATALOG VZP - ZP'!H303)&gt;0,UPPER('ÚHRADOVÝ KATALOG VZP - ZP'!H303),"")</f>
        <v/>
      </c>
      <c r="H299" s="33" t="str">
        <f>IF(LEN('ÚHRADOVÝ KATALOG VZP - ZP'!I303)&gt;0,UPPER('ÚHRADOVÝ KATALOG VZP - ZP'!I303),"")</f>
        <v/>
      </c>
      <c r="I299" s="19" t="str">
        <f>IF(LEN(KL!N299)&gt;0,ROUND(UPPER(KL!N299),2),"")</f>
        <v/>
      </c>
      <c r="J299" s="19" t="str">
        <f>IF('ÚHRADOVÝ KATALOG VZP - ZP'!N303&gt;0,ROUND(UPPER('ÚHRADOVÝ KATALOG VZP - ZP'!N303),2),"")</f>
        <v/>
      </c>
      <c r="K299" s="19"/>
      <c r="L299" s="33"/>
      <c r="M299" s="33"/>
      <c r="N299" s="33"/>
      <c r="O299" s="19"/>
      <c r="P299" s="33"/>
      <c r="Q299" s="33"/>
      <c r="R299" s="33"/>
      <c r="S299" s="33"/>
      <c r="T299" s="33" t="str">
        <f>IF(LEN(KL!P299)&gt;0,UPPER(KL!P299),"")</f>
        <v/>
      </c>
      <c r="U299" s="33"/>
      <c r="V299" s="19"/>
      <c r="W299" s="33" t="str">
        <f>IF(LEN('ÚHRADOVÝ KATALOG VZP - ZP'!Q303)&gt;0,UPPER('ÚHRADOVÝ KATALOG VZP - ZP'!Q303),"")</f>
        <v/>
      </c>
      <c r="X299" s="19"/>
      <c r="Y299" s="19"/>
      <c r="Z299" s="33" t="str">
        <f>IF(LEN('ÚHRADOVÝ KATALOG VZP - ZP'!P303)&gt;0,UPPER('ÚHRADOVÝ KATALOG VZP - ZP'!P303),"")</f>
        <v/>
      </c>
      <c r="AA299" s="33"/>
      <c r="AB299" s="33" t="str">
        <f>IF(LEN('ÚHRADOVÝ KATALOG VZP - ZP'!K303)&gt;0,UPPER('ÚHRADOVÝ KATALOG VZP - ZP'!K303),"")</f>
        <v/>
      </c>
      <c r="AC299" s="19" t="str">
        <f>IF(LEN('ÚHRADOVÝ KATALOG VZP - ZP'!L303)&gt;0,UPPER('ÚHRADOVÝ KATALOG VZP - ZP'!L303),"")</f>
        <v/>
      </c>
      <c r="AD299" s="19" t="str">
        <f>IF(LEN('ÚHRADOVÝ KATALOG VZP - ZP'!J303)&gt;0,UPPER('ÚHRADOVÝ KATALOG VZP - ZP'!J303),"")</f>
        <v/>
      </c>
      <c r="AE299" s="33"/>
      <c r="AF299" s="33"/>
      <c r="AG299" s="33" t="str">
        <f>IF(LEN('ÚHRADOVÝ KATALOG VZP - ZP'!M303)&gt;0,UPPER('ÚHRADOVÝ KATALOG VZP - ZP'!M303),"")</f>
        <v/>
      </c>
      <c r="AH299" s="33"/>
      <c r="AI299" s="33"/>
      <c r="AJ299" s="33"/>
    </row>
    <row r="300" spans="1:36" s="18" customFormat="1" x14ac:dyDescent="0.2">
      <c r="A300" s="33" t="str">
        <f>IF('VZP - KONTROLA'!R304="NE",IF(LEN('ÚHRADOVÝ KATALOG VZP - ZP'!B304)=0,UPPER('ÚHRADOVÝ KATALOG VZP - ZP'!A304),UPPER('ÚHRADOVÝ KATALOG VZP - ZP'!B304)),"")</f>
        <v/>
      </c>
      <c r="B300" s="33" t="str">
        <f>IF(LEN('ÚHRADOVÝ KATALOG VZP - ZP'!C304)&gt;0,UPPER(SUBSTITUTE('ÚHRADOVÝ KATALOG VZP - ZP'!C304,CHAR(10)," ")),"")</f>
        <v/>
      </c>
      <c r="C300" s="33" t="str">
        <f>IF(LEN('ÚHRADOVÝ KATALOG VZP - ZP'!D304)&gt;0,UPPER(SUBSTITUTE('ÚHRADOVÝ KATALOG VZP - ZP'!D304,CHAR(10)," ")),"")</f>
        <v/>
      </c>
      <c r="D300" s="33" t="str">
        <f>IF(LEN('ÚHRADOVÝ KATALOG VZP - ZP'!F304)&gt;0,UPPER('ÚHRADOVÝ KATALOG VZP - ZP'!F304),"")</f>
        <v/>
      </c>
      <c r="E300" s="33" t="str">
        <f>IF(LEN('ÚHRADOVÝ KATALOG VZP - ZP'!E304)&gt;0,UPPER('ÚHRADOVÝ KATALOG VZP - ZP'!E304),"")</f>
        <v/>
      </c>
      <c r="F300" s="33" t="str">
        <f>IF(LEN('ÚHRADOVÝ KATALOG VZP - ZP'!G304)&gt;0,UPPER('ÚHRADOVÝ KATALOG VZP - ZP'!G304),"")</f>
        <v/>
      </c>
      <c r="G300" s="33" t="str">
        <f>IF(LEN('ÚHRADOVÝ KATALOG VZP - ZP'!H304)&gt;0,UPPER('ÚHRADOVÝ KATALOG VZP - ZP'!H304),"")</f>
        <v/>
      </c>
      <c r="H300" s="33" t="str">
        <f>IF(LEN('ÚHRADOVÝ KATALOG VZP - ZP'!I304)&gt;0,UPPER('ÚHRADOVÝ KATALOG VZP - ZP'!I304),"")</f>
        <v/>
      </c>
      <c r="I300" s="19" t="str">
        <f>IF(LEN(KL!N300)&gt;0,ROUND(UPPER(KL!N300),2),"")</f>
        <v/>
      </c>
      <c r="J300" s="19" t="str">
        <f>IF('ÚHRADOVÝ KATALOG VZP - ZP'!N304&gt;0,ROUND(UPPER('ÚHRADOVÝ KATALOG VZP - ZP'!N304),2),"")</f>
        <v/>
      </c>
      <c r="K300" s="19"/>
      <c r="L300" s="33"/>
      <c r="M300" s="33"/>
      <c r="N300" s="33"/>
      <c r="O300" s="19"/>
      <c r="P300" s="33"/>
      <c r="Q300" s="33"/>
      <c r="R300" s="33"/>
      <c r="S300" s="33"/>
      <c r="T300" s="33" t="str">
        <f>IF(LEN(KL!P300)&gt;0,UPPER(KL!P300),"")</f>
        <v/>
      </c>
      <c r="U300" s="33"/>
      <c r="V300" s="19"/>
      <c r="W300" s="33" t="str">
        <f>IF(LEN('ÚHRADOVÝ KATALOG VZP - ZP'!Q304)&gt;0,UPPER('ÚHRADOVÝ KATALOG VZP - ZP'!Q304),"")</f>
        <v/>
      </c>
      <c r="X300" s="19"/>
      <c r="Y300" s="19"/>
      <c r="Z300" s="33" t="str">
        <f>IF(LEN('ÚHRADOVÝ KATALOG VZP - ZP'!P304)&gt;0,UPPER('ÚHRADOVÝ KATALOG VZP - ZP'!P304),"")</f>
        <v/>
      </c>
      <c r="AA300" s="33"/>
      <c r="AB300" s="33" t="str">
        <f>IF(LEN('ÚHRADOVÝ KATALOG VZP - ZP'!K304)&gt;0,UPPER('ÚHRADOVÝ KATALOG VZP - ZP'!K304),"")</f>
        <v/>
      </c>
      <c r="AC300" s="19" t="str">
        <f>IF(LEN('ÚHRADOVÝ KATALOG VZP - ZP'!L304)&gt;0,UPPER('ÚHRADOVÝ KATALOG VZP - ZP'!L304),"")</f>
        <v/>
      </c>
      <c r="AD300" s="19" t="str">
        <f>IF(LEN('ÚHRADOVÝ KATALOG VZP - ZP'!J304)&gt;0,UPPER('ÚHRADOVÝ KATALOG VZP - ZP'!J304),"")</f>
        <v/>
      </c>
      <c r="AE300" s="33"/>
      <c r="AF300" s="33"/>
      <c r="AG300" s="33" t="str">
        <f>IF(LEN('ÚHRADOVÝ KATALOG VZP - ZP'!M304)&gt;0,UPPER('ÚHRADOVÝ KATALOG VZP - ZP'!M304),"")</f>
        <v/>
      </c>
      <c r="AH300" s="33"/>
      <c r="AI300" s="33"/>
      <c r="AJ300" s="33"/>
    </row>
    <row r="301" spans="1:36" s="18" customFormat="1" x14ac:dyDescent="0.2">
      <c r="A301" s="33" t="str">
        <f>IF('VZP - KONTROLA'!R305="NE",IF(LEN('ÚHRADOVÝ KATALOG VZP - ZP'!B305)=0,UPPER('ÚHRADOVÝ KATALOG VZP - ZP'!A305),UPPER('ÚHRADOVÝ KATALOG VZP - ZP'!B305)),"")</f>
        <v/>
      </c>
      <c r="B301" s="33" t="str">
        <f>IF(LEN('ÚHRADOVÝ KATALOG VZP - ZP'!C305)&gt;0,UPPER(SUBSTITUTE('ÚHRADOVÝ KATALOG VZP - ZP'!C305,CHAR(10)," ")),"")</f>
        <v/>
      </c>
      <c r="C301" s="33" t="str">
        <f>IF(LEN('ÚHRADOVÝ KATALOG VZP - ZP'!D305)&gt;0,UPPER(SUBSTITUTE('ÚHRADOVÝ KATALOG VZP - ZP'!D305,CHAR(10)," ")),"")</f>
        <v/>
      </c>
      <c r="D301" s="33" t="str">
        <f>IF(LEN('ÚHRADOVÝ KATALOG VZP - ZP'!F305)&gt;0,UPPER('ÚHRADOVÝ KATALOG VZP - ZP'!F305),"")</f>
        <v/>
      </c>
      <c r="E301" s="33" t="str">
        <f>IF(LEN('ÚHRADOVÝ KATALOG VZP - ZP'!E305)&gt;0,UPPER('ÚHRADOVÝ KATALOG VZP - ZP'!E305),"")</f>
        <v/>
      </c>
      <c r="F301" s="33" t="str">
        <f>IF(LEN('ÚHRADOVÝ KATALOG VZP - ZP'!G305)&gt;0,UPPER('ÚHRADOVÝ KATALOG VZP - ZP'!G305),"")</f>
        <v/>
      </c>
      <c r="G301" s="33" t="str">
        <f>IF(LEN('ÚHRADOVÝ KATALOG VZP - ZP'!H305)&gt;0,UPPER('ÚHRADOVÝ KATALOG VZP - ZP'!H305),"")</f>
        <v/>
      </c>
      <c r="H301" s="33" t="str">
        <f>IF(LEN('ÚHRADOVÝ KATALOG VZP - ZP'!I305)&gt;0,UPPER('ÚHRADOVÝ KATALOG VZP - ZP'!I305),"")</f>
        <v/>
      </c>
      <c r="I301" s="19" t="str">
        <f>IF(LEN(KL!N301)&gt;0,ROUND(UPPER(KL!N301),2),"")</f>
        <v/>
      </c>
      <c r="J301" s="19" t="str">
        <f>IF('ÚHRADOVÝ KATALOG VZP - ZP'!N305&gt;0,ROUND(UPPER('ÚHRADOVÝ KATALOG VZP - ZP'!N305),2),"")</f>
        <v/>
      </c>
      <c r="K301" s="19"/>
      <c r="L301" s="33"/>
      <c r="M301" s="33"/>
      <c r="N301" s="33"/>
      <c r="O301" s="19"/>
      <c r="P301" s="33"/>
      <c r="Q301" s="33"/>
      <c r="R301" s="33"/>
      <c r="S301" s="33"/>
      <c r="T301" s="33" t="str">
        <f>IF(LEN(KL!P301)&gt;0,UPPER(KL!P301),"")</f>
        <v/>
      </c>
      <c r="U301" s="33"/>
      <c r="V301" s="19"/>
      <c r="W301" s="33" t="str">
        <f>IF(LEN('ÚHRADOVÝ KATALOG VZP - ZP'!Q305)&gt;0,UPPER('ÚHRADOVÝ KATALOG VZP - ZP'!Q305),"")</f>
        <v/>
      </c>
      <c r="X301" s="19"/>
      <c r="Y301" s="19"/>
      <c r="Z301" s="33" t="str">
        <f>IF(LEN('ÚHRADOVÝ KATALOG VZP - ZP'!P305)&gt;0,UPPER('ÚHRADOVÝ KATALOG VZP - ZP'!P305),"")</f>
        <v/>
      </c>
      <c r="AA301" s="33"/>
      <c r="AB301" s="33" t="str">
        <f>IF(LEN('ÚHRADOVÝ KATALOG VZP - ZP'!K305)&gt;0,UPPER('ÚHRADOVÝ KATALOG VZP - ZP'!K305),"")</f>
        <v/>
      </c>
      <c r="AC301" s="19" t="str">
        <f>IF(LEN('ÚHRADOVÝ KATALOG VZP - ZP'!L305)&gt;0,UPPER('ÚHRADOVÝ KATALOG VZP - ZP'!L305),"")</f>
        <v/>
      </c>
      <c r="AD301" s="19" t="str">
        <f>IF(LEN('ÚHRADOVÝ KATALOG VZP - ZP'!J305)&gt;0,UPPER('ÚHRADOVÝ KATALOG VZP - ZP'!J305),"")</f>
        <v/>
      </c>
      <c r="AE301" s="33"/>
      <c r="AF301" s="33"/>
      <c r="AG301" s="33" t="str">
        <f>IF(LEN('ÚHRADOVÝ KATALOG VZP - ZP'!M305)&gt;0,UPPER('ÚHRADOVÝ KATALOG VZP - ZP'!M305),"")</f>
        <v/>
      </c>
      <c r="AH301" s="33"/>
      <c r="AI301" s="33"/>
      <c r="AJ301" s="33"/>
    </row>
    <row r="302" spans="1:36" s="18" customFormat="1" x14ac:dyDescent="0.2">
      <c r="A302" s="33" t="str">
        <f>IF('VZP - KONTROLA'!R306="NE",IF(LEN('ÚHRADOVÝ KATALOG VZP - ZP'!B306)=0,UPPER('ÚHRADOVÝ KATALOG VZP - ZP'!A306),UPPER('ÚHRADOVÝ KATALOG VZP - ZP'!B306)),"")</f>
        <v/>
      </c>
      <c r="B302" s="33" t="str">
        <f>IF(LEN('ÚHRADOVÝ KATALOG VZP - ZP'!C306)&gt;0,UPPER(SUBSTITUTE('ÚHRADOVÝ KATALOG VZP - ZP'!C306,CHAR(10)," ")),"")</f>
        <v/>
      </c>
      <c r="C302" s="33" t="str">
        <f>IF(LEN('ÚHRADOVÝ KATALOG VZP - ZP'!D306)&gt;0,UPPER(SUBSTITUTE('ÚHRADOVÝ KATALOG VZP - ZP'!D306,CHAR(10)," ")),"")</f>
        <v/>
      </c>
      <c r="D302" s="33" t="str">
        <f>IF(LEN('ÚHRADOVÝ KATALOG VZP - ZP'!F306)&gt;0,UPPER('ÚHRADOVÝ KATALOG VZP - ZP'!F306),"")</f>
        <v/>
      </c>
      <c r="E302" s="33" t="str">
        <f>IF(LEN('ÚHRADOVÝ KATALOG VZP - ZP'!E306)&gt;0,UPPER('ÚHRADOVÝ KATALOG VZP - ZP'!E306),"")</f>
        <v/>
      </c>
      <c r="F302" s="33" t="str">
        <f>IF(LEN('ÚHRADOVÝ KATALOG VZP - ZP'!G306)&gt;0,UPPER('ÚHRADOVÝ KATALOG VZP - ZP'!G306),"")</f>
        <v/>
      </c>
      <c r="G302" s="33" t="str">
        <f>IF(LEN('ÚHRADOVÝ KATALOG VZP - ZP'!H306)&gt;0,UPPER('ÚHRADOVÝ KATALOG VZP - ZP'!H306),"")</f>
        <v/>
      </c>
      <c r="H302" s="33" t="str">
        <f>IF(LEN('ÚHRADOVÝ KATALOG VZP - ZP'!I306)&gt;0,UPPER('ÚHRADOVÝ KATALOG VZP - ZP'!I306),"")</f>
        <v/>
      </c>
      <c r="I302" s="19" t="str">
        <f>IF(LEN(KL!N302)&gt;0,ROUND(UPPER(KL!N302),2),"")</f>
        <v/>
      </c>
      <c r="J302" s="19" t="str">
        <f>IF('ÚHRADOVÝ KATALOG VZP - ZP'!N306&gt;0,ROUND(UPPER('ÚHRADOVÝ KATALOG VZP - ZP'!N306),2),"")</f>
        <v/>
      </c>
      <c r="K302" s="19"/>
      <c r="L302" s="33"/>
      <c r="M302" s="33"/>
      <c r="N302" s="33"/>
      <c r="O302" s="19"/>
      <c r="P302" s="33"/>
      <c r="Q302" s="33"/>
      <c r="R302" s="33"/>
      <c r="S302" s="33"/>
      <c r="T302" s="33" t="str">
        <f>IF(LEN(KL!P302)&gt;0,UPPER(KL!P302),"")</f>
        <v/>
      </c>
      <c r="U302" s="33"/>
      <c r="V302" s="19"/>
      <c r="W302" s="33" t="str">
        <f>IF(LEN('ÚHRADOVÝ KATALOG VZP - ZP'!Q306)&gt;0,UPPER('ÚHRADOVÝ KATALOG VZP - ZP'!Q306),"")</f>
        <v/>
      </c>
      <c r="X302" s="19"/>
      <c r="Y302" s="19"/>
      <c r="Z302" s="33" t="str">
        <f>IF(LEN('ÚHRADOVÝ KATALOG VZP - ZP'!P306)&gt;0,UPPER('ÚHRADOVÝ KATALOG VZP - ZP'!P306),"")</f>
        <v/>
      </c>
      <c r="AA302" s="33"/>
      <c r="AB302" s="33" t="str">
        <f>IF(LEN('ÚHRADOVÝ KATALOG VZP - ZP'!K306)&gt;0,UPPER('ÚHRADOVÝ KATALOG VZP - ZP'!K306),"")</f>
        <v/>
      </c>
      <c r="AC302" s="19" t="str">
        <f>IF(LEN('ÚHRADOVÝ KATALOG VZP - ZP'!L306)&gt;0,UPPER('ÚHRADOVÝ KATALOG VZP - ZP'!L306),"")</f>
        <v/>
      </c>
      <c r="AD302" s="19" t="str">
        <f>IF(LEN('ÚHRADOVÝ KATALOG VZP - ZP'!J306)&gt;0,UPPER('ÚHRADOVÝ KATALOG VZP - ZP'!J306),"")</f>
        <v/>
      </c>
      <c r="AE302" s="33"/>
      <c r="AF302" s="33"/>
      <c r="AG302" s="33" t="str">
        <f>IF(LEN('ÚHRADOVÝ KATALOG VZP - ZP'!M306)&gt;0,UPPER('ÚHRADOVÝ KATALOG VZP - ZP'!M306),"")</f>
        <v/>
      </c>
      <c r="AH302" s="33"/>
      <c r="AI302" s="33"/>
      <c r="AJ302" s="33"/>
    </row>
    <row r="303" spans="1:36" s="18" customFormat="1" x14ac:dyDescent="0.2">
      <c r="A303" s="33" t="str">
        <f>IF('VZP - KONTROLA'!R307="NE",IF(LEN('ÚHRADOVÝ KATALOG VZP - ZP'!B307)=0,UPPER('ÚHRADOVÝ KATALOG VZP - ZP'!A307),UPPER('ÚHRADOVÝ KATALOG VZP - ZP'!B307)),"")</f>
        <v/>
      </c>
      <c r="B303" s="33" t="str">
        <f>IF(LEN('ÚHRADOVÝ KATALOG VZP - ZP'!C307)&gt;0,UPPER(SUBSTITUTE('ÚHRADOVÝ KATALOG VZP - ZP'!C307,CHAR(10)," ")),"")</f>
        <v/>
      </c>
      <c r="C303" s="33" t="str">
        <f>IF(LEN('ÚHRADOVÝ KATALOG VZP - ZP'!D307)&gt;0,UPPER(SUBSTITUTE('ÚHRADOVÝ KATALOG VZP - ZP'!D307,CHAR(10)," ")),"")</f>
        <v/>
      </c>
      <c r="D303" s="33" t="str">
        <f>IF(LEN('ÚHRADOVÝ KATALOG VZP - ZP'!F307)&gt;0,UPPER('ÚHRADOVÝ KATALOG VZP - ZP'!F307),"")</f>
        <v/>
      </c>
      <c r="E303" s="33" t="str">
        <f>IF(LEN('ÚHRADOVÝ KATALOG VZP - ZP'!E307)&gt;0,UPPER('ÚHRADOVÝ KATALOG VZP - ZP'!E307),"")</f>
        <v/>
      </c>
      <c r="F303" s="33" t="str">
        <f>IF(LEN('ÚHRADOVÝ KATALOG VZP - ZP'!G307)&gt;0,UPPER('ÚHRADOVÝ KATALOG VZP - ZP'!G307),"")</f>
        <v/>
      </c>
      <c r="G303" s="33" t="str">
        <f>IF(LEN('ÚHRADOVÝ KATALOG VZP - ZP'!H307)&gt;0,UPPER('ÚHRADOVÝ KATALOG VZP - ZP'!H307),"")</f>
        <v/>
      </c>
      <c r="H303" s="33" t="str">
        <f>IF(LEN('ÚHRADOVÝ KATALOG VZP - ZP'!I307)&gt;0,UPPER('ÚHRADOVÝ KATALOG VZP - ZP'!I307),"")</f>
        <v/>
      </c>
      <c r="I303" s="19" t="str">
        <f>IF(LEN(KL!N303)&gt;0,ROUND(UPPER(KL!N303),2),"")</f>
        <v/>
      </c>
      <c r="J303" s="19" t="str">
        <f>IF('ÚHRADOVÝ KATALOG VZP - ZP'!N307&gt;0,ROUND(UPPER('ÚHRADOVÝ KATALOG VZP - ZP'!N307),2),"")</f>
        <v/>
      </c>
      <c r="K303" s="19"/>
      <c r="L303" s="33"/>
      <c r="M303" s="33"/>
      <c r="N303" s="33"/>
      <c r="O303" s="19"/>
      <c r="P303" s="33"/>
      <c r="Q303" s="33"/>
      <c r="R303" s="33"/>
      <c r="S303" s="33"/>
      <c r="T303" s="33" t="str">
        <f>IF(LEN(KL!P303)&gt;0,UPPER(KL!P303),"")</f>
        <v/>
      </c>
      <c r="U303" s="33"/>
      <c r="V303" s="19"/>
      <c r="W303" s="33" t="str">
        <f>IF(LEN('ÚHRADOVÝ KATALOG VZP - ZP'!Q307)&gt;0,UPPER('ÚHRADOVÝ KATALOG VZP - ZP'!Q307),"")</f>
        <v/>
      </c>
      <c r="X303" s="19"/>
      <c r="Y303" s="19"/>
      <c r="Z303" s="33" t="str">
        <f>IF(LEN('ÚHRADOVÝ KATALOG VZP - ZP'!P307)&gt;0,UPPER('ÚHRADOVÝ KATALOG VZP - ZP'!P307),"")</f>
        <v/>
      </c>
      <c r="AA303" s="33"/>
      <c r="AB303" s="33" t="str">
        <f>IF(LEN('ÚHRADOVÝ KATALOG VZP - ZP'!K307)&gt;0,UPPER('ÚHRADOVÝ KATALOG VZP - ZP'!K307),"")</f>
        <v/>
      </c>
      <c r="AC303" s="19" t="str">
        <f>IF(LEN('ÚHRADOVÝ KATALOG VZP - ZP'!L307)&gt;0,UPPER('ÚHRADOVÝ KATALOG VZP - ZP'!L307),"")</f>
        <v/>
      </c>
      <c r="AD303" s="19" t="str">
        <f>IF(LEN('ÚHRADOVÝ KATALOG VZP - ZP'!J307)&gt;0,UPPER('ÚHRADOVÝ KATALOG VZP - ZP'!J307),"")</f>
        <v/>
      </c>
      <c r="AE303" s="33"/>
      <c r="AF303" s="33"/>
      <c r="AG303" s="33" t="str">
        <f>IF(LEN('ÚHRADOVÝ KATALOG VZP - ZP'!M307)&gt;0,UPPER('ÚHRADOVÝ KATALOG VZP - ZP'!M307),"")</f>
        <v/>
      </c>
      <c r="AH303" s="33"/>
      <c r="AI303" s="33"/>
      <c r="AJ303" s="33"/>
    </row>
    <row r="304" spans="1:36" s="18" customFormat="1" x14ac:dyDescent="0.2">
      <c r="A304" s="33" t="str">
        <f>IF('VZP - KONTROLA'!R308="NE",IF(LEN('ÚHRADOVÝ KATALOG VZP - ZP'!B308)=0,UPPER('ÚHRADOVÝ KATALOG VZP - ZP'!A308),UPPER('ÚHRADOVÝ KATALOG VZP - ZP'!B308)),"")</f>
        <v/>
      </c>
      <c r="B304" s="33" t="str">
        <f>IF(LEN('ÚHRADOVÝ KATALOG VZP - ZP'!C308)&gt;0,UPPER(SUBSTITUTE('ÚHRADOVÝ KATALOG VZP - ZP'!C308,CHAR(10)," ")),"")</f>
        <v/>
      </c>
      <c r="C304" s="33" t="str">
        <f>IF(LEN('ÚHRADOVÝ KATALOG VZP - ZP'!D308)&gt;0,UPPER(SUBSTITUTE('ÚHRADOVÝ KATALOG VZP - ZP'!D308,CHAR(10)," ")),"")</f>
        <v/>
      </c>
      <c r="D304" s="33" t="str">
        <f>IF(LEN('ÚHRADOVÝ KATALOG VZP - ZP'!F308)&gt;0,UPPER('ÚHRADOVÝ KATALOG VZP - ZP'!F308),"")</f>
        <v/>
      </c>
      <c r="E304" s="33" t="str">
        <f>IF(LEN('ÚHRADOVÝ KATALOG VZP - ZP'!E308)&gt;0,UPPER('ÚHRADOVÝ KATALOG VZP - ZP'!E308),"")</f>
        <v/>
      </c>
      <c r="F304" s="33" t="str">
        <f>IF(LEN('ÚHRADOVÝ KATALOG VZP - ZP'!G308)&gt;0,UPPER('ÚHRADOVÝ KATALOG VZP - ZP'!G308),"")</f>
        <v/>
      </c>
      <c r="G304" s="33" t="str">
        <f>IF(LEN('ÚHRADOVÝ KATALOG VZP - ZP'!H308)&gt;0,UPPER('ÚHRADOVÝ KATALOG VZP - ZP'!H308),"")</f>
        <v/>
      </c>
      <c r="H304" s="33" t="str">
        <f>IF(LEN('ÚHRADOVÝ KATALOG VZP - ZP'!I308)&gt;0,UPPER('ÚHRADOVÝ KATALOG VZP - ZP'!I308),"")</f>
        <v/>
      </c>
      <c r="I304" s="19" t="str">
        <f>IF(LEN(KL!N304)&gt;0,ROUND(UPPER(KL!N304),2),"")</f>
        <v/>
      </c>
      <c r="J304" s="19" t="str">
        <f>IF('ÚHRADOVÝ KATALOG VZP - ZP'!N308&gt;0,ROUND(UPPER('ÚHRADOVÝ KATALOG VZP - ZP'!N308),2),"")</f>
        <v/>
      </c>
      <c r="K304" s="19"/>
      <c r="L304" s="33"/>
      <c r="M304" s="33"/>
      <c r="N304" s="33"/>
      <c r="O304" s="19"/>
      <c r="P304" s="33"/>
      <c r="Q304" s="33"/>
      <c r="R304" s="33"/>
      <c r="S304" s="33"/>
      <c r="T304" s="33" t="str">
        <f>IF(LEN(KL!P304)&gt;0,UPPER(KL!P304),"")</f>
        <v/>
      </c>
      <c r="U304" s="33"/>
      <c r="V304" s="19"/>
      <c r="W304" s="33" t="str">
        <f>IF(LEN('ÚHRADOVÝ KATALOG VZP - ZP'!Q308)&gt;0,UPPER('ÚHRADOVÝ KATALOG VZP - ZP'!Q308),"")</f>
        <v/>
      </c>
      <c r="X304" s="19"/>
      <c r="Y304" s="19"/>
      <c r="Z304" s="33" t="str">
        <f>IF(LEN('ÚHRADOVÝ KATALOG VZP - ZP'!P308)&gt;0,UPPER('ÚHRADOVÝ KATALOG VZP - ZP'!P308),"")</f>
        <v/>
      </c>
      <c r="AA304" s="33"/>
      <c r="AB304" s="33" t="str">
        <f>IF(LEN('ÚHRADOVÝ KATALOG VZP - ZP'!K308)&gt;0,UPPER('ÚHRADOVÝ KATALOG VZP - ZP'!K308),"")</f>
        <v/>
      </c>
      <c r="AC304" s="19" t="str">
        <f>IF(LEN('ÚHRADOVÝ KATALOG VZP - ZP'!L308)&gt;0,UPPER('ÚHRADOVÝ KATALOG VZP - ZP'!L308),"")</f>
        <v/>
      </c>
      <c r="AD304" s="19" t="str">
        <f>IF(LEN('ÚHRADOVÝ KATALOG VZP - ZP'!J308)&gt;0,UPPER('ÚHRADOVÝ KATALOG VZP - ZP'!J308),"")</f>
        <v/>
      </c>
      <c r="AE304" s="33"/>
      <c r="AF304" s="33"/>
      <c r="AG304" s="33" t="str">
        <f>IF(LEN('ÚHRADOVÝ KATALOG VZP - ZP'!M308)&gt;0,UPPER('ÚHRADOVÝ KATALOG VZP - ZP'!M308),"")</f>
        <v/>
      </c>
      <c r="AH304" s="33"/>
      <c r="AI304" s="33"/>
      <c r="AJ304" s="33"/>
    </row>
    <row r="305" spans="1:36" s="18" customFormat="1" x14ac:dyDescent="0.2">
      <c r="A305" s="33" t="str">
        <f>IF('VZP - KONTROLA'!R309="NE",IF(LEN('ÚHRADOVÝ KATALOG VZP - ZP'!B309)=0,UPPER('ÚHRADOVÝ KATALOG VZP - ZP'!A309),UPPER('ÚHRADOVÝ KATALOG VZP - ZP'!B309)),"")</f>
        <v/>
      </c>
      <c r="B305" s="33" t="str">
        <f>IF(LEN('ÚHRADOVÝ KATALOG VZP - ZP'!C309)&gt;0,UPPER(SUBSTITUTE('ÚHRADOVÝ KATALOG VZP - ZP'!C309,CHAR(10)," ")),"")</f>
        <v/>
      </c>
      <c r="C305" s="33" t="str">
        <f>IF(LEN('ÚHRADOVÝ KATALOG VZP - ZP'!D309)&gt;0,UPPER(SUBSTITUTE('ÚHRADOVÝ KATALOG VZP - ZP'!D309,CHAR(10)," ")),"")</f>
        <v/>
      </c>
      <c r="D305" s="33" t="str">
        <f>IF(LEN('ÚHRADOVÝ KATALOG VZP - ZP'!F309)&gt;0,UPPER('ÚHRADOVÝ KATALOG VZP - ZP'!F309),"")</f>
        <v/>
      </c>
      <c r="E305" s="33" t="str">
        <f>IF(LEN('ÚHRADOVÝ KATALOG VZP - ZP'!E309)&gt;0,UPPER('ÚHRADOVÝ KATALOG VZP - ZP'!E309),"")</f>
        <v/>
      </c>
      <c r="F305" s="33" t="str">
        <f>IF(LEN('ÚHRADOVÝ KATALOG VZP - ZP'!G309)&gt;0,UPPER('ÚHRADOVÝ KATALOG VZP - ZP'!G309),"")</f>
        <v/>
      </c>
      <c r="G305" s="33" t="str">
        <f>IF(LEN('ÚHRADOVÝ KATALOG VZP - ZP'!H309)&gt;0,UPPER('ÚHRADOVÝ KATALOG VZP - ZP'!H309),"")</f>
        <v/>
      </c>
      <c r="H305" s="33" t="str">
        <f>IF(LEN('ÚHRADOVÝ KATALOG VZP - ZP'!I309)&gt;0,UPPER('ÚHRADOVÝ KATALOG VZP - ZP'!I309),"")</f>
        <v/>
      </c>
      <c r="I305" s="19" t="str">
        <f>IF(LEN(KL!N305)&gt;0,ROUND(UPPER(KL!N305),2),"")</f>
        <v/>
      </c>
      <c r="J305" s="19" t="str">
        <f>IF('ÚHRADOVÝ KATALOG VZP - ZP'!N309&gt;0,ROUND(UPPER('ÚHRADOVÝ KATALOG VZP - ZP'!N309),2),"")</f>
        <v/>
      </c>
      <c r="K305" s="19"/>
      <c r="L305" s="33"/>
      <c r="M305" s="33"/>
      <c r="N305" s="33"/>
      <c r="O305" s="19"/>
      <c r="P305" s="33"/>
      <c r="Q305" s="33"/>
      <c r="R305" s="33"/>
      <c r="S305" s="33"/>
      <c r="T305" s="33" t="str">
        <f>IF(LEN(KL!P305)&gt;0,UPPER(KL!P305),"")</f>
        <v/>
      </c>
      <c r="U305" s="33"/>
      <c r="V305" s="19"/>
      <c r="W305" s="33" t="str">
        <f>IF(LEN('ÚHRADOVÝ KATALOG VZP - ZP'!Q309)&gt;0,UPPER('ÚHRADOVÝ KATALOG VZP - ZP'!Q309),"")</f>
        <v/>
      </c>
      <c r="X305" s="19"/>
      <c r="Y305" s="19"/>
      <c r="Z305" s="33" t="str">
        <f>IF(LEN('ÚHRADOVÝ KATALOG VZP - ZP'!P309)&gt;0,UPPER('ÚHRADOVÝ KATALOG VZP - ZP'!P309),"")</f>
        <v/>
      </c>
      <c r="AA305" s="33"/>
      <c r="AB305" s="33" t="str">
        <f>IF(LEN('ÚHRADOVÝ KATALOG VZP - ZP'!K309)&gt;0,UPPER('ÚHRADOVÝ KATALOG VZP - ZP'!K309),"")</f>
        <v/>
      </c>
      <c r="AC305" s="19" t="str">
        <f>IF(LEN('ÚHRADOVÝ KATALOG VZP - ZP'!L309)&gt;0,UPPER('ÚHRADOVÝ KATALOG VZP - ZP'!L309),"")</f>
        <v/>
      </c>
      <c r="AD305" s="19" t="str">
        <f>IF(LEN('ÚHRADOVÝ KATALOG VZP - ZP'!J309)&gt;0,UPPER('ÚHRADOVÝ KATALOG VZP - ZP'!J309),"")</f>
        <v/>
      </c>
      <c r="AE305" s="33"/>
      <c r="AF305" s="33"/>
      <c r="AG305" s="33" t="str">
        <f>IF(LEN('ÚHRADOVÝ KATALOG VZP - ZP'!M309)&gt;0,UPPER('ÚHRADOVÝ KATALOG VZP - ZP'!M309),"")</f>
        <v/>
      </c>
      <c r="AH305" s="33"/>
      <c r="AI305" s="33"/>
      <c r="AJ305" s="33"/>
    </row>
    <row r="306" spans="1:36" s="18" customFormat="1" x14ac:dyDescent="0.2">
      <c r="A306" s="33" t="str">
        <f>IF('VZP - KONTROLA'!R310="NE",IF(LEN('ÚHRADOVÝ KATALOG VZP - ZP'!B310)=0,UPPER('ÚHRADOVÝ KATALOG VZP - ZP'!A310),UPPER('ÚHRADOVÝ KATALOG VZP - ZP'!B310)),"")</f>
        <v/>
      </c>
      <c r="B306" s="33" t="str">
        <f>IF(LEN('ÚHRADOVÝ KATALOG VZP - ZP'!C310)&gt;0,UPPER(SUBSTITUTE('ÚHRADOVÝ KATALOG VZP - ZP'!C310,CHAR(10)," ")),"")</f>
        <v/>
      </c>
      <c r="C306" s="33" t="str">
        <f>IF(LEN('ÚHRADOVÝ KATALOG VZP - ZP'!D310)&gt;0,UPPER(SUBSTITUTE('ÚHRADOVÝ KATALOG VZP - ZP'!D310,CHAR(10)," ")),"")</f>
        <v/>
      </c>
      <c r="D306" s="33" t="str">
        <f>IF(LEN('ÚHRADOVÝ KATALOG VZP - ZP'!F310)&gt;0,UPPER('ÚHRADOVÝ KATALOG VZP - ZP'!F310),"")</f>
        <v/>
      </c>
      <c r="E306" s="33" t="str">
        <f>IF(LEN('ÚHRADOVÝ KATALOG VZP - ZP'!E310)&gt;0,UPPER('ÚHRADOVÝ KATALOG VZP - ZP'!E310),"")</f>
        <v/>
      </c>
      <c r="F306" s="33" t="str">
        <f>IF(LEN('ÚHRADOVÝ KATALOG VZP - ZP'!G310)&gt;0,UPPER('ÚHRADOVÝ KATALOG VZP - ZP'!G310),"")</f>
        <v/>
      </c>
      <c r="G306" s="33" t="str">
        <f>IF(LEN('ÚHRADOVÝ KATALOG VZP - ZP'!H310)&gt;0,UPPER('ÚHRADOVÝ KATALOG VZP - ZP'!H310),"")</f>
        <v/>
      </c>
      <c r="H306" s="33" t="str">
        <f>IF(LEN('ÚHRADOVÝ KATALOG VZP - ZP'!I310)&gt;0,UPPER('ÚHRADOVÝ KATALOG VZP - ZP'!I310),"")</f>
        <v/>
      </c>
      <c r="I306" s="19" t="str">
        <f>IF(LEN(KL!N306)&gt;0,ROUND(UPPER(KL!N306),2),"")</f>
        <v/>
      </c>
      <c r="J306" s="19" t="str">
        <f>IF('ÚHRADOVÝ KATALOG VZP - ZP'!N310&gt;0,ROUND(UPPER('ÚHRADOVÝ KATALOG VZP - ZP'!N310),2),"")</f>
        <v/>
      </c>
      <c r="K306" s="19"/>
      <c r="L306" s="33"/>
      <c r="M306" s="33"/>
      <c r="N306" s="33"/>
      <c r="O306" s="19"/>
      <c r="P306" s="33"/>
      <c r="Q306" s="33"/>
      <c r="R306" s="33"/>
      <c r="S306" s="33"/>
      <c r="T306" s="33" t="str">
        <f>IF(LEN(KL!P306)&gt;0,UPPER(KL!P306),"")</f>
        <v/>
      </c>
      <c r="U306" s="33"/>
      <c r="V306" s="19"/>
      <c r="W306" s="33" t="str">
        <f>IF(LEN('ÚHRADOVÝ KATALOG VZP - ZP'!Q310)&gt;0,UPPER('ÚHRADOVÝ KATALOG VZP - ZP'!Q310),"")</f>
        <v/>
      </c>
      <c r="X306" s="19"/>
      <c r="Y306" s="19"/>
      <c r="Z306" s="33" t="str">
        <f>IF(LEN('ÚHRADOVÝ KATALOG VZP - ZP'!P310)&gt;0,UPPER('ÚHRADOVÝ KATALOG VZP - ZP'!P310),"")</f>
        <v/>
      </c>
      <c r="AA306" s="33"/>
      <c r="AB306" s="33" t="str">
        <f>IF(LEN('ÚHRADOVÝ KATALOG VZP - ZP'!K310)&gt;0,UPPER('ÚHRADOVÝ KATALOG VZP - ZP'!K310),"")</f>
        <v/>
      </c>
      <c r="AC306" s="19" t="str">
        <f>IF(LEN('ÚHRADOVÝ KATALOG VZP - ZP'!L310)&gt;0,UPPER('ÚHRADOVÝ KATALOG VZP - ZP'!L310),"")</f>
        <v/>
      </c>
      <c r="AD306" s="19" t="str">
        <f>IF(LEN('ÚHRADOVÝ KATALOG VZP - ZP'!J310)&gt;0,UPPER('ÚHRADOVÝ KATALOG VZP - ZP'!J310),"")</f>
        <v/>
      </c>
      <c r="AE306" s="33"/>
      <c r="AF306" s="33"/>
      <c r="AG306" s="33" t="str">
        <f>IF(LEN('ÚHRADOVÝ KATALOG VZP - ZP'!M310)&gt;0,UPPER('ÚHRADOVÝ KATALOG VZP - ZP'!M310),"")</f>
        <v/>
      </c>
      <c r="AH306" s="33"/>
      <c r="AI306" s="33"/>
      <c r="AJ306" s="33"/>
    </row>
    <row r="307" spans="1:36" s="18" customFormat="1" x14ac:dyDescent="0.2">
      <c r="A307" s="33" t="str">
        <f>IF('VZP - KONTROLA'!R311="NE",IF(LEN('ÚHRADOVÝ KATALOG VZP - ZP'!B311)=0,UPPER('ÚHRADOVÝ KATALOG VZP - ZP'!A311),UPPER('ÚHRADOVÝ KATALOG VZP - ZP'!B311)),"")</f>
        <v/>
      </c>
      <c r="B307" s="33" t="str">
        <f>IF(LEN('ÚHRADOVÝ KATALOG VZP - ZP'!C311)&gt;0,UPPER(SUBSTITUTE('ÚHRADOVÝ KATALOG VZP - ZP'!C311,CHAR(10)," ")),"")</f>
        <v/>
      </c>
      <c r="C307" s="33" t="str">
        <f>IF(LEN('ÚHRADOVÝ KATALOG VZP - ZP'!D311)&gt;0,UPPER(SUBSTITUTE('ÚHRADOVÝ KATALOG VZP - ZP'!D311,CHAR(10)," ")),"")</f>
        <v/>
      </c>
      <c r="D307" s="33" t="str">
        <f>IF(LEN('ÚHRADOVÝ KATALOG VZP - ZP'!F311)&gt;0,UPPER('ÚHRADOVÝ KATALOG VZP - ZP'!F311),"")</f>
        <v/>
      </c>
      <c r="E307" s="33" t="str">
        <f>IF(LEN('ÚHRADOVÝ KATALOG VZP - ZP'!E311)&gt;0,UPPER('ÚHRADOVÝ KATALOG VZP - ZP'!E311),"")</f>
        <v/>
      </c>
      <c r="F307" s="33" t="str">
        <f>IF(LEN('ÚHRADOVÝ KATALOG VZP - ZP'!G311)&gt;0,UPPER('ÚHRADOVÝ KATALOG VZP - ZP'!G311),"")</f>
        <v/>
      </c>
      <c r="G307" s="33" t="str">
        <f>IF(LEN('ÚHRADOVÝ KATALOG VZP - ZP'!H311)&gt;0,UPPER('ÚHRADOVÝ KATALOG VZP - ZP'!H311),"")</f>
        <v/>
      </c>
      <c r="H307" s="33" t="str">
        <f>IF(LEN('ÚHRADOVÝ KATALOG VZP - ZP'!I311)&gt;0,UPPER('ÚHRADOVÝ KATALOG VZP - ZP'!I311),"")</f>
        <v/>
      </c>
      <c r="I307" s="19" t="str">
        <f>IF(LEN(KL!N307)&gt;0,ROUND(UPPER(KL!N307),2),"")</f>
        <v/>
      </c>
      <c r="J307" s="19" t="str">
        <f>IF('ÚHRADOVÝ KATALOG VZP - ZP'!N311&gt;0,ROUND(UPPER('ÚHRADOVÝ KATALOG VZP - ZP'!N311),2),"")</f>
        <v/>
      </c>
      <c r="K307" s="19"/>
      <c r="L307" s="33"/>
      <c r="M307" s="33"/>
      <c r="N307" s="33"/>
      <c r="O307" s="19"/>
      <c r="P307" s="33"/>
      <c r="Q307" s="33"/>
      <c r="R307" s="33"/>
      <c r="S307" s="33"/>
      <c r="T307" s="33" t="str">
        <f>IF(LEN(KL!P307)&gt;0,UPPER(KL!P307),"")</f>
        <v/>
      </c>
      <c r="U307" s="33"/>
      <c r="V307" s="19"/>
      <c r="W307" s="33" t="str">
        <f>IF(LEN('ÚHRADOVÝ KATALOG VZP - ZP'!Q311)&gt;0,UPPER('ÚHRADOVÝ KATALOG VZP - ZP'!Q311),"")</f>
        <v/>
      </c>
      <c r="X307" s="19"/>
      <c r="Y307" s="19"/>
      <c r="Z307" s="33" t="str">
        <f>IF(LEN('ÚHRADOVÝ KATALOG VZP - ZP'!P311)&gt;0,UPPER('ÚHRADOVÝ KATALOG VZP - ZP'!P311),"")</f>
        <v/>
      </c>
      <c r="AA307" s="33"/>
      <c r="AB307" s="33" t="str">
        <f>IF(LEN('ÚHRADOVÝ KATALOG VZP - ZP'!K311)&gt;0,UPPER('ÚHRADOVÝ KATALOG VZP - ZP'!K311),"")</f>
        <v/>
      </c>
      <c r="AC307" s="19" t="str">
        <f>IF(LEN('ÚHRADOVÝ KATALOG VZP - ZP'!L311)&gt;0,UPPER('ÚHRADOVÝ KATALOG VZP - ZP'!L311),"")</f>
        <v/>
      </c>
      <c r="AD307" s="19" t="str">
        <f>IF(LEN('ÚHRADOVÝ KATALOG VZP - ZP'!J311)&gt;0,UPPER('ÚHRADOVÝ KATALOG VZP - ZP'!J311),"")</f>
        <v/>
      </c>
      <c r="AE307" s="33"/>
      <c r="AF307" s="33"/>
      <c r="AG307" s="33" t="str">
        <f>IF(LEN('ÚHRADOVÝ KATALOG VZP - ZP'!M311)&gt;0,UPPER('ÚHRADOVÝ KATALOG VZP - ZP'!M311),"")</f>
        <v/>
      </c>
      <c r="AH307" s="33"/>
      <c r="AI307" s="33"/>
      <c r="AJ307" s="33"/>
    </row>
    <row r="308" spans="1:36" s="18" customFormat="1" x14ac:dyDescent="0.2">
      <c r="A308" s="33" t="str">
        <f>IF('VZP - KONTROLA'!R312="NE",IF(LEN('ÚHRADOVÝ KATALOG VZP - ZP'!B312)=0,UPPER('ÚHRADOVÝ KATALOG VZP - ZP'!A312),UPPER('ÚHRADOVÝ KATALOG VZP - ZP'!B312)),"")</f>
        <v/>
      </c>
      <c r="B308" s="33" t="str">
        <f>IF(LEN('ÚHRADOVÝ KATALOG VZP - ZP'!C312)&gt;0,UPPER(SUBSTITUTE('ÚHRADOVÝ KATALOG VZP - ZP'!C312,CHAR(10)," ")),"")</f>
        <v/>
      </c>
      <c r="C308" s="33" t="str">
        <f>IF(LEN('ÚHRADOVÝ KATALOG VZP - ZP'!D312)&gt;0,UPPER(SUBSTITUTE('ÚHRADOVÝ KATALOG VZP - ZP'!D312,CHAR(10)," ")),"")</f>
        <v/>
      </c>
      <c r="D308" s="33" t="str">
        <f>IF(LEN('ÚHRADOVÝ KATALOG VZP - ZP'!F312)&gt;0,UPPER('ÚHRADOVÝ KATALOG VZP - ZP'!F312),"")</f>
        <v/>
      </c>
      <c r="E308" s="33" t="str">
        <f>IF(LEN('ÚHRADOVÝ KATALOG VZP - ZP'!E312)&gt;0,UPPER('ÚHRADOVÝ KATALOG VZP - ZP'!E312),"")</f>
        <v/>
      </c>
      <c r="F308" s="33" t="str">
        <f>IF(LEN('ÚHRADOVÝ KATALOG VZP - ZP'!G312)&gt;0,UPPER('ÚHRADOVÝ KATALOG VZP - ZP'!G312),"")</f>
        <v/>
      </c>
      <c r="G308" s="33" t="str">
        <f>IF(LEN('ÚHRADOVÝ KATALOG VZP - ZP'!H312)&gt;0,UPPER('ÚHRADOVÝ KATALOG VZP - ZP'!H312),"")</f>
        <v/>
      </c>
      <c r="H308" s="33" t="str">
        <f>IF(LEN('ÚHRADOVÝ KATALOG VZP - ZP'!I312)&gt;0,UPPER('ÚHRADOVÝ KATALOG VZP - ZP'!I312),"")</f>
        <v/>
      </c>
      <c r="I308" s="19" t="str">
        <f>IF(LEN(KL!N308)&gt;0,ROUND(UPPER(KL!N308),2),"")</f>
        <v/>
      </c>
      <c r="J308" s="19" t="str">
        <f>IF('ÚHRADOVÝ KATALOG VZP - ZP'!N312&gt;0,ROUND(UPPER('ÚHRADOVÝ KATALOG VZP - ZP'!N312),2),"")</f>
        <v/>
      </c>
      <c r="K308" s="19"/>
      <c r="L308" s="33"/>
      <c r="M308" s="33"/>
      <c r="N308" s="33"/>
      <c r="O308" s="19"/>
      <c r="P308" s="33"/>
      <c r="Q308" s="33"/>
      <c r="R308" s="33"/>
      <c r="S308" s="33"/>
      <c r="T308" s="33" t="str">
        <f>IF(LEN(KL!P308)&gt;0,UPPER(KL!P308),"")</f>
        <v/>
      </c>
      <c r="U308" s="33"/>
      <c r="V308" s="19"/>
      <c r="W308" s="33" t="str">
        <f>IF(LEN('ÚHRADOVÝ KATALOG VZP - ZP'!Q312)&gt;0,UPPER('ÚHRADOVÝ KATALOG VZP - ZP'!Q312),"")</f>
        <v/>
      </c>
      <c r="X308" s="19"/>
      <c r="Y308" s="19"/>
      <c r="Z308" s="33" t="str">
        <f>IF(LEN('ÚHRADOVÝ KATALOG VZP - ZP'!P312)&gt;0,UPPER('ÚHRADOVÝ KATALOG VZP - ZP'!P312),"")</f>
        <v/>
      </c>
      <c r="AA308" s="33"/>
      <c r="AB308" s="33" t="str">
        <f>IF(LEN('ÚHRADOVÝ KATALOG VZP - ZP'!K312)&gt;0,UPPER('ÚHRADOVÝ KATALOG VZP - ZP'!K312),"")</f>
        <v/>
      </c>
      <c r="AC308" s="19" t="str">
        <f>IF(LEN('ÚHRADOVÝ KATALOG VZP - ZP'!L312)&gt;0,UPPER('ÚHRADOVÝ KATALOG VZP - ZP'!L312),"")</f>
        <v/>
      </c>
      <c r="AD308" s="19" t="str">
        <f>IF(LEN('ÚHRADOVÝ KATALOG VZP - ZP'!J312)&gt;0,UPPER('ÚHRADOVÝ KATALOG VZP - ZP'!J312),"")</f>
        <v/>
      </c>
      <c r="AE308" s="33"/>
      <c r="AF308" s="33"/>
      <c r="AG308" s="33" t="str">
        <f>IF(LEN('ÚHRADOVÝ KATALOG VZP - ZP'!M312)&gt;0,UPPER('ÚHRADOVÝ KATALOG VZP - ZP'!M312),"")</f>
        <v/>
      </c>
      <c r="AH308" s="33"/>
      <c r="AI308" s="33"/>
      <c r="AJ308" s="33"/>
    </row>
    <row r="309" spans="1:36" s="18" customFormat="1" x14ac:dyDescent="0.2">
      <c r="A309" s="33" t="str">
        <f>IF('VZP - KONTROLA'!R313="NE",IF(LEN('ÚHRADOVÝ KATALOG VZP - ZP'!B313)=0,UPPER('ÚHRADOVÝ KATALOG VZP - ZP'!A313),UPPER('ÚHRADOVÝ KATALOG VZP - ZP'!B313)),"")</f>
        <v/>
      </c>
      <c r="B309" s="33" t="str">
        <f>IF(LEN('ÚHRADOVÝ KATALOG VZP - ZP'!C313)&gt;0,UPPER(SUBSTITUTE('ÚHRADOVÝ KATALOG VZP - ZP'!C313,CHAR(10)," ")),"")</f>
        <v/>
      </c>
      <c r="C309" s="33" t="str">
        <f>IF(LEN('ÚHRADOVÝ KATALOG VZP - ZP'!D313)&gt;0,UPPER(SUBSTITUTE('ÚHRADOVÝ KATALOG VZP - ZP'!D313,CHAR(10)," ")),"")</f>
        <v/>
      </c>
      <c r="D309" s="33" t="str">
        <f>IF(LEN('ÚHRADOVÝ KATALOG VZP - ZP'!F313)&gt;0,UPPER('ÚHRADOVÝ KATALOG VZP - ZP'!F313),"")</f>
        <v/>
      </c>
      <c r="E309" s="33" t="str">
        <f>IF(LEN('ÚHRADOVÝ KATALOG VZP - ZP'!E313)&gt;0,UPPER('ÚHRADOVÝ KATALOG VZP - ZP'!E313),"")</f>
        <v/>
      </c>
      <c r="F309" s="33" t="str">
        <f>IF(LEN('ÚHRADOVÝ KATALOG VZP - ZP'!G313)&gt;0,UPPER('ÚHRADOVÝ KATALOG VZP - ZP'!G313),"")</f>
        <v/>
      </c>
      <c r="G309" s="33" t="str">
        <f>IF(LEN('ÚHRADOVÝ KATALOG VZP - ZP'!H313)&gt;0,UPPER('ÚHRADOVÝ KATALOG VZP - ZP'!H313),"")</f>
        <v/>
      </c>
      <c r="H309" s="33" t="str">
        <f>IF(LEN('ÚHRADOVÝ KATALOG VZP - ZP'!I313)&gt;0,UPPER('ÚHRADOVÝ KATALOG VZP - ZP'!I313),"")</f>
        <v/>
      </c>
      <c r="I309" s="19" t="str">
        <f>IF(LEN(KL!N309)&gt;0,ROUND(UPPER(KL!N309),2),"")</f>
        <v/>
      </c>
      <c r="J309" s="19" t="str">
        <f>IF('ÚHRADOVÝ KATALOG VZP - ZP'!N313&gt;0,ROUND(UPPER('ÚHRADOVÝ KATALOG VZP - ZP'!N313),2),"")</f>
        <v/>
      </c>
      <c r="K309" s="19"/>
      <c r="L309" s="33"/>
      <c r="M309" s="33"/>
      <c r="N309" s="33"/>
      <c r="O309" s="19"/>
      <c r="P309" s="33"/>
      <c r="Q309" s="33"/>
      <c r="R309" s="33"/>
      <c r="S309" s="33"/>
      <c r="T309" s="33" t="str">
        <f>IF(LEN(KL!P309)&gt;0,UPPER(KL!P309),"")</f>
        <v/>
      </c>
      <c r="U309" s="33"/>
      <c r="V309" s="19"/>
      <c r="W309" s="33" t="str">
        <f>IF(LEN('ÚHRADOVÝ KATALOG VZP - ZP'!Q313)&gt;0,UPPER('ÚHRADOVÝ KATALOG VZP - ZP'!Q313),"")</f>
        <v/>
      </c>
      <c r="X309" s="19"/>
      <c r="Y309" s="19"/>
      <c r="Z309" s="33" t="str">
        <f>IF(LEN('ÚHRADOVÝ KATALOG VZP - ZP'!P313)&gt;0,UPPER('ÚHRADOVÝ KATALOG VZP - ZP'!P313),"")</f>
        <v/>
      </c>
      <c r="AA309" s="33"/>
      <c r="AB309" s="33" t="str">
        <f>IF(LEN('ÚHRADOVÝ KATALOG VZP - ZP'!K313)&gt;0,UPPER('ÚHRADOVÝ KATALOG VZP - ZP'!K313),"")</f>
        <v/>
      </c>
      <c r="AC309" s="19" t="str">
        <f>IF(LEN('ÚHRADOVÝ KATALOG VZP - ZP'!L313)&gt;0,UPPER('ÚHRADOVÝ KATALOG VZP - ZP'!L313),"")</f>
        <v/>
      </c>
      <c r="AD309" s="19" t="str">
        <f>IF(LEN('ÚHRADOVÝ KATALOG VZP - ZP'!J313)&gt;0,UPPER('ÚHRADOVÝ KATALOG VZP - ZP'!J313),"")</f>
        <v/>
      </c>
      <c r="AE309" s="33"/>
      <c r="AF309" s="33"/>
      <c r="AG309" s="33" t="str">
        <f>IF(LEN('ÚHRADOVÝ KATALOG VZP - ZP'!M313)&gt;0,UPPER('ÚHRADOVÝ KATALOG VZP - ZP'!M313),"")</f>
        <v/>
      </c>
      <c r="AH309" s="33"/>
      <c r="AI309" s="33"/>
      <c r="AJ309" s="33"/>
    </row>
    <row r="310" spans="1:36" s="18" customFormat="1" x14ac:dyDescent="0.2">
      <c r="A310" s="33" t="str">
        <f>IF('VZP - KONTROLA'!R314="NE",IF(LEN('ÚHRADOVÝ KATALOG VZP - ZP'!B314)=0,UPPER('ÚHRADOVÝ KATALOG VZP - ZP'!A314),UPPER('ÚHRADOVÝ KATALOG VZP - ZP'!B314)),"")</f>
        <v/>
      </c>
      <c r="B310" s="33" t="str">
        <f>IF(LEN('ÚHRADOVÝ KATALOG VZP - ZP'!C314)&gt;0,UPPER(SUBSTITUTE('ÚHRADOVÝ KATALOG VZP - ZP'!C314,CHAR(10)," ")),"")</f>
        <v/>
      </c>
      <c r="C310" s="33" t="str">
        <f>IF(LEN('ÚHRADOVÝ KATALOG VZP - ZP'!D314)&gt;0,UPPER(SUBSTITUTE('ÚHRADOVÝ KATALOG VZP - ZP'!D314,CHAR(10)," ")),"")</f>
        <v/>
      </c>
      <c r="D310" s="33" t="str">
        <f>IF(LEN('ÚHRADOVÝ KATALOG VZP - ZP'!F314)&gt;0,UPPER('ÚHRADOVÝ KATALOG VZP - ZP'!F314),"")</f>
        <v/>
      </c>
      <c r="E310" s="33" t="str">
        <f>IF(LEN('ÚHRADOVÝ KATALOG VZP - ZP'!E314)&gt;0,UPPER('ÚHRADOVÝ KATALOG VZP - ZP'!E314),"")</f>
        <v/>
      </c>
      <c r="F310" s="33" t="str">
        <f>IF(LEN('ÚHRADOVÝ KATALOG VZP - ZP'!G314)&gt;0,UPPER('ÚHRADOVÝ KATALOG VZP - ZP'!G314),"")</f>
        <v/>
      </c>
      <c r="G310" s="33" t="str">
        <f>IF(LEN('ÚHRADOVÝ KATALOG VZP - ZP'!H314)&gt;0,UPPER('ÚHRADOVÝ KATALOG VZP - ZP'!H314),"")</f>
        <v/>
      </c>
      <c r="H310" s="33" t="str">
        <f>IF(LEN('ÚHRADOVÝ KATALOG VZP - ZP'!I314)&gt;0,UPPER('ÚHRADOVÝ KATALOG VZP - ZP'!I314),"")</f>
        <v/>
      </c>
      <c r="I310" s="19" t="str">
        <f>IF(LEN(KL!N310)&gt;0,ROUND(UPPER(KL!N310),2),"")</f>
        <v/>
      </c>
      <c r="J310" s="19" t="str">
        <f>IF('ÚHRADOVÝ KATALOG VZP - ZP'!N314&gt;0,ROUND(UPPER('ÚHRADOVÝ KATALOG VZP - ZP'!N314),2),"")</f>
        <v/>
      </c>
      <c r="K310" s="19"/>
      <c r="L310" s="33"/>
      <c r="M310" s="33"/>
      <c r="N310" s="33"/>
      <c r="O310" s="19"/>
      <c r="P310" s="33"/>
      <c r="Q310" s="33"/>
      <c r="R310" s="33"/>
      <c r="S310" s="33"/>
      <c r="T310" s="33" t="str">
        <f>IF(LEN(KL!P310)&gt;0,UPPER(KL!P310),"")</f>
        <v/>
      </c>
      <c r="U310" s="33"/>
      <c r="V310" s="19"/>
      <c r="W310" s="33" t="str">
        <f>IF(LEN('ÚHRADOVÝ KATALOG VZP - ZP'!Q314)&gt;0,UPPER('ÚHRADOVÝ KATALOG VZP - ZP'!Q314),"")</f>
        <v/>
      </c>
      <c r="X310" s="19"/>
      <c r="Y310" s="19"/>
      <c r="Z310" s="33" t="str">
        <f>IF(LEN('ÚHRADOVÝ KATALOG VZP - ZP'!P314)&gt;0,UPPER('ÚHRADOVÝ KATALOG VZP - ZP'!P314),"")</f>
        <v/>
      </c>
      <c r="AA310" s="33"/>
      <c r="AB310" s="33" t="str">
        <f>IF(LEN('ÚHRADOVÝ KATALOG VZP - ZP'!K314)&gt;0,UPPER('ÚHRADOVÝ KATALOG VZP - ZP'!K314),"")</f>
        <v/>
      </c>
      <c r="AC310" s="19" t="str">
        <f>IF(LEN('ÚHRADOVÝ KATALOG VZP - ZP'!L314)&gt;0,UPPER('ÚHRADOVÝ KATALOG VZP - ZP'!L314),"")</f>
        <v/>
      </c>
      <c r="AD310" s="19" t="str">
        <f>IF(LEN('ÚHRADOVÝ KATALOG VZP - ZP'!J314)&gt;0,UPPER('ÚHRADOVÝ KATALOG VZP - ZP'!J314),"")</f>
        <v/>
      </c>
      <c r="AE310" s="33"/>
      <c r="AF310" s="33"/>
      <c r="AG310" s="33" t="str">
        <f>IF(LEN('ÚHRADOVÝ KATALOG VZP - ZP'!M314)&gt;0,UPPER('ÚHRADOVÝ KATALOG VZP - ZP'!M314),"")</f>
        <v/>
      </c>
      <c r="AH310" s="33"/>
      <c r="AI310" s="33"/>
      <c r="AJ310" s="33"/>
    </row>
    <row r="311" spans="1:36" s="18" customFormat="1" x14ac:dyDescent="0.2">
      <c r="A311" s="33" t="str">
        <f>IF('VZP - KONTROLA'!R315="NE",IF(LEN('ÚHRADOVÝ KATALOG VZP - ZP'!B315)=0,UPPER('ÚHRADOVÝ KATALOG VZP - ZP'!A315),UPPER('ÚHRADOVÝ KATALOG VZP - ZP'!B315)),"")</f>
        <v/>
      </c>
      <c r="B311" s="33" t="str">
        <f>IF(LEN('ÚHRADOVÝ KATALOG VZP - ZP'!C315)&gt;0,UPPER(SUBSTITUTE('ÚHRADOVÝ KATALOG VZP - ZP'!C315,CHAR(10)," ")),"")</f>
        <v/>
      </c>
      <c r="C311" s="33" t="str">
        <f>IF(LEN('ÚHRADOVÝ KATALOG VZP - ZP'!D315)&gt;0,UPPER(SUBSTITUTE('ÚHRADOVÝ KATALOG VZP - ZP'!D315,CHAR(10)," ")),"")</f>
        <v/>
      </c>
      <c r="D311" s="33" t="str">
        <f>IF(LEN('ÚHRADOVÝ KATALOG VZP - ZP'!F315)&gt;0,UPPER('ÚHRADOVÝ KATALOG VZP - ZP'!F315),"")</f>
        <v/>
      </c>
      <c r="E311" s="33" t="str">
        <f>IF(LEN('ÚHRADOVÝ KATALOG VZP - ZP'!E315)&gt;0,UPPER('ÚHRADOVÝ KATALOG VZP - ZP'!E315),"")</f>
        <v/>
      </c>
      <c r="F311" s="33" t="str">
        <f>IF(LEN('ÚHRADOVÝ KATALOG VZP - ZP'!G315)&gt;0,UPPER('ÚHRADOVÝ KATALOG VZP - ZP'!G315),"")</f>
        <v/>
      </c>
      <c r="G311" s="33" t="str">
        <f>IF(LEN('ÚHRADOVÝ KATALOG VZP - ZP'!H315)&gt;0,UPPER('ÚHRADOVÝ KATALOG VZP - ZP'!H315),"")</f>
        <v/>
      </c>
      <c r="H311" s="33" t="str">
        <f>IF(LEN('ÚHRADOVÝ KATALOG VZP - ZP'!I315)&gt;0,UPPER('ÚHRADOVÝ KATALOG VZP - ZP'!I315),"")</f>
        <v/>
      </c>
      <c r="I311" s="19" t="str">
        <f>IF(LEN(KL!N311)&gt;0,ROUND(UPPER(KL!N311),2),"")</f>
        <v/>
      </c>
      <c r="J311" s="19" t="str">
        <f>IF('ÚHRADOVÝ KATALOG VZP - ZP'!N315&gt;0,ROUND(UPPER('ÚHRADOVÝ KATALOG VZP - ZP'!N315),2),"")</f>
        <v/>
      </c>
      <c r="K311" s="19"/>
      <c r="L311" s="33"/>
      <c r="M311" s="33"/>
      <c r="N311" s="33"/>
      <c r="O311" s="19"/>
      <c r="P311" s="33"/>
      <c r="Q311" s="33"/>
      <c r="R311" s="33"/>
      <c r="S311" s="33"/>
      <c r="T311" s="33" t="str">
        <f>IF(LEN(KL!P311)&gt;0,UPPER(KL!P311),"")</f>
        <v/>
      </c>
      <c r="U311" s="33"/>
      <c r="V311" s="19"/>
      <c r="W311" s="33" t="str">
        <f>IF(LEN('ÚHRADOVÝ KATALOG VZP - ZP'!Q315)&gt;0,UPPER('ÚHRADOVÝ KATALOG VZP - ZP'!Q315),"")</f>
        <v/>
      </c>
      <c r="X311" s="19"/>
      <c r="Y311" s="19"/>
      <c r="Z311" s="33" t="str">
        <f>IF(LEN('ÚHRADOVÝ KATALOG VZP - ZP'!P315)&gt;0,UPPER('ÚHRADOVÝ KATALOG VZP - ZP'!P315),"")</f>
        <v/>
      </c>
      <c r="AA311" s="33"/>
      <c r="AB311" s="33" t="str">
        <f>IF(LEN('ÚHRADOVÝ KATALOG VZP - ZP'!K315)&gt;0,UPPER('ÚHRADOVÝ KATALOG VZP - ZP'!K315),"")</f>
        <v/>
      </c>
      <c r="AC311" s="19" t="str">
        <f>IF(LEN('ÚHRADOVÝ KATALOG VZP - ZP'!L315)&gt;0,UPPER('ÚHRADOVÝ KATALOG VZP - ZP'!L315),"")</f>
        <v/>
      </c>
      <c r="AD311" s="19" t="str">
        <f>IF(LEN('ÚHRADOVÝ KATALOG VZP - ZP'!J315)&gt;0,UPPER('ÚHRADOVÝ KATALOG VZP - ZP'!J315),"")</f>
        <v/>
      </c>
      <c r="AE311" s="33"/>
      <c r="AF311" s="33"/>
      <c r="AG311" s="33" t="str">
        <f>IF(LEN('ÚHRADOVÝ KATALOG VZP - ZP'!M315)&gt;0,UPPER('ÚHRADOVÝ KATALOG VZP - ZP'!M315),"")</f>
        <v/>
      </c>
      <c r="AH311" s="33"/>
      <c r="AI311" s="33"/>
      <c r="AJ311" s="33"/>
    </row>
    <row r="312" spans="1:36" s="18" customFormat="1" x14ac:dyDescent="0.2">
      <c r="A312" s="33" t="str">
        <f>IF('VZP - KONTROLA'!R316="NE",IF(LEN('ÚHRADOVÝ KATALOG VZP - ZP'!B316)=0,UPPER('ÚHRADOVÝ KATALOG VZP - ZP'!A316),UPPER('ÚHRADOVÝ KATALOG VZP - ZP'!B316)),"")</f>
        <v/>
      </c>
      <c r="B312" s="33" t="str">
        <f>IF(LEN('ÚHRADOVÝ KATALOG VZP - ZP'!C316)&gt;0,UPPER(SUBSTITUTE('ÚHRADOVÝ KATALOG VZP - ZP'!C316,CHAR(10)," ")),"")</f>
        <v/>
      </c>
      <c r="C312" s="33" t="str">
        <f>IF(LEN('ÚHRADOVÝ KATALOG VZP - ZP'!D316)&gt;0,UPPER(SUBSTITUTE('ÚHRADOVÝ KATALOG VZP - ZP'!D316,CHAR(10)," ")),"")</f>
        <v/>
      </c>
      <c r="D312" s="33" t="str">
        <f>IF(LEN('ÚHRADOVÝ KATALOG VZP - ZP'!F316)&gt;0,UPPER('ÚHRADOVÝ KATALOG VZP - ZP'!F316),"")</f>
        <v/>
      </c>
      <c r="E312" s="33" t="str">
        <f>IF(LEN('ÚHRADOVÝ KATALOG VZP - ZP'!E316)&gt;0,UPPER('ÚHRADOVÝ KATALOG VZP - ZP'!E316),"")</f>
        <v/>
      </c>
      <c r="F312" s="33" t="str">
        <f>IF(LEN('ÚHRADOVÝ KATALOG VZP - ZP'!G316)&gt;0,UPPER('ÚHRADOVÝ KATALOG VZP - ZP'!G316),"")</f>
        <v/>
      </c>
      <c r="G312" s="33" t="str">
        <f>IF(LEN('ÚHRADOVÝ KATALOG VZP - ZP'!H316)&gt;0,UPPER('ÚHRADOVÝ KATALOG VZP - ZP'!H316),"")</f>
        <v/>
      </c>
      <c r="H312" s="33" t="str">
        <f>IF(LEN('ÚHRADOVÝ KATALOG VZP - ZP'!I316)&gt;0,UPPER('ÚHRADOVÝ KATALOG VZP - ZP'!I316),"")</f>
        <v/>
      </c>
      <c r="I312" s="19" t="str">
        <f>IF(LEN(KL!N312)&gt;0,ROUND(UPPER(KL!N312),2),"")</f>
        <v/>
      </c>
      <c r="J312" s="19" t="str">
        <f>IF('ÚHRADOVÝ KATALOG VZP - ZP'!N316&gt;0,ROUND(UPPER('ÚHRADOVÝ KATALOG VZP - ZP'!N316),2),"")</f>
        <v/>
      </c>
      <c r="K312" s="19"/>
      <c r="L312" s="33"/>
      <c r="M312" s="33"/>
      <c r="N312" s="33"/>
      <c r="O312" s="19"/>
      <c r="P312" s="33"/>
      <c r="Q312" s="33"/>
      <c r="R312" s="33"/>
      <c r="S312" s="33"/>
      <c r="T312" s="33" t="str">
        <f>IF(LEN(KL!P312)&gt;0,UPPER(KL!P312),"")</f>
        <v/>
      </c>
      <c r="U312" s="33"/>
      <c r="V312" s="19"/>
      <c r="W312" s="33" t="str">
        <f>IF(LEN('ÚHRADOVÝ KATALOG VZP - ZP'!Q316)&gt;0,UPPER('ÚHRADOVÝ KATALOG VZP - ZP'!Q316),"")</f>
        <v/>
      </c>
      <c r="X312" s="19"/>
      <c r="Y312" s="19"/>
      <c r="Z312" s="33" t="str">
        <f>IF(LEN('ÚHRADOVÝ KATALOG VZP - ZP'!P316)&gt;0,UPPER('ÚHRADOVÝ KATALOG VZP - ZP'!P316),"")</f>
        <v/>
      </c>
      <c r="AA312" s="33"/>
      <c r="AB312" s="33" t="str">
        <f>IF(LEN('ÚHRADOVÝ KATALOG VZP - ZP'!K316)&gt;0,UPPER('ÚHRADOVÝ KATALOG VZP - ZP'!K316),"")</f>
        <v/>
      </c>
      <c r="AC312" s="19" t="str">
        <f>IF(LEN('ÚHRADOVÝ KATALOG VZP - ZP'!L316)&gt;0,UPPER('ÚHRADOVÝ KATALOG VZP - ZP'!L316),"")</f>
        <v/>
      </c>
      <c r="AD312" s="19" t="str">
        <f>IF(LEN('ÚHRADOVÝ KATALOG VZP - ZP'!J316)&gt;0,UPPER('ÚHRADOVÝ KATALOG VZP - ZP'!J316),"")</f>
        <v/>
      </c>
      <c r="AE312" s="33"/>
      <c r="AF312" s="33"/>
      <c r="AG312" s="33" t="str">
        <f>IF(LEN('ÚHRADOVÝ KATALOG VZP - ZP'!M316)&gt;0,UPPER('ÚHRADOVÝ KATALOG VZP - ZP'!M316),"")</f>
        <v/>
      </c>
      <c r="AH312" s="33"/>
      <c r="AI312" s="33"/>
      <c r="AJ312" s="33"/>
    </row>
    <row r="313" spans="1:36" s="18" customFormat="1" x14ac:dyDescent="0.2">
      <c r="A313" s="33" t="str">
        <f>IF('VZP - KONTROLA'!R317="NE",IF(LEN('ÚHRADOVÝ KATALOG VZP - ZP'!B317)=0,UPPER('ÚHRADOVÝ KATALOG VZP - ZP'!A317),UPPER('ÚHRADOVÝ KATALOG VZP - ZP'!B317)),"")</f>
        <v/>
      </c>
      <c r="B313" s="33" t="str">
        <f>IF(LEN('ÚHRADOVÝ KATALOG VZP - ZP'!C317)&gt;0,UPPER(SUBSTITUTE('ÚHRADOVÝ KATALOG VZP - ZP'!C317,CHAR(10)," ")),"")</f>
        <v/>
      </c>
      <c r="C313" s="33" t="str">
        <f>IF(LEN('ÚHRADOVÝ KATALOG VZP - ZP'!D317)&gt;0,UPPER(SUBSTITUTE('ÚHRADOVÝ KATALOG VZP - ZP'!D317,CHAR(10)," ")),"")</f>
        <v/>
      </c>
      <c r="D313" s="33" t="str">
        <f>IF(LEN('ÚHRADOVÝ KATALOG VZP - ZP'!F317)&gt;0,UPPER('ÚHRADOVÝ KATALOG VZP - ZP'!F317),"")</f>
        <v/>
      </c>
      <c r="E313" s="33" t="str">
        <f>IF(LEN('ÚHRADOVÝ KATALOG VZP - ZP'!E317)&gt;0,UPPER('ÚHRADOVÝ KATALOG VZP - ZP'!E317),"")</f>
        <v/>
      </c>
      <c r="F313" s="33" t="str">
        <f>IF(LEN('ÚHRADOVÝ KATALOG VZP - ZP'!G317)&gt;0,UPPER('ÚHRADOVÝ KATALOG VZP - ZP'!G317),"")</f>
        <v/>
      </c>
      <c r="G313" s="33" t="str">
        <f>IF(LEN('ÚHRADOVÝ KATALOG VZP - ZP'!H317)&gt;0,UPPER('ÚHRADOVÝ KATALOG VZP - ZP'!H317),"")</f>
        <v/>
      </c>
      <c r="H313" s="33" t="str">
        <f>IF(LEN('ÚHRADOVÝ KATALOG VZP - ZP'!I317)&gt;0,UPPER('ÚHRADOVÝ KATALOG VZP - ZP'!I317),"")</f>
        <v/>
      </c>
      <c r="I313" s="19" t="str">
        <f>IF(LEN(KL!N313)&gt;0,ROUND(UPPER(KL!N313),2),"")</f>
        <v/>
      </c>
      <c r="J313" s="19" t="str">
        <f>IF('ÚHRADOVÝ KATALOG VZP - ZP'!N317&gt;0,ROUND(UPPER('ÚHRADOVÝ KATALOG VZP - ZP'!N317),2),"")</f>
        <v/>
      </c>
      <c r="K313" s="19"/>
      <c r="L313" s="33"/>
      <c r="M313" s="33"/>
      <c r="N313" s="33"/>
      <c r="O313" s="19"/>
      <c r="P313" s="33"/>
      <c r="Q313" s="33"/>
      <c r="R313" s="33"/>
      <c r="S313" s="33"/>
      <c r="T313" s="33" t="str">
        <f>IF(LEN(KL!P313)&gt;0,UPPER(KL!P313),"")</f>
        <v/>
      </c>
      <c r="U313" s="33"/>
      <c r="V313" s="19"/>
      <c r="W313" s="33" t="str">
        <f>IF(LEN('ÚHRADOVÝ KATALOG VZP - ZP'!Q317)&gt;0,UPPER('ÚHRADOVÝ KATALOG VZP - ZP'!Q317),"")</f>
        <v/>
      </c>
      <c r="X313" s="19"/>
      <c r="Y313" s="19"/>
      <c r="Z313" s="33" t="str">
        <f>IF(LEN('ÚHRADOVÝ KATALOG VZP - ZP'!P317)&gt;0,UPPER('ÚHRADOVÝ KATALOG VZP - ZP'!P317),"")</f>
        <v/>
      </c>
      <c r="AA313" s="33"/>
      <c r="AB313" s="33" t="str">
        <f>IF(LEN('ÚHRADOVÝ KATALOG VZP - ZP'!K317)&gt;0,UPPER('ÚHRADOVÝ KATALOG VZP - ZP'!K317),"")</f>
        <v/>
      </c>
      <c r="AC313" s="19" t="str">
        <f>IF(LEN('ÚHRADOVÝ KATALOG VZP - ZP'!L317)&gt;0,UPPER('ÚHRADOVÝ KATALOG VZP - ZP'!L317),"")</f>
        <v/>
      </c>
      <c r="AD313" s="19" t="str">
        <f>IF(LEN('ÚHRADOVÝ KATALOG VZP - ZP'!J317)&gt;0,UPPER('ÚHRADOVÝ KATALOG VZP - ZP'!J317),"")</f>
        <v/>
      </c>
      <c r="AE313" s="33"/>
      <c r="AF313" s="33"/>
      <c r="AG313" s="33" t="str">
        <f>IF(LEN('ÚHRADOVÝ KATALOG VZP - ZP'!M317)&gt;0,UPPER('ÚHRADOVÝ KATALOG VZP - ZP'!M317),"")</f>
        <v/>
      </c>
      <c r="AH313" s="33"/>
      <c r="AI313" s="33"/>
      <c r="AJ313" s="33"/>
    </row>
    <row r="314" spans="1:36" s="18" customFormat="1" x14ac:dyDescent="0.2">
      <c r="A314" s="33" t="str">
        <f>IF('VZP - KONTROLA'!R318="NE",IF(LEN('ÚHRADOVÝ KATALOG VZP - ZP'!B318)=0,UPPER('ÚHRADOVÝ KATALOG VZP - ZP'!A318),UPPER('ÚHRADOVÝ KATALOG VZP - ZP'!B318)),"")</f>
        <v/>
      </c>
      <c r="B314" s="33" t="str">
        <f>IF(LEN('ÚHRADOVÝ KATALOG VZP - ZP'!C318)&gt;0,UPPER(SUBSTITUTE('ÚHRADOVÝ KATALOG VZP - ZP'!C318,CHAR(10)," ")),"")</f>
        <v/>
      </c>
      <c r="C314" s="33" t="str">
        <f>IF(LEN('ÚHRADOVÝ KATALOG VZP - ZP'!D318)&gt;0,UPPER(SUBSTITUTE('ÚHRADOVÝ KATALOG VZP - ZP'!D318,CHAR(10)," ")),"")</f>
        <v/>
      </c>
      <c r="D314" s="33" t="str">
        <f>IF(LEN('ÚHRADOVÝ KATALOG VZP - ZP'!F318)&gt;0,UPPER('ÚHRADOVÝ KATALOG VZP - ZP'!F318),"")</f>
        <v/>
      </c>
      <c r="E314" s="33" t="str">
        <f>IF(LEN('ÚHRADOVÝ KATALOG VZP - ZP'!E318)&gt;0,UPPER('ÚHRADOVÝ KATALOG VZP - ZP'!E318),"")</f>
        <v/>
      </c>
      <c r="F314" s="33" t="str">
        <f>IF(LEN('ÚHRADOVÝ KATALOG VZP - ZP'!G318)&gt;0,UPPER('ÚHRADOVÝ KATALOG VZP - ZP'!G318),"")</f>
        <v/>
      </c>
      <c r="G314" s="33" t="str">
        <f>IF(LEN('ÚHRADOVÝ KATALOG VZP - ZP'!H318)&gt;0,UPPER('ÚHRADOVÝ KATALOG VZP - ZP'!H318),"")</f>
        <v/>
      </c>
      <c r="H314" s="33" t="str">
        <f>IF(LEN('ÚHRADOVÝ KATALOG VZP - ZP'!I318)&gt;0,UPPER('ÚHRADOVÝ KATALOG VZP - ZP'!I318),"")</f>
        <v/>
      </c>
      <c r="I314" s="19" t="str">
        <f>IF(LEN(KL!N314)&gt;0,ROUND(UPPER(KL!N314),2),"")</f>
        <v/>
      </c>
      <c r="J314" s="19" t="str">
        <f>IF('ÚHRADOVÝ KATALOG VZP - ZP'!N318&gt;0,ROUND(UPPER('ÚHRADOVÝ KATALOG VZP - ZP'!N318),2),"")</f>
        <v/>
      </c>
      <c r="K314" s="19"/>
      <c r="L314" s="33"/>
      <c r="M314" s="33"/>
      <c r="N314" s="33"/>
      <c r="O314" s="19"/>
      <c r="P314" s="33"/>
      <c r="Q314" s="33"/>
      <c r="R314" s="33"/>
      <c r="S314" s="33"/>
      <c r="T314" s="33" t="str">
        <f>IF(LEN(KL!P314)&gt;0,UPPER(KL!P314),"")</f>
        <v/>
      </c>
      <c r="U314" s="33"/>
      <c r="V314" s="19"/>
      <c r="W314" s="33" t="str">
        <f>IF(LEN('ÚHRADOVÝ KATALOG VZP - ZP'!Q318)&gt;0,UPPER('ÚHRADOVÝ KATALOG VZP - ZP'!Q318),"")</f>
        <v/>
      </c>
      <c r="X314" s="19"/>
      <c r="Y314" s="19"/>
      <c r="Z314" s="33" t="str">
        <f>IF(LEN('ÚHRADOVÝ KATALOG VZP - ZP'!P318)&gt;0,UPPER('ÚHRADOVÝ KATALOG VZP - ZP'!P318),"")</f>
        <v/>
      </c>
      <c r="AA314" s="33"/>
      <c r="AB314" s="33" t="str">
        <f>IF(LEN('ÚHRADOVÝ KATALOG VZP - ZP'!K318)&gt;0,UPPER('ÚHRADOVÝ KATALOG VZP - ZP'!K318),"")</f>
        <v/>
      </c>
      <c r="AC314" s="19" t="str">
        <f>IF(LEN('ÚHRADOVÝ KATALOG VZP - ZP'!L318)&gt;0,UPPER('ÚHRADOVÝ KATALOG VZP - ZP'!L318),"")</f>
        <v/>
      </c>
      <c r="AD314" s="19" t="str">
        <f>IF(LEN('ÚHRADOVÝ KATALOG VZP - ZP'!J318)&gt;0,UPPER('ÚHRADOVÝ KATALOG VZP - ZP'!J318),"")</f>
        <v/>
      </c>
      <c r="AE314" s="33"/>
      <c r="AF314" s="33"/>
      <c r="AG314" s="33" t="str">
        <f>IF(LEN('ÚHRADOVÝ KATALOG VZP - ZP'!M318)&gt;0,UPPER('ÚHRADOVÝ KATALOG VZP - ZP'!M318),"")</f>
        <v/>
      </c>
      <c r="AH314" s="33"/>
      <c r="AI314" s="33"/>
      <c r="AJ314" s="33"/>
    </row>
    <row r="315" spans="1:36" s="18" customFormat="1" x14ac:dyDescent="0.2">
      <c r="A315" s="33" t="str">
        <f>IF('VZP - KONTROLA'!R319="NE",IF(LEN('ÚHRADOVÝ KATALOG VZP - ZP'!B319)=0,UPPER('ÚHRADOVÝ KATALOG VZP - ZP'!A319),UPPER('ÚHRADOVÝ KATALOG VZP - ZP'!B319)),"")</f>
        <v/>
      </c>
      <c r="B315" s="33" t="str">
        <f>IF(LEN('ÚHRADOVÝ KATALOG VZP - ZP'!C319)&gt;0,UPPER(SUBSTITUTE('ÚHRADOVÝ KATALOG VZP - ZP'!C319,CHAR(10)," ")),"")</f>
        <v/>
      </c>
      <c r="C315" s="33" t="str">
        <f>IF(LEN('ÚHRADOVÝ KATALOG VZP - ZP'!D319)&gt;0,UPPER(SUBSTITUTE('ÚHRADOVÝ KATALOG VZP - ZP'!D319,CHAR(10)," ")),"")</f>
        <v/>
      </c>
      <c r="D315" s="33" t="str">
        <f>IF(LEN('ÚHRADOVÝ KATALOG VZP - ZP'!F319)&gt;0,UPPER('ÚHRADOVÝ KATALOG VZP - ZP'!F319),"")</f>
        <v/>
      </c>
      <c r="E315" s="33" t="str">
        <f>IF(LEN('ÚHRADOVÝ KATALOG VZP - ZP'!E319)&gt;0,UPPER('ÚHRADOVÝ KATALOG VZP - ZP'!E319),"")</f>
        <v/>
      </c>
      <c r="F315" s="33" t="str">
        <f>IF(LEN('ÚHRADOVÝ KATALOG VZP - ZP'!G319)&gt;0,UPPER('ÚHRADOVÝ KATALOG VZP - ZP'!G319),"")</f>
        <v/>
      </c>
      <c r="G315" s="33" t="str">
        <f>IF(LEN('ÚHRADOVÝ KATALOG VZP - ZP'!H319)&gt;0,UPPER('ÚHRADOVÝ KATALOG VZP - ZP'!H319),"")</f>
        <v/>
      </c>
      <c r="H315" s="33" t="str">
        <f>IF(LEN('ÚHRADOVÝ KATALOG VZP - ZP'!I319)&gt;0,UPPER('ÚHRADOVÝ KATALOG VZP - ZP'!I319),"")</f>
        <v/>
      </c>
      <c r="I315" s="19" t="str">
        <f>IF(LEN(KL!N315)&gt;0,ROUND(UPPER(KL!N315),2),"")</f>
        <v/>
      </c>
      <c r="J315" s="19" t="str">
        <f>IF('ÚHRADOVÝ KATALOG VZP - ZP'!N319&gt;0,ROUND(UPPER('ÚHRADOVÝ KATALOG VZP - ZP'!N319),2),"")</f>
        <v/>
      </c>
      <c r="K315" s="19"/>
      <c r="L315" s="33"/>
      <c r="M315" s="33"/>
      <c r="N315" s="33"/>
      <c r="O315" s="19"/>
      <c r="P315" s="33"/>
      <c r="Q315" s="33"/>
      <c r="R315" s="33"/>
      <c r="S315" s="33"/>
      <c r="T315" s="33" t="str">
        <f>IF(LEN(KL!P315)&gt;0,UPPER(KL!P315),"")</f>
        <v/>
      </c>
      <c r="U315" s="33"/>
      <c r="V315" s="19"/>
      <c r="W315" s="33" t="str">
        <f>IF(LEN('ÚHRADOVÝ KATALOG VZP - ZP'!Q319)&gt;0,UPPER('ÚHRADOVÝ KATALOG VZP - ZP'!Q319),"")</f>
        <v/>
      </c>
      <c r="X315" s="19"/>
      <c r="Y315" s="19"/>
      <c r="Z315" s="33" t="str">
        <f>IF(LEN('ÚHRADOVÝ KATALOG VZP - ZP'!P319)&gt;0,UPPER('ÚHRADOVÝ KATALOG VZP - ZP'!P319),"")</f>
        <v/>
      </c>
      <c r="AA315" s="33"/>
      <c r="AB315" s="33" t="str">
        <f>IF(LEN('ÚHRADOVÝ KATALOG VZP - ZP'!K319)&gt;0,UPPER('ÚHRADOVÝ KATALOG VZP - ZP'!K319),"")</f>
        <v/>
      </c>
      <c r="AC315" s="19" t="str">
        <f>IF(LEN('ÚHRADOVÝ KATALOG VZP - ZP'!L319)&gt;0,UPPER('ÚHRADOVÝ KATALOG VZP - ZP'!L319),"")</f>
        <v/>
      </c>
      <c r="AD315" s="19" t="str">
        <f>IF(LEN('ÚHRADOVÝ KATALOG VZP - ZP'!J319)&gt;0,UPPER('ÚHRADOVÝ KATALOG VZP - ZP'!J319),"")</f>
        <v/>
      </c>
      <c r="AE315" s="33"/>
      <c r="AF315" s="33"/>
      <c r="AG315" s="33" t="str">
        <f>IF(LEN('ÚHRADOVÝ KATALOG VZP - ZP'!M319)&gt;0,UPPER('ÚHRADOVÝ KATALOG VZP - ZP'!M319),"")</f>
        <v/>
      </c>
      <c r="AH315" s="33"/>
      <c r="AI315" s="33"/>
      <c r="AJ315" s="33"/>
    </row>
    <row r="316" spans="1:36" s="18" customFormat="1" x14ac:dyDescent="0.2">
      <c r="A316" s="33" t="str">
        <f>IF('VZP - KONTROLA'!R320="NE",IF(LEN('ÚHRADOVÝ KATALOG VZP - ZP'!B320)=0,UPPER('ÚHRADOVÝ KATALOG VZP - ZP'!A320),UPPER('ÚHRADOVÝ KATALOG VZP - ZP'!B320)),"")</f>
        <v/>
      </c>
      <c r="B316" s="33" t="str">
        <f>IF(LEN('ÚHRADOVÝ KATALOG VZP - ZP'!C320)&gt;0,UPPER(SUBSTITUTE('ÚHRADOVÝ KATALOG VZP - ZP'!C320,CHAR(10)," ")),"")</f>
        <v/>
      </c>
      <c r="C316" s="33" t="str">
        <f>IF(LEN('ÚHRADOVÝ KATALOG VZP - ZP'!D320)&gt;0,UPPER(SUBSTITUTE('ÚHRADOVÝ KATALOG VZP - ZP'!D320,CHAR(10)," ")),"")</f>
        <v/>
      </c>
      <c r="D316" s="33" t="str">
        <f>IF(LEN('ÚHRADOVÝ KATALOG VZP - ZP'!F320)&gt;0,UPPER('ÚHRADOVÝ KATALOG VZP - ZP'!F320),"")</f>
        <v/>
      </c>
      <c r="E316" s="33" t="str">
        <f>IF(LEN('ÚHRADOVÝ KATALOG VZP - ZP'!E320)&gt;0,UPPER('ÚHRADOVÝ KATALOG VZP - ZP'!E320),"")</f>
        <v/>
      </c>
      <c r="F316" s="33" t="str">
        <f>IF(LEN('ÚHRADOVÝ KATALOG VZP - ZP'!G320)&gt;0,UPPER('ÚHRADOVÝ KATALOG VZP - ZP'!G320),"")</f>
        <v/>
      </c>
      <c r="G316" s="33" t="str">
        <f>IF(LEN('ÚHRADOVÝ KATALOG VZP - ZP'!H320)&gt;0,UPPER('ÚHRADOVÝ KATALOG VZP - ZP'!H320),"")</f>
        <v/>
      </c>
      <c r="H316" s="33" t="str">
        <f>IF(LEN('ÚHRADOVÝ KATALOG VZP - ZP'!I320)&gt;0,UPPER('ÚHRADOVÝ KATALOG VZP - ZP'!I320),"")</f>
        <v/>
      </c>
      <c r="I316" s="19" t="str">
        <f>IF(LEN(KL!N316)&gt;0,ROUND(UPPER(KL!N316),2),"")</f>
        <v/>
      </c>
      <c r="J316" s="19" t="str">
        <f>IF('ÚHRADOVÝ KATALOG VZP - ZP'!N320&gt;0,ROUND(UPPER('ÚHRADOVÝ KATALOG VZP - ZP'!N320),2),"")</f>
        <v/>
      </c>
      <c r="K316" s="19"/>
      <c r="L316" s="33"/>
      <c r="M316" s="33"/>
      <c r="N316" s="33"/>
      <c r="O316" s="19"/>
      <c r="P316" s="33"/>
      <c r="Q316" s="33"/>
      <c r="R316" s="33"/>
      <c r="S316" s="33"/>
      <c r="T316" s="33" t="str">
        <f>IF(LEN(KL!P316)&gt;0,UPPER(KL!P316),"")</f>
        <v/>
      </c>
      <c r="U316" s="33"/>
      <c r="V316" s="19"/>
      <c r="W316" s="33" t="str">
        <f>IF(LEN('ÚHRADOVÝ KATALOG VZP - ZP'!Q320)&gt;0,UPPER('ÚHRADOVÝ KATALOG VZP - ZP'!Q320),"")</f>
        <v/>
      </c>
      <c r="X316" s="19"/>
      <c r="Y316" s="19"/>
      <c r="Z316" s="33" t="str">
        <f>IF(LEN('ÚHRADOVÝ KATALOG VZP - ZP'!P320)&gt;0,UPPER('ÚHRADOVÝ KATALOG VZP - ZP'!P320),"")</f>
        <v/>
      </c>
      <c r="AA316" s="33"/>
      <c r="AB316" s="33" t="str">
        <f>IF(LEN('ÚHRADOVÝ KATALOG VZP - ZP'!K320)&gt;0,UPPER('ÚHRADOVÝ KATALOG VZP - ZP'!K320),"")</f>
        <v/>
      </c>
      <c r="AC316" s="19" t="str">
        <f>IF(LEN('ÚHRADOVÝ KATALOG VZP - ZP'!L320)&gt;0,UPPER('ÚHRADOVÝ KATALOG VZP - ZP'!L320),"")</f>
        <v/>
      </c>
      <c r="AD316" s="19" t="str">
        <f>IF(LEN('ÚHRADOVÝ KATALOG VZP - ZP'!J320)&gt;0,UPPER('ÚHRADOVÝ KATALOG VZP - ZP'!J320),"")</f>
        <v/>
      </c>
      <c r="AE316" s="33"/>
      <c r="AF316" s="33"/>
      <c r="AG316" s="33" t="str">
        <f>IF(LEN('ÚHRADOVÝ KATALOG VZP - ZP'!M320)&gt;0,UPPER('ÚHRADOVÝ KATALOG VZP - ZP'!M320),"")</f>
        <v/>
      </c>
      <c r="AH316" s="33"/>
      <c r="AI316" s="33"/>
      <c r="AJ316" s="33"/>
    </row>
    <row r="317" spans="1:36" s="18" customFormat="1" x14ac:dyDescent="0.2">
      <c r="A317" s="33" t="str">
        <f>IF('VZP - KONTROLA'!R321="NE",IF(LEN('ÚHRADOVÝ KATALOG VZP - ZP'!B321)=0,UPPER('ÚHRADOVÝ KATALOG VZP - ZP'!A321),UPPER('ÚHRADOVÝ KATALOG VZP - ZP'!B321)),"")</f>
        <v/>
      </c>
      <c r="B317" s="33" t="str">
        <f>IF(LEN('ÚHRADOVÝ KATALOG VZP - ZP'!C321)&gt;0,UPPER(SUBSTITUTE('ÚHRADOVÝ KATALOG VZP - ZP'!C321,CHAR(10)," ")),"")</f>
        <v/>
      </c>
      <c r="C317" s="33" t="str">
        <f>IF(LEN('ÚHRADOVÝ KATALOG VZP - ZP'!D321)&gt;0,UPPER(SUBSTITUTE('ÚHRADOVÝ KATALOG VZP - ZP'!D321,CHAR(10)," ")),"")</f>
        <v/>
      </c>
      <c r="D317" s="33" t="str">
        <f>IF(LEN('ÚHRADOVÝ KATALOG VZP - ZP'!F321)&gt;0,UPPER('ÚHRADOVÝ KATALOG VZP - ZP'!F321),"")</f>
        <v/>
      </c>
      <c r="E317" s="33" t="str">
        <f>IF(LEN('ÚHRADOVÝ KATALOG VZP - ZP'!E321)&gt;0,UPPER('ÚHRADOVÝ KATALOG VZP - ZP'!E321),"")</f>
        <v/>
      </c>
      <c r="F317" s="33" t="str">
        <f>IF(LEN('ÚHRADOVÝ KATALOG VZP - ZP'!G321)&gt;0,UPPER('ÚHRADOVÝ KATALOG VZP - ZP'!G321),"")</f>
        <v/>
      </c>
      <c r="G317" s="33" t="str">
        <f>IF(LEN('ÚHRADOVÝ KATALOG VZP - ZP'!H321)&gt;0,UPPER('ÚHRADOVÝ KATALOG VZP - ZP'!H321),"")</f>
        <v/>
      </c>
      <c r="H317" s="33" t="str">
        <f>IF(LEN('ÚHRADOVÝ KATALOG VZP - ZP'!I321)&gt;0,UPPER('ÚHRADOVÝ KATALOG VZP - ZP'!I321),"")</f>
        <v/>
      </c>
      <c r="I317" s="19" t="str">
        <f>IF(LEN(KL!N317)&gt;0,ROUND(UPPER(KL!N317),2),"")</f>
        <v/>
      </c>
      <c r="J317" s="19" t="str">
        <f>IF('ÚHRADOVÝ KATALOG VZP - ZP'!N321&gt;0,ROUND(UPPER('ÚHRADOVÝ KATALOG VZP - ZP'!N321),2),"")</f>
        <v/>
      </c>
      <c r="K317" s="19"/>
      <c r="L317" s="33"/>
      <c r="M317" s="33"/>
      <c r="N317" s="33"/>
      <c r="O317" s="19"/>
      <c r="P317" s="33"/>
      <c r="Q317" s="33"/>
      <c r="R317" s="33"/>
      <c r="S317" s="33"/>
      <c r="T317" s="33" t="str">
        <f>IF(LEN(KL!P317)&gt;0,UPPER(KL!P317),"")</f>
        <v/>
      </c>
      <c r="U317" s="33"/>
      <c r="V317" s="19"/>
      <c r="W317" s="33" t="str">
        <f>IF(LEN('ÚHRADOVÝ KATALOG VZP - ZP'!Q321)&gt;0,UPPER('ÚHRADOVÝ KATALOG VZP - ZP'!Q321),"")</f>
        <v/>
      </c>
      <c r="X317" s="19"/>
      <c r="Y317" s="19"/>
      <c r="Z317" s="33" t="str">
        <f>IF(LEN('ÚHRADOVÝ KATALOG VZP - ZP'!P321)&gt;0,UPPER('ÚHRADOVÝ KATALOG VZP - ZP'!P321),"")</f>
        <v/>
      </c>
      <c r="AA317" s="33"/>
      <c r="AB317" s="33" t="str">
        <f>IF(LEN('ÚHRADOVÝ KATALOG VZP - ZP'!K321)&gt;0,UPPER('ÚHRADOVÝ KATALOG VZP - ZP'!K321),"")</f>
        <v/>
      </c>
      <c r="AC317" s="19" t="str">
        <f>IF(LEN('ÚHRADOVÝ KATALOG VZP - ZP'!L321)&gt;0,UPPER('ÚHRADOVÝ KATALOG VZP - ZP'!L321),"")</f>
        <v/>
      </c>
      <c r="AD317" s="19" t="str">
        <f>IF(LEN('ÚHRADOVÝ KATALOG VZP - ZP'!J321)&gt;0,UPPER('ÚHRADOVÝ KATALOG VZP - ZP'!J321),"")</f>
        <v/>
      </c>
      <c r="AE317" s="33"/>
      <c r="AF317" s="33"/>
      <c r="AG317" s="33" t="str">
        <f>IF(LEN('ÚHRADOVÝ KATALOG VZP - ZP'!M321)&gt;0,UPPER('ÚHRADOVÝ KATALOG VZP - ZP'!M321),"")</f>
        <v/>
      </c>
      <c r="AH317" s="33"/>
      <c r="AI317" s="33"/>
      <c r="AJ317" s="33"/>
    </row>
    <row r="318" spans="1:36" s="18" customFormat="1" x14ac:dyDescent="0.2">
      <c r="A318" s="33" t="str">
        <f>IF('VZP - KONTROLA'!R322="NE",IF(LEN('ÚHRADOVÝ KATALOG VZP - ZP'!B322)=0,UPPER('ÚHRADOVÝ KATALOG VZP - ZP'!A322),UPPER('ÚHRADOVÝ KATALOG VZP - ZP'!B322)),"")</f>
        <v/>
      </c>
      <c r="B318" s="33" t="str">
        <f>IF(LEN('ÚHRADOVÝ KATALOG VZP - ZP'!C322)&gt;0,UPPER(SUBSTITUTE('ÚHRADOVÝ KATALOG VZP - ZP'!C322,CHAR(10)," ")),"")</f>
        <v/>
      </c>
      <c r="C318" s="33" t="str">
        <f>IF(LEN('ÚHRADOVÝ KATALOG VZP - ZP'!D322)&gt;0,UPPER(SUBSTITUTE('ÚHRADOVÝ KATALOG VZP - ZP'!D322,CHAR(10)," ")),"")</f>
        <v/>
      </c>
      <c r="D318" s="33" t="str">
        <f>IF(LEN('ÚHRADOVÝ KATALOG VZP - ZP'!F322)&gt;0,UPPER('ÚHRADOVÝ KATALOG VZP - ZP'!F322),"")</f>
        <v/>
      </c>
      <c r="E318" s="33" t="str">
        <f>IF(LEN('ÚHRADOVÝ KATALOG VZP - ZP'!E322)&gt;0,UPPER('ÚHRADOVÝ KATALOG VZP - ZP'!E322),"")</f>
        <v/>
      </c>
      <c r="F318" s="33" t="str">
        <f>IF(LEN('ÚHRADOVÝ KATALOG VZP - ZP'!G322)&gt;0,UPPER('ÚHRADOVÝ KATALOG VZP - ZP'!G322),"")</f>
        <v/>
      </c>
      <c r="G318" s="33" t="str">
        <f>IF(LEN('ÚHRADOVÝ KATALOG VZP - ZP'!H322)&gt;0,UPPER('ÚHRADOVÝ KATALOG VZP - ZP'!H322),"")</f>
        <v/>
      </c>
      <c r="H318" s="33" t="str">
        <f>IF(LEN('ÚHRADOVÝ KATALOG VZP - ZP'!I322)&gt;0,UPPER('ÚHRADOVÝ KATALOG VZP - ZP'!I322),"")</f>
        <v/>
      </c>
      <c r="I318" s="19" t="str">
        <f>IF(LEN(KL!N318)&gt;0,ROUND(UPPER(KL!N318),2),"")</f>
        <v/>
      </c>
      <c r="J318" s="19" t="str">
        <f>IF('ÚHRADOVÝ KATALOG VZP - ZP'!N322&gt;0,ROUND(UPPER('ÚHRADOVÝ KATALOG VZP - ZP'!N322),2),"")</f>
        <v/>
      </c>
      <c r="K318" s="19"/>
      <c r="L318" s="33"/>
      <c r="M318" s="33"/>
      <c r="N318" s="33"/>
      <c r="O318" s="19"/>
      <c r="P318" s="33"/>
      <c r="Q318" s="33"/>
      <c r="R318" s="33"/>
      <c r="S318" s="33"/>
      <c r="T318" s="33" t="str">
        <f>IF(LEN(KL!P318)&gt;0,UPPER(KL!P318),"")</f>
        <v/>
      </c>
      <c r="U318" s="33"/>
      <c r="V318" s="19"/>
      <c r="W318" s="33" t="str">
        <f>IF(LEN('ÚHRADOVÝ KATALOG VZP - ZP'!Q322)&gt;0,UPPER('ÚHRADOVÝ KATALOG VZP - ZP'!Q322),"")</f>
        <v/>
      </c>
      <c r="X318" s="19"/>
      <c r="Y318" s="19"/>
      <c r="Z318" s="33" t="str">
        <f>IF(LEN('ÚHRADOVÝ KATALOG VZP - ZP'!P322)&gt;0,UPPER('ÚHRADOVÝ KATALOG VZP - ZP'!P322),"")</f>
        <v/>
      </c>
      <c r="AA318" s="33"/>
      <c r="AB318" s="33" t="str">
        <f>IF(LEN('ÚHRADOVÝ KATALOG VZP - ZP'!K322)&gt;0,UPPER('ÚHRADOVÝ KATALOG VZP - ZP'!K322),"")</f>
        <v/>
      </c>
      <c r="AC318" s="19" t="str">
        <f>IF(LEN('ÚHRADOVÝ KATALOG VZP - ZP'!L322)&gt;0,UPPER('ÚHRADOVÝ KATALOG VZP - ZP'!L322),"")</f>
        <v/>
      </c>
      <c r="AD318" s="19" t="str">
        <f>IF(LEN('ÚHRADOVÝ KATALOG VZP - ZP'!J322)&gt;0,UPPER('ÚHRADOVÝ KATALOG VZP - ZP'!J322),"")</f>
        <v/>
      </c>
      <c r="AE318" s="33"/>
      <c r="AF318" s="33"/>
      <c r="AG318" s="33" t="str">
        <f>IF(LEN('ÚHRADOVÝ KATALOG VZP - ZP'!M322)&gt;0,UPPER('ÚHRADOVÝ KATALOG VZP - ZP'!M322),"")</f>
        <v/>
      </c>
      <c r="AH318" s="33"/>
      <c r="AI318" s="33"/>
      <c r="AJ318" s="33"/>
    </row>
    <row r="319" spans="1:36" s="18" customFormat="1" x14ac:dyDescent="0.2">
      <c r="A319" s="33" t="str">
        <f>IF('VZP - KONTROLA'!R323="NE",IF(LEN('ÚHRADOVÝ KATALOG VZP - ZP'!B323)=0,UPPER('ÚHRADOVÝ KATALOG VZP - ZP'!A323),UPPER('ÚHRADOVÝ KATALOG VZP - ZP'!B323)),"")</f>
        <v/>
      </c>
      <c r="B319" s="33" t="str">
        <f>IF(LEN('ÚHRADOVÝ KATALOG VZP - ZP'!C323)&gt;0,UPPER(SUBSTITUTE('ÚHRADOVÝ KATALOG VZP - ZP'!C323,CHAR(10)," ")),"")</f>
        <v/>
      </c>
      <c r="C319" s="33" t="str">
        <f>IF(LEN('ÚHRADOVÝ KATALOG VZP - ZP'!D323)&gt;0,UPPER(SUBSTITUTE('ÚHRADOVÝ KATALOG VZP - ZP'!D323,CHAR(10)," ")),"")</f>
        <v/>
      </c>
      <c r="D319" s="33" t="str">
        <f>IF(LEN('ÚHRADOVÝ KATALOG VZP - ZP'!F323)&gt;0,UPPER('ÚHRADOVÝ KATALOG VZP - ZP'!F323),"")</f>
        <v/>
      </c>
      <c r="E319" s="33" t="str">
        <f>IF(LEN('ÚHRADOVÝ KATALOG VZP - ZP'!E323)&gt;0,UPPER('ÚHRADOVÝ KATALOG VZP - ZP'!E323),"")</f>
        <v/>
      </c>
      <c r="F319" s="33" t="str">
        <f>IF(LEN('ÚHRADOVÝ KATALOG VZP - ZP'!G323)&gt;0,UPPER('ÚHRADOVÝ KATALOG VZP - ZP'!G323),"")</f>
        <v/>
      </c>
      <c r="G319" s="33" t="str">
        <f>IF(LEN('ÚHRADOVÝ KATALOG VZP - ZP'!H323)&gt;0,UPPER('ÚHRADOVÝ KATALOG VZP - ZP'!H323),"")</f>
        <v/>
      </c>
      <c r="H319" s="33" t="str">
        <f>IF(LEN('ÚHRADOVÝ KATALOG VZP - ZP'!I323)&gt;0,UPPER('ÚHRADOVÝ KATALOG VZP - ZP'!I323),"")</f>
        <v/>
      </c>
      <c r="I319" s="19" t="str">
        <f>IF(LEN(KL!N319)&gt;0,ROUND(UPPER(KL!N319),2),"")</f>
        <v/>
      </c>
      <c r="J319" s="19" t="str">
        <f>IF('ÚHRADOVÝ KATALOG VZP - ZP'!N323&gt;0,ROUND(UPPER('ÚHRADOVÝ KATALOG VZP - ZP'!N323),2),"")</f>
        <v/>
      </c>
      <c r="K319" s="19"/>
      <c r="L319" s="33"/>
      <c r="M319" s="33"/>
      <c r="N319" s="33"/>
      <c r="O319" s="19"/>
      <c r="P319" s="33"/>
      <c r="Q319" s="33"/>
      <c r="R319" s="33"/>
      <c r="S319" s="33"/>
      <c r="T319" s="33" t="str">
        <f>IF(LEN(KL!P319)&gt;0,UPPER(KL!P319),"")</f>
        <v/>
      </c>
      <c r="U319" s="33"/>
      <c r="V319" s="19"/>
      <c r="W319" s="33" t="str">
        <f>IF(LEN('ÚHRADOVÝ KATALOG VZP - ZP'!Q323)&gt;0,UPPER('ÚHRADOVÝ KATALOG VZP - ZP'!Q323),"")</f>
        <v/>
      </c>
      <c r="X319" s="19"/>
      <c r="Y319" s="19"/>
      <c r="Z319" s="33" t="str">
        <f>IF(LEN('ÚHRADOVÝ KATALOG VZP - ZP'!P323)&gt;0,UPPER('ÚHRADOVÝ KATALOG VZP - ZP'!P323),"")</f>
        <v/>
      </c>
      <c r="AA319" s="33"/>
      <c r="AB319" s="33" t="str">
        <f>IF(LEN('ÚHRADOVÝ KATALOG VZP - ZP'!K323)&gt;0,UPPER('ÚHRADOVÝ KATALOG VZP - ZP'!K323),"")</f>
        <v/>
      </c>
      <c r="AC319" s="19" t="str">
        <f>IF(LEN('ÚHRADOVÝ KATALOG VZP - ZP'!L323)&gt;0,UPPER('ÚHRADOVÝ KATALOG VZP - ZP'!L323),"")</f>
        <v/>
      </c>
      <c r="AD319" s="19" t="str">
        <f>IF(LEN('ÚHRADOVÝ KATALOG VZP - ZP'!J323)&gt;0,UPPER('ÚHRADOVÝ KATALOG VZP - ZP'!J323),"")</f>
        <v/>
      </c>
      <c r="AE319" s="33"/>
      <c r="AF319" s="33"/>
      <c r="AG319" s="33" t="str">
        <f>IF(LEN('ÚHRADOVÝ KATALOG VZP - ZP'!M323)&gt;0,UPPER('ÚHRADOVÝ KATALOG VZP - ZP'!M323),"")</f>
        <v/>
      </c>
      <c r="AH319" s="33"/>
      <c r="AI319" s="33"/>
      <c r="AJ319" s="33"/>
    </row>
    <row r="320" spans="1:36" s="18" customFormat="1" x14ac:dyDescent="0.2">
      <c r="A320" s="33" t="str">
        <f>IF('VZP - KONTROLA'!R324="NE",IF(LEN('ÚHRADOVÝ KATALOG VZP - ZP'!B324)=0,UPPER('ÚHRADOVÝ KATALOG VZP - ZP'!A324),UPPER('ÚHRADOVÝ KATALOG VZP - ZP'!B324)),"")</f>
        <v/>
      </c>
      <c r="B320" s="33" t="str">
        <f>IF(LEN('ÚHRADOVÝ KATALOG VZP - ZP'!C324)&gt;0,UPPER(SUBSTITUTE('ÚHRADOVÝ KATALOG VZP - ZP'!C324,CHAR(10)," ")),"")</f>
        <v/>
      </c>
      <c r="C320" s="33" t="str">
        <f>IF(LEN('ÚHRADOVÝ KATALOG VZP - ZP'!D324)&gt;0,UPPER(SUBSTITUTE('ÚHRADOVÝ KATALOG VZP - ZP'!D324,CHAR(10)," ")),"")</f>
        <v/>
      </c>
      <c r="D320" s="33" t="str">
        <f>IF(LEN('ÚHRADOVÝ KATALOG VZP - ZP'!F324)&gt;0,UPPER('ÚHRADOVÝ KATALOG VZP - ZP'!F324),"")</f>
        <v/>
      </c>
      <c r="E320" s="33" t="str">
        <f>IF(LEN('ÚHRADOVÝ KATALOG VZP - ZP'!E324)&gt;0,UPPER('ÚHRADOVÝ KATALOG VZP - ZP'!E324),"")</f>
        <v/>
      </c>
      <c r="F320" s="33" t="str">
        <f>IF(LEN('ÚHRADOVÝ KATALOG VZP - ZP'!G324)&gt;0,UPPER('ÚHRADOVÝ KATALOG VZP - ZP'!G324),"")</f>
        <v/>
      </c>
      <c r="G320" s="33" t="str">
        <f>IF(LEN('ÚHRADOVÝ KATALOG VZP - ZP'!H324)&gt;0,UPPER('ÚHRADOVÝ KATALOG VZP - ZP'!H324),"")</f>
        <v/>
      </c>
      <c r="H320" s="33" t="str">
        <f>IF(LEN('ÚHRADOVÝ KATALOG VZP - ZP'!I324)&gt;0,UPPER('ÚHRADOVÝ KATALOG VZP - ZP'!I324),"")</f>
        <v/>
      </c>
      <c r="I320" s="19" t="str">
        <f>IF(LEN(KL!N320)&gt;0,ROUND(UPPER(KL!N320),2),"")</f>
        <v/>
      </c>
      <c r="J320" s="19" t="str">
        <f>IF('ÚHRADOVÝ KATALOG VZP - ZP'!N324&gt;0,ROUND(UPPER('ÚHRADOVÝ KATALOG VZP - ZP'!N324),2),"")</f>
        <v/>
      </c>
      <c r="K320" s="19"/>
      <c r="L320" s="33"/>
      <c r="M320" s="33"/>
      <c r="N320" s="33"/>
      <c r="O320" s="19"/>
      <c r="P320" s="33"/>
      <c r="Q320" s="33"/>
      <c r="R320" s="33"/>
      <c r="S320" s="33"/>
      <c r="T320" s="33" t="str">
        <f>IF(LEN(KL!P320)&gt;0,UPPER(KL!P320),"")</f>
        <v/>
      </c>
      <c r="U320" s="33"/>
      <c r="V320" s="19"/>
      <c r="W320" s="33" t="str">
        <f>IF(LEN('ÚHRADOVÝ KATALOG VZP - ZP'!Q324)&gt;0,UPPER('ÚHRADOVÝ KATALOG VZP - ZP'!Q324),"")</f>
        <v/>
      </c>
      <c r="X320" s="19"/>
      <c r="Y320" s="19"/>
      <c r="Z320" s="33" t="str">
        <f>IF(LEN('ÚHRADOVÝ KATALOG VZP - ZP'!P324)&gt;0,UPPER('ÚHRADOVÝ KATALOG VZP - ZP'!P324),"")</f>
        <v/>
      </c>
      <c r="AA320" s="33"/>
      <c r="AB320" s="33" t="str">
        <f>IF(LEN('ÚHRADOVÝ KATALOG VZP - ZP'!K324)&gt;0,UPPER('ÚHRADOVÝ KATALOG VZP - ZP'!K324),"")</f>
        <v/>
      </c>
      <c r="AC320" s="19" t="str">
        <f>IF(LEN('ÚHRADOVÝ KATALOG VZP - ZP'!L324)&gt;0,UPPER('ÚHRADOVÝ KATALOG VZP - ZP'!L324),"")</f>
        <v/>
      </c>
      <c r="AD320" s="19" t="str">
        <f>IF(LEN('ÚHRADOVÝ KATALOG VZP - ZP'!J324)&gt;0,UPPER('ÚHRADOVÝ KATALOG VZP - ZP'!J324),"")</f>
        <v/>
      </c>
      <c r="AE320" s="33"/>
      <c r="AF320" s="33"/>
      <c r="AG320" s="33" t="str">
        <f>IF(LEN('ÚHRADOVÝ KATALOG VZP - ZP'!M324)&gt;0,UPPER('ÚHRADOVÝ KATALOG VZP - ZP'!M324),"")</f>
        <v/>
      </c>
      <c r="AH320" s="33"/>
      <c r="AI320" s="33"/>
      <c r="AJ320" s="33"/>
    </row>
    <row r="321" spans="1:36" s="18" customFormat="1" x14ac:dyDescent="0.2">
      <c r="A321" s="33" t="str">
        <f>IF('VZP - KONTROLA'!R325="NE",IF(LEN('ÚHRADOVÝ KATALOG VZP - ZP'!B325)=0,UPPER('ÚHRADOVÝ KATALOG VZP - ZP'!A325),UPPER('ÚHRADOVÝ KATALOG VZP - ZP'!B325)),"")</f>
        <v/>
      </c>
      <c r="B321" s="33" t="str">
        <f>IF(LEN('ÚHRADOVÝ KATALOG VZP - ZP'!C325)&gt;0,UPPER(SUBSTITUTE('ÚHRADOVÝ KATALOG VZP - ZP'!C325,CHAR(10)," ")),"")</f>
        <v/>
      </c>
      <c r="C321" s="33" t="str">
        <f>IF(LEN('ÚHRADOVÝ KATALOG VZP - ZP'!D325)&gt;0,UPPER(SUBSTITUTE('ÚHRADOVÝ KATALOG VZP - ZP'!D325,CHAR(10)," ")),"")</f>
        <v/>
      </c>
      <c r="D321" s="33" t="str">
        <f>IF(LEN('ÚHRADOVÝ KATALOG VZP - ZP'!F325)&gt;0,UPPER('ÚHRADOVÝ KATALOG VZP - ZP'!F325),"")</f>
        <v/>
      </c>
      <c r="E321" s="33" t="str">
        <f>IF(LEN('ÚHRADOVÝ KATALOG VZP - ZP'!E325)&gt;0,UPPER('ÚHRADOVÝ KATALOG VZP - ZP'!E325),"")</f>
        <v/>
      </c>
      <c r="F321" s="33" t="str">
        <f>IF(LEN('ÚHRADOVÝ KATALOG VZP - ZP'!G325)&gt;0,UPPER('ÚHRADOVÝ KATALOG VZP - ZP'!G325),"")</f>
        <v/>
      </c>
      <c r="G321" s="33" t="str">
        <f>IF(LEN('ÚHRADOVÝ KATALOG VZP - ZP'!H325)&gt;0,UPPER('ÚHRADOVÝ KATALOG VZP - ZP'!H325),"")</f>
        <v/>
      </c>
      <c r="H321" s="33" t="str">
        <f>IF(LEN('ÚHRADOVÝ KATALOG VZP - ZP'!I325)&gt;0,UPPER('ÚHRADOVÝ KATALOG VZP - ZP'!I325),"")</f>
        <v/>
      </c>
      <c r="I321" s="19" t="str">
        <f>IF(LEN(KL!N321)&gt;0,ROUND(UPPER(KL!N321),2),"")</f>
        <v/>
      </c>
      <c r="J321" s="19" t="str">
        <f>IF('ÚHRADOVÝ KATALOG VZP - ZP'!N325&gt;0,ROUND(UPPER('ÚHRADOVÝ KATALOG VZP - ZP'!N325),2),"")</f>
        <v/>
      </c>
      <c r="K321" s="19"/>
      <c r="L321" s="33"/>
      <c r="M321" s="33"/>
      <c r="N321" s="33"/>
      <c r="O321" s="19"/>
      <c r="P321" s="33"/>
      <c r="Q321" s="33"/>
      <c r="R321" s="33"/>
      <c r="S321" s="33"/>
      <c r="T321" s="33" t="str">
        <f>IF(LEN(KL!P321)&gt;0,UPPER(KL!P321),"")</f>
        <v/>
      </c>
      <c r="U321" s="33"/>
      <c r="V321" s="19"/>
      <c r="W321" s="33" t="str">
        <f>IF(LEN('ÚHRADOVÝ KATALOG VZP - ZP'!Q325)&gt;0,UPPER('ÚHRADOVÝ KATALOG VZP - ZP'!Q325),"")</f>
        <v/>
      </c>
      <c r="X321" s="19"/>
      <c r="Y321" s="19"/>
      <c r="Z321" s="33" t="str">
        <f>IF(LEN('ÚHRADOVÝ KATALOG VZP - ZP'!P325)&gt;0,UPPER('ÚHRADOVÝ KATALOG VZP - ZP'!P325),"")</f>
        <v/>
      </c>
      <c r="AA321" s="33"/>
      <c r="AB321" s="33" t="str">
        <f>IF(LEN('ÚHRADOVÝ KATALOG VZP - ZP'!K325)&gt;0,UPPER('ÚHRADOVÝ KATALOG VZP - ZP'!K325),"")</f>
        <v/>
      </c>
      <c r="AC321" s="19" t="str">
        <f>IF(LEN('ÚHRADOVÝ KATALOG VZP - ZP'!L325)&gt;0,UPPER('ÚHRADOVÝ KATALOG VZP - ZP'!L325),"")</f>
        <v/>
      </c>
      <c r="AD321" s="19" t="str">
        <f>IF(LEN('ÚHRADOVÝ KATALOG VZP - ZP'!J325)&gt;0,UPPER('ÚHRADOVÝ KATALOG VZP - ZP'!J325),"")</f>
        <v/>
      </c>
      <c r="AE321" s="33"/>
      <c r="AF321" s="33"/>
      <c r="AG321" s="33" t="str">
        <f>IF(LEN('ÚHRADOVÝ KATALOG VZP - ZP'!M325)&gt;0,UPPER('ÚHRADOVÝ KATALOG VZP - ZP'!M325),"")</f>
        <v/>
      </c>
      <c r="AH321" s="33"/>
      <c r="AI321" s="33"/>
      <c r="AJ321" s="33"/>
    </row>
    <row r="322" spans="1:36" s="18" customFormat="1" x14ac:dyDescent="0.2">
      <c r="A322" s="33" t="str">
        <f>IF('VZP - KONTROLA'!R326="NE",IF(LEN('ÚHRADOVÝ KATALOG VZP - ZP'!B326)=0,UPPER('ÚHRADOVÝ KATALOG VZP - ZP'!A326),UPPER('ÚHRADOVÝ KATALOG VZP - ZP'!B326)),"")</f>
        <v/>
      </c>
      <c r="B322" s="33" t="str">
        <f>IF(LEN('ÚHRADOVÝ KATALOG VZP - ZP'!C326)&gt;0,UPPER(SUBSTITUTE('ÚHRADOVÝ KATALOG VZP - ZP'!C326,CHAR(10)," ")),"")</f>
        <v/>
      </c>
      <c r="C322" s="33" t="str">
        <f>IF(LEN('ÚHRADOVÝ KATALOG VZP - ZP'!D326)&gt;0,UPPER(SUBSTITUTE('ÚHRADOVÝ KATALOG VZP - ZP'!D326,CHAR(10)," ")),"")</f>
        <v/>
      </c>
      <c r="D322" s="33" t="str">
        <f>IF(LEN('ÚHRADOVÝ KATALOG VZP - ZP'!F326)&gt;0,UPPER('ÚHRADOVÝ KATALOG VZP - ZP'!F326),"")</f>
        <v/>
      </c>
      <c r="E322" s="33" t="str">
        <f>IF(LEN('ÚHRADOVÝ KATALOG VZP - ZP'!E326)&gt;0,UPPER('ÚHRADOVÝ KATALOG VZP - ZP'!E326),"")</f>
        <v/>
      </c>
      <c r="F322" s="33" t="str">
        <f>IF(LEN('ÚHRADOVÝ KATALOG VZP - ZP'!G326)&gt;0,UPPER('ÚHRADOVÝ KATALOG VZP - ZP'!G326),"")</f>
        <v/>
      </c>
      <c r="G322" s="33" t="str">
        <f>IF(LEN('ÚHRADOVÝ KATALOG VZP - ZP'!H326)&gt;0,UPPER('ÚHRADOVÝ KATALOG VZP - ZP'!H326),"")</f>
        <v/>
      </c>
      <c r="H322" s="33" t="str">
        <f>IF(LEN('ÚHRADOVÝ KATALOG VZP - ZP'!I326)&gt;0,UPPER('ÚHRADOVÝ KATALOG VZP - ZP'!I326),"")</f>
        <v/>
      </c>
      <c r="I322" s="19" t="str">
        <f>IF(LEN(KL!N322)&gt;0,ROUND(UPPER(KL!N322),2),"")</f>
        <v/>
      </c>
      <c r="J322" s="19" t="str">
        <f>IF('ÚHRADOVÝ KATALOG VZP - ZP'!N326&gt;0,ROUND(UPPER('ÚHRADOVÝ KATALOG VZP - ZP'!N326),2),"")</f>
        <v/>
      </c>
      <c r="K322" s="19"/>
      <c r="L322" s="33"/>
      <c r="M322" s="33"/>
      <c r="N322" s="33"/>
      <c r="O322" s="19"/>
      <c r="P322" s="33"/>
      <c r="Q322" s="33"/>
      <c r="R322" s="33"/>
      <c r="S322" s="33"/>
      <c r="T322" s="33" t="str">
        <f>IF(LEN(KL!P322)&gt;0,UPPER(KL!P322),"")</f>
        <v/>
      </c>
      <c r="U322" s="33"/>
      <c r="V322" s="19"/>
      <c r="W322" s="33" t="str">
        <f>IF(LEN('ÚHRADOVÝ KATALOG VZP - ZP'!Q326)&gt;0,UPPER('ÚHRADOVÝ KATALOG VZP - ZP'!Q326),"")</f>
        <v/>
      </c>
      <c r="X322" s="19"/>
      <c r="Y322" s="19"/>
      <c r="Z322" s="33" t="str">
        <f>IF(LEN('ÚHRADOVÝ KATALOG VZP - ZP'!P326)&gt;0,UPPER('ÚHRADOVÝ KATALOG VZP - ZP'!P326),"")</f>
        <v/>
      </c>
      <c r="AA322" s="33"/>
      <c r="AB322" s="33" t="str">
        <f>IF(LEN('ÚHRADOVÝ KATALOG VZP - ZP'!K326)&gt;0,UPPER('ÚHRADOVÝ KATALOG VZP - ZP'!K326),"")</f>
        <v/>
      </c>
      <c r="AC322" s="19" t="str">
        <f>IF(LEN('ÚHRADOVÝ KATALOG VZP - ZP'!L326)&gt;0,UPPER('ÚHRADOVÝ KATALOG VZP - ZP'!L326),"")</f>
        <v/>
      </c>
      <c r="AD322" s="19" t="str">
        <f>IF(LEN('ÚHRADOVÝ KATALOG VZP - ZP'!J326)&gt;0,UPPER('ÚHRADOVÝ KATALOG VZP - ZP'!J326),"")</f>
        <v/>
      </c>
      <c r="AE322" s="33"/>
      <c r="AF322" s="33"/>
      <c r="AG322" s="33" t="str">
        <f>IF(LEN('ÚHRADOVÝ KATALOG VZP - ZP'!M326)&gt;0,UPPER('ÚHRADOVÝ KATALOG VZP - ZP'!M326),"")</f>
        <v/>
      </c>
      <c r="AH322" s="33"/>
      <c r="AI322" s="33"/>
      <c r="AJ322" s="33"/>
    </row>
    <row r="323" spans="1:36" s="18" customFormat="1" x14ac:dyDescent="0.2">
      <c r="A323" s="33" t="str">
        <f>IF('VZP - KONTROLA'!R327="NE",IF(LEN('ÚHRADOVÝ KATALOG VZP - ZP'!B327)=0,UPPER('ÚHRADOVÝ KATALOG VZP - ZP'!A327),UPPER('ÚHRADOVÝ KATALOG VZP - ZP'!B327)),"")</f>
        <v/>
      </c>
      <c r="B323" s="33" t="str">
        <f>IF(LEN('ÚHRADOVÝ KATALOG VZP - ZP'!C327)&gt;0,UPPER(SUBSTITUTE('ÚHRADOVÝ KATALOG VZP - ZP'!C327,CHAR(10)," ")),"")</f>
        <v/>
      </c>
      <c r="C323" s="33" t="str">
        <f>IF(LEN('ÚHRADOVÝ KATALOG VZP - ZP'!D327)&gt;0,UPPER(SUBSTITUTE('ÚHRADOVÝ KATALOG VZP - ZP'!D327,CHAR(10)," ")),"")</f>
        <v/>
      </c>
      <c r="D323" s="33" t="str">
        <f>IF(LEN('ÚHRADOVÝ KATALOG VZP - ZP'!F327)&gt;0,UPPER('ÚHRADOVÝ KATALOG VZP - ZP'!F327),"")</f>
        <v/>
      </c>
      <c r="E323" s="33" t="str">
        <f>IF(LEN('ÚHRADOVÝ KATALOG VZP - ZP'!E327)&gt;0,UPPER('ÚHRADOVÝ KATALOG VZP - ZP'!E327),"")</f>
        <v/>
      </c>
      <c r="F323" s="33" t="str">
        <f>IF(LEN('ÚHRADOVÝ KATALOG VZP - ZP'!G327)&gt;0,UPPER('ÚHRADOVÝ KATALOG VZP - ZP'!G327),"")</f>
        <v/>
      </c>
      <c r="G323" s="33" t="str">
        <f>IF(LEN('ÚHRADOVÝ KATALOG VZP - ZP'!H327)&gt;0,UPPER('ÚHRADOVÝ KATALOG VZP - ZP'!H327),"")</f>
        <v/>
      </c>
      <c r="H323" s="33" t="str">
        <f>IF(LEN('ÚHRADOVÝ KATALOG VZP - ZP'!I327)&gt;0,UPPER('ÚHRADOVÝ KATALOG VZP - ZP'!I327),"")</f>
        <v/>
      </c>
      <c r="I323" s="19" t="str">
        <f>IF(LEN(KL!N323)&gt;0,ROUND(UPPER(KL!N323),2),"")</f>
        <v/>
      </c>
      <c r="J323" s="19" t="str">
        <f>IF('ÚHRADOVÝ KATALOG VZP - ZP'!N327&gt;0,ROUND(UPPER('ÚHRADOVÝ KATALOG VZP - ZP'!N327),2),"")</f>
        <v/>
      </c>
      <c r="K323" s="19"/>
      <c r="L323" s="33"/>
      <c r="M323" s="33"/>
      <c r="N323" s="33"/>
      <c r="O323" s="19"/>
      <c r="P323" s="33"/>
      <c r="Q323" s="33"/>
      <c r="R323" s="33"/>
      <c r="S323" s="33"/>
      <c r="T323" s="33" t="str">
        <f>IF(LEN(KL!P323)&gt;0,UPPER(KL!P323),"")</f>
        <v/>
      </c>
      <c r="U323" s="33"/>
      <c r="V323" s="19"/>
      <c r="W323" s="33" t="str">
        <f>IF(LEN('ÚHRADOVÝ KATALOG VZP - ZP'!Q327)&gt;0,UPPER('ÚHRADOVÝ KATALOG VZP - ZP'!Q327),"")</f>
        <v/>
      </c>
      <c r="X323" s="19"/>
      <c r="Y323" s="19"/>
      <c r="Z323" s="33" t="str">
        <f>IF(LEN('ÚHRADOVÝ KATALOG VZP - ZP'!P327)&gt;0,UPPER('ÚHRADOVÝ KATALOG VZP - ZP'!P327),"")</f>
        <v/>
      </c>
      <c r="AA323" s="33"/>
      <c r="AB323" s="33" t="str">
        <f>IF(LEN('ÚHRADOVÝ KATALOG VZP - ZP'!K327)&gt;0,UPPER('ÚHRADOVÝ KATALOG VZP - ZP'!K327),"")</f>
        <v/>
      </c>
      <c r="AC323" s="19" t="str">
        <f>IF(LEN('ÚHRADOVÝ KATALOG VZP - ZP'!L327)&gt;0,UPPER('ÚHRADOVÝ KATALOG VZP - ZP'!L327),"")</f>
        <v/>
      </c>
      <c r="AD323" s="19" t="str">
        <f>IF(LEN('ÚHRADOVÝ KATALOG VZP - ZP'!J327)&gt;0,UPPER('ÚHRADOVÝ KATALOG VZP - ZP'!J327),"")</f>
        <v/>
      </c>
      <c r="AE323" s="33"/>
      <c r="AF323" s="33"/>
      <c r="AG323" s="33" t="str">
        <f>IF(LEN('ÚHRADOVÝ KATALOG VZP - ZP'!M327)&gt;0,UPPER('ÚHRADOVÝ KATALOG VZP - ZP'!M327),"")</f>
        <v/>
      </c>
      <c r="AH323" s="33"/>
      <c r="AI323" s="33"/>
      <c r="AJ323" s="33"/>
    </row>
    <row r="324" spans="1:36" s="18" customFormat="1" x14ac:dyDescent="0.2">
      <c r="A324" s="33" t="str">
        <f>IF('VZP - KONTROLA'!R328="NE",IF(LEN('ÚHRADOVÝ KATALOG VZP - ZP'!B328)=0,UPPER('ÚHRADOVÝ KATALOG VZP - ZP'!A328),UPPER('ÚHRADOVÝ KATALOG VZP - ZP'!B328)),"")</f>
        <v/>
      </c>
      <c r="B324" s="33" t="str">
        <f>IF(LEN('ÚHRADOVÝ KATALOG VZP - ZP'!C328)&gt;0,UPPER(SUBSTITUTE('ÚHRADOVÝ KATALOG VZP - ZP'!C328,CHAR(10)," ")),"")</f>
        <v/>
      </c>
      <c r="C324" s="33" t="str">
        <f>IF(LEN('ÚHRADOVÝ KATALOG VZP - ZP'!D328)&gt;0,UPPER(SUBSTITUTE('ÚHRADOVÝ KATALOG VZP - ZP'!D328,CHAR(10)," ")),"")</f>
        <v/>
      </c>
      <c r="D324" s="33" t="str">
        <f>IF(LEN('ÚHRADOVÝ KATALOG VZP - ZP'!F328)&gt;0,UPPER('ÚHRADOVÝ KATALOG VZP - ZP'!F328),"")</f>
        <v/>
      </c>
      <c r="E324" s="33" t="str">
        <f>IF(LEN('ÚHRADOVÝ KATALOG VZP - ZP'!E328)&gt;0,UPPER('ÚHRADOVÝ KATALOG VZP - ZP'!E328),"")</f>
        <v/>
      </c>
      <c r="F324" s="33" t="str">
        <f>IF(LEN('ÚHRADOVÝ KATALOG VZP - ZP'!G328)&gt;0,UPPER('ÚHRADOVÝ KATALOG VZP - ZP'!G328),"")</f>
        <v/>
      </c>
      <c r="G324" s="33" t="str">
        <f>IF(LEN('ÚHRADOVÝ KATALOG VZP - ZP'!H328)&gt;0,UPPER('ÚHRADOVÝ KATALOG VZP - ZP'!H328),"")</f>
        <v/>
      </c>
      <c r="H324" s="33" t="str">
        <f>IF(LEN('ÚHRADOVÝ KATALOG VZP - ZP'!I328)&gt;0,UPPER('ÚHRADOVÝ KATALOG VZP - ZP'!I328),"")</f>
        <v/>
      </c>
      <c r="I324" s="19" t="str">
        <f>IF(LEN(KL!N324)&gt;0,ROUND(UPPER(KL!N324),2),"")</f>
        <v/>
      </c>
      <c r="J324" s="19" t="str">
        <f>IF('ÚHRADOVÝ KATALOG VZP - ZP'!N328&gt;0,ROUND(UPPER('ÚHRADOVÝ KATALOG VZP - ZP'!N328),2),"")</f>
        <v/>
      </c>
      <c r="K324" s="19"/>
      <c r="L324" s="33"/>
      <c r="M324" s="33"/>
      <c r="N324" s="33"/>
      <c r="O324" s="19"/>
      <c r="P324" s="33"/>
      <c r="Q324" s="33"/>
      <c r="R324" s="33"/>
      <c r="S324" s="33"/>
      <c r="T324" s="33" t="str">
        <f>IF(LEN(KL!P324)&gt;0,UPPER(KL!P324),"")</f>
        <v/>
      </c>
      <c r="U324" s="33"/>
      <c r="V324" s="19"/>
      <c r="W324" s="33" t="str">
        <f>IF(LEN('ÚHRADOVÝ KATALOG VZP - ZP'!Q328)&gt;0,UPPER('ÚHRADOVÝ KATALOG VZP - ZP'!Q328),"")</f>
        <v/>
      </c>
      <c r="X324" s="19"/>
      <c r="Y324" s="19"/>
      <c r="Z324" s="33" t="str">
        <f>IF(LEN('ÚHRADOVÝ KATALOG VZP - ZP'!P328)&gt;0,UPPER('ÚHRADOVÝ KATALOG VZP - ZP'!P328),"")</f>
        <v/>
      </c>
      <c r="AA324" s="33"/>
      <c r="AB324" s="33" t="str">
        <f>IF(LEN('ÚHRADOVÝ KATALOG VZP - ZP'!K328)&gt;0,UPPER('ÚHRADOVÝ KATALOG VZP - ZP'!K328),"")</f>
        <v/>
      </c>
      <c r="AC324" s="19" t="str">
        <f>IF(LEN('ÚHRADOVÝ KATALOG VZP - ZP'!L328)&gt;0,UPPER('ÚHRADOVÝ KATALOG VZP - ZP'!L328),"")</f>
        <v/>
      </c>
      <c r="AD324" s="19" t="str">
        <f>IF(LEN('ÚHRADOVÝ KATALOG VZP - ZP'!J328)&gt;0,UPPER('ÚHRADOVÝ KATALOG VZP - ZP'!J328),"")</f>
        <v/>
      </c>
      <c r="AE324" s="33"/>
      <c r="AF324" s="33"/>
      <c r="AG324" s="33" t="str">
        <f>IF(LEN('ÚHRADOVÝ KATALOG VZP - ZP'!M328)&gt;0,UPPER('ÚHRADOVÝ KATALOG VZP - ZP'!M328),"")</f>
        <v/>
      </c>
      <c r="AH324" s="33"/>
      <c r="AI324" s="33"/>
      <c r="AJ324" s="33"/>
    </row>
    <row r="325" spans="1:36" s="18" customFormat="1" x14ac:dyDescent="0.2">
      <c r="A325" s="33" t="str">
        <f>IF('VZP - KONTROLA'!R329="NE",IF(LEN('ÚHRADOVÝ KATALOG VZP - ZP'!B329)=0,UPPER('ÚHRADOVÝ KATALOG VZP - ZP'!A329),UPPER('ÚHRADOVÝ KATALOG VZP - ZP'!B329)),"")</f>
        <v/>
      </c>
      <c r="B325" s="33" t="str">
        <f>IF(LEN('ÚHRADOVÝ KATALOG VZP - ZP'!C329)&gt;0,UPPER(SUBSTITUTE('ÚHRADOVÝ KATALOG VZP - ZP'!C329,CHAR(10)," ")),"")</f>
        <v/>
      </c>
      <c r="C325" s="33" t="str">
        <f>IF(LEN('ÚHRADOVÝ KATALOG VZP - ZP'!D329)&gt;0,UPPER(SUBSTITUTE('ÚHRADOVÝ KATALOG VZP - ZP'!D329,CHAR(10)," ")),"")</f>
        <v/>
      </c>
      <c r="D325" s="33" t="str">
        <f>IF(LEN('ÚHRADOVÝ KATALOG VZP - ZP'!F329)&gt;0,UPPER('ÚHRADOVÝ KATALOG VZP - ZP'!F329),"")</f>
        <v/>
      </c>
      <c r="E325" s="33" t="str">
        <f>IF(LEN('ÚHRADOVÝ KATALOG VZP - ZP'!E329)&gt;0,UPPER('ÚHRADOVÝ KATALOG VZP - ZP'!E329),"")</f>
        <v/>
      </c>
      <c r="F325" s="33" t="str">
        <f>IF(LEN('ÚHRADOVÝ KATALOG VZP - ZP'!G329)&gt;0,UPPER('ÚHRADOVÝ KATALOG VZP - ZP'!G329),"")</f>
        <v/>
      </c>
      <c r="G325" s="33" t="str">
        <f>IF(LEN('ÚHRADOVÝ KATALOG VZP - ZP'!H329)&gt;0,UPPER('ÚHRADOVÝ KATALOG VZP - ZP'!H329),"")</f>
        <v/>
      </c>
      <c r="H325" s="33" t="str">
        <f>IF(LEN('ÚHRADOVÝ KATALOG VZP - ZP'!I329)&gt;0,UPPER('ÚHRADOVÝ KATALOG VZP - ZP'!I329),"")</f>
        <v/>
      </c>
      <c r="I325" s="19" t="str">
        <f>IF(LEN(KL!N325)&gt;0,ROUND(UPPER(KL!N325),2),"")</f>
        <v/>
      </c>
      <c r="J325" s="19" t="str">
        <f>IF('ÚHRADOVÝ KATALOG VZP - ZP'!N329&gt;0,ROUND(UPPER('ÚHRADOVÝ KATALOG VZP - ZP'!N329),2),"")</f>
        <v/>
      </c>
      <c r="K325" s="19"/>
      <c r="L325" s="33"/>
      <c r="M325" s="33"/>
      <c r="N325" s="33"/>
      <c r="O325" s="19"/>
      <c r="P325" s="33"/>
      <c r="Q325" s="33"/>
      <c r="R325" s="33"/>
      <c r="S325" s="33"/>
      <c r="T325" s="33" t="str">
        <f>IF(LEN(KL!P325)&gt;0,UPPER(KL!P325),"")</f>
        <v/>
      </c>
      <c r="U325" s="33"/>
      <c r="V325" s="19"/>
      <c r="W325" s="33" t="str">
        <f>IF(LEN('ÚHRADOVÝ KATALOG VZP - ZP'!Q329)&gt;0,UPPER('ÚHRADOVÝ KATALOG VZP - ZP'!Q329),"")</f>
        <v/>
      </c>
      <c r="X325" s="19"/>
      <c r="Y325" s="19"/>
      <c r="Z325" s="33" t="str">
        <f>IF(LEN('ÚHRADOVÝ KATALOG VZP - ZP'!P329)&gt;0,UPPER('ÚHRADOVÝ KATALOG VZP - ZP'!P329),"")</f>
        <v/>
      </c>
      <c r="AA325" s="33"/>
      <c r="AB325" s="33" t="str">
        <f>IF(LEN('ÚHRADOVÝ KATALOG VZP - ZP'!K329)&gt;0,UPPER('ÚHRADOVÝ KATALOG VZP - ZP'!K329),"")</f>
        <v/>
      </c>
      <c r="AC325" s="19" t="str">
        <f>IF(LEN('ÚHRADOVÝ KATALOG VZP - ZP'!L329)&gt;0,UPPER('ÚHRADOVÝ KATALOG VZP - ZP'!L329),"")</f>
        <v/>
      </c>
      <c r="AD325" s="19" t="str">
        <f>IF(LEN('ÚHRADOVÝ KATALOG VZP - ZP'!J329)&gt;0,UPPER('ÚHRADOVÝ KATALOG VZP - ZP'!J329),"")</f>
        <v/>
      </c>
      <c r="AE325" s="33"/>
      <c r="AF325" s="33"/>
      <c r="AG325" s="33" t="str">
        <f>IF(LEN('ÚHRADOVÝ KATALOG VZP - ZP'!M329)&gt;0,UPPER('ÚHRADOVÝ KATALOG VZP - ZP'!M329),"")</f>
        <v/>
      </c>
      <c r="AH325" s="33"/>
      <c r="AI325" s="33"/>
      <c r="AJ325" s="33"/>
    </row>
    <row r="326" spans="1:36" s="18" customFormat="1" x14ac:dyDescent="0.2">
      <c r="A326" s="33" t="str">
        <f>IF('VZP - KONTROLA'!R330="NE",IF(LEN('ÚHRADOVÝ KATALOG VZP - ZP'!B330)=0,UPPER('ÚHRADOVÝ KATALOG VZP - ZP'!A330),UPPER('ÚHRADOVÝ KATALOG VZP - ZP'!B330)),"")</f>
        <v/>
      </c>
      <c r="B326" s="33" t="str">
        <f>IF(LEN('ÚHRADOVÝ KATALOG VZP - ZP'!C330)&gt;0,UPPER(SUBSTITUTE('ÚHRADOVÝ KATALOG VZP - ZP'!C330,CHAR(10)," ")),"")</f>
        <v/>
      </c>
      <c r="C326" s="33" t="str">
        <f>IF(LEN('ÚHRADOVÝ KATALOG VZP - ZP'!D330)&gt;0,UPPER(SUBSTITUTE('ÚHRADOVÝ KATALOG VZP - ZP'!D330,CHAR(10)," ")),"")</f>
        <v/>
      </c>
      <c r="D326" s="33" t="str">
        <f>IF(LEN('ÚHRADOVÝ KATALOG VZP - ZP'!F330)&gt;0,UPPER('ÚHRADOVÝ KATALOG VZP - ZP'!F330),"")</f>
        <v/>
      </c>
      <c r="E326" s="33" t="str">
        <f>IF(LEN('ÚHRADOVÝ KATALOG VZP - ZP'!E330)&gt;0,UPPER('ÚHRADOVÝ KATALOG VZP - ZP'!E330),"")</f>
        <v/>
      </c>
      <c r="F326" s="33" t="str">
        <f>IF(LEN('ÚHRADOVÝ KATALOG VZP - ZP'!G330)&gt;0,UPPER('ÚHRADOVÝ KATALOG VZP - ZP'!G330),"")</f>
        <v/>
      </c>
      <c r="G326" s="33" t="str">
        <f>IF(LEN('ÚHRADOVÝ KATALOG VZP - ZP'!H330)&gt;0,UPPER('ÚHRADOVÝ KATALOG VZP - ZP'!H330),"")</f>
        <v/>
      </c>
      <c r="H326" s="33" t="str">
        <f>IF(LEN('ÚHRADOVÝ KATALOG VZP - ZP'!I330)&gt;0,UPPER('ÚHRADOVÝ KATALOG VZP - ZP'!I330),"")</f>
        <v/>
      </c>
      <c r="I326" s="19" t="str">
        <f>IF(LEN(KL!N326)&gt;0,ROUND(UPPER(KL!N326),2),"")</f>
        <v/>
      </c>
      <c r="J326" s="19" t="str">
        <f>IF('ÚHRADOVÝ KATALOG VZP - ZP'!N330&gt;0,ROUND(UPPER('ÚHRADOVÝ KATALOG VZP - ZP'!N330),2),"")</f>
        <v/>
      </c>
      <c r="K326" s="19"/>
      <c r="L326" s="33"/>
      <c r="M326" s="33"/>
      <c r="N326" s="33"/>
      <c r="O326" s="19"/>
      <c r="P326" s="33"/>
      <c r="Q326" s="33"/>
      <c r="R326" s="33"/>
      <c r="S326" s="33"/>
      <c r="T326" s="33" t="str">
        <f>IF(LEN(KL!P326)&gt;0,UPPER(KL!P326),"")</f>
        <v/>
      </c>
      <c r="U326" s="33"/>
      <c r="V326" s="19"/>
      <c r="W326" s="33" t="str">
        <f>IF(LEN('ÚHRADOVÝ KATALOG VZP - ZP'!Q330)&gt;0,UPPER('ÚHRADOVÝ KATALOG VZP - ZP'!Q330),"")</f>
        <v/>
      </c>
      <c r="X326" s="19"/>
      <c r="Y326" s="19"/>
      <c r="Z326" s="33" t="str">
        <f>IF(LEN('ÚHRADOVÝ KATALOG VZP - ZP'!P330)&gt;0,UPPER('ÚHRADOVÝ KATALOG VZP - ZP'!P330),"")</f>
        <v/>
      </c>
      <c r="AA326" s="33"/>
      <c r="AB326" s="33" t="str">
        <f>IF(LEN('ÚHRADOVÝ KATALOG VZP - ZP'!K330)&gt;0,UPPER('ÚHRADOVÝ KATALOG VZP - ZP'!K330),"")</f>
        <v/>
      </c>
      <c r="AC326" s="19" t="str">
        <f>IF(LEN('ÚHRADOVÝ KATALOG VZP - ZP'!L330)&gt;0,UPPER('ÚHRADOVÝ KATALOG VZP - ZP'!L330),"")</f>
        <v/>
      </c>
      <c r="AD326" s="19" t="str">
        <f>IF(LEN('ÚHRADOVÝ KATALOG VZP - ZP'!J330)&gt;0,UPPER('ÚHRADOVÝ KATALOG VZP - ZP'!J330),"")</f>
        <v/>
      </c>
      <c r="AE326" s="33"/>
      <c r="AF326" s="33"/>
      <c r="AG326" s="33" t="str">
        <f>IF(LEN('ÚHRADOVÝ KATALOG VZP - ZP'!M330)&gt;0,UPPER('ÚHRADOVÝ KATALOG VZP - ZP'!M330),"")</f>
        <v/>
      </c>
      <c r="AH326" s="33"/>
      <c r="AI326" s="33"/>
      <c r="AJ326" s="33"/>
    </row>
    <row r="327" spans="1:36" s="18" customFormat="1" x14ac:dyDescent="0.2">
      <c r="A327" s="33" t="str">
        <f>IF('VZP - KONTROLA'!R331="NE",IF(LEN('ÚHRADOVÝ KATALOG VZP - ZP'!B331)=0,UPPER('ÚHRADOVÝ KATALOG VZP - ZP'!A331),UPPER('ÚHRADOVÝ KATALOG VZP - ZP'!B331)),"")</f>
        <v/>
      </c>
      <c r="B327" s="33" t="str">
        <f>IF(LEN('ÚHRADOVÝ KATALOG VZP - ZP'!C331)&gt;0,UPPER(SUBSTITUTE('ÚHRADOVÝ KATALOG VZP - ZP'!C331,CHAR(10)," ")),"")</f>
        <v/>
      </c>
      <c r="C327" s="33" t="str">
        <f>IF(LEN('ÚHRADOVÝ KATALOG VZP - ZP'!D331)&gt;0,UPPER(SUBSTITUTE('ÚHRADOVÝ KATALOG VZP - ZP'!D331,CHAR(10)," ")),"")</f>
        <v/>
      </c>
      <c r="D327" s="33" t="str">
        <f>IF(LEN('ÚHRADOVÝ KATALOG VZP - ZP'!F331)&gt;0,UPPER('ÚHRADOVÝ KATALOG VZP - ZP'!F331),"")</f>
        <v/>
      </c>
      <c r="E327" s="33" t="str">
        <f>IF(LEN('ÚHRADOVÝ KATALOG VZP - ZP'!E331)&gt;0,UPPER('ÚHRADOVÝ KATALOG VZP - ZP'!E331),"")</f>
        <v/>
      </c>
      <c r="F327" s="33" t="str">
        <f>IF(LEN('ÚHRADOVÝ KATALOG VZP - ZP'!G331)&gt;0,UPPER('ÚHRADOVÝ KATALOG VZP - ZP'!G331),"")</f>
        <v/>
      </c>
      <c r="G327" s="33" t="str">
        <f>IF(LEN('ÚHRADOVÝ KATALOG VZP - ZP'!H331)&gt;0,UPPER('ÚHRADOVÝ KATALOG VZP - ZP'!H331),"")</f>
        <v/>
      </c>
      <c r="H327" s="33" t="str">
        <f>IF(LEN('ÚHRADOVÝ KATALOG VZP - ZP'!I331)&gt;0,UPPER('ÚHRADOVÝ KATALOG VZP - ZP'!I331),"")</f>
        <v/>
      </c>
      <c r="I327" s="19" t="str">
        <f>IF(LEN(KL!N327)&gt;0,ROUND(UPPER(KL!N327),2),"")</f>
        <v/>
      </c>
      <c r="J327" s="19" t="str">
        <f>IF('ÚHRADOVÝ KATALOG VZP - ZP'!N331&gt;0,ROUND(UPPER('ÚHRADOVÝ KATALOG VZP - ZP'!N331),2),"")</f>
        <v/>
      </c>
      <c r="K327" s="19"/>
      <c r="L327" s="33"/>
      <c r="M327" s="33"/>
      <c r="N327" s="33"/>
      <c r="O327" s="19"/>
      <c r="P327" s="33"/>
      <c r="Q327" s="33"/>
      <c r="R327" s="33"/>
      <c r="S327" s="33"/>
      <c r="T327" s="33" t="str">
        <f>IF(LEN(KL!P327)&gt;0,UPPER(KL!P327),"")</f>
        <v/>
      </c>
      <c r="U327" s="33"/>
      <c r="V327" s="19"/>
      <c r="W327" s="33" t="str">
        <f>IF(LEN('ÚHRADOVÝ KATALOG VZP - ZP'!Q331)&gt;0,UPPER('ÚHRADOVÝ KATALOG VZP - ZP'!Q331),"")</f>
        <v/>
      </c>
      <c r="X327" s="19"/>
      <c r="Y327" s="19"/>
      <c r="Z327" s="33" t="str">
        <f>IF(LEN('ÚHRADOVÝ KATALOG VZP - ZP'!P331)&gt;0,UPPER('ÚHRADOVÝ KATALOG VZP - ZP'!P331),"")</f>
        <v/>
      </c>
      <c r="AA327" s="33"/>
      <c r="AB327" s="33" t="str">
        <f>IF(LEN('ÚHRADOVÝ KATALOG VZP - ZP'!K331)&gt;0,UPPER('ÚHRADOVÝ KATALOG VZP - ZP'!K331),"")</f>
        <v/>
      </c>
      <c r="AC327" s="19" t="str">
        <f>IF(LEN('ÚHRADOVÝ KATALOG VZP - ZP'!L331)&gt;0,UPPER('ÚHRADOVÝ KATALOG VZP - ZP'!L331),"")</f>
        <v/>
      </c>
      <c r="AD327" s="19" t="str">
        <f>IF(LEN('ÚHRADOVÝ KATALOG VZP - ZP'!J331)&gt;0,UPPER('ÚHRADOVÝ KATALOG VZP - ZP'!J331),"")</f>
        <v/>
      </c>
      <c r="AE327" s="33"/>
      <c r="AF327" s="33"/>
      <c r="AG327" s="33" t="str">
        <f>IF(LEN('ÚHRADOVÝ KATALOG VZP - ZP'!M331)&gt;0,UPPER('ÚHRADOVÝ KATALOG VZP - ZP'!M331),"")</f>
        <v/>
      </c>
      <c r="AH327" s="33"/>
      <c r="AI327" s="33"/>
      <c r="AJ327" s="33"/>
    </row>
    <row r="328" spans="1:36" s="18" customFormat="1" x14ac:dyDescent="0.2">
      <c r="A328" s="33" t="str">
        <f>IF('VZP - KONTROLA'!R332="NE",IF(LEN('ÚHRADOVÝ KATALOG VZP - ZP'!B332)=0,UPPER('ÚHRADOVÝ KATALOG VZP - ZP'!A332),UPPER('ÚHRADOVÝ KATALOG VZP - ZP'!B332)),"")</f>
        <v/>
      </c>
      <c r="B328" s="33" t="str">
        <f>IF(LEN('ÚHRADOVÝ KATALOG VZP - ZP'!C332)&gt;0,UPPER(SUBSTITUTE('ÚHRADOVÝ KATALOG VZP - ZP'!C332,CHAR(10)," ")),"")</f>
        <v/>
      </c>
      <c r="C328" s="33" t="str">
        <f>IF(LEN('ÚHRADOVÝ KATALOG VZP - ZP'!D332)&gt;0,UPPER(SUBSTITUTE('ÚHRADOVÝ KATALOG VZP - ZP'!D332,CHAR(10)," ")),"")</f>
        <v/>
      </c>
      <c r="D328" s="33" t="str">
        <f>IF(LEN('ÚHRADOVÝ KATALOG VZP - ZP'!F332)&gt;0,UPPER('ÚHRADOVÝ KATALOG VZP - ZP'!F332),"")</f>
        <v/>
      </c>
      <c r="E328" s="33" t="str">
        <f>IF(LEN('ÚHRADOVÝ KATALOG VZP - ZP'!E332)&gt;0,UPPER('ÚHRADOVÝ KATALOG VZP - ZP'!E332),"")</f>
        <v/>
      </c>
      <c r="F328" s="33" t="str">
        <f>IF(LEN('ÚHRADOVÝ KATALOG VZP - ZP'!G332)&gt;0,UPPER('ÚHRADOVÝ KATALOG VZP - ZP'!G332),"")</f>
        <v/>
      </c>
      <c r="G328" s="33" t="str">
        <f>IF(LEN('ÚHRADOVÝ KATALOG VZP - ZP'!H332)&gt;0,UPPER('ÚHRADOVÝ KATALOG VZP - ZP'!H332),"")</f>
        <v/>
      </c>
      <c r="H328" s="33" t="str">
        <f>IF(LEN('ÚHRADOVÝ KATALOG VZP - ZP'!I332)&gt;0,UPPER('ÚHRADOVÝ KATALOG VZP - ZP'!I332),"")</f>
        <v/>
      </c>
      <c r="I328" s="19" t="str">
        <f>IF(LEN(KL!N328)&gt;0,ROUND(UPPER(KL!N328),2),"")</f>
        <v/>
      </c>
      <c r="J328" s="19" t="str">
        <f>IF('ÚHRADOVÝ KATALOG VZP - ZP'!N332&gt;0,ROUND(UPPER('ÚHRADOVÝ KATALOG VZP - ZP'!N332),2),"")</f>
        <v/>
      </c>
      <c r="K328" s="19"/>
      <c r="L328" s="33"/>
      <c r="M328" s="33"/>
      <c r="N328" s="33"/>
      <c r="O328" s="19"/>
      <c r="P328" s="33"/>
      <c r="Q328" s="33"/>
      <c r="R328" s="33"/>
      <c r="S328" s="33"/>
      <c r="T328" s="33" t="str">
        <f>IF(LEN(KL!P328)&gt;0,UPPER(KL!P328),"")</f>
        <v/>
      </c>
      <c r="U328" s="33"/>
      <c r="V328" s="19"/>
      <c r="W328" s="33" t="str">
        <f>IF(LEN('ÚHRADOVÝ KATALOG VZP - ZP'!Q332)&gt;0,UPPER('ÚHRADOVÝ KATALOG VZP - ZP'!Q332),"")</f>
        <v/>
      </c>
      <c r="X328" s="19"/>
      <c r="Y328" s="19"/>
      <c r="Z328" s="33" t="str">
        <f>IF(LEN('ÚHRADOVÝ KATALOG VZP - ZP'!P332)&gt;0,UPPER('ÚHRADOVÝ KATALOG VZP - ZP'!P332),"")</f>
        <v/>
      </c>
      <c r="AA328" s="33"/>
      <c r="AB328" s="33" t="str">
        <f>IF(LEN('ÚHRADOVÝ KATALOG VZP - ZP'!K332)&gt;0,UPPER('ÚHRADOVÝ KATALOG VZP - ZP'!K332),"")</f>
        <v/>
      </c>
      <c r="AC328" s="19" t="str">
        <f>IF(LEN('ÚHRADOVÝ KATALOG VZP - ZP'!L332)&gt;0,UPPER('ÚHRADOVÝ KATALOG VZP - ZP'!L332),"")</f>
        <v/>
      </c>
      <c r="AD328" s="19" t="str">
        <f>IF(LEN('ÚHRADOVÝ KATALOG VZP - ZP'!J332)&gt;0,UPPER('ÚHRADOVÝ KATALOG VZP - ZP'!J332),"")</f>
        <v/>
      </c>
      <c r="AE328" s="33"/>
      <c r="AF328" s="33"/>
      <c r="AG328" s="33" t="str">
        <f>IF(LEN('ÚHRADOVÝ KATALOG VZP - ZP'!M332)&gt;0,UPPER('ÚHRADOVÝ KATALOG VZP - ZP'!M332),"")</f>
        <v/>
      </c>
      <c r="AH328" s="33"/>
      <c r="AI328" s="33"/>
      <c r="AJ328" s="33"/>
    </row>
    <row r="329" spans="1:36" s="18" customFormat="1" x14ac:dyDescent="0.2">
      <c r="A329" s="33" t="str">
        <f>IF('VZP - KONTROLA'!R333="NE",IF(LEN('ÚHRADOVÝ KATALOG VZP - ZP'!B333)=0,UPPER('ÚHRADOVÝ KATALOG VZP - ZP'!A333),UPPER('ÚHRADOVÝ KATALOG VZP - ZP'!B333)),"")</f>
        <v/>
      </c>
      <c r="B329" s="33" t="str">
        <f>IF(LEN('ÚHRADOVÝ KATALOG VZP - ZP'!C333)&gt;0,UPPER(SUBSTITUTE('ÚHRADOVÝ KATALOG VZP - ZP'!C333,CHAR(10)," ")),"")</f>
        <v/>
      </c>
      <c r="C329" s="33" t="str">
        <f>IF(LEN('ÚHRADOVÝ KATALOG VZP - ZP'!D333)&gt;0,UPPER(SUBSTITUTE('ÚHRADOVÝ KATALOG VZP - ZP'!D333,CHAR(10)," ")),"")</f>
        <v/>
      </c>
      <c r="D329" s="33" t="str">
        <f>IF(LEN('ÚHRADOVÝ KATALOG VZP - ZP'!F333)&gt;0,UPPER('ÚHRADOVÝ KATALOG VZP - ZP'!F333),"")</f>
        <v/>
      </c>
      <c r="E329" s="33" t="str">
        <f>IF(LEN('ÚHRADOVÝ KATALOG VZP - ZP'!E333)&gt;0,UPPER('ÚHRADOVÝ KATALOG VZP - ZP'!E333),"")</f>
        <v/>
      </c>
      <c r="F329" s="33" t="str">
        <f>IF(LEN('ÚHRADOVÝ KATALOG VZP - ZP'!G333)&gt;0,UPPER('ÚHRADOVÝ KATALOG VZP - ZP'!G333),"")</f>
        <v/>
      </c>
      <c r="G329" s="33" t="str">
        <f>IF(LEN('ÚHRADOVÝ KATALOG VZP - ZP'!H333)&gt;0,UPPER('ÚHRADOVÝ KATALOG VZP - ZP'!H333),"")</f>
        <v/>
      </c>
      <c r="H329" s="33" t="str">
        <f>IF(LEN('ÚHRADOVÝ KATALOG VZP - ZP'!I333)&gt;0,UPPER('ÚHRADOVÝ KATALOG VZP - ZP'!I333),"")</f>
        <v/>
      </c>
      <c r="I329" s="19" t="str">
        <f>IF(LEN(KL!N329)&gt;0,ROUND(UPPER(KL!N329),2),"")</f>
        <v/>
      </c>
      <c r="J329" s="19" t="str">
        <f>IF('ÚHRADOVÝ KATALOG VZP - ZP'!N333&gt;0,ROUND(UPPER('ÚHRADOVÝ KATALOG VZP - ZP'!N333),2),"")</f>
        <v/>
      </c>
      <c r="K329" s="19"/>
      <c r="L329" s="33"/>
      <c r="M329" s="33"/>
      <c r="N329" s="33"/>
      <c r="O329" s="19"/>
      <c r="P329" s="33"/>
      <c r="Q329" s="33"/>
      <c r="R329" s="33"/>
      <c r="S329" s="33"/>
      <c r="T329" s="33" t="str">
        <f>IF(LEN(KL!P329)&gt;0,UPPER(KL!P329),"")</f>
        <v/>
      </c>
      <c r="U329" s="33"/>
      <c r="V329" s="19"/>
      <c r="W329" s="33" t="str">
        <f>IF(LEN('ÚHRADOVÝ KATALOG VZP - ZP'!Q333)&gt;0,UPPER('ÚHRADOVÝ KATALOG VZP - ZP'!Q333),"")</f>
        <v/>
      </c>
      <c r="X329" s="19"/>
      <c r="Y329" s="19"/>
      <c r="Z329" s="33" t="str">
        <f>IF(LEN('ÚHRADOVÝ KATALOG VZP - ZP'!P333)&gt;0,UPPER('ÚHRADOVÝ KATALOG VZP - ZP'!P333),"")</f>
        <v/>
      </c>
      <c r="AA329" s="33"/>
      <c r="AB329" s="33" t="str">
        <f>IF(LEN('ÚHRADOVÝ KATALOG VZP - ZP'!K333)&gt;0,UPPER('ÚHRADOVÝ KATALOG VZP - ZP'!K333),"")</f>
        <v/>
      </c>
      <c r="AC329" s="19" t="str">
        <f>IF(LEN('ÚHRADOVÝ KATALOG VZP - ZP'!L333)&gt;0,UPPER('ÚHRADOVÝ KATALOG VZP - ZP'!L333),"")</f>
        <v/>
      </c>
      <c r="AD329" s="19" t="str">
        <f>IF(LEN('ÚHRADOVÝ KATALOG VZP - ZP'!J333)&gt;0,UPPER('ÚHRADOVÝ KATALOG VZP - ZP'!J333),"")</f>
        <v/>
      </c>
      <c r="AE329" s="33"/>
      <c r="AF329" s="33"/>
      <c r="AG329" s="33" t="str">
        <f>IF(LEN('ÚHRADOVÝ KATALOG VZP - ZP'!M333)&gt;0,UPPER('ÚHRADOVÝ KATALOG VZP - ZP'!M333),"")</f>
        <v/>
      </c>
      <c r="AH329" s="33"/>
      <c r="AI329" s="33"/>
      <c r="AJ329" s="33"/>
    </row>
    <row r="330" spans="1:36" s="18" customFormat="1" x14ac:dyDescent="0.2">
      <c r="A330" s="33" t="str">
        <f>IF('VZP - KONTROLA'!R334="NE",IF(LEN('ÚHRADOVÝ KATALOG VZP - ZP'!B334)=0,UPPER('ÚHRADOVÝ KATALOG VZP - ZP'!A334),UPPER('ÚHRADOVÝ KATALOG VZP - ZP'!B334)),"")</f>
        <v/>
      </c>
      <c r="B330" s="33" t="str">
        <f>IF(LEN('ÚHRADOVÝ KATALOG VZP - ZP'!C334)&gt;0,UPPER(SUBSTITUTE('ÚHRADOVÝ KATALOG VZP - ZP'!C334,CHAR(10)," ")),"")</f>
        <v/>
      </c>
      <c r="C330" s="33" t="str">
        <f>IF(LEN('ÚHRADOVÝ KATALOG VZP - ZP'!D334)&gt;0,UPPER(SUBSTITUTE('ÚHRADOVÝ KATALOG VZP - ZP'!D334,CHAR(10)," ")),"")</f>
        <v/>
      </c>
      <c r="D330" s="33" t="str">
        <f>IF(LEN('ÚHRADOVÝ KATALOG VZP - ZP'!F334)&gt;0,UPPER('ÚHRADOVÝ KATALOG VZP - ZP'!F334),"")</f>
        <v/>
      </c>
      <c r="E330" s="33" t="str">
        <f>IF(LEN('ÚHRADOVÝ KATALOG VZP - ZP'!E334)&gt;0,UPPER('ÚHRADOVÝ KATALOG VZP - ZP'!E334),"")</f>
        <v/>
      </c>
      <c r="F330" s="33" t="str">
        <f>IF(LEN('ÚHRADOVÝ KATALOG VZP - ZP'!G334)&gt;0,UPPER('ÚHRADOVÝ KATALOG VZP - ZP'!G334),"")</f>
        <v/>
      </c>
      <c r="G330" s="33" t="str">
        <f>IF(LEN('ÚHRADOVÝ KATALOG VZP - ZP'!H334)&gt;0,UPPER('ÚHRADOVÝ KATALOG VZP - ZP'!H334),"")</f>
        <v/>
      </c>
      <c r="H330" s="33" t="str">
        <f>IF(LEN('ÚHRADOVÝ KATALOG VZP - ZP'!I334)&gt;0,UPPER('ÚHRADOVÝ KATALOG VZP - ZP'!I334),"")</f>
        <v/>
      </c>
      <c r="I330" s="19" t="str">
        <f>IF(LEN(KL!N330)&gt;0,ROUND(UPPER(KL!N330),2),"")</f>
        <v/>
      </c>
      <c r="J330" s="19" t="str">
        <f>IF('ÚHRADOVÝ KATALOG VZP - ZP'!N334&gt;0,ROUND(UPPER('ÚHRADOVÝ KATALOG VZP - ZP'!N334),2),"")</f>
        <v/>
      </c>
      <c r="K330" s="19"/>
      <c r="L330" s="33"/>
      <c r="M330" s="33"/>
      <c r="N330" s="33"/>
      <c r="O330" s="19"/>
      <c r="P330" s="33"/>
      <c r="Q330" s="33"/>
      <c r="R330" s="33"/>
      <c r="S330" s="33"/>
      <c r="T330" s="33" t="str">
        <f>IF(LEN(KL!P330)&gt;0,UPPER(KL!P330),"")</f>
        <v/>
      </c>
      <c r="U330" s="33"/>
      <c r="V330" s="19"/>
      <c r="W330" s="33" t="str">
        <f>IF(LEN('ÚHRADOVÝ KATALOG VZP - ZP'!Q334)&gt;0,UPPER('ÚHRADOVÝ KATALOG VZP - ZP'!Q334),"")</f>
        <v/>
      </c>
      <c r="X330" s="19"/>
      <c r="Y330" s="19"/>
      <c r="Z330" s="33" t="str">
        <f>IF(LEN('ÚHRADOVÝ KATALOG VZP - ZP'!P334)&gt;0,UPPER('ÚHRADOVÝ KATALOG VZP - ZP'!P334),"")</f>
        <v/>
      </c>
      <c r="AA330" s="33"/>
      <c r="AB330" s="33" t="str">
        <f>IF(LEN('ÚHRADOVÝ KATALOG VZP - ZP'!K334)&gt;0,UPPER('ÚHRADOVÝ KATALOG VZP - ZP'!K334),"")</f>
        <v/>
      </c>
      <c r="AC330" s="19" t="str">
        <f>IF(LEN('ÚHRADOVÝ KATALOG VZP - ZP'!L334)&gt;0,UPPER('ÚHRADOVÝ KATALOG VZP - ZP'!L334),"")</f>
        <v/>
      </c>
      <c r="AD330" s="19" t="str">
        <f>IF(LEN('ÚHRADOVÝ KATALOG VZP - ZP'!J334)&gt;0,UPPER('ÚHRADOVÝ KATALOG VZP - ZP'!J334),"")</f>
        <v/>
      </c>
      <c r="AE330" s="33"/>
      <c r="AF330" s="33"/>
      <c r="AG330" s="33" t="str">
        <f>IF(LEN('ÚHRADOVÝ KATALOG VZP - ZP'!M334)&gt;0,UPPER('ÚHRADOVÝ KATALOG VZP - ZP'!M334),"")</f>
        <v/>
      </c>
      <c r="AH330" s="33"/>
      <c r="AI330" s="33"/>
      <c r="AJ330" s="33"/>
    </row>
    <row r="331" spans="1:36" s="18" customFormat="1" x14ac:dyDescent="0.2">
      <c r="A331" s="33" t="str">
        <f>IF('VZP - KONTROLA'!R335="NE",IF(LEN('ÚHRADOVÝ KATALOG VZP - ZP'!B335)=0,UPPER('ÚHRADOVÝ KATALOG VZP - ZP'!A335),UPPER('ÚHRADOVÝ KATALOG VZP - ZP'!B335)),"")</f>
        <v/>
      </c>
      <c r="B331" s="33" t="str">
        <f>IF(LEN('ÚHRADOVÝ KATALOG VZP - ZP'!C335)&gt;0,UPPER(SUBSTITUTE('ÚHRADOVÝ KATALOG VZP - ZP'!C335,CHAR(10)," ")),"")</f>
        <v/>
      </c>
      <c r="C331" s="33" t="str">
        <f>IF(LEN('ÚHRADOVÝ KATALOG VZP - ZP'!D335)&gt;0,UPPER(SUBSTITUTE('ÚHRADOVÝ KATALOG VZP - ZP'!D335,CHAR(10)," ")),"")</f>
        <v/>
      </c>
      <c r="D331" s="33" t="str">
        <f>IF(LEN('ÚHRADOVÝ KATALOG VZP - ZP'!F335)&gt;0,UPPER('ÚHRADOVÝ KATALOG VZP - ZP'!F335),"")</f>
        <v/>
      </c>
      <c r="E331" s="33" t="str">
        <f>IF(LEN('ÚHRADOVÝ KATALOG VZP - ZP'!E335)&gt;0,UPPER('ÚHRADOVÝ KATALOG VZP - ZP'!E335),"")</f>
        <v/>
      </c>
      <c r="F331" s="33" t="str">
        <f>IF(LEN('ÚHRADOVÝ KATALOG VZP - ZP'!G335)&gt;0,UPPER('ÚHRADOVÝ KATALOG VZP - ZP'!G335),"")</f>
        <v/>
      </c>
      <c r="G331" s="33" t="str">
        <f>IF(LEN('ÚHRADOVÝ KATALOG VZP - ZP'!H335)&gt;0,UPPER('ÚHRADOVÝ KATALOG VZP - ZP'!H335),"")</f>
        <v/>
      </c>
      <c r="H331" s="33" t="str">
        <f>IF(LEN('ÚHRADOVÝ KATALOG VZP - ZP'!I335)&gt;0,UPPER('ÚHRADOVÝ KATALOG VZP - ZP'!I335),"")</f>
        <v/>
      </c>
      <c r="I331" s="19" t="str">
        <f>IF(LEN(KL!N331)&gt;0,ROUND(UPPER(KL!N331),2),"")</f>
        <v/>
      </c>
      <c r="J331" s="19" t="str">
        <f>IF('ÚHRADOVÝ KATALOG VZP - ZP'!N335&gt;0,ROUND(UPPER('ÚHRADOVÝ KATALOG VZP - ZP'!N335),2),"")</f>
        <v/>
      </c>
      <c r="K331" s="19"/>
      <c r="L331" s="33"/>
      <c r="M331" s="33"/>
      <c r="N331" s="33"/>
      <c r="O331" s="19"/>
      <c r="P331" s="33"/>
      <c r="Q331" s="33"/>
      <c r="R331" s="33"/>
      <c r="S331" s="33"/>
      <c r="T331" s="33" t="str">
        <f>IF(LEN(KL!P331)&gt;0,UPPER(KL!P331),"")</f>
        <v/>
      </c>
      <c r="U331" s="33"/>
      <c r="V331" s="19"/>
      <c r="W331" s="33" t="str">
        <f>IF(LEN('ÚHRADOVÝ KATALOG VZP - ZP'!Q335)&gt;0,UPPER('ÚHRADOVÝ KATALOG VZP - ZP'!Q335),"")</f>
        <v/>
      </c>
      <c r="X331" s="19"/>
      <c r="Y331" s="19"/>
      <c r="Z331" s="33" t="str">
        <f>IF(LEN('ÚHRADOVÝ KATALOG VZP - ZP'!P335)&gt;0,UPPER('ÚHRADOVÝ KATALOG VZP - ZP'!P335),"")</f>
        <v/>
      </c>
      <c r="AA331" s="33"/>
      <c r="AB331" s="33" t="str">
        <f>IF(LEN('ÚHRADOVÝ KATALOG VZP - ZP'!K335)&gt;0,UPPER('ÚHRADOVÝ KATALOG VZP - ZP'!K335),"")</f>
        <v/>
      </c>
      <c r="AC331" s="19" t="str">
        <f>IF(LEN('ÚHRADOVÝ KATALOG VZP - ZP'!L335)&gt;0,UPPER('ÚHRADOVÝ KATALOG VZP - ZP'!L335),"")</f>
        <v/>
      </c>
      <c r="AD331" s="19" t="str">
        <f>IF(LEN('ÚHRADOVÝ KATALOG VZP - ZP'!J335)&gt;0,UPPER('ÚHRADOVÝ KATALOG VZP - ZP'!J335),"")</f>
        <v/>
      </c>
      <c r="AE331" s="33"/>
      <c r="AF331" s="33"/>
      <c r="AG331" s="33" t="str">
        <f>IF(LEN('ÚHRADOVÝ KATALOG VZP - ZP'!M335)&gt;0,UPPER('ÚHRADOVÝ KATALOG VZP - ZP'!M335),"")</f>
        <v/>
      </c>
      <c r="AH331" s="33"/>
      <c r="AI331" s="33"/>
      <c r="AJ331" s="33"/>
    </row>
    <row r="332" spans="1:36" s="18" customFormat="1" x14ac:dyDescent="0.2">
      <c r="A332" s="33" t="str">
        <f>IF('VZP - KONTROLA'!R336="NE",IF(LEN('ÚHRADOVÝ KATALOG VZP - ZP'!B336)=0,UPPER('ÚHRADOVÝ KATALOG VZP - ZP'!A336),UPPER('ÚHRADOVÝ KATALOG VZP - ZP'!B336)),"")</f>
        <v/>
      </c>
      <c r="B332" s="33" t="str">
        <f>IF(LEN('ÚHRADOVÝ KATALOG VZP - ZP'!C336)&gt;0,UPPER(SUBSTITUTE('ÚHRADOVÝ KATALOG VZP - ZP'!C336,CHAR(10)," ")),"")</f>
        <v/>
      </c>
      <c r="C332" s="33" t="str">
        <f>IF(LEN('ÚHRADOVÝ KATALOG VZP - ZP'!D336)&gt;0,UPPER(SUBSTITUTE('ÚHRADOVÝ KATALOG VZP - ZP'!D336,CHAR(10)," ")),"")</f>
        <v/>
      </c>
      <c r="D332" s="33" t="str">
        <f>IF(LEN('ÚHRADOVÝ KATALOG VZP - ZP'!F336)&gt;0,UPPER('ÚHRADOVÝ KATALOG VZP - ZP'!F336),"")</f>
        <v/>
      </c>
      <c r="E332" s="33" t="str">
        <f>IF(LEN('ÚHRADOVÝ KATALOG VZP - ZP'!E336)&gt;0,UPPER('ÚHRADOVÝ KATALOG VZP - ZP'!E336),"")</f>
        <v/>
      </c>
      <c r="F332" s="33" t="str">
        <f>IF(LEN('ÚHRADOVÝ KATALOG VZP - ZP'!G336)&gt;0,UPPER('ÚHRADOVÝ KATALOG VZP - ZP'!G336),"")</f>
        <v/>
      </c>
      <c r="G332" s="33" t="str">
        <f>IF(LEN('ÚHRADOVÝ KATALOG VZP - ZP'!H336)&gt;0,UPPER('ÚHRADOVÝ KATALOG VZP - ZP'!H336),"")</f>
        <v/>
      </c>
      <c r="H332" s="33" t="str">
        <f>IF(LEN('ÚHRADOVÝ KATALOG VZP - ZP'!I336)&gt;0,UPPER('ÚHRADOVÝ KATALOG VZP - ZP'!I336),"")</f>
        <v/>
      </c>
      <c r="I332" s="19" t="str">
        <f>IF(LEN(KL!N332)&gt;0,ROUND(UPPER(KL!N332),2),"")</f>
        <v/>
      </c>
      <c r="J332" s="19" t="str">
        <f>IF('ÚHRADOVÝ KATALOG VZP - ZP'!N336&gt;0,ROUND(UPPER('ÚHRADOVÝ KATALOG VZP - ZP'!N336),2),"")</f>
        <v/>
      </c>
      <c r="K332" s="19"/>
      <c r="L332" s="33"/>
      <c r="M332" s="33"/>
      <c r="N332" s="33"/>
      <c r="O332" s="19"/>
      <c r="P332" s="33"/>
      <c r="Q332" s="33"/>
      <c r="R332" s="33"/>
      <c r="S332" s="33"/>
      <c r="T332" s="33" t="str">
        <f>IF(LEN(KL!P332)&gt;0,UPPER(KL!P332),"")</f>
        <v/>
      </c>
      <c r="U332" s="33"/>
      <c r="V332" s="19"/>
      <c r="W332" s="33" t="str">
        <f>IF(LEN('ÚHRADOVÝ KATALOG VZP - ZP'!Q336)&gt;0,UPPER('ÚHRADOVÝ KATALOG VZP - ZP'!Q336),"")</f>
        <v/>
      </c>
      <c r="X332" s="19"/>
      <c r="Y332" s="19"/>
      <c r="Z332" s="33" t="str">
        <f>IF(LEN('ÚHRADOVÝ KATALOG VZP - ZP'!P336)&gt;0,UPPER('ÚHRADOVÝ KATALOG VZP - ZP'!P336),"")</f>
        <v/>
      </c>
      <c r="AA332" s="33"/>
      <c r="AB332" s="33" t="str">
        <f>IF(LEN('ÚHRADOVÝ KATALOG VZP - ZP'!K336)&gt;0,UPPER('ÚHRADOVÝ KATALOG VZP - ZP'!K336),"")</f>
        <v/>
      </c>
      <c r="AC332" s="19" t="str">
        <f>IF(LEN('ÚHRADOVÝ KATALOG VZP - ZP'!L336)&gt;0,UPPER('ÚHRADOVÝ KATALOG VZP - ZP'!L336),"")</f>
        <v/>
      </c>
      <c r="AD332" s="19" t="str">
        <f>IF(LEN('ÚHRADOVÝ KATALOG VZP - ZP'!J336)&gt;0,UPPER('ÚHRADOVÝ KATALOG VZP - ZP'!J336),"")</f>
        <v/>
      </c>
      <c r="AE332" s="33"/>
      <c r="AF332" s="33"/>
      <c r="AG332" s="33" t="str">
        <f>IF(LEN('ÚHRADOVÝ KATALOG VZP - ZP'!M336)&gt;0,UPPER('ÚHRADOVÝ KATALOG VZP - ZP'!M336),"")</f>
        <v/>
      </c>
      <c r="AH332" s="33"/>
      <c r="AI332" s="33"/>
      <c r="AJ332" s="33"/>
    </row>
    <row r="333" spans="1:36" s="18" customFormat="1" x14ac:dyDescent="0.2">
      <c r="A333" s="33" t="str">
        <f>IF('VZP - KONTROLA'!R337="NE",IF(LEN('ÚHRADOVÝ KATALOG VZP - ZP'!B337)=0,UPPER('ÚHRADOVÝ KATALOG VZP - ZP'!A337),UPPER('ÚHRADOVÝ KATALOG VZP - ZP'!B337)),"")</f>
        <v/>
      </c>
      <c r="B333" s="33" t="str">
        <f>IF(LEN('ÚHRADOVÝ KATALOG VZP - ZP'!C337)&gt;0,UPPER(SUBSTITUTE('ÚHRADOVÝ KATALOG VZP - ZP'!C337,CHAR(10)," ")),"")</f>
        <v/>
      </c>
      <c r="C333" s="33" t="str">
        <f>IF(LEN('ÚHRADOVÝ KATALOG VZP - ZP'!D337)&gt;0,UPPER(SUBSTITUTE('ÚHRADOVÝ KATALOG VZP - ZP'!D337,CHAR(10)," ")),"")</f>
        <v/>
      </c>
      <c r="D333" s="33" t="str">
        <f>IF(LEN('ÚHRADOVÝ KATALOG VZP - ZP'!F337)&gt;0,UPPER('ÚHRADOVÝ KATALOG VZP - ZP'!F337),"")</f>
        <v/>
      </c>
      <c r="E333" s="33" t="str">
        <f>IF(LEN('ÚHRADOVÝ KATALOG VZP - ZP'!E337)&gt;0,UPPER('ÚHRADOVÝ KATALOG VZP - ZP'!E337),"")</f>
        <v/>
      </c>
      <c r="F333" s="33" t="str">
        <f>IF(LEN('ÚHRADOVÝ KATALOG VZP - ZP'!G337)&gt;0,UPPER('ÚHRADOVÝ KATALOG VZP - ZP'!G337),"")</f>
        <v/>
      </c>
      <c r="G333" s="33" t="str">
        <f>IF(LEN('ÚHRADOVÝ KATALOG VZP - ZP'!H337)&gt;0,UPPER('ÚHRADOVÝ KATALOG VZP - ZP'!H337),"")</f>
        <v/>
      </c>
      <c r="H333" s="33" t="str">
        <f>IF(LEN('ÚHRADOVÝ KATALOG VZP - ZP'!I337)&gt;0,UPPER('ÚHRADOVÝ KATALOG VZP - ZP'!I337),"")</f>
        <v/>
      </c>
      <c r="I333" s="19" t="str">
        <f>IF(LEN(KL!N333)&gt;0,ROUND(UPPER(KL!N333),2),"")</f>
        <v/>
      </c>
      <c r="J333" s="19" t="str">
        <f>IF('ÚHRADOVÝ KATALOG VZP - ZP'!N337&gt;0,ROUND(UPPER('ÚHRADOVÝ KATALOG VZP - ZP'!N337),2),"")</f>
        <v/>
      </c>
      <c r="K333" s="19"/>
      <c r="L333" s="33"/>
      <c r="M333" s="33"/>
      <c r="N333" s="33"/>
      <c r="O333" s="19"/>
      <c r="P333" s="33"/>
      <c r="Q333" s="33"/>
      <c r="R333" s="33"/>
      <c r="S333" s="33"/>
      <c r="T333" s="33" t="str">
        <f>IF(LEN(KL!P333)&gt;0,UPPER(KL!P333),"")</f>
        <v/>
      </c>
      <c r="U333" s="33"/>
      <c r="V333" s="19"/>
      <c r="W333" s="33" t="str">
        <f>IF(LEN('ÚHRADOVÝ KATALOG VZP - ZP'!Q337)&gt;0,UPPER('ÚHRADOVÝ KATALOG VZP - ZP'!Q337),"")</f>
        <v/>
      </c>
      <c r="X333" s="19"/>
      <c r="Y333" s="19"/>
      <c r="Z333" s="33" t="str">
        <f>IF(LEN('ÚHRADOVÝ KATALOG VZP - ZP'!P337)&gt;0,UPPER('ÚHRADOVÝ KATALOG VZP - ZP'!P337),"")</f>
        <v/>
      </c>
      <c r="AA333" s="33"/>
      <c r="AB333" s="33" t="str">
        <f>IF(LEN('ÚHRADOVÝ KATALOG VZP - ZP'!K337)&gt;0,UPPER('ÚHRADOVÝ KATALOG VZP - ZP'!K337),"")</f>
        <v/>
      </c>
      <c r="AC333" s="19" t="str">
        <f>IF(LEN('ÚHRADOVÝ KATALOG VZP - ZP'!L337)&gt;0,UPPER('ÚHRADOVÝ KATALOG VZP - ZP'!L337),"")</f>
        <v/>
      </c>
      <c r="AD333" s="19" t="str">
        <f>IF(LEN('ÚHRADOVÝ KATALOG VZP - ZP'!J337)&gt;0,UPPER('ÚHRADOVÝ KATALOG VZP - ZP'!J337),"")</f>
        <v/>
      </c>
      <c r="AE333" s="33"/>
      <c r="AF333" s="33"/>
      <c r="AG333" s="33" t="str">
        <f>IF(LEN('ÚHRADOVÝ KATALOG VZP - ZP'!M337)&gt;0,UPPER('ÚHRADOVÝ KATALOG VZP - ZP'!M337),"")</f>
        <v/>
      </c>
      <c r="AH333" s="33"/>
      <c r="AI333" s="33"/>
      <c r="AJ333" s="33"/>
    </row>
    <row r="334" spans="1:36" s="18" customFormat="1" x14ac:dyDescent="0.2">
      <c r="A334" s="33" t="str">
        <f>IF('VZP - KONTROLA'!R338="NE",IF(LEN('ÚHRADOVÝ KATALOG VZP - ZP'!B338)=0,UPPER('ÚHRADOVÝ KATALOG VZP - ZP'!A338),UPPER('ÚHRADOVÝ KATALOG VZP - ZP'!B338)),"")</f>
        <v/>
      </c>
      <c r="B334" s="33" t="str">
        <f>IF(LEN('ÚHRADOVÝ KATALOG VZP - ZP'!C338)&gt;0,UPPER(SUBSTITUTE('ÚHRADOVÝ KATALOG VZP - ZP'!C338,CHAR(10)," ")),"")</f>
        <v/>
      </c>
      <c r="C334" s="33" t="str">
        <f>IF(LEN('ÚHRADOVÝ KATALOG VZP - ZP'!D338)&gt;0,UPPER(SUBSTITUTE('ÚHRADOVÝ KATALOG VZP - ZP'!D338,CHAR(10)," ")),"")</f>
        <v/>
      </c>
      <c r="D334" s="33" t="str">
        <f>IF(LEN('ÚHRADOVÝ KATALOG VZP - ZP'!F338)&gt;0,UPPER('ÚHRADOVÝ KATALOG VZP - ZP'!F338),"")</f>
        <v/>
      </c>
      <c r="E334" s="33" t="str">
        <f>IF(LEN('ÚHRADOVÝ KATALOG VZP - ZP'!E338)&gt;0,UPPER('ÚHRADOVÝ KATALOG VZP - ZP'!E338),"")</f>
        <v/>
      </c>
      <c r="F334" s="33" t="str">
        <f>IF(LEN('ÚHRADOVÝ KATALOG VZP - ZP'!G338)&gt;0,UPPER('ÚHRADOVÝ KATALOG VZP - ZP'!G338),"")</f>
        <v/>
      </c>
      <c r="G334" s="33" t="str">
        <f>IF(LEN('ÚHRADOVÝ KATALOG VZP - ZP'!H338)&gt;0,UPPER('ÚHRADOVÝ KATALOG VZP - ZP'!H338),"")</f>
        <v/>
      </c>
      <c r="H334" s="33" t="str">
        <f>IF(LEN('ÚHRADOVÝ KATALOG VZP - ZP'!I338)&gt;0,UPPER('ÚHRADOVÝ KATALOG VZP - ZP'!I338),"")</f>
        <v/>
      </c>
      <c r="I334" s="19" t="str">
        <f>IF(LEN(KL!N334)&gt;0,ROUND(UPPER(KL!N334),2),"")</f>
        <v/>
      </c>
      <c r="J334" s="19" t="str">
        <f>IF('ÚHRADOVÝ KATALOG VZP - ZP'!N338&gt;0,ROUND(UPPER('ÚHRADOVÝ KATALOG VZP - ZP'!N338),2),"")</f>
        <v/>
      </c>
      <c r="K334" s="19"/>
      <c r="L334" s="33"/>
      <c r="M334" s="33"/>
      <c r="N334" s="33"/>
      <c r="O334" s="19"/>
      <c r="P334" s="33"/>
      <c r="Q334" s="33"/>
      <c r="R334" s="33"/>
      <c r="S334" s="33"/>
      <c r="T334" s="33" t="str">
        <f>IF(LEN(KL!P334)&gt;0,UPPER(KL!P334),"")</f>
        <v/>
      </c>
      <c r="U334" s="33"/>
      <c r="V334" s="19"/>
      <c r="W334" s="33" t="str">
        <f>IF(LEN('ÚHRADOVÝ KATALOG VZP - ZP'!Q338)&gt;0,UPPER('ÚHRADOVÝ KATALOG VZP - ZP'!Q338),"")</f>
        <v/>
      </c>
      <c r="X334" s="19"/>
      <c r="Y334" s="19"/>
      <c r="Z334" s="33" t="str">
        <f>IF(LEN('ÚHRADOVÝ KATALOG VZP - ZP'!P338)&gt;0,UPPER('ÚHRADOVÝ KATALOG VZP - ZP'!P338),"")</f>
        <v/>
      </c>
      <c r="AA334" s="33"/>
      <c r="AB334" s="33" t="str">
        <f>IF(LEN('ÚHRADOVÝ KATALOG VZP - ZP'!K338)&gt;0,UPPER('ÚHRADOVÝ KATALOG VZP - ZP'!K338),"")</f>
        <v/>
      </c>
      <c r="AC334" s="19" t="str">
        <f>IF(LEN('ÚHRADOVÝ KATALOG VZP - ZP'!L338)&gt;0,UPPER('ÚHRADOVÝ KATALOG VZP - ZP'!L338),"")</f>
        <v/>
      </c>
      <c r="AD334" s="19" t="str">
        <f>IF(LEN('ÚHRADOVÝ KATALOG VZP - ZP'!J338)&gt;0,UPPER('ÚHRADOVÝ KATALOG VZP - ZP'!J338),"")</f>
        <v/>
      </c>
      <c r="AE334" s="33"/>
      <c r="AF334" s="33"/>
      <c r="AG334" s="33" t="str">
        <f>IF(LEN('ÚHRADOVÝ KATALOG VZP - ZP'!M338)&gt;0,UPPER('ÚHRADOVÝ KATALOG VZP - ZP'!M338),"")</f>
        <v/>
      </c>
      <c r="AH334" s="33"/>
      <c r="AI334" s="33"/>
      <c r="AJ334" s="33"/>
    </row>
    <row r="335" spans="1:36" s="18" customFormat="1" x14ac:dyDescent="0.2">
      <c r="A335" s="33" t="str">
        <f>IF('VZP - KONTROLA'!R339="NE",IF(LEN('ÚHRADOVÝ KATALOG VZP - ZP'!B339)=0,UPPER('ÚHRADOVÝ KATALOG VZP - ZP'!A339),UPPER('ÚHRADOVÝ KATALOG VZP - ZP'!B339)),"")</f>
        <v/>
      </c>
      <c r="B335" s="33" t="str">
        <f>IF(LEN('ÚHRADOVÝ KATALOG VZP - ZP'!C339)&gt;0,UPPER(SUBSTITUTE('ÚHRADOVÝ KATALOG VZP - ZP'!C339,CHAR(10)," ")),"")</f>
        <v/>
      </c>
      <c r="C335" s="33" t="str">
        <f>IF(LEN('ÚHRADOVÝ KATALOG VZP - ZP'!D339)&gt;0,UPPER(SUBSTITUTE('ÚHRADOVÝ KATALOG VZP - ZP'!D339,CHAR(10)," ")),"")</f>
        <v/>
      </c>
      <c r="D335" s="33" t="str">
        <f>IF(LEN('ÚHRADOVÝ KATALOG VZP - ZP'!F339)&gt;0,UPPER('ÚHRADOVÝ KATALOG VZP - ZP'!F339),"")</f>
        <v/>
      </c>
      <c r="E335" s="33" t="str">
        <f>IF(LEN('ÚHRADOVÝ KATALOG VZP - ZP'!E339)&gt;0,UPPER('ÚHRADOVÝ KATALOG VZP - ZP'!E339),"")</f>
        <v/>
      </c>
      <c r="F335" s="33" t="str">
        <f>IF(LEN('ÚHRADOVÝ KATALOG VZP - ZP'!G339)&gt;0,UPPER('ÚHRADOVÝ KATALOG VZP - ZP'!G339),"")</f>
        <v/>
      </c>
      <c r="G335" s="33" t="str">
        <f>IF(LEN('ÚHRADOVÝ KATALOG VZP - ZP'!H339)&gt;0,UPPER('ÚHRADOVÝ KATALOG VZP - ZP'!H339),"")</f>
        <v/>
      </c>
      <c r="H335" s="33" t="str">
        <f>IF(LEN('ÚHRADOVÝ KATALOG VZP - ZP'!I339)&gt;0,UPPER('ÚHRADOVÝ KATALOG VZP - ZP'!I339),"")</f>
        <v/>
      </c>
      <c r="I335" s="19" t="str">
        <f>IF(LEN(KL!N335)&gt;0,ROUND(UPPER(KL!N335),2),"")</f>
        <v/>
      </c>
      <c r="J335" s="19" t="str">
        <f>IF('ÚHRADOVÝ KATALOG VZP - ZP'!N339&gt;0,ROUND(UPPER('ÚHRADOVÝ KATALOG VZP - ZP'!N339),2),"")</f>
        <v/>
      </c>
      <c r="K335" s="19"/>
      <c r="L335" s="33"/>
      <c r="M335" s="33"/>
      <c r="N335" s="33"/>
      <c r="O335" s="19"/>
      <c r="P335" s="33"/>
      <c r="Q335" s="33"/>
      <c r="R335" s="33"/>
      <c r="S335" s="33"/>
      <c r="T335" s="33" t="str">
        <f>IF(LEN(KL!P335)&gt;0,UPPER(KL!P335),"")</f>
        <v/>
      </c>
      <c r="U335" s="33"/>
      <c r="V335" s="19"/>
      <c r="W335" s="33" t="str">
        <f>IF(LEN('ÚHRADOVÝ KATALOG VZP - ZP'!Q339)&gt;0,UPPER('ÚHRADOVÝ KATALOG VZP - ZP'!Q339),"")</f>
        <v/>
      </c>
      <c r="X335" s="19"/>
      <c r="Y335" s="19"/>
      <c r="Z335" s="33" t="str">
        <f>IF(LEN('ÚHRADOVÝ KATALOG VZP - ZP'!P339)&gt;0,UPPER('ÚHRADOVÝ KATALOG VZP - ZP'!P339),"")</f>
        <v/>
      </c>
      <c r="AA335" s="33"/>
      <c r="AB335" s="33" t="str">
        <f>IF(LEN('ÚHRADOVÝ KATALOG VZP - ZP'!K339)&gt;0,UPPER('ÚHRADOVÝ KATALOG VZP - ZP'!K339),"")</f>
        <v/>
      </c>
      <c r="AC335" s="19" t="str">
        <f>IF(LEN('ÚHRADOVÝ KATALOG VZP - ZP'!L339)&gt;0,UPPER('ÚHRADOVÝ KATALOG VZP - ZP'!L339),"")</f>
        <v/>
      </c>
      <c r="AD335" s="19" t="str">
        <f>IF(LEN('ÚHRADOVÝ KATALOG VZP - ZP'!J339)&gt;0,UPPER('ÚHRADOVÝ KATALOG VZP - ZP'!J339),"")</f>
        <v/>
      </c>
      <c r="AE335" s="33"/>
      <c r="AF335" s="33"/>
      <c r="AG335" s="33" t="str">
        <f>IF(LEN('ÚHRADOVÝ KATALOG VZP - ZP'!M339)&gt;0,UPPER('ÚHRADOVÝ KATALOG VZP - ZP'!M339),"")</f>
        <v/>
      </c>
      <c r="AH335" s="33"/>
      <c r="AI335" s="33"/>
      <c r="AJ335" s="33"/>
    </row>
    <row r="336" spans="1:36" s="18" customFormat="1" x14ac:dyDescent="0.2">
      <c r="A336" s="33" t="str">
        <f>IF('VZP - KONTROLA'!R340="NE",IF(LEN('ÚHRADOVÝ KATALOG VZP - ZP'!B340)=0,UPPER('ÚHRADOVÝ KATALOG VZP - ZP'!A340),UPPER('ÚHRADOVÝ KATALOG VZP - ZP'!B340)),"")</f>
        <v/>
      </c>
      <c r="B336" s="33" t="str">
        <f>IF(LEN('ÚHRADOVÝ KATALOG VZP - ZP'!C340)&gt;0,UPPER(SUBSTITUTE('ÚHRADOVÝ KATALOG VZP - ZP'!C340,CHAR(10)," ")),"")</f>
        <v/>
      </c>
      <c r="C336" s="33" t="str">
        <f>IF(LEN('ÚHRADOVÝ KATALOG VZP - ZP'!D340)&gt;0,UPPER(SUBSTITUTE('ÚHRADOVÝ KATALOG VZP - ZP'!D340,CHAR(10)," ")),"")</f>
        <v/>
      </c>
      <c r="D336" s="33" t="str">
        <f>IF(LEN('ÚHRADOVÝ KATALOG VZP - ZP'!F340)&gt;0,UPPER('ÚHRADOVÝ KATALOG VZP - ZP'!F340),"")</f>
        <v/>
      </c>
      <c r="E336" s="33" t="str">
        <f>IF(LEN('ÚHRADOVÝ KATALOG VZP - ZP'!E340)&gt;0,UPPER('ÚHRADOVÝ KATALOG VZP - ZP'!E340),"")</f>
        <v/>
      </c>
      <c r="F336" s="33" t="str">
        <f>IF(LEN('ÚHRADOVÝ KATALOG VZP - ZP'!G340)&gt;0,UPPER('ÚHRADOVÝ KATALOG VZP - ZP'!G340),"")</f>
        <v/>
      </c>
      <c r="G336" s="33" t="str">
        <f>IF(LEN('ÚHRADOVÝ KATALOG VZP - ZP'!H340)&gt;0,UPPER('ÚHRADOVÝ KATALOG VZP - ZP'!H340),"")</f>
        <v/>
      </c>
      <c r="H336" s="33" t="str">
        <f>IF(LEN('ÚHRADOVÝ KATALOG VZP - ZP'!I340)&gt;0,UPPER('ÚHRADOVÝ KATALOG VZP - ZP'!I340),"")</f>
        <v/>
      </c>
      <c r="I336" s="19" t="str">
        <f>IF(LEN(KL!N336)&gt;0,ROUND(UPPER(KL!N336),2),"")</f>
        <v/>
      </c>
      <c r="J336" s="19" t="str">
        <f>IF('ÚHRADOVÝ KATALOG VZP - ZP'!N340&gt;0,ROUND(UPPER('ÚHRADOVÝ KATALOG VZP - ZP'!N340),2),"")</f>
        <v/>
      </c>
      <c r="K336" s="19"/>
      <c r="L336" s="33"/>
      <c r="M336" s="33"/>
      <c r="N336" s="33"/>
      <c r="O336" s="19"/>
      <c r="P336" s="33"/>
      <c r="Q336" s="33"/>
      <c r="R336" s="33"/>
      <c r="S336" s="33"/>
      <c r="T336" s="33" t="str">
        <f>IF(LEN(KL!P336)&gt;0,UPPER(KL!P336),"")</f>
        <v/>
      </c>
      <c r="U336" s="33"/>
      <c r="V336" s="19"/>
      <c r="W336" s="33" t="str">
        <f>IF(LEN('ÚHRADOVÝ KATALOG VZP - ZP'!Q340)&gt;0,UPPER('ÚHRADOVÝ KATALOG VZP - ZP'!Q340),"")</f>
        <v/>
      </c>
      <c r="X336" s="19"/>
      <c r="Y336" s="19"/>
      <c r="Z336" s="33" t="str">
        <f>IF(LEN('ÚHRADOVÝ KATALOG VZP - ZP'!P340)&gt;0,UPPER('ÚHRADOVÝ KATALOG VZP - ZP'!P340),"")</f>
        <v/>
      </c>
      <c r="AA336" s="33"/>
      <c r="AB336" s="33" t="str">
        <f>IF(LEN('ÚHRADOVÝ KATALOG VZP - ZP'!K340)&gt;0,UPPER('ÚHRADOVÝ KATALOG VZP - ZP'!K340),"")</f>
        <v/>
      </c>
      <c r="AC336" s="19" t="str">
        <f>IF(LEN('ÚHRADOVÝ KATALOG VZP - ZP'!L340)&gt;0,UPPER('ÚHRADOVÝ KATALOG VZP - ZP'!L340),"")</f>
        <v/>
      </c>
      <c r="AD336" s="19" t="str">
        <f>IF(LEN('ÚHRADOVÝ KATALOG VZP - ZP'!J340)&gt;0,UPPER('ÚHRADOVÝ KATALOG VZP - ZP'!J340),"")</f>
        <v/>
      </c>
      <c r="AE336" s="33"/>
      <c r="AF336" s="33"/>
      <c r="AG336" s="33" t="str">
        <f>IF(LEN('ÚHRADOVÝ KATALOG VZP - ZP'!M340)&gt;0,UPPER('ÚHRADOVÝ KATALOG VZP - ZP'!M340),"")</f>
        <v/>
      </c>
      <c r="AH336" s="33"/>
      <c r="AI336" s="33"/>
      <c r="AJ336" s="33"/>
    </row>
    <row r="337" spans="1:36" s="18" customFormat="1" x14ac:dyDescent="0.2">
      <c r="A337" s="33" t="str">
        <f>IF('VZP - KONTROLA'!R341="NE",IF(LEN('ÚHRADOVÝ KATALOG VZP - ZP'!B341)=0,UPPER('ÚHRADOVÝ KATALOG VZP - ZP'!A341),UPPER('ÚHRADOVÝ KATALOG VZP - ZP'!B341)),"")</f>
        <v/>
      </c>
      <c r="B337" s="33" t="str">
        <f>IF(LEN('ÚHRADOVÝ KATALOG VZP - ZP'!C341)&gt;0,UPPER(SUBSTITUTE('ÚHRADOVÝ KATALOG VZP - ZP'!C341,CHAR(10)," ")),"")</f>
        <v/>
      </c>
      <c r="C337" s="33" t="str">
        <f>IF(LEN('ÚHRADOVÝ KATALOG VZP - ZP'!D341)&gt;0,UPPER(SUBSTITUTE('ÚHRADOVÝ KATALOG VZP - ZP'!D341,CHAR(10)," ")),"")</f>
        <v/>
      </c>
      <c r="D337" s="33" t="str">
        <f>IF(LEN('ÚHRADOVÝ KATALOG VZP - ZP'!F341)&gt;0,UPPER('ÚHRADOVÝ KATALOG VZP - ZP'!F341),"")</f>
        <v/>
      </c>
      <c r="E337" s="33" t="str">
        <f>IF(LEN('ÚHRADOVÝ KATALOG VZP - ZP'!E341)&gt;0,UPPER('ÚHRADOVÝ KATALOG VZP - ZP'!E341),"")</f>
        <v/>
      </c>
      <c r="F337" s="33" t="str">
        <f>IF(LEN('ÚHRADOVÝ KATALOG VZP - ZP'!G341)&gt;0,UPPER('ÚHRADOVÝ KATALOG VZP - ZP'!G341),"")</f>
        <v/>
      </c>
      <c r="G337" s="33" t="str">
        <f>IF(LEN('ÚHRADOVÝ KATALOG VZP - ZP'!H341)&gt;0,UPPER('ÚHRADOVÝ KATALOG VZP - ZP'!H341),"")</f>
        <v/>
      </c>
      <c r="H337" s="33" t="str">
        <f>IF(LEN('ÚHRADOVÝ KATALOG VZP - ZP'!I341)&gt;0,UPPER('ÚHRADOVÝ KATALOG VZP - ZP'!I341),"")</f>
        <v/>
      </c>
      <c r="I337" s="19" t="str">
        <f>IF(LEN(KL!N337)&gt;0,ROUND(UPPER(KL!N337),2),"")</f>
        <v/>
      </c>
      <c r="J337" s="19" t="str">
        <f>IF('ÚHRADOVÝ KATALOG VZP - ZP'!N341&gt;0,ROUND(UPPER('ÚHRADOVÝ KATALOG VZP - ZP'!N341),2),"")</f>
        <v/>
      </c>
      <c r="K337" s="19"/>
      <c r="L337" s="33"/>
      <c r="M337" s="33"/>
      <c r="N337" s="33"/>
      <c r="O337" s="19"/>
      <c r="P337" s="33"/>
      <c r="Q337" s="33"/>
      <c r="R337" s="33"/>
      <c r="S337" s="33"/>
      <c r="T337" s="33" t="str">
        <f>IF(LEN(KL!P337)&gt;0,UPPER(KL!P337),"")</f>
        <v/>
      </c>
      <c r="U337" s="33"/>
      <c r="V337" s="19"/>
      <c r="W337" s="33" t="str">
        <f>IF(LEN('ÚHRADOVÝ KATALOG VZP - ZP'!Q341)&gt;0,UPPER('ÚHRADOVÝ KATALOG VZP - ZP'!Q341),"")</f>
        <v/>
      </c>
      <c r="X337" s="19"/>
      <c r="Y337" s="19"/>
      <c r="Z337" s="33" t="str">
        <f>IF(LEN('ÚHRADOVÝ KATALOG VZP - ZP'!P341)&gt;0,UPPER('ÚHRADOVÝ KATALOG VZP - ZP'!P341),"")</f>
        <v/>
      </c>
      <c r="AA337" s="33"/>
      <c r="AB337" s="33" t="str">
        <f>IF(LEN('ÚHRADOVÝ KATALOG VZP - ZP'!K341)&gt;0,UPPER('ÚHRADOVÝ KATALOG VZP - ZP'!K341),"")</f>
        <v/>
      </c>
      <c r="AC337" s="19" t="str">
        <f>IF(LEN('ÚHRADOVÝ KATALOG VZP - ZP'!L341)&gt;0,UPPER('ÚHRADOVÝ KATALOG VZP - ZP'!L341),"")</f>
        <v/>
      </c>
      <c r="AD337" s="19" t="str">
        <f>IF(LEN('ÚHRADOVÝ KATALOG VZP - ZP'!J341)&gt;0,UPPER('ÚHRADOVÝ KATALOG VZP - ZP'!J341),"")</f>
        <v/>
      </c>
      <c r="AE337" s="33"/>
      <c r="AF337" s="33"/>
      <c r="AG337" s="33" t="str">
        <f>IF(LEN('ÚHRADOVÝ KATALOG VZP - ZP'!M341)&gt;0,UPPER('ÚHRADOVÝ KATALOG VZP - ZP'!M341),"")</f>
        <v/>
      </c>
      <c r="AH337" s="33"/>
      <c r="AI337" s="33"/>
      <c r="AJ337" s="33"/>
    </row>
    <row r="338" spans="1:36" s="18" customFormat="1" x14ac:dyDescent="0.2">
      <c r="A338" s="33" t="str">
        <f>IF('VZP - KONTROLA'!R342="NE",IF(LEN('ÚHRADOVÝ KATALOG VZP - ZP'!B342)=0,UPPER('ÚHRADOVÝ KATALOG VZP - ZP'!A342),UPPER('ÚHRADOVÝ KATALOG VZP - ZP'!B342)),"")</f>
        <v/>
      </c>
      <c r="B338" s="33" t="str">
        <f>IF(LEN('ÚHRADOVÝ KATALOG VZP - ZP'!C342)&gt;0,UPPER(SUBSTITUTE('ÚHRADOVÝ KATALOG VZP - ZP'!C342,CHAR(10)," ")),"")</f>
        <v/>
      </c>
      <c r="C338" s="33" t="str">
        <f>IF(LEN('ÚHRADOVÝ KATALOG VZP - ZP'!D342)&gt;0,UPPER(SUBSTITUTE('ÚHRADOVÝ KATALOG VZP - ZP'!D342,CHAR(10)," ")),"")</f>
        <v/>
      </c>
      <c r="D338" s="33" t="str">
        <f>IF(LEN('ÚHRADOVÝ KATALOG VZP - ZP'!F342)&gt;0,UPPER('ÚHRADOVÝ KATALOG VZP - ZP'!F342),"")</f>
        <v/>
      </c>
      <c r="E338" s="33" t="str">
        <f>IF(LEN('ÚHRADOVÝ KATALOG VZP - ZP'!E342)&gt;0,UPPER('ÚHRADOVÝ KATALOG VZP - ZP'!E342),"")</f>
        <v/>
      </c>
      <c r="F338" s="33" t="str">
        <f>IF(LEN('ÚHRADOVÝ KATALOG VZP - ZP'!G342)&gt;0,UPPER('ÚHRADOVÝ KATALOG VZP - ZP'!G342),"")</f>
        <v/>
      </c>
      <c r="G338" s="33" t="str">
        <f>IF(LEN('ÚHRADOVÝ KATALOG VZP - ZP'!H342)&gt;0,UPPER('ÚHRADOVÝ KATALOG VZP - ZP'!H342),"")</f>
        <v/>
      </c>
      <c r="H338" s="33" t="str">
        <f>IF(LEN('ÚHRADOVÝ KATALOG VZP - ZP'!I342)&gt;0,UPPER('ÚHRADOVÝ KATALOG VZP - ZP'!I342),"")</f>
        <v/>
      </c>
      <c r="I338" s="19" t="str">
        <f>IF(LEN(KL!N338)&gt;0,ROUND(UPPER(KL!N338),2),"")</f>
        <v/>
      </c>
      <c r="J338" s="19" t="str">
        <f>IF('ÚHRADOVÝ KATALOG VZP - ZP'!N342&gt;0,ROUND(UPPER('ÚHRADOVÝ KATALOG VZP - ZP'!N342),2),"")</f>
        <v/>
      </c>
      <c r="K338" s="19"/>
      <c r="L338" s="33"/>
      <c r="M338" s="33"/>
      <c r="N338" s="33"/>
      <c r="O338" s="19"/>
      <c r="P338" s="33"/>
      <c r="Q338" s="33"/>
      <c r="R338" s="33"/>
      <c r="S338" s="33"/>
      <c r="T338" s="33" t="str">
        <f>IF(LEN(KL!P338)&gt;0,UPPER(KL!P338),"")</f>
        <v/>
      </c>
      <c r="U338" s="33"/>
      <c r="V338" s="19"/>
      <c r="W338" s="33" t="str">
        <f>IF(LEN('ÚHRADOVÝ KATALOG VZP - ZP'!Q342)&gt;0,UPPER('ÚHRADOVÝ KATALOG VZP - ZP'!Q342),"")</f>
        <v/>
      </c>
      <c r="X338" s="19"/>
      <c r="Y338" s="19"/>
      <c r="Z338" s="33" t="str">
        <f>IF(LEN('ÚHRADOVÝ KATALOG VZP - ZP'!P342)&gt;0,UPPER('ÚHRADOVÝ KATALOG VZP - ZP'!P342),"")</f>
        <v/>
      </c>
      <c r="AA338" s="33"/>
      <c r="AB338" s="33" t="str">
        <f>IF(LEN('ÚHRADOVÝ KATALOG VZP - ZP'!K342)&gt;0,UPPER('ÚHRADOVÝ KATALOG VZP - ZP'!K342),"")</f>
        <v/>
      </c>
      <c r="AC338" s="19" t="str">
        <f>IF(LEN('ÚHRADOVÝ KATALOG VZP - ZP'!L342)&gt;0,UPPER('ÚHRADOVÝ KATALOG VZP - ZP'!L342),"")</f>
        <v/>
      </c>
      <c r="AD338" s="19" t="str">
        <f>IF(LEN('ÚHRADOVÝ KATALOG VZP - ZP'!J342)&gt;0,UPPER('ÚHRADOVÝ KATALOG VZP - ZP'!J342),"")</f>
        <v/>
      </c>
      <c r="AE338" s="33"/>
      <c r="AF338" s="33"/>
      <c r="AG338" s="33" t="str">
        <f>IF(LEN('ÚHRADOVÝ KATALOG VZP - ZP'!M342)&gt;0,UPPER('ÚHRADOVÝ KATALOG VZP - ZP'!M342),"")</f>
        <v/>
      </c>
      <c r="AH338" s="33"/>
      <c r="AI338" s="33"/>
      <c r="AJ338" s="33"/>
    </row>
    <row r="339" spans="1:36" s="18" customFormat="1" x14ac:dyDescent="0.2">
      <c r="A339" s="33" t="str">
        <f>IF('VZP - KONTROLA'!R343="NE",IF(LEN('ÚHRADOVÝ KATALOG VZP - ZP'!B343)=0,UPPER('ÚHRADOVÝ KATALOG VZP - ZP'!A343),UPPER('ÚHRADOVÝ KATALOG VZP - ZP'!B343)),"")</f>
        <v/>
      </c>
      <c r="B339" s="33" t="str">
        <f>IF(LEN('ÚHRADOVÝ KATALOG VZP - ZP'!C343)&gt;0,UPPER(SUBSTITUTE('ÚHRADOVÝ KATALOG VZP - ZP'!C343,CHAR(10)," ")),"")</f>
        <v/>
      </c>
      <c r="C339" s="33" t="str">
        <f>IF(LEN('ÚHRADOVÝ KATALOG VZP - ZP'!D343)&gt;0,UPPER(SUBSTITUTE('ÚHRADOVÝ KATALOG VZP - ZP'!D343,CHAR(10)," ")),"")</f>
        <v/>
      </c>
      <c r="D339" s="33" t="str">
        <f>IF(LEN('ÚHRADOVÝ KATALOG VZP - ZP'!F343)&gt;0,UPPER('ÚHRADOVÝ KATALOG VZP - ZP'!F343),"")</f>
        <v/>
      </c>
      <c r="E339" s="33" t="str">
        <f>IF(LEN('ÚHRADOVÝ KATALOG VZP - ZP'!E343)&gt;0,UPPER('ÚHRADOVÝ KATALOG VZP - ZP'!E343),"")</f>
        <v/>
      </c>
      <c r="F339" s="33" t="str">
        <f>IF(LEN('ÚHRADOVÝ KATALOG VZP - ZP'!G343)&gt;0,UPPER('ÚHRADOVÝ KATALOG VZP - ZP'!G343),"")</f>
        <v/>
      </c>
      <c r="G339" s="33" t="str">
        <f>IF(LEN('ÚHRADOVÝ KATALOG VZP - ZP'!H343)&gt;0,UPPER('ÚHRADOVÝ KATALOG VZP - ZP'!H343),"")</f>
        <v/>
      </c>
      <c r="H339" s="33" t="str">
        <f>IF(LEN('ÚHRADOVÝ KATALOG VZP - ZP'!I343)&gt;0,UPPER('ÚHRADOVÝ KATALOG VZP - ZP'!I343),"")</f>
        <v/>
      </c>
      <c r="I339" s="19" t="str">
        <f>IF(LEN(KL!N339)&gt;0,ROUND(UPPER(KL!N339),2),"")</f>
        <v/>
      </c>
      <c r="J339" s="19" t="str">
        <f>IF('ÚHRADOVÝ KATALOG VZP - ZP'!N343&gt;0,ROUND(UPPER('ÚHRADOVÝ KATALOG VZP - ZP'!N343),2),"")</f>
        <v/>
      </c>
      <c r="K339" s="19"/>
      <c r="L339" s="33"/>
      <c r="M339" s="33"/>
      <c r="N339" s="33"/>
      <c r="O339" s="19"/>
      <c r="P339" s="33"/>
      <c r="Q339" s="33"/>
      <c r="R339" s="33"/>
      <c r="S339" s="33"/>
      <c r="T339" s="33" t="str">
        <f>IF(LEN(KL!P339)&gt;0,UPPER(KL!P339),"")</f>
        <v/>
      </c>
      <c r="U339" s="33"/>
      <c r="V339" s="19"/>
      <c r="W339" s="33" t="str">
        <f>IF(LEN('ÚHRADOVÝ KATALOG VZP - ZP'!Q343)&gt;0,UPPER('ÚHRADOVÝ KATALOG VZP - ZP'!Q343),"")</f>
        <v/>
      </c>
      <c r="X339" s="19"/>
      <c r="Y339" s="19"/>
      <c r="Z339" s="33" t="str">
        <f>IF(LEN('ÚHRADOVÝ KATALOG VZP - ZP'!P343)&gt;0,UPPER('ÚHRADOVÝ KATALOG VZP - ZP'!P343),"")</f>
        <v/>
      </c>
      <c r="AA339" s="33"/>
      <c r="AB339" s="33" t="str">
        <f>IF(LEN('ÚHRADOVÝ KATALOG VZP - ZP'!K343)&gt;0,UPPER('ÚHRADOVÝ KATALOG VZP - ZP'!K343),"")</f>
        <v/>
      </c>
      <c r="AC339" s="19" t="str">
        <f>IF(LEN('ÚHRADOVÝ KATALOG VZP - ZP'!L343)&gt;0,UPPER('ÚHRADOVÝ KATALOG VZP - ZP'!L343),"")</f>
        <v/>
      </c>
      <c r="AD339" s="19" t="str">
        <f>IF(LEN('ÚHRADOVÝ KATALOG VZP - ZP'!J343)&gt;0,UPPER('ÚHRADOVÝ KATALOG VZP - ZP'!J343),"")</f>
        <v/>
      </c>
      <c r="AE339" s="33"/>
      <c r="AF339" s="33"/>
      <c r="AG339" s="33" t="str">
        <f>IF(LEN('ÚHRADOVÝ KATALOG VZP - ZP'!M343)&gt;0,UPPER('ÚHRADOVÝ KATALOG VZP - ZP'!M343),"")</f>
        <v/>
      </c>
      <c r="AH339" s="33"/>
      <c r="AI339" s="33"/>
      <c r="AJ339" s="33"/>
    </row>
    <row r="340" spans="1:36" s="18" customFormat="1" x14ac:dyDescent="0.2">
      <c r="A340" s="33" t="str">
        <f>IF('VZP - KONTROLA'!R344="NE",IF(LEN('ÚHRADOVÝ KATALOG VZP - ZP'!B344)=0,UPPER('ÚHRADOVÝ KATALOG VZP - ZP'!A344),UPPER('ÚHRADOVÝ KATALOG VZP - ZP'!B344)),"")</f>
        <v/>
      </c>
      <c r="B340" s="33" t="str">
        <f>IF(LEN('ÚHRADOVÝ KATALOG VZP - ZP'!C344)&gt;0,UPPER(SUBSTITUTE('ÚHRADOVÝ KATALOG VZP - ZP'!C344,CHAR(10)," ")),"")</f>
        <v/>
      </c>
      <c r="C340" s="33" t="str">
        <f>IF(LEN('ÚHRADOVÝ KATALOG VZP - ZP'!D344)&gt;0,UPPER(SUBSTITUTE('ÚHRADOVÝ KATALOG VZP - ZP'!D344,CHAR(10)," ")),"")</f>
        <v/>
      </c>
      <c r="D340" s="33" t="str">
        <f>IF(LEN('ÚHRADOVÝ KATALOG VZP - ZP'!F344)&gt;0,UPPER('ÚHRADOVÝ KATALOG VZP - ZP'!F344),"")</f>
        <v/>
      </c>
      <c r="E340" s="33" t="str">
        <f>IF(LEN('ÚHRADOVÝ KATALOG VZP - ZP'!E344)&gt;0,UPPER('ÚHRADOVÝ KATALOG VZP - ZP'!E344),"")</f>
        <v/>
      </c>
      <c r="F340" s="33" t="str">
        <f>IF(LEN('ÚHRADOVÝ KATALOG VZP - ZP'!G344)&gt;0,UPPER('ÚHRADOVÝ KATALOG VZP - ZP'!G344),"")</f>
        <v/>
      </c>
      <c r="G340" s="33" t="str">
        <f>IF(LEN('ÚHRADOVÝ KATALOG VZP - ZP'!H344)&gt;0,UPPER('ÚHRADOVÝ KATALOG VZP - ZP'!H344),"")</f>
        <v/>
      </c>
      <c r="H340" s="33" t="str">
        <f>IF(LEN('ÚHRADOVÝ KATALOG VZP - ZP'!I344)&gt;0,UPPER('ÚHRADOVÝ KATALOG VZP - ZP'!I344),"")</f>
        <v/>
      </c>
      <c r="I340" s="19" t="str">
        <f>IF(LEN(KL!N340)&gt;0,ROUND(UPPER(KL!N340),2),"")</f>
        <v/>
      </c>
      <c r="J340" s="19" t="str">
        <f>IF('ÚHRADOVÝ KATALOG VZP - ZP'!N344&gt;0,ROUND(UPPER('ÚHRADOVÝ KATALOG VZP - ZP'!N344),2),"")</f>
        <v/>
      </c>
      <c r="K340" s="19"/>
      <c r="L340" s="33"/>
      <c r="M340" s="33"/>
      <c r="N340" s="33"/>
      <c r="O340" s="19"/>
      <c r="P340" s="33"/>
      <c r="Q340" s="33"/>
      <c r="R340" s="33"/>
      <c r="S340" s="33"/>
      <c r="T340" s="33" t="str">
        <f>IF(LEN(KL!P340)&gt;0,UPPER(KL!P340),"")</f>
        <v/>
      </c>
      <c r="U340" s="33"/>
      <c r="V340" s="19"/>
      <c r="W340" s="33" t="str">
        <f>IF(LEN('ÚHRADOVÝ KATALOG VZP - ZP'!Q344)&gt;0,UPPER('ÚHRADOVÝ KATALOG VZP - ZP'!Q344),"")</f>
        <v/>
      </c>
      <c r="X340" s="19"/>
      <c r="Y340" s="19"/>
      <c r="Z340" s="33" t="str">
        <f>IF(LEN('ÚHRADOVÝ KATALOG VZP - ZP'!P344)&gt;0,UPPER('ÚHRADOVÝ KATALOG VZP - ZP'!P344),"")</f>
        <v/>
      </c>
      <c r="AA340" s="33"/>
      <c r="AB340" s="33" t="str">
        <f>IF(LEN('ÚHRADOVÝ KATALOG VZP - ZP'!K344)&gt;0,UPPER('ÚHRADOVÝ KATALOG VZP - ZP'!K344),"")</f>
        <v/>
      </c>
      <c r="AC340" s="19" t="str">
        <f>IF(LEN('ÚHRADOVÝ KATALOG VZP - ZP'!L344)&gt;0,UPPER('ÚHRADOVÝ KATALOG VZP - ZP'!L344),"")</f>
        <v/>
      </c>
      <c r="AD340" s="19" t="str">
        <f>IF(LEN('ÚHRADOVÝ KATALOG VZP - ZP'!J344)&gt;0,UPPER('ÚHRADOVÝ KATALOG VZP - ZP'!J344),"")</f>
        <v/>
      </c>
      <c r="AE340" s="33"/>
      <c r="AF340" s="33"/>
      <c r="AG340" s="33" t="str">
        <f>IF(LEN('ÚHRADOVÝ KATALOG VZP - ZP'!M344)&gt;0,UPPER('ÚHRADOVÝ KATALOG VZP - ZP'!M344),"")</f>
        <v/>
      </c>
      <c r="AH340" s="33"/>
      <c r="AI340" s="33"/>
      <c r="AJ340" s="33"/>
    </row>
    <row r="341" spans="1:36" s="18" customFormat="1" x14ac:dyDescent="0.2">
      <c r="A341" s="33" t="str">
        <f>IF('VZP - KONTROLA'!R345="NE",IF(LEN('ÚHRADOVÝ KATALOG VZP - ZP'!B345)=0,UPPER('ÚHRADOVÝ KATALOG VZP - ZP'!A345),UPPER('ÚHRADOVÝ KATALOG VZP - ZP'!B345)),"")</f>
        <v/>
      </c>
      <c r="B341" s="33" t="str">
        <f>IF(LEN('ÚHRADOVÝ KATALOG VZP - ZP'!C345)&gt;0,UPPER(SUBSTITUTE('ÚHRADOVÝ KATALOG VZP - ZP'!C345,CHAR(10)," ")),"")</f>
        <v/>
      </c>
      <c r="C341" s="33" t="str">
        <f>IF(LEN('ÚHRADOVÝ KATALOG VZP - ZP'!D345)&gt;0,UPPER(SUBSTITUTE('ÚHRADOVÝ KATALOG VZP - ZP'!D345,CHAR(10)," ")),"")</f>
        <v/>
      </c>
      <c r="D341" s="33" t="str">
        <f>IF(LEN('ÚHRADOVÝ KATALOG VZP - ZP'!F345)&gt;0,UPPER('ÚHRADOVÝ KATALOG VZP - ZP'!F345),"")</f>
        <v/>
      </c>
      <c r="E341" s="33" t="str">
        <f>IF(LEN('ÚHRADOVÝ KATALOG VZP - ZP'!E345)&gt;0,UPPER('ÚHRADOVÝ KATALOG VZP - ZP'!E345),"")</f>
        <v/>
      </c>
      <c r="F341" s="33" t="str">
        <f>IF(LEN('ÚHRADOVÝ KATALOG VZP - ZP'!G345)&gt;0,UPPER('ÚHRADOVÝ KATALOG VZP - ZP'!G345),"")</f>
        <v/>
      </c>
      <c r="G341" s="33" t="str">
        <f>IF(LEN('ÚHRADOVÝ KATALOG VZP - ZP'!H345)&gt;0,UPPER('ÚHRADOVÝ KATALOG VZP - ZP'!H345),"")</f>
        <v/>
      </c>
      <c r="H341" s="33" t="str">
        <f>IF(LEN('ÚHRADOVÝ KATALOG VZP - ZP'!I345)&gt;0,UPPER('ÚHRADOVÝ KATALOG VZP - ZP'!I345),"")</f>
        <v/>
      </c>
      <c r="I341" s="19" t="str">
        <f>IF(LEN(KL!N341)&gt;0,ROUND(UPPER(KL!N341),2),"")</f>
        <v/>
      </c>
      <c r="J341" s="19" t="str">
        <f>IF('ÚHRADOVÝ KATALOG VZP - ZP'!N345&gt;0,ROUND(UPPER('ÚHRADOVÝ KATALOG VZP - ZP'!N345),2),"")</f>
        <v/>
      </c>
      <c r="K341" s="19"/>
      <c r="L341" s="33"/>
      <c r="M341" s="33"/>
      <c r="N341" s="33"/>
      <c r="O341" s="19"/>
      <c r="P341" s="33"/>
      <c r="Q341" s="33"/>
      <c r="R341" s="33"/>
      <c r="S341" s="33"/>
      <c r="T341" s="33" t="str">
        <f>IF(LEN(KL!P341)&gt;0,UPPER(KL!P341),"")</f>
        <v/>
      </c>
      <c r="U341" s="33"/>
      <c r="V341" s="19"/>
      <c r="W341" s="33" t="str">
        <f>IF(LEN('ÚHRADOVÝ KATALOG VZP - ZP'!Q345)&gt;0,UPPER('ÚHRADOVÝ KATALOG VZP - ZP'!Q345),"")</f>
        <v/>
      </c>
      <c r="X341" s="19"/>
      <c r="Y341" s="19"/>
      <c r="Z341" s="33" t="str">
        <f>IF(LEN('ÚHRADOVÝ KATALOG VZP - ZP'!P345)&gt;0,UPPER('ÚHRADOVÝ KATALOG VZP - ZP'!P345),"")</f>
        <v/>
      </c>
      <c r="AA341" s="33"/>
      <c r="AB341" s="33" t="str">
        <f>IF(LEN('ÚHRADOVÝ KATALOG VZP - ZP'!K345)&gt;0,UPPER('ÚHRADOVÝ KATALOG VZP - ZP'!K345),"")</f>
        <v/>
      </c>
      <c r="AC341" s="19" t="str">
        <f>IF(LEN('ÚHRADOVÝ KATALOG VZP - ZP'!L345)&gt;0,UPPER('ÚHRADOVÝ KATALOG VZP - ZP'!L345),"")</f>
        <v/>
      </c>
      <c r="AD341" s="19" t="str">
        <f>IF(LEN('ÚHRADOVÝ KATALOG VZP - ZP'!J345)&gt;0,UPPER('ÚHRADOVÝ KATALOG VZP - ZP'!J345),"")</f>
        <v/>
      </c>
      <c r="AE341" s="33"/>
      <c r="AF341" s="33"/>
      <c r="AG341" s="33" t="str">
        <f>IF(LEN('ÚHRADOVÝ KATALOG VZP - ZP'!M345)&gt;0,UPPER('ÚHRADOVÝ KATALOG VZP - ZP'!M345),"")</f>
        <v/>
      </c>
      <c r="AH341" s="33"/>
      <c r="AI341" s="33"/>
      <c r="AJ341" s="33"/>
    </row>
    <row r="342" spans="1:36" s="18" customFormat="1" x14ac:dyDescent="0.2">
      <c r="A342" s="33" t="str">
        <f>IF('VZP - KONTROLA'!R346="NE",IF(LEN('ÚHRADOVÝ KATALOG VZP - ZP'!B346)=0,UPPER('ÚHRADOVÝ KATALOG VZP - ZP'!A346),UPPER('ÚHRADOVÝ KATALOG VZP - ZP'!B346)),"")</f>
        <v/>
      </c>
      <c r="B342" s="33" t="str">
        <f>IF(LEN('ÚHRADOVÝ KATALOG VZP - ZP'!C346)&gt;0,UPPER(SUBSTITUTE('ÚHRADOVÝ KATALOG VZP - ZP'!C346,CHAR(10)," ")),"")</f>
        <v/>
      </c>
      <c r="C342" s="33" t="str">
        <f>IF(LEN('ÚHRADOVÝ KATALOG VZP - ZP'!D346)&gt;0,UPPER(SUBSTITUTE('ÚHRADOVÝ KATALOG VZP - ZP'!D346,CHAR(10)," ")),"")</f>
        <v/>
      </c>
      <c r="D342" s="33" t="str">
        <f>IF(LEN('ÚHRADOVÝ KATALOG VZP - ZP'!F346)&gt;0,UPPER('ÚHRADOVÝ KATALOG VZP - ZP'!F346),"")</f>
        <v/>
      </c>
      <c r="E342" s="33" t="str">
        <f>IF(LEN('ÚHRADOVÝ KATALOG VZP - ZP'!E346)&gt;0,UPPER('ÚHRADOVÝ KATALOG VZP - ZP'!E346),"")</f>
        <v/>
      </c>
      <c r="F342" s="33" t="str">
        <f>IF(LEN('ÚHRADOVÝ KATALOG VZP - ZP'!G346)&gt;0,UPPER('ÚHRADOVÝ KATALOG VZP - ZP'!G346),"")</f>
        <v/>
      </c>
      <c r="G342" s="33" t="str">
        <f>IF(LEN('ÚHRADOVÝ KATALOG VZP - ZP'!H346)&gt;0,UPPER('ÚHRADOVÝ KATALOG VZP - ZP'!H346),"")</f>
        <v/>
      </c>
      <c r="H342" s="33" t="str">
        <f>IF(LEN('ÚHRADOVÝ KATALOG VZP - ZP'!I346)&gt;0,UPPER('ÚHRADOVÝ KATALOG VZP - ZP'!I346),"")</f>
        <v/>
      </c>
      <c r="I342" s="19" t="str">
        <f>IF(LEN(KL!N342)&gt;0,ROUND(UPPER(KL!N342),2),"")</f>
        <v/>
      </c>
      <c r="J342" s="19" t="str">
        <f>IF('ÚHRADOVÝ KATALOG VZP - ZP'!N346&gt;0,ROUND(UPPER('ÚHRADOVÝ KATALOG VZP - ZP'!N346),2),"")</f>
        <v/>
      </c>
      <c r="K342" s="19"/>
      <c r="L342" s="33"/>
      <c r="M342" s="33"/>
      <c r="N342" s="33"/>
      <c r="O342" s="19"/>
      <c r="P342" s="33"/>
      <c r="Q342" s="33"/>
      <c r="R342" s="33"/>
      <c r="S342" s="33"/>
      <c r="T342" s="33" t="str">
        <f>IF(LEN(KL!P342)&gt;0,UPPER(KL!P342),"")</f>
        <v/>
      </c>
      <c r="U342" s="33"/>
      <c r="V342" s="19"/>
      <c r="W342" s="33" t="str">
        <f>IF(LEN('ÚHRADOVÝ KATALOG VZP - ZP'!Q346)&gt;0,UPPER('ÚHRADOVÝ KATALOG VZP - ZP'!Q346),"")</f>
        <v/>
      </c>
      <c r="X342" s="19"/>
      <c r="Y342" s="19"/>
      <c r="Z342" s="33" t="str">
        <f>IF(LEN('ÚHRADOVÝ KATALOG VZP - ZP'!P346)&gt;0,UPPER('ÚHRADOVÝ KATALOG VZP - ZP'!P346),"")</f>
        <v/>
      </c>
      <c r="AA342" s="33"/>
      <c r="AB342" s="33" t="str">
        <f>IF(LEN('ÚHRADOVÝ KATALOG VZP - ZP'!K346)&gt;0,UPPER('ÚHRADOVÝ KATALOG VZP - ZP'!K346),"")</f>
        <v/>
      </c>
      <c r="AC342" s="19" t="str">
        <f>IF(LEN('ÚHRADOVÝ KATALOG VZP - ZP'!L346)&gt;0,UPPER('ÚHRADOVÝ KATALOG VZP - ZP'!L346),"")</f>
        <v/>
      </c>
      <c r="AD342" s="19" t="str">
        <f>IF(LEN('ÚHRADOVÝ KATALOG VZP - ZP'!J346)&gt;0,UPPER('ÚHRADOVÝ KATALOG VZP - ZP'!J346),"")</f>
        <v/>
      </c>
      <c r="AE342" s="33"/>
      <c r="AF342" s="33"/>
      <c r="AG342" s="33" t="str">
        <f>IF(LEN('ÚHRADOVÝ KATALOG VZP - ZP'!M346)&gt;0,UPPER('ÚHRADOVÝ KATALOG VZP - ZP'!M346),"")</f>
        <v/>
      </c>
      <c r="AH342" s="33"/>
      <c r="AI342" s="33"/>
      <c r="AJ342" s="33"/>
    </row>
    <row r="343" spans="1:36" s="18" customFormat="1" x14ac:dyDescent="0.2">
      <c r="A343" s="33" t="str">
        <f>IF('VZP - KONTROLA'!R347="NE",IF(LEN('ÚHRADOVÝ KATALOG VZP - ZP'!B347)=0,UPPER('ÚHRADOVÝ KATALOG VZP - ZP'!A347),UPPER('ÚHRADOVÝ KATALOG VZP - ZP'!B347)),"")</f>
        <v/>
      </c>
      <c r="B343" s="33" t="str">
        <f>IF(LEN('ÚHRADOVÝ KATALOG VZP - ZP'!C347)&gt;0,UPPER(SUBSTITUTE('ÚHRADOVÝ KATALOG VZP - ZP'!C347,CHAR(10)," ")),"")</f>
        <v/>
      </c>
      <c r="C343" s="33" t="str">
        <f>IF(LEN('ÚHRADOVÝ KATALOG VZP - ZP'!D347)&gt;0,UPPER(SUBSTITUTE('ÚHRADOVÝ KATALOG VZP - ZP'!D347,CHAR(10)," ")),"")</f>
        <v/>
      </c>
      <c r="D343" s="33" t="str">
        <f>IF(LEN('ÚHRADOVÝ KATALOG VZP - ZP'!F347)&gt;0,UPPER('ÚHRADOVÝ KATALOG VZP - ZP'!F347),"")</f>
        <v/>
      </c>
      <c r="E343" s="33" t="str">
        <f>IF(LEN('ÚHRADOVÝ KATALOG VZP - ZP'!E347)&gt;0,UPPER('ÚHRADOVÝ KATALOG VZP - ZP'!E347),"")</f>
        <v/>
      </c>
      <c r="F343" s="33" t="str">
        <f>IF(LEN('ÚHRADOVÝ KATALOG VZP - ZP'!G347)&gt;0,UPPER('ÚHRADOVÝ KATALOG VZP - ZP'!G347),"")</f>
        <v/>
      </c>
      <c r="G343" s="33" t="str">
        <f>IF(LEN('ÚHRADOVÝ KATALOG VZP - ZP'!H347)&gt;0,UPPER('ÚHRADOVÝ KATALOG VZP - ZP'!H347),"")</f>
        <v/>
      </c>
      <c r="H343" s="33" t="str">
        <f>IF(LEN('ÚHRADOVÝ KATALOG VZP - ZP'!I347)&gt;0,UPPER('ÚHRADOVÝ KATALOG VZP - ZP'!I347),"")</f>
        <v/>
      </c>
      <c r="I343" s="19" t="str">
        <f>IF(LEN(KL!N343)&gt;0,ROUND(UPPER(KL!N343),2),"")</f>
        <v/>
      </c>
      <c r="J343" s="19" t="str">
        <f>IF('ÚHRADOVÝ KATALOG VZP - ZP'!N347&gt;0,ROUND(UPPER('ÚHRADOVÝ KATALOG VZP - ZP'!N347),2),"")</f>
        <v/>
      </c>
      <c r="K343" s="19"/>
      <c r="L343" s="33"/>
      <c r="M343" s="33"/>
      <c r="N343" s="33"/>
      <c r="O343" s="19"/>
      <c r="P343" s="33"/>
      <c r="Q343" s="33"/>
      <c r="R343" s="33"/>
      <c r="S343" s="33"/>
      <c r="T343" s="33" t="str">
        <f>IF(LEN(KL!P343)&gt;0,UPPER(KL!P343),"")</f>
        <v/>
      </c>
      <c r="U343" s="33"/>
      <c r="V343" s="19"/>
      <c r="W343" s="33" t="str">
        <f>IF(LEN('ÚHRADOVÝ KATALOG VZP - ZP'!Q347)&gt;0,UPPER('ÚHRADOVÝ KATALOG VZP - ZP'!Q347),"")</f>
        <v/>
      </c>
      <c r="X343" s="19"/>
      <c r="Y343" s="19"/>
      <c r="Z343" s="33" t="str">
        <f>IF(LEN('ÚHRADOVÝ KATALOG VZP - ZP'!P347)&gt;0,UPPER('ÚHRADOVÝ KATALOG VZP - ZP'!P347),"")</f>
        <v/>
      </c>
      <c r="AA343" s="33"/>
      <c r="AB343" s="33" t="str">
        <f>IF(LEN('ÚHRADOVÝ KATALOG VZP - ZP'!K347)&gt;0,UPPER('ÚHRADOVÝ KATALOG VZP - ZP'!K347),"")</f>
        <v/>
      </c>
      <c r="AC343" s="19" t="str">
        <f>IF(LEN('ÚHRADOVÝ KATALOG VZP - ZP'!L347)&gt;0,UPPER('ÚHRADOVÝ KATALOG VZP - ZP'!L347),"")</f>
        <v/>
      </c>
      <c r="AD343" s="19" t="str">
        <f>IF(LEN('ÚHRADOVÝ KATALOG VZP - ZP'!J347)&gt;0,UPPER('ÚHRADOVÝ KATALOG VZP - ZP'!J347),"")</f>
        <v/>
      </c>
      <c r="AE343" s="33"/>
      <c r="AF343" s="33"/>
      <c r="AG343" s="33" t="str">
        <f>IF(LEN('ÚHRADOVÝ KATALOG VZP - ZP'!M347)&gt;0,UPPER('ÚHRADOVÝ KATALOG VZP - ZP'!M347),"")</f>
        <v/>
      </c>
      <c r="AH343" s="33"/>
      <c r="AI343" s="33"/>
      <c r="AJ343" s="33"/>
    </row>
    <row r="344" spans="1:36" s="18" customFormat="1" x14ac:dyDescent="0.2">
      <c r="A344" s="33" t="str">
        <f>IF('VZP - KONTROLA'!R348="NE",IF(LEN('ÚHRADOVÝ KATALOG VZP - ZP'!B348)=0,UPPER('ÚHRADOVÝ KATALOG VZP - ZP'!A348),UPPER('ÚHRADOVÝ KATALOG VZP - ZP'!B348)),"")</f>
        <v/>
      </c>
      <c r="B344" s="33" t="str">
        <f>IF(LEN('ÚHRADOVÝ KATALOG VZP - ZP'!C348)&gt;0,UPPER(SUBSTITUTE('ÚHRADOVÝ KATALOG VZP - ZP'!C348,CHAR(10)," ")),"")</f>
        <v/>
      </c>
      <c r="C344" s="33" t="str">
        <f>IF(LEN('ÚHRADOVÝ KATALOG VZP - ZP'!D348)&gt;0,UPPER(SUBSTITUTE('ÚHRADOVÝ KATALOG VZP - ZP'!D348,CHAR(10)," ")),"")</f>
        <v/>
      </c>
      <c r="D344" s="33" t="str">
        <f>IF(LEN('ÚHRADOVÝ KATALOG VZP - ZP'!F348)&gt;0,UPPER('ÚHRADOVÝ KATALOG VZP - ZP'!F348),"")</f>
        <v/>
      </c>
      <c r="E344" s="33" t="str">
        <f>IF(LEN('ÚHRADOVÝ KATALOG VZP - ZP'!E348)&gt;0,UPPER('ÚHRADOVÝ KATALOG VZP - ZP'!E348),"")</f>
        <v/>
      </c>
      <c r="F344" s="33" t="str">
        <f>IF(LEN('ÚHRADOVÝ KATALOG VZP - ZP'!G348)&gt;0,UPPER('ÚHRADOVÝ KATALOG VZP - ZP'!G348),"")</f>
        <v/>
      </c>
      <c r="G344" s="33" t="str">
        <f>IF(LEN('ÚHRADOVÝ KATALOG VZP - ZP'!H348)&gt;0,UPPER('ÚHRADOVÝ KATALOG VZP - ZP'!H348),"")</f>
        <v/>
      </c>
      <c r="H344" s="33" t="str">
        <f>IF(LEN('ÚHRADOVÝ KATALOG VZP - ZP'!I348)&gt;0,UPPER('ÚHRADOVÝ KATALOG VZP - ZP'!I348),"")</f>
        <v/>
      </c>
      <c r="I344" s="19" t="str">
        <f>IF(LEN(KL!N344)&gt;0,ROUND(UPPER(KL!N344),2),"")</f>
        <v/>
      </c>
      <c r="J344" s="19" t="str">
        <f>IF('ÚHRADOVÝ KATALOG VZP - ZP'!N348&gt;0,ROUND(UPPER('ÚHRADOVÝ KATALOG VZP - ZP'!N348),2),"")</f>
        <v/>
      </c>
      <c r="K344" s="19"/>
      <c r="L344" s="33"/>
      <c r="M344" s="33"/>
      <c r="N344" s="33"/>
      <c r="O344" s="19"/>
      <c r="P344" s="33"/>
      <c r="Q344" s="33"/>
      <c r="R344" s="33"/>
      <c r="S344" s="33"/>
      <c r="T344" s="33" t="str">
        <f>IF(LEN(KL!P344)&gt;0,UPPER(KL!P344),"")</f>
        <v/>
      </c>
      <c r="U344" s="33"/>
      <c r="V344" s="19"/>
      <c r="W344" s="33" t="str">
        <f>IF(LEN('ÚHRADOVÝ KATALOG VZP - ZP'!Q348)&gt;0,UPPER('ÚHRADOVÝ KATALOG VZP - ZP'!Q348),"")</f>
        <v/>
      </c>
      <c r="X344" s="19"/>
      <c r="Y344" s="19"/>
      <c r="Z344" s="33" t="str">
        <f>IF(LEN('ÚHRADOVÝ KATALOG VZP - ZP'!P348)&gt;0,UPPER('ÚHRADOVÝ KATALOG VZP - ZP'!P348),"")</f>
        <v/>
      </c>
      <c r="AA344" s="33"/>
      <c r="AB344" s="33" t="str">
        <f>IF(LEN('ÚHRADOVÝ KATALOG VZP - ZP'!K348)&gt;0,UPPER('ÚHRADOVÝ KATALOG VZP - ZP'!K348),"")</f>
        <v/>
      </c>
      <c r="AC344" s="19" t="str">
        <f>IF(LEN('ÚHRADOVÝ KATALOG VZP - ZP'!L348)&gt;0,UPPER('ÚHRADOVÝ KATALOG VZP - ZP'!L348),"")</f>
        <v/>
      </c>
      <c r="AD344" s="19" t="str">
        <f>IF(LEN('ÚHRADOVÝ KATALOG VZP - ZP'!J348)&gt;0,UPPER('ÚHRADOVÝ KATALOG VZP - ZP'!J348),"")</f>
        <v/>
      </c>
      <c r="AE344" s="33"/>
      <c r="AF344" s="33"/>
      <c r="AG344" s="33" t="str">
        <f>IF(LEN('ÚHRADOVÝ KATALOG VZP - ZP'!M348)&gt;0,UPPER('ÚHRADOVÝ KATALOG VZP - ZP'!M348),"")</f>
        <v/>
      </c>
      <c r="AH344" s="33"/>
      <c r="AI344" s="33"/>
      <c r="AJ344" s="33"/>
    </row>
    <row r="345" spans="1:36" s="18" customFormat="1" x14ac:dyDescent="0.2">
      <c r="A345" s="33" t="str">
        <f>IF('VZP - KONTROLA'!R349="NE",IF(LEN('ÚHRADOVÝ KATALOG VZP - ZP'!B349)=0,UPPER('ÚHRADOVÝ KATALOG VZP - ZP'!A349),UPPER('ÚHRADOVÝ KATALOG VZP - ZP'!B349)),"")</f>
        <v/>
      </c>
      <c r="B345" s="33" t="str">
        <f>IF(LEN('ÚHRADOVÝ KATALOG VZP - ZP'!C349)&gt;0,UPPER(SUBSTITUTE('ÚHRADOVÝ KATALOG VZP - ZP'!C349,CHAR(10)," ")),"")</f>
        <v/>
      </c>
      <c r="C345" s="33" t="str">
        <f>IF(LEN('ÚHRADOVÝ KATALOG VZP - ZP'!D349)&gt;0,UPPER(SUBSTITUTE('ÚHRADOVÝ KATALOG VZP - ZP'!D349,CHAR(10)," ")),"")</f>
        <v/>
      </c>
      <c r="D345" s="33" t="str">
        <f>IF(LEN('ÚHRADOVÝ KATALOG VZP - ZP'!F349)&gt;0,UPPER('ÚHRADOVÝ KATALOG VZP - ZP'!F349),"")</f>
        <v/>
      </c>
      <c r="E345" s="33" t="str">
        <f>IF(LEN('ÚHRADOVÝ KATALOG VZP - ZP'!E349)&gt;0,UPPER('ÚHRADOVÝ KATALOG VZP - ZP'!E349),"")</f>
        <v/>
      </c>
      <c r="F345" s="33" t="str">
        <f>IF(LEN('ÚHRADOVÝ KATALOG VZP - ZP'!G349)&gt;0,UPPER('ÚHRADOVÝ KATALOG VZP - ZP'!G349),"")</f>
        <v/>
      </c>
      <c r="G345" s="33" t="str">
        <f>IF(LEN('ÚHRADOVÝ KATALOG VZP - ZP'!H349)&gt;0,UPPER('ÚHRADOVÝ KATALOG VZP - ZP'!H349),"")</f>
        <v/>
      </c>
      <c r="H345" s="33" t="str">
        <f>IF(LEN('ÚHRADOVÝ KATALOG VZP - ZP'!I349)&gt;0,UPPER('ÚHRADOVÝ KATALOG VZP - ZP'!I349),"")</f>
        <v/>
      </c>
      <c r="I345" s="19" t="str">
        <f>IF(LEN(KL!N345)&gt;0,ROUND(UPPER(KL!N345),2),"")</f>
        <v/>
      </c>
      <c r="J345" s="19" t="str">
        <f>IF('ÚHRADOVÝ KATALOG VZP - ZP'!N349&gt;0,ROUND(UPPER('ÚHRADOVÝ KATALOG VZP - ZP'!N349),2),"")</f>
        <v/>
      </c>
      <c r="K345" s="19"/>
      <c r="L345" s="33"/>
      <c r="M345" s="33"/>
      <c r="N345" s="33"/>
      <c r="O345" s="19"/>
      <c r="P345" s="33"/>
      <c r="Q345" s="33"/>
      <c r="R345" s="33"/>
      <c r="S345" s="33"/>
      <c r="T345" s="33" t="str">
        <f>IF(LEN(KL!P345)&gt;0,UPPER(KL!P345),"")</f>
        <v/>
      </c>
      <c r="U345" s="33"/>
      <c r="V345" s="19"/>
      <c r="W345" s="33" t="str">
        <f>IF(LEN('ÚHRADOVÝ KATALOG VZP - ZP'!Q349)&gt;0,UPPER('ÚHRADOVÝ KATALOG VZP - ZP'!Q349),"")</f>
        <v/>
      </c>
      <c r="X345" s="19"/>
      <c r="Y345" s="19"/>
      <c r="Z345" s="33" t="str">
        <f>IF(LEN('ÚHRADOVÝ KATALOG VZP - ZP'!P349)&gt;0,UPPER('ÚHRADOVÝ KATALOG VZP - ZP'!P349),"")</f>
        <v/>
      </c>
      <c r="AA345" s="33"/>
      <c r="AB345" s="33" t="str">
        <f>IF(LEN('ÚHRADOVÝ KATALOG VZP - ZP'!K349)&gt;0,UPPER('ÚHRADOVÝ KATALOG VZP - ZP'!K349),"")</f>
        <v/>
      </c>
      <c r="AC345" s="19" t="str">
        <f>IF(LEN('ÚHRADOVÝ KATALOG VZP - ZP'!L349)&gt;0,UPPER('ÚHRADOVÝ KATALOG VZP - ZP'!L349),"")</f>
        <v/>
      </c>
      <c r="AD345" s="19" t="str">
        <f>IF(LEN('ÚHRADOVÝ KATALOG VZP - ZP'!J349)&gt;0,UPPER('ÚHRADOVÝ KATALOG VZP - ZP'!J349),"")</f>
        <v/>
      </c>
      <c r="AE345" s="33"/>
      <c r="AF345" s="33"/>
      <c r="AG345" s="33" t="str">
        <f>IF(LEN('ÚHRADOVÝ KATALOG VZP - ZP'!M349)&gt;0,UPPER('ÚHRADOVÝ KATALOG VZP - ZP'!M349),"")</f>
        <v/>
      </c>
      <c r="AH345" s="33"/>
      <c r="AI345" s="33"/>
      <c r="AJ345" s="33"/>
    </row>
    <row r="346" spans="1:36" s="18" customFormat="1" x14ac:dyDescent="0.2">
      <c r="A346" s="33" t="str">
        <f>IF('VZP - KONTROLA'!R350="NE",IF(LEN('ÚHRADOVÝ KATALOG VZP - ZP'!B350)=0,UPPER('ÚHRADOVÝ KATALOG VZP - ZP'!A350),UPPER('ÚHRADOVÝ KATALOG VZP - ZP'!B350)),"")</f>
        <v/>
      </c>
      <c r="B346" s="33" t="str">
        <f>IF(LEN('ÚHRADOVÝ KATALOG VZP - ZP'!C350)&gt;0,UPPER(SUBSTITUTE('ÚHRADOVÝ KATALOG VZP - ZP'!C350,CHAR(10)," ")),"")</f>
        <v/>
      </c>
      <c r="C346" s="33" t="str">
        <f>IF(LEN('ÚHRADOVÝ KATALOG VZP - ZP'!D350)&gt;0,UPPER(SUBSTITUTE('ÚHRADOVÝ KATALOG VZP - ZP'!D350,CHAR(10)," ")),"")</f>
        <v/>
      </c>
      <c r="D346" s="33" t="str">
        <f>IF(LEN('ÚHRADOVÝ KATALOG VZP - ZP'!F350)&gt;0,UPPER('ÚHRADOVÝ KATALOG VZP - ZP'!F350),"")</f>
        <v/>
      </c>
      <c r="E346" s="33" t="str">
        <f>IF(LEN('ÚHRADOVÝ KATALOG VZP - ZP'!E350)&gt;0,UPPER('ÚHRADOVÝ KATALOG VZP - ZP'!E350),"")</f>
        <v/>
      </c>
      <c r="F346" s="33" t="str">
        <f>IF(LEN('ÚHRADOVÝ KATALOG VZP - ZP'!G350)&gt;0,UPPER('ÚHRADOVÝ KATALOG VZP - ZP'!G350),"")</f>
        <v/>
      </c>
      <c r="G346" s="33" t="str">
        <f>IF(LEN('ÚHRADOVÝ KATALOG VZP - ZP'!H350)&gt;0,UPPER('ÚHRADOVÝ KATALOG VZP - ZP'!H350),"")</f>
        <v/>
      </c>
      <c r="H346" s="33" t="str">
        <f>IF(LEN('ÚHRADOVÝ KATALOG VZP - ZP'!I350)&gt;0,UPPER('ÚHRADOVÝ KATALOG VZP - ZP'!I350),"")</f>
        <v/>
      </c>
      <c r="I346" s="19" t="str">
        <f>IF(LEN(KL!N346)&gt;0,ROUND(UPPER(KL!N346),2),"")</f>
        <v/>
      </c>
      <c r="J346" s="19" t="str">
        <f>IF('ÚHRADOVÝ KATALOG VZP - ZP'!N350&gt;0,ROUND(UPPER('ÚHRADOVÝ KATALOG VZP - ZP'!N350),2),"")</f>
        <v/>
      </c>
      <c r="K346" s="19"/>
      <c r="L346" s="33"/>
      <c r="M346" s="33"/>
      <c r="N346" s="33"/>
      <c r="O346" s="19"/>
      <c r="P346" s="33"/>
      <c r="Q346" s="33"/>
      <c r="R346" s="33"/>
      <c r="S346" s="33"/>
      <c r="T346" s="33" t="str">
        <f>IF(LEN(KL!P346)&gt;0,UPPER(KL!P346),"")</f>
        <v/>
      </c>
      <c r="U346" s="33"/>
      <c r="V346" s="19"/>
      <c r="W346" s="33" t="str">
        <f>IF(LEN('ÚHRADOVÝ KATALOG VZP - ZP'!Q350)&gt;0,UPPER('ÚHRADOVÝ KATALOG VZP - ZP'!Q350),"")</f>
        <v/>
      </c>
      <c r="X346" s="19"/>
      <c r="Y346" s="19"/>
      <c r="Z346" s="33" t="str">
        <f>IF(LEN('ÚHRADOVÝ KATALOG VZP - ZP'!P350)&gt;0,UPPER('ÚHRADOVÝ KATALOG VZP - ZP'!P350),"")</f>
        <v/>
      </c>
      <c r="AA346" s="33"/>
      <c r="AB346" s="33" t="str">
        <f>IF(LEN('ÚHRADOVÝ KATALOG VZP - ZP'!K350)&gt;0,UPPER('ÚHRADOVÝ KATALOG VZP - ZP'!K350),"")</f>
        <v/>
      </c>
      <c r="AC346" s="19" t="str">
        <f>IF(LEN('ÚHRADOVÝ KATALOG VZP - ZP'!L350)&gt;0,UPPER('ÚHRADOVÝ KATALOG VZP - ZP'!L350),"")</f>
        <v/>
      </c>
      <c r="AD346" s="19" t="str">
        <f>IF(LEN('ÚHRADOVÝ KATALOG VZP - ZP'!J350)&gt;0,UPPER('ÚHRADOVÝ KATALOG VZP - ZP'!J350),"")</f>
        <v/>
      </c>
      <c r="AE346" s="33"/>
      <c r="AF346" s="33"/>
      <c r="AG346" s="33" t="str">
        <f>IF(LEN('ÚHRADOVÝ KATALOG VZP - ZP'!M350)&gt;0,UPPER('ÚHRADOVÝ KATALOG VZP - ZP'!M350),"")</f>
        <v/>
      </c>
      <c r="AH346" s="33"/>
      <c r="AI346" s="33"/>
      <c r="AJ346" s="33"/>
    </row>
    <row r="347" spans="1:36" s="18" customFormat="1" x14ac:dyDescent="0.2">
      <c r="A347" s="33" t="str">
        <f>IF('VZP - KONTROLA'!R351="NE",IF(LEN('ÚHRADOVÝ KATALOG VZP - ZP'!B351)=0,UPPER('ÚHRADOVÝ KATALOG VZP - ZP'!A351),UPPER('ÚHRADOVÝ KATALOG VZP - ZP'!B351)),"")</f>
        <v/>
      </c>
      <c r="B347" s="33" t="str">
        <f>IF(LEN('ÚHRADOVÝ KATALOG VZP - ZP'!C351)&gt;0,UPPER(SUBSTITUTE('ÚHRADOVÝ KATALOG VZP - ZP'!C351,CHAR(10)," ")),"")</f>
        <v/>
      </c>
      <c r="C347" s="33" t="str">
        <f>IF(LEN('ÚHRADOVÝ KATALOG VZP - ZP'!D351)&gt;0,UPPER(SUBSTITUTE('ÚHRADOVÝ KATALOG VZP - ZP'!D351,CHAR(10)," ")),"")</f>
        <v/>
      </c>
      <c r="D347" s="33" t="str">
        <f>IF(LEN('ÚHRADOVÝ KATALOG VZP - ZP'!F351)&gt;0,UPPER('ÚHRADOVÝ KATALOG VZP - ZP'!F351),"")</f>
        <v/>
      </c>
      <c r="E347" s="33" t="str">
        <f>IF(LEN('ÚHRADOVÝ KATALOG VZP - ZP'!E351)&gt;0,UPPER('ÚHRADOVÝ KATALOG VZP - ZP'!E351),"")</f>
        <v/>
      </c>
      <c r="F347" s="33" t="str">
        <f>IF(LEN('ÚHRADOVÝ KATALOG VZP - ZP'!G351)&gt;0,UPPER('ÚHRADOVÝ KATALOG VZP - ZP'!G351),"")</f>
        <v/>
      </c>
      <c r="G347" s="33" t="str">
        <f>IF(LEN('ÚHRADOVÝ KATALOG VZP - ZP'!H351)&gt;0,UPPER('ÚHRADOVÝ KATALOG VZP - ZP'!H351),"")</f>
        <v/>
      </c>
      <c r="H347" s="33" t="str">
        <f>IF(LEN('ÚHRADOVÝ KATALOG VZP - ZP'!I351)&gt;0,UPPER('ÚHRADOVÝ KATALOG VZP - ZP'!I351),"")</f>
        <v/>
      </c>
      <c r="I347" s="19" t="str">
        <f>IF(LEN(KL!N347)&gt;0,ROUND(UPPER(KL!N347),2),"")</f>
        <v/>
      </c>
      <c r="J347" s="19" t="str">
        <f>IF('ÚHRADOVÝ KATALOG VZP - ZP'!N351&gt;0,ROUND(UPPER('ÚHRADOVÝ KATALOG VZP - ZP'!N351),2),"")</f>
        <v/>
      </c>
      <c r="K347" s="19"/>
      <c r="L347" s="33"/>
      <c r="M347" s="33"/>
      <c r="N347" s="33"/>
      <c r="O347" s="19"/>
      <c r="P347" s="33"/>
      <c r="Q347" s="33"/>
      <c r="R347" s="33"/>
      <c r="S347" s="33"/>
      <c r="T347" s="33" t="str">
        <f>IF(LEN(KL!P347)&gt;0,UPPER(KL!P347),"")</f>
        <v/>
      </c>
      <c r="U347" s="33"/>
      <c r="V347" s="19"/>
      <c r="W347" s="33" t="str">
        <f>IF(LEN('ÚHRADOVÝ KATALOG VZP - ZP'!Q351)&gt;0,UPPER('ÚHRADOVÝ KATALOG VZP - ZP'!Q351),"")</f>
        <v/>
      </c>
      <c r="X347" s="19"/>
      <c r="Y347" s="19"/>
      <c r="Z347" s="33" t="str">
        <f>IF(LEN('ÚHRADOVÝ KATALOG VZP - ZP'!P351)&gt;0,UPPER('ÚHRADOVÝ KATALOG VZP - ZP'!P351),"")</f>
        <v/>
      </c>
      <c r="AA347" s="33"/>
      <c r="AB347" s="33" t="str">
        <f>IF(LEN('ÚHRADOVÝ KATALOG VZP - ZP'!K351)&gt;0,UPPER('ÚHRADOVÝ KATALOG VZP - ZP'!K351),"")</f>
        <v/>
      </c>
      <c r="AC347" s="19" t="str">
        <f>IF(LEN('ÚHRADOVÝ KATALOG VZP - ZP'!L351)&gt;0,UPPER('ÚHRADOVÝ KATALOG VZP - ZP'!L351),"")</f>
        <v/>
      </c>
      <c r="AD347" s="19" t="str">
        <f>IF(LEN('ÚHRADOVÝ KATALOG VZP - ZP'!J351)&gt;0,UPPER('ÚHRADOVÝ KATALOG VZP - ZP'!J351),"")</f>
        <v/>
      </c>
      <c r="AE347" s="33"/>
      <c r="AF347" s="33"/>
      <c r="AG347" s="33" t="str">
        <f>IF(LEN('ÚHRADOVÝ KATALOG VZP - ZP'!M351)&gt;0,UPPER('ÚHRADOVÝ KATALOG VZP - ZP'!M351),"")</f>
        <v/>
      </c>
      <c r="AH347" s="33"/>
      <c r="AI347" s="33"/>
      <c r="AJ347" s="33"/>
    </row>
    <row r="348" spans="1:36" s="18" customFormat="1" x14ac:dyDescent="0.2">
      <c r="A348" s="33" t="str">
        <f>IF('VZP - KONTROLA'!R352="NE",IF(LEN('ÚHRADOVÝ KATALOG VZP - ZP'!B352)=0,UPPER('ÚHRADOVÝ KATALOG VZP - ZP'!A352),UPPER('ÚHRADOVÝ KATALOG VZP - ZP'!B352)),"")</f>
        <v/>
      </c>
      <c r="B348" s="33" t="str">
        <f>IF(LEN('ÚHRADOVÝ KATALOG VZP - ZP'!C352)&gt;0,UPPER(SUBSTITUTE('ÚHRADOVÝ KATALOG VZP - ZP'!C352,CHAR(10)," ")),"")</f>
        <v/>
      </c>
      <c r="C348" s="33" t="str">
        <f>IF(LEN('ÚHRADOVÝ KATALOG VZP - ZP'!D352)&gt;0,UPPER(SUBSTITUTE('ÚHRADOVÝ KATALOG VZP - ZP'!D352,CHAR(10)," ")),"")</f>
        <v/>
      </c>
      <c r="D348" s="33" t="str">
        <f>IF(LEN('ÚHRADOVÝ KATALOG VZP - ZP'!F352)&gt;0,UPPER('ÚHRADOVÝ KATALOG VZP - ZP'!F352),"")</f>
        <v/>
      </c>
      <c r="E348" s="33" t="str">
        <f>IF(LEN('ÚHRADOVÝ KATALOG VZP - ZP'!E352)&gt;0,UPPER('ÚHRADOVÝ KATALOG VZP - ZP'!E352),"")</f>
        <v/>
      </c>
      <c r="F348" s="33" t="str">
        <f>IF(LEN('ÚHRADOVÝ KATALOG VZP - ZP'!G352)&gt;0,UPPER('ÚHRADOVÝ KATALOG VZP - ZP'!G352),"")</f>
        <v/>
      </c>
      <c r="G348" s="33" t="str">
        <f>IF(LEN('ÚHRADOVÝ KATALOG VZP - ZP'!H352)&gt;0,UPPER('ÚHRADOVÝ KATALOG VZP - ZP'!H352),"")</f>
        <v/>
      </c>
      <c r="H348" s="33" t="str">
        <f>IF(LEN('ÚHRADOVÝ KATALOG VZP - ZP'!I352)&gt;0,UPPER('ÚHRADOVÝ KATALOG VZP - ZP'!I352),"")</f>
        <v/>
      </c>
      <c r="I348" s="19" t="str">
        <f>IF(LEN(KL!N348)&gt;0,ROUND(UPPER(KL!N348),2),"")</f>
        <v/>
      </c>
      <c r="J348" s="19" t="str">
        <f>IF('ÚHRADOVÝ KATALOG VZP - ZP'!N352&gt;0,ROUND(UPPER('ÚHRADOVÝ KATALOG VZP - ZP'!N352),2),"")</f>
        <v/>
      </c>
      <c r="K348" s="19"/>
      <c r="L348" s="33"/>
      <c r="M348" s="33"/>
      <c r="N348" s="33"/>
      <c r="O348" s="19"/>
      <c r="P348" s="33"/>
      <c r="Q348" s="33"/>
      <c r="R348" s="33"/>
      <c r="S348" s="33"/>
      <c r="T348" s="33" t="str">
        <f>IF(LEN(KL!P348)&gt;0,UPPER(KL!P348),"")</f>
        <v/>
      </c>
      <c r="U348" s="33"/>
      <c r="V348" s="19"/>
      <c r="W348" s="33" t="str">
        <f>IF(LEN('ÚHRADOVÝ KATALOG VZP - ZP'!Q352)&gt;0,UPPER('ÚHRADOVÝ KATALOG VZP - ZP'!Q352),"")</f>
        <v/>
      </c>
      <c r="X348" s="19"/>
      <c r="Y348" s="19"/>
      <c r="Z348" s="33" t="str">
        <f>IF(LEN('ÚHRADOVÝ KATALOG VZP - ZP'!P352)&gt;0,UPPER('ÚHRADOVÝ KATALOG VZP - ZP'!P352),"")</f>
        <v/>
      </c>
      <c r="AA348" s="33"/>
      <c r="AB348" s="33" t="str">
        <f>IF(LEN('ÚHRADOVÝ KATALOG VZP - ZP'!K352)&gt;0,UPPER('ÚHRADOVÝ KATALOG VZP - ZP'!K352),"")</f>
        <v/>
      </c>
      <c r="AC348" s="19" t="str">
        <f>IF(LEN('ÚHRADOVÝ KATALOG VZP - ZP'!L352)&gt;0,UPPER('ÚHRADOVÝ KATALOG VZP - ZP'!L352),"")</f>
        <v/>
      </c>
      <c r="AD348" s="19" t="str">
        <f>IF(LEN('ÚHRADOVÝ KATALOG VZP - ZP'!J352)&gt;0,UPPER('ÚHRADOVÝ KATALOG VZP - ZP'!J352),"")</f>
        <v/>
      </c>
      <c r="AE348" s="33"/>
      <c r="AF348" s="33"/>
      <c r="AG348" s="33" t="str">
        <f>IF(LEN('ÚHRADOVÝ KATALOG VZP - ZP'!M352)&gt;0,UPPER('ÚHRADOVÝ KATALOG VZP - ZP'!M352),"")</f>
        <v/>
      </c>
      <c r="AH348" s="33"/>
      <c r="AI348" s="33"/>
      <c r="AJ348" s="33"/>
    </row>
    <row r="349" spans="1:36" s="18" customFormat="1" x14ac:dyDescent="0.2">
      <c r="A349" s="33" t="str">
        <f>IF('VZP - KONTROLA'!R353="NE",IF(LEN('ÚHRADOVÝ KATALOG VZP - ZP'!B353)=0,UPPER('ÚHRADOVÝ KATALOG VZP - ZP'!A353),UPPER('ÚHRADOVÝ KATALOG VZP - ZP'!B353)),"")</f>
        <v/>
      </c>
      <c r="B349" s="33" t="str">
        <f>IF(LEN('ÚHRADOVÝ KATALOG VZP - ZP'!C353)&gt;0,UPPER(SUBSTITUTE('ÚHRADOVÝ KATALOG VZP - ZP'!C353,CHAR(10)," ")),"")</f>
        <v/>
      </c>
      <c r="C349" s="33" t="str">
        <f>IF(LEN('ÚHRADOVÝ KATALOG VZP - ZP'!D353)&gt;0,UPPER(SUBSTITUTE('ÚHRADOVÝ KATALOG VZP - ZP'!D353,CHAR(10)," ")),"")</f>
        <v/>
      </c>
      <c r="D349" s="33" t="str">
        <f>IF(LEN('ÚHRADOVÝ KATALOG VZP - ZP'!F353)&gt;0,UPPER('ÚHRADOVÝ KATALOG VZP - ZP'!F353),"")</f>
        <v/>
      </c>
      <c r="E349" s="33" t="str">
        <f>IF(LEN('ÚHRADOVÝ KATALOG VZP - ZP'!E353)&gt;0,UPPER('ÚHRADOVÝ KATALOG VZP - ZP'!E353),"")</f>
        <v/>
      </c>
      <c r="F349" s="33" t="str">
        <f>IF(LEN('ÚHRADOVÝ KATALOG VZP - ZP'!G353)&gt;0,UPPER('ÚHRADOVÝ KATALOG VZP - ZP'!G353),"")</f>
        <v/>
      </c>
      <c r="G349" s="33" t="str">
        <f>IF(LEN('ÚHRADOVÝ KATALOG VZP - ZP'!H353)&gt;0,UPPER('ÚHRADOVÝ KATALOG VZP - ZP'!H353),"")</f>
        <v/>
      </c>
      <c r="H349" s="33" t="str">
        <f>IF(LEN('ÚHRADOVÝ KATALOG VZP - ZP'!I353)&gt;0,UPPER('ÚHRADOVÝ KATALOG VZP - ZP'!I353),"")</f>
        <v/>
      </c>
      <c r="I349" s="19" t="str">
        <f>IF(LEN(KL!N349)&gt;0,ROUND(UPPER(KL!N349),2),"")</f>
        <v/>
      </c>
      <c r="J349" s="19" t="str">
        <f>IF('ÚHRADOVÝ KATALOG VZP - ZP'!N353&gt;0,ROUND(UPPER('ÚHRADOVÝ KATALOG VZP - ZP'!N353),2),"")</f>
        <v/>
      </c>
      <c r="K349" s="19"/>
      <c r="L349" s="33"/>
      <c r="M349" s="33"/>
      <c r="N349" s="33"/>
      <c r="O349" s="19"/>
      <c r="P349" s="33"/>
      <c r="Q349" s="33"/>
      <c r="R349" s="33"/>
      <c r="S349" s="33"/>
      <c r="T349" s="33" t="str">
        <f>IF(LEN(KL!P349)&gt;0,UPPER(KL!P349),"")</f>
        <v/>
      </c>
      <c r="U349" s="33"/>
      <c r="V349" s="19"/>
      <c r="W349" s="33" t="str">
        <f>IF(LEN('ÚHRADOVÝ KATALOG VZP - ZP'!Q353)&gt;0,UPPER('ÚHRADOVÝ KATALOG VZP - ZP'!Q353),"")</f>
        <v/>
      </c>
      <c r="X349" s="19"/>
      <c r="Y349" s="19"/>
      <c r="Z349" s="33" t="str">
        <f>IF(LEN('ÚHRADOVÝ KATALOG VZP - ZP'!P353)&gt;0,UPPER('ÚHRADOVÝ KATALOG VZP - ZP'!P353),"")</f>
        <v/>
      </c>
      <c r="AA349" s="33"/>
      <c r="AB349" s="33" t="str">
        <f>IF(LEN('ÚHRADOVÝ KATALOG VZP - ZP'!K353)&gt;0,UPPER('ÚHRADOVÝ KATALOG VZP - ZP'!K353),"")</f>
        <v/>
      </c>
      <c r="AC349" s="19" t="str">
        <f>IF(LEN('ÚHRADOVÝ KATALOG VZP - ZP'!L353)&gt;0,UPPER('ÚHRADOVÝ KATALOG VZP - ZP'!L353),"")</f>
        <v/>
      </c>
      <c r="AD349" s="19" t="str">
        <f>IF(LEN('ÚHRADOVÝ KATALOG VZP - ZP'!J353)&gt;0,UPPER('ÚHRADOVÝ KATALOG VZP - ZP'!J353),"")</f>
        <v/>
      </c>
      <c r="AE349" s="33"/>
      <c r="AF349" s="33"/>
      <c r="AG349" s="33" t="str">
        <f>IF(LEN('ÚHRADOVÝ KATALOG VZP - ZP'!M353)&gt;0,UPPER('ÚHRADOVÝ KATALOG VZP - ZP'!M353),"")</f>
        <v/>
      </c>
      <c r="AH349" s="33"/>
      <c r="AI349" s="33"/>
      <c r="AJ349" s="33"/>
    </row>
    <row r="350" spans="1:36" s="18" customFormat="1" x14ac:dyDescent="0.2">
      <c r="A350" s="33" t="str">
        <f>IF('VZP - KONTROLA'!R354="NE",IF(LEN('ÚHRADOVÝ KATALOG VZP - ZP'!B354)=0,UPPER('ÚHRADOVÝ KATALOG VZP - ZP'!A354),UPPER('ÚHRADOVÝ KATALOG VZP - ZP'!B354)),"")</f>
        <v/>
      </c>
      <c r="B350" s="33" t="str">
        <f>IF(LEN('ÚHRADOVÝ KATALOG VZP - ZP'!C354)&gt;0,UPPER(SUBSTITUTE('ÚHRADOVÝ KATALOG VZP - ZP'!C354,CHAR(10)," ")),"")</f>
        <v/>
      </c>
      <c r="C350" s="33" t="str">
        <f>IF(LEN('ÚHRADOVÝ KATALOG VZP - ZP'!D354)&gt;0,UPPER(SUBSTITUTE('ÚHRADOVÝ KATALOG VZP - ZP'!D354,CHAR(10)," ")),"")</f>
        <v/>
      </c>
      <c r="D350" s="33" t="str">
        <f>IF(LEN('ÚHRADOVÝ KATALOG VZP - ZP'!F354)&gt;0,UPPER('ÚHRADOVÝ KATALOG VZP - ZP'!F354),"")</f>
        <v/>
      </c>
      <c r="E350" s="33" t="str">
        <f>IF(LEN('ÚHRADOVÝ KATALOG VZP - ZP'!E354)&gt;0,UPPER('ÚHRADOVÝ KATALOG VZP - ZP'!E354),"")</f>
        <v/>
      </c>
      <c r="F350" s="33" t="str">
        <f>IF(LEN('ÚHRADOVÝ KATALOG VZP - ZP'!G354)&gt;0,UPPER('ÚHRADOVÝ KATALOG VZP - ZP'!G354),"")</f>
        <v/>
      </c>
      <c r="G350" s="33" t="str">
        <f>IF(LEN('ÚHRADOVÝ KATALOG VZP - ZP'!H354)&gt;0,UPPER('ÚHRADOVÝ KATALOG VZP - ZP'!H354),"")</f>
        <v/>
      </c>
      <c r="H350" s="33" t="str">
        <f>IF(LEN('ÚHRADOVÝ KATALOG VZP - ZP'!I354)&gt;0,UPPER('ÚHRADOVÝ KATALOG VZP - ZP'!I354),"")</f>
        <v/>
      </c>
      <c r="I350" s="19" t="str">
        <f>IF(LEN(KL!N350)&gt;0,ROUND(UPPER(KL!N350),2),"")</f>
        <v/>
      </c>
      <c r="J350" s="19" t="str">
        <f>IF('ÚHRADOVÝ KATALOG VZP - ZP'!N354&gt;0,ROUND(UPPER('ÚHRADOVÝ KATALOG VZP - ZP'!N354),2),"")</f>
        <v/>
      </c>
      <c r="K350" s="19"/>
      <c r="L350" s="33"/>
      <c r="M350" s="33"/>
      <c r="N350" s="33"/>
      <c r="O350" s="19"/>
      <c r="P350" s="33"/>
      <c r="Q350" s="33"/>
      <c r="R350" s="33"/>
      <c r="S350" s="33"/>
      <c r="T350" s="33" t="str">
        <f>IF(LEN(KL!P350)&gt;0,UPPER(KL!P350),"")</f>
        <v/>
      </c>
      <c r="U350" s="33"/>
      <c r="V350" s="19"/>
      <c r="W350" s="33" t="str">
        <f>IF(LEN('ÚHRADOVÝ KATALOG VZP - ZP'!Q354)&gt;0,UPPER('ÚHRADOVÝ KATALOG VZP - ZP'!Q354),"")</f>
        <v/>
      </c>
      <c r="X350" s="19"/>
      <c r="Y350" s="19"/>
      <c r="Z350" s="33" t="str">
        <f>IF(LEN('ÚHRADOVÝ KATALOG VZP - ZP'!P354)&gt;0,UPPER('ÚHRADOVÝ KATALOG VZP - ZP'!P354),"")</f>
        <v/>
      </c>
      <c r="AA350" s="33"/>
      <c r="AB350" s="33" t="str">
        <f>IF(LEN('ÚHRADOVÝ KATALOG VZP - ZP'!K354)&gt;0,UPPER('ÚHRADOVÝ KATALOG VZP - ZP'!K354),"")</f>
        <v/>
      </c>
      <c r="AC350" s="19" t="str">
        <f>IF(LEN('ÚHRADOVÝ KATALOG VZP - ZP'!L354)&gt;0,UPPER('ÚHRADOVÝ KATALOG VZP - ZP'!L354),"")</f>
        <v/>
      </c>
      <c r="AD350" s="19" t="str">
        <f>IF(LEN('ÚHRADOVÝ KATALOG VZP - ZP'!J354)&gt;0,UPPER('ÚHRADOVÝ KATALOG VZP - ZP'!J354),"")</f>
        <v/>
      </c>
      <c r="AE350" s="33"/>
      <c r="AF350" s="33"/>
      <c r="AG350" s="33" t="str">
        <f>IF(LEN('ÚHRADOVÝ KATALOG VZP - ZP'!M354)&gt;0,UPPER('ÚHRADOVÝ KATALOG VZP - ZP'!M354),"")</f>
        <v/>
      </c>
      <c r="AH350" s="33"/>
      <c r="AI350" s="33"/>
      <c r="AJ350" s="33"/>
    </row>
    <row r="351" spans="1:36" s="18" customFormat="1" x14ac:dyDescent="0.2">
      <c r="A351" s="33" t="str">
        <f>IF('VZP - KONTROLA'!R355="NE",IF(LEN('ÚHRADOVÝ KATALOG VZP - ZP'!B355)=0,UPPER('ÚHRADOVÝ KATALOG VZP - ZP'!A355),UPPER('ÚHRADOVÝ KATALOG VZP - ZP'!B355)),"")</f>
        <v/>
      </c>
      <c r="B351" s="33" t="str">
        <f>IF(LEN('ÚHRADOVÝ KATALOG VZP - ZP'!C355)&gt;0,UPPER(SUBSTITUTE('ÚHRADOVÝ KATALOG VZP - ZP'!C355,CHAR(10)," ")),"")</f>
        <v/>
      </c>
      <c r="C351" s="33" t="str">
        <f>IF(LEN('ÚHRADOVÝ KATALOG VZP - ZP'!D355)&gt;0,UPPER(SUBSTITUTE('ÚHRADOVÝ KATALOG VZP - ZP'!D355,CHAR(10)," ")),"")</f>
        <v/>
      </c>
      <c r="D351" s="33" t="str">
        <f>IF(LEN('ÚHRADOVÝ KATALOG VZP - ZP'!F355)&gt;0,UPPER('ÚHRADOVÝ KATALOG VZP - ZP'!F355),"")</f>
        <v/>
      </c>
      <c r="E351" s="33" t="str">
        <f>IF(LEN('ÚHRADOVÝ KATALOG VZP - ZP'!E355)&gt;0,UPPER('ÚHRADOVÝ KATALOG VZP - ZP'!E355),"")</f>
        <v/>
      </c>
      <c r="F351" s="33" t="str">
        <f>IF(LEN('ÚHRADOVÝ KATALOG VZP - ZP'!G355)&gt;0,UPPER('ÚHRADOVÝ KATALOG VZP - ZP'!G355),"")</f>
        <v/>
      </c>
      <c r="G351" s="33" t="str">
        <f>IF(LEN('ÚHRADOVÝ KATALOG VZP - ZP'!H355)&gt;0,UPPER('ÚHRADOVÝ KATALOG VZP - ZP'!H355),"")</f>
        <v/>
      </c>
      <c r="H351" s="33" t="str">
        <f>IF(LEN('ÚHRADOVÝ KATALOG VZP - ZP'!I355)&gt;0,UPPER('ÚHRADOVÝ KATALOG VZP - ZP'!I355),"")</f>
        <v/>
      </c>
      <c r="I351" s="19" t="str">
        <f>IF(LEN(KL!N351)&gt;0,ROUND(UPPER(KL!N351),2),"")</f>
        <v/>
      </c>
      <c r="J351" s="19" t="str">
        <f>IF('ÚHRADOVÝ KATALOG VZP - ZP'!N355&gt;0,ROUND(UPPER('ÚHRADOVÝ KATALOG VZP - ZP'!N355),2),"")</f>
        <v/>
      </c>
      <c r="K351" s="19"/>
      <c r="L351" s="33"/>
      <c r="M351" s="33"/>
      <c r="N351" s="33"/>
      <c r="O351" s="19"/>
      <c r="P351" s="33"/>
      <c r="Q351" s="33"/>
      <c r="R351" s="33"/>
      <c r="S351" s="33"/>
      <c r="T351" s="33" t="str">
        <f>IF(LEN(KL!P351)&gt;0,UPPER(KL!P351),"")</f>
        <v/>
      </c>
      <c r="U351" s="33"/>
      <c r="V351" s="19"/>
      <c r="W351" s="33" t="str">
        <f>IF(LEN('ÚHRADOVÝ KATALOG VZP - ZP'!Q355)&gt;0,UPPER('ÚHRADOVÝ KATALOG VZP - ZP'!Q355),"")</f>
        <v/>
      </c>
      <c r="X351" s="19"/>
      <c r="Y351" s="19"/>
      <c r="Z351" s="33" t="str">
        <f>IF(LEN('ÚHRADOVÝ KATALOG VZP - ZP'!P355)&gt;0,UPPER('ÚHRADOVÝ KATALOG VZP - ZP'!P355),"")</f>
        <v/>
      </c>
      <c r="AA351" s="33"/>
      <c r="AB351" s="33" t="str">
        <f>IF(LEN('ÚHRADOVÝ KATALOG VZP - ZP'!K355)&gt;0,UPPER('ÚHRADOVÝ KATALOG VZP - ZP'!K355),"")</f>
        <v/>
      </c>
      <c r="AC351" s="19" t="str">
        <f>IF(LEN('ÚHRADOVÝ KATALOG VZP - ZP'!L355)&gt;0,UPPER('ÚHRADOVÝ KATALOG VZP - ZP'!L355),"")</f>
        <v/>
      </c>
      <c r="AD351" s="19" t="str">
        <f>IF(LEN('ÚHRADOVÝ KATALOG VZP - ZP'!J355)&gt;0,UPPER('ÚHRADOVÝ KATALOG VZP - ZP'!J355),"")</f>
        <v/>
      </c>
      <c r="AE351" s="33"/>
      <c r="AF351" s="33"/>
      <c r="AG351" s="33" t="str">
        <f>IF(LEN('ÚHRADOVÝ KATALOG VZP - ZP'!M355)&gt;0,UPPER('ÚHRADOVÝ KATALOG VZP - ZP'!M355),"")</f>
        <v/>
      </c>
      <c r="AH351" s="33"/>
      <c r="AI351" s="33"/>
      <c r="AJ351" s="33"/>
    </row>
    <row r="352" spans="1:36" s="18" customFormat="1" x14ac:dyDescent="0.2">
      <c r="A352" s="33" t="str">
        <f>IF('VZP - KONTROLA'!R356="NE",IF(LEN('ÚHRADOVÝ KATALOG VZP - ZP'!B356)=0,UPPER('ÚHRADOVÝ KATALOG VZP - ZP'!A356),UPPER('ÚHRADOVÝ KATALOG VZP - ZP'!B356)),"")</f>
        <v/>
      </c>
      <c r="B352" s="33" t="str">
        <f>IF(LEN('ÚHRADOVÝ KATALOG VZP - ZP'!C356)&gt;0,UPPER(SUBSTITUTE('ÚHRADOVÝ KATALOG VZP - ZP'!C356,CHAR(10)," ")),"")</f>
        <v/>
      </c>
      <c r="C352" s="33" t="str">
        <f>IF(LEN('ÚHRADOVÝ KATALOG VZP - ZP'!D356)&gt;0,UPPER(SUBSTITUTE('ÚHRADOVÝ KATALOG VZP - ZP'!D356,CHAR(10)," ")),"")</f>
        <v/>
      </c>
      <c r="D352" s="33" t="str">
        <f>IF(LEN('ÚHRADOVÝ KATALOG VZP - ZP'!F356)&gt;0,UPPER('ÚHRADOVÝ KATALOG VZP - ZP'!F356),"")</f>
        <v/>
      </c>
      <c r="E352" s="33" t="str">
        <f>IF(LEN('ÚHRADOVÝ KATALOG VZP - ZP'!E356)&gt;0,UPPER('ÚHRADOVÝ KATALOG VZP - ZP'!E356),"")</f>
        <v/>
      </c>
      <c r="F352" s="33" t="str">
        <f>IF(LEN('ÚHRADOVÝ KATALOG VZP - ZP'!G356)&gt;0,UPPER('ÚHRADOVÝ KATALOG VZP - ZP'!G356),"")</f>
        <v/>
      </c>
      <c r="G352" s="33" t="str">
        <f>IF(LEN('ÚHRADOVÝ KATALOG VZP - ZP'!H356)&gt;0,UPPER('ÚHRADOVÝ KATALOG VZP - ZP'!H356),"")</f>
        <v/>
      </c>
      <c r="H352" s="33" t="str">
        <f>IF(LEN('ÚHRADOVÝ KATALOG VZP - ZP'!I356)&gt;0,UPPER('ÚHRADOVÝ KATALOG VZP - ZP'!I356),"")</f>
        <v/>
      </c>
      <c r="I352" s="19" t="str">
        <f>IF(LEN(KL!N352)&gt;0,ROUND(UPPER(KL!N352),2),"")</f>
        <v/>
      </c>
      <c r="J352" s="19" t="str">
        <f>IF('ÚHRADOVÝ KATALOG VZP - ZP'!N356&gt;0,ROUND(UPPER('ÚHRADOVÝ KATALOG VZP - ZP'!N356),2),"")</f>
        <v/>
      </c>
      <c r="K352" s="19"/>
      <c r="L352" s="33"/>
      <c r="M352" s="33"/>
      <c r="N352" s="33"/>
      <c r="O352" s="19"/>
      <c r="P352" s="33"/>
      <c r="Q352" s="33"/>
      <c r="R352" s="33"/>
      <c r="S352" s="33"/>
      <c r="T352" s="33" t="str">
        <f>IF(LEN(KL!P352)&gt;0,UPPER(KL!P352),"")</f>
        <v/>
      </c>
      <c r="U352" s="33"/>
      <c r="V352" s="19"/>
      <c r="W352" s="33" t="str">
        <f>IF(LEN('ÚHRADOVÝ KATALOG VZP - ZP'!Q356)&gt;0,UPPER('ÚHRADOVÝ KATALOG VZP - ZP'!Q356),"")</f>
        <v/>
      </c>
      <c r="X352" s="19"/>
      <c r="Y352" s="19"/>
      <c r="Z352" s="33" t="str">
        <f>IF(LEN('ÚHRADOVÝ KATALOG VZP - ZP'!P356)&gt;0,UPPER('ÚHRADOVÝ KATALOG VZP - ZP'!P356),"")</f>
        <v/>
      </c>
      <c r="AA352" s="33"/>
      <c r="AB352" s="33" t="str">
        <f>IF(LEN('ÚHRADOVÝ KATALOG VZP - ZP'!K356)&gt;0,UPPER('ÚHRADOVÝ KATALOG VZP - ZP'!K356),"")</f>
        <v/>
      </c>
      <c r="AC352" s="19" t="str">
        <f>IF(LEN('ÚHRADOVÝ KATALOG VZP - ZP'!L356)&gt;0,UPPER('ÚHRADOVÝ KATALOG VZP - ZP'!L356),"")</f>
        <v/>
      </c>
      <c r="AD352" s="19" t="str">
        <f>IF(LEN('ÚHRADOVÝ KATALOG VZP - ZP'!J356)&gt;0,UPPER('ÚHRADOVÝ KATALOG VZP - ZP'!J356),"")</f>
        <v/>
      </c>
      <c r="AE352" s="33"/>
      <c r="AF352" s="33"/>
      <c r="AG352" s="33" t="str">
        <f>IF(LEN('ÚHRADOVÝ KATALOG VZP - ZP'!M356)&gt;0,UPPER('ÚHRADOVÝ KATALOG VZP - ZP'!M356),"")</f>
        <v/>
      </c>
      <c r="AH352" s="33"/>
      <c r="AI352" s="33"/>
      <c r="AJ352" s="33"/>
    </row>
    <row r="353" spans="1:36" s="18" customFormat="1" x14ac:dyDescent="0.2">
      <c r="A353" s="33" t="str">
        <f>IF('VZP - KONTROLA'!R357="NE",IF(LEN('ÚHRADOVÝ KATALOG VZP - ZP'!B357)=0,UPPER('ÚHRADOVÝ KATALOG VZP - ZP'!A357),UPPER('ÚHRADOVÝ KATALOG VZP - ZP'!B357)),"")</f>
        <v/>
      </c>
      <c r="B353" s="33" t="str">
        <f>IF(LEN('ÚHRADOVÝ KATALOG VZP - ZP'!C357)&gt;0,UPPER(SUBSTITUTE('ÚHRADOVÝ KATALOG VZP - ZP'!C357,CHAR(10)," ")),"")</f>
        <v/>
      </c>
      <c r="C353" s="33" t="str">
        <f>IF(LEN('ÚHRADOVÝ KATALOG VZP - ZP'!D357)&gt;0,UPPER(SUBSTITUTE('ÚHRADOVÝ KATALOG VZP - ZP'!D357,CHAR(10)," ")),"")</f>
        <v/>
      </c>
      <c r="D353" s="33" t="str">
        <f>IF(LEN('ÚHRADOVÝ KATALOG VZP - ZP'!F357)&gt;0,UPPER('ÚHRADOVÝ KATALOG VZP - ZP'!F357),"")</f>
        <v/>
      </c>
      <c r="E353" s="33" t="str">
        <f>IF(LEN('ÚHRADOVÝ KATALOG VZP - ZP'!E357)&gt;0,UPPER('ÚHRADOVÝ KATALOG VZP - ZP'!E357),"")</f>
        <v/>
      </c>
      <c r="F353" s="33" t="str">
        <f>IF(LEN('ÚHRADOVÝ KATALOG VZP - ZP'!G357)&gt;0,UPPER('ÚHRADOVÝ KATALOG VZP - ZP'!G357),"")</f>
        <v/>
      </c>
      <c r="G353" s="33" t="str">
        <f>IF(LEN('ÚHRADOVÝ KATALOG VZP - ZP'!H357)&gt;0,UPPER('ÚHRADOVÝ KATALOG VZP - ZP'!H357),"")</f>
        <v/>
      </c>
      <c r="H353" s="33" t="str">
        <f>IF(LEN('ÚHRADOVÝ KATALOG VZP - ZP'!I357)&gt;0,UPPER('ÚHRADOVÝ KATALOG VZP - ZP'!I357),"")</f>
        <v/>
      </c>
      <c r="I353" s="19" t="str">
        <f>IF(LEN(KL!N353)&gt;0,ROUND(UPPER(KL!N353),2),"")</f>
        <v/>
      </c>
      <c r="J353" s="19" t="str">
        <f>IF('ÚHRADOVÝ KATALOG VZP - ZP'!N357&gt;0,ROUND(UPPER('ÚHRADOVÝ KATALOG VZP - ZP'!N357),2),"")</f>
        <v/>
      </c>
      <c r="K353" s="19"/>
      <c r="L353" s="33"/>
      <c r="M353" s="33"/>
      <c r="N353" s="33"/>
      <c r="O353" s="19"/>
      <c r="P353" s="33"/>
      <c r="Q353" s="33"/>
      <c r="R353" s="33"/>
      <c r="S353" s="33"/>
      <c r="T353" s="33" t="str">
        <f>IF(LEN(KL!P353)&gt;0,UPPER(KL!P353),"")</f>
        <v/>
      </c>
      <c r="U353" s="33"/>
      <c r="V353" s="19"/>
      <c r="W353" s="33" t="str">
        <f>IF(LEN('ÚHRADOVÝ KATALOG VZP - ZP'!Q357)&gt;0,UPPER('ÚHRADOVÝ KATALOG VZP - ZP'!Q357),"")</f>
        <v/>
      </c>
      <c r="X353" s="19"/>
      <c r="Y353" s="19"/>
      <c r="Z353" s="33" t="str">
        <f>IF(LEN('ÚHRADOVÝ KATALOG VZP - ZP'!P357)&gt;0,UPPER('ÚHRADOVÝ KATALOG VZP - ZP'!P357),"")</f>
        <v/>
      </c>
      <c r="AA353" s="33"/>
      <c r="AB353" s="33" t="str">
        <f>IF(LEN('ÚHRADOVÝ KATALOG VZP - ZP'!K357)&gt;0,UPPER('ÚHRADOVÝ KATALOG VZP - ZP'!K357),"")</f>
        <v/>
      </c>
      <c r="AC353" s="19" t="str">
        <f>IF(LEN('ÚHRADOVÝ KATALOG VZP - ZP'!L357)&gt;0,UPPER('ÚHRADOVÝ KATALOG VZP - ZP'!L357),"")</f>
        <v/>
      </c>
      <c r="AD353" s="19" t="str">
        <f>IF(LEN('ÚHRADOVÝ KATALOG VZP - ZP'!J357)&gt;0,UPPER('ÚHRADOVÝ KATALOG VZP - ZP'!J357),"")</f>
        <v/>
      </c>
      <c r="AE353" s="33"/>
      <c r="AF353" s="33"/>
      <c r="AG353" s="33" t="str">
        <f>IF(LEN('ÚHRADOVÝ KATALOG VZP - ZP'!M357)&gt;0,UPPER('ÚHRADOVÝ KATALOG VZP - ZP'!M357),"")</f>
        <v/>
      </c>
      <c r="AH353" s="33"/>
      <c r="AI353" s="33"/>
      <c r="AJ353" s="33"/>
    </row>
    <row r="354" spans="1:36" s="18" customFormat="1" x14ac:dyDescent="0.2">
      <c r="A354" s="33" t="str">
        <f>IF('VZP - KONTROLA'!R358="NE",IF(LEN('ÚHRADOVÝ KATALOG VZP - ZP'!B358)=0,UPPER('ÚHRADOVÝ KATALOG VZP - ZP'!A358),UPPER('ÚHRADOVÝ KATALOG VZP - ZP'!B358)),"")</f>
        <v/>
      </c>
      <c r="B354" s="33" t="str">
        <f>IF(LEN('ÚHRADOVÝ KATALOG VZP - ZP'!C358)&gt;0,UPPER(SUBSTITUTE('ÚHRADOVÝ KATALOG VZP - ZP'!C358,CHAR(10)," ")),"")</f>
        <v/>
      </c>
      <c r="C354" s="33" t="str">
        <f>IF(LEN('ÚHRADOVÝ KATALOG VZP - ZP'!D358)&gt;0,UPPER(SUBSTITUTE('ÚHRADOVÝ KATALOG VZP - ZP'!D358,CHAR(10)," ")),"")</f>
        <v/>
      </c>
      <c r="D354" s="33" t="str">
        <f>IF(LEN('ÚHRADOVÝ KATALOG VZP - ZP'!F358)&gt;0,UPPER('ÚHRADOVÝ KATALOG VZP - ZP'!F358),"")</f>
        <v/>
      </c>
      <c r="E354" s="33" t="str">
        <f>IF(LEN('ÚHRADOVÝ KATALOG VZP - ZP'!E358)&gt;0,UPPER('ÚHRADOVÝ KATALOG VZP - ZP'!E358),"")</f>
        <v/>
      </c>
      <c r="F354" s="33" t="str">
        <f>IF(LEN('ÚHRADOVÝ KATALOG VZP - ZP'!G358)&gt;0,UPPER('ÚHRADOVÝ KATALOG VZP - ZP'!G358),"")</f>
        <v/>
      </c>
      <c r="G354" s="33" t="str">
        <f>IF(LEN('ÚHRADOVÝ KATALOG VZP - ZP'!H358)&gt;0,UPPER('ÚHRADOVÝ KATALOG VZP - ZP'!H358),"")</f>
        <v/>
      </c>
      <c r="H354" s="33" t="str">
        <f>IF(LEN('ÚHRADOVÝ KATALOG VZP - ZP'!I358)&gt;0,UPPER('ÚHRADOVÝ KATALOG VZP - ZP'!I358),"")</f>
        <v/>
      </c>
      <c r="I354" s="19" t="str">
        <f>IF(LEN(KL!N354)&gt;0,ROUND(UPPER(KL!N354),2),"")</f>
        <v/>
      </c>
      <c r="J354" s="19" t="str">
        <f>IF('ÚHRADOVÝ KATALOG VZP - ZP'!N358&gt;0,ROUND(UPPER('ÚHRADOVÝ KATALOG VZP - ZP'!N358),2),"")</f>
        <v/>
      </c>
      <c r="K354" s="19"/>
      <c r="L354" s="33"/>
      <c r="M354" s="33"/>
      <c r="N354" s="33"/>
      <c r="O354" s="19"/>
      <c r="P354" s="33"/>
      <c r="Q354" s="33"/>
      <c r="R354" s="33"/>
      <c r="S354" s="33"/>
      <c r="T354" s="33" t="str">
        <f>IF(LEN(KL!P354)&gt;0,UPPER(KL!P354),"")</f>
        <v/>
      </c>
      <c r="U354" s="33"/>
      <c r="V354" s="19"/>
      <c r="W354" s="33" t="str">
        <f>IF(LEN('ÚHRADOVÝ KATALOG VZP - ZP'!Q358)&gt;0,UPPER('ÚHRADOVÝ KATALOG VZP - ZP'!Q358),"")</f>
        <v/>
      </c>
      <c r="X354" s="19"/>
      <c r="Y354" s="19"/>
      <c r="Z354" s="33" t="str">
        <f>IF(LEN('ÚHRADOVÝ KATALOG VZP - ZP'!P358)&gt;0,UPPER('ÚHRADOVÝ KATALOG VZP - ZP'!P358),"")</f>
        <v/>
      </c>
      <c r="AA354" s="33"/>
      <c r="AB354" s="33" t="str">
        <f>IF(LEN('ÚHRADOVÝ KATALOG VZP - ZP'!K358)&gt;0,UPPER('ÚHRADOVÝ KATALOG VZP - ZP'!K358),"")</f>
        <v/>
      </c>
      <c r="AC354" s="19" t="str">
        <f>IF(LEN('ÚHRADOVÝ KATALOG VZP - ZP'!L358)&gt;0,UPPER('ÚHRADOVÝ KATALOG VZP - ZP'!L358),"")</f>
        <v/>
      </c>
      <c r="AD354" s="19" t="str">
        <f>IF(LEN('ÚHRADOVÝ KATALOG VZP - ZP'!J358)&gt;0,UPPER('ÚHRADOVÝ KATALOG VZP - ZP'!J358),"")</f>
        <v/>
      </c>
      <c r="AE354" s="33"/>
      <c r="AF354" s="33"/>
      <c r="AG354" s="33" t="str">
        <f>IF(LEN('ÚHRADOVÝ KATALOG VZP - ZP'!M358)&gt;0,UPPER('ÚHRADOVÝ KATALOG VZP - ZP'!M358),"")</f>
        <v/>
      </c>
      <c r="AH354" s="33"/>
      <c r="AI354" s="33"/>
      <c r="AJ354" s="33"/>
    </row>
    <row r="355" spans="1:36" s="18" customFormat="1" x14ac:dyDescent="0.2">
      <c r="A355" s="33" t="str">
        <f>IF('VZP - KONTROLA'!R359="NE",IF(LEN('ÚHRADOVÝ KATALOG VZP - ZP'!B359)=0,UPPER('ÚHRADOVÝ KATALOG VZP - ZP'!A359),UPPER('ÚHRADOVÝ KATALOG VZP - ZP'!B359)),"")</f>
        <v/>
      </c>
      <c r="B355" s="33" t="str">
        <f>IF(LEN('ÚHRADOVÝ KATALOG VZP - ZP'!C359)&gt;0,UPPER(SUBSTITUTE('ÚHRADOVÝ KATALOG VZP - ZP'!C359,CHAR(10)," ")),"")</f>
        <v/>
      </c>
      <c r="C355" s="33" t="str">
        <f>IF(LEN('ÚHRADOVÝ KATALOG VZP - ZP'!D359)&gt;0,UPPER(SUBSTITUTE('ÚHRADOVÝ KATALOG VZP - ZP'!D359,CHAR(10)," ")),"")</f>
        <v/>
      </c>
      <c r="D355" s="33" t="str">
        <f>IF(LEN('ÚHRADOVÝ KATALOG VZP - ZP'!F359)&gt;0,UPPER('ÚHRADOVÝ KATALOG VZP - ZP'!F359),"")</f>
        <v/>
      </c>
      <c r="E355" s="33" t="str">
        <f>IF(LEN('ÚHRADOVÝ KATALOG VZP - ZP'!E359)&gt;0,UPPER('ÚHRADOVÝ KATALOG VZP - ZP'!E359),"")</f>
        <v/>
      </c>
      <c r="F355" s="33" t="str">
        <f>IF(LEN('ÚHRADOVÝ KATALOG VZP - ZP'!G359)&gt;0,UPPER('ÚHRADOVÝ KATALOG VZP - ZP'!G359),"")</f>
        <v/>
      </c>
      <c r="G355" s="33" t="str">
        <f>IF(LEN('ÚHRADOVÝ KATALOG VZP - ZP'!H359)&gt;0,UPPER('ÚHRADOVÝ KATALOG VZP - ZP'!H359),"")</f>
        <v/>
      </c>
      <c r="H355" s="33" t="str">
        <f>IF(LEN('ÚHRADOVÝ KATALOG VZP - ZP'!I359)&gt;0,UPPER('ÚHRADOVÝ KATALOG VZP - ZP'!I359),"")</f>
        <v/>
      </c>
      <c r="I355" s="19" t="str">
        <f>IF(LEN(KL!N355)&gt;0,ROUND(UPPER(KL!N355),2),"")</f>
        <v/>
      </c>
      <c r="J355" s="19" t="str">
        <f>IF('ÚHRADOVÝ KATALOG VZP - ZP'!N359&gt;0,ROUND(UPPER('ÚHRADOVÝ KATALOG VZP - ZP'!N359),2),"")</f>
        <v/>
      </c>
      <c r="K355" s="19"/>
      <c r="L355" s="33"/>
      <c r="M355" s="33"/>
      <c r="N355" s="33"/>
      <c r="O355" s="19"/>
      <c r="P355" s="33"/>
      <c r="Q355" s="33"/>
      <c r="R355" s="33"/>
      <c r="S355" s="33"/>
      <c r="T355" s="33" t="str">
        <f>IF(LEN(KL!P355)&gt;0,UPPER(KL!P355),"")</f>
        <v/>
      </c>
      <c r="U355" s="33"/>
      <c r="V355" s="19"/>
      <c r="W355" s="33" t="str">
        <f>IF(LEN('ÚHRADOVÝ KATALOG VZP - ZP'!Q359)&gt;0,UPPER('ÚHRADOVÝ KATALOG VZP - ZP'!Q359),"")</f>
        <v/>
      </c>
      <c r="X355" s="19"/>
      <c r="Y355" s="19"/>
      <c r="Z355" s="33" t="str">
        <f>IF(LEN('ÚHRADOVÝ KATALOG VZP - ZP'!P359)&gt;0,UPPER('ÚHRADOVÝ KATALOG VZP - ZP'!P359),"")</f>
        <v/>
      </c>
      <c r="AA355" s="33"/>
      <c r="AB355" s="33" t="str">
        <f>IF(LEN('ÚHRADOVÝ KATALOG VZP - ZP'!K359)&gt;0,UPPER('ÚHRADOVÝ KATALOG VZP - ZP'!K359),"")</f>
        <v/>
      </c>
      <c r="AC355" s="19" t="str">
        <f>IF(LEN('ÚHRADOVÝ KATALOG VZP - ZP'!L359)&gt;0,UPPER('ÚHRADOVÝ KATALOG VZP - ZP'!L359),"")</f>
        <v/>
      </c>
      <c r="AD355" s="19" t="str">
        <f>IF(LEN('ÚHRADOVÝ KATALOG VZP - ZP'!J359)&gt;0,UPPER('ÚHRADOVÝ KATALOG VZP - ZP'!J359),"")</f>
        <v/>
      </c>
      <c r="AE355" s="33"/>
      <c r="AF355" s="33"/>
      <c r="AG355" s="33" t="str">
        <f>IF(LEN('ÚHRADOVÝ KATALOG VZP - ZP'!M359)&gt;0,UPPER('ÚHRADOVÝ KATALOG VZP - ZP'!M359),"")</f>
        <v/>
      </c>
      <c r="AH355" s="33"/>
      <c r="AI355" s="33"/>
      <c r="AJ355" s="33"/>
    </row>
    <row r="356" spans="1:36" s="18" customFormat="1" x14ac:dyDescent="0.2">
      <c r="A356" s="33" t="str">
        <f>IF('VZP - KONTROLA'!R360="NE",IF(LEN('ÚHRADOVÝ KATALOG VZP - ZP'!B360)=0,UPPER('ÚHRADOVÝ KATALOG VZP - ZP'!A360),UPPER('ÚHRADOVÝ KATALOG VZP - ZP'!B360)),"")</f>
        <v/>
      </c>
      <c r="B356" s="33" t="str">
        <f>IF(LEN('ÚHRADOVÝ KATALOG VZP - ZP'!C360)&gt;0,UPPER(SUBSTITUTE('ÚHRADOVÝ KATALOG VZP - ZP'!C360,CHAR(10)," ")),"")</f>
        <v/>
      </c>
      <c r="C356" s="33" t="str">
        <f>IF(LEN('ÚHRADOVÝ KATALOG VZP - ZP'!D360)&gt;0,UPPER(SUBSTITUTE('ÚHRADOVÝ KATALOG VZP - ZP'!D360,CHAR(10)," ")),"")</f>
        <v/>
      </c>
      <c r="D356" s="33" t="str">
        <f>IF(LEN('ÚHRADOVÝ KATALOG VZP - ZP'!F360)&gt;0,UPPER('ÚHRADOVÝ KATALOG VZP - ZP'!F360),"")</f>
        <v/>
      </c>
      <c r="E356" s="33" t="str">
        <f>IF(LEN('ÚHRADOVÝ KATALOG VZP - ZP'!E360)&gt;0,UPPER('ÚHRADOVÝ KATALOG VZP - ZP'!E360),"")</f>
        <v/>
      </c>
      <c r="F356" s="33" t="str">
        <f>IF(LEN('ÚHRADOVÝ KATALOG VZP - ZP'!G360)&gt;0,UPPER('ÚHRADOVÝ KATALOG VZP - ZP'!G360),"")</f>
        <v/>
      </c>
      <c r="G356" s="33" t="str">
        <f>IF(LEN('ÚHRADOVÝ KATALOG VZP - ZP'!H360)&gt;0,UPPER('ÚHRADOVÝ KATALOG VZP - ZP'!H360),"")</f>
        <v/>
      </c>
      <c r="H356" s="33" t="str">
        <f>IF(LEN('ÚHRADOVÝ KATALOG VZP - ZP'!I360)&gt;0,UPPER('ÚHRADOVÝ KATALOG VZP - ZP'!I360),"")</f>
        <v/>
      </c>
      <c r="I356" s="19" t="str">
        <f>IF(LEN(KL!N356)&gt;0,ROUND(UPPER(KL!N356),2),"")</f>
        <v/>
      </c>
      <c r="J356" s="19" t="str">
        <f>IF('ÚHRADOVÝ KATALOG VZP - ZP'!N360&gt;0,ROUND(UPPER('ÚHRADOVÝ KATALOG VZP - ZP'!N360),2),"")</f>
        <v/>
      </c>
      <c r="K356" s="19"/>
      <c r="L356" s="33"/>
      <c r="M356" s="33"/>
      <c r="N356" s="33"/>
      <c r="O356" s="19"/>
      <c r="P356" s="33"/>
      <c r="Q356" s="33"/>
      <c r="R356" s="33"/>
      <c r="S356" s="33"/>
      <c r="T356" s="33" t="str">
        <f>IF(LEN(KL!P356)&gt;0,UPPER(KL!P356),"")</f>
        <v/>
      </c>
      <c r="U356" s="33"/>
      <c r="V356" s="19"/>
      <c r="W356" s="33" t="str">
        <f>IF(LEN('ÚHRADOVÝ KATALOG VZP - ZP'!Q360)&gt;0,UPPER('ÚHRADOVÝ KATALOG VZP - ZP'!Q360),"")</f>
        <v/>
      </c>
      <c r="X356" s="19"/>
      <c r="Y356" s="19"/>
      <c r="Z356" s="33" t="str">
        <f>IF(LEN('ÚHRADOVÝ KATALOG VZP - ZP'!P360)&gt;0,UPPER('ÚHRADOVÝ KATALOG VZP - ZP'!P360),"")</f>
        <v/>
      </c>
      <c r="AA356" s="33"/>
      <c r="AB356" s="33" t="str">
        <f>IF(LEN('ÚHRADOVÝ KATALOG VZP - ZP'!K360)&gt;0,UPPER('ÚHRADOVÝ KATALOG VZP - ZP'!K360),"")</f>
        <v/>
      </c>
      <c r="AC356" s="19" t="str">
        <f>IF(LEN('ÚHRADOVÝ KATALOG VZP - ZP'!L360)&gt;0,UPPER('ÚHRADOVÝ KATALOG VZP - ZP'!L360),"")</f>
        <v/>
      </c>
      <c r="AD356" s="19" t="str">
        <f>IF(LEN('ÚHRADOVÝ KATALOG VZP - ZP'!J360)&gt;0,UPPER('ÚHRADOVÝ KATALOG VZP - ZP'!J360),"")</f>
        <v/>
      </c>
      <c r="AE356" s="33"/>
      <c r="AF356" s="33"/>
      <c r="AG356" s="33" t="str">
        <f>IF(LEN('ÚHRADOVÝ KATALOG VZP - ZP'!M360)&gt;0,UPPER('ÚHRADOVÝ KATALOG VZP - ZP'!M360),"")</f>
        <v/>
      </c>
      <c r="AH356" s="33"/>
      <c r="AI356" s="33"/>
      <c r="AJ356" s="33"/>
    </row>
    <row r="357" spans="1:36" s="18" customFormat="1" x14ac:dyDescent="0.2">
      <c r="A357" s="33" t="str">
        <f>IF('VZP - KONTROLA'!R361="NE",IF(LEN('ÚHRADOVÝ KATALOG VZP - ZP'!B361)=0,UPPER('ÚHRADOVÝ KATALOG VZP - ZP'!A361),UPPER('ÚHRADOVÝ KATALOG VZP - ZP'!B361)),"")</f>
        <v/>
      </c>
      <c r="B357" s="33" t="str">
        <f>IF(LEN('ÚHRADOVÝ KATALOG VZP - ZP'!C361)&gt;0,UPPER(SUBSTITUTE('ÚHRADOVÝ KATALOG VZP - ZP'!C361,CHAR(10)," ")),"")</f>
        <v/>
      </c>
      <c r="C357" s="33" t="str">
        <f>IF(LEN('ÚHRADOVÝ KATALOG VZP - ZP'!D361)&gt;0,UPPER(SUBSTITUTE('ÚHRADOVÝ KATALOG VZP - ZP'!D361,CHAR(10)," ")),"")</f>
        <v/>
      </c>
      <c r="D357" s="33" t="str">
        <f>IF(LEN('ÚHRADOVÝ KATALOG VZP - ZP'!F361)&gt;0,UPPER('ÚHRADOVÝ KATALOG VZP - ZP'!F361),"")</f>
        <v/>
      </c>
      <c r="E357" s="33" t="str">
        <f>IF(LEN('ÚHRADOVÝ KATALOG VZP - ZP'!E361)&gt;0,UPPER('ÚHRADOVÝ KATALOG VZP - ZP'!E361),"")</f>
        <v/>
      </c>
      <c r="F357" s="33" t="str">
        <f>IF(LEN('ÚHRADOVÝ KATALOG VZP - ZP'!G361)&gt;0,UPPER('ÚHRADOVÝ KATALOG VZP - ZP'!G361),"")</f>
        <v/>
      </c>
      <c r="G357" s="33" t="str">
        <f>IF(LEN('ÚHRADOVÝ KATALOG VZP - ZP'!H361)&gt;0,UPPER('ÚHRADOVÝ KATALOG VZP - ZP'!H361),"")</f>
        <v/>
      </c>
      <c r="H357" s="33" t="str">
        <f>IF(LEN('ÚHRADOVÝ KATALOG VZP - ZP'!I361)&gt;0,UPPER('ÚHRADOVÝ KATALOG VZP - ZP'!I361),"")</f>
        <v/>
      </c>
      <c r="I357" s="19" t="str">
        <f>IF(LEN(KL!N357)&gt;0,ROUND(UPPER(KL!N357),2),"")</f>
        <v/>
      </c>
      <c r="J357" s="19" t="str">
        <f>IF('ÚHRADOVÝ KATALOG VZP - ZP'!N361&gt;0,ROUND(UPPER('ÚHRADOVÝ KATALOG VZP - ZP'!N361),2),"")</f>
        <v/>
      </c>
      <c r="K357" s="19"/>
      <c r="L357" s="33"/>
      <c r="M357" s="33"/>
      <c r="N357" s="33"/>
      <c r="O357" s="19"/>
      <c r="P357" s="33"/>
      <c r="Q357" s="33"/>
      <c r="R357" s="33"/>
      <c r="S357" s="33"/>
      <c r="T357" s="33" t="str">
        <f>IF(LEN(KL!P357)&gt;0,UPPER(KL!P357),"")</f>
        <v/>
      </c>
      <c r="U357" s="33"/>
      <c r="V357" s="19"/>
      <c r="W357" s="33" t="str">
        <f>IF(LEN('ÚHRADOVÝ KATALOG VZP - ZP'!Q361)&gt;0,UPPER('ÚHRADOVÝ KATALOG VZP - ZP'!Q361),"")</f>
        <v/>
      </c>
      <c r="X357" s="19"/>
      <c r="Y357" s="19"/>
      <c r="Z357" s="33" t="str">
        <f>IF(LEN('ÚHRADOVÝ KATALOG VZP - ZP'!P361)&gt;0,UPPER('ÚHRADOVÝ KATALOG VZP - ZP'!P361),"")</f>
        <v/>
      </c>
      <c r="AA357" s="33"/>
      <c r="AB357" s="33" t="str">
        <f>IF(LEN('ÚHRADOVÝ KATALOG VZP - ZP'!K361)&gt;0,UPPER('ÚHRADOVÝ KATALOG VZP - ZP'!K361),"")</f>
        <v/>
      </c>
      <c r="AC357" s="19" t="str">
        <f>IF(LEN('ÚHRADOVÝ KATALOG VZP - ZP'!L361)&gt;0,UPPER('ÚHRADOVÝ KATALOG VZP - ZP'!L361),"")</f>
        <v/>
      </c>
      <c r="AD357" s="19" t="str">
        <f>IF(LEN('ÚHRADOVÝ KATALOG VZP - ZP'!J361)&gt;0,UPPER('ÚHRADOVÝ KATALOG VZP - ZP'!J361),"")</f>
        <v/>
      </c>
      <c r="AE357" s="33"/>
      <c r="AF357" s="33"/>
      <c r="AG357" s="33" t="str">
        <f>IF(LEN('ÚHRADOVÝ KATALOG VZP - ZP'!M361)&gt;0,UPPER('ÚHRADOVÝ KATALOG VZP - ZP'!M361),"")</f>
        <v/>
      </c>
      <c r="AH357" s="33"/>
      <c r="AI357" s="33"/>
      <c r="AJ357" s="33"/>
    </row>
    <row r="358" spans="1:36" s="18" customFormat="1" x14ac:dyDescent="0.2">
      <c r="A358" s="33" t="str">
        <f>IF('VZP - KONTROLA'!R362="NE",IF(LEN('ÚHRADOVÝ KATALOG VZP - ZP'!B362)=0,UPPER('ÚHRADOVÝ KATALOG VZP - ZP'!A362),UPPER('ÚHRADOVÝ KATALOG VZP - ZP'!B362)),"")</f>
        <v/>
      </c>
      <c r="B358" s="33" t="str">
        <f>IF(LEN('ÚHRADOVÝ KATALOG VZP - ZP'!C362)&gt;0,UPPER(SUBSTITUTE('ÚHRADOVÝ KATALOG VZP - ZP'!C362,CHAR(10)," ")),"")</f>
        <v/>
      </c>
      <c r="C358" s="33" t="str">
        <f>IF(LEN('ÚHRADOVÝ KATALOG VZP - ZP'!D362)&gt;0,UPPER(SUBSTITUTE('ÚHRADOVÝ KATALOG VZP - ZP'!D362,CHAR(10)," ")),"")</f>
        <v/>
      </c>
      <c r="D358" s="33" t="str">
        <f>IF(LEN('ÚHRADOVÝ KATALOG VZP - ZP'!F362)&gt;0,UPPER('ÚHRADOVÝ KATALOG VZP - ZP'!F362),"")</f>
        <v/>
      </c>
      <c r="E358" s="33" t="str">
        <f>IF(LEN('ÚHRADOVÝ KATALOG VZP - ZP'!E362)&gt;0,UPPER('ÚHRADOVÝ KATALOG VZP - ZP'!E362),"")</f>
        <v/>
      </c>
      <c r="F358" s="33" t="str">
        <f>IF(LEN('ÚHRADOVÝ KATALOG VZP - ZP'!G362)&gt;0,UPPER('ÚHRADOVÝ KATALOG VZP - ZP'!G362),"")</f>
        <v/>
      </c>
      <c r="G358" s="33" t="str">
        <f>IF(LEN('ÚHRADOVÝ KATALOG VZP - ZP'!H362)&gt;0,UPPER('ÚHRADOVÝ KATALOG VZP - ZP'!H362),"")</f>
        <v/>
      </c>
      <c r="H358" s="33" t="str">
        <f>IF(LEN('ÚHRADOVÝ KATALOG VZP - ZP'!I362)&gt;0,UPPER('ÚHRADOVÝ KATALOG VZP - ZP'!I362),"")</f>
        <v/>
      </c>
      <c r="I358" s="19" t="str">
        <f>IF(LEN(KL!N358)&gt;0,ROUND(UPPER(KL!N358),2),"")</f>
        <v/>
      </c>
      <c r="J358" s="19" t="str">
        <f>IF('ÚHRADOVÝ KATALOG VZP - ZP'!N362&gt;0,ROUND(UPPER('ÚHRADOVÝ KATALOG VZP - ZP'!N362),2),"")</f>
        <v/>
      </c>
      <c r="K358" s="19"/>
      <c r="L358" s="33"/>
      <c r="M358" s="33"/>
      <c r="N358" s="33"/>
      <c r="O358" s="19"/>
      <c r="P358" s="33"/>
      <c r="Q358" s="33"/>
      <c r="R358" s="33"/>
      <c r="S358" s="33"/>
      <c r="T358" s="33" t="str">
        <f>IF(LEN(KL!P358)&gt;0,UPPER(KL!P358),"")</f>
        <v/>
      </c>
      <c r="U358" s="33"/>
      <c r="V358" s="19"/>
      <c r="W358" s="33" t="str">
        <f>IF(LEN('ÚHRADOVÝ KATALOG VZP - ZP'!Q362)&gt;0,UPPER('ÚHRADOVÝ KATALOG VZP - ZP'!Q362),"")</f>
        <v/>
      </c>
      <c r="X358" s="19"/>
      <c r="Y358" s="19"/>
      <c r="Z358" s="33" t="str">
        <f>IF(LEN('ÚHRADOVÝ KATALOG VZP - ZP'!P362)&gt;0,UPPER('ÚHRADOVÝ KATALOG VZP - ZP'!P362),"")</f>
        <v/>
      </c>
      <c r="AA358" s="33"/>
      <c r="AB358" s="33" t="str">
        <f>IF(LEN('ÚHRADOVÝ KATALOG VZP - ZP'!K362)&gt;0,UPPER('ÚHRADOVÝ KATALOG VZP - ZP'!K362),"")</f>
        <v/>
      </c>
      <c r="AC358" s="19" t="str">
        <f>IF(LEN('ÚHRADOVÝ KATALOG VZP - ZP'!L362)&gt;0,UPPER('ÚHRADOVÝ KATALOG VZP - ZP'!L362),"")</f>
        <v/>
      </c>
      <c r="AD358" s="19" t="str">
        <f>IF(LEN('ÚHRADOVÝ KATALOG VZP - ZP'!J362)&gt;0,UPPER('ÚHRADOVÝ KATALOG VZP - ZP'!J362),"")</f>
        <v/>
      </c>
      <c r="AE358" s="33"/>
      <c r="AF358" s="33"/>
      <c r="AG358" s="33" t="str">
        <f>IF(LEN('ÚHRADOVÝ KATALOG VZP - ZP'!M362)&gt;0,UPPER('ÚHRADOVÝ KATALOG VZP - ZP'!M362),"")</f>
        <v/>
      </c>
      <c r="AH358" s="33"/>
      <c r="AI358" s="33"/>
      <c r="AJ358" s="33"/>
    </row>
    <row r="359" spans="1:36" s="18" customFormat="1" x14ac:dyDescent="0.2">
      <c r="A359" s="33" t="str">
        <f>IF('VZP - KONTROLA'!R363="NE",IF(LEN('ÚHRADOVÝ KATALOG VZP - ZP'!B363)=0,UPPER('ÚHRADOVÝ KATALOG VZP - ZP'!A363),UPPER('ÚHRADOVÝ KATALOG VZP - ZP'!B363)),"")</f>
        <v/>
      </c>
      <c r="B359" s="33" t="str">
        <f>IF(LEN('ÚHRADOVÝ KATALOG VZP - ZP'!C363)&gt;0,UPPER(SUBSTITUTE('ÚHRADOVÝ KATALOG VZP - ZP'!C363,CHAR(10)," ")),"")</f>
        <v/>
      </c>
      <c r="C359" s="33" t="str">
        <f>IF(LEN('ÚHRADOVÝ KATALOG VZP - ZP'!D363)&gt;0,UPPER(SUBSTITUTE('ÚHRADOVÝ KATALOG VZP - ZP'!D363,CHAR(10)," ")),"")</f>
        <v/>
      </c>
      <c r="D359" s="33" t="str">
        <f>IF(LEN('ÚHRADOVÝ KATALOG VZP - ZP'!F363)&gt;0,UPPER('ÚHRADOVÝ KATALOG VZP - ZP'!F363),"")</f>
        <v/>
      </c>
      <c r="E359" s="33" t="str">
        <f>IF(LEN('ÚHRADOVÝ KATALOG VZP - ZP'!E363)&gt;0,UPPER('ÚHRADOVÝ KATALOG VZP - ZP'!E363),"")</f>
        <v/>
      </c>
      <c r="F359" s="33" t="str">
        <f>IF(LEN('ÚHRADOVÝ KATALOG VZP - ZP'!G363)&gt;0,UPPER('ÚHRADOVÝ KATALOG VZP - ZP'!G363),"")</f>
        <v/>
      </c>
      <c r="G359" s="33" t="str">
        <f>IF(LEN('ÚHRADOVÝ KATALOG VZP - ZP'!H363)&gt;0,UPPER('ÚHRADOVÝ KATALOG VZP - ZP'!H363),"")</f>
        <v/>
      </c>
      <c r="H359" s="33" t="str">
        <f>IF(LEN('ÚHRADOVÝ KATALOG VZP - ZP'!I363)&gt;0,UPPER('ÚHRADOVÝ KATALOG VZP - ZP'!I363),"")</f>
        <v/>
      </c>
      <c r="I359" s="19" t="str">
        <f>IF(LEN(KL!N359)&gt;0,ROUND(UPPER(KL!N359),2),"")</f>
        <v/>
      </c>
      <c r="J359" s="19" t="str">
        <f>IF('ÚHRADOVÝ KATALOG VZP - ZP'!N363&gt;0,ROUND(UPPER('ÚHRADOVÝ KATALOG VZP - ZP'!N363),2),"")</f>
        <v/>
      </c>
      <c r="K359" s="19"/>
      <c r="L359" s="33"/>
      <c r="M359" s="33"/>
      <c r="N359" s="33"/>
      <c r="O359" s="19"/>
      <c r="P359" s="33"/>
      <c r="Q359" s="33"/>
      <c r="R359" s="33"/>
      <c r="S359" s="33"/>
      <c r="T359" s="33" t="str">
        <f>IF(LEN(KL!P359)&gt;0,UPPER(KL!P359),"")</f>
        <v/>
      </c>
      <c r="U359" s="33"/>
      <c r="V359" s="19"/>
      <c r="W359" s="33" t="str">
        <f>IF(LEN('ÚHRADOVÝ KATALOG VZP - ZP'!Q363)&gt;0,UPPER('ÚHRADOVÝ KATALOG VZP - ZP'!Q363),"")</f>
        <v/>
      </c>
      <c r="X359" s="19"/>
      <c r="Y359" s="19"/>
      <c r="Z359" s="33" t="str">
        <f>IF(LEN('ÚHRADOVÝ KATALOG VZP - ZP'!P363)&gt;0,UPPER('ÚHRADOVÝ KATALOG VZP - ZP'!P363),"")</f>
        <v/>
      </c>
      <c r="AA359" s="33"/>
      <c r="AB359" s="33" t="str">
        <f>IF(LEN('ÚHRADOVÝ KATALOG VZP - ZP'!K363)&gt;0,UPPER('ÚHRADOVÝ KATALOG VZP - ZP'!K363),"")</f>
        <v/>
      </c>
      <c r="AC359" s="19" t="str">
        <f>IF(LEN('ÚHRADOVÝ KATALOG VZP - ZP'!L363)&gt;0,UPPER('ÚHRADOVÝ KATALOG VZP - ZP'!L363),"")</f>
        <v/>
      </c>
      <c r="AD359" s="19" t="str">
        <f>IF(LEN('ÚHRADOVÝ KATALOG VZP - ZP'!J363)&gt;0,UPPER('ÚHRADOVÝ KATALOG VZP - ZP'!J363),"")</f>
        <v/>
      </c>
      <c r="AE359" s="33"/>
      <c r="AF359" s="33"/>
      <c r="AG359" s="33" t="str">
        <f>IF(LEN('ÚHRADOVÝ KATALOG VZP - ZP'!M363)&gt;0,UPPER('ÚHRADOVÝ KATALOG VZP - ZP'!M363),"")</f>
        <v/>
      </c>
      <c r="AH359" s="33"/>
      <c r="AI359" s="33"/>
      <c r="AJ359" s="33"/>
    </row>
    <row r="360" spans="1:36" s="18" customFormat="1" x14ac:dyDescent="0.2">
      <c r="A360" s="33" t="str">
        <f>IF('VZP - KONTROLA'!R364="NE",IF(LEN('ÚHRADOVÝ KATALOG VZP - ZP'!B364)=0,UPPER('ÚHRADOVÝ KATALOG VZP - ZP'!A364),UPPER('ÚHRADOVÝ KATALOG VZP - ZP'!B364)),"")</f>
        <v/>
      </c>
      <c r="B360" s="33" t="str">
        <f>IF(LEN('ÚHRADOVÝ KATALOG VZP - ZP'!C364)&gt;0,UPPER(SUBSTITUTE('ÚHRADOVÝ KATALOG VZP - ZP'!C364,CHAR(10)," ")),"")</f>
        <v/>
      </c>
      <c r="C360" s="33" t="str">
        <f>IF(LEN('ÚHRADOVÝ KATALOG VZP - ZP'!D364)&gt;0,UPPER(SUBSTITUTE('ÚHRADOVÝ KATALOG VZP - ZP'!D364,CHAR(10)," ")),"")</f>
        <v/>
      </c>
      <c r="D360" s="33" t="str">
        <f>IF(LEN('ÚHRADOVÝ KATALOG VZP - ZP'!F364)&gt;0,UPPER('ÚHRADOVÝ KATALOG VZP - ZP'!F364),"")</f>
        <v/>
      </c>
      <c r="E360" s="33" t="str">
        <f>IF(LEN('ÚHRADOVÝ KATALOG VZP - ZP'!E364)&gt;0,UPPER('ÚHRADOVÝ KATALOG VZP - ZP'!E364),"")</f>
        <v/>
      </c>
      <c r="F360" s="33" t="str">
        <f>IF(LEN('ÚHRADOVÝ KATALOG VZP - ZP'!G364)&gt;0,UPPER('ÚHRADOVÝ KATALOG VZP - ZP'!G364),"")</f>
        <v/>
      </c>
      <c r="G360" s="33" t="str">
        <f>IF(LEN('ÚHRADOVÝ KATALOG VZP - ZP'!H364)&gt;0,UPPER('ÚHRADOVÝ KATALOG VZP - ZP'!H364),"")</f>
        <v/>
      </c>
      <c r="H360" s="33" t="str">
        <f>IF(LEN('ÚHRADOVÝ KATALOG VZP - ZP'!I364)&gt;0,UPPER('ÚHRADOVÝ KATALOG VZP - ZP'!I364),"")</f>
        <v/>
      </c>
      <c r="I360" s="19" t="str">
        <f>IF(LEN(KL!N360)&gt;0,ROUND(UPPER(KL!N360),2),"")</f>
        <v/>
      </c>
      <c r="J360" s="19" t="str">
        <f>IF('ÚHRADOVÝ KATALOG VZP - ZP'!N364&gt;0,ROUND(UPPER('ÚHRADOVÝ KATALOG VZP - ZP'!N364),2),"")</f>
        <v/>
      </c>
      <c r="K360" s="19"/>
      <c r="L360" s="33"/>
      <c r="M360" s="33"/>
      <c r="N360" s="33"/>
      <c r="O360" s="19"/>
      <c r="P360" s="33"/>
      <c r="Q360" s="33"/>
      <c r="R360" s="33"/>
      <c r="S360" s="33"/>
      <c r="T360" s="33" t="str">
        <f>IF(LEN(KL!P360)&gt;0,UPPER(KL!P360),"")</f>
        <v/>
      </c>
      <c r="U360" s="33"/>
      <c r="V360" s="19"/>
      <c r="W360" s="33" t="str">
        <f>IF(LEN('ÚHRADOVÝ KATALOG VZP - ZP'!Q364)&gt;0,UPPER('ÚHRADOVÝ KATALOG VZP - ZP'!Q364),"")</f>
        <v/>
      </c>
      <c r="X360" s="19"/>
      <c r="Y360" s="19"/>
      <c r="Z360" s="33" t="str">
        <f>IF(LEN('ÚHRADOVÝ KATALOG VZP - ZP'!P364)&gt;0,UPPER('ÚHRADOVÝ KATALOG VZP - ZP'!P364),"")</f>
        <v/>
      </c>
      <c r="AA360" s="33"/>
      <c r="AB360" s="33" t="str">
        <f>IF(LEN('ÚHRADOVÝ KATALOG VZP - ZP'!K364)&gt;0,UPPER('ÚHRADOVÝ KATALOG VZP - ZP'!K364),"")</f>
        <v/>
      </c>
      <c r="AC360" s="19" t="str">
        <f>IF(LEN('ÚHRADOVÝ KATALOG VZP - ZP'!L364)&gt;0,UPPER('ÚHRADOVÝ KATALOG VZP - ZP'!L364),"")</f>
        <v/>
      </c>
      <c r="AD360" s="19" t="str">
        <f>IF(LEN('ÚHRADOVÝ KATALOG VZP - ZP'!J364)&gt;0,UPPER('ÚHRADOVÝ KATALOG VZP - ZP'!J364),"")</f>
        <v/>
      </c>
      <c r="AE360" s="33"/>
      <c r="AF360" s="33"/>
      <c r="AG360" s="33" t="str">
        <f>IF(LEN('ÚHRADOVÝ KATALOG VZP - ZP'!M364)&gt;0,UPPER('ÚHRADOVÝ KATALOG VZP - ZP'!M364),"")</f>
        <v/>
      </c>
      <c r="AH360" s="33"/>
      <c r="AI360" s="33"/>
      <c r="AJ360" s="33"/>
    </row>
    <row r="361" spans="1:36" s="18" customFormat="1" x14ac:dyDescent="0.2">
      <c r="A361" s="33" t="str">
        <f>IF('VZP - KONTROLA'!R365="NE",IF(LEN('ÚHRADOVÝ KATALOG VZP - ZP'!B365)=0,UPPER('ÚHRADOVÝ KATALOG VZP - ZP'!A365),UPPER('ÚHRADOVÝ KATALOG VZP - ZP'!B365)),"")</f>
        <v/>
      </c>
      <c r="B361" s="33" t="str">
        <f>IF(LEN('ÚHRADOVÝ KATALOG VZP - ZP'!C365)&gt;0,UPPER(SUBSTITUTE('ÚHRADOVÝ KATALOG VZP - ZP'!C365,CHAR(10)," ")),"")</f>
        <v/>
      </c>
      <c r="C361" s="33" t="str">
        <f>IF(LEN('ÚHRADOVÝ KATALOG VZP - ZP'!D365)&gt;0,UPPER(SUBSTITUTE('ÚHRADOVÝ KATALOG VZP - ZP'!D365,CHAR(10)," ")),"")</f>
        <v/>
      </c>
      <c r="D361" s="33" t="str">
        <f>IF(LEN('ÚHRADOVÝ KATALOG VZP - ZP'!F365)&gt;0,UPPER('ÚHRADOVÝ KATALOG VZP - ZP'!F365),"")</f>
        <v/>
      </c>
      <c r="E361" s="33" t="str">
        <f>IF(LEN('ÚHRADOVÝ KATALOG VZP - ZP'!E365)&gt;0,UPPER('ÚHRADOVÝ KATALOG VZP - ZP'!E365),"")</f>
        <v/>
      </c>
      <c r="F361" s="33" t="str">
        <f>IF(LEN('ÚHRADOVÝ KATALOG VZP - ZP'!G365)&gt;0,UPPER('ÚHRADOVÝ KATALOG VZP - ZP'!G365),"")</f>
        <v/>
      </c>
      <c r="G361" s="33" t="str">
        <f>IF(LEN('ÚHRADOVÝ KATALOG VZP - ZP'!H365)&gt;0,UPPER('ÚHRADOVÝ KATALOG VZP - ZP'!H365),"")</f>
        <v/>
      </c>
      <c r="H361" s="33" t="str">
        <f>IF(LEN('ÚHRADOVÝ KATALOG VZP - ZP'!I365)&gt;0,UPPER('ÚHRADOVÝ KATALOG VZP - ZP'!I365),"")</f>
        <v/>
      </c>
      <c r="I361" s="19" t="str">
        <f>IF(LEN(KL!N361)&gt;0,ROUND(UPPER(KL!N361),2),"")</f>
        <v/>
      </c>
      <c r="J361" s="19" t="str">
        <f>IF('ÚHRADOVÝ KATALOG VZP - ZP'!N365&gt;0,ROUND(UPPER('ÚHRADOVÝ KATALOG VZP - ZP'!N365),2),"")</f>
        <v/>
      </c>
      <c r="K361" s="19"/>
      <c r="L361" s="33"/>
      <c r="M361" s="33"/>
      <c r="N361" s="33"/>
      <c r="O361" s="19"/>
      <c r="P361" s="33"/>
      <c r="Q361" s="33"/>
      <c r="R361" s="33"/>
      <c r="S361" s="33"/>
      <c r="T361" s="33" t="str">
        <f>IF(LEN(KL!P361)&gt;0,UPPER(KL!P361),"")</f>
        <v/>
      </c>
      <c r="U361" s="33"/>
      <c r="V361" s="19"/>
      <c r="W361" s="33" t="str">
        <f>IF(LEN('ÚHRADOVÝ KATALOG VZP - ZP'!Q365)&gt;0,UPPER('ÚHRADOVÝ KATALOG VZP - ZP'!Q365),"")</f>
        <v/>
      </c>
      <c r="X361" s="19"/>
      <c r="Y361" s="19"/>
      <c r="Z361" s="33" t="str">
        <f>IF(LEN('ÚHRADOVÝ KATALOG VZP - ZP'!P365)&gt;0,UPPER('ÚHRADOVÝ KATALOG VZP - ZP'!P365),"")</f>
        <v/>
      </c>
      <c r="AA361" s="33"/>
      <c r="AB361" s="33" t="str">
        <f>IF(LEN('ÚHRADOVÝ KATALOG VZP - ZP'!K365)&gt;0,UPPER('ÚHRADOVÝ KATALOG VZP - ZP'!K365),"")</f>
        <v/>
      </c>
      <c r="AC361" s="19" t="str">
        <f>IF(LEN('ÚHRADOVÝ KATALOG VZP - ZP'!L365)&gt;0,UPPER('ÚHRADOVÝ KATALOG VZP - ZP'!L365),"")</f>
        <v/>
      </c>
      <c r="AD361" s="19" t="str">
        <f>IF(LEN('ÚHRADOVÝ KATALOG VZP - ZP'!J365)&gt;0,UPPER('ÚHRADOVÝ KATALOG VZP - ZP'!J365),"")</f>
        <v/>
      </c>
      <c r="AE361" s="33"/>
      <c r="AF361" s="33"/>
      <c r="AG361" s="33" t="str">
        <f>IF(LEN('ÚHRADOVÝ KATALOG VZP - ZP'!M365)&gt;0,UPPER('ÚHRADOVÝ KATALOG VZP - ZP'!M365),"")</f>
        <v/>
      </c>
      <c r="AH361" s="33"/>
      <c r="AI361" s="33"/>
      <c r="AJ361" s="33"/>
    </row>
    <row r="362" spans="1:36" s="18" customFormat="1" x14ac:dyDescent="0.2">
      <c r="A362" s="33" t="str">
        <f>IF('VZP - KONTROLA'!R366="NE",IF(LEN('ÚHRADOVÝ KATALOG VZP - ZP'!B366)=0,UPPER('ÚHRADOVÝ KATALOG VZP - ZP'!A366),UPPER('ÚHRADOVÝ KATALOG VZP - ZP'!B366)),"")</f>
        <v/>
      </c>
      <c r="B362" s="33" t="str">
        <f>IF(LEN('ÚHRADOVÝ KATALOG VZP - ZP'!C366)&gt;0,UPPER(SUBSTITUTE('ÚHRADOVÝ KATALOG VZP - ZP'!C366,CHAR(10)," ")),"")</f>
        <v/>
      </c>
      <c r="C362" s="33" t="str">
        <f>IF(LEN('ÚHRADOVÝ KATALOG VZP - ZP'!D366)&gt;0,UPPER(SUBSTITUTE('ÚHRADOVÝ KATALOG VZP - ZP'!D366,CHAR(10)," ")),"")</f>
        <v/>
      </c>
      <c r="D362" s="33" t="str">
        <f>IF(LEN('ÚHRADOVÝ KATALOG VZP - ZP'!F366)&gt;0,UPPER('ÚHRADOVÝ KATALOG VZP - ZP'!F366),"")</f>
        <v/>
      </c>
      <c r="E362" s="33" t="str">
        <f>IF(LEN('ÚHRADOVÝ KATALOG VZP - ZP'!E366)&gt;0,UPPER('ÚHRADOVÝ KATALOG VZP - ZP'!E366),"")</f>
        <v/>
      </c>
      <c r="F362" s="33" t="str">
        <f>IF(LEN('ÚHRADOVÝ KATALOG VZP - ZP'!G366)&gt;0,UPPER('ÚHRADOVÝ KATALOG VZP - ZP'!G366),"")</f>
        <v/>
      </c>
      <c r="G362" s="33" t="str">
        <f>IF(LEN('ÚHRADOVÝ KATALOG VZP - ZP'!H366)&gt;0,UPPER('ÚHRADOVÝ KATALOG VZP - ZP'!H366),"")</f>
        <v/>
      </c>
      <c r="H362" s="33" t="str">
        <f>IF(LEN('ÚHRADOVÝ KATALOG VZP - ZP'!I366)&gt;0,UPPER('ÚHRADOVÝ KATALOG VZP - ZP'!I366),"")</f>
        <v/>
      </c>
      <c r="I362" s="19" t="str">
        <f>IF(LEN(KL!N362)&gt;0,ROUND(UPPER(KL!N362),2),"")</f>
        <v/>
      </c>
      <c r="J362" s="19" t="str">
        <f>IF('ÚHRADOVÝ KATALOG VZP - ZP'!N366&gt;0,ROUND(UPPER('ÚHRADOVÝ KATALOG VZP - ZP'!N366),2),"")</f>
        <v/>
      </c>
      <c r="K362" s="19"/>
      <c r="L362" s="33"/>
      <c r="M362" s="33"/>
      <c r="N362" s="33"/>
      <c r="O362" s="19"/>
      <c r="P362" s="33"/>
      <c r="Q362" s="33"/>
      <c r="R362" s="33"/>
      <c r="S362" s="33"/>
      <c r="T362" s="33" t="str">
        <f>IF(LEN(KL!P362)&gt;0,UPPER(KL!P362),"")</f>
        <v/>
      </c>
      <c r="U362" s="33"/>
      <c r="V362" s="19"/>
      <c r="W362" s="33" t="str">
        <f>IF(LEN('ÚHRADOVÝ KATALOG VZP - ZP'!Q366)&gt;0,UPPER('ÚHRADOVÝ KATALOG VZP - ZP'!Q366),"")</f>
        <v/>
      </c>
      <c r="X362" s="19"/>
      <c r="Y362" s="19"/>
      <c r="Z362" s="33" t="str">
        <f>IF(LEN('ÚHRADOVÝ KATALOG VZP - ZP'!P366)&gt;0,UPPER('ÚHRADOVÝ KATALOG VZP - ZP'!P366),"")</f>
        <v/>
      </c>
      <c r="AA362" s="33"/>
      <c r="AB362" s="33" t="str">
        <f>IF(LEN('ÚHRADOVÝ KATALOG VZP - ZP'!K366)&gt;0,UPPER('ÚHRADOVÝ KATALOG VZP - ZP'!K366),"")</f>
        <v/>
      </c>
      <c r="AC362" s="19" t="str">
        <f>IF(LEN('ÚHRADOVÝ KATALOG VZP - ZP'!L366)&gt;0,UPPER('ÚHRADOVÝ KATALOG VZP - ZP'!L366),"")</f>
        <v/>
      </c>
      <c r="AD362" s="19" t="str">
        <f>IF(LEN('ÚHRADOVÝ KATALOG VZP - ZP'!J366)&gt;0,UPPER('ÚHRADOVÝ KATALOG VZP - ZP'!J366),"")</f>
        <v/>
      </c>
      <c r="AE362" s="33"/>
      <c r="AF362" s="33"/>
      <c r="AG362" s="33" t="str">
        <f>IF(LEN('ÚHRADOVÝ KATALOG VZP - ZP'!M366)&gt;0,UPPER('ÚHRADOVÝ KATALOG VZP - ZP'!M366),"")</f>
        <v/>
      </c>
      <c r="AH362" s="33"/>
      <c r="AI362" s="33"/>
      <c r="AJ362" s="33"/>
    </row>
    <row r="363" spans="1:36" s="18" customFormat="1" x14ac:dyDescent="0.2">
      <c r="A363" s="33" t="str">
        <f>IF('VZP - KONTROLA'!R367="NE",IF(LEN('ÚHRADOVÝ KATALOG VZP - ZP'!B367)=0,UPPER('ÚHRADOVÝ KATALOG VZP - ZP'!A367),UPPER('ÚHRADOVÝ KATALOG VZP - ZP'!B367)),"")</f>
        <v/>
      </c>
      <c r="B363" s="33" t="str">
        <f>IF(LEN('ÚHRADOVÝ KATALOG VZP - ZP'!C367)&gt;0,UPPER(SUBSTITUTE('ÚHRADOVÝ KATALOG VZP - ZP'!C367,CHAR(10)," ")),"")</f>
        <v/>
      </c>
      <c r="C363" s="33" t="str">
        <f>IF(LEN('ÚHRADOVÝ KATALOG VZP - ZP'!D367)&gt;0,UPPER(SUBSTITUTE('ÚHRADOVÝ KATALOG VZP - ZP'!D367,CHAR(10)," ")),"")</f>
        <v/>
      </c>
      <c r="D363" s="33" t="str">
        <f>IF(LEN('ÚHRADOVÝ KATALOG VZP - ZP'!F367)&gt;0,UPPER('ÚHRADOVÝ KATALOG VZP - ZP'!F367),"")</f>
        <v/>
      </c>
      <c r="E363" s="33" t="str">
        <f>IF(LEN('ÚHRADOVÝ KATALOG VZP - ZP'!E367)&gt;0,UPPER('ÚHRADOVÝ KATALOG VZP - ZP'!E367),"")</f>
        <v/>
      </c>
      <c r="F363" s="33" t="str">
        <f>IF(LEN('ÚHRADOVÝ KATALOG VZP - ZP'!G367)&gt;0,UPPER('ÚHRADOVÝ KATALOG VZP - ZP'!G367),"")</f>
        <v/>
      </c>
      <c r="G363" s="33" t="str">
        <f>IF(LEN('ÚHRADOVÝ KATALOG VZP - ZP'!H367)&gt;0,UPPER('ÚHRADOVÝ KATALOG VZP - ZP'!H367),"")</f>
        <v/>
      </c>
      <c r="H363" s="33" t="str">
        <f>IF(LEN('ÚHRADOVÝ KATALOG VZP - ZP'!I367)&gt;0,UPPER('ÚHRADOVÝ KATALOG VZP - ZP'!I367),"")</f>
        <v/>
      </c>
      <c r="I363" s="19" t="str">
        <f>IF(LEN(KL!N363)&gt;0,ROUND(UPPER(KL!N363),2),"")</f>
        <v/>
      </c>
      <c r="J363" s="19" t="str">
        <f>IF('ÚHRADOVÝ KATALOG VZP - ZP'!N367&gt;0,ROUND(UPPER('ÚHRADOVÝ KATALOG VZP - ZP'!N367),2),"")</f>
        <v/>
      </c>
      <c r="K363" s="19"/>
      <c r="L363" s="33"/>
      <c r="M363" s="33"/>
      <c r="N363" s="33"/>
      <c r="O363" s="19"/>
      <c r="P363" s="33"/>
      <c r="Q363" s="33"/>
      <c r="R363" s="33"/>
      <c r="S363" s="33"/>
      <c r="T363" s="33" t="str">
        <f>IF(LEN(KL!P363)&gt;0,UPPER(KL!P363),"")</f>
        <v/>
      </c>
      <c r="U363" s="33"/>
      <c r="V363" s="19"/>
      <c r="W363" s="33" t="str">
        <f>IF(LEN('ÚHRADOVÝ KATALOG VZP - ZP'!Q367)&gt;0,UPPER('ÚHRADOVÝ KATALOG VZP - ZP'!Q367),"")</f>
        <v/>
      </c>
      <c r="X363" s="19"/>
      <c r="Y363" s="19"/>
      <c r="Z363" s="33" t="str">
        <f>IF(LEN('ÚHRADOVÝ KATALOG VZP - ZP'!P367)&gt;0,UPPER('ÚHRADOVÝ KATALOG VZP - ZP'!P367),"")</f>
        <v/>
      </c>
      <c r="AA363" s="33"/>
      <c r="AB363" s="33" t="str">
        <f>IF(LEN('ÚHRADOVÝ KATALOG VZP - ZP'!K367)&gt;0,UPPER('ÚHRADOVÝ KATALOG VZP - ZP'!K367),"")</f>
        <v/>
      </c>
      <c r="AC363" s="19" t="str">
        <f>IF(LEN('ÚHRADOVÝ KATALOG VZP - ZP'!L367)&gt;0,UPPER('ÚHRADOVÝ KATALOG VZP - ZP'!L367),"")</f>
        <v/>
      </c>
      <c r="AD363" s="19" t="str">
        <f>IF(LEN('ÚHRADOVÝ KATALOG VZP - ZP'!J367)&gt;0,UPPER('ÚHRADOVÝ KATALOG VZP - ZP'!J367),"")</f>
        <v/>
      </c>
      <c r="AE363" s="33"/>
      <c r="AF363" s="33"/>
      <c r="AG363" s="33" t="str">
        <f>IF(LEN('ÚHRADOVÝ KATALOG VZP - ZP'!M367)&gt;0,UPPER('ÚHRADOVÝ KATALOG VZP - ZP'!M367),"")</f>
        <v/>
      </c>
      <c r="AH363" s="33"/>
      <c r="AI363" s="33"/>
      <c r="AJ363" s="33"/>
    </row>
    <row r="364" spans="1:36" s="18" customFormat="1" x14ac:dyDescent="0.2">
      <c r="A364" s="33" t="str">
        <f>IF('VZP - KONTROLA'!R368="NE",IF(LEN('ÚHRADOVÝ KATALOG VZP - ZP'!B368)=0,UPPER('ÚHRADOVÝ KATALOG VZP - ZP'!A368),UPPER('ÚHRADOVÝ KATALOG VZP - ZP'!B368)),"")</f>
        <v/>
      </c>
      <c r="B364" s="33" t="str">
        <f>IF(LEN('ÚHRADOVÝ KATALOG VZP - ZP'!C368)&gt;0,UPPER(SUBSTITUTE('ÚHRADOVÝ KATALOG VZP - ZP'!C368,CHAR(10)," ")),"")</f>
        <v/>
      </c>
      <c r="C364" s="33" t="str">
        <f>IF(LEN('ÚHRADOVÝ KATALOG VZP - ZP'!D368)&gt;0,UPPER(SUBSTITUTE('ÚHRADOVÝ KATALOG VZP - ZP'!D368,CHAR(10)," ")),"")</f>
        <v/>
      </c>
      <c r="D364" s="33" t="str">
        <f>IF(LEN('ÚHRADOVÝ KATALOG VZP - ZP'!F368)&gt;0,UPPER('ÚHRADOVÝ KATALOG VZP - ZP'!F368),"")</f>
        <v/>
      </c>
      <c r="E364" s="33" t="str">
        <f>IF(LEN('ÚHRADOVÝ KATALOG VZP - ZP'!E368)&gt;0,UPPER('ÚHRADOVÝ KATALOG VZP - ZP'!E368),"")</f>
        <v/>
      </c>
      <c r="F364" s="33" t="str">
        <f>IF(LEN('ÚHRADOVÝ KATALOG VZP - ZP'!G368)&gt;0,UPPER('ÚHRADOVÝ KATALOG VZP - ZP'!G368),"")</f>
        <v/>
      </c>
      <c r="G364" s="33" t="str">
        <f>IF(LEN('ÚHRADOVÝ KATALOG VZP - ZP'!H368)&gt;0,UPPER('ÚHRADOVÝ KATALOG VZP - ZP'!H368),"")</f>
        <v/>
      </c>
      <c r="H364" s="33" t="str">
        <f>IF(LEN('ÚHRADOVÝ KATALOG VZP - ZP'!I368)&gt;0,UPPER('ÚHRADOVÝ KATALOG VZP - ZP'!I368),"")</f>
        <v/>
      </c>
      <c r="I364" s="19" t="str">
        <f>IF(LEN(KL!N364)&gt;0,ROUND(UPPER(KL!N364),2),"")</f>
        <v/>
      </c>
      <c r="J364" s="19" t="str">
        <f>IF('ÚHRADOVÝ KATALOG VZP - ZP'!N368&gt;0,ROUND(UPPER('ÚHRADOVÝ KATALOG VZP - ZP'!N368),2),"")</f>
        <v/>
      </c>
      <c r="K364" s="19"/>
      <c r="L364" s="33"/>
      <c r="M364" s="33"/>
      <c r="N364" s="33"/>
      <c r="O364" s="19"/>
      <c r="P364" s="33"/>
      <c r="Q364" s="33"/>
      <c r="R364" s="33"/>
      <c r="S364" s="33"/>
      <c r="T364" s="33" t="str">
        <f>IF(LEN(KL!P364)&gt;0,UPPER(KL!P364),"")</f>
        <v/>
      </c>
      <c r="U364" s="33"/>
      <c r="V364" s="19"/>
      <c r="W364" s="33" t="str">
        <f>IF(LEN('ÚHRADOVÝ KATALOG VZP - ZP'!Q368)&gt;0,UPPER('ÚHRADOVÝ KATALOG VZP - ZP'!Q368),"")</f>
        <v/>
      </c>
      <c r="X364" s="19"/>
      <c r="Y364" s="19"/>
      <c r="Z364" s="33" t="str">
        <f>IF(LEN('ÚHRADOVÝ KATALOG VZP - ZP'!P368)&gt;0,UPPER('ÚHRADOVÝ KATALOG VZP - ZP'!P368),"")</f>
        <v/>
      </c>
      <c r="AA364" s="33"/>
      <c r="AB364" s="33" t="str">
        <f>IF(LEN('ÚHRADOVÝ KATALOG VZP - ZP'!K368)&gt;0,UPPER('ÚHRADOVÝ KATALOG VZP - ZP'!K368),"")</f>
        <v/>
      </c>
      <c r="AC364" s="19" t="str">
        <f>IF(LEN('ÚHRADOVÝ KATALOG VZP - ZP'!L368)&gt;0,UPPER('ÚHRADOVÝ KATALOG VZP - ZP'!L368),"")</f>
        <v/>
      </c>
      <c r="AD364" s="19" t="str">
        <f>IF(LEN('ÚHRADOVÝ KATALOG VZP - ZP'!J368)&gt;0,UPPER('ÚHRADOVÝ KATALOG VZP - ZP'!J368),"")</f>
        <v/>
      </c>
      <c r="AE364" s="33"/>
      <c r="AF364" s="33"/>
      <c r="AG364" s="33" t="str">
        <f>IF(LEN('ÚHRADOVÝ KATALOG VZP - ZP'!M368)&gt;0,UPPER('ÚHRADOVÝ KATALOG VZP - ZP'!M368),"")</f>
        <v/>
      </c>
      <c r="AH364" s="33"/>
      <c r="AI364" s="33"/>
      <c r="AJ364" s="33"/>
    </row>
    <row r="365" spans="1:36" s="18" customFormat="1" x14ac:dyDescent="0.2">
      <c r="A365" s="33" t="str">
        <f>IF('VZP - KONTROLA'!R369="NE",IF(LEN('ÚHRADOVÝ KATALOG VZP - ZP'!B369)=0,UPPER('ÚHRADOVÝ KATALOG VZP - ZP'!A369),UPPER('ÚHRADOVÝ KATALOG VZP - ZP'!B369)),"")</f>
        <v/>
      </c>
      <c r="B365" s="33" t="str">
        <f>IF(LEN('ÚHRADOVÝ KATALOG VZP - ZP'!C369)&gt;0,UPPER(SUBSTITUTE('ÚHRADOVÝ KATALOG VZP - ZP'!C369,CHAR(10)," ")),"")</f>
        <v/>
      </c>
      <c r="C365" s="33" t="str">
        <f>IF(LEN('ÚHRADOVÝ KATALOG VZP - ZP'!D369)&gt;0,UPPER(SUBSTITUTE('ÚHRADOVÝ KATALOG VZP - ZP'!D369,CHAR(10)," ")),"")</f>
        <v/>
      </c>
      <c r="D365" s="33" t="str">
        <f>IF(LEN('ÚHRADOVÝ KATALOG VZP - ZP'!F369)&gt;0,UPPER('ÚHRADOVÝ KATALOG VZP - ZP'!F369),"")</f>
        <v/>
      </c>
      <c r="E365" s="33" t="str">
        <f>IF(LEN('ÚHRADOVÝ KATALOG VZP - ZP'!E369)&gt;0,UPPER('ÚHRADOVÝ KATALOG VZP - ZP'!E369),"")</f>
        <v/>
      </c>
      <c r="F365" s="33" t="str">
        <f>IF(LEN('ÚHRADOVÝ KATALOG VZP - ZP'!G369)&gt;0,UPPER('ÚHRADOVÝ KATALOG VZP - ZP'!G369),"")</f>
        <v/>
      </c>
      <c r="G365" s="33" t="str">
        <f>IF(LEN('ÚHRADOVÝ KATALOG VZP - ZP'!H369)&gt;0,UPPER('ÚHRADOVÝ KATALOG VZP - ZP'!H369),"")</f>
        <v/>
      </c>
      <c r="H365" s="33" t="str">
        <f>IF(LEN('ÚHRADOVÝ KATALOG VZP - ZP'!I369)&gt;0,UPPER('ÚHRADOVÝ KATALOG VZP - ZP'!I369),"")</f>
        <v/>
      </c>
      <c r="I365" s="19" t="str">
        <f>IF(LEN(KL!N365)&gt;0,ROUND(UPPER(KL!N365),2),"")</f>
        <v/>
      </c>
      <c r="J365" s="19" t="str">
        <f>IF('ÚHRADOVÝ KATALOG VZP - ZP'!N369&gt;0,ROUND(UPPER('ÚHRADOVÝ KATALOG VZP - ZP'!N369),2),"")</f>
        <v/>
      </c>
      <c r="K365" s="19"/>
      <c r="L365" s="33"/>
      <c r="M365" s="33"/>
      <c r="N365" s="33"/>
      <c r="O365" s="19"/>
      <c r="P365" s="33"/>
      <c r="Q365" s="33"/>
      <c r="R365" s="33"/>
      <c r="S365" s="33"/>
      <c r="T365" s="33" t="str">
        <f>IF(LEN(KL!P365)&gt;0,UPPER(KL!P365),"")</f>
        <v/>
      </c>
      <c r="U365" s="33"/>
      <c r="V365" s="19"/>
      <c r="W365" s="33" t="str">
        <f>IF(LEN('ÚHRADOVÝ KATALOG VZP - ZP'!Q369)&gt;0,UPPER('ÚHRADOVÝ KATALOG VZP - ZP'!Q369),"")</f>
        <v/>
      </c>
      <c r="X365" s="19"/>
      <c r="Y365" s="19"/>
      <c r="Z365" s="33" t="str">
        <f>IF(LEN('ÚHRADOVÝ KATALOG VZP - ZP'!P369)&gt;0,UPPER('ÚHRADOVÝ KATALOG VZP - ZP'!P369),"")</f>
        <v/>
      </c>
      <c r="AA365" s="33"/>
      <c r="AB365" s="33" t="str">
        <f>IF(LEN('ÚHRADOVÝ KATALOG VZP - ZP'!K369)&gt;0,UPPER('ÚHRADOVÝ KATALOG VZP - ZP'!K369),"")</f>
        <v/>
      </c>
      <c r="AC365" s="19" t="str">
        <f>IF(LEN('ÚHRADOVÝ KATALOG VZP - ZP'!L369)&gt;0,UPPER('ÚHRADOVÝ KATALOG VZP - ZP'!L369),"")</f>
        <v/>
      </c>
      <c r="AD365" s="19" t="str">
        <f>IF(LEN('ÚHRADOVÝ KATALOG VZP - ZP'!J369)&gt;0,UPPER('ÚHRADOVÝ KATALOG VZP - ZP'!J369),"")</f>
        <v/>
      </c>
      <c r="AE365" s="33"/>
      <c r="AF365" s="33"/>
      <c r="AG365" s="33" t="str">
        <f>IF(LEN('ÚHRADOVÝ KATALOG VZP - ZP'!M369)&gt;0,UPPER('ÚHRADOVÝ KATALOG VZP - ZP'!M369),"")</f>
        <v/>
      </c>
      <c r="AH365" s="33"/>
      <c r="AI365" s="33"/>
      <c r="AJ365" s="33"/>
    </row>
    <row r="366" spans="1:36" s="18" customFormat="1" x14ac:dyDescent="0.2">
      <c r="A366" s="33" t="str">
        <f>IF('VZP - KONTROLA'!R370="NE",IF(LEN('ÚHRADOVÝ KATALOG VZP - ZP'!B370)=0,UPPER('ÚHRADOVÝ KATALOG VZP - ZP'!A370),UPPER('ÚHRADOVÝ KATALOG VZP - ZP'!B370)),"")</f>
        <v/>
      </c>
      <c r="B366" s="33" t="str">
        <f>IF(LEN('ÚHRADOVÝ KATALOG VZP - ZP'!C370)&gt;0,UPPER(SUBSTITUTE('ÚHRADOVÝ KATALOG VZP - ZP'!C370,CHAR(10)," ")),"")</f>
        <v/>
      </c>
      <c r="C366" s="33" t="str">
        <f>IF(LEN('ÚHRADOVÝ KATALOG VZP - ZP'!D370)&gt;0,UPPER(SUBSTITUTE('ÚHRADOVÝ KATALOG VZP - ZP'!D370,CHAR(10)," ")),"")</f>
        <v/>
      </c>
      <c r="D366" s="33" t="str">
        <f>IF(LEN('ÚHRADOVÝ KATALOG VZP - ZP'!F370)&gt;0,UPPER('ÚHRADOVÝ KATALOG VZP - ZP'!F370),"")</f>
        <v/>
      </c>
      <c r="E366" s="33" t="str">
        <f>IF(LEN('ÚHRADOVÝ KATALOG VZP - ZP'!E370)&gt;0,UPPER('ÚHRADOVÝ KATALOG VZP - ZP'!E370),"")</f>
        <v/>
      </c>
      <c r="F366" s="33" t="str">
        <f>IF(LEN('ÚHRADOVÝ KATALOG VZP - ZP'!G370)&gt;0,UPPER('ÚHRADOVÝ KATALOG VZP - ZP'!G370),"")</f>
        <v/>
      </c>
      <c r="G366" s="33" t="str">
        <f>IF(LEN('ÚHRADOVÝ KATALOG VZP - ZP'!H370)&gt;0,UPPER('ÚHRADOVÝ KATALOG VZP - ZP'!H370),"")</f>
        <v/>
      </c>
      <c r="H366" s="33" t="str">
        <f>IF(LEN('ÚHRADOVÝ KATALOG VZP - ZP'!I370)&gt;0,UPPER('ÚHRADOVÝ KATALOG VZP - ZP'!I370),"")</f>
        <v/>
      </c>
      <c r="I366" s="19" t="str">
        <f>IF(LEN(KL!N366)&gt;0,ROUND(UPPER(KL!N366),2),"")</f>
        <v/>
      </c>
      <c r="J366" s="19" t="str">
        <f>IF('ÚHRADOVÝ KATALOG VZP - ZP'!N370&gt;0,ROUND(UPPER('ÚHRADOVÝ KATALOG VZP - ZP'!N370),2),"")</f>
        <v/>
      </c>
      <c r="K366" s="19"/>
      <c r="L366" s="33"/>
      <c r="M366" s="33"/>
      <c r="N366" s="33"/>
      <c r="O366" s="19"/>
      <c r="P366" s="33"/>
      <c r="Q366" s="33"/>
      <c r="R366" s="33"/>
      <c r="S366" s="33"/>
      <c r="T366" s="33" t="str">
        <f>IF(LEN(KL!P366)&gt;0,UPPER(KL!P366),"")</f>
        <v/>
      </c>
      <c r="U366" s="33"/>
      <c r="V366" s="19"/>
      <c r="W366" s="33" t="str">
        <f>IF(LEN('ÚHRADOVÝ KATALOG VZP - ZP'!Q370)&gt;0,UPPER('ÚHRADOVÝ KATALOG VZP - ZP'!Q370),"")</f>
        <v/>
      </c>
      <c r="X366" s="19"/>
      <c r="Y366" s="19"/>
      <c r="Z366" s="33" t="str">
        <f>IF(LEN('ÚHRADOVÝ KATALOG VZP - ZP'!P370)&gt;0,UPPER('ÚHRADOVÝ KATALOG VZP - ZP'!P370),"")</f>
        <v/>
      </c>
      <c r="AA366" s="33"/>
      <c r="AB366" s="33" t="str">
        <f>IF(LEN('ÚHRADOVÝ KATALOG VZP - ZP'!K370)&gt;0,UPPER('ÚHRADOVÝ KATALOG VZP - ZP'!K370),"")</f>
        <v/>
      </c>
      <c r="AC366" s="19" t="str">
        <f>IF(LEN('ÚHRADOVÝ KATALOG VZP - ZP'!L370)&gt;0,UPPER('ÚHRADOVÝ KATALOG VZP - ZP'!L370),"")</f>
        <v/>
      </c>
      <c r="AD366" s="19" t="str">
        <f>IF(LEN('ÚHRADOVÝ KATALOG VZP - ZP'!J370)&gt;0,UPPER('ÚHRADOVÝ KATALOG VZP - ZP'!J370),"")</f>
        <v/>
      </c>
      <c r="AE366" s="33"/>
      <c r="AF366" s="33"/>
      <c r="AG366" s="33" t="str">
        <f>IF(LEN('ÚHRADOVÝ KATALOG VZP - ZP'!M370)&gt;0,UPPER('ÚHRADOVÝ KATALOG VZP - ZP'!M370),"")</f>
        <v/>
      </c>
      <c r="AH366" s="33"/>
      <c r="AI366" s="33"/>
      <c r="AJ366" s="33"/>
    </row>
    <row r="367" spans="1:36" s="18" customFormat="1" x14ac:dyDescent="0.2">
      <c r="A367" s="33" t="str">
        <f>IF('VZP - KONTROLA'!R371="NE",IF(LEN('ÚHRADOVÝ KATALOG VZP - ZP'!B371)=0,UPPER('ÚHRADOVÝ KATALOG VZP - ZP'!A371),UPPER('ÚHRADOVÝ KATALOG VZP - ZP'!B371)),"")</f>
        <v/>
      </c>
      <c r="B367" s="33" t="str">
        <f>IF(LEN('ÚHRADOVÝ KATALOG VZP - ZP'!C371)&gt;0,UPPER(SUBSTITUTE('ÚHRADOVÝ KATALOG VZP - ZP'!C371,CHAR(10)," ")),"")</f>
        <v/>
      </c>
      <c r="C367" s="33" t="str">
        <f>IF(LEN('ÚHRADOVÝ KATALOG VZP - ZP'!D371)&gt;0,UPPER(SUBSTITUTE('ÚHRADOVÝ KATALOG VZP - ZP'!D371,CHAR(10)," ")),"")</f>
        <v/>
      </c>
      <c r="D367" s="33" t="str">
        <f>IF(LEN('ÚHRADOVÝ KATALOG VZP - ZP'!F371)&gt;0,UPPER('ÚHRADOVÝ KATALOG VZP - ZP'!F371),"")</f>
        <v/>
      </c>
      <c r="E367" s="33" t="str">
        <f>IF(LEN('ÚHRADOVÝ KATALOG VZP - ZP'!E371)&gt;0,UPPER('ÚHRADOVÝ KATALOG VZP - ZP'!E371),"")</f>
        <v/>
      </c>
      <c r="F367" s="33" t="str">
        <f>IF(LEN('ÚHRADOVÝ KATALOG VZP - ZP'!G371)&gt;0,UPPER('ÚHRADOVÝ KATALOG VZP - ZP'!G371),"")</f>
        <v/>
      </c>
      <c r="G367" s="33" t="str">
        <f>IF(LEN('ÚHRADOVÝ KATALOG VZP - ZP'!H371)&gt;0,UPPER('ÚHRADOVÝ KATALOG VZP - ZP'!H371),"")</f>
        <v/>
      </c>
      <c r="H367" s="33" t="str">
        <f>IF(LEN('ÚHRADOVÝ KATALOG VZP - ZP'!I371)&gt;0,UPPER('ÚHRADOVÝ KATALOG VZP - ZP'!I371),"")</f>
        <v/>
      </c>
      <c r="I367" s="19" t="str">
        <f>IF(LEN(KL!N367)&gt;0,ROUND(UPPER(KL!N367),2),"")</f>
        <v/>
      </c>
      <c r="J367" s="19" t="str">
        <f>IF('ÚHRADOVÝ KATALOG VZP - ZP'!N371&gt;0,ROUND(UPPER('ÚHRADOVÝ KATALOG VZP - ZP'!N371),2),"")</f>
        <v/>
      </c>
      <c r="K367" s="19"/>
      <c r="L367" s="33"/>
      <c r="M367" s="33"/>
      <c r="N367" s="33"/>
      <c r="O367" s="19"/>
      <c r="P367" s="33"/>
      <c r="Q367" s="33"/>
      <c r="R367" s="33"/>
      <c r="S367" s="33"/>
      <c r="T367" s="33" t="str">
        <f>IF(LEN(KL!P367)&gt;0,UPPER(KL!P367),"")</f>
        <v/>
      </c>
      <c r="U367" s="33"/>
      <c r="V367" s="19"/>
      <c r="W367" s="33" t="str">
        <f>IF(LEN('ÚHRADOVÝ KATALOG VZP - ZP'!Q371)&gt;0,UPPER('ÚHRADOVÝ KATALOG VZP - ZP'!Q371),"")</f>
        <v/>
      </c>
      <c r="X367" s="19"/>
      <c r="Y367" s="19"/>
      <c r="Z367" s="33" t="str">
        <f>IF(LEN('ÚHRADOVÝ KATALOG VZP - ZP'!P371)&gt;0,UPPER('ÚHRADOVÝ KATALOG VZP - ZP'!P371),"")</f>
        <v/>
      </c>
      <c r="AA367" s="33"/>
      <c r="AB367" s="33" t="str">
        <f>IF(LEN('ÚHRADOVÝ KATALOG VZP - ZP'!K371)&gt;0,UPPER('ÚHRADOVÝ KATALOG VZP - ZP'!K371),"")</f>
        <v/>
      </c>
      <c r="AC367" s="19" t="str">
        <f>IF(LEN('ÚHRADOVÝ KATALOG VZP - ZP'!L371)&gt;0,UPPER('ÚHRADOVÝ KATALOG VZP - ZP'!L371),"")</f>
        <v/>
      </c>
      <c r="AD367" s="19" t="str">
        <f>IF(LEN('ÚHRADOVÝ KATALOG VZP - ZP'!J371)&gt;0,UPPER('ÚHRADOVÝ KATALOG VZP - ZP'!J371),"")</f>
        <v/>
      </c>
      <c r="AE367" s="33"/>
      <c r="AF367" s="33"/>
      <c r="AG367" s="33" t="str">
        <f>IF(LEN('ÚHRADOVÝ KATALOG VZP - ZP'!M371)&gt;0,UPPER('ÚHRADOVÝ KATALOG VZP - ZP'!M371),"")</f>
        <v/>
      </c>
      <c r="AH367" s="33"/>
      <c r="AI367" s="33"/>
      <c r="AJ367" s="33"/>
    </row>
    <row r="368" spans="1:36" s="18" customFormat="1" x14ac:dyDescent="0.2">
      <c r="A368" s="33" t="str">
        <f>IF('VZP - KONTROLA'!R372="NE",IF(LEN('ÚHRADOVÝ KATALOG VZP - ZP'!B372)=0,UPPER('ÚHRADOVÝ KATALOG VZP - ZP'!A372),UPPER('ÚHRADOVÝ KATALOG VZP - ZP'!B372)),"")</f>
        <v/>
      </c>
      <c r="B368" s="33" t="str">
        <f>IF(LEN('ÚHRADOVÝ KATALOG VZP - ZP'!C372)&gt;0,UPPER(SUBSTITUTE('ÚHRADOVÝ KATALOG VZP - ZP'!C372,CHAR(10)," ")),"")</f>
        <v/>
      </c>
      <c r="C368" s="33" t="str">
        <f>IF(LEN('ÚHRADOVÝ KATALOG VZP - ZP'!D372)&gt;0,UPPER(SUBSTITUTE('ÚHRADOVÝ KATALOG VZP - ZP'!D372,CHAR(10)," ")),"")</f>
        <v/>
      </c>
      <c r="D368" s="33" t="str">
        <f>IF(LEN('ÚHRADOVÝ KATALOG VZP - ZP'!F372)&gt;0,UPPER('ÚHRADOVÝ KATALOG VZP - ZP'!F372),"")</f>
        <v/>
      </c>
      <c r="E368" s="33" t="str">
        <f>IF(LEN('ÚHRADOVÝ KATALOG VZP - ZP'!E372)&gt;0,UPPER('ÚHRADOVÝ KATALOG VZP - ZP'!E372),"")</f>
        <v/>
      </c>
      <c r="F368" s="33" t="str">
        <f>IF(LEN('ÚHRADOVÝ KATALOG VZP - ZP'!G372)&gt;0,UPPER('ÚHRADOVÝ KATALOG VZP - ZP'!G372),"")</f>
        <v/>
      </c>
      <c r="G368" s="33" t="str">
        <f>IF(LEN('ÚHRADOVÝ KATALOG VZP - ZP'!H372)&gt;0,UPPER('ÚHRADOVÝ KATALOG VZP - ZP'!H372),"")</f>
        <v/>
      </c>
      <c r="H368" s="33" t="str">
        <f>IF(LEN('ÚHRADOVÝ KATALOG VZP - ZP'!I372)&gt;0,UPPER('ÚHRADOVÝ KATALOG VZP - ZP'!I372),"")</f>
        <v/>
      </c>
      <c r="I368" s="19" t="str">
        <f>IF(LEN(KL!N368)&gt;0,ROUND(UPPER(KL!N368),2),"")</f>
        <v/>
      </c>
      <c r="J368" s="19" t="str">
        <f>IF('ÚHRADOVÝ KATALOG VZP - ZP'!N372&gt;0,ROUND(UPPER('ÚHRADOVÝ KATALOG VZP - ZP'!N372),2),"")</f>
        <v/>
      </c>
      <c r="K368" s="19"/>
      <c r="L368" s="33"/>
      <c r="M368" s="33"/>
      <c r="N368" s="33"/>
      <c r="O368" s="19"/>
      <c r="P368" s="33"/>
      <c r="Q368" s="33"/>
      <c r="R368" s="33"/>
      <c r="S368" s="33"/>
      <c r="T368" s="33" t="str">
        <f>IF(LEN(KL!P368)&gt;0,UPPER(KL!P368),"")</f>
        <v/>
      </c>
      <c r="U368" s="33"/>
      <c r="V368" s="19"/>
      <c r="W368" s="33" t="str">
        <f>IF(LEN('ÚHRADOVÝ KATALOG VZP - ZP'!Q372)&gt;0,UPPER('ÚHRADOVÝ KATALOG VZP - ZP'!Q372),"")</f>
        <v/>
      </c>
      <c r="X368" s="19"/>
      <c r="Y368" s="19"/>
      <c r="Z368" s="33" t="str">
        <f>IF(LEN('ÚHRADOVÝ KATALOG VZP - ZP'!P372)&gt;0,UPPER('ÚHRADOVÝ KATALOG VZP - ZP'!P372),"")</f>
        <v/>
      </c>
      <c r="AA368" s="33"/>
      <c r="AB368" s="33" t="str">
        <f>IF(LEN('ÚHRADOVÝ KATALOG VZP - ZP'!K372)&gt;0,UPPER('ÚHRADOVÝ KATALOG VZP - ZP'!K372),"")</f>
        <v/>
      </c>
      <c r="AC368" s="19" t="str">
        <f>IF(LEN('ÚHRADOVÝ KATALOG VZP - ZP'!L372)&gt;0,UPPER('ÚHRADOVÝ KATALOG VZP - ZP'!L372),"")</f>
        <v/>
      </c>
      <c r="AD368" s="19" t="str">
        <f>IF(LEN('ÚHRADOVÝ KATALOG VZP - ZP'!J372)&gt;0,UPPER('ÚHRADOVÝ KATALOG VZP - ZP'!J372),"")</f>
        <v/>
      </c>
      <c r="AE368" s="33"/>
      <c r="AF368" s="33"/>
      <c r="AG368" s="33" t="str">
        <f>IF(LEN('ÚHRADOVÝ KATALOG VZP - ZP'!M372)&gt;0,UPPER('ÚHRADOVÝ KATALOG VZP - ZP'!M372),"")</f>
        <v/>
      </c>
      <c r="AH368" s="33"/>
      <c r="AI368" s="33"/>
      <c r="AJ368" s="33"/>
    </row>
    <row r="369" spans="1:36" s="18" customFormat="1" x14ac:dyDescent="0.2">
      <c r="A369" s="33" t="str">
        <f>IF('VZP - KONTROLA'!R373="NE",IF(LEN('ÚHRADOVÝ KATALOG VZP - ZP'!B373)=0,UPPER('ÚHRADOVÝ KATALOG VZP - ZP'!A373),UPPER('ÚHRADOVÝ KATALOG VZP - ZP'!B373)),"")</f>
        <v/>
      </c>
      <c r="B369" s="33" t="str">
        <f>IF(LEN('ÚHRADOVÝ KATALOG VZP - ZP'!C373)&gt;0,UPPER(SUBSTITUTE('ÚHRADOVÝ KATALOG VZP - ZP'!C373,CHAR(10)," ")),"")</f>
        <v/>
      </c>
      <c r="C369" s="33" t="str">
        <f>IF(LEN('ÚHRADOVÝ KATALOG VZP - ZP'!D373)&gt;0,UPPER(SUBSTITUTE('ÚHRADOVÝ KATALOG VZP - ZP'!D373,CHAR(10)," ")),"")</f>
        <v/>
      </c>
      <c r="D369" s="33" t="str">
        <f>IF(LEN('ÚHRADOVÝ KATALOG VZP - ZP'!F373)&gt;0,UPPER('ÚHRADOVÝ KATALOG VZP - ZP'!F373),"")</f>
        <v/>
      </c>
      <c r="E369" s="33" t="str">
        <f>IF(LEN('ÚHRADOVÝ KATALOG VZP - ZP'!E373)&gt;0,UPPER('ÚHRADOVÝ KATALOG VZP - ZP'!E373),"")</f>
        <v/>
      </c>
      <c r="F369" s="33" t="str">
        <f>IF(LEN('ÚHRADOVÝ KATALOG VZP - ZP'!G373)&gt;0,UPPER('ÚHRADOVÝ KATALOG VZP - ZP'!G373),"")</f>
        <v/>
      </c>
      <c r="G369" s="33" t="str">
        <f>IF(LEN('ÚHRADOVÝ KATALOG VZP - ZP'!H373)&gt;0,UPPER('ÚHRADOVÝ KATALOG VZP - ZP'!H373),"")</f>
        <v/>
      </c>
      <c r="H369" s="33" t="str">
        <f>IF(LEN('ÚHRADOVÝ KATALOG VZP - ZP'!I373)&gt;0,UPPER('ÚHRADOVÝ KATALOG VZP - ZP'!I373),"")</f>
        <v/>
      </c>
      <c r="I369" s="19" t="str">
        <f>IF(LEN(KL!N369)&gt;0,ROUND(UPPER(KL!N369),2),"")</f>
        <v/>
      </c>
      <c r="J369" s="19" t="str">
        <f>IF('ÚHRADOVÝ KATALOG VZP - ZP'!N373&gt;0,ROUND(UPPER('ÚHRADOVÝ KATALOG VZP - ZP'!N373),2),"")</f>
        <v/>
      </c>
      <c r="K369" s="19"/>
      <c r="L369" s="33"/>
      <c r="M369" s="33"/>
      <c r="N369" s="33"/>
      <c r="O369" s="19"/>
      <c r="P369" s="33"/>
      <c r="Q369" s="33"/>
      <c r="R369" s="33"/>
      <c r="S369" s="33"/>
      <c r="T369" s="33" t="str">
        <f>IF(LEN(KL!P369)&gt;0,UPPER(KL!P369),"")</f>
        <v/>
      </c>
      <c r="U369" s="33"/>
      <c r="V369" s="19"/>
      <c r="W369" s="33" t="str">
        <f>IF(LEN('ÚHRADOVÝ KATALOG VZP - ZP'!Q373)&gt;0,UPPER('ÚHRADOVÝ KATALOG VZP - ZP'!Q373),"")</f>
        <v/>
      </c>
      <c r="X369" s="19"/>
      <c r="Y369" s="19"/>
      <c r="Z369" s="33" t="str">
        <f>IF(LEN('ÚHRADOVÝ KATALOG VZP - ZP'!P373)&gt;0,UPPER('ÚHRADOVÝ KATALOG VZP - ZP'!P373),"")</f>
        <v/>
      </c>
      <c r="AA369" s="33"/>
      <c r="AB369" s="33" t="str">
        <f>IF(LEN('ÚHRADOVÝ KATALOG VZP - ZP'!K373)&gt;0,UPPER('ÚHRADOVÝ KATALOG VZP - ZP'!K373),"")</f>
        <v/>
      </c>
      <c r="AC369" s="19" t="str">
        <f>IF(LEN('ÚHRADOVÝ KATALOG VZP - ZP'!L373)&gt;0,UPPER('ÚHRADOVÝ KATALOG VZP - ZP'!L373),"")</f>
        <v/>
      </c>
      <c r="AD369" s="19" t="str">
        <f>IF(LEN('ÚHRADOVÝ KATALOG VZP - ZP'!J373)&gt;0,UPPER('ÚHRADOVÝ KATALOG VZP - ZP'!J373),"")</f>
        <v/>
      </c>
      <c r="AE369" s="33"/>
      <c r="AF369" s="33"/>
      <c r="AG369" s="33" t="str">
        <f>IF(LEN('ÚHRADOVÝ KATALOG VZP - ZP'!M373)&gt;0,UPPER('ÚHRADOVÝ KATALOG VZP - ZP'!M373),"")</f>
        <v/>
      </c>
      <c r="AH369" s="33"/>
      <c r="AI369" s="33"/>
      <c r="AJ369" s="33"/>
    </row>
    <row r="370" spans="1:36" s="18" customFormat="1" x14ac:dyDescent="0.2">
      <c r="A370" s="33" t="str">
        <f>IF('VZP - KONTROLA'!R374="NE",IF(LEN('ÚHRADOVÝ KATALOG VZP - ZP'!B374)=0,UPPER('ÚHRADOVÝ KATALOG VZP - ZP'!A374),UPPER('ÚHRADOVÝ KATALOG VZP - ZP'!B374)),"")</f>
        <v/>
      </c>
      <c r="B370" s="33" t="str">
        <f>IF(LEN('ÚHRADOVÝ KATALOG VZP - ZP'!C374)&gt;0,UPPER(SUBSTITUTE('ÚHRADOVÝ KATALOG VZP - ZP'!C374,CHAR(10)," ")),"")</f>
        <v/>
      </c>
      <c r="C370" s="33" t="str">
        <f>IF(LEN('ÚHRADOVÝ KATALOG VZP - ZP'!D374)&gt;0,UPPER(SUBSTITUTE('ÚHRADOVÝ KATALOG VZP - ZP'!D374,CHAR(10)," ")),"")</f>
        <v/>
      </c>
      <c r="D370" s="33" t="str">
        <f>IF(LEN('ÚHRADOVÝ KATALOG VZP - ZP'!F374)&gt;0,UPPER('ÚHRADOVÝ KATALOG VZP - ZP'!F374),"")</f>
        <v/>
      </c>
      <c r="E370" s="33" t="str">
        <f>IF(LEN('ÚHRADOVÝ KATALOG VZP - ZP'!E374)&gt;0,UPPER('ÚHRADOVÝ KATALOG VZP - ZP'!E374),"")</f>
        <v/>
      </c>
      <c r="F370" s="33" t="str">
        <f>IF(LEN('ÚHRADOVÝ KATALOG VZP - ZP'!G374)&gt;0,UPPER('ÚHRADOVÝ KATALOG VZP - ZP'!G374),"")</f>
        <v/>
      </c>
      <c r="G370" s="33" t="str">
        <f>IF(LEN('ÚHRADOVÝ KATALOG VZP - ZP'!H374)&gt;0,UPPER('ÚHRADOVÝ KATALOG VZP - ZP'!H374),"")</f>
        <v/>
      </c>
      <c r="H370" s="33" t="str">
        <f>IF(LEN('ÚHRADOVÝ KATALOG VZP - ZP'!I374)&gt;0,UPPER('ÚHRADOVÝ KATALOG VZP - ZP'!I374),"")</f>
        <v/>
      </c>
      <c r="I370" s="19" t="str">
        <f>IF(LEN(KL!N370)&gt;0,ROUND(UPPER(KL!N370),2),"")</f>
        <v/>
      </c>
      <c r="J370" s="19" t="str">
        <f>IF('ÚHRADOVÝ KATALOG VZP - ZP'!N374&gt;0,ROUND(UPPER('ÚHRADOVÝ KATALOG VZP - ZP'!N374),2),"")</f>
        <v/>
      </c>
      <c r="K370" s="19"/>
      <c r="L370" s="33"/>
      <c r="M370" s="33"/>
      <c r="N370" s="33"/>
      <c r="O370" s="19"/>
      <c r="P370" s="33"/>
      <c r="Q370" s="33"/>
      <c r="R370" s="33"/>
      <c r="S370" s="33"/>
      <c r="T370" s="33" t="str">
        <f>IF(LEN(KL!P370)&gt;0,UPPER(KL!P370),"")</f>
        <v/>
      </c>
      <c r="U370" s="33"/>
      <c r="V370" s="19"/>
      <c r="W370" s="33" t="str">
        <f>IF(LEN('ÚHRADOVÝ KATALOG VZP - ZP'!Q374)&gt;0,UPPER('ÚHRADOVÝ KATALOG VZP - ZP'!Q374),"")</f>
        <v/>
      </c>
      <c r="X370" s="19"/>
      <c r="Y370" s="19"/>
      <c r="Z370" s="33" t="str">
        <f>IF(LEN('ÚHRADOVÝ KATALOG VZP - ZP'!P374)&gt;0,UPPER('ÚHRADOVÝ KATALOG VZP - ZP'!P374),"")</f>
        <v/>
      </c>
      <c r="AA370" s="33"/>
      <c r="AB370" s="33" t="str">
        <f>IF(LEN('ÚHRADOVÝ KATALOG VZP - ZP'!K374)&gt;0,UPPER('ÚHRADOVÝ KATALOG VZP - ZP'!K374),"")</f>
        <v/>
      </c>
      <c r="AC370" s="19" t="str">
        <f>IF(LEN('ÚHRADOVÝ KATALOG VZP - ZP'!L374)&gt;0,UPPER('ÚHRADOVÝ KATALOG VZP - ZP'!L374),"")</f>
        <v/>
      </c>
      <c r="AD370" s="19" t="str">
        <f>IF(LEN('ÚHRADOVÝ KATALOG VZP - ZP'!J374)&gt;0,UPPER('ÚHRADOVÝ KATALOG VZP - ZP'!J374),"")</f>
        <v/>
      </c>
      <c r="AE370" s="33"/>
      <c r="AF370" s="33"/>
      <c r="AG370" s="33" t="str">
        <f>IF(LEN('ÚHRADOVÝ KATALOG VZP - ZP'!M374)&gt;0,UPPER('ÚHRADOVÝ KATALOG VZP - ZP'!M374),"")</f>
        <v/>
      </c>
      <c r="AH370" s="33"/>
      <c r="AI370" s="33"/>
      <c r="AJ370" s="33"/>
    </row>
    <row r="371" spans="1:36" s="18" customFormat="1" x14ac:dyDescent="0.2">
      <c r="A371" s="33" t="str">
        <f>IF('VZP - KONTROLA'!R375="NE",IF(LEN('ÚHRADOVÝ KATALOG VZP - ZP'!B375)=0,UPPER('ÚHRADOVÝ KATALOG VZP - ZP'!A375),UPPER('ÚHRADOVÝ KATALOG VZP - ZP'!B375)),"")</f>
        <v/>
      </c>
      <c r="B371" s="33" t="str">
        <f>IF(LEN('ÚHRADOVÝ KATALOG VZP - ZP'!C375)&gt;0,UPPER(SUBSTITUTE('ÚHRADOVÝ KATALOG VZP - ZP'!C375,CHAR(10)," ")),"")</f>
        <v/>
      </c>
      <c r="C371" s="33" t="str">
        <f>IF(LEN('ÚHRADOVÝ KATALOG VZP - ZP'!D375)&gt;0,UPPER(SUBSTITUTE('ÚHRADOVÝ KATALOG VZP - ZP'!D375,CHAR(10)," ")),"")</f>
        <v/>
      </c>
      <c r="D371" s="33" t="str">
        <f>IF(LEN('ÚHRADOVÝ KATALOG VZP - ZP'!F375)&gt;0,UPPER('ÚHRADOVÝ KATALOG VZP - ZP'!F375),"")</f>
        <v/>
      </c>
      <c r="E371" s="33" t="str">
        <f>IF(LEN('ÚHRADOVÝ KATALOG VZP - ZP'!E375)&gt;0,UPPER('ÚHRADOVÝ KATALOG VZP - ZP'!E375),"")</f>
        <v/>
      </c>
      <c r="F371" s="33" t="str">
        <f>IF(LEN('ÚHRADOVÝ KATALOG VZP - ZP'!G375)&gt;0,UPPER('ÚHRADOVÝ KATALOG VZP - ZP'!G375),"")</f>
        <v/>
      </c>
      <c r="G371" s="33" t="str">
        <f>IF(LEN('ÚHRADOVÝ KATALOG VZP - ZP'!H375)&gt;0,UPPER('ÚHRADOVÝ KATALOG VZP - ZP'!H375),"")</f>
        <v/>
      </c>
      <c r="H371" s="33" t="str">
        <f>IF(LEN('ÚHRADOVÝ KATALOG VZP - ZP'!I375)&gt;0,UPPER('ÚHRADOVÝ KATALOG VZP - ZP'!I375),"")</f>
        <v/>
      </c>
      <c r="I371" s="19" t="str">
        <f>IF(LEN(KL!N371)&gt;0,ROUND(UPPER(KL!N371),2),"")</f>
        <v/>
      </c>
      <c r="J371" s="19" t="str">
        <f>IF('ÚHRADOVÝ KATALOG VZP - ZP'!N375&gt;0,ROUND(UPPER('ÚHRADOVÝ KATALOG VZP - ZP'!N375),2),"")</f>
        <v/>
      </c>
      <c r="K371" s="19"/>
      <c r="L371" s="33"/>
      <c r="M371" s="33"/>
      <c r="N371" s="33"/>
      <c r="O371" s="19"/>
      <c r="P371" s="33"/>
      <c r="Q371" s="33"/>
      <c r="R371" s="33"/>
      <c r="S371" s="33"/>
      <c r="T371" s="33" t="str">
        <f>IF(LEN(KL!P371)&gt;0,UPPER(KL!P371),"")</f>
        <v/>
      </c>
      <c r="U371" s="33"/>
      <c r="V371" s="19"/>
      <c r="W371" s="33" t="str">
        <f>IF(LEN('ÚHRADOVÝ KATALOG VZP - ZP'!Q375)&gt;0,UPPER('ÚHRADOVÝ KATALOG VZP - ZP'!Q375),"")</f>
        <v/>
      </c>
      <c r="X371" s="19"/>
      <c r="Y371" s="19"/>
      <c r="Z371" s="33" t="str">
        <f>IF(LEN('ÚHRADOVÝ KATALOG VZP - ZP'!P375)&gt;0,UPPER('ÚHRADOVÝ KATALOG VZP - ZP'!P375),"")</f>
        <v/>
      </c>
      <c r="AA371" s="33"/>
      <c r="AB371" s="33" t="str">
        <f>IF(LEN('ÚHRADOVÝ KATALOG VZP - ZP'!K375)&gt;0,UPPER('ÚHRADOVÝ KATALOG VZP - ZP'!K375),"")</f>
        <v/>
      </c>
      <c r="AC371" s="19" t="str">
        <f>IF(LEN('ÚHRADOVÝ KATALOG VZP - ZP'!L375)&gt;0,UPPER('ÚHRADOVÝ KATALOG VZP - ZP'!L375),"")</f>
        <v/>
      </c>
      <c r="AD371" s="19" t="str">
        <f>IF(LEN('ÚHRADOVÝ KATALOG VZP - ZP'!J375)&gt;0,UPPER('ÚHRADOVÝ KATALOG VZP - ZP'!J375),"")</f>
        <v/>
      </c>
      <c r="AE371" s="33"/>
      <c r="AF371" s="33"/>
      <c r="AG371" s="33" t="str">
        <f>IF(LEN('ÚHRADOVÝ KATALOG VZP - ZP'!M375)&gt;0,UPPER('ÚHRADOVÝ KATALOG VZP - ZP'!M375),"")</f>
        <v/>
      </c>
      <c r="AH371" s="33"/>
      <c r="AI371" s="33"/>
      <c r="AJ371" s="33"/>
    </row>
    <row r="372" spans="1:36" s="18" customFormat="1" x14ac:dyDescent="0.2">
      <c r="A372" s="33" t="str">
        <f>IF('VZP - KONTROLA'!R376="NE",IF(LEN('ÚHRADOVÝ KATALOG VZP - ZP'!B376)=0,UPPER('ÚHRADOVÝ KATALOG VZP - ZP'!A376),UPPER('ÚHRADOVÝ KATALOG VZP - ZP'!B376)),"")</f>
        <v/>
      </c>
      <c r="B372" s="33" t="str">
        <f>IF(LEN('ÚHRADOVÝ KATALOG VZP - ZP'!C376)&gt;0,UPPER(SUBSTITUTE('ÚHRADOVÝ KATALOG VZP - ZP'!C376,CHAR(10)," ")),"")</f>
        <v/>
      </c>
      <c r="C372" s="33" t="str">
        <f>IF(LEN('ÚHRADOVÝ KATALOG VZP - ZP'!D376)&gt;0,UPPER(SUBSTITUTE('ÚHRADOVÝ KATALOG VZP - ZP'!D376,CHAR(10)," ")),"")</f>
        <v/>
      </c>
      <c r="D372" s="33" t="str">
        <f>IF(LEN('ÚHRADOVÝ KATALOG VZP - ZP'!F376)&gt;0,UPPER('ÚHRADOVÝ KATALOG VZP - ZP'!F376),"")</f>
        <v/>
      </c>
      <c r="E372" s="33" t="str">
        <f>IF(LEN('ÚHRADOVÝ KATALOG VZP - ZP'!E376)&gt;0,UPPER('ÚHRADOVÝ KATALOG VZP - ZP'!E376),"")</f>
        <v/>
      </c>
      <c r="F372" s="33" t="str">
        <f>IF(LEN('ÚHRADOVÝ KATALOG VZP - ZP'!G376)&gt;0,UPPER('ÚHRADOVÝ KATALOG VZP - ZP'!G376),"")</f>
        <v/>
      </c>
      <c r="G372" s="33" t="str">
        <f>IF(LEN('ÚHRADOVÝ KATALOG VZP - ZP'!H376)&gt;0,UPPER('ÚHRADOVÝ KATALOG VZP - ZP'!H376),"")</f>
        <v/>
      </c>
      <c r="H372" s="33" t="str">
        <f>IF(LEN('ÚHRADOVÝ KATALOG VZP - ZP'!I376)&gt;0,UPPER('ÚHRADOVÝ KATALOG VZP - ZP'!I376),"")</f>
        <v/>
      </c>
      <c r="I372" s="19" t="str">
        <f>IF(LEN(KL!N372)&gt;0,ROUND(UPPER(KL!N372),2),"")</f>
        <v/>
      </c>
      <c r="J372" s="19" t="str">
        <f>IF('ÚHRADOVÝ KATALOG VZP - ZP'!N376&gt;0,ROUND(UPPER('ÚHRADOVÝ KATALOG VZP - ZP'!N376),2),"")</f>
        <v/>
      </c>
      <c r="K372" s="19"/>
      <c r="L372" s="33"/>
      <c r="M372" s="33"/>
      <c r="N372" s="33"/>
      <c r="O372" s="19"/>
      <c r="P372" s="33"/>
      <c r="Q372" s="33"/>
      <c r="R372" s="33"/>
      <c r="S372" s="33"/>
      <c r="T372" s="33" t="str">
        <f>IF(LEN(KL!P372)&gt;0,UPPER(KL!P372),"")</f>
        <v/>
      </c>
      <c r="U372" s="33"/>
      <c r="V372" s="19"/>
      <c r="W372" s="33" t="str">
        <f>IF(LEN('ÚHRADOVÝ KATALOG VZP - ZP'!Q376)&gt;0,UPPER('ÚHRADOVÝ KATALOG VZP - ZP'!Q376),"")</f>
        <v/>
      </c>
      <c r="X372" s="19"/>
      <c r="Y372" s="19"/>
      <c r="Z372" s="33" t="str">
        <f>IF(LEN('ÚHRADOVÝ KATALOG VZP - ZP'!P376)&gt;0,UPPER('ÚHRADOVÝ KATALOG VZP - ZP'!P376),"")</f>
        <v/>
      </c>
      <c r="AA372" s="33"/>
      <c r="AB372" s="33" t="str">
        <f>IF(LEN('ÚHRADOVÝ KATALOG VZP - ZP'!K376)&gt;0,UPPER('ÚHRADOVÝ KATALOG VZP - ZP'!K376),"")</f>
        <v/>
      </c>
      <c r="AC372" s="19" t="str">
        <f>IF(LEN('ÚHRADOVÝ KATALOG VZP - ZP'!L376)&gt;0,UPPER('ÚHRADOVÝ KATALOG VZP - ZP'!L376),"")</f>
        <v/>
      </c>
      <c r="AD372" s="19" t="str">
        <f>IF(LEN('ÚHRADOVÝ KATALOG VZP - ZP'!J376)&gt;0,UPPER('ÚHRADOVÝ KATALOG VZP - ZP'!J376),"")</f>
        <v/>
      </c>
      <c r="AE372" s="33"/>
      <c r="AF372" s="33"/>
      <c r="AG372" s="33" t="str">
        <f>IF(LEN('ÚHRADOVÝ KATALOG VZP - ZP'!M376)&gt;0,UPPER('ÚHRADOVÝ KATALOG VZP - ZP'!M376),"")</f>
        <v/>
      </c>
      <c r="AH372" s="33"/>
      <c r="AI372" s="33"/>
      <c r="AJ372" s="33"/>
    </row>
    <row r="373" spans="1:36" s="18" customFormat="1" x14ac:dyDescent="0.2">
      <c r="A373" s="33" t="str">
        <f>IF('VZP - KONTROLA'!R377="NE",IF(LEN('ÚHRADOVÝ KATALOG VZP - ZP'!B377)=0,UPPER('ÚHRADOVÝ KATALOG VZP - ZP'!A377),UPPER('ÚHRADOVÝ KATALOG VZP - ZP'!B377)),"")</f>
        <v/>
      </c>
      <c r="B373" s="33" t="str">
        <f>IF(LEN('ÚHRADOVÝ KATALOG VZP - ZP'!C377)&gt;0,UPPER(SUBSTITUTE('ÚHRADOVÝ KATALOG VZP - ZP'!C377,CHAR(10)," ")),"")</f>
        <v/>
      </c>
      <c r="C373" s="33" t="str">
        <f>IF(LEN('ÚHRADOVÝ KATALOG VZP - ZP'!D377)&gt;0,UPPER(SUBSTITUTE('ÚHRADOVÝ KATALOG VZP - ZP'!D377,CHAR(10)," ")),"")</f>
        <v/>
      </c>
      <c r="D373" s="33" t="str">
        <f>IF(LEN('ÚHRADOVÝ KATALOG VZP - ZP'!F377)&gt;0,UPPER('ÚHRADOVÝ KATALOG VZP - ZP'!F377),"")</f>
        <v/>
      </c>
      <c r="E373" s="33" t="str">
        <f>IF(LEN('ÚHRADOVÝ KATALOG VZP - ZP'!E377)&gt;0,UPPER('ÚHRADOVÝ KATALOG VZP - ZP'!E377),"")</f>
        <v/>
      </c>
      <c r="F373" s="33" t="str">
        <f>IF(LEN('ÚHRADOVÝ KATALOG VZP - ZP'!G377)&gt;0,UPPER('ÚHRADOVÝ KATALOG VZP - ZP'!G377),"")</f>
        <v/>
      </c>
      <c r="G373" s="33" t="str">
        <f>IF(LEN('ÚHRADOVÝ KATALOG VZP - ZP'!H377)&gt;0,UPPER('ÚHRADOVÝ KATALOG VZP - ZP'!H377),"")</f>
        <v/>
      </c>
      <c r="H373" s="33" t="str">
        <f>IF(LEN('ÚHRADOVÝ KATALOG VZP - ZP'!I377)&gt;0,UPPER('ÚHRADOVÝ KATALOG VZP - ZP'!I377),"")</f>
        <v/>
      </c>
      <c r="I373" s="19" t="str">
        <f>IF(LEN(KL!N373)&gt;0,ROUND(UPPER(KL!N373),2),"")</f>
        <v/>
      </c>
      <c r="J373" s="19" t="str">
        <f>IF('ÚHRADOVÝ KATALOG VZP - ZP'!N377&gt;0,ROUND(UPPER('ÚHRADOVÝ KATALOG VZP - ZP'!N377),2),"")</f>
        <v/>
      </c>
      <c r="K373" s="19"/>
      <c r="L373" s="33"/>
      <c r="M373" s="33"/>
      <c r="N373" s="33"/>
      <c r="O373" s="19"/>
      <c r="P373" s="33"/>
      <c r="Q373" s="33"/>
      <c r="R373" s="33"/>
      <c r="S373" s="33"/>
      <c r="T373" s="33" t="str">
        <f>IF(LEN(KL!P373)&gt;0,UPPER(KL!P373),"")</f>
        <v/>
      </c>
      <c r="U373" s="33"/>
      <c r="V373" s="19"/>
      <c r="W373" s="33" t="str">
        <f>IF(LEN('ÚHRADOVÝ KATALOG VZP - ZP'!Q377)&gt;0,UPPER('ÚHRADOVÝ KATALOG VZP - ZP'!Q377),"")</f>
        <v/>
      </c>
      <c r="X373" s="19"/>
      <c r="Y373" s="19"/>
      <c r="Z373" s="33" t="str">
        <f>IF(LEN('ÚHRADOVÝ KATALOG VZP - ZP'!P377)&gt;0,UPPER('ÚHRADOVÝ KATALOG VZP - ZP'!P377),"")</f>
        <v/>
      </c>
      <c r="AA373" s="33"/>
      <c r="AB373" s="33" t="str">
        <f>IF(LEN('ÚHRADOVÝ KATALOG VZP - ZP'!K377)&gt;0,UPPER('ÚHRADOVÝ KATALOG VZP - ZP'!K377),"")</f>
        <v/>
      </c>
      <c r="AC373" s="19" t="str">
        <f>IF(LEN('ÚHRADOVÝ KATALOG VZP - ZP'!L377)&gt;0,UPPER('ÚHRADOVÝ KATALOG VZP - ZP'!L377),"")</f>
        <v/>
      </c>
      <c r="AD373" s="19" t="str">
        <f>IF(LEN('ÚHRADOVÝ KATALOG VZP - ZP'!J377)&gt;0,UPPER('ÚHRADOVÝ KATALOG VZP - ZP'!J377),"")</f>
        <v/>
      </c>
      <c r="AE373" s="33"/>
      <c r="AF373" s="33"/>
      <c r="AG373" s="33" t="str">
        <f>IF(LEN('ÚHRADOVÝ KATALOG VZP - ZP'!M377)&gt;0,UPPER('ÚHRADOVÝ KATALOG VZP - ZP'!M377),"")</f>
        <v/>
      </c>
      <c r="AH373" s="33"/>
      <c r="AI373" s="33"/>
      <c r="AJ373" s="33"/>
    </row>
    <row r="374" spans="1:36" s="18" customFormat="1" x14ac:dyDescent="0.2">
      <c r="A374" s="33" t="str">
        <f>IF('VZP - KONTROLA'!R378="NE",IF(LEN('ÚHRADOVÝ KATALOG VZP - ZP'!B378)=0,UPPER('ÚHRADOVÝ KATALOG VZP - ZP'!A378),UPPER('ÚHRADOVÝ KATALOG VZP - ZP'!B378)),"")</f>
        <v/>
      </c>
      <c r="B374" s="33" t="str">
        <f>IF(LEN('ÚHRADOVÝ KATALOG VZP - ZP'!C378)&gt;0,UPPER(SUBSTITUTE('ÚHRADOVÝ KATALOG VZP - ZP'!C378,CHAR(10)," ")),"")</f>
        <v/>
      </c>
      <c r="C374" s="33" t="str">
        <f>IF(LEN('ÚHRADOVÝ KATALOG VZP - ZP'!D378)&gt;0,UPPER(SUBSTITUTE('ÚHRADOVÝ KATALOG VZP - ZP'!D378,CHAR(10)," ")),"")</f>
        <v/>
      </c>
      <c r="D374" s="33" t="str">
        <f>IF(LEN('ÚHRADOVÝ KATALOG VZP - ZP'!F378)&gt;0,UPPER('ÚHRADOVÝ KATALOG VZP - ZP'!F378),"")</f>
        <v/>
      </c>
      <c r="E374" s="33" t="str">
        <f>IF(LEN('ÚHRADOVÝ KATALOG VZP - ZP'!E378)&gt;0,UPPER('ÚHRADOVÝ KATALOG VZP - ZP'!E378),"")</f>
        <v/>
      </c>
      <c r="F374" s="33" t="str">
        <f>IF(LEN('ÚHRADOVÝ KATALOG VZP - ZP'!G378)&gt;0,UPPER('ÚHRADOVÝ KATALOG VZP - ZP'!G378),"")</f>
        <v/>
      </c>
      <c r="G374" s="33" t="str">
        <f>IF(LEN('ÚHRADOVÝ KATALOG VZP - ZP'!H378)&gt;0,UPPER('ÚHRADOVÝ KATALOG VZP - ZP'!H378),"")</f>
        <v/>
      </c>
      <c r="H374" s="33" t="str">
        <f>IF(LEN('ÚHRADOVÝ KATALOG VZP - ZP'!I378)&gt;0,UPPER('ÚHRADOVÝ KATALOG VZP - ZP'!I378),"")</f>
        <v/>
      </c>
      <c r="I374" s="19" t="str">
        <f>IF(LEN(KL!N374)&gt;0,ROUND(UPPER(KL!N374),2),"")</f>
        <v/>
      </c>
      <c r="J374" s="19" t="str">
        <f>IF('ÚHRADOVÝ KATALOG VZP - ZP'!N378&gt;0,ROUND(UPPER('ÚHRADOVÝ KATALOG VZP - ZP'!N378),2),"")</f>
        <v/>
      </c>
      <c r="K374" s="19"/>
      <c r="L374" s="33"/>
      <c r="M374" s="33"/>
      <c r="N374" s="33"/>
      <c r="O374" s="19"/>
      <c r="P374" s="33"/>
      <c r="Q374" s="33"/>
      <c r="R374" s="33"/>
      <c r="S374" s="33"/>
      <c r="T374" s="33" t="str">
        <f>IF(LEN(KL!P374)&gt;0,UPPER(KL!P374),"")</f>
        <v/>
      </c>
      <c r="U374" s="33"/>
      <c r="V374" s="19"/>
      <c r="W374" s="33" t="str">
        <f>IF(LEN('ÚHRADOVÝ KATALOG VZP - ZP'!Q378)&gt;0,UPPER('ÚHRADOVÝ KATALOG VZP - ZP'!Q378),"")</f>
        <v/>
      </c>
      <c r="X374" s="19"/>
      <c r="Y374" s="19"/>
      <c r="Z374" s="33" t="str">
        <f>IF(LEN('ÚHRADOVÝ KATALOG VZP - ZP'!P378)&gt;0,UPPER('ÚHRADOVÝ KATALOG VZP - ZP'!P378),"")</f>
        <v/>
      </c>
      <c r="AA374" s="33"/>
      <c r="AB374" s="33" t="str">
        <f>IF(LEN('ÚHRADOVÝ KATALOG VZP - ZP'!K378)&gt;0,UPPER('ÚHRADOVÝ KATALOG VZP - ZP'!K378),"")</f>
        <v/>
      </c>
      <c r="AC374" s="19" t="str">
        <f>IF(LEN('ÚHRADOVÝ KATALOG VZP - ZP'!L378)&gt;0,UPPER('ÚHRADOVÝ KATALOG VZP - ZP'!L378),"")</f>
        <v/>
      </c>
      <c r="AD374" s="19" t="str">
        <f>IF(LEN('ÚHRADOVÝ KATALOG VZP - ZP'!J378)&gt;0,UPPER('ÚHRADOVÝ KATALOG VZP - ZP'!J378),"")</f>
        <v/>
      </c>
      <c r="AE374" s="33"/>
      <c r="AF374" s="33"/>
      <c r="AG374" s="33" t="str">
        <f>IF(LEN('ÚHRADOVÝ KATALOG VZP - ZP'!M378)&gt;0,UPPER('ÚHRADOVÝ KATALOG VZP - ZP'!M378),"")</f>
        <v/>
      </c>
      <c r="AH374" s="33"/>
      <c r="AI374" s="33"/>
      <c r="AJ374" s="33"/>
    </row>
    <row r="375" spans="1:36" s="18" customFormat="1" x14ac:dyDescent="0.2">
      <c r="A375" s="33" t="str">
        <f>IF('VZP - KONTROLA'!R379="NE",IF(LEN('ÚHRADOVÝ KATALOG VZP - ZP'!B379)=0,UPPER('ÚHRADOVÝ KATALOG VZP - ZP'!A379),UPPER('ÚHRADOVÝ KATALOG VZP - ZP'!B379)),"")</f>
        <v/>
      </c>
      <c r="B375" s="33" t="str">
        <f>IF(LEN('ÚHRADOVÝ KATALOG VZP - ZP'!C379)&gt;0,UPPER(SUBSTITUTE('ÚHRADOVÝ KATALOG VZP - ZP'!C379,CHAR(10)," ")),"")</f>
        <v/>
      </c>
      <c r="C375" s="33" t="str">
        <f>IF(LEN('ÚHRADOVÝ KATALOG VZP - ZP'!D379)&gt;0,UPPER(SUBSTITUTE('ÚHRADOVÝ KATALOG VZP - ZP'!D379,CHAR(10)," ")),"")</f>
        <v/>
      </c>
      <c r="D375" s="33" t="str">
        <f>IF(LEN('ÚHRADOVÝ KATALOG VZP - ZP'!F379)&gt;0,UPPER('ÚHRADOVÝ KATALOG VZP - ZP'!F379),"")</f>
        <v/>
      </c>
      <c r="E375" s="33" t="str">
        <f>IF(LEN('ÚHRADOVÝ KATALOG VZP - ZP'!E379)&gt;0,UPPER('ÚHRADOVÝ KATALOG VZP - ZP'!E379),"")</f>
        <v/>
      </c>
      <c r="F375" s="33" t="str">
        <f>IF(LEN('ÚHRADOVÝ KATALOG VZP - ZP'!G379)&gt;0,UPPER('ÚHRADOVÝ KATALOG VZP - ZP'!G379),"")</f>
        <v/>
      </c>
      <c r="G375" s="33" t="str">
        <f>IF(LEN('ÚHRADOVÝ KATALOG VZP - ZP'!H379)&gt;0,UPPER('ÚHRADOVÝ KATALOG VZP - ZP'!H379),"")</f>
        <v/>
      </c>
      <c r="H375" s="33" t="str">
        <f>IF(LEN('ÚHRADOVÝ KATALOG VZP - ZP'!I379)&gt;0,UPPER('ÚHRADOVÝ KATALOG VZP - ZP'!I379),"")</f>
        <v/>
      </c>
      <c r="I375" s="19" t="str">
        <f>IF(LEN(KL!N375)&gt;0,ROUND(UPPER(KL!N375),2),"")</f>
        <v/>
      </c>
      <c r="J375" s="19" t="str">
        <f>IF('ÚHRADOVÝ KATALOG VZP - ZP'!N379&gt;0,ROUND(UPPER('ÚHRADOVÝ KATALOG VZP - ZP'!N379),2),"")</f>
        <v/>
      </c>
      <c r="K375" s="19"/>
      <c r="L375" s="33"/>
      <c r="M375" s="33"/>
      <c r="N375" s="33"/>
      <c r="O375" s="19"/>
      <c r="P375" s="33"/>
      <c r="Q375" s="33"/>
      <c r="R375" s="33"/>
      <c r="S375" s="33"/>
      <c r="T375" s="33" t="str">
        <f>IF(LEN(KL!P375)&gt;0,UPPER(KL!P375),"")</f>
        <v/>
      </c>
      <c r="U375" s="33"/>
      <c r="V375" s="19"/>
      <c r="W375" s="33" t="str">
        <f>IF(LEN('ÚHRADOVÝ KATALOG VZP - ZP'!Q379)&gt;0,UPPER('ÚHRADOVÝ KATALOG VZP - ZP'!Q379),"")</f>
        <v/>
      </c>
      <c r="X375" s="19"/>
      <c r="Y375" s="19"/>
      <c r="Z375" s="33" t="str">
        <f>IF(LEN('ÚHRADOVÝ KATALOG VZP - ZP'!P379)&gt;0,UPPER('ÚHRADOVÝ KATALOG VZP - ZP'!P379),"")</f>
        <v/>
      </c>
      <c r="AA375" s="33"/>
      <c r="AB375" s="33" t="str">
        <f>IF(LEN('ÚHRADOVÝ KATALOG VZP - ZP'!K379)&gt;0,UPPER('ÚHRADOVÝ KATALOG VZP - ZP'!K379),"")</f>
        <v/>
      </c>
      <c r="AC375" s="19" t="str">
        <f>IF(LEN('ÚHRADOVÝ KATALOG VZP - ZP'!L379)&gt;0,UPPER('ÚHRADOVÝ KATALOG VZP - ZP'!L379),"")</f>
        <v/>
      </c>
      <c r="AD375" s="19" t="str">
        <f>IF(LEN('ÚHRADOVÝ KATALOG VZP - ZP'!J379)&gt;0,UPPER('ÚHRADOVÝ KATALOG VZP - ZP'!J379),"")</f>
        <v/>
      </c>
      <c r="AE375" s="33"/>
      <c r="AF375" s="33"/>
      <c r="AG375" s="33" t="str">
        <f>IF(LEN('ÚHRADOVÝ KATALOG VZP - ZP'!M379)&gt;0,UPPER('ÚHRADOVÝ KATALOG VZP - ZP'!M379),"")</f>
        <v/>
      </c>
      <c r="AH375" s="33"/>
      <c r="AI375" s="33"/>
      <c r="AJ375" s="33"/>
    </row>
    <row r="376" spans="1:36" s="18" customFormat="1" x14ac:dyDescent="0.2">
      <c r="A376" s="33" t="str">
        <f>IF('VZP - KONTROLA'!R380="NE",IF(LEN('ÚHRADOVÝ KATALOG VZP - ZP'!B380)=0,UPPER('ÚHRADOVÝ KATALOG VZP - ZP'!A380),UPPER('ÚHRADOVÝ KATALOG VZP - ZP'!B380)),"")</f>
        <v/>
      </c>
      <c r="B376" s="33" t="str">
        <f>IF(LEN('ÚHRADOVÝ KATALOG VZP - ZP'!C380)&gt;0,UPPER(SUBSTITUTE('ÚHRADOVÝ KATALOG VZP - ZP'!C380,CHAR(10)," ")),"")</f>
        <v/>
      </c>
      <c r="C376" s="33" t="str">
        <f>IF(LEN('ÚHRADOVÝ KATALOG VZP - ZP'!D380)&gt;0,UPPER(SUBSTITUTE('ÚHRADOVÝ KATALOG VZP - ZP'!D380,CHAR(10)," ")),"")</f>
        <v/>
      </c>
      <c r="D376" s="33" t="str">
        <f>IF(LEN('ÚHRADOVÝ KATALOG VZP - ZP'!F380)&gt;0,UPPER('ÚHRADOVÝ KATALOG VZP - ZP'!F380),"")</f>
        <v/>
      </c>
      <c r="E376" s="33" t="str">
        <f>IF(LEN('ÚHRADOVÝ KATALOG VZP - ZP'!E380)&gt;0,UPPER('ÚHRADOVÝ KATALOG VZP - ZP'!E380),"")</f>
        <v/>
      </c>
      <c r="F376" s="33" t="str">
        <f>IF(LEN('ÚHRADOVÝ KATALOG VZP - ZP'!G380)&gt;0,UPPER('ÚHRADOVÝ KATALOG VZP - ZP'!G380),"")</f>
        <v/>
      </c>
      <c r="G376" s="33" t="str">
        <f>IF(LEN('ÚHRADOVÝ KATALOG VZP - ZP'!H380)&gt;0,UPPER('ÚHRADOVÝ KATALOG VZP - ZP'!H380),"")</f>
        <v/>
      </c>
      <c r="H376" s="33" t="str">
        <f>IF(LEN('ÚHRADOVÝ KATALOG VZP - ZP'!I380)&gt;0,UPPER('ÚHRADOVÝ KATALOG VZP - ZP'!I380),"")</f>
        <v/>
      </c>
      <c r="I376" s="19" t="str">
        <f>IF(LEN(KL!N376)&gt;0,ROUND(UPPER(KL!N376),2),"")</f>
        <v/>
      </c>
      <c r="J376" s="19" t="str">
        <f>IF('ÚHRADOVÝ KATALOG VZP - ZP'!N380&gt;0,ROUND(UPPER('ÚHRADOVÝ KATALOG VZP - ZP'!N380),2),"")</f>
        <v/>
      </c>
      <c r="K376" s="19"/>
      <c r="L376" s="33"/>
      <c r="M376" s="33"/>
      <c r="N376" s="33"/>
      <c r="O376" s="19"/>
      <c r="P376" s="33"/>
      <c r="Q376" s="33"/>
      <c r="R376" s="33"/>
      <c r="S376" s="33"/>
      <c r="T376" s="33" t="str">
        <f>IF(LEN(KL!P376)&gt;0,UPPER(KL!P376),"")</f>
        <v/>
      </c>
      <c r="U376" s="33"/>
      <c r="V376" s="19"/>
      <c r="W376" s="33" t="str">
        <f>IF(LEN('ÚHRADOVÝ KATALOG VZP - ZP'!Q380)&gt;0,UPPER('ÚHRADOVÝ KATALOG VZP - ZP'!Q380),"")</f>
        <v/>
      </c>
      <c r="X376" s="19"/>
      <c r="Y376" s="19"/>
      <c r="Z376" s="33" t="str">
        <f>IF(LEN('ÚHRADOVÝ KATALOG VZP - ZP'!P380)&gt;0,UPPER('ÚHRADOVÝ KATALOG VZP - ZP'!P380),"")</f>
        <v/>
      </c>
      <c r="AA376" s="33"/>
      <c r="AB376" s="33" t="str">
        <f>IF(LEN('ÚHRADOVÝ KATALOG VZP - ZP'!K380)&gt;0,UPPER('ÚHRADOVÝ KATALOG VZP - ZP'!K380),"")</f>
        <v/>
      </c>
      <c r="AC376" s="19" t="str">
        <f>IF(LEN('ÚHRADOVÝ KATALOG VZP - ZP'!L380)&gt;0,UPPER('ÚHRADOVÝ KATALOG VZP - ZP'!L380),"")</f>
        <v/>
      </c>
      <c r="AD376" s="19" t="str">
        <f>IF(LEN('ÚHRADOVÝ KATALOG VZP - ZP'!J380)&gt;0,UPPER('ÚHRADOVÝ KATALOG VZP - ZP'!J380),"")</f>
        <v/>
      </c>
      <c r="AE376" s="33"/>
      <c r="AF376" s="33"/>
      <c r="AG376" s="33" t="str">
        <f>IF(LEN('ÚHRADOVÝ KATALOG VZP - ZP'!M380)&gt;0,UPPER('ÚHRADOVÝ KATALOG VZP - ZP'!M380),"")</f>
        <v/>
      </c>
      <c r="AH376" s="33"/>
      <c r="AI376" s="33"/>
      <c r="AJ376" s="33"/>
    </row>
    <row r="377" spans="1:36" s="18" customFormat="1" x14ac:dyDescent="0.2">
      <c r="A377" s="33" t="str">
        <f>IF('VZP - KONTROLA'!R381="NE",IF(LEN('ÚHRADOVÝ KATALOG VZP - ZP'!B381)=0,UPPER('ÚHRADOVÝ KATALOG VZP - ZP'!A381),UPPER('ÚHRADOVÝ KATALOG VZP - ZP'!B381)),"")</f>
        <v/>
      </c>
      <c r="B377" s="33" t="str">
        <f>IF(LEN('ÚHRADOVÝ KATALOG VZP - ZP'!C381)&gt;0,UPPER(SUBSTITUTE('ÚHRADOVÝ KATALOG VZP - ZP'!C381,CHAR(10)," ")),"")</f>
        <v/>
      </c>
      <c r="C377" s="33" t="str">
        <f>IF(LEN('ÚHRADOVÝ KATALOG VZP - ZP'!D381)&gt;0,UPPER(SUBSTITUTE('ÚHRADOVÝ KATALOG VZP - ZP'!D381,CHAR(10)," ")),"")</f>
        <v/>
      </c>
      <c r="D377" s="33" t="str">
        <f>IF(LEN('ÚHRADOVÝ KATALOG VZP - ZP'!F381)&gt;0,UPPER('ÚHRADOVÝ KATALOG VZP - ZP'!F381),"")</f>
        <v/>
      </c>
      <c r="E377" s="33" t="str">
        <f>IF(LEN('ÚHRADOVÝ KATALOG VZP - ZP'!E381)&gt;0,UPPER('ÚHRADOVÝ KATALOG VZP - ZP'!E381),"")</f>
        <v/>
      </c>
      <c r="F377" s="33" t="str">
        <f>IF(LEN('ÚHRADOVÝ KATALOG VZP - ZP'!G381)&gt;0,UPPER('ÚHRADOVÝ KATALOG VZP - ZP'!G381),"")</f>
        <v/>
      </c>
      <c r="G377" s="33" t="str">
        <f>IF(LEN('ÚHRADOVÝ KATALOG VZP - ZP'!H381)&gt;0,UPPER('ÚHRADOVÝ KATALOG VZP - ZP'!H381),"")</f>
        <v/>
      </c>
      <c r="H377" s="33" t="str">
        <f>IF(LEN('ÚHRADOVÝ KATALOG VZP - ZP'!I381)&gt;0,UPPER('ÚHRADOVÝ KATALOG VZP - ZP'!I381),"")</f>
        <v/>
      </c>
      <c r="I377" s="19" t="str">
        <f>IF(LEN(KL!N377)&gt;0,ROUND(UPPER(KL!N377),2),"")</f>
        <v/>
      </c>
      <c r="J377" s="19" t="str">
        <f>IF('ÚHRADOVÝ KATALOG VZP - ZP'!N381&gt;0,ROUND(UPPER('ÚHRADOVÝ KATALOG VZP - ZP'!N381),2),"")</f>
        <v/>
      </c>
      <c r="K377" s="19"/>
      <c r="L377" s="33"/>
      <c r="M377" s="33"/>
      <c r="N377" s="33"/>
      <c r="O377" s="19"/>
      <c r="P377" s="33"/>
      <c r="Q377" s="33"/>
      <c r="R377" s="33"/>
      <c r="S377" s="33"/>
      <c r="T377" s="33" t="str">
        <f>IF(LEN(KL!P377)&gt;0,UPPER(KL!P377),"")</f>
        <v/>
      </c>
      <c r="U377" s="33"/>
      <c r="V377" s="19"/>
      <c r="W377" s="33" t="str">
        <f>IF(LEN('ÚHRADOVÝ KATALOG VZP - ZP'!Q381)&gt;0,UPPER('ÚHRADOVÝ KATALOG VZP - ZP'!Q381),"")</f>
        <v/>
      </c>
      <c r="X377" s="19"/>
      <c r="Y377" s="19"/>
      <c r="Z377" s="33" t="str">
        <f>IF(LEN('ÚHRADOVÝ KATALOG VZP - ZP'!P381)&gt;0,UPPER('ÚHRADOVÝ KATALOG VZP - ZP'!P381),"")</f>
        <v/>
      </c>
      <c r="AA377" s="33"/>
      <c r="AB377" s="33" t="str">
        <f>IF(LEN('ÚHRADOVÝ KATALOG VZP - ZP'!K381)&gt;0,UPPER('ÚHRADOVÝ KATALOG VZP - ZP'!K381),"")</f>
        <v/>
      </c>
      <c r="AC377" s="19" t="str">
        <f>IF(LEN('ÚHRADOVÝ KATALOG VZP - ZP'!L381)&gt;0,UPPER('ÚHRADOVÝ KATALOG VZP - ZP'!L381),"")</f>
        <v/>
      </c>
      <c r="AD377" s="19" t="str">
        <f>IF(LEN('ÚHRADOVÝ KATALOG VZP - ZP'!J381)&gt;0,UPPER('ÚHRADOVÝ KATALOG VZP - ZP'!J381),"")</f>
        <v/>
      </c>
      <c r="AE377" s="33"/>
      <c r="AF377" s="33"/>
      <c r="AG377" s="33" t="str">
        <f>IF(LEN('ÚHRADOVÝ KATALOG VZP - ZP'!M381)&gt;0,UPPER('ÚHRADOVÝ KATALOG VZP - ZP'!M381),"")</f>
        <v/>
      </c>
      <c r="AH377" s="33"/>
      <c r="AI377" s="33"/>
      <c r="AJ377" s="33"/>
    </row>
    <row r="378" spans="1:36" s="18" customFormat="1" x14ac:dyDescent="0.2">
      <c r="A378" s="33" t="str">
        <f>IF('VZP - KONTROLA'!R382="NE",IF(LEN('ÚHRADOVÝ KATALOG VZP - ZP'!B382)=0,UPPER('ÚHRADOVÝ KATALOG VZP - ZP'!A382),UPPER('ÚHRADOVÝ KATALOG VZP - ZP'!B382)),"")</f>
        <v/>
      </c>
      <c r="B378" s="33" t="str">
        <f>IF(LEN('ÚHRADOVÝ KATALOG VZP - ZP'!C382)&gt;0,UPPER(SUBSTITUTE('ÚHRADOVÝ KATALOG VZP - ZP'!C382,CHAR(10)," ")),"")</f>
        <v/>
      </c>
      <c r="C378" s="33" t="str">
        <f>IF(LEN('ÚHRADOVÝ KATALOG VZP - ZP'!D382)&gt;0,UPPER(SUBSTITUTE('ÚHRADOVÝ KATALOG VZP - ZP'!D382,CHAR(10)," ")),"")</f>
        <v/>
      </c>
      <c r="D378" s="33" t="str">
        <f>IF(LEN('ÚHRADOVÝ KATALOG VZP - ZP'!F382)&gt;0,UPPER('ÚHRADOVÝ KATALOG VZP - ZP'!F382),"")</f>
        <v/>
      </c>
      <c r="E378" s="33" t="str">
        <f>IF(LEN('ÚHRADOVÝ KATALOG VZP - ZP'!E382)&gt;0,UPPER('ÚHRADOVÝ KATALOG VZP - ZP'!E382),"")</f>
        <v/>
      </c>
      <c r="F378" s="33" t="str">
        <f>IF(LEN('ÚHRADOVÝ KATALOG VZP - ZP'!G382)&gt;0,UPPER('ÚHRADOVÝ KATALOG VZP - ZP'!G382),"")</f>
        <v/>
      </c>
      <c r="G378" s="33" t="str">
        <f>IF(LEN('ÚHRADOVÝ KATALOG VZP - ZP'!H382)&gt;0,UPPER('ÚHRADOVÝ KATALOG VZP - ZP'!H382),"")</f>
        <v/>
      </c>
      <c r="H378" s="33" t="str">
        <f>IF(LEN('ÚHRADOVÝ KATALOG VZP - ZP'!I382)&gt;0,UPPER('ÚHRADOVÝ KATALOG VZP - ZP'!I382),"")</f>
        <v/>
      </c>
      <c r="I378" s="19" t="str">
        <f>IF(LEN(KL!N378)&gt;0,ROUND(UPPER(KL!N378),2),"")</f>
        <v/>
      </c>
      <c r="J378" s="19" t="str">
        <f>IF('ÚHRADOVÝ KATALOG VZP - ZP'!N382&gt;0,ROUND(UPPER('ÚHRADOVÝ KATALOG VZP - ZP'!N382),2),"")</f>
        <v/>
      </c>
      <c r="K378" s="19"/>
      <c r="L378" s="33"/>
      <c r="M378" s="33"/>
      <c r="N378" s="33"/>
      <c r="O378" s="19"/>
      <c r="P378" s="33"/>
      <c r="Q378" s="33"/>
      <c r="R378" s="33"/>
      <c r="S378" s="33"/>
      <c r="T378" s="33" t="str">
        <f>IF(LEN(KL!P378)&gt;0,UPPER(KL!P378),"")</f>
        <v/>
      </c>
      <c r="U378" s="33"/>
      <c r="V378" s="19"/>
      <c r="W378" s="33" t="str">
        <f>IF(LEN('ÚHRADOVÝ KATALOG VZP - ZP'!Q382)&gt;0,UPPER('ÚHRADOVÝ KATALOG VZP - ZP'!Q382),"")</f>
        <v/>
      </c>
      <c r="X378" s="19"/>
      <c r="Y378" s="19"/>
      <c r="Z378" s="33" t="str">
        <f>IF(LEN('ÚHRADOVÝ KATALOG VZP - ZP'!P382)&gt;0,UPPER('ÚHRADOVÝ KATALOG VZP - ZP'!P382),"")</f>
        <v/>
      </c>
      <c r="AA378" s="33"/>
      <c r="AB378" s="33" t="str">
        <f>IF(LEN('ÚHRADOVÝ KATALOG VZP - ZP'!K382)&gt;0,UPPER('ÚHRADOVÝ KATALOG VZP - ZP'!K382),"")</f>
        <v/>
      </c>
      <c r="AC378" s="19" t="str">
        <f>IF(LEN('ÚHRADOVÝ KATALOG VZP - ZP'!L382)&gt;0,UPPER('ÚHRADOVÝ KATALOG VZP - ZP'!L382),"")</f>
        <v/>
      </c>
      <c r="AD378" s="19" t="str">
        <f>IF(LEN('ÚHRADOVÝ KATALOG VZP - ZP'!J382)&gt;0,UPPER('ÚHRADOVÝ KATALOG VZP - ZP'!J382),"")</f>
        <v/>
      </c>
      <c r="AE378" s="33"/>
      <c r="AF378" s="33"/>
      <c r="AG378" s="33" t="str">
        <f>IF(LEN('ÚHRADOVÝ KATALOG VZP - ZP'!M382)&gt;0,UPPER('ÚHRADOVÝ KATALOG VZP - ZP'!M382),"")</f>
        <v/>
      </c>
      <c r="AH378" s="33"/>
      <c r="AI378" s="33"/>
      <c r="AJ378" s="33"/>
    </row>
    <row r="379" spans="1:36" s="18" customFormat="1" x14ac:dyDescent="0.2">
      <c r="A379" s="33" t="str">
        <f>IF('VZP - KONTROLA'!R383="NE",IF(LEN('ÚHRADOVÝ KATALOG VZP - ZP'!B383)=0,UPPER('ÚHRADOVÝ KATALOG VZP - ZP'!A383),UPPER('ÚHRADOVÝ KATALOG VZP - ZP'!B383)),"")</f>
        <v/>
      </c>
      <c r="B379" s="33" t="str">
        <f>IF(LEN('ÚHRADOVÝ KATALOG VZP - ZP'!C383)&gt;0,UPPER(SUBSTITUTE('ÚHRADOVÝ KATALOG VZP - ZP'!C383,CHAR(10)," ")),"")</f>
        <v/>
      </c>
      <c r="C379" s="33" t="str">
        <f>IF(LEN('ÚHRADOVÝ KATALOG VZP - ZP'!D383)&gt;0,UPPER(SUBSTITUTE('ÚHRADOVÝ KATALOG VZP - ZP'!D383,CHAR(10)," ")),"")</f>
        <v/>
      </c>
      <c r="D379" s="33" t="str">
        <f>IF(LEN('ÚHRADOVÝ KATALOG VZP - ZP'!F383)&gt;0,UPPER('ÚHRADOVÝ KATALOG VZP - ZP'!F383),"")</f>
        <v/>
      </c>
      <c r="E379" s="33" t="str">
        <f>IF(LEN('ÚHRADOVÝ KATALOG VZP - ZP'!E383)&gt;0,UPPER('ÚHRADOVÝ KATALOG VZP - ZP'!E383),"")</f>
        <v/>
      </c>
      <c r="F379" s="33" t="str">
        <f>IF(LEN('ÚHRADOVÝ KATALOG VZP - ZP'!G383)&gt;0,UPPER('ÚHRADOVÝ KATALOG VZP - ZP'!G383),"")</f>
        <v/>
      </c>
      <c r="G379" s="33" t="str">
        <f>IF(LEN('ÚHRADOVÝ KATALOG VZP - ZP'!H383)&gt;0,UPPER('ÚHRADOVÝ KATALOG VZP - ZP'!H383),"")</f>
        <v/>
      </c>
      <c r="H379" s="33" t="str">
        <f>IF(LEN('ÚHRADOVÝ KATALOG VZP - ZP'!I383)&gt;0,UPPER('ÚHRADOVÝ KATALOG VZP - ZP'!I383),"")</f>
        <v/>
      </c>
      <c r="I379" s="19" t="str">
        <f>IF(LEN(KL!N379)&gt;0,ROUND(UPPER(KL!N379),2),"")</f>
        <v/>
      </c>
      <c r="J379" s="19" t="str">
        <f>IF('ÚHRADOVÝ KATALOG VZP - ZP'!N383&gt;0,ROUND(UPPER('ÚHRADOVÝ KATALOG VZP - ZP'!N383),2),"")</f>
        <v/>
      </c>
      <c r="K379" s="19"/>
      <c r="L379" s="33"/>
      <c r="M379" s="33"/>
      <c r="N379" s="33"/>
      <c r="O379" s="19"/>
      <c r="P379" s="33"/>
      <c r="Q379" s="33"/>
      <c r="R379" s="33"/>
      <c r="S379" s="33"/>
      <c r="T379" s="33" t="str">
        <f>IF(LEN(KL!P379)&gt;0,UPPER(KL!P379),"")</f>
        <v/>
      </c>
      <c r="U379" s="33"/>
      <c r="V379" s="19"/>
      <c r="W379" s="33" t="str">
        <f>IF(LEN('ÚHRADOVÝ KATALOG VZP - ZP'!Q383)&gt;0,UPPER('ÚHRADOVÝ KATALOG VZP - ZP'!Q383),"")</f>
        <v/>
      </c>
      <c r="X379" s="19"/>
      <c r="Y379" s="19"/>
      <c r="Z379" s="33" t="str">
        <f>IF(LEN('ÚHRADOVÝ KATALOG VZP - ZP'!P383)&gt;0,UPPER('ÚHRADOVÝ KATALOG VZP - ZP'!P383),"")</f>
        <v/>
      </c>
      <c r="AA379" s="33"/>
      <c r="AB379" s="33" t="str">
        <f>IF(LEN('ÚHRADOVÝ KATALOG VZP - ZP'!K383)&gt;0,UPPER('ÚHRADOVÝ KATALOG VZP - ZP'!K383),"")</f>
        <v/>
      </c>
      <c r="AC379" s="19" t="str">
        <f>IF(LEN('ÚHRADOVÝ KATALOG VZP - ZP'!L383)&gt;0,UPPER('ÚHRADOVÝ KATALOG VZP - ZP'!L383),"")</f>
        <v/>
      </c>
      <c r="AD379" s="19" t="str">
        <f>IF(LEN('ÚHRADOVÝ KATALOG VZP - ZP'!J383)&gt;0,UPPER('ÚHRADOVÝ KATALOG VZP - ZP'!J383),"")</f>
        <v/>
      </c>
      <c r="AE379" s="33"/>
      <c r="AF379" s="33"/>
      <c r="AG379" s="33" t="str">
        <f>IF(LEN('ÚHRADOVÝ KATALOG VZP - ZP'!M383)&gt;0,UPPER('ÚHRADOVÝ KATALOG VZP - ZP'!M383),"")</f>
        <v/>
      </c>
      <c r="AH379" s="33"/>
      <c r="AI379" s="33"/>
      <c r="AJ379" s="33"/>
    </row>
    <row r="380" spans="1:36" s="18" customFormat="1" x14ac:dyDescent="0.2">
      <c r="A380" s="33" t="str">
        <f>IF('VZP - KONTROLA'!R384="NE",IF(LEN('ÚHRADOVÝ KATALOG VZP - ZP'!B384)=0,UPPER('ÚHRADOVÝ KATALOG VZP - ZP'!A384),UPPER('ÚHRADOVÝ KATALOG VZP - ZP'!B384)),"")</f>
        <v/>
      </c>
      <c r="B380" s="33" t="str">
        <f>IF(LEN('ÚHRADOVÝ KATALOG VZP - ZP'!C384)&gt;0,UPPER(SUBSTITUTE('ÚHRADOVÝ KATALOG VZP - ZP'!C384,CHAR(10)," ")),"")</f>
        <v/>
      </c>
      <c r="C380" s="33" t="str">
        <f>IF(LEN('ÚHRADOVÝ KATALOG VZP - ZP'!D384)&gt;0,UPPER(SUBSTITUTE('ÚHRADOVÝ KATALOG VZP - ZP'!D384,CHAR(10)," ")),"")</f>
        <v/>
      </c>
      <c r="D380" s="33" t="str">
        <f>IF(LEN('ÚHRADOVÝ KATALOG VZP - ZP'!F384)&gt;0,UPPER('ÚHRADOVÝ KATALOG VZP - ZP'!F384),"")</f>
        <v/>
      </c>
      <c r="E380" s="33" t="str">
        <f>IF(LEN('ÚHRADOVÝ KATALOG VZP - ZP'!E384)&gt;0,UPPER('ÚHRADOVÝ KATALOG VZP - ZP'!E384),"")</f>
        <v/>
      </c>
      <c r="F380" s="33" t="str">
        <f>IF(LEN('ÚHRADOVÝ KATALOG VZP - ZP'!G384)&gt;0,UPPER('ÚHRADOVÝ KATALOG VZP - ZP'!G384),"")</f>
        <v/>
      </c>
      <c r="G380" s="33" t="str">
        <f>IF(LEN('ÚHRADOVÝ KATALOG VZP - ZP'!H384)&gt;0,UPPER('ÚHRADOVÝ KATALOG VZP - ZP'!H384),"")</f>
        <v/>
      </c>
      <c r="H380" s="33" t="str">
        <f>IF(LEN('ÚHRADOVÝ KATALOG VZP - ZP'!I384)&gt;0,UPPER('ÚHRADOVÝ KATALOG VZP - ZP'!I384),"")</f>
        <v/>
      </c>
      <c r="I380" s="19" t="str">
        <f>IF(LEN(KL!N380)&gt;0,ROUND(UPPER(KL!N380),2),"")</f>
        <v/>
      </c>
      <c r="J380" s="19" t="str">
        <f>IF('ÚHRADOVÝ KATALOG VZP - ZP'!N384&gt;0,ROUND(UPPER('ÚHRADOVÝ KATALOG VZP - ZP'!N384),2),"")</f>
        <v/>
      </c>
      <c r="K380" s="19"/>
      <c r="L380" s="33"/>
      <c r="M380" s="33"/>
      <c r="N380" s="33"/>
      <c r="O380" s="19"/>
      <c r="P380" s="33"/>
      <c r="Q380" s="33"/>
      <c r="R380" s="33"/>
      <c r="S380" s="33"/>
      <c r="T380" s="33" t="str">
        <f>IF(LEN(KL!P380)&gt;0,UPPER(KL!P380),"")</f>
        <v/>
      </c>
      <c r="U380" s="33"/>
      <c r="V380" s="19"/>
      <c r="W380" s="33" t="str">
        <f>IF(LEN('ÚHRADOVÝ KATALOG VZP - ZP'!Q384)&gt;0,UPPER('ÚHRADOVÝ KATALOG VZP - ZP'!Q384),"")</f>
        <v/>
      </c>
      <c r="X380" s="19"/>
      <c r="Y380" s="19"/>
      <c r="Z380" s="33" t="str">
        <f>IF(LEN('ÚHRADOVÝ KATALOG VZP - ZP'!P384)&gt;0,UPPER('ÚHRADOVÝ KATALOG VZP - ZP'!P384),"")</f>
        <v/>
      </c>
      <c r="AA380" s="33"/>
      <c r="AB380" s="33" t="str">
        <f>IF(LEN('ÚHRADOVÝ KATALOG VZP - ZP'!K384)&gt;0,UPPER('ÚHRADOVÝ KATALOG VZP - ZP'!K384),"")</f>
        <v/>
      </c>
      <c r="AC380" s="19" t="str">
        <f>IF(LEN('ÚHRADOVÝ KATALOG VZP - ZP'!L384)&gt;0,UPPER('ÚHRADOVÝ KATALOG VZP - ZP'!L384),"")</f>
        <v/>
      </c>
      <c r="AD380" s="19" t="str">
        <f>IF(LEN('ÚHRADOVÝ KATALOG VZP - ZP'!J384)&gt;0,UPPER('ÚHRADOVÝ KATALOG VZP - ZP'!J384),"")</f>
        <v/>
      </c>
      <c r="AE380" s="33"/>
      <c r="AF380" s="33"/>
      <c r="AG380" s="33" t="str">
        <f>IF(LEN('ÚHRADOVÝ KATALOG VZP - ZP'!M384)&gt;0,UPPER('ÚHRADOVÝ KATALOG VZP - ZP'!M384),"")</f>
        <v/>
      </c>
      <c r="AH380" s="33"/>
      <c r="AI380" s="33"/>
      <c r="AJ380" s="33"/>
    </row>
    <row r="381" spans="1:36" s="18" customFormat="1" x14ac:dyDescent="0.2">
      <c r="A381" s="33" t="str">
        <f>IF('VZP - KONTROLA'!R385="NE",IF(LEN('ÚHRADOVÝ KATALOG VZP - ZP'!B385)=0,UPPER('ÚHRADOVÝ KATALOG VZP - ZP'!A385),UPPER('ÚHRADOVÝ KATALOG VZP - ZP'!B385)),"")</f>
        <v/>
      </c>
      <c r="B381" s="33" t="str">
        <f>IF(LEN('ÚHRADOVÝ KATALOG VZP - ZP'!C385)&gt;0,UPPER(SUBSTITUTE('ÚHRADOVÝ KATALOG VZP - ZP'!C385,CHAR(10)," ")),"")</f>
        <v/>
      </c>
      <c r="C381" s="33" t="str">
        <f>IF(LEN('ÚHRADOVÝ KATALOG VZP - ZP'!D385)&gt;0,UPPER(SUBSTITUTE('ÚHRADOVÝ KATALOG VZP - ZP'!D385,CHAR(10)," ")),"")</f>
        <v/>
      </c>
      <c r="D381" s="33" t="str">
        <f>IF(LEN('ÚHRADOVÝ KATALOG VZP - ZP'!F385)&gt;0,UPPER('ÚHRADOVÝ KATALOG VZP - ZP'!F385),"")</f>
        <v/>
      </c>
      <c r="E381" s="33" t="str">
        <f>IF(LEN('ÚHRADOVÝ KATALOG VZP - ZP'!E385)&gt;0,UPPER('ÚHRADOVÝ KATALOG VZP - ZP'!E385),"")</f>
        <v/>
      </c>
      <c r="F381" s="33" t="str">
        <f>IF(LEN('ÚHRADOVÝ KATALOG VZP - ZP'!G385)&gt;0,UPPER('ÚHRADOVÝ KATALOG VZP - ZP'!G385),"")</f>
        <v/>
      </c>
      <c r="G381" s="33" t="str">
        <f>IF(LEN('ÚHRADOVÝ KATALOG VZP - ZP'!H385)&gt;0,UPPER('ÚHRADOVÝ KATALOG VZP - ZP'!H385),"")</f>
        <v/>
      </c>
      <c r="H381" s="33" t="str">
        <f>IF(LEN('ÚHRADOVÝ KATALOG VZP - ZP'!I385)&gt;0,UPPER('ÚHRADOVÝ KATALOG VZP - ZP'!I385),"")</f>
        <v/>
      </c>
      <c r="I381" s="19" t="str">
        <f>IF(LEN(KL!N381)&gt;0,ROUND(UPPER(KL!N381),2),"")</f>
        <v/>
      </c>
      <c r="J381" s="19" t="str">
        <f>IF('ÚHRADOVÝ KATALOG VZP - ZP'!N385&gt;0,ROUND(UPPER('ÚHRADOVÝ KATALOG VZP - ZP'!N385),2),"")</f>
        <v/>
      </c>
      <c r="K381" s="19"/>
      <c r="L381" s="33"/>
      <c r="M381" s="33"/>
      <c r="N381" s="33"/>
      <c r="O381" s="19"/>
      <c r="P381" s="33"/>
      <c r="Q381" s="33"/>
      <c r="R381" s="33"/>
      <c r="S381" s="33"/>
      <c r="T381" s="33" t="str">
        <f>IF(LEN(KL!P381)&gt;0,UPPER(KL!P381),"")</f>
        <v/>
      </c>
      <c r="U381" s="33"/>
      <c r="V381" s="19"/>
      <c r="W381" s="33" t="str">
        <f>IF(LEN('ÚHRADOVÝ KATALOG VZP - ZP'!Q385)&gt;0,UPPER('ÚHRADOVÝ KATALOG VZP - ZP'!Q385),"")</f>
        <v/>
      </c>
      <c r="X381" s="19"/>
      <c r="Y381" s="19"/>
      <c r="Z381" s="33" t="str">
        <f>IF(LEN('ÚHRADOVÝ KATALOG VZP - ZP'!P385)&gt;0,UPPER('ÚHRADOVÝ KATALOG VZP - ZP'!P385),"")</f>
        <v/>
      </c>
      <c r="AA381" s="33"/>
      <c r="AB381" s="33" t="str">
        <f>IF(LEN('ÚHRADOVÝ KATALOG VZP - ZP'!K385)&gt;0,UPPER('ÚHRADOVÝ KATALOG VZP - ZP'!K385),"")</f>
        <v/>
      </c>
      <c r="AC381" s="19" t="str">
        <f>IF(LEN('ÚHRADOVÝ KATALOG VZP - ZP'!L385)&gt;0,UPPER('ÚHRADOVÝ KATALOG VZP - ZP'!L385),"")</f>
        <v/>
      </c>
      <c r="AD381" s="19" t="str">
        <f>IF(LEN('ÚHRADOVÝ KATALOG VZP - ZP'!J385)&gt;0,UPPER('ÚHRADOVÝ KATALOG VZP - ZP'!J385),"")</f>
        <v/>
      </c>
      <c r="AE381" s="33"/>
      <c r="AF381" s="33"/>
      <c r="AG381" s="33" t="str">
        <f>IF(LEN('ÚHRADOVÝ KATALOG VZP - ZP'!M385)&gt;0,UPPER('ÚHRADOVÝ KATALOG VZP - ZP'!M385),"")</f>
        <v/>
      </c>
      <c r="AH381" s="33"/>
      <c r="AI381" s="33"/>
      <c r="AJ381" s="33"/>
    </row>
    <row r="382" spans="1:36" s="18" customFormat="1" x14ac:dyDescent="0.2">
      <c r="A382" s="33" t="str">
        <f>IF('VZP - KONTROLA'!R386="NE",IF(LEN('ÚHRADOVÝ KATALOG VZP - ZP'!B386)=0,UPPER('ÚHRADOVÝ KATALOG VZP - ZP'!A386),UPPER('ÚHRADOVÝ KATALOG VZP - ZP'!B386)),"")</f>
        <v/>
      </c>
      <c r="B382" s="33" t="str">
        <f>IF(LEN('ÚHRADOVÝ KATALOG VZP - ZP'!C386)&gt;0,UPPER(SUBSTITUTE('ÚHRADOVÝ KATALOG VZP - ZP'!C386,CHAR(10)," ")),"")</f>
        <v/>
      </c>
      <c r="C382" s="33" t="str">
        <f>IF(LEN('ÚHRADOVÝ KATALOG VZP - ZP'!D386)&gt;0,UPPER(SUBSTITUTE('ÚHRADOVÝ KATALOG VZP - ZP'!D386,CHAR(10)," ")),"")</f>
        <v/>
      </c>
      <c r="D382" s="33" t="str">
        <f>IF(LEN('ÚHRADOVÝ KATALOG VZP - ZP'!F386)&gt;0,UPPER('ÚHRADOVÝ KATALOG VZP - ZP'!F386),"")</f>
        <v/>
      </c>
      <c r="E382" s="33" t="str">
        <f>IF(LEN('ÚHRADOVÝ KATALOG VZP - ZP'!E386)&gt;0,UPPER('ÚHRADOVÝ KATALOG VZP - ZP'!E386),"")</f>
        <v/>
      </c>
      <c r="F382" s="33" t="str">
        <f>IF(LEN('ÚHRADOVÝ KATALOG VZP - ZP'!G386)&gt;0,UPPER('ÚHRADOVÝ KATALOG VZP - ZP'!G386),"")</f>
        <v/>
      </c>
      <c r="G382" s="33" t="str">
        <f>IF(LEN('ÚHRADOVÝ KATALOG VZP - ZP'!H386)&gt;0,UPPER('ÚHRADOVÝ KATALOG VZP - ZP'!H386),"")</f>
        <v/>
      </c>
      <c r="H382" s="33" t="str">
        <f>IF(LEN('ÚHRADOVÝ KATALOG VZP - ZP'!I386)&gt;0,UPPER('ÚHRADOVÝ KATALOG VZP - ZP'!I386),"")</f>
        <v/>
      </c>
      <c r="I382" s="19" t="str">
        <f>IF(LEN(KL!N382)&gt;0,ROUND(UPPER(KL!N382),2),"")</f>
        <v/>
      </c>
      <c r="J382" s="19" t="str">
        <f>IF('ÚHRADOVÝ KATALOG VZP - ZP'!N386&gt;0,ROUND(UPPER('ÚHRADOVÝ KATALOG VZP - ZP'!N386),2),"")</f>
        <v/>
      </c>
      <c r="K382" s="19"/>
      <c r="L382" s="33"/>
      <c r="M382" s="33"/>
      <c r="N382" s="33"/>
      <c r="O382" s="19"/>
      <c r="P382" s="33"/>
      <c r="Q382" s="33"/>
      <c r="R382" s="33"/>
      <c r="S382" s="33"/>
      <c r="T382" s="33" t="str">
        <f>IF(LEN(KL!P382)&gt;0,UPPER(KL!P382),"")</f>
        <v/>
      </c>
      <c r="U382" s="33"/>
      <c r="V382" s="19"/>
      <c r="W382" s="33" t="str">
        <f>IF(LEN('ÚHRADOVÝ KATALOG VZP - ZP'!Q386)&gt;0,UPPER('ÚHRADOVÝ KATALOG VZP - ZP'!Q386),"")</f>
        <v/>
      </c>
      <c r="X382" s="19"/>
      <c r="Y382" s="19"/>
      <c r="Z382" s="33" t="str">
        <f>IF(LEN('ÚHRADOVÝ KATALOG VZP - ZP'!P386)&gt;0,UPPER('ÚHRADOVÝ KATALOG VZP - ZP'!P386),"")</f>
        <v/>
      </c>
      <c r="AA382" s="33"/>
      <c r="AB382" s="33" t="str">
        <f>IF(LEN('ÚHRADOVÝ KATALOG VZP - ZP'!K386)&gt;0,UPPER('ÚHRADOVÝ KATALOG VZP - ZP'!K386),"")</f>
        <v/>
      </c>
      <c r="AC382" s="19" t="str">
        <f>IF(LEN('ÚHRADOVÝ KATALOG VZP - ZP'!L386)&gt;0,UPPER('ÚHRADOVÝ KATALOG VZP - ZP'!L386),"")</f>
        <v/>
      </c>
      <c r="AD382" s="19" t="str">
        <f>IF(LEN('ÚHRADOVÝ KATALOG VZP - ZP'!J386)&gt;0,UPPER('ÚHRADOVÝ KATALOG VZP - ZP'!J386),"")</f>
        <v/>
      </c>
      <c r="AE382" s="33"/>
      <c r="AF382" s="33"/>
      <c r="AG382" s="33" t="str">
        <f>IF(LEN('ÚHRADOVÝ KATALOG VZP - ZP'!M386)&gt;0,UPPER('ÚHRADOVÝ KATALOG VZP - ZP'!M386),"")</f>
        <v/>
      </c>
      <c r="AH382" s="33"/>
      <c r="AI382" s="33"/>
      <c r="AJ382" s="33"/>
    </row>
    <row r="383" spans="1:36" s="18" customFormat="1" x14ac:dyDescent="0.2">
      <c r="A383" s="33" t="str">
        <f>IF('VZP - KONTROLA'!R387="NE",IF(LEN('ÚHRADOVÝ KATALOG VZP - ZP'!B387)=0,UPPER('ÚHRADOVÝ KATALOG VZP - ZP'!A387),UPPER('ÚHRADOVÝ KATALOG VZP - ZP'!B387)),"")</f>
        <v/>
      </c>
      <c r="B383" s="33" t="str">
        <f>IF(LEN('ÚHRADOVÝ KATALOG VZP - ZP'!C387)&gt;0,UPPER(SUBSTITUTE('ÚHRADOVÝ KATALOG VZP - ZP'!C387,CHAR(10)," ")),"")</f>
        <v/>
      </c>
      <c r="C383" s="33" t="str">
        <f>IF(LEN('ÚHRADOVÝ KATALOG VZP - ZP'!D387)&gt;0,UPPER(SUBSTITUTE('ÚHRADOVÝ KATALOG VZP - ZP'!D387,CHAR(10)," ")),"")</f>
        <v/>
      </c>
      <c r="D383" s="33" t="str">
        <f>IF(LEN('ÚHRADOVÝ KATALOG VZP - ZP'!F387)&gt;0,UPPER('ÚHRADOVÝ KATALOG VZP - ZP'!F387),"")</f>
        <v/>
      </c>
      <c r="E383" s="33" t="str">
        <f>IF(LEN('ÚHRADOVÝ KATALOG VZP - ZP'!E387)&gt;0,UPPER('ÚHRADOVÝ KATALOG VZP - ZP'!E387),"")</f>
        <v/>
      </c>
      <c r="F383" s="33" t="str">
        <f>IF(LEN('ÚHRADOVÝ KATALOG VZP - ZP'!G387)&gt;0,UPPER('ÚHRADOVÝ KATALOG VZP - ZP'!G387),"")</f>
        <v/>
      </c>
      <c r="G383" s="33" t="str">
        <f>IF(LEN('ÚHRADOVÝ KATALOG VZP - ZP'!H387)&gt;0,UPPER('ÚHRADOVÝ KATALOG VZP - ZP'!H387),"")</f>
        <v/>
      </c>
      <c r="H383" s="33" t="str">
        <f>IF(LEN('ÚHRADOVÝ KATALOG VZP - ZP'!I387)&gt;0,UPPER('ÚHRADOVÝ KATALOG VZP - ZP'!I387),"")</f>
        <v/>
      </c>
      <c r="I383" s="19" t="str">
        <f>IF(LEN(KL!N383)&gt;0,ROUND(UPPER(KL!N383),2),"")</f>
        <v/>
      </c>
      <c r="J383" s="19" t="str">
        <f>IF('ÚHRADOVÝ KATALOG VZP - ZP'!N387&gt;0,ROUND(UPPER('ÚHRADOVÝ KATALOG VZP - ZP'!N387),2),"")</f>
        <v/>
      </c>
      <c r="K383" s="19"/>
      <c r="L383" s="33"/>
      <c r="M383" s="33"/>
      <c r="N383" s="33"/>
      <c r="O383" s="19"/>
      <c r="P383" s="33"/>
      <c r="Q383" s="33"/>
      <c r="R383" s="33"/>
      <c r="S383" s="33"/>
      <c r="T383" s="33" t="str">
        <f>IF(LEN(KL!P383)&gt;0,UPPER(KL!P383),"")</f>
        <v/>
      </c>
      <c r="U383" s="33"/>
      <c r="V383" s="19"/>
      <c r="W383" s="33" t="str">
        <f>IF(LEN('ÚHRADOVÝ KATALOG VZP - ZP'!Q387)&gt;0,UPPER('ÚHRADOVÝ KATALOG VZP - ZP'!Q387),"")</f>
        <v/>
      </c>
      <c r="X383" s="19"/>
      <c r="Y383" s="19"/>
      <c r="Z383" s="33" t="str">
        <f>IF(LEN('ÚHRADOVÝ KATALOG VZP - ZP'!P387)&gt;0,UPPER('ÚHRADOVÝ KATALOG VZP - ZP'!P387),"")</f>
        <v/>
      </c>
      <c r="AA383" s="33"/>
      <c r="AB383" s="33" t="str">
        <f>IF(LEN('ÚHRADOVÝ KATALOG VZP - ZP'!K387)&gt;0,UPPER('ÚHRADOVÝ KATALOG VZP - ZP'!K387),"")</f>
        <v/>
      </c>
      <c r="AC383" s="19" t="str">
        <f>IF(LEN('ÚHRADOVÝ KATALOG VZP - ZP'!L387)&gt;0,UPPER('ÚHRADOVÝ KATALOG VZP - ZP'!L387),"")</f>
        <v/>
      </c>
      <c r="AD383" s="19" t="str">
        <f>IF(LEN('ÚHRADOVÝ KATALOG VZP - ZP'!J387)&gt;0,UPPER('ÚHRADOVÝ KATALOG VZP - ZP'!J387),"")</f>
        <v/>
      </c>
      <c r="AE383" s="33"/>
      <c r="AF383" s="33"/>
      <c r="AG383" s="33" t="str">
        <f>IF(LEN('ÚHRADOVÝ KATALOG VZP - ZP'!M387)&gt;0,UPPER('ÚHRADOVÝ KATALOG VZP - ZP'!M387),"")</f>
        <v/>
      </c>
      <c r="AH383" s="33"/>
      <c r="AI383" s="33"/>
      <c r="AJ383" s="33"/>
    </row>
    <row r="384" spans="1:36" s="18" customFormat="1" x14ac:dyDescent="0.2">
      <c r="A384" s="33" t="str">
        <f>IF('VZP - KONTROLA'!R388="NE",IF(LEN('ÚHRADOVÝ KATALOG VZP - ZP'!B388)=0,UPPER('ÚHRADOVÝ KATALOG VZP - ZP'!A388),UPPER('ÚHRADOVÝ KATALOG VZP - ZP'!B388)),"")</f>
        <v/>
      </c>
      <c r="B384" s="33" t="str">
        <f>IF(LEN('ÚHRADOVÝ KATALOG VZP - ZP'!C388)&gt;0,UPPER(SUBSTITUTE('ÚHRADOVÝ KATALOG VZP - ZP'!C388,CHAR(10)," ")),"")</f>
        <v/>
      </c>
      <c r="C384" s="33" t="str">
        <f>IF(LEN('ÚHRADOVÝ KATALOG VZP - ZP'!D388)&gt;0,UPPER(SUBSTITUTE('ÚHRADOVÝ KATALOG VZP - ZP'!D388,CHAR(10)," ")),"")</f>
        <v/>
      </c>
      <c r="D384" s="33" t="str">
        <f>IF(LEN('ÚHRADOVÝ KATALOG VZP - ZP'!F388)&gt;0,UPPER('ÚHRADOVÝ KATALOG VZP - ZP'!F388),"")</f>
        <v/>
      </c>
      <c r="E384" s="33" t="str">
        <f>IF(LEN('ÚHRADOVÝ KATALOG VZP - ZP'!E388)&gt;0,UPPER('ÚHRADOVÝ KATALOG VZP - ZP'!E388),"")</f>
        <v/>
      </c>
      <c r="F384" s="33" t="str">
        <f>IF(LEN('ÚHRADOVÝ KATALOG VZP - ZP'!G388)&gt;0,UPPER('ÚHRADOVÝ KATALOG VZP - ZP'!G388),"")</f>
        <v/>
      </c>
      <c r="G384" s="33" t="str">
        <f>IF(LEN('ÚHRADOVÝ KATALOG VZP - ZP'!H388)&gt;0,UPPER('ÚHRADOVÝ KATALOG VZP - ZP'!H388),"")</f>
        <v/>
      </c>
      <c r="H384" s="33" t="str">
        <f>IF(LEN('ÚHRADOVÝ KATALOG VZP - ZP'!I388)&gt;0,UPPER('ÚHRADOVÝ KATALOG VZP - ZP'!I388),"")</f>
        <v/>
      </c>
      <c r="I384" s="19" t="str">
        <f>IF(LEN(KL!N384)&gt;0,ROUND(UPPER(KL!N384),2),"")</f>
        <v/>
      </c>
      <c r="J384" s="19" t="str">
        <f>IF('ÚHRADOVÝ KATALOG VZP - ZP'!N388&gt;0,ROUND(UPPER('ÚHRADOVÝ KATALOG VZP - ZP'!N388),2),"")</f>
        <v/>
      </c>
      <c r="K384" s="19"/>
      <c r="L384" s="33"/>
      <c r="M384" s="33"/>
      <c r="N384" s="33"/>
      <c r="O384" s="19"/>
      <c r="P384" s="33"/>
      <c r="Q384" s="33"/>
      <c r="R384" s="33"/>
      <c r="S384" s="33"/>
      <c r="T384" s="33" t="str">
        <f>IF(LEN(KL!P384)&gt;0,UPPER(KL!P384),"")</f>
        <v/>
      </c>
      <c r="U384" s="33"/>
      <c r="V384" s="19"/>
      <c r="W384" s="33" t="str">
        <f>IF(LEN('ÚHRADOVÝ KATALOG VZP - ZP'!Q388)&gt;0,UPPER('ÚHRADOVÝ KATALOG VZP - ZP'!Q388),"")</f>
        <v/>
      </c>
      <c r="X384" s="19"/>
      <c r="Y384" s="19"/>
      <c r="Z384" s="33" t="str">
        <f>IF(LEN('ÚHRADOVÝ KATALOG VZP - ZP'!P388)&gt;0,UPPER('ÚHRADOVÝ KATALOG VZP - ZP'!P388),"")</f>
        <v/>
      </c>
      <c r="AA384" s="33"/>
      <c r="AB384" s="33" t="str">
        <f>IF(LEN('ÚHRADOVÝ KATALOG VZP - ZP'!K388)&gt;0,UPPER('ÚHRADOVÝ KATALOG VZP - ZP'!K388),"")</f>
        <v/>
      </c>
      <c r="AC384" s="19" t="str">
        <f>IF(LEN('ÚHRADOVÝ KATALOG VZP - ZP'!L388)&gt;0,UPPER('ÚHRADOVÝ KATALOG VZP - ZP'!L388),"")</f>
        <v/>
      </c>
      <c r="AD384" s="19" t="str">
        <f>IF(LEN('ÚHRADOVÝ KATALOG VZP - ZP'!J388)&gt;0,UPPER('ÚHRADOVÝ KATALOG VZP - ZP'!J388),"")</f>
        <v/>
      </c>
      <c r="AE384" s="33"/>
      <c r="AF384" s="33"/>
      <c r="AG384" s="33" t="str">
        <f>IF(LEN('ÚHRADOVÝ KATALOG VZP - ZP'!M388)&gt;0,UPPER('ÚHRADOVÝ KATALOG VZP - ZP'!M388),"")</f>
        <v/>
      </c>
      <c r="AH384" s="33"/>
      <c r="AI384" s="33"/>
      <c r="AJ384" s="33"/>
    </row>
    <row r="385" spans="1:36" s="18" customFormat="1" x14ac:dyDescent="0.2">
      <c r="A385" s="33" t="str">
        <f>IF('VZP - KONTROLA'!R389="NE",IF(LEN('ÚHRADOVÝ KATALOG VZP - ZP'!B389)=0,UPPER('ÚHRADOVÝ KATALOG VZP - ZP'!A389),UPPER('ÚHRADOVÝ KATALOG VZP - ZP'!B389)),"")</f>
        <v/>
      </c>
      <c r="B385" s="33" t="str">
        <f>IF(LEN('ÚHRADOVÝ KATALOG VZP - ZP'!C389)&gt;0,UPPER(SUBSTITUTE('ÚHRADOVÝ KATALOG VZP - ZP'!C389,CHAR(10)," ")),"")</f>
        <v/>
      </c>
      <c r="C385" s="33" t="str">
        <f>IF(LEN('ÚHRADOVÝ KATALOG VZP - ZP'!D389)&gt;0,UPPER(SUBSTITUTE('ÚHRADOVÝ KATALOG VZP - ZP'!D389,CHAR(10)," ")),"")</f>
        <v/>
      </c>
      <c r="D385" s="33" t="str">
        <f>IF(LEN('ÚHRADOVÝ KATALOG VZP - ZP'!F389)&gt;0,UPPER('ÚHRADOVÝ KATALOG VZP - ZP'!F389),"")</f>
        <v/>
      </c>
      <c r="E385" s="33" t="str">
        <f>IF(LEN('ÚHRADOVÝ KATALOG VZP - ZP'!E389)&gt;0,UPPER('ÚHRADOVÝ KATALOG VZP - ZP'!E389),"")</f>
        <v/>
      </c>
      <c r="F385" s="33" t="str">
        <f>IF(LEN('ÚHRADOVÝ KATALOG VZP - ZP'!G389)&gt;0,UPPER('ÚHRADOVÝ KATALOG VZP - ZP'!G389),"")</f>
        <v/>
      </c>
      <c r="G385" s="33" t="str">
        <f>IF(LEN('ÚHRADOVÝ KATALOG VZP - ZP'!H389)&gt;0,UPPER('ÚHRADOVÝ KATALOG VZP - ZP'!H389),"")</f>
        <v/>
      </c>
      <c r="H385" s="33" t="str">
        <f>IF(LEN('ÚHRADOVÝ KATALOG VZP - ZP'!I389)&gt;0,UPPER('ÚHRADOVÝ KATALOG VZP - ZP'!I389),"")</f>
        <v/>
      </c>
      <c r="I385" s="19" t="str">
        <f>IF(LEN(KL!N385)&gt;0,ROUND(UPPER(KL!N385),2),"")</f>
        <v/>
      </c>
      <c r="J385" s="19" t="str">
        <f>IF('ÚHRADOVÝ KATALOG VZP - ZP'!N389&gt;0,ROUND(UPPER('ÚHRADOVÝ KATALOG VZP - ZP'!N389),2),"")</f>
        <v/>
      </c>
      <c r="K385" s="19"/>
      <c r="L385" s="33"/>
      <c r="M385" s="33"/>
      <c r="N385" s="33"/>
      <c r="O385" s="19"/>
      <c r="P385" s="33"/>
      <c r="Q385" s="33"/>
      <c r="R385" s="33"/>
      <c r="S385" s="33"/>
      <c r="T385" s="33" t="str">
        <f>IF(LEN(KL!P385)&gt;0,UPPER(KL!P385),"")</f>
        <v/>
      </c>
      <c r="U385" s="33"/>
      <c r="V385" s="19"/>
      <c r="W385" s="33" t="str">
        <f>IF(LEN('ÚHRADOVÝ KATALOG VZP - ZP'!Q389)&gt;0,UPPER('ÚHRADOVÝ KATALOG VZP - ZP'!Q389),"")</f>
        <v/>
      </c>
      <c r="X385" s="19"/>
      <c r="Y385" s="19"/>
      <c r="Z385" s="33" t="str">
        <f>IF(LEN('ÚHRADOVÝ KATALOG VZP - ZP'!P389)&gt;0,UPPER('ÚHRADOVÝ KATALOG VZP - ZP'!P389),"")</f>
        <v/>
      </c>
      <c r="AA385" s="33"/>
      <c r="AB385" s="33" t="str">
        <f>IF(LEN('ÚHRADOVÝ KATALOG VZP - ZP'!K389)&gt;0,UPPER('ÚHRADOVÝ KATALOG VZP - ZP'!K389),"")</f>
        <v/>
      </c>
      <c r="AC385" s="19" t="str">
        <f>IF(LEN('ÚHRADOVÝ KATALOG VZP - ZP'!L389)&gt;0,UPPER('ÚHRADOVÝ KATALOG VZP - ZP'!L389),"")</f>
        <v/>
      </c>
      <c r="AD385" s="19" t="str">
        <f>IF(LEN('ÚHRADOVÝ KATALOG VZP - ZP'!J389)&gt;0,UPPER('ÚHRADOVÝ KATALOG VZP - ZP'!J389),"")</f>
        <v/>
      </c>
      <c r="AE385" s="33"/>
      <c r="AF385" s="33"/>
      <c r="AG385" s="33" t="str">
        <f>IF(LEN('ÚHRADOVÝ KATALOG VZP - ZP'!M389)&gt;0,UPPER('ÚHRADOVÝ KATALOG VZP - ZP'!M389),"")</f>
        <v/>
      </c>
      <c r="AH385" s="33"/>
      <c r="AI385" s="33"/>
      <c r="AJ385" s="33"/>
    </row>
    <row r="386" spans="1:36" s="18" customFormat="1" x14ac:dyDescent="0.2">
      <c r="A386" s="33" t="str">
        <f>IF('VZP - KONTROLA'!R390="NE",IF(LEN('ÚHRADOVÝ KATALOG VZP - ZP'!B390)=0,UPPER('ÚHRADOVÝ KATALOG VZP - ZP'!A390),UPPER('ÚHRADOVÝ KATALOG VZP - ZP'!B390)),"")</f>
        <v/>
      </c>
      <c r="B386" s="33" t="str">
        <f>IF(LEN('ÚHRADOVÝ KATALOG VZP - ZP'!C390)&gt;0,UPPER(SUBSTITUTE('ÚHRADOVÝ KATALOG VZP - ZP'!C390,CHAR(10)," ")),"")</f>
        <v/>
      </c>
      <c r="C386" s="33" t="str">
        <f>IF(LEN('ÚHRADOVÝ KATALOG VZP - ZP'!D390)&gt;0,UPPER(SUBSTITUTE('ÚHRADOVÝ KATALOG VZP - ZP'!D390,CHAR(10)," ")),"")</f>
        <v/>
      </c>
      <c r="D386" s="33" t="str">
        <f>IF(LEN('ÚHRADOVÝ KATALOG VZP - ZP'!F390)&gt;0,UPPER('ÚHRADOVÝ KATALOG VZP - ZP'!F390),"")</f>
        <v/>
      </c>
      <c r="E386" s="33" t="str">
        <f>IF(LEN('ÚHRADOVÝ KATALOG VZP - ZP'!E390)&gt;0,UPPER('ÚHRADOVÝ KATALOG VZP - ZP'!E390),"")</f>
        <v/>
      </c>
      <c r="F386" s="33" t="str">
        <f>IF(LEN('ÚHRADOVÝ KATALOG VZP - ZP'!G390)&gt;0,UPPER('ÚHRADOVÝ KATALOG VZP - ZP'!G390),"")</f>
        <v/>
      </c>
      <c r="G386" s="33" t="str">
        <f>IF(LEN('ÚHRADOVÝ KATALOG VZP - ZP'!H390)&gt;0,UPPER('ÚHRADOVÝ KATALOG VZP - ZP'!H390),"")</f>
        <v/>
      </c>
      <c r="H386" s="33" t="str">
        <f>IF(LEN('ÚHRADOVÝ KATALOG VZP - ZP'!I390)&gt;0,UPPER('ÚHRADOVÝ KATALOG VZP - ZP'!I390),"")</f>
        <v/>
      </c>
      <c r="I386" s="19" t="str">
        <f>IF(LEN(KL!N386)&gt;0,ROUND(UPPER(KL!N386),2),"")</f>
        <v/>
      </c>
      <c r="J386" s="19" t="str">
        <f>IF('ÚHRADOVÝ KATALOG VZP - ZP'!N390&gt;0,ROUND(UPPER('ÚHRADOVÝ KATALOG VZP - ZP'!N390),2),"")</f>
        <v/>
      </c>
      <c r="K386" s="19"/>
      <c r="L386" s="33"/>
      <c r="M386" s="33"/>
      <c r="N386" s="33"/>
      <c r="O386" s="19"/>
      <c r="P386" s="33"/>
      <c r="Q386" s="33"/>
      <c r="R386" s="33"/>
      <c r="S386" s="33"/>
      <c r="T386" s="33" t="str">
        <f>IF(LEN(KL!P386)&gt;0,UPPER(KL!P386),"")</f>
        <v/>
      </c>
      <c r="U386" s="33"/>
      <c r="V386" s="19"/>
      <c r="W386" s="33" t="str">
        <f>IF(LEN('ÚHRADOVÝ KATALOG VZP - ZP'!Q390)&gt;0,UPPER('ÚHRADOVÝ KATALOG VZP - ZP'!Q390),"")</f>
        <v/>
      </c>
      <c r="X386" s="19"/>
      <c r="Y386" s="19"/>
      <c r="Z386" s="33" t="str">
        <f>IF(LEN('ÚHRADOVÝ KATALOG VZP - ZP'!P390)&gt;0,UPPER('ÚHRADOVÝ KATALOG VZP - ZP'!P390),"")</f>
        <v/>
      </c>
      <c r="AA386" s="33"/>
      <c r="AB386" s="33" t="str">
        <f>IF(LEN('ÚHRADOVÝ KATALOG VZP - ZP'!K390)&gt;0,UPPER('ÚHRADOVÝ KATALOG VZP - ZP'!K390),"")</f>
        <v/>
      </c>
      <c r="AC386" s="19" t="str">
        <f>IF(LEN('ÚHRADOVÝ KATALOG VZP - ZP'!L390)&gt;0,UPPER('ÚHRADOVÝ KATALOG VZP - ZP'!L390),"")</f>
        <v/>
      </c>
      <c r="AD386" s="19" t="str">
        <f>IF(LEN('ÚHRADOVÝ KATALOG VZP - ZP'!J390)&gt;0,UPPER('ÚHRADOVÝ KATALOG VZP - ZP'!J390),"")</f>
        <v/>
      </c>
      <c r="AE386" s="33"/>
      <c r="AF386" s="33"/>
      <c r="AG386" s="33" t="str">
        <f>IF(LEN('ÚHRADOVÝ KATALOG VZP - ZP'!M390)&gt;0,UPPER('ÚHRADOVÝ KATALOG VZP - ZP'!M390),"")</f>
        <v/>
      </c>
      <c r="AH386" s="33"/>
      <c r="AI386" s="33"/>
      <c r="AJ386" s="33"/>
    </row>
    <row r="387" spans="1:36" s="18" customFormat="1" x14ac:dyDescent="0.2">
      <c r="A387" s="33" t="str">
        <f>IF('VZP - KONTROLA'!R391="NE",IF(LEN('ÚHRADOVÝ KATALOG VZP - ZP'!B391)=0,UPPER('ÚHRADOVÝ KATALOG VZP - ZP'!A391),UPPER('ÚHRADOVÝ KATALOG VZP - ZP'!B391)),"")</f>
        <v/>
      </c>
      <c r="B387" s="33" t="str">
        <f>IF(LEN('ÚHRADOVÝ KATALOG VZP - ZP'!C391)&gt;0,UPPER(SUBSTITUTE('ÚHRADOVÝ KATALOG VZP - ZP'!C391,CHAR(10)," ")),"")</f>
        <v/>
      </c>
      <c r="C387" s="33" t="str">
        <f>IF(LEN('ÚHRADOVÝ KATALOG VZP - ZP'!D391)&gt;0,UPPER(SUBSTITUTE('ÚHRADOVÝ KATALOG VZP - ZP'!D391,CHAR(10)," ")),"")</f>
        <v/>
      </c>
      <c r="D387" s="33" t="str">
        <f>IF(LEN('ÚHRADOVÝ KATALOG VZP - ZP'!F391)&gt;0,UPPER('ÚHRADOVÝ KATALOG VZP - ZP'!F391),"")</f>
        <v/>
      </c>
      <c r="E387" s="33" t="str">
        <f>IF(LEN('ÚHRADOVÝ KATALOG VZP - ZP'!E391)&gt;0,UPPER('ÚHRADOVÝ KATALOG VZP - ZP'!E391),"")</f>
        <v/>
      </c>
      <c r="F387" s="33" t="str">
        <f>IF(LEN('ÚHRADOVÝ KATALOG VZP - ZP'!G391)&gt;0,UPPER('ÚHRADOVÝ KATALOG VZP - ZP'!G391),"")</f>
        <v/>
      </c>
      <c r="G387" s="33" t="str">
        <f>IF(LEN('ÚHRADOVÝ KATALOG VZP - ZP'!H391)&gt;0,UPPER('ÚHRADOVÝ KATALOG VZP - ZP'!H391),"")</f>
        <v/>
      </c>
      <c r="H387" s="33" t="str">
        <f>IF(LEN('ÚHRADOVÝ KATALOG VZP - ZP'!I391)&gt;0,UPPER('ÚHRADOVÝ KATALOG VZP - ZP'!I391),"")</f>
        <v/>
      </c>
      <c r="I387" s="19" t="str">
        <f>IF(LEN(KL!N387)&gt;0,ROUND(UPPER(KL!N387),2),"")</f>
        <v/>
      </c>
      <c r="J387" s="19" t="str">
        <f>IF('ÚHRADOVÝ KATALOG VZP - ZP'!N391&gt;0,ROUND(UPPER('ÚHRADOVÝ KATALOG VZP - ZP'!N391),2),"")</f>
        <v/>
      </c>
      <c r="K387" s="19"/>
      <c r="L387" s="33"/>
      <c r="M387" s="33"/>
      <c r="N387" s="33"/>
      <c r="O387" s="19"/>
      <c r="P387" s="33"/>
      <c r="Q387" s="33"/>
      <c r="R387" s="33"/>
      <c r="S387" s="33"/>
      <c r="T387" s="33" t="str">
        <f>IF(LEN(KL!P387)&gt;0,UPPER(KL!P387),"")</f>
        <v/>
      </c>
      <c r="U387" s="33"/>
      <c r="V387" s="19"/>
      <c r="W387" s="33" t="str">
        <f>IF(LEN('ÚHRADOVÝ KATALOG VZP - ZP'!Q391)&gt;0,UPPER('ÚHRADOVÝ KATALOG VZP - ZP'!Q391),"")</f>
        <v/>
      </c>
      <c r="X387" s="19"/>
      <c r="Y387" s="19"/>
      <c r="Z387" s="33" t="str">
        <f>IF(LEN('ÚHRADOVÝ KATALOG VZP - ZP'!P391)&gt;0,UPPER('ÚHRADOVÝ KATALOG VZP - ZP'!P391),"")</f>
        <v/>
      </c>
      <c r="AA387" s="33"/>
      <c r="AB387" s="33" t="str">
        <f>IF(LEN('ÚHRADOVÝ KATALOG VZP - ZP'!K391)&gt;0,UPPER('ÚHRADOVÝ KATALOG VZP - ZP'!K391),"")</f>
        <v/>
      </c>
      <c r="AC387" s="19" t="str">
        <f>IF(LEN('ÚHRADOVÝ KATALOG VZP - ZP'!L391)&gt;0,UPPER('ÚHRADOVÝ KATALOG VZP - ZP'!L391),"")</f>
        <v/>
      </c>
      <c r="AD387" s="19" t="str">
        <f>IF(LEN('ÚHRADOVÝ KATALOG VZP - ZP'!J391)&gt;0,UPPER('ÚHRADOVÝ KATALOG VZP - ZP'!J391),"")</f>
        <v/>
      </c>
      <c r="AE387" s="33"/>
      <c r="AF387" s="33"/>
      <c r="AG387" s="33" t="str">
        <f>IF(LEN('ÚHRADOVÝ KATALOG VZP - ZP'!M391)&gt;0,UPPER('ÚHRADOVÝ KATALOG VZP - ZP'!M391),"")</f>
        <v/>
      </c>
      <c r="AH387" s="33"/>
      <c r="AI387" s="33"/>
      <c r="AJ387" s="33"/>
    </row>
    <row r="388" spans="1:36" s="18" customFormat="1" x14ac:dyDescent="0.2">
      <c r="A388" s="33" t="str">
        <f>IF('VZP - KONTROLA'!R392="NE",IF(LEN('ÚHRADOVÝ KATALOG VZP - ZP'!B392)=0,UPPER('ÚHRADOVÝ KATALOG VZP - ZP'!A392),UPPER('ÚHRADOVÝ KATALOG VZP - ZP'!B392)),"")</f>
        <v/>
      </c>
      <c r="B388" s="33" t="str">
        <f>IF(LEN('ÚHRADOVÝ KATALOG VZP - ZP'!C392)&gt;0,UPPER(SUBSTITUTE('ÚHRADOVÝ KATALOG VZP - ZP'!C392,CHAR(10)," ")),"")</f>
        <v/>
      </c>
      <c r="C388" s="33" t="str">
        <f>IF(LEN('ÚHRADOVÝ KATALOG VZP - ZP'!D392)&gt;0,UPPER(SUBSTITUTE('ÚHRADOVÝ KATALOG VZP - ZP'!D392,CHAR(10)," ")),"")</f>
        <v/>
      </c>
      <c r="D388" s="33" t="str">
        <f>IF(LEN('ÚHRADOVÝ KATALOG VZP - ZP'!F392)&gt;0,UPPER('ÚHRADOVÝ KATALOG VZP - ZP'!F392),"")</f>
        <v/>
      </c>
      <c r="E388" s="33" t="str">
        <f>IF(LEN('ÚHRADOVÝ KATALOG VZP - ZP'!E392)&gt;0,UPPER('ÚHRADOVÝ KATALOG VZP - ZP'!E392),"")</f>
        <v/>
      </c>
      <c r="F388" s="33" t="str">
        <f>IF(LEN('ÚHRADOVÝ KATALOG VZP - ZP'!G392)&gt;0,UPPER('ÚHRADOVÝ KATALOG VZP - ZP'!G392),"")</f>
        <v/>
      </c>
      <c r="G388" s="33" t="str">
        <f>IF(LEN('ÚHRADOVÝ KATALOG VZP - ZP'!H392)&gt;0,UPPER('ÚHRADOVÝ KATALOG VZP - ZP'!H392),"")</f>
        <v/>
      </c>
      <c r="H388" s="33" t="str">
        <f>IF(LEN('ÚHRADOVÝ KATALOG VZP - ZP'!I392)&gt;0,UPPER('ÚHRADOVÝ KATALOG VZP - ZP'!I392),"")</f>
        <v/>
      </c>
      <c r="I388" s="19" t="str">
        <f>IF(LEN(KL!N388)&gt;0,ROUND(UPPER(KL!N388),2),"")</f>
        <v/>
      </c>
      <c r="J388" s="19" t="str">
        <f>IF('ÚHRADOVÝ KATALOG VZP - ZP'!N392&gt;0,ROUND(UPPER('ÚHRADOVÝ KATALOG VZP - ZP'!N392),2),"")</f>
        <v/>
      </c>
      <c r="K388" s="19"/>
      <c r="L388" s="33"/>
      <c r="M388" s="33"/>
      <c r="N388" s="33"/>
      <c r="O388" s="19"/>
      <c r="P388" s="33"/>
      <c r="Q388" s="33"/>
      <c r="R388" s="33"/>
      <c r="S388" s="33"/>
      <c r="T388" s="33" t="str">
        <f>IF(LEN(KL!P388)&gt;0,UPPER(KL!P388),"")</f>
        <v/>
      </c>
      <c r="U388" s="33"/>
      <c r="V388" s="19"/>
      <c r="W388" s="33" t="str">
        <f>IF(LEN('ÚHRADOVÝ KATALOG VZP - ZP'!Q392)&gt;0,UPPER('ÚHRADOVÝ KATALOG VZP - ZP'!Q392),"")</f>
        <v/>
      </c>
      <c r="X388" s="19"/>
      <c r="Y388" s="19"/>
      <c r="Z388" s="33" t="str">
        <f>IF(LEN('ÚHRADOVÝ KATALOG VZP - ZP'!P392)&gt;0,UPPER('ÚHRADOVÝ KATALOG VZP - ZP'!P392),"")</f>
        <v/>
      </c>
      <c r="AA388" s="33"/>
      <c r="AB388" s="33" t="str">
        <f>IF(LEN('ÚHRADOVÝ KATALOG VZP - ZP'!K392)&gt;0,UPPER('ÚHRADOVÝ KATALOG VZP - ZP'!K392),"")</f>
        <v/>
      </c>
      <c r="AC388" s="19" t="str">
        <f>IF(LEN('ÚHRADOVÝ KATALOG VZP - ZP'!L392)&gt;0,UPPER('ÚHRADOVÝ KATALOG VZP - ZP'!L392),"")</f>
        <v/>
      </c>
      <c r="AD388" s="19" t="str">
        <f>IF(LEN('ÚHRADOVÝ KATALOG VZP - ZP'!J392)&gt;0,UPPER('ÚHRADOVÝ KATALOG VZP - ZP'!J392),"")</f>
        <v/>
      </c>
      <c r="AE388" s="33"/>
      <c r="AF388" s="33"/>
      <c r="AG388" s="33" t="str">
        <f>IF(LEN('ÚHRADOVÝ KATALOG VZP - ZP'!M392)&gt;0,UPPER('ÚHRADOVÝ KATALOG VZP - ZP'!M392),"")</f>
        <v/>
      </c>
      <c r="AH388" s="33"/>
      <c r="AI388" s="33"/>
      <c r="AJ388" s="33"/>
    </row>
    <row r="389" spans="1:36" s="18" customFormat="1" x14ac:dyDescent="0.2">
      <c r="A389" s="33" t="str">
        <f>IF('VZP - KONTROLA'!R393="NE",IF(LEN('ÚHRADOVÝ KATALOG VZP - ZP'!B393)=0,UPPER('ÚHRADOVÝ KATALOG VZP - ZP'!A393),UPPER('ÚHRADOVÝ KATALOG VZP - ZP'!B393)),"")</f>
        <v/>
      </c>
      <c r="B389" s="33" t="str">
        <f>IF(LEN('ÚHRADOVÝ KATALOG VZP - ZP'!C393)&gt;0,UPPER(SUBSTITUTE('ÚHRADOVÝ KATALOG VZP - ZP'!C393,CHAR(10)," ")),"")</f>
        <v/>
      </c>
      <c r="C389" s="33" t="str">
        <f>IF(LEN('ÚHRADOVÝ KATALOG VZP - ZP'!D393)&gt;0,UPPER(SUBSTITUTE('ÚHRADOVÝ KATALOG VZP - ZP'!D393,CHAR(10)," ")),"")</f>
        <v/>
      </c>
      <c r="D389" s="33" t="str">
        <f>IF(LEN('ÚHRADOVÝ KATALOG VZP - ZP'!F393)&gt;0,UPPER('ÚHRADOVÝ KATALOG VZP - ZP'!F393),"")</f>
        <v/>
      </c>
      <c r="E389" s="33" t="str">
        <f>IF(LEN('ÚHRADOVÝ KATALOG VZP - ZP'!E393)&gt;0,UPPER('ÚHRADOVÝ KATALOG VZP - ZP'!E393),"")</f>
        <v/>
      </c>
      <c r="F389" s="33" t="str">
        <f>IF(LEN('ÚHRADOVÝ KATALOG VZP - ZP'!G393)&gt;0,UPPER('ÚHRADOVÝ KATALOG VZP - ZP'!G393),"")</f>
        <v/>
      </c>
      <c r="G389" s="33" t="str">
        <f>IF(LEN('ÚHRADOVÝ KATALOG VZP - ZP'!H393)&gt;0,UPPER('ÚHRADOVÝ KATALOG VZP - ZP'!H393),"")</f>
        <v/>
      </c>
      <c r="H389" s="33" t="str">
        <f>IF(LEN('ÚHRADOVÝ KATALOG VZP - ZP'!I393)&gt;0,UPPER('ÚHRADOVÝ KATALOG VZP - ZP'!I393),"")</f>
        <v/>
      </c>
      <c r="I389" s="19" t="str">
        <f>IF(LEN(KL!N389)&gt;0,ROUND(UPPER(KL!N389),2),"")</f>
        <v/>
      </c>
      <c r="J389" s="19" t="str">
        <f>IF('ÚHRADOVÝ KATALOG VZP - ZP'!N393&gt;0,ROUND(UPPER('ÚHRADOVÝ KATALOG VZP - ZP'!N393),2),"")</f>
        <v/>
      </c>
      <c r="K389" s="19"/>
      <c r="L389" s="33"/>
      <c r="M389" s="33"/>
      <c r="N389" s="33"/>
      <c r="O389" s="19"/>
      <c r="P389" s="33"/>
      <c r="Q389" s="33"/>
      <c r="R389" s="33"/>
      <c r="S389" s="33"/>
      <c r="T389" s="33" t="str">
        <f>IF(LEN(KL!P389)&gt;0,UPPER(KL!P389),"")</f>
        <v/>
      </c>
      <c r="U389" s="33"/>
      <c r="V389" s="19"/>
      <c r="W389" s="33" t="str">
        <f>IF(LEN('ÚHRADOVÝ KATALOG VZP - ZP'!Q393)&gt;0,UPPER('ÚHRADOVÝ KATALOG VZP - ZP'!Q393),"")</f>
        <v/>
      </c>
      <c r="X389" s="19"/>
      <c r="Y389" s="19"/>
      <c r="Z389" s="33" t="str">
        <f>IF(LEN('ÚHRADOVÝ KATALOG VZP - ZP'!P393)&gt;0,UPPER('ÚHRADOVÝ KATALOG VZP - ZP'!P393),"")</f>
        <v/>
      </c>
      <c r="AA389" s="33"/>
      <c r="AB389" s="33" t="str">
        <f>IF(LEN('ÚHRADOVÝ KATALOG VZP - ZP'!K393)&gt;0,UPPER('ÚHRADOVÝ KATALOG VZP - ZP'!K393),"")</f>
        <v/>
      </c>
      <c r="AC389" s="19" t="str">
        <f>IF(LEN('ÚHRADOVÝ KATALOG VZP - ZP'!L393)&gt;0,UPPER('ÚHRADOVÝ KATALOG VZP - ZP'!L393),"")</f>
        <v/>
      </c>
      <c r="AD389" s="19" t="str">
        <f>IF(LEN('ÚHRADOVÝ KATALOG VZP - ZP'!J393)&gt;0,UPPER('ÚHRADOVÝ KATALOG VZP - ZP'!J393),"")</f>
        <v/>
      </c>
      <c r="AE389" s="33"/>
      <c r="AF389" s="33"/>
      <c r="AG389" s="33" t="str">
        <f>IF(LEN('ÚHRADOVÝ KATALOG VZP - ZP'!M393)&gt;0,UPPER('ÚHRADOVÝ KATALOG VZP - ZP'!M393),"")</f>
        <v/>
      </c>
      <c r="AH389" s="33"/>
      <c r="AI389" s="33"/>
      <c r="AJ389" s="33"/>
    </row>
    <row r="390" spans="1:36" s="18" customFormat="1" x14ac:dyDescent="0.2">
      <c r="A390" s="33" t="str">
        <f>IF('VZP - KONTROLA'!R394="NE",IF(LEN('ÚHRADOVÝ KATALOG VZP - ZP'!B394)=0,UPPER('ÚHRADOVÝ KATALOG VZP - ZP'!A394),UPPER('ÚHRADOVÝ KATALOG VZP - ZP'!B394)),"")</f>
        <v/>
      </c>
      <c r="B390" s="33" t="str">
        <f>IF(LEN('ÚHRADOVÝ KATALOG VZP - ZP'!C394)&gt;0,UPPER(SUBSTITUTE('ÚHRADOVÝ KATALOG VZP - ZP'!C394,CHAR(10)," ")),"")</f>
        <v/>
      </c>
      <c r="C390" s="33" t="str">
        <f>IF(LEN('ÚHRADOVÝ KATALOG VZP - ZP'!D394)&gt;0,UPPER(SUBSTITUTE('ÚHRADOVÝ KATALOG VZP - ZP'!D394,CHAR(10)," ")),"")</f>
        <v/>
      </c>
      <c r="D390" s="33" t="str">
        <f>IF(LEN('ÚHRADOVÝ KATALOG VZP - ZP'!F394)&gt;0,UPPER('ÚHRADOVÝ KATALOG VZP - ZP'!F394),"")</f>
        <v/>
      </c>
      <c r="E390" s="33" t="str">
        <f>IF(LEN('ÚHRADOVÝ KATALOG VZP - ZP'!E394)&gt;0,UPPER('ÚHRADOVÝ KATALOG VZP - ZP'!E394),"")</f>
        <v/>
      </c>
      <c r="F390" s="33" t="str">
        <f>IF(LEN('ÚHRADOVÝ KATALOG VZP - ZP'!G394)&gt;0,UPPER('ÚHRADOVÝ KATALOG VZP - ZP'!G394),"")</f>
        <v/>
      </c>
      <c r="G390" s="33" t="str">
        <f>IF(LEN('ÚHRADOVÝ KATALOG VZP - ZP'!H394)&gt;0,UPPER('ÚHRADOVÝ KATALOG VZP - ZP'!H394),"")</f>
        <v/>
      </c>
      <c r="H390" s="33" t="str">
        <f>IF(LEN('ÚHRADOVÝ KATALOG VZP - ZP'!I394)&gt;0,UPPER('ÚHRADOVÝ KATALOG VZP - ZP'!I394),"")</f>
        <v/>
      </c>
      <c r="I390" s="19" t="str">
        <f>IF(LEN(KL!N390)&gt;0,ROUND(UPPER(KL!N390),2),"")</f>
        <v/>
      </c>
      <c r="J390" s="19" t="str">
        <f>IF('ÚHRADOVÝ KATALOG VZP - ZP'!N394&gt;0,ROUND(UPPER('ÚHRADOVÝ KATALOG VZP - ZP'!N394),2),"")</f>
        <v/>
      </c>
      <c r="K390" s="19"/>
      <c r="L390" s="33"/>
      <c r="M390" s="33"/>
      <c r="N390" s="33"/>
      <c r="O390" s="19"/>
      <c r="P390" s="33"/>
      <c r="Q390" s="33"/>
      <c r="R390" s="33"/>
      <c r="S390" s="33"/>
      <c r="T390" s="33" t="str">
        <f>IF(LEN(KL!P390)&gt;0,UPPER(KL!P390),"")</f>
        <v/>
      </c>
      <c r="U390" s="33"/>
      <c r="V390" s="19"/>
      <c r="W390" s="33" t="str">
        <f>IF(LEN('ÚHRADOVÝ KATALOG VZP - ZP'!Q394)&gt;0,UPPER('ÚHRADOVÝ KATALOG VZP - ZP'!Q394),"")</f>
        <v/>
      </c>
      <c r="X390" s="19"/>
      <c r="Y390" s="19"/>
      <c r="Z390" s="33" t="str">
        <f>IF(LEN('ÚHRADOVÝ KATALOG VZP - ZP'!P394)&gt;0,UPPER('ÚHRADOVÝ KATALOG VZP - ZP'!P394),"")</f>
        <v/>
      </c>
      <c r="AA390" s="33"/>
      <c r="AB390" s="33" t="str">
        <f>IF(LEN('ÚHRADOVÝ KATALOG VZP - ZP'!K394)&gt;0,UPPER('ÚHRADOVÝ KATALOG VZP - ZP'!K394),"")</f>
        <v/>
      </c>
      <c r="AC390" s="19" t="str">
        <f>IF(LEN('ÚHRADOVÝ KATALOG VZP - ZP'!L394)&gt;0,UPPER('ÚHRADOVÝ KATALOG VZP - ZP'!L394),"")</f>
        <v/>
      </c>
      <c r="AD390" s="19" t="str">
        <f>IF(LEN('ÚHRADOVÝ KATALOG VZP - ZP'!J394)&gt;0,UPPER('ÚHRADOVÝ KATALOG VZP - ZP'!J394),"")</f>
        <v/>
      </c>
      <c r="AE390" s="33"/>
      <c r="AF390" s="33"/>
      <c r="AG390" s="33" t="str">
        <f>IF(LEN('ÚHRADOVÝ KATALOG VZP - ZP'!M394)&gt;0,UPPER('ÚHRADOVÝ KATALOG VZP - ZP'!M394),"")</f>
        <v/>
      </c>
      <c r="AH390" s="33"/>
      <c r="AI390" s="33"/>
      <c r="AJ390" s="33"/>
    </row>
    <row r="391" spans="1:36" s="18" customFormat="1" x14ac:dyDescent="0.2">
      <c r="A391" s="33" t="str">
        <f>IF('VZP - KONTROLA'!R395="NE",IF(LEN('ÚHRADOVÝ KATALOG VZP - ZP'!B395)=0,UPPER('ÚHRADOVÝ KATALOG VZP - ZP'!A395),UPPER('ÚHRADOVÝ KATALOG VZP - ZP'!B395)),"")</f>
        <v/>
      </c>
      <c r="B391" s="33" t="str">
        <f>IF(LEN('ÚHRADOVÝ KATALOG VZP - ZP'!C395)&gt;0,UPPER(SUBSTITUTE('ÚHRADOVÝ KATALOG VZP - ZP'!C395,CHAR(10)," ")),"")</f>
        <v/>
      </c>
      <c r="C391" s="33" t="str">
        <f>IF(LEN('ÚHRADOVÝ KATALOG VZP - ZP'!D395)&gt;0,UPPER(SUBSTITUTE('ÚHRADOVÝ KATALOG VZP - ZP'!D395,CHAR(10)," ")),"")</f>
        <v/>
      </c>
      <c r="D391" s="33" t="str">
        <f>IF(LEN('ÚHRADOVÝ KATALOG VZP - ZP'!F395)&gt;0,UPPER('ÚHRADOVÝ KATALOG VZP - ZP'!F395),"")</f>
        <v/>
      </c>
      <c r="E391" s="33" t="str">
        <f>IF(LEN('ÚHRADOVÝ KATALOG VZP - ZP'!E395)&gt;0,UPPER('ÚHRADOVÝ KATALOG VZP - ZP'!E395),"")</f>
        <v/>
      </c>
      <c r="F391" s="33" t="str">
        <f>IF(LEN('ÚHRADOVÝ KATALOG VZP - ZP'!G395)&gt;0,UPPER('ÚHRADOVÝ KATALOG VZP - ZP'!G395),"")</f>
        <v/>
      </c>
      <c r="G391" s="33" t="str">
        <f>IF(LEN('ÚHRADOVÝ KATALOG VZP - ZP'!H395)&gt;0,UPPER('ÚHRADOVÝ KATALOG VZP - ZP'!H395),"")</f>
        <v/>
      </c>
      <c r="H391" s="33" t="str">
        <f>IF(LEN('ÚHRADOVÝ KATALOG VZP - ZP'!I395)&gt;0,UPPER('ÚHRADOVÝ KATALOG VZP - ZP'!I395),"")</f>
        <v/>
      </c>
      <c r="I391" s="19" t="str">
        <f>IF(LEN(KL!N391)&gt;0,ROUND(UPPER(KL!N391),2),"")</f>
        <v/>
      </c>
      <c r="J391" s="19" t="str">
        <f>IF('ÚHRADOVÝ KATALOG VZP - ZP'!N395&gt;0,ROUND(UPPER('ÚHRADOVÝ KATALOG VZP - ZP'!N395),2),"")</f>
        <v/>
      </c>
      <c r="K391" s="19"/>
      <c r="L391" s="33"/>
      <c r="M391" s="33"/>
      <c r="N391" s="33"/>
      <c r="O391" s="19"/>
      <c r="P391" s="33"/>
      <c r="Q391" s="33"/>
      <c r="R391" s="33"/>
      <c r="S391" s="33"/>
      <c r="T391" s="33" t="str">
        <f>IF(LEN(KL!P391)&gt;0,UPPER(KL!P391),"")</f>
        <v/>
      </c>
      <c r="U391" s="33"/>
      <c r="V391" s="19"/>
      <c r="W391" s="33" t="str">
        <f>IF(LEN('ÚHRADOVÝ KATALOG VZP - ZP'!Q395)&gt;0,UPPER('ÚHRADOVÝ KATALOG VZP - ZP'!Q395),"")</f>
        <v/>
      </c>
      <c r="X391" s="19"/>
      <c r="Y391" s="19"/>
      <c r="Z391" s="33" t="str">
        <f>IF(LEN('ÚHRADOVÝ KATALOG VZP - ZP'!P395)&gt;0,UPPER('ÚHRADOVÝ KATALOG VZP - ZP'!P395),"")</f>
        <v/>
      </c>
      <c r="AA391" s="33"/>
      <c r="AB391" s="33" t="str">
        <f>IF(LEN('ÚHRADOVÝ KATALOG VZP - ZP'!K395)&gt;0,UPPER('ÚHRADOVÝ KATALOG VZP - ZP'!K395),"")</f>
        <v/>
      </c>
      <c r="AC391" s="19" t="str">
        <f>IF(LEN('ÚHRADOVÝ KATALOG VZP - ZP'!L395)&gt;0,UPPER('ÚHRADOVÝ KATALOG VZP - ZP'!L395),"")</f>
        <v/>
      </c>
      <c r="AD391" s="19" t="str">
        <f>IF(LEN('ÚHRADOVÝ KATALOG VZP - ZP'!J395)&gt;0,UPPER('ÚHRADOVÝ KATALOG VZP - ZP'!J395),"")</f>
        <v/>
      </c>
      <c r="AE391" s="33"/>
      <c r="AF391" s="33"/>
      <c r="AG391" s="33" t="str">
        <f>IF(LEN('ÚHRADOVÝ KATALOG VZP - ZP'!M395)&gt;0,UPPER('ÚHRADOVÝ KATALOG VZP - ZP'!M395),"")</f>
        <v/>
      </c>
      <c r="AH391" s="33"/>
      <c r="AI391" s="33"/>
      <c r="AJ391" s="33"/>
    </row>
    <row r="392" spans="1:36" s="18" customFormat="1" x14ac:dyDescent="0.2">
      <c r="A392" s="33" t="str">
        <f>IF('VZP - KONTROLA'!R396="NE",IF(LEN('ÚHRADOVÝ KATALOG VZP - ZP'!B396)=0,UPPER('ÚHRADOVÝ KATALOG VZP - ZP'!A396),UPPER('ÚHRADOVÝ KATALOG VZP - ZP'!B396)),"")</f>
        <v/>
      </c>
      <c r="B392" s="33" t="str">
        <f>IF(LEN('ÚHRADOVÝ KATALOG VZP - ZP'!C396)&gt;0,UPPER(SUBSTITUTE('ÚHRADOVÝ KATALOG VZP - ZP'!C396,CHAR(10)," ")),"")</f>
        <v/>
      </c>
      <c r="C392" s="33" t="str">
        <f>IF(LEN('ÚHRADOVÝ KATALOG VZP - ZP'!D396)&gt;0,UPPER(SUBSTITUTE('ÚHRADOVÝ KATALOG VZP - ZP'!D396,CHAR(10)," ")),"")</f>
        <v/>
      </c>
      <c r="D392" s="33" t="str">
        <f>IF(LEN('ÚHRADOVÝ KATALOG VZP - ZP'!F396)&gt;0,UPPER('ÚHRADOVÝ KATALOG VZP - ZP'!F396),"")</f>
        <v/>
      </c>
      <c r="E392" s="33" t="str">
        <f>IF(LEN('ÚHRADOVÝ KATALOG VZP - ZP'!E396)&gt;0,UPPER('ÚHRADOVÝ KATALOG VZP - ZP'!E396),"")</f>
        <v/>
      </c>
      <c r="F392" s="33" t="str">
        <f>IF(LEN('ÚHRADOVÝ KATALOG VZP - ZP'!G396)&gt;0,UPPER('ÚHRADOVÝ KATALOG VZP - ZP'!G396),"")</f>
        <v/>
      </c>
      <c r="G392" s="33" t="str">
        <f>IF(LEN('ÚHRADOVÝ KATALOG VZP - ZP'!H396)&gt;0,UPPER('ÚHRADOVÝ KATALOG VZP - ZP'!H396),"")</f>
        <v/>
      </c>
      <c r="H392" s="33" t="str">
        <f>IF(LEN('ÚHRADOVÝ KATALOG VZP - ZP'!I396)&gt;0,UPPER('ÚHRADOVÝ KATALOG VZP - ZP'!I396),"")</f>
        <v/>
      </c>
      <c r="I392" s="19" t="str">
        <f>IF(LEN(KL!N392)&gt;0,ROUND(UPPER(KL!N392),2),"")</f>
        <v/>
      </c>
      <c r="J392" s="19" t="str">
        <f>IF('ÚHRADOVÝ KATALOG VZP - ZP'!N396&gt;0,ROUND(UPPER('ÚHRADOVÝ KATALOG VZP - ZP'!N396),2),"")</f>
        <v/>
      </c>
      <c r="K392" s="19"/>
      <c r="L392" s="33"/>
      <c r="M392" s="33"/>
      <c r="N392" s="33"/>
      <c r="O392" s="19"/>
      <c r="P392" s="33"/>
      <c r="Q392" s="33"/>
      <c r="R392" s="33"/>
      <c r="S392" s="33"/>
      <c r="T392" s="33" t="str">
        <f>IF(LEN(KL!P392)&gt;0,UPPER(KL!P392),"")</f>
        <v/>
      </c>
      <c r="U392" s="33"/>
      <c r="V392" s="19"/>
      <c r="W392" s="33" t="str">
        <f>IF(LEN('ÚHRADOVÝ KATALOG VZP - ZP'!Q396)&gt;0,UPPER('ÚHRADOVÝ KATALOG VZP - ZP'!Q396),"")</f>
        <v/>
      </c>
      <c r="X392" s="19"/>
      <c r="Y392" s="19"/>
      <c r="Z392" s="33" t="str">
        <f>IF(LEN('ÚHRADOVÝ KATALOG VZP - ZP'!P396)&gt;0,UPPER('ÚHRADOVÝ KATALOG VZP - ZP'!P396),"")</f>
        <v/>
      </c>
      <c r="AA392" s="33"/>
      <c r="AB392" s="33" t="str">
        <f>IF(LEN('ÚHRADOVÝ KATALOG VZP - ZP'!K396)&gt;0,UPPER('ÚHRADOVÝ KATALOG VZP - ZP'!K396),"")</f>
        <v/>
      </c>
      <c r="AC392" s="19" t="str">
        <f>IF(LEN('ÚHRADOVÝ KATALOG VZP - ZP'!L396)&gt;0,UPPER('ÚHRADOVÝ KATALOG VZP - ZP'!L396),"")</f>
        <v/>
      </c>
      <c r="AD392" s="19" t="str">
        <f>IF(LEN('ÚHRADOVÝ KATALOG VZP - ZP'!J396)&gt;0,UPPER('ÚHRADOVÝ KATALOG VZP - ZP'!J396),"")</f>
        <v/>
      </c>
      <c r="AE392" s="33"/>
      <c r="AF392" s="33"/>
      <c r="AG392" s="33" t="str">
        <f>IF(LEN('ÚHRADOVÝ KATALOG VZP - ZP'!M396)&gt;0,UPPER('ÚHRADOVÝ KATALOG VZP - ZP'!M396),"")</f>
        <v/>
      </c>
      <c r="AH392" s="33"/>
      <c r="AI392" s="33"/>
      <c r="AJ392" s="33"/>
    </row>
    <row r="393" spans="1:36" s="18" customFormat="1" x14ac:dyDescent="0.2">
      <c r="A393" s="33" t="str">
        <f>IF('VZP - KONTROLA'!R397="NE",IF(LEN('ÚHRADOVÝ KATALOG VZP - ZP'!B397)=0,UPPER('ÚHRADOVÝ KATALOG VZP - ZP'!A397),UPPER('ÚHRADOVÝ KATALOG VZP - ZP'!B397)),"")</f>
        <v/>
      </c>
      <c r="B393" s="33" t="str">
        <f>IF(LEN('ÚHRADOVÝ KATALOG VZP - ZP'!C397)&gt;0,UPPER(SUBSTITUTE('ÚHRADOVÝ KATALOG VZP - ZP'!C397,CHAR(10)," ")),"")</f>
        <v/>
      </c>
      <c r="C393" s="33" t="str">
        <f>IF(LEN('ÚHRADOVÝ KATALOG VZP - ZP'!D397)&gt;0,UPPER(SUBSTITUTE('ÚHRADOVÝ KATALOG VZP - ZP'!D397,CHAR(10)," ")),"")</f>
        <v/>
      </c>
      <c r="D393" s="33" t="str">
        <f>IF(LEN('ÚHRADOVÝ KATALOG VZP - ZP'!F397)&gt;0,UPPER('ÚHRADOVÝ KATALOG VZP - ZP'!F397),"")</f>
        <v/>
      </c>
      <c r="E393" s="33" t="str">
        <f>IF(LEN('ÚHRADOVÝ KATALOG VZP - ZP'!E397)&gt;0,UPPER('ÚHRADOVÝ KATALOG VZP - ZP'!E397),"")</f>
        <v/>
      </c>
      <c r="F393" s="33" t="str">
        <f>IF(LEN('ÚHRADOVÝ KATALOG VZP - ZP'!G397)&gt;0,UPPER('ÚHRADOVÝ KATALOG VZP - ZP'!G397),"")</f>
        <v/>
      </c>
      <c r="G393" s="33" t="str">
        <f>IF(LEN('ÚHRADOVÝ KATALOG VZP - ZP'!H397)&gt;0,UPPER('ÚHRADOVÝ KATALOG VZP - ZP'!H397),"")</f>
        <v/>
      </c>
      <c r="H393" s="33" t="str">
        <f>IF(LEN('ÚHRADOVÝ KATALOG VZP - ZP'!I397)&gt;0,UPPER('ÚHRADOVÝ KATALOG VZP - ZP'!I397),"")</f>
        <v/>
      </c>
      <c r="I393" s="19" t="str">
        <f>IF(LEN(KL!N393)&gt;0,ROUND(UPPER(KL!N393),2),"")</f>
        <v/>
      </c>
      <c r="J393" s="19" t="str">
        <f>IF('ÚHRADOVÝ KATALOG VZP - ZP'!N397&gt;0,ROUND(UPPER('ÚHRADOVÝ KATALOG VZP - ZP'!N397),2),"")</f>
        <v/>
      </c>
      <c r="K393" s="19"/>
      <c r="L393" s="33"/>
      <c r="M393" s="33"/>
      <c r="N393" s="33"/>
      <c r="O393" s="19"/>
      <c r="P393" s="33"/>
      <c r="Q393" s="33"/>
      <c r="R393" s="33"/>
      <c r="S393" s="33"/>
      <c r="T393" s="33" t="str">
        <f>IF(LEN(KL!P393)&gt;0,UPPER(KL!P393),"")</f>
        <v/>
      </c>
      <c r="U393" s="33"/>
      <c r="V393" s="19"/>
      <c r="W393" s="33" t="str">
        <f>IF(LEN('ÚHRADOVÝ KATALOG VZP - ZP'!Q397)&gt;0,UPPER('ÚHRADOVÝ KATALOG VZP - ZP'!Q397),"")</f>
        <v/>
      </c>
      <c r="X393" s="19"/>
      <c r="Y393" s="19"/>
      <c r="Z393" s="33" t="str">
        <f>IF(LEN('ÚHRADOVÝ KATALOG VZP - ZP'!P397)&gt;0,UPPER('ÚHRADOVÝ KATALOG VZP - ZP'!P397),"")</f>
        <v/>
      </c>
      <c r="AA393" s="33"/>
      <c r="AB393" s="33" t="str">
        <f>IF(LEN('ÚHRADOVÝ KATALOG VZP - ZP'!K397)&gt;0,UPPER('ÚHRADOVÝ KATALOG VZP - ZP'!K397),"")</f>
        <v/>
      </c>
      <c r="AC393" s="19" t="str">
        <f>IF(LEN('ÚHRADOVÝ KATALOG VZP - ZP'!L397)&gt;0,UPPER('ÚHRADOVÝ KATALOG VZP - ZP'!L397),"")</f>
        <v/>
      </c>
      <c r="AD393" s="19" t="str">
        <f>IF(LEN('ÚHRADOVÝ KATALOG VZP - ZP'!J397)&gt;0,UPPER('ÚHRADOVÝ KATALOG VZP - ZP'!J397),"")</f>
        <v/>
      </c>
      <c r="AE393" s="33"/>
      <c r="AF393" s="33"/>
      <c r="AG393" s="33" t="str">
        <f>IF(LEN('ÚHRADOVÝ KATALOG VZP - ZP'!M397)&gt;0,UPPER('ÚHRADOVÝ KATALOG VZP - ZP'!M397),"")</f>
        <v/>
      </c>
      <c r="AH393" s="33"/>
      <c r="AI393" s="33"/>
      <c r="AJ393" s="33"/>
    </row>
    <row r="394" spans="1:36" s="18" customFormat="1" x14ac:dyDescent="0.2">
      <c r="A394" s="33" t="str">
        <f>IF('VZP - KONTROLA'!R398="NE",IF(LEN('ÚHRADOVÝ KATALOG VZP - ZP'!B398)=0,UPPER('ÚHRADOVÝ KATALOG VZP - ZP'!A398),UPPER('ÚHRADOVÝ KATALOG VZP - ZP'!B398)),"")</f>
        <v/>
      </c>
      <c r="B394" s="33" t="str">
        <f>IF(LEN('ÚHRADOVÝ KATALOG VZP - ZP'!C398)&gt;0,UPPER(SUBSTITUTE('ÚHRADOVÝ KATALOG VZP - ZP'!C398,CHAR(10)," ")),"")</f>
        <v/>
      </c>
      <c r="C394" s="33" t="str">
        <f>IF(LEN('ÚHRADOVÝ KATALOG VZP - ZP'!D398)&gt;0,UPPER(SUBSTITUTE('ÚHRADOVÝ KATALOG VZP - ZP'!D398,CHAR(10)," ")),"")</f>
        <v/>
      </c>
      <c r="D394" s="33" t="str">
        <f>IF(LEN('ÚHRADOVÝ KATALOG VZP - ZP'!F398)&gt;0,UPPER('ÚHRADOVÝ KATALOG VZP - ZP'!F398),"")</f>
        <v/>
      </c>
      <c r="E394" s="33" t="str">
        <f>IF(LEN('ÚHRADOVÝ KATALOG VZP - ZP'!E398)&gt;0,UPPER('ÚHRADOVÝ KATALOG VZP - ZP'!E398),"")</f>
        <v/>
      </c>
      <c r="F394" s="33" t="str">
        <f>IF(LEN('ÚHRADOVÝ KATALOG VZP - ZP'!G398)&gt;0,UPPER('ÚHRADOVÝ KATALOG VZP - ZP'!G398),"")</f>
        <v/>
      </c>
      <c r="G394" s="33" t="str">
        <f>IF(LEN('ÚHRADOVÝ KATALOG VZP - ZP'!H398)&gt;0,UPPER('ÚHRADOVÝ KATALOG VZP - ZP'!H398),"")</f>
        <v/>
      </c>
      <c r="H394" s="33" t="str">
        <f>IF(LEN('ÚHRADOVÝ KATALOG VZP - ZP'!I398)&gt;0,UPPER('ÚHRADOVÝ KATALOG VZP - ZP'!I398),"")</f>
        <v/>
      </c>
      <c r="I394" s="19" t="str">
        <f>IF(LEN(KL!N394)&gt;0,ROUND(UPPER(KL!N394),2),"")</f>
        <v/>
      </c>
      <c r="J394" s="19" t="str">
        <f>IF('ÚHRADOVÝ KATALOG VZP - ZP'!N398&gt;0,ROUND(UPPER('ÚHRADOVÝ KATALOG VZP - ZP'!N398),2),"")</f>
        <v/>
      </c>
      <c r="K394" s="19"/>
      <c r="L394" s="33"/>
      <c r="M394" s="33"/>
      <c r="N394" s="33"/>
      <c r="O394" s="19"/>
      <c r="P394" s="33"/>
      <c r="Q394" s="33"/>
      <c r="R394" s="33"/>
      <c r="S394" s="33"/>
      <c r="T394" s="33" t="str">
        <f>IF(LEN(KL!P394)&gt;0,UPPER(KL!P394),"")</f>
        <v/>
      </c>
      <c r="U394" s="33"/>
      <c r="V394" s="19"/>
      <c r="W394" s="33" t="str">
        <f>IF(LEN('ÚHRADOVÝ KATALOG VZP - ZP'!Q398)&gt;0,UPPER('ÚHRADOVÝ KATALOG VZP - ZP'!Q398),"")</f>
        <v/>
      </c>
      <c r="X394" s="19"/>
      <c r="Y394" s="19"/>
      <c r="Z394" s="33" t="str">
        <f>IF(LEN('ÚHRADOVÝ KATALOG VZP - ZP'!P398)&gt;0,UPPER('ÚHRADOVÝ KATALOG VZP - ZP'!P398),"")</f>
        <v/>
      </c>
      <c r="AA394" s="33"/>
      <c r="AB394" s="33" t="str">
        <f>IF(LEN('ÚHRADOVÝ KATALOG VZP - ZP'!K398)&gt;0,UPPER('ÚHRADOVÝ KATALOG VZP - ZP'!K398),"")</f>
        <v/>
      </c>
      <c r="AC394" s="19" t="str">
        <f>IF(LEN('ÚHRADOVÝ KATALOG VZP - ZP'!L398)&gt;0,UPPER('ÚHRADOVÝ KATALOG VZP - ZP'!L398),"")</f>
        <v/>
      </c>
      <c r="AD394" s="19" t="str">
        <f>IF(LEN('ÚHRADOVÝ KATALOG VZP - ZP'!J398)&gt;0,UPPER('ÚHRADOVÝ KATALOG VZP - ZP'!J398),"")</f>
        <v/>
      </c>
      <c r="AE394" s="33"/>
      <c r="AF394" s="33"/>
      <c r="AG394" s="33" t="str">
        <f>IF(LEN('ÚHRADOVÝ KATALOG VZP - ZP'!M398)&gt;0,UPPER('ÚHRADOVÝ KATALOG VZP - ZP'!M398),"")</f>
        <v/>
      </c>
      <c r="AH394" s="33"/>
      <c r="AI394" s="33"/>
      <c r="AJ394" s="33"/>
    </row>
    <row r="395" spans="1:36" s="18" customFormat="1" x14ac:dyDescent="0.2">
      <c r="A395" s="33" t="str">
        <f>IF('VZP - KONTROLA'!R399="NE",IF(LEN('ÚHRADOVÝ KATALOG VZP - ZP'!B399)=0,UPPER('ÚHRADOVÝ KATALOG VZP - ZP'!A399),UPPER('ÚHRADOVÝ KATALOG VZP - ZP'!B399)),"")</f>
        <v/>
      </c>
      <c r="B395" s="33" t="str">
        <f>IF(LEN('ÚHRADOVÝ KATALOG VZP - ZP'!C399)&gt;0,UPPER(SUBSTITUTE('ÚHRADOVÝ KATALOG VZP - ZP'!C399,CHAR(10)," ")),"")</f>
        <v/>
      </c>
      <c r="C395" s="33" t="str">
        <f>IF(LEN('ÚHRADOVÝ KATALOG VZP - ZP'!D399)&gt;0,UPPER(SUBSTITUTE('ÚHRADOVÝ KATALOG VZP - ZP'!D399,CHAR(10)," ")),"")</f>
        <v/>
      </c>
      <c r="D395" s="33" t="str">
        <f>IF(LEN('ÚHRADOVÝ KATALOG VZP - ZP'!F399)&gt;0,UPPER('ÚHRADOVÝ KATALOG VZP - ZP'!F399),"")</f>
        <v/>
      </c>
      <c r="E395" s="33" t="str">
        <f>IF(LEN('ÚHRADOVÝ KATALOG VZP - ZP'!E399)&gt;0,UPPER('ÚHRADOVÝ KATALOG VZP - ZP'!E399),"")</f>
        <v/>
      </c>
      <c r="F395" s="33" t="str">
        <f>IF(LEN('ÚHRADOVÝ KATALOG VZP - ZP'!G399)&gt;0,UPPER('ÚHRADOVÝ KATALOG VZP - ZP'!G399),"")</f>
        <v/>
      </c>
      <c r="G395" s="33" t="str">
        <f>IF(LEN('ÚHRADOVÝ KATALOG VZP - ZP'!H399)&gt;0,UPPER('ÚHRADOVÝ KATALOG VZP - ZP'!H399),"")</f>
        <v/>
      </c>
      <c r="H395" s="33" t="str">
        <f>IF(LEN('ÚHRADOVÝ KATALOG VZP - ZP'!I399)&gt;0,UPPER('ÚHRADOVÝ KATALOG VZP - ZP'!I399),"")</f>
        <v/>
      </c>
      <c r="I395" s="19" t="str">
        <f>IF(LEN(KL!N395)&gt;0,ROUND(UPPER(KL!N395),2),"")</f>
        <v/>
      </c>
      <c r="J395" s="19" t="str">
        <f>IF('ÚHRADOVÝ KATALOG VZP - ZP'!N399&gt;0,ROUND(UPPER('ÚHRADOVÝ KATALOG VZP - ZP'!N399),2),"")</f>
        <v/>
      </c>
      <c r="K395" s="19"/>
      <c r="L395" s="33"/>
      <c r="M395" s="33"/>
      <c r="N395" s="33"/>
      <c r="O395" s="19"/>
      <c r="P395" s="33"/>
      <c r="Q395" s="33"/>
      <c r="R395" s="33"/>
      <c r="S395" s="33"/>
      <c r="T395" s="33" t="str">
        <f>IF(LEN(KL!P395)&gt;0,UPPER(KL!P395),"")</f>
        <v/>
      </c>
      <c r="U395" s="33"/>
      <c r="V395" s="19"/>
      <c r="W395" s="33" t="str">
        <f>IF(LEN('ÚHRADOVÝ KATALOG VZP - ZP'!Q399)&gt;0,UPPER('ÚHRADOVÝ KATALOG VZP - ZP'!Q399),"")</f>
        <v/>
      </c>
      <c r="X395" s="19"/>
      <c r="Y395" s="19"/>
      <c r="Z395" s="33" t="str">
        <f>IF(LEN('ÚHRADOVÝ KATALOG VZP - ZP'!P399)&gt;0,UPPER('ÚHRADOVÝ KATALOG VZP - ZP'!P399),"")</f>
        <v/>
      </c>
      <c r="AA395" s="33"/>
      <c r="AB395" s="33" t="str">
        <f>IF(LEN('ÚHRADOVÝ KATALOG VZP - ZP'!K399)&gt;0,UPPER('ÚHRADOVÝ KATALOG VZP - ZP'!K399),"")</f>
        <v/>
      </c>
      <c r="AC395" s="19" t="str">
        <f>IF(LEN('ÚHRADOVÝ KATALOG VZP - ZP'!L399)&gt;0,UPPER('ÚHRADOVÝ KATALOG VZP - ZP'!L399),"")</f>
        <v/>
      </c>
      <c r="AD395" s="19" t="str">
        <f>IF(LEN('ÚHRADOVÝ KATALOG VZP - ZP'!J399)&gt;0,UPPER('ÚHRADOVÝ KATALOG VZP - ZP'!J399),"")</f>
        <v/>
      </c>
      <c r="AE395" s="33"/>
      <c r="AF395" s="33"/>
      <c r="AG395" s="33" t="str">
        <f>IF(LEN('ÚHRADOVÝ KATALOG VZP - ZP'!M399)&gt;0,UPPER('ÚHRADOVÝ KATALOG VZP - ZP'!M399),"")</f>
        <v/>
      </c>
      <c r="AH395" s="33"/>
      <c r="AI395" s="33"/>
      <c r="AJ395" s="33"/>
    </row>
    <row r="396" spans="1:36" s="18" customFormat="1" x14ac:dyDescent="0.2">
      <c r="A396" s="33" t="str">
        <f>IF('VZP - KONTROLA'!R400="NE",IF(LEN('ÚHRADOVÝ KATALOG VZP - ZP'!B400)=0,UPPER('ÚHRADOVÝ KATALOG VZP - ZP'!A400),UPPER('ÚHRADOVÝ KATALOG VZP - ZP'!B400)),"")</f>
        <v/>
      </c>
      <c r="B396" s="33" t="str">
        <f>IF(LEN('ÚHRADOVÝ KATALOG VZP - ZP'!C400)&gt;0,UPPER(SUBSTITUTE('ÚHRADOVÝ KATALOG VZP - ZP'!C400,CHAR(10)," ")),"")</f>
        <v/>
      </c>
      <c r="C396" s="33" t="str">
        <f>IF(LEN('ÚHRADOVÝ KATALOG VZP - ZP'!D400)&gt;0,UPPER(SUBSTITUTE('ÚHRADOVÝ KATALOG VZP - ZP'!D400,CHAR(10)," ")),"")</f>
        <v/>
      </c>
      <c r="D396" s="33" t="str">
        <f>IF(LEN('ÚHRADOVÝ KATALOG VZP - ZP'!F400)&gt;0,UPPER('ÚHRADOVÝ KATALOG VZP - ZP'!F400),"")</f>
        <v/>
      </c>
      <c r="E396" s="33" t="str">
        <f>IF(LEN('ÚHRADOVÝ KATALOG VZP - ZP'!E400)&gt;0,UPPER('ÚHRADOVÝ KATALOG VZP - ZP'!E400),"")</f>
        <v/>
      </c>
      <c r="F396" s="33" t="str">
        <f>IF(LEN('ÚHRADOVÝ KATALOG VZP - ZP'!G400)&gt;0,UPPER('ÚHRADOVÝ KATALOG VZP - ZP'!G400),"")</f>
        <v/>
      </c>
      <c r="G396" s="33" t="str">
        <f>IF(LEN('ÚHRADOVÝ KATALOG VZP - ZP'!H400)&gt;0,UPPER('ÚHRADOVÝ KATALOG VZP - ZP'!H400),"")</f>
        <v/>
      </c>
      <c r="H396" s="33" t="str">
        <f>IF(LEN('ÚHRADOVÝ KATALOG VZP - ZP'!I400)&gt;0,UPPER('ÚHRADOVÝ KATALOG VZP - ZP'!I400),"")</f>
        <v/>
      </c>
      <c r="I396" s="19" t="str">
        <f>IF(LEN(KL!N396)&gt;0,ROUND(UPPER(KL!N396),2),"")</f>
        <v/>
      </c>
      <c r="J396" s="19" t="str">
        <f>IF('ÚHRADOVÝ KATALOG VZP - ZP'!N400&gt;0,ROUND(UPPER('ÚHRADOVÝ KATALOG VZP - ZP'!N400),2),"")</f>
        <v/>
      </c>
      <c r="K396" s="19"/>
      <c r="L396" s="33"/>
      <c r="M396" s="33"/>
      <c r="N396" s="33"/>
      <c r="O396" s="19"/>
      <c r="P396" s="33"/>
      <c r="Q396" s="33"/>
      <c r="R396" s="33"/>
      <c r="S396" s="33"/>
      <c r="T396" s="33" t="str">
        <f>IF(LEN(KL!P396)&gt;0,UPPER(KL!P396),"")</f>
        <v/>
      </c>
      <c r="U396" s="33"/>
      <c r="V396" s="19"/>
      <c r="W396" s="33" t="str">
        <f>IF(LEN('ÚHRADOVÝ KATALOG VZP - ZP'!Q400)&gt;0,UPPER('ÚHRADOVÝ KATALOG VZP - ZP'!Q400),"")</f>
        <v/>
      </c>
      <c r="X396" s="19"/>
      <c r="Y396" s="19"/>
      <c r="Z396" s="33" t="str">
        <f>IF(LEN('ÚHRADOVÝ KATALOG VZP - ZP'!P400)&gt;0,UPPER('ÚHRADOVÝ KATALOG VZP - ZP'!P400),"")</f>
        <v/>
      </c>
      <c r="AA396" s="33"/>
      <c r="AB396" s="33" t="str">
        <f>IF(LEN('ÚHRADOVÝ KATALOG VZP - ZP'!K400)&gt;0,UPPER('ÚHRADOVÝ KATALOG VZP - ZP'!K400),"")</f>
        <v/>
      </c>
      <c r="AC396" s="19" t="str">
        <f>IF(LEN('ÚHRADOVÝ KATALOG VZP - ZP'!L400)&gt;0,UPPER('ÚHRADOVÝ KATALOG VZP - ZP'!L400),"")</f>
        <v/>
      </c>
      <c r="AD396" s="19" t="str">
        <f>IF(LEN('ÚHRADOVÝ KATALOG VZP - ZP'!J400)&gt;0,UPPER('ÚHRADOVÝ KATALOG VZP - ZP'!J400),"")</f>
        <v/>
      </c>
      <c r="AE396" s="33"/>
      <c r="AF396" s="33"/>
      <c r="AG396" s="33" t="str">
        <f>IF(LEN('ÚHRADOVÝ KATALOG VZP - ZP'!M400)&gt;0,UPPER('ÚHRADOVÝ KATALOG VZP - ZP'!M400),"")</f>
        <v/>
      </c>
      <c r="AH396" s="33"/>
      <c r="AI396" s="33"/>
      <c r="AJ396" s="33"/>
    </row>
    <row r="397" spans="1:36" s="18" customFormat="1" x14ac:dyDescent="0.2">
      <c r="A397" s="33" t="str">
        <f>IF('VZP - KONTROLA'!R401="NE",IF(LEN('ÚHRADOVÝ KATALOG VZP - ZP'!B401)=0,UPPER('ÚHRADOVÝ KATALOG VZP - ZP'!A401),UPPER('ÚHRADOVÝ KATALOG VZP - ZP'!B401)),"")</f>
        <v/>
      </c>
      <c r="B397" s="33" t="str">
        <f>IF(LEN('ÚHRADOVÝ KATALOG VZP - ZP'!C401)&gt;0,UPPER(SUBSTITUTE('ÚHRADOVÝ KATALOG VZP - ZP'!C401,CHAR(10)," ")),"")</f>
        <v/>
      </c>
      <c r="C397" s="33" t="str">
        <f>IF(LEN('ÚHRADOVÝ KATALOG VZP - ZP'!D401)&gt;0,UPPER(SUBSTITUTE('ÚHRADOVÝ KATALOG VZP - ZP'!D401,CHAR(10)," ")),"")</f>
        <v/>
      </c>
      <c r="D397" s="33" t="str">
        <f>IF(LEN('ÚHRADOVÝ KATALOG VZP - ZP'!F401)&gt;0,UPPER('ÚHRADOVÝ KATALOG VZP - ZP'!F401),"")</f>
        <v/>
      </c>
      <c r="E397" s="33" t="str">
        <f>IF(LEN('ÚHRADOVÝ KATALOG VZP - ZP'!E401)&gt;0,UPPER('ÚHRADOVÝ KATALOG VZP - ZP'!E401),"")</f>
        <v/>
      </c>
      <c r="F397" s="33" t="str">
        <f>IF(LEN('ÚHRADOVÝ KATALOG VZP - ZP'!G401)&gt;0,UPPER('ÚHRADOVÝ KATALOG VZP - ZP'!G401),"")</f>
        <v/>
      </c>
      <c r="G397" s="33" t="str">
        <f>IF(LEN('ÚHRADOVÝ KATALOG VZP - ZP'!H401)&gt;0,UPPER('ÚHRADOVÝ KATALOG VZP - ZP'!H401),"")</f>
        <v/>
      </c>
      <c r="H397" s="33" t="str">
        <f>IF(LEN('ÚHRADOVÝ KATALOG VZP - ZP'!I401)&gt;0,UPPER('ÚHRADOVÝ KATALOG VZP - ZP'!I401),"")</f>
        <v/>
      </c>
      <c r="I397" s="19" t="str">
        <f>IF(LEN(KL!N397)&gt;0,ROUND(UPPER(KL!N397),2),"")</f>
        <v/>
      </c>
      <c r="J397" s="19" t="str">
        <f>IF('ÚHRADOVÝ KATALOG VZP - ZP'!N401&gt;0,ROUND(UPPER('ÚHRADOVÝ KATALOG VZP - ZP'!N401),2),"")</f>
        <v/>
      </c>
      <c r="K397" s="19"/>
      <c r="L397" s="33"/>
      <c r="M397" s="33"/>
      <c r="N397" s="33"/>
      <c r="O397" s="19"/>
      <c r="P397" s="33"/>
      <c r="Q397" s="33"/>
      <c r="R397" s="33"/>
      <c r="S397" s="33"/>
      <c r="T397" s="33" t="str">
        <f>IF(LEN(KL!P397)&gt;0,UPPER(KL!P397),"")</f>
        <v/>
      </c>
      <c r="U397" s="33"/>
      <c r="V397" s="19"/>
      <c r="W397" s="33" t="str">
        <f>IF(LEN('ÚHRADOVÝ KATALOG VZP - ZP'!Q401)&gt;0,UPPER('ÚHRADOVÝ KATALOG VZP - ZP'!Q401),"")</f>
        <v/>
      </c>
      <c r="X397" s="19"/>
      <c r="Y397" s="19"/>
      <c r="Z397" s="33" t="str">
        <f>IF(LEN('ÚHRADOVÝ KATALOG VZP - ZP'!P401)&gt;0,UPPER('ÚHRADOVÝ KATALOG VZP - ZP'!P401),"")</f>
        <v/>
      </c>
      <c r="AA397" s="33"/>
      <c r="AB397" s="33" t="str">
        <f>IF(LEN('ÚHRADOVÝ KATALOG VZP - ZP'!K401)&gt;0,UPPER('ÚHRADOVÝ KATALOG VZP - ZP'!K401),"")</f>
        <v/>
      </c>
      <c r="AC397" s="19" t="str">
        <f>IF(LEN('ÚHRADOVÝ KATALOG VZP - ZP'!L401)&gt;0,UPPER('ÚHRADOVÝ KATALOG VZP - ZP'!L401),"")</f>
        <v/>
      </c>
      <c r="AD397" s="19" t="str">
        <f>IF(LEN('ÚHRADOVÝ KATALOG VZP - ZP'!J401)&gt;0,UPPER('ÚHRADOVÝ KATALOG VZP - ZP'!J401),"")</f>
        <v/>
      </c>
      <c r="AE397" s="33"/>
      <c r="AF397" s="33"/>
      <c r="AG397" s="33" t="str">
        <f>IF(LEN('ÚHRADOVÝ KATALOG VZP - ZP'!M401)&gt;0,UPPER('ÚHRADOVÝ KATALOG VZP - ZP'!M401),"")</f>
        <v/>
      </c>
      <c r="AH397" s="33"/>
      <c r="AI397" s="33"/>
      <c r="AJ397" s="33"/>
    </row>
    <row r="398" spans="1:36" s="18" customFormat="1" x14ac:dyDescent="0.2">
      <c r="A398" s="33" t="str">
        <f>IF('VZP - KONTROLA'!R402="NE",IF(LEN('ÚHRADOVÝ KATALOG VZP - ZP'!B402)=0,UPPER('ÚHRADOVÝ KATALOG VZP - ZP'!A402),UPPER('ÚHRADOVÝ KATALOG VZP - ZP'!B402)),"")</f>
        <v/>
      </c>
      <c r="B398" s="33" t="str">
        <f>IF(LEN('ÚHRADOVÝ KATALOG VZP - ZP'!C402)&gt;0,UPPER(SUBSTITUTE('ÚHRADOVÝ KATALOG VZP - ZP'!C402,CHAR(10)," ")),"")</f>
        <v/>
      </c>
      <c r="C398" s="33" t="str">
        <f>IF(LEN('ÚHRADOVÝ KATALOG VZP - ZP'!D402)&gt;0,UPPER(SUBSTITUTE('ÚHRADOVÝ KATALOG VZP - ZP'!D402,CHAR(10)," ")),"")</f>
        <v/>
      </c>
      <c r="D398" s="33" t="str">
        <f>IF(LEN('ÚHRADOVÝ KATALOG VZP - ZP'!F402)&gt;0,UPPER('ÚHRADOVÝ KATALOG VZP - ZP'!F402),"")</f>
        <v/>
      </c>
      <c r="E398" s="33" t="str">
        <f>IF(LEN('ÚHRADOVÝ KATALOG VZP - ZP'!E402)&gt;0,UPPER('ÚHRADOVÝ KATALOG VZP - ZP'!E402),"")</f>
        <v/>
      </c>
      <c r="F398" s="33" t="str">
        <f>IF(LEN('ÚHRADOVÝ KATALOG VZP - ZP'!G402)&gt;0,UPPER('ÚHRADOVÝ KATALOG VZP - ZP'!G402),"")</f>
        <v/>
      </c>
      <c r="G398" s="33" t="str">
        <f>IF(LEN('ÚHRADOVÝ KATALOG VZP - ZP'!H402)&gt;0,UPPER('ÚHRADOVÝ KATALOG VZP - ZP'!H402),"")</f>
        <v/>
      </c>
      <c r="H398" s="33" t="str">
        <f>IF(LEN('ÚHRADOVÝ KATALOG VZP - ZP'!I402)&gt;0,UPPER('ÚHRADOVÝ KATALOG VZP - ZP'!I402),"")</f>
        <v/>
      </c>
      <c r="I398" s="19" t="str">
        <f>IF(LEN(KL!N398)&gt;0,ROUND(UPPER(KL!N398),2),"")</f>
        <v/>
      </c>
      <c r="J398" s="19" t="str">
        <f>IF('ÚHRADOVÝ KATALOG VZP - ZP'!N402&gt;0,ROUND(UPPER('ÚHRADOVÝ KATALOG VZP - ZP'!N402),2),"")</f>
        <v/>
      </c>
      <c r="K398" s="19"/>
      <c r="L398" s="33"/>
      <c r="M398" s="33"/>
      <c r="N398" s="33"/>
      <c r="O398" s="19"/>
      <c r="P398" s="33"/>
      <c r="Q398" s="33"/>
      <c r="R398" s="33"/>
      <c r="S398" s="33"/>
      <c r="T398" s="33" t="str">
        <f>IF(LEN(KL!P398)&gt;0,UPPER(KL!P398),"")</f>
        <v/>
      </c>
      <c r="U398" s="33"/>
      <c r="V398" s="19"/>
      <c r="W398" s="33" t="str">
        <f>IF(LEN('ÚHRADOVÝ KATALOG VZP - ZP'!Q402)&gt;0,UPPER('ÚHRADOVÝ KATALOG VZP - ZP'!Q402),"")</f>
        <v/>
      </c>
      <c r="X398" s="19"/>
      <c r="Y398" s="19"/>
      <c r="Z398" s="33" t="str">
        <f>IF(LEN('ÚHRADOVÝ KATALOG VZP - ZP'!P402)&gt;0,UPPER('ÚHRADOVÝ KATALOG VZP - ZP'!P402),"")</f>
        <v/>
      </c>
      <c r="AA398" s="33"/>
      <c r="AB398" s="33" t="str">
        <f>IF(LEN('ÚHRADOVÝ KATALOG VZP - ZP'!K402)&gt;0,UPPER('ÚHRADOVÝ KATALOG VZP - ZP'!K402),"")</f>
        <v/>
      </c>
      <c r="AC398" s="19" t="str">
        <f>IF(LEN('ÚHRADOVÝ KATALOG VZP - ZP'!L402)&gt;0,UPPER('ÚHRADOVÝ KATALOG VZP - ZP'!L402),"")</f>
        <v/>
      </c>
      <c r="AD398" s="19" t="str">
        <f>IF(LEN('ÚHRADOVÝ KATALOG VZP - ZP'!J402)&gt;0,UPPER('ÚHRADOVÝ KATALOG VZP - ZP'!J402),"")</f>
        <v/>
      </c>
      <c r="AE398" s="33"/>
      <c r="AF398" s="33"/>
      <c r="AG398" s="33" t="str">
        <f>IF(LEN('ÚHRADOVÝ KATALOG VZP - ZP'!M402)&gt;0,UPPER('ÚHRADOVÝ KATALOG VZP - ZP'!M402),"")</f>
        <v/>
      </c>
      <c r="AH398" s="33"/>
      <c r="AI398" s="33"/>
      <c r="AJ398" s="33"/>
    </row>
    <row r="399" spans="1:36" s="18" customFormat="1" x14ac:dyDescent="0.2">
      <c r="A399" s="33" t="str">
        <f>IF('VZP - KONTROLA'!R403="NE",IF(LEN('ÚHRADOVÝ KATALOG VZP - ZP'!B403)=0,UPPER('ÚHRADOVÝ KATALOG VZP - ZP'!A403),UPPER('ÚHRADOVÝ KATALOG VZP - ZP'!B403)),"")</f>
        <v/>
      </c>
      <c r="B399" s="33" t="str">
        <f>IF(LEN('ÚHRADOVÝ KATALOG VZP - ZP'!C403)&gt;0,UPPER(SUBSTITUTE('ÚHRADOVÝ KATALOG VZP - ZP'!C403,CHAR(10)," ")),"")</f>
        <v/>
      </c>
      <c r="C399" s="33" t="str">
        <f>IF(LEN('ÚHRADOVÝ KATALOG VZP - ZP'!D403)&gt;0,UPPER(SUBSTITUTE('ÚHRADOVÝ KATALOG VZP - ZP'!D403,CHAR(10)," ")),"")</f>
        <v/>
      </c>
      <c r="D399" s="33" t="str">
        <f>IF(LEN('ÚHRADOVÝ KATALOG VZP - ZP'!F403)&gt;0,UPPER('ÚHRADOVÝ KATALOG VZP - ZP'!F403),"")</f>
        <v/>
      </c>
      <c r="E399" s="33" t="str">
        <f>IF(LEN('ÚHRADOVÝ KATALOG VZP - ZP'!E403)&gt;0,UPPER('ÚHRADOVÝ KATALOG VZP - ZP'!E403),"")</f>
        <v/>
      </c>
      <c r="F399" s="33" t="str">
        <f>IF(LEN('ÚHRADOVÝ KATALOG VZP - ZP'!G403)&gt;0,UPPER('ÚHRADOVÝ KATALOG VZP - ZP'!G403),"")</f>
        <v/>
      </c>
      <c r="G399" s="33" t="str">
        <f>IF(LEN('ÚHRADOVÝ KATALOG VZP - ZP'!H403)&gt;0,UPPER('ÚHRADOVÝ KATALOG VZP - ZP'!H403),"")</f>
        <v/>
      </c>
      <c r="H399" s="33" t="str">
        <f>IF(LEN('ÚHRADOVÝ KATALOG VZP - ZP'!I403)&gt;0,UPPER('ÚHRADOVÝ KATALOG VZP - ZP'!I403),"")</f>
        <v/>
      </c>
      <c r="I399" s="19" t="str">
        <f>IF(LEN(KL!N399)&gt;0,ROUND(UPPER(KL!N399),2),"")</f>
        <v/>
      </c>
      <c r="J399" s="19" t="str">
        <f>IF('ÚHRADOVÝ KATALOG VZP - ZP'!N403&gt;0,ROUND(UPPER('ÚHRADOVÝ KATALOG VZP - ZP'!N403),2),"")</f>
        <v/>
      </c>
      <c r="K399" s="19"/>
      <c r="L399" s="33"/>
      <c r="M399" s="33"/>
      <c r="N399" s="33"/>
      <c r="O399" s="19"/>
      <c r="P399" s="33"/>
      <c r="Q399" s="33"/>
      <c r="R399" s="33"/>
      <c r="S399" s="33"/>
      <c r="T399" s="33" t="str">
        <f>IF(LEN(KL!P399)&gt;0,UPPER(KL!P399),"")</f>
        <v/>
      </c>
      <c r="U399" s="33"/>
      <c r="V399" s="19"/>
      <c r="W399" s="33" t="str">
        <f>IF(LEN('ÚHRADOVÝ KATALOG VZP - ZP'!Q403)&gt;0,UPPER('ÚHRADOVÝ KATALOG VZP - ZP'!Q403),"")</f>
        <v/>
      </c>
      <c r="X399" s="19"/>
      <c r="Y399" s="19"/>
      <c r="Z399" s="33" t="str">
        <f>IF(LEN('ÚHRADOVÝ KATALOG VZP - ZP'!P403)&gt;0,UPPER('ÚHRADOVÝ KATALOG VZP - ZP'!P403),"")</f>
        <v/>
      </c>
      <c r="AA399" s="33"/>
      <c r="AB399" s="33" t="str">
        <f>IF(LEN('ÚHRADOVÝ KATALOG VZP - ZP'!K403)&gt;0,UPPER('ÚHRADOVÝ KATALOG VZP - ZP'!K403),"")</f>
        <v/>
      </c>
      <c r="AC399" s="19" t="str">
        <f>IF(LEN('ÚHRADOVÝ KATALOG VZP - ZP'!L403)&gt;0,UPPER('ÚHRADOVÝ KATALOG VZP - ZP'!L403),"")</f>
        <v/>
      </c>
      <c r="AD399" s="19" t="str">
        <f>IF(LEN('ÚHRADOVÝ KATALOG VZP - ZP'!J403)&gt;0,UPPER('ÚHRADOVÝ KATALOG VZP - ZP'!J403),"")</f>
        <v/>
      </c>
      <c r="AE399" s="33"/>
      <c r="AF399" s="33"/>
      <c r="AG399" s="33" t="str">
        <f>IF(LEN('ÚHRADOVÝ KATALOG VZP - ZP'!M403)&gt;0,UPPER('ÚHRADOVÝ KATALOG VZP - ZP'!M403),"")</f>
        <v/>
      </c>
      <c r="AH399" s="33"/>
      <c r="AI399" s="33"/>
      <c r="AJ399" s="33"/>
    </row>
    <row r="400" spans="1:36" s="18" customFormat="1" x14ac:dyDescent="0.2">
      <c r="A400" s="33" t="str">
        <f>IF('VZP - KONTROLA'!R404="NE",IF(LEN('ÚHRADOVÝ KATALOG VZP - ZP'!B404)=0,UPPER('ÚHRADOVÝ KATALOG VZP - ZP'!A404),UPPER('ÚHRADOVÝ KATALOG VZP - ZP'!B404)),"")</f>
        <v/>
      </c>
      <c r="B400" s="33" t="str">
        <f>IF(LEN('ÚHRADOVÝ KATALOG VZP - ZP'!C404)&gt;0,UPPER(SUBSTITUTE('ÚHRADOVÝ KATALOG VZP - ZP'!C404,CHAR(10)," ")),"")</f>
        <v/>
      </c>
      <c r="C400" s="33" t="str">
        <f>IF(LEN('ÚHRADOVÝ KATALOG VZP - ZP'!D404)&gt;0,UPPER(SUBSTITUTE('ÚHRADOVÝ KATALOG VZP - ZP'!D404,CHAR(10)," ")),"")</f>
        <v/>
      </c>
      <c r="D400" s="33" t="str">
        <f>IF(LEN('ÚHRADOVÝ KATALOG VZP - ZP'!F404)&gt;0,UPPER('ÚHRADOVÝ KATALOG VZP - ZP'!F404),"")</f>
        <v/>
      </c>
      <c r="E400" s="33" t="str">
        <f>IF(LEN('ÚHRADOVÝ KATALOG VZP - ZP'!E404)&gt;0,UPPER('ÚHRADOVÝ KATALOG VZP - ZP'!E404),"")</f>
        <v/>
      </c>
      <c r="F400" s="33" t="str">
        <f>IF(LEN('ÚHRADOVÝ KATALOG VZP - ZP'!G404)&gt;0,UPPER('ÚHRADOVÝ KATALOG VZP - ZP'!G404),"")</f>
        <v/>
      </c>
      <c r="G400" s="33" t="str">
        <f>IF(LEN('ÚHRADOVÝ KATALOG VZP - ZP'!H404)&gt;0,UPPER('ÚHRADOVÝ KATALOG VZP - ZP'!H404),"")</f>
        <v/>
      </c>
      <c r="H400" s="33" t="str">
        <f>IF(LEN('ÚHRADOVÝ KATALOG VZP - ZP'!I404)&gt;0,UPPER('ÚHRADOVÝ KATALOG VZP - ZP'!I404),"")</f>
        <v/>
      </c>
      <c r="I400" s="19" t="str">
        <f>IF(LEN(KL!N400)&gt;0,ROUND(UPPER(KL!N400),2),"")</f>
        <v/>
      </c>
      <c r="J400" s="19" t="str">
        <f>IF('ÚHRADOVÝ KATALOG VZP - ZP'!N404&gt;0,ROUND(UPPER('ÚHRADOVÝ KATALOG VZP - ZP'!N404),2),"")</f>
        <v/>
      </c>
      <c r="K400" s="19"/>
      <c r="L400" s="33"/>
      <c r="M400" s="33"/>
      <c r="N400" s="33"/>
      <c r="O400" s="19"/>
      <c r="P400" s="33"/>
      <c r="Q400" s="33"/>
      <c r="R400" s="33"/>
      <c r="S400" s="33"/>
      <c r="T400" s="33" t="str">
        <f>IF(LEN(KL!P400)&gt;0,UPPER(KL!P400),"")</f>
        <v/>
      </c>
      <c r="U400" s="33"/>
      <c r="V400" s="19"/>
      <c r="W400" s="33" t="str">
        <f>IF(LEN('ÚHRADOVÝ KATALOG VZP - ZP'!Q404)&gt;0,UPPER('ÚHRADOVÝ KATALOG VZP - ZP'!Q404),"")</f>
        <v/>
      </c>
      <c r="X400" s="19"/>
      <c r="Y400" s="19"/>
      <c r="Z400" s="33" t="str">
        <f>IF(LEN('ÚHRADOVÝ KATALOG VZP - ZP'!P404)&gt;0,UPPER('ÚHRADOVÝ KATALOG VZP - ZP'!P404),"")</f>
        <v/>
      </c>
      <c r="AA400" s="33"/>
      <c r="AB400" s="33" t="str">
        <f>IF(LEN('ÚHRADOVÝ KATALOG VZP - ZP'!K404)&gt;0,UPPER('ÚHRADOVÝ KATALOG VZP - ZP'!K404),"")</f>
        <v/>
      </c>
      <c r="AC400" s="19" t="str">
        <f>IF(LEN('ÚHRADOVÝ KATALOG VZP - ZP'!L404)&gt;0,UPPER('ÚHRADOVÝ KATALOG VZP - ZP'!L404),"")</f>
        <v/>
      </c>
      <c r="AD400" s="19" t="str">
        <f>IF(LEN('ÚHRADOVÝ KATALOG VZP - ZP'!J404)&gt;0,UPPER('ÚHRADOVÝ KATALOG VZP - ZP'!J404),"")</f>
        <v/>
      </c>
      <c r="AE400" s="33"/>
      <c r="AF400" s="33"/>
      <c r="AG400" s="33" t="str">
        <f>IF(LEN('ÚHRADOVÝ KATALOG VZP - ZP'!M404)&gt;0,UPPER('ÚHRADOVÝ KATALOG VZP - ZP'!M404),"")</f>
        <v/>
      </c>
      <c r="AH400" s="33"/>
      <c r="AI400" s="33"/>
      <c r="AJ400" s="33"/>
    </row>
    <row r="401" spans="1:36" s="18" customFormat="1" x14ac:dyDescent="0.2">
      <c r="A401" s="33" t="str">
        <f>IF('VZP - KONTROLA'!R405="NE",IF(LEN('ÚHRADOVÝ KATALOG VZP - ZP'!B405)=0,UPPER('ÚHRADOVÝ KATALOG VZP - ZP'!A405),UPPER('ÚHRADOVÝ KATALOG VZP - ZP'!B405)),"")</f>
        <v/>
      </c>
      <c r="B401" s="33" t="str">
        <f>IF(LEN('ÚHRADOVÝ KATALOG VZP - ZP'!C405)&gt;0,UPPER(SUBSTITUTE('ÚHRADOVÝ KATALOG VZP - ZP'!C405,CHAR(10)," ")),"")</f>
        <v/>
      </c>
      <c r="C401" s="33" t="str">
        <f>IF(LEN('ÚHRADOVÝ KATALOG VZP - ZP'!D405)&gt;0,UPPER(SUBSTITUTE('ÚHRADOVÝ KATALOG VZP - ZP'!D405,CHAR(10)," ")),"")</f>
        <v/>
      </c>
      <c r="D401" s="33" t="str">
        <f>IF(LEN('ÚHRADOVÝ KATALOG VZP - ZP'!F405)&gt;0,UPPER('ÚHRADOVÝ KATALOG VZP - ZP'!F405),"")</f>
        <v/>
      </c>
      <c r="E401" s="33" t="str">
        <f>IF(LEN('ÚHRADOVÝ KATALOG VZP - ZP'!E405)&gt;0,UPPER('ÚHRADOVÝ KATALOG VZP - ZP'!E405),"")</f>
        <v/>
      </c>
      <c r="F401" s="33" t="str">
        <f>IF(LEN('ÚHRADOVÝ KATALOG VZP - ZP'!G405)&gt;0,UPPER('ÚHRADOVÝ KATALOG VZP - ZP'!G405),"")</f>
        <v/>
      </c>
      <c r="G401" s="33" t="str">
        <f>IF(LEN('ÚHRADOVÝ KATALOG VZP - ZP'!H405)&gt;0,UPPER('ÚHRADOVÝ KATALOG VZP - ZP'!H405),"")</f>
        <v/>
      </c>
      <c r="H401" s="33" t="str">
        <f>IF(LEN('ÚHRADOVÝ KATALOG VZP - ZP'!I405)&gt;0,UPPER('ÚHRADOVÝ KATALOG VZP - ZP'!I405),"")</f>
        <v/>
      </c>
      <c r="I401" s="19" t="str">
        <f>IF(LEN(KL!N401)&gt;0,ROUND(UPPER(KL!N401),2),"")</f>
        <v/>
      </c>
      <c r="J401" s="19" t="str">
        <f>IF('ÚHRADOVÝ KATALOG VZP - ZP'!N405&gt;0,ROUND(UPPER('ÚHRADOVÝ KATALOG VZP - ZP'!N405),2),"")</f>
        <v/>
      </c>
      <c r="K401" s="19"/>
      <c r="L401" s="33"/>
      <c r="M401" s="33"/>
      <c r="N401" s="33"/>
      <c r="O401" s="19"/>
      <c r="P401" s="33"/>
      <c r="Q401" s="33"/>
      <c r="R401" s="33"/>
      <c r="S401" s="33"/>
      <c r="T401" s="33" t="str">
        <f>IF(LEN(KL!P401)&gt;0,UPPER(KL!P401),"")</f>
        <v/>
      </c>
      <c r="U401" s="33"/>
      <c r="V401" s="19"/>
      <c r="W401" s="33" t="str">
        <f>IF(LEN('ÚHRADOVÝ KATALOG VZP - ZP'!Q405)&gt;0,UPPER('ÚHRADOVÝ KATALOG VZP - ZP'!Q405),"")</f>
        <v/>
      </c>
      <c r="X401" s="19"/>
      <c r="Y401" s="19"/>
      <c r="Z401" s="33" t="str">
        <f>IF(LEN('ÚHRADOVÝ KATALOG VZP - ZP'!P405)&gt;0,UPPER('ÚHRADOVÝ KATALOG VZP - ZP'!P405),"")</f>
        <v/>
      </c>
      <c r="AA401" s="33"/>
      <c r="AB401" s="33" t="str">
        <f>IF(LEN('ÚHRADOVÝ KATALOG VZP - ZP'!K405)&gt;0,UPPER('ÚHRADOVÝ KATALOG VZP - ZP'!K405),"")</f>
        <v/>
      </c>
      <c r="AC401" s="19" t="str">
        <f>IF(LEN('ÚHRADOVÝ KATALOG VZP - ZP'!L405)&gt;0,UPPER('ÚHRADOVÝ KATALOG VZP - ZP'!L405),"")</f>
        <v/>
      </c>
      <c r="AD401" s="19" t="str">
        <f>IF(LEN('ÚHRADOVÝ KATALOG VZP - ZP'!J405)&gt;0,UPPER('ÚHRADOVÝ KATALOG VZP - ZP'!J405),"")</f>
        <v/>
      </c>
      <c r="AE401" s="33"/>
      <c r="AF401" s="33"/>
      <c r="AG401" s="33" t="str">
        <f>IF(LEN('ÚHRADOVÝ KATALOG VZP - ZP'!M405)&gt;0,UPPER('ÚHRADOVÝ KATALOG VZP - ZP'!M405),"")</f>
        <v/>
      </c>
      <c r="AH401" s="33"/>
      <c r="AI401" s="33"/>
      <c r="AJ401" s="33"/>
    </row>
    <row r="402" spans="1:36" s="18" customFormat="1" x14ac:dyDescent="0.2">
      <c r="A402" s="33" t="str">
        <f>IF('VZP - KONTROLA'!R406="NE",IF(LEN('ÚHRADOVÝ KATALOG VZP - ZP'!B406)=0,UPPER('ÚHRADOVÝ KATALOG VZP - ZP'!A406),UPPER('ÚHRADOVÝ KATALOG VZP - ZP'!B406)),"")</f>
        <v/>
      </c>
      <c r="B402" s="33" t="str">
        <f>IF(LEN('ÚHRADOVÝ KATALOG VZP - ZP'!C406)&gt;0,UPPER(SUBSTITUTE('ÚHRADOVÝ KATALOG VZP - ZP'!C406,CHAR(10)," ")),"")</f>
        <v/>
      </c>
      <c r="C402" s="33" t="str">
        <f>IF(LEN('ÚHRADOVÝ KATALOG VZP - ZP'!D406)&gt;0,UPPER(SUBSTITUTE('ÚHRADOVÝ KATALOG VZP - ZP'!D406,CHAR(10)," ")),"")</f>
        <v/>
      </c>
      <c r="D402" s="33" t="str">
        <f>IF(LEN('ÚHRADOVÝ KATALOG VZP - ZP'!F406)&gt;0,UPPER('ÚHRADOVÝ KATALOG VZP - ZP'!F406),"")</f>
        <v/>
      </c>
      <c r="E402" s="33" t="str">
        <f>IF(LEN('ÚHRADOVÝ KATALOG VZP - ZP'!E406)&gt;0,UPPER('ÚHRADOVÝ KATALOG VZP - ZP'!E406),"")</f>
        <v/>
      </c>
      <c r="F402" s="33" t="str">
        <f>IF(LEN('ÚHRADOVÝ KATALOG VZP - ZP'!G406)&gt;0,UPPER('ÚHRADOVÝ KATALOG VZP - ZP'!G406),"")</f>
        <v/>
      </c>
      <c r="G402" s="33" t="str">
        <f>IF(LEN('ÚHRADOVÝ KATALOG VZP - ZP'!H406)&gt;0,UPPER('ÚHRADOVÝ KATALOG VZP - ZP'!H406),"")</f>
        <v/>
      </c>
      <c r="H402" s="33" t="str">
        <f>IF(LEN('ÚHRADOVÝ KATALOG VZP - ZP'!I406)&gt;0,UPPER('ÚHRADOVÝ KATALOG VZP - ZP'!I406),"")</f>
        <v/>
      </c>
      <c r="I402" s="19" t="str">
        <f>IF(LEN(KL!N402)&gt;0,ROUND(UPPER(KL!N402),2),"")</f>
        <v/>
      </c>
      <c r="J402" s="19" t="str">
        <f>IF('ÚHRADOVÝ KATALOG VZP - ZP'!N406&gt;0,ROUND(UPPER('ÚHRADOVÝ KATALOG VZP - ZP'!N406),2),"")</f>
        <v/>
      </c>
      <c r="K402" s="19"/>
      <c r="L402" s="33"/>
      <c r="M402" s="33"/>
      <c r="N402" s="33"/>
      <c r="O402" s="19"/>
      <c r="P402" s="33"/>
      <c r="Q402" s="33"/>
      <c r="R402" s="33"/>
      <c r="S402" s="33"/>
      <c r="T402" s="33" t="str">
        <f>IF(LEN(KL!P402)&gt;0,UPPER(KL!P402),"")</f>
        <v/>
      </c>
      <c r="U402" s="33"/>
      <c r="V402" s="19"/>
      <c r="W402" s="33" t="str">
        <f>IF(LEN('ÚHRADOVÝ KATALOG VZP - ZP'!Q406)&gt;0,UPPER('ÚHRADOVÝ KATALOG VZP - ZP'!Q406),"")</f>
        <v/>
      </c>
      <c r="X402" s="19"/>
      <c r="Y402" s="19"/>
      <c r="Z402" s="33" t="str">
        <f>IF(LEN('ÚHRADOVÝ KATALOG VZP - ZP'!P406)&gt;0,UPPER('ÚHRADOVÝ KATALOG VZP - ZP'!P406),"")</f>
        <v/>
      </c>
      <c r="AA402" s="33"/>
      <c r="AB402" s="33" t="str">
        <f>IF(LEN('ÚHRADOVÝ KATALOG VZP - ZP'!K406)&gt;0,UPPER('ÚHRADOVÝ KATALOG VZP - ZP'!K406),"")</f>
        <v/>
      </c>
      <c r="AC402" s="19" t="str">
        <f>IF(LEN('ÚHRADOVÝ KATALOG VZP - ZP'!L406)&gt;0,UPPER('ÚHRADOVÝ KATALOG VZP - ZP'!L406),"")</f>
        <v/>
      </c>
      <c r="AD402" s="19" t="str">
        <f>IF(LEN('ÚHRADOVÝ KATALOG VZP - ZP'!J406)&gt;0,UPPER('ÚHRADOVÝ KATALOG VZP - ZP'!J406),"")</f>
        <v/>
      </c>
      <c r="AE402" s="33"/>
      <c r="AF402" s="33"/>
      <c r="AG402" s="33" t="str">
        <f>IF(LEN('ÚHRADOVÝ KATALOG VZP - ZP'!M406)&gt;0,UPPER('ÚHRADOVÝ KATALOG VZP - ZP'!M406),"")</f>
        <v/>
      </c>
      <c r="AH402" s="33"/>
      <c r="AI402" s="33"/>
      <c r="AJ402" s="33"/>
    </row>
    <row r="403" spans="1:36" s="18" customFormat="1" x14ac:dyDescent="0.2">
      <c r="A403" s="33" t="str">
        <f>IF('VZP - KONTROLA'!R407="NE",IF(LEN('ÚHRADOVÝ KATALOG VZP - ZP'!B407)=0,UPPER('ÚHRADOVÝ KATALOG VZP - ZP'!A407),UPPER('ÚHRADOVÝ KATALOG VZP - ZP'!B407)),"")</f>
        <v/>
      </c>
      <c r="B403" s="33" t="str">
        <f>IF(LEN('ÚHRADOVÝ KATALOG VZP - ZP'!C407)&gt;0,UPPER(SUBSTITUTE('ÚHRADOVÝ KATALOG VZP - ZP'!C407,CHAR(10)," ")),"")</f>
        <v/>
      </c>
      <c r="C403" s="33" t="str">
        <f>IF(LEN('ÚHRADOVÝ KATALOG VZP - ZP'!D407)&gt;0,UPPER(SUBSTITUTE('ÚHRADOVÝ KATALOG VZP - ZP'!D407,CHAR(10)," ")),"")</f>
        <v/>
      </c>
      <c r="D403" s="33" t="str">
        <f>IF(LEN('ÚHRADOVÝ KATALOG VZP - ZP'!F407)&gt;0,UPPER('ÚHRADOVÝ KATALOG VZP - ZP'!F407),"")</f>
        <v/>
      </c>
      <c r="E403" s="33" t="str">
        <f>IF(LEN('ÚHRADOVÝ KATALOG VZP - ZP'!E407)&gt;0,UPPER('ÚHRADOVÝ KATALOG VZP - ZP'!E407),"")</f>
        <v/>
      </c>
      <c r="F403" s="33" t="str">
        <f>IF(LEN('ÚHRADOVÝ KATALOG VZP - ZP'!G407)&gt;0,UPPER('ÚHRADOVÝ KATALOG VZP - ZP'!G407),"")</f>
        <v/>
      </c>
      <c r="G403" s="33" t="str">
        <f>IF(LEN('ÚHRADOVÝ KATALOG VZP - ZP'!H407)&gt;0,UPPER('ÚHRADOVÝ KATALOG VZP - ZP'!H407),"")</f>
        <v/>
      </c>
      <c r="H403" s="33" t="str">
        <f>IF(LEN('ÚHRADOVÝ KATALOG VZP - ZP'!I407)&gt;0,UPPER('ÚHRADOVÝ KATALOG VZP - ZP'!I407),"")</f>
        <v/>
      </c>
      <c r="I403" s="19" t="str">
        <f>IF(LEN(KL!N403)&gt;0,ROUND(UPPER(KL!N403),2),"")</f>
        <v/>
      </c>
      <c r="J403" s="19" t="str">
        <f>IF('ÚHRADOVÝ KATALOG VZP - ZP'!N407&gt;0,ROUND(UPPER('ÚHRADOVÝ KATALOG VZP - ZP'!N407),2),"")</f>
        <v/>
      </c>
      <c r="K403" s="19"/>
      <c r="L403" s="33"/>
      <c r="M403" s="33"/>
      <c r="N403" s="33"/>
      <c r="O403" s="19"/>
      <c r="P403" s="33"/>
      <c r="Q403" s="33"/>
      <c r="R403" s="33"/>
      <c r="S403" s="33"/>
      <c r="T403" s="33" t="str">
        <f>IF(LEN(KL!P403)&gt;0,UPPER(KL!P403),"")</f>
        <v/>
      </c>
      <c r="U403" s="33"/>
      <c r="V403" s="19"/>
      <c r="W403" s="33" t="str">
        <f>IF(LEN('ÚHRADOVÝ KATALOG VZP - ZP'!Q407)&gt;0,UPPER('ÚHRADOVÝ KATALOG VZP - ZP'!Q407),"")</f>
        <v/>
      </c>
      <c r="X403" s="19"/>
      <c r="Y403" s="19"/>
      <c r="Z403" s="33" t="str">
        <f>IF(LEN('ÚHRADOVÝ KATALOG VZP - ZP'!P407)&gt;0,UPPER('ÚHRADOVÝ KATALOG VZP - ZP'!P407),"")</f>
        <v/>
      </c>
      <c r="AA403" s="33"/>
      <c r="AB403" s="33" t="str">
        <f>IF(LEN('ÚHRADOVÝ KATALOG VZP - ZP'!K407)&gt;0,UPPER('ÚHRADOVÝ KATALOG VZP - ZP'!K407),"")</f>
        <v/>
      </c>
      <c r="AC403" s="19" t="str">
        <f>IF(LEN('ÚHRADOVÝ KATALOG VZP - ZP'!L407)&gt;0,UPPER('ÚHRADOVÝ KATALOG VZP - ZP'!L407),"")</f>
        <v/>
      </c>
      <c r="AD403" s="19" t="str">
        <f>IF(LEN('ÚHRADOVÝ KATALOG VZP - ZP'!J407)&gt;0,UPPER('ÚHRADOVÝ KATALOG VZP - ZP'!J407),"")</f>
        <v/>
      </c>
      <c r="AE403" s="33"/>
      <c r="AF403" s="33"/>
      <c r="AG403" s="33" t="str">
        <f>IF(LEN('ÚHRADOVÝ KATALOG VZP - ZP'!M407)&gt;0,UPPER('ÚHRADOVÝ KATALOG VZP - ZP'!M407),"")</f>
        <v/>
      </c>
      <c r="AH403" s="33"/>
      <c r="AI403" s="33"/>
      <c r="AJ403" s="33"/>
    </row>
    <row r="404" spans="1:36" s="18" customFormat="1" x14ac:dyDescent="0.2">
      <c r="A404" s="33" t="str">
        <f>IF('VZP - KONTROLA'!R408="NE",IF(LEN('ÚHRADOVÝ KATALOG VZP - ZP'!B408)=0,UPPER('ÚHRADOVÝ KATALOG VZP - ZP'!A408),UPPER('ÚHRADOVÝ KATALOG VZP - ZP'!B408)),"")</f>
        <v/>
      </c>
      <c r="B404" s="33" t="str">
        <f>IF(LEN('ÚHRADOVÝ KATALOG VZP - ZP'!C408)&gt;0,UPPER(SUBSTITUTE('ÚHRADOVÝ KATALOG VZP - ZP'!C408,CHAR(10)," ")),"")</f>
        <v/>
      </c>
      <c r="C404" s="33" t="str">
        <f>IF(LEN('ÚHRADOVÝ KATALOG VZP - ZP'!D408)&gt;0,UPPER(SUBSTITUTE('ÚHRADOVÝ KATALOG VZP - ZP'!D408,CHAR(10)," ")),"")</f>
        <v/>
      </c>
      <c r="D404" s="33" t="str">
        <f>IF(LEN('ÚHRADOVÝ KATALOG VZP - ZP'!F408)&gt;0,UPPER('ÚHRADOVÝ KATALOG VZP - ZP'!F408),"")</f>
        <v/>
      </c>
      <c r="E404" s="33" t="str">
        <f>IF(LEN('ÚHRADOVÝ KATALOG VZP - ZP'!E408)&gt;0,UPPER('ÚHRADOVÝ KATALOG VZP - ZP'!E408),"")</f>
        <v/>
      </c>
      <c r="F404" s="33" t="str">
        <f>IF(LEN('ÚHRADOVÝ KATALOG VZP - ZP'!G408)&gt;0,UPPER('ÚHRADOVÝ KATALOG VZP - ZP'!G408),"")</f>
        <v/>
      </c>
      <c r="G404" s="33" t="str">
        <f>IF(LEN('ÚHRADOVÝ KATALOG VZP - ZP'!H408)&gt;0,UPPER('ÚHRADOVÝ KATALOG VZP - ZP'!H408),"")</f>
        <v/>
      </c>
      <c r="H404" s="33" t="str">
        <f>IF(LEN('ÚHRADOVÝ KATALOG VZP - ZP'!I408)&gt;0,UPPER('ÚHRADOVÝ KATALOG VZP - ZP'!I408),"")</f>
        <v/>
      </c>
      <c r="I404" s="19" t="str">
        <f>IF(LEN(KL!N404)&gt;0,ROUND(UPPER(KL!N404),2),"")</f>
        <v/>
      </c>
      <c r="J404" s="19" t="str">
        <f>IF('ÚHRADOVÝ KATALOG VZP - ZP'!N408&gt;0,ROUND(UPPER('ÚHRADOVÝ KATALOG VZP - ZP'!N408),2),"")</f>
        <v/>
      </c>
      <c r="K404" s="19"/>
      <c r="L404" s="33"/>
      <c r="M404" s="33"/>
      <c r="N404" s="33"/>
      <c r="O404" s="19"/>
      <c r="P404" s="33"/>
      <c r="Q404" s="33"/>
      <c r="R404" s="33"/>
      <c r="S404" s="33"/>
      <c r="T404" s="33" t="str">
        <f>IF(LEN(KL!P404)&gt;0,UPPER(KL!P404),"")</f>
        <v/>
      </c>
      <c r="U404" s="33"/>
      <c r="V404" s="19"/>
      <c r="W404" s="33" t="str">
        <f>IF(LEN('ÚHRADOVÝ KATALOG VZP - ZP'!Q408)&gt;0,UPPER('ÚHRADOVÝ KATALOG VZP - ZP'!Q408),"")</f>
        <v/>
      </c>
      <c r="X404" s="19"/>
      <c r="Y404" s="19"/>
      <c r="Z404" s="33" t="str">
        <f>IF(LEN('ÚHRADOVÝ KATALOG VZP - ZP'!P408)&gt;0,UPPER('ÚHRADOVÝ KATALOG VZP - ZP'!P408),"")</f>
        <v/>
      </c>
      <c r="AA404" s="33"/>
      <c r="AB404" s="33" t="str">
        <f>IF(LEN('ÚHRADOVÝ KATALOG VZP - ZP'!K408)&gt;0,UPPER('ÚHRADOVÝ KATALOG VZP - ZP'!K408),"")</f>
        <v/>
      </c>
      <c r="AC404" s="19" t="str">
        <f>IF(LEN('ÚHRADOVÝ KATALOG VZP - ZP'!L408)&gt;0,UPPER('ÚHRADOVÝ KATALOG VZP - ZP'!L408),"")</f>
        <v/>
      </c>
      <c r="AD404" s="19" t="str">
        <f>IF(LEN('ÚHRADOVÝ KATALOG VZP - ZP'!J408)&gt;0,UPPER('ÚHRADOVÝ KATALOG VZP - ZP'!J408),"")</f>
        <v/>
      </c>
      <c r="AE404" s="33"/>
      <c r="AF404" s="33"/>
      <c r="AG404" s="33" t="str">
        <f>IF(LEN('ÚHRADOVÝ KATALOG VZP - ZP'!M408)&gt;0,UPPER('ÚHRADOVÝ KATALOG VZP - ZP'!M408),"")</f>
        <v/>
      </c>
      <c r="AH404" s="33"/>
      <c r="AI404" s="33"/>
      <c r="AJ404" s="33"/>
    </row>
    <row r="405" spans="1:36" s="18" customFormat="1" x14ac:dyDescent="0.2">
      <c r="A405" s="33" t="str">
        <f>IF('VZP - KONTROLA'!R409="NE",IF(LEN('ÚHRADOVÝ KATALOG VZP - ZP'!B409)=0,UPPER('ÚHRADOVÝ KATALOG VZP - ZP'!A409),UPPER('ÚHRADOVÝ KATALOG VZP - ZP'!B409)),"")</f>
        <v/>
      </c>
      <c r="B405" s="33" t="str">
        <f>IF(LEN('ÚHRADOVÝ KATALOG VZP - ZP'!C409)&gt;0,UPPER(SUBSTITUTE('ÚHRADOVÝ KATALOG VZP - ZP'!C409,CHAR(10)," ")),"")</f>
        <v/>
      </c>
      <c r="C405" s="33" t="str">
        <f>IF(LEN('ÚHRADOVÝ KATALOG VZP - ZP'!D409)&gt;0,UPPER(SUBSTITUTE('ÚHRADOVÝ KATALOG VZP - ZP'!D409,CHAR(10)," ")),"")</f>
        <v/>
      </c>
      <c r="D405" s="33" t="str">
        <f>IF(LEN('ÚHRADOVÝ KATALOG VZP - ZP'!F409)&gt;0,UPPER('ÚHRADOVÝ KATALOG VZP - ZP'!F409),"")</f>
        <v/>
      </c>
      <c r="E405" s="33" t="str">
        <f>IF(LEN('ÚHRADOVÝ KATALOG VZP - ZP'!E409)&gt;0,UPPER('ÚHRADOVÝ KATALOG VZP - ZP'!E409),"")</f>
        <v/>
      </c>
      <c r="F405" s="33" t="str">
        <f>IF(LEN('ÚHRADOVÝ KATALOG VZP - ZP'!G409)&gt;0,UPPER('ÚHRADOVÝ KATALOG VZP - ZP'!G409),"")</f>
        <v/>
      </c>
      <c r="G405" s="33" t="str">
        <f>IF(LEN('ÚHRADOVÝ KATALOG VZP - ZP'!H409)&gt;0,UPPER('ÚHRADOVÝ KATALOG VZP - ZP'!H409),"")</f>
        <v/>
      </c>
      <c r="H405" s="33" t="str">
        <f>IF(LEN('ÚHRADOVÝ KATALOG VZP - ZP'!I409)&gt;0,UPPER('ÚHRADOVÝ KATALOG VZP - ZP'!I409),"")</f>
        <v/>
      </c>
      <c r="I405" s="19" t="str">
        <f>IF(LEN(KL!N405)&gt;0,ROUND(UPPER(KL!N405),2),"")</f>
        <v/>
      </c>
      <c r="J405" s="19" t="str">
        <f>IF('ÚHRADOVÝ KATALOG VZP - ZP'!N409&gt;0,ROUND(UPPER('ÚHRADOVÝ KATALOG VZP - ZP'!N409),2),"")</f>
        <v/>
      </c>
      <c r="K405" s="19"/>
      <c r="L405" s="33"/>
      <c r="M405" s="33"/>
      <c r="N405" s="33"/>
      <c r="O405" s="19"/>
      <c r="P405" s="33"/>
      <c r="Q405" s="33"/>
      <c r="R405" s="33"/>
      <c r="S405" s="33"/>
      <c r="T405" s="33" t="str">
        <f>IF(LEN(KL!P405)&gt;0,UPPER(KL!P405),"")</f>
        <v/>
      </c>
      <c r="U405" s="33"/>
      <c r="V405" s="19"/>
      <c r="W405" s="33" t="str">
        <f>IF(LEN('ÚHRADOVÝ KATALOG VZP - ZP'!Q409)&gt;0,UPPER('ÚHRADOVÝ KATALOG VZP - ZP'!Q409),"")</f>
        <v/>
      </c>
      <c r="X405" s="19"/>
      <c r="Y405" s="19"/>
      <c r="Z405" s="33" t="str">
        <f>IF(LEN('ÚHRADOVÝ KATALOG VZP - ZP'!P409)&gt;0,UPPER('ÚHRADOVÝ KATALOG VZP - ZP'!P409),"")</f>
        <v/>
      </c>
      <c r="AA405" s="33"/>
      <c r="AB405" s="33" t="str">
        <f>IF(LEN('ÚHRADOVÝ KATALOG VZP - ZP'!K409)&gt;0,UPPER('ÚHRADOVÝ KATALOG VZP - ZP'!K409),"")</f>
        <v/>
      </c>
      <c r="AC405" s="19" t="str">
        <f>IF(LEN('ÚHRADOVÝ KATALOG VZP - ZP'!L409)&gt;0,UPPER('ÚHRADOVÝ KATALOG VZP - ZP'!L409),"")</f>
        <v/>
      </c>
      <c r="AD405" s="19" t="str">
        <f>IF(LEN('ÚHRADOVÝ KATALOG VZP - ZP'!J409)&gt;0,UPPER('ÚHRADOVÝ KATALOG VZP - ZP'!J409),"")</f>
        <v/>
      </c>
      <c r="AE405" s="33"/>
      <c r="AF405" s="33"/>
      <c r="AG405" s="33" t="str">
        <f>IF(LEN('ÚHRADOVÝ KATALOG VZP - ZP'!M409)&gt;0,UPPER('ÚHRADOVÝ KATALOG VZP - ZP'!M409),"")</f>
        <v/>
      </c>
      <c r="AH405" s="33"/>
      <c r="AI405" s="33"/>
      <c r="AJ405" s="33"/>
    </row>
    <row r="406" spans="1:36" s="18" customFormat="1" x14ac:dyDescent="0.2">
      <c r="A406" s="33" t="str">
        <f>IF('VZP - KONTROLA'!R410="NE",IF(LEN('ÚHRADOVÝ KATALOG VZP - ZP'!B410)=0,UPPER('ÚHRADOVÝ KATALOG VZP - ZP'!A410),UPPER('ÚHRADOVÝ KATALOG VZP - ZP'!B410)),"")</f>
        <v/>
      </c>
      <c r="B406" s="33" t="str">
        <f>IF(LEN('ÚHRADOVÝ KATALOG VZP - ZP'!C410)&gt;0,UPPER(SUBSTITUTE('ÚHRADOVÝ KATALOG VZP - ZP'!C410,CHAR(10)," ")),"")</f>
        <v/>
      </c>
      <c r="C406" s="33" t="str">
        <f>IF(LEN('ÚHRADOVÝ KATALOG VZP - ZP'!D410)&gt;0,UPPER(SUBSTITUTE('ÚHRADOVÝ KATALOG VZP - ZP'!D410,CHAR(10)," ")),"")</f>
        <v/>
      </c>
      <c r="D406" s="33" t="str">
        <f>IF(LEN('ÚHRADOVÝ KATALOG VZP - ZP'!F410)&gt;0,UPPER('ÚHRADOVÝ KATALOG VZP - ZP'!F410),"")</f>
        <v/>
      </c>
      <c r="E406" s="33" t="str">
        <f>IF(LEN('ÚHRADOVÝ KATALOG VZP - ZP'!E410)&gt;0,UPPER('ÚHRADOVÝ KATALOG VZP - ZP'!E410),"")</f>
        <v/>
      </c>
      <c r="F406" s="33" t="str">
        <f>IF(LEN('ÚHRADOVÝ KATALOG VZP - ZP'!G410)&gt;0,UPPER('ÚHRADOVÝ KATALOG VZP - ZP'!G410),"")</f>
        <v/>
      </c>
      <c r="G406" s="33" t="str">
        <f>IF(LEN('ÚHRADOVÝ KATALOG VZP - ZP'!H410)&gt;0,UPPER('ÚHRADOVÝ KATALOG VZP - ZP'!H410),"")</f>
        <v/>
      </c>
      <c r="H406" s="33" t="str">
        <f>IF(LEN('ÚHRADOVÝ KATALOG VZP - ZP'!I410)&gt;0,UPPER('ÚHRADOVÝ KATALOG VZP - ZP'!I410),"")</f>
        <v/>
      </c>
      <c r="I406" s="19" t="str">
        <f>IF(LEN(KL!N406)&gt;0,ROUND(UPPER(KL!N406),2),"")</f>
        <v/>
      </c>
      <c r="J406" s="19" t="str">
        <f>IF('ÚHRADOVÝ KATALOG VZP - ZP'!N410&gt;0,ROUND(UPPER('ÚHRADOVÝ KATALOG VZP - ZP'!N410),2),"")</f>
        <v/>
      </c>
      <c r="K406" s="19"/>
      <c r="L406" s="33"/>
      <c r="M406" s="33"/>
      <c r="N406" s="33"/>
      <c r="O406" s="19"/>
      <c r="P406" s="33"/>
      <c r="Q406" s="33"/>
      <c r="R406" s="33"/>
      <c r="S406" s="33"/>
      <c r="T406" s="33" t="str">
        <f>IF(LEN(KL!P406)&gt;0,UPPER(KL!P406),"")</f>
        <v/>
      </c>
      <c r="U406" s="33"/>
      <c r="V406" s="19"/>
      <c r="W406" s="33" t="str">
        <f>IF(LEN('ÚHRADOVÝ KATALOG VZP - ZP'!Q410)&gt;0,UPPER('ÚHRADOVÝ KATALOG VZP - ZP'!Q410),"")</f>
        <v/>
      </c>
      <c r="X406" s="19"/>
      <c r="Y406" s="19"/>
      <c r="Z406" s="33" t="str">
        <f>IF(LEN('ÚHRADOVÝ KATALOG VZP - ZP'!P410)&gt;0,UPPER('ÚHRADOVÝ KATALOG VZP - ZP'!P410),"")</f>
        <v/>
      </c>
      <c r="AA406" s="33"/>
      <c r="AB406" s="33" t="str">
        <f>IF(LEN('ÚHRADOVÝ KATALOG VZP - ZP'!K410)&gt;0,UPPER('ÚHRADOVÝ KATALOG VZP - ZP'!K410),"")</f>
        <v/>
      </c>
      <c r="AC406" s="19" t="str">
        <f>IF(LEN('ÚHRADOVÝ KATALOG VZP - ZP'!L410)&gt;0,UPPER('ÚHRADOVÝ KATALOG VZP - ZP'!L410),"")</f>
        <v/>
      </c>
      <c r="AD406" s="19" t="str">
        <f>IF(LEN('ÚHRADOVÝ KATALOG VZP - ZP'!J410)&gt;0,UPPER('ÚHRADOVÝ KATALOG VZP - ZP'!J410),"")</f>
        <v/>
      </c>
      <c r="AE406" s="33"/>
      <c r="AF406" s="33"/>
      <c r="AG406" s="33" t="str">
        <f>IF(LEN('ÚHRADOVÝ KATALOG VZP - ZP'!M410)&gt;0,UPPER('ÚHRADOVÝ KATALOG VZP - ZP'!M410),"")</f>
        <v/>
      </c>
      <c r="AH406" s="33"/>
      <c r="AI406" s="33"/>
      <c r="AJ406" s="33"/>
    </row>
    <row r="407" spans="1:36" s="18" customFormat="1" x14ac:dyDescent="0.2">
      <c r="A407" s="33" t="str">
        <f>IF('VZP - KONTROLA'!R411="NE",IF(LEN('ÚHRADOVÝ KATALOG VZP - ZP'!B411)=0,UPPER('ÚHRADOVÝ KATALOG VZP - ZP'!A411),UPPER('ÚHRADOVÝ KATALOG VZP - ZP'!B411)),"")</f>
        <v/>
      </c>
      <c r="B407" s="33" t="str">
        <f>IF(LEN('ÚHRADOVÝ KATALOG VZP - ZP'!C411)&gt;0,UPPER(SUBSTITUTE('ÚHRADOVÝ KATALOG VZP - ZP'!C411,CHAR(10)," ")),"")</f>
        <v/>
      </c>
      <c r="C407" s="33" t="str">
        <f>IF(LEN('ÚHRADOVÝ KATALOG VZP - ZP'!D411)&gt;0,UPPER(SUBSTITUTE('ÚHRADOVÝ KATALOG VZP - ZP'!D411,CHAR(10)," ")),"")</f>
        <v/>
      </c>
      <c r="D407" s="33" t="str">
        <f>IF(LEN('ÚHRADOVÝ KATALOG VZP - ZP'!F411)&gt;0,UPPER('ÚHRADOVÝ KATALOG VZP - ZP'!F411),"")</f>
        <v/>
      </c>
      <c r="E407" s="33" t="str">
        <f>IF(LEN('ÚHRADOVÝ KATALOG VZP - ZP'!E411)&gt;0,UPPER('ÚHRADOVÝ KATALOG VZP - ZP'!E411),"")</f>
        <v/>
      </c>
      <c r="F407" s="33" t="str">
        <f>IF(LEN('ÚHRADOVÝ KATALOG VZP - ZP'!G411)&gt;0,UPPER('ÚHRADOVÝ KATALOG VZP - ZP'!G411),"")</f>
        <v/>
      </c>
      <c r="G407" s="33" t="str">
        <f>IF(LEN('ÚHRADOVÝ KATALOG VZP - ZP'!H411)&gt;0,UPPER('ÚHRADOVÝ KATALOG VZP - ZP'!H411),"")</f>
        <v/>
      </c>
      <c r="H407" s="33" t="str">
        <f>IF(LEN('ÚHRADOVÝ KATALOG VZP - ZP'!I411)&gt;0,UPPER('ÚHRADOVÝ KATALOG VZP - ZP'!I411),"")</f>
        <v/>
      </c>
      <c r="I407" s="19" t="str">
        <f>IF(LEN(KL!N407)&gt;0,ROUND(UPPER(KL!N407),2),"")</f>
        <v/>
      </c>
      <c r="J407" s="19" t="str">
        <f>IF('ÚHRADOVÝ KATALOG VZP - ZP'!N411&gt;0,ROUND(UPPER('ÚHRADOVÝ KATALOG VZP - ZP'!N411),2),"")</f>
        <v/>
      </c>
      <c r="K407" s="19"/>
      <c r="L407" s="33"/>
      <c r="M407" s="33"/>
      <c r="N407" s="33"/>
      <c r="O407" s="19"/>
      <c r="P407" s="33"/>
      <c r="Q407" s="33"/>
      <c r="R407" s="33"/>
      <c r="S407" s="33"/>
      <c r="T407" s="33" t="str">
        <f>IF(LEN(KL!P407)&gt;0,UPPER(KL!P407),"")</f>
        <v/>
      </c>
      <c r="U407" s="33"/>
      <c r="V407" s="19"/>
      <c r="W407" s="33" t="str">
        <f>IF(LEN('ÚHRADOVÝ KATALOG VZP - ZP'!Q411)&gt;0,UPPER('ÚHRADOVÝ KATALOG VZP - ZP'!Q411),"")</f>
        <v/>
      </c>
      <c r="X407" s="19"/>
      <c r="Y407" s="19"/>
      <c r="Z407" s="33" t="str">
        <f>IF(LEN('ÚHRADOVÝ KATALOG VZP - ZP'!P411)&gt;0,UPPER('ÚHRADOVÝ KATALOG VZP - ZP'!P411),"")</f>
        <v/>
      </c>
      <c r="AA407" s="33"/>
      <c r="AB407" s="33" t="str">
        <f>IF(LEN('ÚHRADOVÝ KATALOG VZP - ZP'!K411)&gt;0,UPPER('ÚHRADOVÝ KATALOG VZP - ZP'!K411),"")</f>
        <v/>
      </c>
      <c r="AC407" s="19" t="str">
        <f>IF(LEN('ÚHRADOVÝ KATALOG VZP - ZP'!L411)&gt;0,UPPER('ÚHRADOVÝ KATALOG VZP - ZP'!L411),"")</f>
        <v/>
      </c>
      <c r="AD407" s="19" t="str">
        <f>IF(LEN('ÚHRADOVÝ KATALOG VZP - ZP'!J411)&gt;0,UPPER('ÚHRADOVÝ KATALOG VZP - ZP'!J411),"")</f>
        <v/>
      </c>
      <c r="AE407" s="33"/>
      <c r="AF407" s="33"/>
      <c r="AG407" s="33" t="str">
        <f>IF(LEN('ÚHRADOVÝ KATALOG VZP - ZP'!M411)&gt;0,UPPER('ÚHRADOVÝ KATALOG VZP - ZP'!M411),"")</f>
        <v/>
      </c>
      <c r="AH407" s="33"/>
      <c r="AI407" s="33"/>
      <c r="AJ407" s="33"/>
    </row>
    <row r="408" spans="1:36" s="18" customFormat="1" x14ac:dyDescent="0.2">
      <c r="A408" s="33" t="str">
        <f>IF('VZP - KONTROLA'!R412="NE",IF(LEN('ÚHRADOVÝ KATALOG VZP - ZP'!B412)=0,UPPER('ÚHRADOVÝ KATALOG VZP - ZP'!A412),UPPER('ÚHRADOVÝ KATALOG VZP - ZP'!B412)),"")</f>
        <v/>
      </c>
      <c r="B408" s="33" t="str">
        <f>IF(LEN('ÚHRADOVÝ KATALOG VZP - ZP'!C412)&gt;0,UPPER(SUBSTITUTE('ÚHRADOVÝ KATALOG VZP - ZP'!C412,CHAR(10)," ")),"")</f>
        <v/>
      </c>
      <c r="C408" s="33" t="str">
        <f>IF(LEN('ÚHRADOVÝ KATALOG VZP - ZP'!D412)&gt;0,UPPER(SUBSTITUTE('ÚHRADOVÝ KATALOG VZP - ZP'!D412,CHAR(10)," ")),"")</f>
        <v/>
      </c>
      <c r="D408" s="33" t="str">
        <f>IF(LEN('ÚHRADOVÝ KATALOG VZP - ZP'!F412)&gt;0,UPPER('ÚHRADOVÝ KATALOG VZP - ZP'!F412),"")</f>
        <v/>
      </c>
      <c r="E408" s="33" t="str">
        <f>IF(LEN('ÚHRADOVÝ KATALOG VZP - ZP'!E412)&gt;0,UPPER('ÚHRADOVÝ KATALOG VZP - ZP'!E412),"")</f>
        <v/>
      </c>
      <c r="F408" s="33" t="str">
        <f>IF(LEN('ÚHRADOVÝ KATALOG VZP - ZP'!G412)&gt;0,UPPER('ÚHRADOVÝ KATALOG VZP - ZP'!G412),"")</f>
        <v/>
      </c>
      <c r="G408" s="33" t="str">
        <f>IF(LEN('ÚHRADOVÝ KATALOG VZP - ZP'!H412)&gt;0,UPPER('ÚHRADOVÝ KATALOG VZP - ZP'!H412),"")</f>
        <v/>
      </c>
      <c r="H408" s="33" t="str">
        <f>IF(LEN('ÚHRADOVÝ KATALOG VZP - ZP'!I412)&gt;0,UPPER('ÚHRADOVÝ KATALOG VZP - ZP'!I412),"")</f>
        <v/>
      </c>
      <c r="I408" s="19" t="str">
        <f>IF(LEN(KL!N408)&gt;0,ROUND(UPPER(KL!N408),2),"")</f>
        <v/>
      </c>
      <c r="J408" s="19" t="str">
        <f>IF('ÚHRADOVÝ KATALOG VZP - ZP'!N412&gt;0,ROUND(UPPER('ÚHRADOVÝ KATALOG VZP - ZP'!N412),2),"")</f>
        <v/>
      </c>
      <c r="K408" s="19"/>
      <c r="L408" s="33"/>
      <c r="M408" s="33"/>
      <c r="N408" s="33"/>
      <c r="O408" s="19"/>
      <c r="P408" s="33"/>
      <c r="Q408" s="33"/>
      <c r="R408" s="33"/>
      <c r="S408" s="33"/>
      <c r="T408" s="33" t="str">
        <f>IF(LEN(KL!P408)&gt;0,UPPER(KL!P408),"")</f>
        <v/>
      </c>
      <c r="U408" s="33"/>
      <c r="V408" s="19"/>
      <c r="W408" s="33" t="str">
        <f>IF(LEN('ÚHRADOVÝ KATALOG VZP - ZP'!Q412)&gt;0,UPPER('ÚHRADOVÝ KATALOG VZP - ZP'!Q412),"")</f>
        <v/>
      </c>
      <c r="X408" s="19"/>
      <c r="Y408" s="19"/>
      <c r="Z408" s="33" t="str">
        <f>IF(LEN('ÚHRADOVÝ KATALOG VZP - ZP'!P412)&gt;0,UPPER('ÚHRADOVÝ KATALOG VZP - ZP'!P412),"")</f>
        <v/>
      </c>
      <c r="AA408" s="33"/>
      <c r="AB408" s="33" t="str">
        <f>IF(LEN('ÚHRADOVÝ KATALOG VZP - ZP'!K412)&gt;0,UPPER('ÚHRADOVÝ KATALOG VZP - ZP'!K412),"")</f>
        <v/>
      </c>
      <c r="AC408" s="19" t="str">
        <f>IF(LEN('ÚHRADOVÝ KATALOG VZP - ZP'!L412)&gt;0,UPPER('ÚHRADOVÝ KATALOG VZP - ZP'!L412),"")</f>
        <v/>
      </c>
      <c r="AD408" s="19" t="str">
        <f>IF(LEN('ÚHRADOVÝ KATALOG VZP - ZP'!J412)&gt;0,UPPER('ÚHRADOVÝ KATALOG VZP - ZP'!J412),"")</f>
        <v/>
      </c>
      <c r="AE408" s="33"/>
      <c r="AF408" s="33"/>
      <c r="AG408" s="33" t="str">
        <f>IF(LEN('ÚHRADOVÝ KATALOG VZP - ZP'!M412)&gt;0,UPPER('ÚHRADOVÝ KATALOG VZP - ZP'!M412),"")</f>
        <v/>
      </c>
      <c r="AH408" s="33"/>
      <c r="AI408" s="33"/>
      <c r="AJ408" s="33"/>
    </row>
    <row r="409" spans="1:36" s="18" customFormat="1" x14ac:dyDescent="0.2">
      <c r="A409" s="33" t="str">
        <f>IF('VZP - KONTROLA'!R413="NE",IF(LEN('ÚHRADOVÝ KATALOG VZP - ZP'!B413)=0,UPPER('ÚHRADOVÝ KATALOG VZP - ZP'!A413),UPPER('ÚHRADOVÝ KATALOG VZP - ZP'!B413)),"")</f>
        <v/>
      </c>
      <c r="B409" s="33" t="str">
        <f>IF(LEN('ÚHRADOVÝ KATALOG VZP - ZP'!C413)&gt;0,UPPER(SUBSTITUTE('ÚHRADOVÝ KATALOG VZP - ZP'!C413,CHAR(10)," ")),"")</f>
        <v/>
      </c>
      <c r="C409" s="33" t="str">
        <f>IF(LEN('ÚHRADOVÝ KATALOG VZP - ZP'!D413)&gt;0,UPPER(SUBSTITUTE('ÚHRADOVÝ KATALOG VZP - ZP'!D413,CHAR(10)," ")),"")</f>
        <v/>
      </c>
      <c r="D409" s="33" t="str">
        <f>IF(LEN('ÚHRADOVÝ KATALOG VZP - ZP'!F413)&gt;0,UPPER('ÚHRADOVÝ KATALOG VZP - ZP'!F413),"")</f>
        <v/>
      </c>
      <c r="E409" s="33" t="str">
        <f>IF(LEN('ÚHRADOVÝ KATALOG VZP - ZP'!E413)&gt;0,UPPER('ÚHRADOVÝ KATALOG VZP - ZP'!E413),"")</f>
        <v/>
      </c>
      <c r="F409" s="33" t="str">
        <f>IF(LEN('ÚHRADOVÝ KATALOG VZP - ZP'!G413)&gt;0,UPPER('ÚHRADOVÝ KATALOG VZP - ZP'!G413),"")</f>
        <v/>
      </c>
      <c r="G409" s="33" t="str">
        <f>IF(LEN('ÚHRADOVÝ KATALOG VZP - ZP'!H413)&gt;0,UPPER('ÚHRADOVÝ KATALOG VZP - ZP'!H413),"")</f>
        <v/>
      </c>
      <c r="H409" s="33" t="str">
        <f>IF(LEN('ÚHRADOVÝ KATALOG VZP - ZP'!I413)&gt;0,UPPER('ÚHRADOVÝ KATALOG VZP - ZP'!I413),"")</f>
        <v/>
      </c>
      <c r="I409" s="19" t="str">
        <f>IF(LEN(KL!N409)&gt;0,ROUND(UPPER(KL!N409),2),"")</f>
        <v/>
      </c>
      <c r="J409" s="19" t="str">
        <f>IF('ÚHRADOVÝ KATALOG VZP - ZP'!N413&gt;0,ROUND(UPPER('ÚHRADOVÝ KATALOG VZP - ZP'!N413),2),"")</f>
        <v/>
      </c>
      <c r="K409" s="19"/>
      <c r="L409" s="33"/>
      <c r="M409" s="33"/>
      <c r="N409" s="33"/>
      <c r="O409" s="19"/>
      <c r="P409" s="33"/>
      <c r="Q409" s="33"/>
      <c r="R409" s="33"/>
      <c r="S409" s="33"/>
      <c r="T409" s="33" t="str">
        <f>IF(LEN(KL!P409)&gt;0,UPPER(KL!P409),"")</f>
        <v/>
      </c>
      <c r="U409" s="33"/>
      <c r="V409" s="19"/>
      <c r="W409" s="33" t="str">
        <f>IF(LEN('ÚHRADOVÝ KATALOG VZP - ZP'!Q413)&gt;0,UPPER('ÚHRADOVÝ KATALOG VZP - ZP'!Q413),"")</f>
        <v/>
      </c>
      <c r="X409" s="19"/>
      <c r="Y409" s="19"/>
      <c r="Z409" s="33" t="str">
        <f>IF(LEN('ÚHRADOVÝ KATALOG VZP - ZP'!P413)&gt;0,UPPER('ÚHRADOVÝ KATALOG VZP - ZP'!P413),"")</f>
        <v/>
      </c>
      <c r="AA409" s="33"/>
      <c r="AB409" s="33" t="str">
        <f>IF(LEN('ÚHRADOVÝ KATALOG VZP - ZP'!K413)&gt;0,UPPER('ÚHRADOVÝ KATALOG VZP - ZP'!K413),"")</f>
        <v/>
      </c>
      <c r="AC409" s="19" t="str">
        <f>IF(LEN('ÚHRADOVÝ KATALOG VZP - ZP'!L413)&gt;0,UPPER('ÚHRADOVÝ KATALOG VZP - ZP'!L413),"")</f>
        <v/>
      </c>
      <c r="AD409" s="19" t="str">
        <f>IF(LEN('ÚHRADOVÝ KATALOG VZP - ZP'!J413)&gt;0,UPPER('ÚHRADOVÝ KATALOG VZP - ZP'!J413),"")</f>
        <v/>
      </c>
      <c r="AE409" s="33"/>
      <c r="AF409" s="33"/>
      <c r="AG409" s="33" t="str">
        <f>IF(LEN('ÚHRADOVÝ KATALOG VZP - ZP'!M413)&gt;0,UPPER('ÚHRADOVÝ KATALOG VZP - ZP'!M413),"")</f>
        <v/>
      </c>
      <c r="AH409" s="33"/>
      <c r="AI409" s="33"/>
      <c r="AJ409" s="33"/>
    </row>
    <row r="410" spans="1:36" s="18" customFormat="1" x14ac:dyDescent="0.2">
      <c r="A410" s="33" t="str">
        <f>IF('VZP - KONTROLA'!R414="NE",IF(LEN('ÚHRADOVÝ KATALOG VZP - ZP'!B414)=0,UPPER('ÚHRADOVÝ KATALOG VZP - ZP'!A414),UPPER('ÚHRADOVÝ KATALOG VZP - ZP'!B414)),"")</f>
        <v/>
      </c>
      <c r="B410" s="33" t="str">
        <f>IF(LEN('ÚHRADOVÝ KATALOG VZP - ZP'!C414)&gt;0,UPPER(SUBSTITUTE('ÚHRADOVÝ KATALOG VZP - ZP'!C414,CHAR(10)," ")),"")</f>
        <v/>
      </c>
      <c r="C410" s="33" t="str">
        <f>IF(LEN('ÚHRADOVÝ KATALOG VZP - ZP'!D414)&gt;0,UPPER(SUBSTITUTE('ÚHRADOVÝ KATALOG VZP - ZP'!D414,CHAR(10)," ")),"")</f>
        <v/>
      </c>
      <c r="D410" s="33" t="str">
        <f>IF(LEN('ÚHRADOVÝ KATALOG VZP - ZP'!F414)&gt;0,UPPER('ÚHRADOVÝ KATALOG VZP - ZP'!F414),"")</f>
        <v/>
      </c>
      <c r="E410" s="33" t="str">
        <f>IF(LEN('ÚHRADOVÝ KATALOG VZP - ZP'!E414)&gt;0,UPPER('ÚHRADOVÝ KATALOG VZP - ZP'!E414),"")</f>
        <v/>
      </c>
      <c r="F410" s="33" t="str">
        <f>IF(LEN('ÚHRADOVÝ KATALOG VZP - ZP'!G414)&gt;0,UPPER('ÚHRADOVÝ KATALOG VZP - ZP'!G414),"")</f>
        <v/>
      </c>
      <c r="G410" s="33" t="str">
        <f>IF(LEN('ÚHRADOVÝ KATALOG VZP - ZP'!H414)&gt;0,UPPER('ÚHRADOVÝ KATALOG VZP - ZP'!H414),"")</f>
        <v/>
      </c>
      <c r="H410" s="33" t="str">
        <f>IF(LEN('ÚHRADOVÝ KATALOG VZP - ZP'!I414)&gt;0,UPPER('ÚHRADOVÝ KATALOG VZP - ZP'!I414),"")</f>
        <v/>
      </c>
      <c r="I410" s="19" t="str">
        <f>IF(LEN(KL!N410)&gt;0,ROUND(UPPER(KL!N410),2),"")</f>
        <v/>
      </c>
      <c r="J410" s="19" t="str">
        <f>IF('ÚHRADOVÝ KATALOG VZP - ZP'!N414&gt;0,ROUND(UPPER('ÚHRADOVÝ KATALOG VZP - ZP'!N414),2),"")</f>
        <v/>
      </c>
      <c r="K410" s="19"/>
      <c r="L410" s="33"/>
      <c r="M410" s="33"/>
      <c r="N410" s="33"/>
      <c r="O410" s="19"/>
      <c r="P410" s="33"/>
      <c r="Q410" s="33"/>
      <c r="R410" s="33"/>
      <c r="S410" s="33"/>
      <c r="T410" s="33" t="str">
        <f>IF(LEN(KL!P410)&gt;0,UPPER(KL!P410),"")</f>
        <v/>
      </c>
      <c r="U410" s="33"/>
      <c r="V410" s="19"/>
      <c r="W410" s="33" t="str">
        <f>IF(LEN('ÚHRADOVÝ KATALOG VZP - ZP'!Q414)&gt;0,UPPER('ÚHRADOVÝ KATALOG VZP - ZP'!Q414),"")</f>
        <v/>
      </c>
      <c r="X410" s="19"/>
      <c r="Y410" s="19"/>
      <c r="Z410" s="33" t="str">
        <f>IF(LEN('ÚHRADOVÝ KATALOG VZP - ZP'!P414)&gt;0,UPPER('ÚHRADOVÝ KATALOG VZP - ZP'!P414),"")</f>
        <v/>
      </c>
      <c r="AA410" s="33"/>
      <c r="AB410" s="33" t="str">
        <f>IF(LEN('ÚHRADOVÝ KATALOG VZP - ZP'!K414)&gt;0,UPPER('ÚHRADOVÝ KATALOG VZP - ZP'!K414),"")</f>
        <v/>
      </c>
      <c r="AC410" s="19" t="str">
        <f>IF(LEN('ÚHRADOVÝ KATALOG VZP - ZP'!L414)&gt;0,UPPER('ÚHRADOVÝ KATALOG VZP - ZP'!L414),"")</f>
        <v/>
      </c>
      <c r="AD410" s="19" t="str">
        <f>IF(LEN('ÚHRADOVÝ KATALOG VZP - ZP'!J414)&gt;0,UPPER('ÚHRADOVÝ KATALOG VZP - ZP'!J414),"")</f>
        <v/>
      </c>
      <c r="AE410" s="33"/>
      <c r="AF410" s="33"/>
      <c r="AG410" s="33" t="str">
        <f>IF(LEN('ÚHRADOVÝ KATALOG VZP - ZP'!M414)&gt;0,UPPER('ÚHRADOVÝ KATALOG VZP - ZP'!M414),"")</f>
        <v/>
      </c>
      <c r="AH410" s="33"/>
      <c r="AI410" s="33"/>
      <c r="AJ410" s="33"/>
    </row>
    <row r="411" spans="1:36" s="18" customFormat="1" x14ac:dyDescent="0.2">
      <c r="A411" s="33" t="str">
        <f>IF('VZP - KONTROLA'!R415="NE",IF(LEN('ÚHRADOVÝ KATALOG VZP - ZP'!B415)=0,UPPER('ÚHRADOVÝ KATALOG VZP - ZP'!A415),UPPER('ÚHRADOVÝ KATALOG VZP - ZP'!B415)),"")</f>
        <v/>
      </c>
      <c r="B411" s="33" t="str">
        <f>IF(LEN('ÚHRADOVÝ KATALOG VZP - ZP'!C415)&gt;0,UPPER(SUBSTITUTE('ÚHRADOVÝ KATALOG VZP - ZP'!C415,CHAR(10)," ")),"")</f>
        <v/>
      </c>
      <c r="C411" s="33" t="str">
        <f>IF(LEN('ÚHRADOVÝ KATALOG VZP - ZP'!D415)&gt;0,UPPER(SUBSTITUTE('ÚHRADOVÝ KATALOG VZP - ZP'!D415,CHAR(10)," ")),"")</f>
        <v/>
      </c>
      <c r="D411" s="33" t="str">
        <f>IF(LEN('ÚHRADOVÝ KATALOG VZP - ZP'!F415)&gt;0,UPPER('ÚHRADOVÝ KATALOG VZP - ZP'!F415),"")</f>
        <v/>
      </c>
      <c r="E411" s="33" t="str">
        <f>IF(LEN('ÚHRADOVÝ KATALOG VZP - ZP'!E415)&gt;0,UPPER('ÚHRADOVÝ KATALOG VZP - ZP'!E415),"")</f>
        <v/>
      </c>
      <c r="F411" s="33" t="str">
        <f>IF(LEN('ÚHRADOVÝ KATALOG VZP - ZP'!G415)&gt;0,UPPER('ÚHRADOVÝ KATALOG VZP - ZP'!G415),"")</f>
        <v/>
      </c>
      <c r="G411" s="33" t="str">
        <f>IF(LEN('ÚHRADOVÝ KATALOG VZP - ZP'!H415)&gt;0,UPPER('ÚHRADOVÝ KATALOG VZP - ZP'!H415),"")</f>
        <v/>
      </c>
      <c r="H411" s="33" t="str">
        <f>IF(LEN('ÚHRADOVÝ KATALOG VZP - ZP'!I415)&gt;0,UPPER('ÚHRADOVÝ KATALOG VZP - ZP'!I415),"")</f>
        <v/>
      </c>
      <c r="I411" s="19" t="str">
        <f>IF(LEN(KL!N411)&gt;0,ROUND(UPPER(KL!N411),2),"")</f>
        <v/>
      </c>
      <c r="J411" s="19" t="str">
        <f>IF('ÚHRADOVÝ KATALOG VZP - ZP'!N415&gt;0,ROUND(UPPER('ÚHRADOVÝ KATALOG VZP - ZP'!N415),2),"")</f>
        <v/>
      </c>
      <c r="K411" s="19"/>
      <c r="L411" s="33"/>
      <c r="M411" s="33"/>
      <c r="N411" s="33"/>
      <c r="O411" s="19"/>
      <c r="P411" s="33"/>
      <c r="Q411" s="33"/>
      <c r="R411" s="33"/>
      <c r="S411" s="33"/>
      <c r="T411" s="33" t="str">
        <f>IF(LEN(KL!P411)&gt;0,UPPER(KL!P411),"")</f>
        <v/>
      </c>
      <c r="U411" s="33"/>
      <c r="V411" s="19"/>
      <c r="W411" s="33" t="str">
        <f>IF(LEN('ÚHRADOVÝ KATALOG VZP - ZP'!Q415)&gt;0,UPPER('ÚHRADOVÝ KATALOG VZP - ZP'!Q415),"")</f>
        <v/>
      </c>
      <c r="X411" s="19"/>
      <c r="Y411" s="19"/>
      <c r="Z411" s="33" t="str">
        <f>IF(LEN('ÚHRADOVÝ KATALOG VZP - ZP'!P415)&gt;0,UPPER('ÚHRADOVÝ KATALOG VZP - ZP'!P415),"")</f>
        <v/>
      </c>
      <c r="AA411" s="33"/>
      <c r="AB411" s="33" t="str">
        <f>IF(LEN('ÚHRADOVÝ KATALOG VZP - ZP'!K415)&gt;0,UPPER('ÚHRADOVÝ KATALOG VZP - ZP'!K415),"")</f>
        <v/>
      </c>
      <c r="AC411" s="19" t="str">
        <f>IF(LEN('ÚHRADOVÝ KATALOG VZP - ZP'!L415)&gt;0,UPPER('ÚHRADOVÝ KATALOG VZP - ZP'!L415),"")</f>
        <v/>
      </c>
      <c r="AD411" s="19" t="str">
        <f>IF(LEN('ÚHRADOVÝ KATALOG VZP - ZP'!J415)&gt;0,UPPER('ÚHRADOVÝ KATALOG VZP - ZP'!J415),"")</f>
        <v/>
      </c>
      <c r="AE411" s="33"/>
      <c r="AF411" s="33"/>
      <c r="AG411" s="33" t="str">
        <f>IF(LEN('ÚHRADOVÝ KATALOG VZP - ZP'!M415)&gt;0,UPPER('ÚHRADOVÝ KATALOG VZP - ZP'!M415),"")</f>
        <v/>
      </c>
      <c r="AH411" s="33"/>
      <c r="AI411" s="33"/>
      <c r="AJ411" s="33"/>
    </row>
    <row r="412" spans="1:36" s="18" customFormat="1" x14ac:dyDescent="0.2">
      <c r="A412" s="33" t="str">
        <f>IF('VZP - KONTROLA'!R416="NE",IF(LEN('ÚHRADOVÝ KATALOG VZP - ZP'!B416)=0,UPPER('ÚHRADOVÝ KATALOG VZP - ZP'!A416),UPPER('ÚHRADOVÝ KATALOG VZP - ZP'!B416)),"")</f>
        <v/>
      </c>
      <c r="B412" s="33" t="str">
        <f>IF(LEN('ÚHRADOVÝ KATALOG VZP - ZP'!C416)&gt;0,UPPER(SUBSTITUTE('ÚHRADOVÝ KATALOG VZP - ZP'!C416,CHAR(10)," ")),"")</f>
        <v/>
      </c>
      <c r="C412" s="33" t="str">
        <f>IF(LEN('ÚHRADOVÝ KATALOG VZP - ZP'!D416)&gt;0,UPPER(SUBSTITUTE('ÚHRADOVÝ KATALOG VZP - ZP'!D416,CHAR(10)," ")),"")</f>
        <v/>
      </c>
      <c r="D412" s="33" t="str">
        <f>IF(LEN('ÚHRADOVÝ KATALOG VZP - ZP'!F416)&gt;0,UPPER('ÚHRADOVÝ KATALOG VZP - ZP'!F416),"")</f>
        <v/>
      </c>
      <c r="E412" s="33" t="str">
        <f>IF(LEN('ÚHRADOVÝ KATALOG VZP - ZP'!E416)&gt;0,UPPER('ÚHRADOVÝ KATALOG VZP - ZP'!E416),"")</f>
        <v/>
      </c>
      <c r="F412" s="33" t="str">
        <f>IF(LEN('ÚHRADOVÝ KATALOG VZP - ZP'!G416)&gt;0,UPPER('ÚHRADOVÝ KATALOG VZP - ZP'!G416),"")</f>
        <v/>
      </c>
      <c r="G412" s="33" t="str">
        <f>IF(LEN('ÚHRADOVÝ KATALOG VZP - ZP'!H416)&gt;0,UPPER('ÚHRADOVÝ KATALOG VZP - ZP'!H416),"")</f>
        <v/>
      </c>
      <c r="H412" s="33" t="str">
        <f>IF(LEN('ÚHRADOVÝ KATALOG VZP - ZP'!I416)&gt;0,UPPER('ÚHRADOVÝ KATALOG VZP - ZP'!I416),"")</f>
        <v/>
      </c>
      <c r="I412" s="19" t="str">
        <f>IF(LEN(KL!N412)&gt;0,ROUND(UPPER(KL!N412),2),"")</f>
        <v/>
      </c>
      <c r="J412" s="19" t="str">
        <f>IF('ÚHRADOVÝ KATALOG VZP - ZP'!N416&gt;0,ROUND(UPPER('ÚHRADOVÝ KATALOG VZP - ZP'!N416),2),"")</f>
        <v/>
      </c>
      <c r="K412" s="19"/>
      <c r="L412" s="33"/>
      <c r="M412" s="33"/>
      <c r="N412" s="33"/>
      <c r="O412" s="19"/>
      <c r="P412" s="33"/>
      <c r="Q412" s="33"/>
      <c r="R412" s="33"/>
      <c r="S412" s="33"/>
      <c r="T412" s="33" t="str">
        <f>IF(LEN(KL!P412)&gt;0,UPPER(KL!P412),"")</f>
        <v/>
      </c>
      <c r="U412" s="33"/>
      <c r="V412" s="19"/>
      <c r="W412" s="33" t="str">
        <f>IF(LEN('ÚHRADOVÝ KATALOG VZP - ZP'!Q416)&gt;0,UPPER('ÚHRADOVÝ KATALOG VZP - ZP'!Q416),"")</f>
        <v/>
      </c>
      <c r="X412" s="19"/>
      <c r="Y412" s="19"/>
      <c r="Z412" s="33" t="str">
        <f>IF(LEN('ÚHRADOVÝ KATALOG VZP - ZP'!P416)&gt;0,UPPER('ÚHRADOVÝ KATALOG VZP - ZP'!P416),"")</f>
        <v/>
      </c>
      <c r="AA412" s="33"/>
      <c r="AB412" s="33" t="str">
        <f>IF(LEN('ÚHRADOVÝ KATALOG VZP - ZP'!K416)&gt;0,UPPER('ÚHRADOVÝ KATALOG VZP - ZP'!K416),"")</f>
        <v/>
      </c>
      <c r="AC412" s="19" t="str">
        <f>IF(LEN('ÚHRADOVÝ KATALOG VZP - ZP'!L416)&gt;0,UPPER('ÚHRADOVÝ KATALOG VZP - ZP'!L416),"")</f>
        <v/>
      </c>
      <c r="AD412" s="19" t="str">
        <f>IF(LEN('ÚHRADOVÝ KATALOG VZP - ZP'!J416)&gt;0,UPPER('ÚHRADOVÝ KATALOG VZP - ZP'!J416),"")</f>
        <v/>
      </c>
      <c r="AE412" s="33"/>
      <c r="AF412" s="33"/>
      <c r="AG412" s="33" t="str">
        <f>IF(LEN('ÚHRADOVÝ KATALOG VZP - ZP'!M416)&gt;0,UPPER('ÚHRADOVÝ KATALOG VZP - ZP'!M416),"")</f>
        <v/>
      </c>
      <c r="AH412" s="33"/>
      <c r="AI412" s="33"/>
      <c r="AJ412" s="33"/>
    </row>
    <row r="413" spans="1:36" s="18" customFormat="1" x14ac:dyDescent="0.2">
      <c r="A413" s="33" t="str">
        <f>IF('VZP - KONTROLA'!R417="NE",IF(LEN('ÚHRADOVÝ KATALOG VZP - ZP'!B417)=0,UPPER('ÚHRADOVÝ KATALOG VZP - ZP'!A417),UPPER('ÚHRADOVÝ KATALOG VZP - ZP'!B417)),"")</f>
        <v/>
      </c>
      <c r="B413" s="33" t="str">
        <f>IF(LEN('ÚHRADOVÝ KATALOG VZP - ZP'!C417)&gt;0,UPPER(SUBSTITUTE('ÚHRADOVÝ KATALOG VZP - ZP'!C417,CHAR(10)," ")),"")</f>
        <v/>
      </c>
      <c r="C413" s="33" t="str">
        <f>IF(LEN('ÚHRADOVÝ KATALOG VZP - ZP'!D417)&gt;0,UPPER(SUBSTITUTE('ÚHRADOVÝ KATALOG VZP - ZP'!D417,CHAR(10)," ")),"")</f>
        <v/>
      </c>
      <c r="D413" s="33" t="str">
        <f>IF(LEN('ÚHRADOVÝ KATALOG VZP - ZP'!F417)&gt;0,UPPER('ÚHRADOVÝ KATALOG VZP - ZP'!F417),"")</f>
        <v/>
      </c>
      <c r="E413" s="33" t="str">
        <f>IF(LEN('ÚHRADOVÝ KATALOG VZP - ZP'!E417)&gt;0,UPPER('ÚHRADOVÝ KATALOG VZP - ZP'!E417),"")</f>
        <v/>
      </c>
      <c r="F413" s="33" t="str">
        <f>IF(LEN('ÚHRADOVÝ KATALOG VZP - ZP'!G417)&gt;0,UPPER('ÚHRADOVÝ KATALOG VZP - ZP'!G417),"")</f>
        <v/>
      </c>
      <c r="G413" s="33" t="str">
        <f>IF(LEN('ÚHRADOVÝ KATALOG VZP - ZP'!H417)&gt;0,UPPER('ÚHRADOVÝ KATALOG VZP - ZP'!H417),"")</f>
        <v/>
      </c>
      <c r="H413" s="33" t="str">
        <f>IF(LEN('ÚHRADOVÝ KATALOG VZP - ZP'!I417)&gt;0,UPPER('ÚHRADOVÝ KATALOG VZP - ZP'!I417),"")</f>
        <v/>
      </c>
      <c r="I413" s="19" t="str">
        <f>IF(LEN(KL!N413)&gt;0,ROUND(UPPER(KL!N413),2),"")</f>
        <v/>
      </c>
      <c r="J413" s="19" t="str">
        <f>IF('ÚHRADOVÝ KATALOG VZP - ZP'!N417&gt;0,ROUND(UPPER('ÚHRADOVÝ KATALOG VZP - ZP'!N417),2),"")</f>
        <v/>
      </c>
      <c r="K413" s="19"/>
      <c r="L413" s="33"/>
      <c r="M413" s="33"/>
      <c r="N413" s="33"/>
      <c r="O413" s="19"/>
      <c r="P413" s="33"/>
      <c r="Q413" s="33"/>
      <c r="R413" s="33"/>
      <c r="S413" s="33"/>
      <c r="T413" s="33" t="str">
        <f>IF(LEN(KL!P413)&gt;0,UPPER(KL!P413),"")</f>
        <v/>
      </c>
      <c r="U413" s="33"/>
      <c r="V413" s="19"/>
      <c r="W413" s="33" t="str">
        <f>IF(LEN('ÚHRADOVÝ KATALOG VZP - ZP'!Q417)&gt;0,UPPER('ÚHRADOVÝ KATALOG VZP - ZP'!Q417),"")</f>
        <v/>
      </c>
      <c r="X413" s="19"/>
      <c r="Y413" s="19"/>
      <c r="Z413" s="33" t="str">
        <f>IF(LEN('ÚHRADOVÝ KATALOG VZP - ZP'!P417)&gt;0,UPPER('ÚHRADOVÝ KATALOG VZP - ZP'!P417),"")</f>
        <v/>
      </c>
      <c r="AA413" s="33"/>
      <c r="AB413" s="33" t="str">
        <f>IF(LEN('ÚHRADOVÝ KATALOG VZP - ZP'!K417)&gt;0,UPPER('ÚHRADOVÝ KATALOG VZP - ZP'!K417),"")</f>
        <v/>
      </c>
      <c r="AC413" s="19" t="str">
        <f>IF(LEN('ÚHRADOVÝ KATALOG VZP - ZP'!L417)&gt;0,UPPER('ÚHRADOVÝ KATALOG VZP - ZP'!L417),"")</f>
        <v/>
      </c>
      <c r="AD413" s="19" t="str">
        <f>IF(LEN('ÚHRADOVÝ KATALOG VZP - ZP'!J417)&gt;0,UPPER('ÚHRADOVÝ KATALOG VZP - ZP'!J417),"")</f>
        <v/>
      </c>
      <c r="AE413" s="33"/>
      <c r="AF413" s="33"/>
      <c r="AG413" s="33" t="str">
        <f>IF(LEN('ÚHRADOVÝ KATALOG VZP - ZP'!M417)&gt;0,UPPER('ÚHRADOVÝ KATALOG VZP - ZP'!M417),"")</f>
        <v/>
      </c>
      <c r="AH413" s="33"/>
      <c r="AI413" s="33"/>
      <c r="AJ413" s="33"/>
    </row>
    <row r="414" spans="1:36" s="18" customFormat="1" x14ac:dyDescent="0.2">
      <c r="A414" s="33" t="str">
        <f>IF('VZP - KONTROLA'!R418="NE",IF(LEN('ÚHRADOVÝ KATALOG VZP - ZP'!B418)=0,UPPER('ÚHRADOVÝ KATALOG VZP - ZP'!A418),UPPER('ÚHRADOVÝ KATALOG VZP - ZP'!B418)),"")</f>
        <v/>
      </c>
      <c r="B414" s="33" t="str">
        <f>IF(LEN('ÚHRADOVÝ KATALOG VZP - ZP'!C418)&gt;0,UPPER(SUBSTITUTE('ÚHRADOVÝ KATALOG VZP - ZP'!C418,CHAR(10)," ")),"")</f>
        <v/>
      </c>
      <c r="C414" s="33" t="str">
        <f>IF(LEN('ÚHRADOVÝ KATALOG VZP - ZP'!D418)&gt;0,UPPER(SUBSTITUTE('ÚHRADOVÝ KATALOG VZP - ZP'!D418,CHAR(10)," ")),"")</f>
        <v/>
      </c>
      <c r="D414" s="33" t="str">
        <f>IF(LEN('ÚHRADOVÝ KATALOG VZP - ZP'!F418)&gt;0,UPPER('ÚHRADOVÝ KATALOG VZP - ZP'!F418),"")</f>
        <v/>
      </c>
      <c r="E414" s="33" t="str">
        <f>IF(LEN('ÚHRADOVÝ KATALOG VZP - ZP'!E418)&gt;0,UPPER('ÚHRADOVÝ KATALOG VZP - ZP'!E418),"")</f>
        <v/>
      </c>
      <c r="F414" s="33" t="str">
        <f>IF(LEN('ÚHRADOVÝ KATALOG VZP - ZP'!G418)&gt;0,UPPER('ÚHRADOVÝ KATALOG VZP - ZP'!G418),"")</f>
        <v/>
      </c>
      <c r="G414" s="33" t="str">
        <f>IF(LEN('ÚHRADOVÝ KATALOG VZP - ZP'!H418)&gt;0,UPPER('ÚHRADOVÝ KATALOG VZP - ZP'!H418),"")</f>
        <v/>
      </c>
      <c r="H414" s="33" t="str">
        <f>IF(LEN('ÚHRADOVÝ KATALOG VZP - ZP'!I418)&gt;0,UPPER('ÚHRADOVÝ KATALOG VZP - ZP'!I418),"")</f>
        <v/>
      </c>
      <c r="I414" s="19" t="str">
        <f>IF(LEN(KL!N414)&gt;0,ROUND(UPPER(KL!N414),2),"")</f>
        <v/>
      </c>
      <c r="J414" s="19" t="str">
        <f>IF('ÚHRADOVÝ KATALOG VZP - ZP'!N418&gt;0,ROUND(UPPER('ÚHRADOVÝ KATALOG VZP - ZP'!N418),2),"")</f>
        <v/>
      </c>
      <c r="K414" s="19"/>
      <c r="L414" s="33"/>
      <c r="M414" s="33"/>
      <c r="N414" s="33"/>
      <c r="O414" s="19"/>
      <c r="P414" s="33"/>
      <c r="Q414" s="33"/>
      <c r="R414" s="33"/>
      <c r="S414" s="33"/>
      <c r="T414" s="33" t="str">
        <f>IF(LEN(KL!P414)&gt;0,UPPER(KL!P414),"")</f>
        <v/>
      </c>
      <c r="U414" s="33"/>
      <c r="V414" s="19"/>
      <c r="W414" s="33" t="str">
        <f>IF(LEN('ÚHRADOVÝ KATALOG VZP - ZP'!Q418)&gt;0,UPPER('ÚHRADOVÝ KATALOG VZP - ZP'!Q418),"")</f>
        <v/>
      </c>
      <c r="X414" s="19"/>
      <c r="Y414" s="19"/>
      <c r="Z414" s="33" t="str">
        <f>IF(LEN('ÚHRADOVÝ KATALOG VZP - ZP'!P418)&gt;0,UPPER('ÚHRADOVÝ KATALOG VZP - ZP'!P418),"")</f>
        <v/>
      </c>
      <c r="AA414" s="33"/>
      <c r="AB414" s="33" t="str">
        <f>IF(LEN('ÚHRADOVÝ KATALOG VZP - ZP'!K418)&gt;0,UPPER('ÚHRADOVÝ KATALOG VZP - ZP'!K418),"")</f>
        <v/>
      </c>
      <c r="AC414" s="19" t="str">
        <f>IF(LEN('ÚHRADOVÝ KATALOG VZP - ZP'!L418)&gt;0,UPPER('ÚHRADOVÝ KATALOG VZP - ZP'!L418),"")</f>
        <v/>
      </c>
      <c r="AD414" s="19" t="str">
        <f>IF(LEN('ÚHRADOVÝ KATALOG VZP - ZP'!J418)&gt;0,UPPER('ÚHRADOVÝ KATALOG VZP - ZP'!J418),"")</f>
        <v/>
      </c>
      <c r="AE414" s="33"/>
      <c r="AF414" s="33"/>
      <c r="AG414" s="33" t="str">
        <f>IF(LEN('ÚHRADOVÝ KATALOG VZP - ZP'!M418)&gt;0,UPPER('ÚHRADOVÝ KATALOG VZP - ZP'!M418),"")</f>
        <v/>
      </c>
      <c r="AH414" s="33"/>
      <c r="AI414" s="33"/>
      <c r="AJ414" s="33"/>
    </row>
    <row r="415" spans="1:36" s="18" customFormat="1" x14ac:dyDescent="0.2">
      <c r="A415" s="33" t="str">
        <f>IF('VZP - KONTROLA'!R419="NE",IF(LEN('ÚHRADOVÝ KATALOG VZP - ZP'!B419)=0,UPPER('ÚHRADOVÝ KATALOG VZP - ZP'!A419),UPPER('ÚHRADOVÝ KATALOG VZP - ZP'!B419)),"")</f>
        <v/>
      </c>
      <c r="B415" s="33" t="str">
        <f>IF(LEN('ÚHRADOVÝ KATALOG VZP - ZP'!C419)&gt;0,UPPER(SUBSTITUTE('ÚHRADOVÝ KATALOG VZP - ZP'!C419,CHAR(10)," ")),"")</f>
        <v/>
      </c>
      <c r="C415" s="33" t="str">
        <f>IF(LEN('ÚHRADOVÝ KATALOG VZP - ZP'!D419)&gt;0,UPPER(SUBSTITUTE('ÚHRADOVÝ KATALOG VZP - ZP'!D419,CHAR(10)," ")),"")</f>
        <v/>
      </c>
      <c r="D415" s="33" t="str">
        <f>IF(LEN('ÚHRADOVÝ KATALOG VZP - ZP'!F419)&gt;0,UPPER('ÚHRADOVÝ KATALOG VZP - ZP'!F419),"")</f>
        <v/>
      </c>
      <c r="E415" s="33" t="str">
        <f>IF(LEN('ÚHRADOVÝ KATALOG VZP - ZP'!E419)&gt;0,UPPER('ÚHRADOVÝ KATALOG VZP - ZP'!E419),"")</f>
        <v/>
      </c>
      <c r="F415" s="33" t="str">
        <f>IF(LEN('ÚHRADOVÝ KATALOG VZP - ZP'!G419)&gt;0,UPPER('ÚHRADOVÝ KATALOG VZP - ZP'!G419),"")</f>
        <v/>
      </c>
      <c r="G415" s="33" t="str">
        <f>IF(LEN('ÚHRADOVÝ KATALOG VZP - ZP'!H419)&gt;0,UPPER('ÚHRADOVÝ KATALOG VZP - ZP'!H419),"")</f>
        <v/>
      </c>
      <c r="H415" s="33" t="str">
        <f>IF(LEN('ÚHRADOVÝ KATALOG VZP - ZP'!I419)&gt;0,UPPER('ÚHRADOVÝ KATALOG VZP - ZP'!I419),"")</f>
        <v/>
      </c>
      <c r="I415" s="19" t="str">
        <f>IF(LEN(KL!N415)&gt;0,ROUND(UPPER(KL!N415),2),"")</f>
        <v/>
      </c>
      <c r="J415" s="19" t="str">
        <f>IF('ÚHRADOVÝ KATALOG VZP - ZP'!N419&gt;0,ROUND(UPPER('ÚHRADOVÝ KATALOG VZP - ZP'!N419),2),"")</f>
        <v/>
      </c>
      <c r="K415" s="19"/>
      <c r="L415" s="33"/>
      <c r="M415" s="33"/>
      <c r="N415" s="33"/>
      <c r="O415" s="19"/>
      <c r="P415" s="33"/>
      <c r="Q415" s="33"/>
      <c r="R415" s="33"/>
      <c r="S415" s="33"/>
      <c r="T415" s="33" t="str">
        <f>IF(LEN(KL!P415)&gt;0,UPPER(KL!P415),"")</f>
        <v/>
      </c>
      <c r="U415" s="33"/>
      <c r="V415" s="19"/>
      <c r="W415" s="33" t="str">
        <f>IF(LEN('ÚHRADOVÝ KATALOG VZP - ZP'!Q419)&gt;0,UPPER('ÚHRADOVÝ KATALOG VZP - ZP'!Q419),"")</f>
        <v/>
      </c>
      <c r="X415" s="19"/>
      <c r="Y415" s="19"/>
      <c r="Z415" s="33" t="str">
        <f>IF(LEN('ÚHRADOVÝ KATALOG VZP - ZP'!P419)&gt;0,UPPER('ÚHRADOVÝ KATALOG VZP - ZP'!P419),"")</f>
        <v/>
      </c>
      <c r="AA415" s="33"/>
      <c r="AB415" s="33" t="str">
        <f>IF(LEN('ÚHRADOVÝ KATALOG VZP - ZP'!K419)&gt;0,UPPER('ÚHRADOVÝ KATALOG VZP - ZP'!K419),"")</f>
        <v/>
      </c>
      <c r="AC415" s="19" t="str">
        <f>IF(LEN('ÚHRADOVÝ KATALOG VZP - ZP'!L419)&gt;0,UPPER('ÚHRADOVÝ KATALOG VZP - ZP'!L419),"")</f>
        <v/>
      </c>
      <c r="AD415" s="19" t="str">
        <f>IF(LEN('ÚHRADOVÝ KATALOG VZP - ZP'!J419)&gt;0,UPPER('ÚHRADOVÝ KATALOG VZP - ZP'!J419),"")</f>
        <v/>
      </c>
      <c r="AE415" s="33"/>
      <c r="AF415" s="33"/>
      <c r="AG415" s="33" t="str">
        <f>IF(LEN('ÚHRADOVÝ KATALOG VZP - ZP'!M419)&gt;0,UPPER('ÚHRADOVÝ KATALOG VZP - ZP'!M419),"")</f>
        <v/>
      </c>
      <c r="AH415" s="33"/>
      <c r="AI415" s="33"/>
      <c r="AJ415" s="33"/>
    </row>
    <row r="416" spans="1:36" s="18" customFormat="1" x14ac:dyDescent="0.2">
      <c r="A416" s="33" t="str">
        <f>IF('VZP - KONTROLA'!R420="NE",IF(LEN('ÚHRADOVÝ KATALOG VZP - ZP'!B420)=0,UPPER('ÚHRADOVÝ KATALOG VZP - ZP'!A420),UPPER('ÚHRADOVÝ KATALOG VZP - ZP'!B420)),"")</f>
        <v/>
      </c>
      <c r="B416" s="33" t="str">
        <f>IF(LEN('ÚHRADOVÝ KATALOG VZP - ZP'!C420)&gt;0,UPPER(SUBSTITUTE('ÚHRADOVÝ KATALOG VZP - ZP'!C420,CHAR(10)," ")),"")</f>
        <v/>
      </c>
      <c r="C416" s="33" t="str">
        <f>IF(LEN('ÚHRADOVÝ KATALOG VZP - ZP'!D420)&gt;0,UPPER(SUBSTITUTE('ÚHRADOVÝ KATALOG VZP - ZP'!D420,CHAR(10)," ")),"")</f>
        <v/>
      </c>
      <c r="D416" s="33" t="str">
        <f>IF(LEN('ÚHRADOVÝ KATALOG VZP - ZP'!F420)&gt;0,UPPER('ÚHRADOVÝ KATALOG VZP - ZP'!F420),"")</f>
        <v/>
      </c>
      <c r="E416" s="33" t="str">
        <f>IF(LEN('ÚHRADOVÝ KATALOG VZP - ZP'!E420)&gt;0,UPPER('ÚHRADOVÝ KATALOG VZP - ZP'!E420),"")</f>
        <v/>
      </c>
      <c r="F416" s="33" t="str">
        <f>IF(LEN('ÚHRADOVÝ KATALOG VZP - ZP'!G420)&gt;0,UPPER('ÚHRADOVÝ KATALOG VZP - ZP'!G420),"")</f>
        <v/>
      </c>
      <c r="G416" s="33" t="str">
        <f>IF(LEN('ÚHRADOVÝ KATALOG VZP - ZP'!H420)&gt;0,UPPER('ÚHRADOVÝ KATALOG VZP - ZP'!H420),"")</f>
        <v/>
      </c>
      <c r="H416" s="33" t="str">
        <f>IF(LEN('ÚHRADOVÝ KATALOG VZP - ZP'!I420)&gt;0,UPPER('ÚHRADOVÝ KATALOG VZP - ZP'!I420),"")</f>
        <v/>
      </c>
      <c r="I416" s="19" t="str">
        <f>IF(LEN(KL!N416)&gt;0,ROUND(UPPER(KL!N416),2),"")</f>
        <v/>
      </c>
      <c r="J416" s="19" t="str">
        <f>IF('ÚHRADOVÝ KATALOG VZP - ZP'!N420&gt;0,ROUND(UPPER('ÚHRADOVÝ KATALOG VZP - ZP'!N420),2),"")</f>
        <v/>
      </c>
      <c r="K416" s="19"/>
      <c r="L416" s="33"/>
      <c r="M416" s="33"/>
      <c r="N416" s="33"/>
      <c r="O416" s="19"/>
      <c r="P416" s="33"/>
      <c r="Q416" s="33"/>
      <c r="R416" s="33"/>
      <c r="S416" s="33"/>
      <c r="T416" s="33" t="str">
        <f>IF(LEN(KL!P416)&gt;0,UPPER(KL!P416),"")</f>
        <v/>
      </c>
      <c r="U416" s="33"/>
      <c r="V416" s="19"/>
      <c r="W416" s="33" t="str">
        <f>IF(LEN('ÚHRADOVÝ KATALOG VZP - ZP'!Q420)&gt;0,UPPER('ÚHRADOVÝ KATALOG VZP - ZP'!Q420),"")</f>
        <v/>
      </c>
      <c r="X416" s="19"/>
      <c r="Y416" s="19"/>
      <c r="Z416" s="33" t="str">
        <f>IF(LEN('ÚHRADOVÝ KATALOG VZP - ZP'!P420)&gt;0,UPPER('ÚHRADOVÝ KATALOG VZP - ZP'!P420),"")</f>
        <v/>
      </c>
      <c r="AA416" s="33"/>
      <c r="AB416" s="33" t="str">
        <f>IF(LEN('ÚHRADOVÝ KATALOG VZP - ZP'!K420)&gt;0,UPPER('ÚHRADOVÝ KATALOG VZP - ZP'!K420),"")</f>
        <v/>
      </c>
      <c r="AC416" s="19" t="str">
        <f>IF(LEN('ÚHRADOVÝ KATALOG VZP - ZP'!L420)&gt;0,UPPER('ÚHRADOVÝ KATALOG VZP - ZP'!L420),"")</f>
        <v/>
      </c>
      <c r="AD416" s="19" t="str">
        <f>IF(LEN('ÚHRADOVÝ KATALOG VZP - ZP'!J420)&gt;0,UPPER('ÚHRADOVÝ KATALOG VZP - ZP'!J420),"")</f>
        <v/>
      </c>
      <c r="AE416" s="33"/>
      <c r="AF416" s="33"/>
      <c r="AG416" s="33" t="str">
        <f>IF(LEN('ÚHRADOVÝ KATALOG VZP - ZP'!M420)&gt;0,UPPER('ÚHRADOVÝ KATALOG VZP - ZP'!M420),"")</f>
        <v/>
      </c>
      <c r="AH416" s="33"/>
      <c r="AI416" s="33"/>
      <c r="AJ416" s="33"/>
    </row>
    <row r="417" spans="1:36" s="18" customFormat="1" x14ac:dyDescent="0.2">
      <c r="A417" s="33" t="str">
        <f>IF('VZP - KONTROLA'!R421="NE",IF(LEN('ÚHRADOVÝ KATALOG VZP - ZP'!B421)=0,UPPER('ÚHRADOVÝ KATALOG VZP - ZP'!A421),UPPER('ÚHRADOVÝ KATALOG VZP - ZP'!B421)),"")</f>
        <v/>
      </c>
      <c r="B417" s="33" t="str">
        <f>IF(LEN('ÚHRADOVÝ KATALOG VZP - ZP'!C421)&gt;0,UPPER(SUBSTITUTE('ÚHRADOVÝ KATALOG VZP - ZP'!C421,CHAR(10)," ")),"")</f>
        <v/>
      </c>
      <c r="C417" s="33" t="str">
        <f>IF(LEN('ÚHRADOVÝ KATALOG VZP - ZP'!D421)&gt;0,UPPER(SUBSTITUTE('ÚHRADOVÝ KATALOG VZP - ZP'!D421,CHAR(10)," ")),"")</f>
        <v/>
      </c>
      <c r="D417" s="33" t="str">
        <f>IF(LEN('ÚHRADOVÝ KATALOG VZP - ZP'!F421)&gt;0,UPPER('ÚHRADOVÝ KATALOG VZP - ZP'!F421),"")</f>
        <v/>
      </c>
      <c r="E417" s="33" t="str">
        <f>IF(LEN('ÚHRADOVÝ KATALOG VZP - ZP'!E421)&gt;0,UPPER('ÚHRADOVÝ KATALOG VZP - ZP'!E421),"")</f>
        <v/>
      </c>
      <c r="F417" s="33" t="str">
        <f>IF(LEN('ÚHRADOVÝ KATALOG VZP - ZP'!G421)&gt;0,UPPER('ÚHRADOVÝ KATALOG VZP - ZP'!G421),"")</f>
        <v/>
      </c>
      <c r="G417" s="33" t="str">
        <f>IF(LEN('ÚHRADOVÝ KATALOG VZP - ZP'!H421)&gt;0,UPPER('ÚHRADOVÝ KATALOG VZP - ZP'!H421),"")</f>
        <v/>
      </c>
      <c r="H417" s="33" t="str">
        <f>IF(LEN('ÚHRADOVÝ KATALOG VZP - ZP'!I421)&gt;0,UPPER('ÚHRADOVÝ KATALOG VZP - ZP'!I421),"")</f>
        <v/>
      </c>
      <c r="I417" s="19" t="str">
        <f>IF(LEN(KL!N417)&gt;0,ROUND(UPPER(KL!N417),2),"")</f>
        <v/>
      </c>
      <c r="J417" s="19" t="str">
        <f>IF('ÚHRADOVÝ KATALOG VZP - ZP'!N421&gt;0,ROUND(UPPER('ÚHRADOVÝ KATALOG VZP - ZP'!N421),2),"")</f>
        <v/>
      </c>
      <c r="K417" s="19"/>
      <c r="L417" s="33"/>
      <c r="M417" s="33"/>
      <c r="N417" s="33"/>
      <c r="O417" s="19"/>
      <c r="P417" s="33"/>
      <c r="Q417" s="33"/>
      <c r="R417" s="33"/>
      <c r="S417" s="33"/>
      <c r="T417" s="33" t="str">
        <f>IF(LEN(KL!P417)&gt;0,UPPER(KL!P417),"")</f>
        <v/>
      </c>
      <c r="U417" s="33"/>
      <c r="V417" s="19"/>
      <c r="W417" s="33" t="str">
        <f>IF(LEN('ÚHRADOVÝ KATALOG VZP - ZP'!Q421)&gt;0,UPPER('ÚHRADOVÝ KATALOG VZP - ZP'!Q421),"")</f>
        <v/>
      </c>
      <c r="X417" s="19"/>
      <c r="Y417" s="19"/>
      <c r="Z417" s="33" t="str">
        <f>IF(LEN('ÚHRADOVÝ KATALOG VZP - ZP'!P421)&gt;0,UPPER('ÚHRADOVÝ KATALOG VZP - ZP'!P421),"")</f>
        <v/>
      </c>
      <c r="AA417" s="33"/>
      <c r="AB417" s="33" t="str">
        <f>IF(LEN('ÚHRADOVÝ KATALOG VZP - ZP'!K421)&gt;0,UPPER('ÚHRADOVÝ KATALOG VZP - ZP'!K421),"")</f>
        <v/>
      </c>
      <c r="AC417" s="19" t="str">
        <f>IF(LEN('ÚHRADOVÝ KATALOG VZP - ZP'!L421)&gt;0,UPPER('ÚHRADOVÝ KATALOG VZP - ZP'!L421),"")</f>
        <v/>
      </c>
      <c r="AD417" s="19" t="str">
        <f>IF(LEN('ÚHRADOVÝ KATALOG VZP - ZP'!J421)&gt;0,UPPER('ÚHRADOVÝ KATALOG VZP - ZP'!J421),"")</f>
        <v/>
      </c>
      <c r="AE417" s="33"/>
      <c r="AF417" s="33"/>
      <c r="AG417" s="33" t="str">
        <f>IF(LEN('ÚHRADOVÝ KATALOG VZP - ZP'!M421)&gt;0,UPPER('ÚHRADOVÝ KATALOG VZP - ZP'!M421),"")</f>
        <v/>
      </c>
      <c r="AH417" s="33"/>
      <c r="AI417" s="33"/>
      <c r="AJ417" s="33"/>
    </row>
    <row r="418" spans="1:36" s="18" customFormat="1" x14ac:dyDescent="0.2">
      <c r="A418" s="33" t="str">
        <f>IF('VZP - KONTROLA'!R422="NE",IF(LEN('ÚHRADOVÝ KATALOG VZP - ZP'!B422)=0,UPPER('ÚHRADOVÝ KATALOG VZP - ZP'!A422),UPPER('ÚHRADOVÝ KATALOG VZP - ZP'!B422)),"")</f>
        <v/>
      </c>
      <c r="B418" s="33" t="str">
        <f>IF(LEN('ÚHRADOVÝ KATALOG VZP - ZP'!C422)&gt;0,UPPER(SUBSTITUTE('ÚHRADOVÝ KATALOG VZP - ZP'!C422,CHAR(10)," ")),"")</f>
        <v/>
      </c>
      <c r="C418" s="33" t="str">
        <f>IF(LEN('ÚHRADOVÝ KATALOG VZP - ZP'!D422)&gt;0,UPPER(SUBSTITUTE('ÚHRADOVÝ KATALOG VZP - ZP'!D422,CHAR(10)," ")),"")</f>
        <v/>
      </c>
      <c r="D418" s="33" t="str">
        <f>IF(LEN('ÚHRADOVÝ KATALOG VZP - ZP'!F422)&gt;0,UPPER('ÚHRADOVÝ KATALOG VZP - ZP'!F422),"")</f>
        <v/>
      </c>
      <c r="E418" s="33" t="str">
        <f>IF(LEN('ÚHRADOVÝ KATALOG VZP - ZP'!E422)&gt;0,UPPER('ÚHRADOVÝ KATALOG VZP - ZP'!E422),"")</f>
        <v/>
      </c>
      <c r="F418" s="33" t="str">
        <f>IF(LEN('ÚHRADOVÝ KATALOG VZP - ZP'!G422)&gt;0,UPPER('ÚHRADOVÝ KATALOG VZP - ZP'!G422),"")</f>
        <v/>
      </c>
      <c r="G418" s="33" t="str">
        <f>IF(LEN('ÚHRADOVÝ KATALOG VZP - ZP'!H422)&gt;0,UPPER('ÚHRADOVÝ KATALOG VZP - ZP'!H422),"")</f>
        <v/>
      </c>
      <c r="H418" s="33" t="str">
        <f>IF(LEN('ÚHRADOVÝ KATALOG VZP - ZP'!I422)&gt;0,UPPER('ÚHRADOVÝ KATALOG VZP - ZP'!I422),"")</f>
        <v/>
      </c>
      <c r="I418" s="19" t="str">
        <f>IF(LEN(KL!N418)&gt;0,ROUND(UPPER(KL!N418),2),"")</f>
        <v/>
      </c>
      <c r="J418" s="19" t="str">
        <f>IF('ÚHRADOVÝ KATALOG VZP - ZP'!N422&gt;0,ROUND(UPPER('ÚHRADOVÝ KATALOG VZP - ZP'!N422),2),"")</f>
        <v/>
      </c>
      <c r="K418" s="19"/>
      <c r="L418" s="33"/>
      <c r="M418" s="33"/>
      <c r="N418" s="33"/>
      <c r="O418" s="19"/>
      <c r="P418" s="33"/>
      <c r="Q418" s="33"/>
      <c r="R418" s="33"/>
      <c r="S418" s="33"/>
      <c r="T418" s="33" t="str">
        <f>IF(LEN(KL!P418)&gt;0,UPPER(KL!P418),"")</f>
        <v/>
      </c>
      <c r="U418" s="33"/>
      <c r="V418" s="19"/>
      <c r="W418" s="33" t="str">
        <f>IF(LEN('ÚHRADOVÝ KATALOG VZP - ZP'!Q422)&gt;0,UPPER('ÚHRADOVÝ KATALOG VZP - ZP'!Q422),"")</f>
        <v/>
      </c>
      <c r="X418" s="19"/>
      <c r="Y418" s="19"/>
      <c r="Z418" s="33" t="str">
        <f>IF(LEN('ÚHRADOVÝ KATALOG VZP - ZP'!P422)&gt;0,UPPER('ÚHRADOVÝ KATALOG VZP - ZP'!P422),"")</f>
        <v/>
      </c>
      <c r="AA418" s="33"/>
      <c r="AB418" s="33" t="str">
        <f>IF(LEN('ÚHRADOVÝ KATALOG VZP - ZP'!K422)&gt;0,UPPER('ÚHRADOVÝ KATALOG VZP - ZP'!K422),"")</f>
        <v/>
      </c>
      <c r="AC418" s="19" t="str">
        <f>IF(LEN('ÚHRADOVÝ KATALOG VZP - ZP'!L422)&gt;0,UPPER('ÚHRADOVÝ KATALOG VZP - ZP'!L422),"")</f>
        <v/>
      </c>
      <c r="AD418" s="19" t="str">
        <f>IF(LEN('ÚHRADOVÝ KATALOG VZP - ZP'!J422)&gt;0,UPPER('ÚHRADOVÝ KATALOG VZP - ZP'!J422),"")</f>
        <v/>
      </c>
      <c r="AE418" s="33"/>
      <c r="AF418" s="33"/>
      <c r="AG418" s="33" t="str">
        <f>IF(LEN('ÚHRADOVÝ KATALOG VZP - ZP'!M422)&gt;0,UPPER('ÚHRADOVÝ KATALOG VZP - ZP'!M422),"")</f>
        <v/>
      </c>
      <c r="AH418" s="33"/>
      <c r="AI418" s="33"/>
      <c r="AJ418" s="33"/>
    </row>
    <row r="419" spans="1:36" s="18" customFormat="1" x14ac:dyDescent="0.2">
      <c r="A419" s="33" t="str">
        <f>IF('VZP - KONTROLA'!R423="NE",IF(LEN('ÚHRADOVÝ KATALOG VZP - ZP'!B423)=0,UPPER('ÚHRADOVÝ KATALOG VZP - ZP'!A423),UPPER('ÚHRADOVÝ KATALOG VZP - ZP'!B423)),"")</f>
        <v/>
      </c>
      <c r="B419" s="33" t="str">
        <f>IF(LEN('ÚHRADOVÝ KATALOG VZP - ZP'!C423)&gt;0,UPPER(SUBSTITUTE('ÚHRADOVÝ KATALOG VZP - ZP'!C423,CHAR(10)," ")),"")</f>
        <v/>
      </c>
      <c r="C419" s="33" t="str">
        <f>IF(LEN('ÚHRADOVÝ KATALOG VZP - ZP'!D423)&gt;0,UPPER(SUBSTITUTE('ÚHRADOVÝ KATALOG VZP - ZP'!D423,CHAR(10)," ")),"")</f>
        <v/>
      </c>
      <c r="D419" s="33" t="str">
        <f>IF(LEN('ÚHRADOVÝ KATALOG VZP - ZP'!F423)&gt;0,UPPER('ÚHRADOVÝ KATALOG VZP - ZP'!F423),"")</f>
        <v/>
      </c>
      <c r="E419" s="33" t="str">
        <f>IF(LEN('ÚHRADOVÝ KATALOG VZP - ZP'!E423)&gt;0,UPPER('ÚHRADOVÝ KATALOG VZP - ZP'!E423),"")</f>
        <v/>
      </c>
      <c r="F419" s="33" t="str">
        <f>IF(LEN('ÚHRADOVÝ KATALOG VZP - ZP'!G423)&gt;0,UPPER('ÚHRADOVÝ KATALOG VZP - ZP'!G423),"")</f>
        <v/>
      </c>
      <c r="G419" s="33" t="str">
        <f>IF(LEN('ÚHRADOVÝ KATALOG VZP - ZP'!H423)&gt;0,UPPER('ÚHRADOVÝ KATALOG VZP - ZP'!H423),"")</f>
        <v/>
      </c>
      <c r="H419" s="33" t="str">
        <f>IF(LEN('ÚHRADOVÝ KATALOG VZP - ZP'!I423)&gt;0,UPPER('ÚHRADOVÝ KATALOG VZP - ZP'!I423),"")</f>
        <v/>
      </c>
      <c r="I419" s="19" t="str">
        <f>IF(LEN(KL!N419)&gt;0,ROUND(UPPER(KL!N419),2),"")</f>
        <v/>
      </c>
      <c r="J419" s="19" t="str">
        <f>IF('ÚHRADOVÝ KATALOG VZP - ZP'!N423&gt;0,ROUND(UPPER('ÚHRADOVÝ KATALOG VZP - ZP'!N423),2),"")</f>
        <v/>
      </c>
      <c r="K419" s="19"/>
      <c r="L419" s="33"/>
      <c r="M419" s="33"/>
      <c r="N419" s="33"/>
      <c r="O419" s="19"/>
      <c r="P419" s="33"/>
      <c r="Q419" s="33"/>
      <c r="R419" s="33"/>
      <c r="S419" s="33"/>
      <c r="T419" s="33" t="str">
        <f>IF(LEN(KL!P419)&gt;0,UPPER(KL!P419),"")</f>
        <v/>
      </c>
      <c r="U419" s="33"/>
      <c r="V419" s="19"/>
      <c r="W419" s="33" t="str">
        <f>IF(LEN('ÚHRADOVÝ KATALOG VZP - ZP'!Q423)&gt;0,UPPER('ÚHRADOVÝ KATALOG VZP - ZP'!Q423),"")</f>
        <v/>
      </c>
      <c r="X419" s="19"/>
      <c r="Y419" s="19"/>
      <c r="Z419" s="33" t="str">
        <f>IF(LEN('ÚHRADOVÝ KATALOG VZP - ZP'!P423)&gt;0,UPPER('ÚHRADOVÝ KATALOG VZP - ZP'!P423),"")</f>
        <v/>
      </c>
      <c r="AA419" s="33"/>
      <c r="AB419" s="33" t="str">
        <f>IF(LEN('ÚHRADOVÝ KATALOG VZP - ZP'!K423)&gt;0,UPPER('ÚHRADOVÝ KATALOG VZP - ZP'!K423),"")</f>
        <v/>
      </c>
      <c r="AC419" s="19" t="str">
        <f>IF(LEN('ÚHRADOVÝ KATALOG VZP - ZP'!L423)&gt;0,UPPER('ÚHRADOVÝ KATALOG VZP - ZP'!L423),"")</f>
        <v/>
      </c>
      <c r="AD419" s="19" t="str">
        <f>IF(LEN('ÚHRADOVÝ KATALOG VZP - ZP'!J423)&gt;0,UPPER('ÚHRADOVÝ KATALOG VZP - ZP'!J423),"")</f>
        <v/>
      </c>
      <c r="AE419" s="33"/>
      <c r="AF419" s="33"/>
      <c r="AG419" s="33" t="str">
        <f>IF(LEN('ÚHRADOVÝ KATALOG VZP - ZP'!M423)&gt;0,UPPER('ÚHRADOVÝ KATALOG VZP - ZP'!M423),"")</f>
        <v/>
      </c>
      <c r="AH419" s="33"/>
      <c r="AI419" s="33"/>
      <c r="AJ419" s="33"/>
    </row>
    <row r="420" spans="1:36" s="18" customFormat="1" x14ac:dyDescent="0.2">
      <c r="A420" s="33" t="str">
        <f>IF('VZP - KONTROLA'!R424="NE",IF(LEN('ÚHRADOVÝ KATALOG VZP - ZP'!B424)=0,UPPER('ÚHRADOVÝ KATALOG VZP - ZP'!A424),UPPER('ÚHRADOVÝ KATALOG VZP - ZP'!B424)),"")</f>
        <v/>
      </c>
      <c r="B420" s="33" t="str">
        <f>IF(LEN('ÚHRADOVÝ KATALOG VZP - ZP'!C424)&gt;0,UPPER(SUBSTITUTE('ÚHRADOVÝ KATALOG VZP - ZP'!C424,CHAR(10)," ")),"")</f>
        <v/>
      </c>
      <c r="C420" s="33" t="str">
        <f>IF(LEN('ÚHRADOVÝ KATALOG VZP - ZP'!D424)&gt;0,UPPER(SUBSTITUTE('ÚHRADOVÝ KATALOG VZP - ZP'!D424,CHAR(10)," ")),"")</f>
        <v/>
      </c>
      <c r="D420" s="33" t="str">
        <f>IF(LEN('ÚHRADOVÝ KATALOG VZP - ZP'!F424)&gt;0,UPPER('ÚHRADOVÝ KATALOG VZP - ZP'!F424),"")</f>
        <v/>
      </c>
      <c r="E420" s="33" t="str">
        <f>IF(LEN('ÚHRADOVÝ KATALOG VZP - ZP'!E424)&gt;0,UPPER('ÚHRADOVÝ KATALOG VZP - ZP'!E424),"")</f>
        <v/>
      </c>
      <c r="F420" s="33" t="str">
        <f>IF(LEN('ÚHRADOVÝ KATALOG VZP - ZP'!G424)&gt;0,UPPER('ÚHRADOVÝ KATALOG VZP - ZP'!G424),"")</f>
        <v/>
      </c>
      <c r="G420" s="33" t="str">
        <f>IF(LEN('ÚHRADOVÝ KATALOG VZP - ZP'!H424)&gt;0,UPPER('ÚHRADOVÝ KATALOG VZP - ZP'!H424),"")</f>
        <v/>
      </c>
      <c r="H420" s="33" t="str">
        <f>IF(LEN('ÚHRADOVÝ KATALOG VZP - ZP'!I424)&gt;0,UPPER('ÚHRADOVÝ KATALOG VZP - ZP'!I424),"")</f>
        <v/>
      </c>
      <c r="I420" s="19" t="str">
        <f>IF(LEN(KL!N420)&gt;0,ROUND(UPPER(KL!N420),2),"")</f>
        <v/>
      </c>
      <c r="J420" s="19" t="str">
        <f>IF('ÚHRADOVÝ KATALOG VZP - ZP'!N424&gt;0,ROUND(UPPER('ÚHRADOVÝ KATALOG VZP - ZP'!N424),2),"")</f>
        <v/>
      </c>
      <c r="K420" s="19"/>
      <c r="L420" s="33"/>
      <c r="M420" s="33"/>
      <c r="N420" s="33"/>
      <c r="O420" s="19"/>
      <c r="P420" s="33"/>
      <c r="Q420" s="33"/>
      <c r="R420" s="33"/>
      <c r="S420" s="33"/>
      <c r="T420" s="33" t="str">
        <f>IF(LEN(KL!P420)&gt;0,UPPER(KL!P420),"")</f>
        <v/>
      </c>
      <c r="U420" s="33"/>
      <c r="V420" s="19"/>
      <c r="W420" s="33" t="str">
        <f>IF(LEN('ÚHRADOVÝ KATALOG VZP - ZP'!Q424)&gt;0,UPPER('ÚHRADOVÝ KATALOG VZP - ZP'!Q424),"")</f>
        <v/>
      </c>
      <c r="X420" s="19"/>
      <c r="Y420" s="19"/>
      <c r="Z420" s="33" t="str">
        <f>IF(LEN('ÚHRADOVÝ KATALOG VZP - ZP'!P424)&gt;0,UPPER('ÚHRADOVÝ KATALOG VZP - ZP'!P424),"")</f>
        <v/>
      </c>
      <c r="AA420" s="33"/>
      <c r="AB420" s="33" t="str">
        <f>IF(LEN('ÚHRADOVÝ KATALOG VZP - ZP'!K424)&gt;0,UPPER('ÚHRADOVÝ KATALOG VZP - ZP'!K424),"")</f>
        <v/>
      </c>
      <c r="AC420" s="19" t="str">
        <f>IF(LEN('ÚHRADOVÝ KATALOG VZP - ZP'!L424)&gt;0,UPPER('ÚHRADOVÝ KATALOG VZP - ZP'!L424),"")</f>
        <v/>
      </c>
      <c r="AD420" s="19" t="str">
        <f>IF(LEN('ÚHRADOVÝ KATALOG VZP - ZP'!J424)&gt;0,UPPER('ÚHRADOVÝ KATALOG VZP - ZP'!J424),"")</f>
        <v/>
      </c>
      <c r="AE420" s="33"/>
      <c r="AF420" s="33"/>
      <c r="AG420" s="33" t="str">
        <f>IF(LEN('ÚHRADOVÝ KATALOG VZP - ZP'!M424)&gt;0,UPPER('ÚHRADOVÝ KATALOG VZP - ZP'!M424),"")</f>
        <v/>
      </c>
      <c r="AH420" s="33"/>
      <c r="AI420" s="33"/>
      <c r="AJ420" s="33"/>
    </row>
    <row r="421" spans="1:36" s="18" customFormat="1" x14ac:dyDescent="0.2">
      <c r="A421" s="33" t="str">
        <f>IF('VZP - KONTROLA'!R425="NE",IF(LEN('ÚHRADOVÝ KATALOG VZP - ZP'!B425)=0,UPPER('ÚHRADOVÝ KATALOG VZP - ZP'!A425),UPPER('ÚHRADOVÝ KATALOG VZP - ZP'!B425)),"")</f>
        <v/>
      </c>
      <c r="B421" s="33" t="str">
        <f>IF(LEN('ÚHRADOVÝ KATALOG VZP - ZP'!C425)&gt;0,UPPER(SUBSTITUTE('ÚHRADOVÝ KATALOG VZP - ZP'!C425,CHAR(10)," ")),"")</f>
        <v/>
      </c>
      <c r="C421" s="33" t="str">
        <f>IF(LEN('ÚHRADOVÝ KATALOG VZP - ZP'!D425)&gt;0,UPPER(SUBSTITUTE('ÚHRADOVÝ KATALOG VZP - ZP'!D425,CHAR(10)," ")),"")</f>
        <v/>
      </c>
      <c r="D421" s="33" t="str">
        <f>IF(LEN('ÚHRADOVÝ KATALOG VZP - ZP'!F425)&gt;0,UPPER('ÚHRADOVÝ KATALOG VZP - ZP'!F425),"")</f>
        <v/>
      </c>
      <c r="E421" s="33" t="str">
        <f>IF(LEN('ÚHRADOVÝ KATALOG VZP - ZP'!E425)&gt;0,UPPER('ÚHRADOVÝ KATALOG VZP - ZP'!E425),"")</f>
        <v/>
      </c>
      <c r="F421" s="33" t="str">
        <f>IF(LEN('ÚHRADOVÝ KATALOG VZP - ZP'!G425)&gt;0,UPPER('ÚHRADOVÝ KATALOG VZP - ZP'!G425),"")</f>
        <v/>
      </c>
      <c r="G421" s="33" t="str">
        <f>IF(LEN('ÚHRADOVÝ KATALOG VZP - ZP'!H425)&gt;0,UPPER('ÚHRADOVÝ KATALOG VZP - ZP'!H425),"")</f>
        <v/>
      </c>
      <c r="H421" s="33" t="str">
        <f>IF(LEN('ÚHRADOVÝ KATALOG VZP - ZP'!I425)&gt;0,UPPER('ÚHRADOVÝ KATALOG VZP - ZP'!I425),"")</f>
        <v/>
      </c>
      <c r="I421" s="19" t="str">
        <f>IF(LEN(KL!N421)&gt;0,ROUND(UPPER(KL!N421),2),"")</f>
        <v/>
      </c>
      <c r="J421" s="19" t="str">
        <f>IF('ÚHRADOVÝ KATALOG VZP - ZP'!N425&gt;0,ROUND(UPPER('ÚHRADOVÝ KATALOG VZP - ZP'!N425),2),"")</f>
        <v/>
      </c>
      <c r="K421" s="19"/>
      <c r="L421" s="33"/>
      <c r="M421" s="33"/>
      <c r="N421" s="33"/>
      <c r="O421" s="19"/>
      <c r="P421" s="33"/>
      <c r="Q421" s="33"/>
      <c r="R421" s="33"/>
      <c r="S421" s="33"/>
      <c r="T421" s="33" t="str">
        <f>IF(LEN(KL!P421)&gt;0,UPPER(KL!P421),"")</f>
        <v/>
      </c>
      <c r="U421" s="33"/>
      <c r="V421" s="19"/>
      <c r="W421" s="33" t="str">
        <f>IF(LEN('ÚHRADOVÝ KATALOG VZP - ZP'!Q425)&gt;0,UPPER('ÚHRADOVÝ KATALOG VZP - ZP'!Q425),"")</f>
        <v/>
      </c>
      <c r="X421" s="19"/>
      <c r="Y421" s="19"/>
      <c r="Z421" s="33" t="str">
        <f>IF(LEN('ÚHRADOVÝ KATALOG VZP - ZP'!P425)&gt;0,UPPER('ÚHRADOVÝ KATALOG VZP - ZP'!P425),"")</f>
        <v/>
      </c>
      <c r="AA421" s="33"/>
      <c r="AB421" s="33" t="str">
        <f>IF(LEN('ÚHRADOVÝ KATALOG VZP - ZP'!K425)&gt;0,UPPER('ÚHRADOVÝ KATALOG VZP - ZP'!K425),"")</f>
        <v/>
      </c>
      <c r="AC421" s="19" t="str">
        <f>IF(LEN('ÚHRADOVÝ KATALOG VZP - ZP'!L425)&gt;0,UPPER('ÚHRADOVÝ KATALOG VZP - ZP'!L425),"")</f>
        <v/>
      </c>
      <c r="AD421" s="19" t="str">
        <f>IF(LEN('ÚHRADOVÝ KATALOG VZP - ZP'!J425)&gt;0,UPPER('ÚHRADOVÝ KATALOG VZP - ZP'!J425),"")</f>
        <v/>
      </c>
      <c r="AE421" s="33"/>
      <c r="AF421" s="33"/>
      <c r="AG421" s="33" t="str">
        <f>IF(LEN('ÚHRADOVÝ KATALOG VZP - ZP'!M425)&gt;0,UPPER('ÚHRADOVÝ KATALOG VZP - ZP'!M425),"")</f>
        <v/>
      </c>
      <c r="AH421" s="33"/>
      <c r="AI421" s="33"/>
      <c r="AJ421" s="33"/>
    </row>
    <row r="422" spans="1:36" s="18" customFormat="1" x14ac:dyDescent="0.2">
      <c r="A422" s="33" t="str">
        <f>IF('VZP - KONTROLA'!R426="NE",IF(LEN('ÚHRADOVÝ KATALOG VZP - ZP'!B426)=0,UPPER('ÚHRADOVÝ KATALOG VZP - ZP'!A426),UPPER('ÚHRADOVÝ KATALOG VZP - ZP'!B426)),"")</f>
        <v/>
      </c>
      <c r="B422" s="33" t="str">
        <f>IF(LEN('ÚHRADOVÝ KATALOG VZP - ZP'!C426)&gt;0,UPPER(SUBSTITUTE('ÚHRADOVÝ KATALOG VZP - ZP'!C426,CHAR(10)," ")),"")</f>
        <v/>
      </c>
      <c r="C422" s="33" t="str">
        <f>IF(LEN('ÚHRADOVÝ KATALOG VZP - ZP'!D426)&gt;0,UPPER(SUBSTITUTE('ÚHRADOVÝ KATALOG VZP - ZP'!D426,CHAR(10)," ")),"")</f>
        <v/>
      </c>
      <c r="D422" s="33" t="str">
        <f>IF(LEN('ÚHRADOVÝ KATALOG VZP - ZP'!F426)&gt;0,UPPER('ÚHRADOVÝ KATALOG VZP - ZP'!F426),"")</f>
        <v/>
      </c>
      <c r="E422" s="33" t="str">
        <f>IF(LEN('ÚHRADOVÝ KATALOG VZP - ZP'!E426)&gt;0,UPPER('ÚHRADOVÝ KATALOG VZP - ZP'!E426),"")</f>
        <v/>
      </c>
      <c r="F422" s="33" t="str">
        <f>IF(LEN('ÚHRADOVÝ KATALOG VZP - ZP'!G426)&gt;0,UPPER('ÚHRADOVÝ KATALOG VZP - ZP'!G426),"")</f>
        <v/>
      </c>
      <c r="G422" s="33" t="str">
        <f>IF(LEN('ÚHRADOVÝ KATALOG VZP - ZP'!H426)&gt;0,UPPER('ÚHRADOVÝ KATALOG VZP - ZP'!H426),"")</f>
        <v/>
      </c>
      <c r="H422" s="33" t="str">
        <f>IF(LEN('ÚHRADOVÝ KATALOG VZP - ZP'!I426)&gt;0,UPPER('ÚHRADOVÝ KATALOG VZP - ZP'!I426),"")</f>
        <v/>
      </c>
      <c r="I422" s="19" t="str">
        <f>IF(LEN(KL!N422)&gt;0,ROUND(UPPER(KL!N422),2),"")</f>
        <v/>
      </c>
      <c r="J422" s="19" t="str">
        <f>IF('ÚHRADOVÝ KATALOG VZP - ZP'!N426&gt;0,ROUND(UPPER('ÚHRADOVÝ KATALOG VZP - ZP'!N426),2),"")</f>
        <v/>
      </c>
      <c r="K422" s="19"/>
      <c r="L422" s="33"/>
      <c r="M422" s="33"/>
      <c r="N422" s="33"/>
      <c r="O422" s="19"/>
      <c r="P422" s="33"/>
      <c r="Q422" s="33"/>
      <c r="R422" s="33"/>
      <c r="S422" s="33"/>
      <c r="T422" s="33" t="str">
        <f>IF(LEN(KL!P422)&gt;0,UPPER(KL!P422),"")</f>
        <v/>
      </c>
      <c r="U422" s="33"/>
      <c r="V422" s="19"/>
      <c r="W422" s="33" t="str">
        <f>IF(LEN('ÚHRADOVÝ KATALOG VZP - ZP'!Q426)&gt;0,UPPER('ÚHRADOVÝ KATALOG VZP - ZP'!Q426),"")</f>
        <v/>
      </c>
      <c r="X422" s="19"/>
      <c r="Y422" s="19"/>
      <c r="Z422" s="33" t="str">
        <f>IF(LEN('ÚHRADOVÝ KATALOG VZP - ZP'!P426)&gt;0,UPPER('ÚHRADOVÝ KATALOG VZP - ZP'!P426),"")</f>
        <v/>
      </c>
      <c r="AA422" s="33"/>
      <c r="AB422" s="33" t="str">
        <f>IF(LEN('ÚHRADOVÝ KATALOG VZP - ZP'!K426)&gt;0,UPPER('ÚHRADOVÝ KATALOG VZP - ZP'!K426),"")</f>
        <v/>
      </c>
      <c r="AC422" s="19" t="str">
        <f>IF(LEN('ÚHRADOVÝ KATALOG VZP - ZP'!L426)&gt;0,UPPER('ÚHRADOVÝ KATALOG VZP - ZP'!L426),"")</f>
        <v/>
      </c>
      <c r="AD422" s="19" t="str">
        <f>IF(LEN('ÚHRADOVÝ KATALOG VZP - ZP'!J426)&gt;0,UPPER('ÚHRADOVÝ KATALOG VZP - ZP'!J426),"")</f>
        <v/>
      </c>
      <c r="AE422" s="33"/>
      <c r="AF422" s="33"/>
      <c r="AG422" s="33" t="str">
        <f>IF(LEN('ÚHRADOVÝ KATALOG VZP - ZP'!M426)&gt;0,UPPER('ÚHRADOVÝ KATALOG VZP - ZP'!M426),"")</f>
        <v/>
      </c>
      <c r="AH422" s="33"/>
      <c r="AI422" s="33"/>
      <c r="AJ422" s="33"/>
    </row>
    <row r="423" spans="1:36" s="18" customFormat="1" x14ac:dyDescent="0.2">
      <c r="A423" s="33" t="str">
        <f>IF('VZP - KONTROLA'!R427="NE",IF(LEN('ÚHRADOVÝ KATALOG VZP - ZP'!B427)=0,UPPER('ÚHRADOVÝ KATALOG VZP - ZP'!A427),UPPER('ÚHRADOVÝ KATALOG VZP - ZP'!B427)),"")</f>
        <v/>
      </c>
      <c r="B423" s="33" t="str">
        <f>IF(LEN('ÚHRADOVÝ KATALOG VZP - ZP'!C427)&gt;0,UPPER(SUBSTITUTE('ÚHRADOVÝ KATALOG VZP - ZP'!C427,CHAR(10)," ")),"")</f>
        <v/>
      </c>
      <c r="C423" s="33" t="str">
        <f>IF(LEN('ÚHRADOVÝ KATALOG VZP - ZP'!D427)&gt;0,UPPER(SUBSTITUTE('ÚHRADOVÝ KATALOG VZP - ZP'!D427,CHAR(10)," ")),"")</f>
        <v/>
      </c>
      <c r="D423" s="33" t="str">
        <f>IF(LEN('ÚHRADOVÝ KATALOG VZP - ZP'!F427)&gt;0,UPPER('ÚHRADOVÝ KATALOG VZP - ZP'!F427),"")</f>
        <v/>
      </c>
      <c r="E423" s="33" t="str">
        <f>IF(LEN('ÚHRADOVÝ KATALOG VZP - ZP'!E427)&gt;0,UPPER('ÚHRADOVÝ KATALOG VZP - ZP'!E427),"")</f>
        <v/>
      </c>
      <c r="F423" s="33" t="str">
        <f>IF(LEN('ÚHRADOVÝ KATALOG VZP - ZP'!G427)&gt;0,UPPER('ÚHRADOVÝ KATALOG VZP - ZP'!G427),"")</f>
        <v/>
      </c>
      <c r="G423" s="33" t="str">
        <f>IF(LEN('ÚHRADOVÝ KATALOG VZP - ZP'!H427)&gt;0,UPPER('ÚHRADOVÝ KATALOG VZP - ZP'!H427),"")</f>
        <v/>
      </c>
      <c r="H423" s="33" t="str">
        <f>IF(LEN('ÚHRADOVÝ KATALOG VZP - ZP'!I427)&gt;0,UPPER('ÚHRADOVÝ KATALOG VZP - ZP'!I427),"")</f>
        <v/>
      </c>
      <c r="I423" s="19" t="str">
        <f>IF(LEN(KL!N423)&gt;0,ROUND(UPPER(KL!N423),2),"")</f>
        <v/>
      </c>
      <c r="J423" s="19" t="str">
        <f>IF('ÚHRADOVÝ KATALOG VZP - ZP'!N427&gt;0,ROUND(UPPER('ÚHRADOVÝ KATALOG VZP - ZP'!N427),2),"")</f>
        <v/>
      </c>
      <c r="K423" s="19"/>
      <c r="L423" s="33"/>
      <c r="M423" s="33"/>
      <c r="N423" s="33"/>
      <c r="O423" s="19"/>
      <c r="P423" s="33"/>
      <c r="Q423" s="33"/>
      <c r="R423" s="33"/>
      <c r="S423" s="33"/>
      <c r="T423" s="33" t="str">
        <f>IF(LEN(KL!P423)&gt;0,UPPER(KL!P423),"")</f>
        <v/>
      </c>
      <c r="U423" s="33"/>
      <c r="V423" s="19"/>
      <c r="W423" s="33" t="str">
        <f>IF(LEN('ÚHRADOVÝ KATALOG VZP - ZP'!Q427)&gt;0,UPPER('ÚHRADOVÝ KATALOG VZP - ZP'!Q427),"")</f>
        <v/>
      </c>
      <c r="X423" s="19"/>
      <c r="Y423" s="19"/>
      <c r="Z423" s="33" t="str">
        <f>IF(LEN('ÚHRADOVÝ KATALOG VZP - ZP'!P427)&gt;0,UPPER('ÚHRADOVÝ KATALOG VZP - ZP'!P427),"")</f>
        <v/>
      </c>
      <c r="AA423" s="33"/>
      <c r="AB423" s="33" t="str">
        <f>IF(LEN('ÚHRADOVÝ KATALOG VZP - ZP'!K427)&gt;0,UPPER('ÚHRADOVÝ KATALOG VZP - ZP'!K427),"")</f>
        <v/>
      </c>
      <c r="AC423" s="19" t="str">
        <f>IF(LEN('ÚHRADOVÝ KATALOG VZP - ZP'!L427)&gt;0,UPPER('ÚHRADOVÝ KATALOG VZP - ZP'!L427),"")</f>
        <v/>
      </c>
      <c r="AD423" s="19" t="str">
        <f>IF(LEN('ÚHRADOVÝ KATALOG VZP - ZP'!J427)&gt;0,UPPER('ÚHRADOVÝ KATALOG VZP - ZP'!J427),"")</f>
        <v/>
      </c>
      <c r="AE423" s="33"/>
      <c r="AF423" s="33"/>
      <c r="AG423" s="33" t="str">
        <f>IF(LEN('ÚHRADOVÝ KATALOG VZP - ZP'!M427)&gt;0,UPPER('ÚHRADOVÝ KATALOG VZP - ZP'!M427),"")</f>
        <v/>
      </c>
      <c r="AH423" s="33"/>
      <c r="AI423" s="33"/>
      <c r="AJ423" s="33"/>
    </row>
    <row r="424" spans="1:36" s="18" customFormat="1" x14ac:dyDescent="0.2">
      <c r="A424" s="33" t="str">
        <f>IF('VZP - KONTROLA'!R428="NE",IF(LEN('ÚHRADOVÝ KATALOG VZP - ZP'!B428)=0,UPPER('ÚHRADOVÝ KATALOG VZP - ZP'!A428),UPPER('ÚHRADOVÝ KATALOG VZP - ZP'!B428)),"")</f>
        <v/>
      </c>
      <c r="B424" s="33" t="str">
        <f>IF(LEN('ÚHRADOVÝ KATALOG VZP - ZP'!C428)&gt;0,UPPER(SUBSTITUTE('ÚHRADOVÝ KATALOG VZP - ZP'!C428,CHAR(10)," ")),"")</f>
        <v/>
      </c>
      <c r="C424" s="33" t="str">
        <f>IF(LEN('ÚHRADOVÝ KATALOG VZP - ZP'!D428)&gt;0,UPPER(SUBSTITUTE('ÚHRADOVÝ KATALOG VZP - ZP'!D428,CHAR(10)," ")),"")</f>
        <v/>
      </c>
      <c r="D424" s="33" t="str">
        <f>IF(LEN('ÚHRADOVÝ KATALOG VZP - ZP'!F428)&gt;0,UPPER('ÚHRADOVÝ KATALOG VZP - ZP'!F428),"")</f>
        <v/>
      </c>
      <c r="E424" s="33" t="str">
        <f>IF(LEN('ÚHRADOVÝ KATALOG VZP - ZP'!E428)&gt;0,UPPER('ÚHRADOVÝ KATALOG VZP - ZP'!E428),"")</f>
        <v/>
      </c>
      <c r="F424" s="33" t="str">
        <f>IF(LEN('ÚHRADOVÝ KATALOG VZP - ZP'!G428)&gt;0,UPPER('ÚHRADOVÝ KATALOG VZP - ZP'!G428),"")</f>
        <v/>
      </c>
      <c r="G424" s="33" t="str">
        <f>IF(LEN('ÚHRADOVÝ KATALOG VZP - ZP'!H428)&gt;0,UPPER('ÚHRADOVÝ KATALOG VZP - ZP'!H428),"")</f>
        <v/>
      </c>
      <c r="H424" s="33" t="str">
        <f>IF(LEN('ÚHRADOVÝ KATALOG VZP - ZP'!I428)&gt;0,UPPER('ÚHRADOVÝ KATALOG VZP - ZP'!I428),"")</f>
        <v/>
      </c>
      <c r="I424" s="19" t="str">
        <f>IF(LEN(KL!N424)&gt;0,ROUND(UPPER(KL!N424),2),"")</f>
        <v/>
      </c>
      <c r="J424" s="19" t="str">
        <f>IF('ÚHRADOVÝ KATALOG VZP - ZP'!N428&gt;0,ROUND(UPPER('ÚHRADOVÝ KATALOG VZP - ZP'!N428),2),"")</f>
        <v/>
      </c>
      <c r="K424" s="19"/>
      <c r="L424" s="33"/>
      <c r="M424" s="33"/>
      <c r="N424" s="33"/>
      <c r="O424" s="19"/>
      <c r="P424" s="33"/>
      <c r="Q424" s="33"/>
      <c r="R424" s="33"/>
      <c r="S424" s="33"/>
      <c r="T424" s="33" t="str">
        <f>IF(LEN(KL!P424)&gt;0,UPPER(KL!P424),"")</f>
        <v/>
      </c>
      <c r="U424" s="33"/>
      <c r="V424" s="19"/>
      <c r="W424" s="33" t="str">
        <f>IF(LEN('ÚHRADOVÝ KATALOG VZP - ZP'!Q428)&gt;0,UPPER('ÚHRADOVÝ KATALOG VZP - ZP'!Q428),"")</f>
        <v/>
      </c>
      <c r="X424" s="19"/>
      <c r="Y424" s="19"/>
      <c r="Z424" s="33" t="str">
        <f>IF(LEN('ÚHRADOVÝ KATALOG VZP - ZP'!P428)&gt;0,UPPER('ÚHRADOVÝ KATALOG VZP - ZP'!P428),"")</f>
        <v/>
      </c>
      <c r="AA424" s="33"/>
      <c r="AB424" s="33" t="str">
        <f>IF(LEN('ÚHRADOVÝ KATALOG VZP - ZP'!K428)&gt;0,UPPER('ÚHRADOVÝ KATALOG VZP - ZP'!K428),"")</f>
        <v/>
      </c>
      <c r="AC424" s="19" t="str">
        <f>IF(LEN('ÚHRADOVÝ KATALOG VZP - ZP'!L428)&gt;0,UPPER('ÚHRADOVÝ KATALOG VZP - ZP'!L428),"")</f>
        <v/>
      </c>
      <c r="AD424" s="19" t="str">
        <f>IF(LEN('ÚHRADOVÝ KATALOG VZP - ZP'!J428)&gt;0,UPPER('ÚHRADOVÝ KATALOG VZP - ZP'!J428),"")</f>
        <v/>
      </c>
      <c r="AE424" s="33"/>
      <c r="AF424" s="33"/>
      <c r="AG424" s="33" t="str">
        <f>IF(LEN('ÚHRADOVÝ KATALOG VZP - ZP'!M428)&gt;0,UPPER('ÚHRADOVÝ KATALOG VZP - ZP'!M428),"")</f>
        <v/>
      </c>
      <c r="AH424" s="33"/>
      <c r="AI424" s="33"/>
      <c r="AJ424" s="33"/>
    </row>
    <row r="425" spans="1:36" s="18" customFormat="1" x14ac:dyDescent="0.2">
      <c r="A425" s="33" t="str">
        <f>IF('VZP - KONTROLA'!R429="NE",IF(LEN('ÚHRADOVÝ KATALOG VZP - ZP'!B429)=0,UPPER('ÚHRADOVÝ KATALOG VZP - ZP'!A429),UPPER('ÚHRADOVÝ KATALOG VZP - ZP'!B429)),"")</f>
        <v/>
      </c>
      <c r="B425" s="33" t="str">
        <f>IF(LEN('ÚHRADOVÝ KATALOG VZP - ZP'!C429)&gt;0,UPPER(SUBSTITUTE('ÚHRADOVÝ KATALOG VZP - ZP'!C429,CHAR(10)," ")),"")</f>
        <v/>
      </c>
      <c r="C425" s="33" t="str">
        <f>IF(LEN('ÚHRADOVÝ KATALOG VZP - ZP'!D429)&gt;0,UPPER(SUBSTITUTE('ÚHRADOVÝ KATALOG VZP - ZP'!D429,CHAR(10)," ")),"")</f>
        <v/>
      </c>
      <c r="D425" s="33" t="str">
        <f>IF(LEN('ÚHRADOVÝ KATALOG VZP - ZP'!F429)&gt;0,UPPER('ÚHRADOVÝ KATALOG VZP - ZP'!F429),"")</f>
        <v/>
      </c>
      <c r="E425" s="33" t="str">
        <f>IF(LEN('ÚHRADOVÝ KATALOG VZP - ZP'!E429)&gt;0,UPPER('ÚHRADOVÝ KATALOG VZP - ZP'!E429),"")</f>
        <v/>
      </c>
      <c r="F425" s="33" t="str">
        <f>IF(LEN('ÚHRADOVÝ KATALOG VZP - ZP'!G429)&gt;0,UPPER('ÚHRADOVÝ KATALOG VZP - ZP'!G429),"")</f>
        <v/>
      </c>
      <c r="G425" s="33" t="str">
        <f>IF(LEN('ÚHRADOVÝ KATALOG VZP - ZP'!H429)&gt;0,UPPER('ÚHRADOVÝ KATALOG VZP - ZP'!H429),"")</f>
        <v/>
      </c>
      <c r="H425" s="33" t="str">
        <f>IF(LEN('ÚHRADOVÝ KATALOG VZP - ZP'!I429)&gt;0,UPPER('ÚHRADOVÝ KATALOG VZP - ZP'!I429),"")</f>
        <v/>
      </c>
      <c r="I425" s="19" t="str">
        <f>IF(LEN(KL!N425)&gt;0,ROUND(UPPER(KL!N425),2),"")</f>
        <v/>
      </c>
      <c r="J425" s="19" t="str">
        <f>IF('ÚHRADOVÝ KATALOG VZP - ZP'!N429&gt;0,ROUND(UPPER('ÚHRADOVÝ KATALOG VZP - ZP'!N429),2),"")</f>
        <v/>
      </c>
      <c r="K425" s="19"/>
      <c r="L425" s="33"/>
      <c r="M425" s="33"/>
      <c r="N425" s="33"/>
      <c r="O425" s="19"/>
      <c r="P425" s="33"/>
      <c r="Q425" s="33"/>
      <c r="R425" s="33"/>
      <c r="S425" s="33"/>
      <c r="T425" s="33" t="str">
        <f>IF(LEN(KL!P425)&gt;0,UPPER(KL!P425),"")</f>
        <v/>
      </c>
      <c r="U425" s="33"/>
      <c r="V425" s="19"/>
      <c r="W425" s="33" t="str">
        <f>IF(LEN('ÚHRADOVÝ KATALOG VZP - ZP'!Q429)&gt;0,UPPER('ÚHRADOVÝ KATALOG VZP - ZP'!Q429),"")</f>
        <v/>
      </c>
      <c r="X425" s="19"/>
      <c r="Y425" s="19"/>
      <c r="Z425" s="33" t="str">
        <f>IF(LEN('ÚHRADOVÝ KATALOG VZP - ZP'!P429)&gt;0,UPPER('ÚHRADOVÝ KATALOG VZP - ZP'!P429),"")</f>
        <v/>
      </c>
      <c r="AA425" s="33"/>
      <c r="AB425" s="33" t="str">
        <f>IF(LEN('ÚHRADOVÝ KATALOG VZP - ZP'!K429)&gt;0,UPPER('ÚHRADOVÝ KATALOG VZP - ZP'!K429),"")</f>
        <v/>
      </c>
      <c r="AC425" s="19" t="str">
        <f>IF(LEN('ÚHRADOVÝ KATALOG VZP - ZP'!L429)&gt;0,UPPER('ÚHRADOVÝ KATALOG VZP - ZP'!L429),"")</f>
        <v/>
      </c>
      <c r="AD425" s="19" t="str">
        <f>IF(LEN('ÚHRADOVÝ KATALOG VZP - ZP'!J429)&gt;0,UPPER('ÚHRADOVÝ KATALOG VZP - ZP'!J429),"")</f>
        <v/>
      </c>
      <c r="AE425" s="33"/>
      <c r="AF425" s="33"/>
      <c r="AG425" s="33" t="str">
        <f>IF(LEN('ÚHRADOVÝ KATALOG VZP - ZP'!M429)&gt;0,UPPER('ÚHRADOVÝ KATALOG VZP - ZP'!M429),"")</f>
        <v/>
      </c>
      <c r="AH425" s="33"/>
      <c r="AI425" s="33"/>
      <c r="AJ425" s="33"/>
    </row>
    <row r="426" spans="1:36" s="18" customFormat="1" x14ac:dyDescent="0.2">
      <c r="A426" s="33" t="str">
        <f>IF('VZP - KONTROLA'!R430="NE",IF(LEN('ÚHRADOVÝ KATALOG VZP - ZP'!B430)=0,UPPER('ÚHRADOVÝ KATALOG VZP - ZP'!A430),UPPER('ÚHRADOVÝ KATALOG VZP - ZP'!B430)),"")</f>
        <v/>
      </c>
      <c r="B426" s="33" t="str">
        <f>IF(LEN('ÚHRADOVÝ KATALOG VZP - ZP'!C430)&gt;0,UPPER(SUBSTITUTE('ÚHRADOVÝ KATALOG VZP - ZP'!C430,CHAR(10)," ")),"")</f>
        <v/>
      </c>
      <c r="C426" s="33" t="str">
        <f>IF(LEN('ÚHRADOVÝ KATALOG VZP - ZP'!D430)&gt;0,UPPER(SUBSTITUTE('ÚHRADOVÝ KATALOG VZP - ZP'!D430,CHAR(10)," ")),"")</f>
        <v/>
      </c>
      <c r="D426" s="33" t="str">
        <f>IF(LEN('ÚHRADOVÝ KATALOG VZP - ZP'!F430)&gt;0,UPPER('ÚHRADOVÝ KATALOG VZP - ZP'!F430),"")</f>
        <v/>
      </c>
      <c r="E426" s="33" t="str">
        <f>IF(LEN('ÚHRADOVÝ KATALOG VZP - ZP'!E430)&gt;0,UPPER('ÚHRADOVÝ KATALOG VZP - ZP'!E430),"")</f>
        <v/>
      </c>
      <c r="F426" s="33" t="str">
        <f>IF(LEN('ÚHRADOVÝ KATALOG VZP - ZP'!G430)&gt;0,UPPER('ÚHRADOVÝ KATALOG VZP - ZP'!G430),"")</f>
        <v/>
      </c>
      <c r="G426" s="33" t="str">
        <f>IF(LEN('ÚHRADOVÝ KATALOG VZP - ZP'!H430)&gt;0,UPPER('ÚHRADOVÝ KATALOG VZP - ZP'!H430),"")</f>
        <v/>
      </c>
      <c r="H426" s="33" t="str">
        <f>IF(LEN('ÚHRADOVÝ KATALOG VZP - ZP'!I430)&gt;0,UPPER('ÚHRADOVÝ KATALOG VZP - ZP'!I430),"")</f>
        <v/>
      </c>
      <c r="I426" s="19" t="str">
        <f>IF(LEN(KL!N426)&gt;0,ROUND(UPPER(KL!N426),2),"")</f>
        <v/>
      </c>
      <c r="J426" s="19" t="str">
        <f>IF('ÚHRADOVÝ KATALOG VZP - ZP'!N430&gt;0,ROUND(UPPER('ÚHRADOVÝ KATALOG VZP - ZP'!N430),2),"")</f>
        <v/>
      </c>
      <c r="K426" s="19"/>
      <c r="L426" s="33"/>
      <c r="M426" s="33"/>
      <c r="N426" s="33"/>
      <c r="O426" s="19"/>
      <c r="P426" s="33"/>
      <c r="Q426" s="33"/>
      <c r="R426" s="33"/>
      <c r="S426" s="33"/>
      <c r="T426" s="33" t="str">
        <f>IF(LEN(KL!P426)&gt;0,UPPER(KL!P426),"")</f>
        <v/>
      </c>
      <c r="U426" s="33"/>
      <c r="V426" s="19"/>
      <c r="W426" s="33" t="str">
        <f>IF(LEN('ÚHRADOVÝ KATALOG VZP - ZP'!Q430)&gt;0,UPPER('ÚHRADOVÝ KATALOG VZP - ZP'!Q430),"")</f>
        <v/>
      </c>
      <c r="X426" s="19"/>
      <c r="Y426" s="19"/>
      <c r="Z426" s="33" t="str">
        <f>IF(LEN('ÚHRADOVÝ KATALOG VZP - ZP'!P430)&gt;0,UPPER('ÚHRADOVÝ KATALOG VZP - ZP'!P430),"")</f>
        <v/>
      </c>
      <c r="AA426" s="33"/>
      <c r="AB426" s="33" t="str">
        <f>IF(LEN('ÚHRADOVÝ KATALOG VZP - ZP'!K430)&gt;0,UPPER('ÚHRADOVÝ KATALOG VZP - ZP'!K430),"")</f>
        <v/>
      </c>
      <c r="AC426" s="19" t="str">
        <f>IF(LEN('ÚHRADOVÝ KATALOG VZP - ZP'!L430)&gt;0,UPPER('ÚHRADOVÝ KATALOG VZP - ZP'!L430),"")</f>
        <v/>
      </c>
      <c r="AD426" s="19" t="str">
        <f>IF(LEN('ÚHRADOVÝ KATALOG VZP - ZP'!J430)&gt;0,UPPER('ÚHRADOVÝ KATALOG VZP - ZP'!J430),"")</f>
        <v/>
      </c>
      <c r="AE426" s="33"/>
      <c r="AF426" s="33"/>
      <c r="AG426" s="33" t="str">
        <f>IF(LEN('ÚHRADOVÝ KATALOG VZP - ZP'!M430)&gt;0,UPPER('ÚHRADOVÝ KATALOG VZP - ZP'!M430),"")</f>
        <v/>
      </c>
      <c r="AH426" s="33"/>
      <c r="AI426" s="33"/>
      <c r="AJ426" s="33"/>
    </row>
    <row r="427" spans="1:36" s="18" customFormat="1" x14ac:dyDescent="0.2">
      <c r="A427" s="33" t="str">
        <f>IF('VZP - KONTROLA'!R431="NE",IF(LEN('ÚHRADOVÝ KATALOG VZP - ZP'!B431)=0,UPPER('ÚHRADOVÝ KATALOG VZP - ZP'!A431),UPPER('ÚHRADOVÝ KATALOG VZP - ZP'!B431)),"")</f>
        <v/>
      </c>
      <c r="B427" s="33" t="str">
        <f>IF(LEN('ÚHRADOVÝ KATALOG VZP - ZP'!C431)&gt;0,UPPER(SUBSTITUTE('ÚHRADOVÝ KATALOG VZP - ZP'!C431,CHAR(10)," ")),"")</f>
        <v/>
      </c>
      <c r="C427" s="33" t="str">
        <f>IF(LEN('ÚHRADOVÝ KATALOG VZP - ZP'!D431)&gt;0,UPPER(SUBSTITUTE('ÚHRADOVÝ KATALOG VZP - ZP'!D431,CHAR(10)," ")),"")</f>
        <v/>
      </c>
      <c r="D427" s="33" t="str">
        <f>IF(LEN('ÚHRADOVÝ KATALOG VZP - ZP'!F431)&gt;0,UPPER('ÚHRADOVÝ KATALOG VZP - ZP'!F431),"")</f>
        <v/>
      </c>
      <c r="E427" s="33" t="str">
        <f>IF(LEN('ÚHRADOVÝ KATALOG VZP - ZP'!E431)&gt;0,UPPER('ÚHRADOVÝ KATALOG VZP - ZP'!E431),"")</f>
        <v/>
      </c>
      <c r="F427" s="33" t="str">
        <f>IF(LEN('ÚHRADOVÝ KATALOG VZP - ZP'!G431)&gt;0,UPPER('ÚHRADOVÝ KATALOG VZP - ZP'!G431),"")</f>
        <v/>
      </c>
      <c r="G427" s="33" t="str">
        <f>IF(LEN('ÚHRADOVÝ KATALOG VZP - ZP'!H431)&gt;0,UPPER('ÚHRADOVÝ KATALOG VZP - ZP'!H431),"")</f>
        <v/>
      </c>
      <c r="H427" s="33" t="str">
        <f>IF(LEN('ÚHRADOVÝ KATALOG VZP - ZP'!I431)&gt;0,UPPER('ÚHRADOVÝ KATALOG VZP - ZP'!I431),"")</f>
        <v/>
      </c>
      <c r="I427" s="19" t="str">
        <f>IF(LEN(KL!N427)&gt;0,ROUND(UPPER(KL!N427),2),"")</f>
        <v/>
      </c>
      <c r="J427" s="19" t="str">
        <f>IF('ÚHRADOVÝ KATALOG VZP - ZP'!N431&gt;0,ROUND(UPPER('ÚHRADOVÝ KATALOG VZP - ZP'!N431),2),"")</f>
        <v/>
      </c>
      <c r="K427" s="19"/>
      <c r="L427" s="33"/>
      <c r="M427" s="33"/>
      <c r="N427" s="33"/>
      <c r="O427" s="19"/>
      <c r="P427" s="33"/>
      <c r="Q427" s="33"/>
      <c r="R427" s="33"/>
      <c r="S427" s="33"/>
      <c r="T427" s="33" t="str">
        <f>IF(LEN(KL!P427)&gt;0,UPPER(KL!P427),"")</f>
        <v/>
      </c>
      <c r="U427" s="33"/>
      <c r="V427" s="19"/>
      <c r="W427" s="33" t="str">
        <f>IF(LEN('ÚHRADOVÝ KATALOG VZP - ZP'!Q431)&gt;0,UPPER('ÚHRADOVÝ KATALOG VZP - ZP'!Q431),"")</f>
        <v/>
      </c>
      <c r="X427" s="19"/>
      <c r="Y427" s="19"/>
      <c r="Z427" s="33" t="str">
        <f>IF(LEN('ÚHRADOVÝ KATALOG VZP - ZP'!P431)&gt;0,UPPER('ÚHRADOVÝ KATALOG VZP - ZP'!P431),"")</f>
        <v/>
      </c>
      <c r="AA427" s="33"/>
      <c r="AB427" s="33" t="str">
        <f>IF(LEN('ÚHRADOVÝ KATALOG VZP - ZP'!K431)&gt;0,UPPER('ÚHRADOVÝ KATALOG VZP - ZP'!K431),"")</f>
        <v/>
      </c>
      <c r="AC427" s="19" t="str">
        <f>IF(LEN('ÚHRADOVÝ KATALOG VZP - ZP'!L431)&gt;0,UPPER('ÚHRADOVÝ KATALOG VZP - ZP'!L431),"")</f>
        <v/>
      </c>
      <c r="AD427" s="19" t="str">
        <f>IF(LEN('ÚHRADOVÝ KATALOG VZP - ZP'!J431)&gt;0,UPPER('ÚHRADOVÝ KATALOG VZP - ZP'!J431),"")</f>
        <v/>
      </c>
      <c r="AE427" s="33"/>
      <c r="AF427" s="33"/>
      <c r="AG427" s="33" t="str">
        <f>IF(LEN('ÚHRADOVÝ KATALOG VZP - ZP'!M431)&gt;0,UPPER('ÚHRADOVÝ KATALOG VZP - ZP'!M431),"")</f>
        <v/>
      </c>
      <c r="AH427" s="33"/>
      <c r="AI427" s="33"/>
      <c r="AJ427" s="33"/>
    </row>
    <row r="428" spans="1:36" s="18" customFormat="1" x14ac:dyDescent="0.2">
      <c r="A428" s="33" t="str">
        <f>IF('VZP - KONTROLA'!R432="NE",IF(LEN('ÚHRADOVÝ KATALOG VZP - ZP'!B432)=0,UPPER('ÚHRADOVÝ KATALOG VZP - ZP'!A432),UPPER('ÚHRADOVÝ KATALOG VZP - ZP'!B432)),"")</f>
        <v/>
      </c>
      <c r="B428" s="33" t="str">
        <f>IF(LEN('ÚHRADOVÝ KATALOG VZP - ZP'!C432)&gt;0,UPPER(SUBSTITUTE('ÚHRADOVÝ KATALOG VZP - ZP'!C432,CHAR(10)," ")),"")</f>
        <v/>
      </c>
      <c r="C428" s="33" t="str">
        <f>IF(LEN('ÚHRADOVÝ KATALOG VZP - ZP'!D432)&gt;0,UPPER(SUBSTITUTE('ÚHRADOVÝ KATALOG VZP - ZP'!D432,CHAR(10)," ")),"")</f>
        <v/>
      </c>
      <c r="D428" s="33" t="str">
        <f>IF(LEN('ÚHRADOVÝ KATALOG VZP - ZP'!F432)&gt;0,UPPER('ÚHRADOVÝ KATALOG VZP - ZP'!F432),"")</f>
        <v/>
      </c>
      <c r="E428" s="33" t="str">
        <f>IF(LEN('ÚHRADOVÝ KATALOG VZP - ZP'!E432)&gt;0,UPPER('ÚHRADOVÝ KATALOG VZP - ZP'!E432),"")</f>
        <v/>
      </c>
      <c r="F428" s="33" t="str">
        <f>IF(LEN('ÚHRADOVÝ KATALOG VZP - ZP'!G432)&gt;0,UPPER('ÚHRADOVÝ KATALOG VZP - ZP'!G432),"")</f>
        <v/>
      </c>
      <c r="G428" s="33" t="str">
        <f>IF(LEN('ÚHRADOVÝ KATALOG VZP - ZP'!H432)&gt;0,UPPER('ÚHRADOVÝ KATALOG VZP - ZP'!H432),"")</f>
        <v/>
      </c>
      <c r="H428" s="33" t="str">
        <f>IF(LEN('ÚHRADOVÝ KATALOG VZP - ZP'!I432)&gt;0,UPPER('ÚHRADOVÝ KATALOG VZP - ZP'!I432),"")</f>
        <v/>
      </c>
      <c r="I428" s="19" t="str">
        <f>IF(LEN(KL!N428)&gt;0,ROUND(UPPER(KL!N428),2),"")</f>
        <v/>
      </c>
      <c r="J428" s="19" t="str">
        <f>IF('ÚHRADOVÝ KATALOG VZP - ZP'!N432&gt;0,ROUND(UPPER('ÚHRADOVÝ KATALOG VZP - ZP'!N432),2),"")</f>
        <v/>
      </c>
      <c r="K428" s="19"/>
      <c r="L428" s="33"/>
      <c r="M428" s="33"/>
      <c r="N428" s="33"/>
      <c r="O428" s="19"/>
      <c r="P428" s="33"/>
      <c r="Q428" s="33"/>
      <c r="R428" s="33"/>
      <c r="S428" s="33"/>
      <c r="T428" s="33" t="str">
        <f>IF(LEN(KL!P428)&gt;0,UPPER(KL!P428),"")</f>
        <v/>
      </c>
      <c r="U428" s="33"/>
      <c r="V428" s="19"/>
      <c r="W428" s="33" t="str">
        <f>IF(LEN('ÚHRADOVÝ KATALOG VZP - ZP'!Q432)&gt;0,UPPER('ÚHRADOVÝ KATALOG VZP - ZP'!Q432),"")</f>
        <v/>
      </c>
      <c r="X428" s="19"/>
      <c r="Y428" s="19"/>
      <c r="Z428" s="33" t="str">
        <f>IF(LEN('ÚHRADOVÝ KATALOG VZP - ZP'!P432)&gt;0,UPPER('ÚHRADOVÝ KATALOG VZP - ZP'!P432),"")</f>
        <v/>
      </c>
      <c r="AA428" s="33"/>
      <c r="AB428" s="33" t="str">
        <f>IF(LEN('ÚHRADOVÝ KATALOG VZP - ZP'!K432)&gt;0,UPPER('ÚHRADOVÝ KATALOG VZP - ZP'!K432),"")</f>
        <v/>
      </c>
      <c r="AC428" s="19" t="str">
        <f>IF(LEN('ÚHRADOVÝ KATALOG VZP - ZP'!L432)&gt;0,UPPER('ÚHRADOVÝ KATALOG VZP - ZP'!L432),"")</f>
        <v/>
      </c>
      <c r="AD428" s="19" t="str">
        <f>IF(LEN('ÚHRADOVÝ KATALOG VZP - ZP'!J432)&gt;0,UPPER('ÚHRADOVÝ KATALOG VZP - ZP'!J432),"")</f>
        <v/>
      </c>
      <c r="AE428" s="33"/>
      <c r="AF428" s="33"/>
      <c r="AG428" s="33" t="str">
        <f>IF(LEN('ÚHRADOVÝ KATALOG VZP - ZP'!M432)&gt;0,UPPER('ÚHRADOVÝ KATALOG VZP - ZP'!M432),"")</f>
        <v/>
      </c>
      <c r="AH428" s="33"/>
      <c r="AI428" s="33"/>
      <c r="AJ428" s="33"/>
    </row>
    <row r="429" spans="1:36" s="18" customFormat="1" x14ac:dyDescent="0.2">
      <c r="A429" s="33" t="str">
        <f>IF('VZP - KONTROLA'!R433="NE",IF(LEN('ÚHRADOVÝ KATALOG VZP - ZP'!B433)=0,UPPER('ÚHRADOVÝ KATALOG VZP - ZP'!A433),UPPER('ÚHRADOVÝ KATALOG VZP - ZP'!B433)),"")</f>
        <v/>
      </c>
      <c r="B429" s="33" t="str">
        <f>IF(LEN('ÚHRADOVÝ KATALOG VZP - ZP'!C433)&gt;0,UPPER(SUBSTITUTE('ÚHRADOVÝ KATALOG VZP - ZP'!C433,CHAR(10)," ")),"")</f>
        <v/>
      </c>
      <c r="C429" s="33" t="str">
        <f>IF(LEN('ÚHRADOVÝ KATALOG VZP - ZP'!D433)&gt;0,UPPER(SUBSTITUTE('ÚHRADOVÝ KATALOG VZP - ZP'!D433,CHAR(10)," ")),"")</f>
        <v/>
      </c>
      <c r="D429" s="33" t="str">
        <f>IF(LEN('ÚHRADOVÝ KATALOG VZP - ZP'!F433)&gt;0,UPPER('ÚHRADOVÝ KATALOG VZP - ZP'!F433),"")</f>
        <v/>
      </c>
      <c r="E429" s="33" t="str">
        <f>IF(LEN('ÚHRADOVÝ KATALOG VZP - ZP'!E433)&gt;0,UPPER('ÚHRADOVÝ KATALOG VZP - ZP'!E433),"")</f>
        <v/>
      </c>
      <c r="F429" s="33" t="str">
        <f>IF(LEN('ÚHRADOVÝ KATALOG VZP - ZP'!G433)&gt;0,UPPER('ÚHRADOVÝ KATALOG VZP - ZP'!G433),"")</f>
        <v/>
      </c>
      <c r="G429" s="33" t="str">
        <f>IF(LEN('ÚHRADOVÝ KATALOG VZP - ZP'!H433)&gt;0,UPPER('ÚHRADOVÝ KATALOG VZP - ZP'!H433),"")</f>
        <v/>
      </c>
      <c r="H429" s="33" t="str">
        <f>IF(LEN('ÚHRADOVÝ KATALOG VZP - ZP'!I433)&gt;0,UPPER('ÚHRADOVÝ KATALOG VZP - ZP'!I433),"")</f>
        <v/>
      </c>
      <c r="I429" s="19" t="str">
        <f>IF(LEN(KL!N429)&gt;0,ROUND(UPPER(KL!N429),2),"")</f>
        <v/>
      </c>
      <c r="J429" s="19" t="str">
        <f>IF('ÚHRADOVÝ KATALOG VZP - ZP'!N433&gt;0,ROUND(UPPER('ÚHRADOVÝ KATALOG VZP - ZP'!N433),2),"")</f>
        <v/>
      </c>
      <c r="K429" s="19"/>
      <c r="L429" s="33"/>
      <c r="M429" s="33"/>
      <c r="N429" s="33"/>
      <c r="O429" s="19"/>
      <c r="P429" s="33"/>
      <c r="Q429" s="33"/>
      <c r="R429" s="33"/>
      <c r="S429" s="33"/>
      <c r="T429" s="33" t="str">
        <f>IF(LEN(KL!P429)&gt;0,UPPER(KL!P429),"")</f>
        <v/>
      </c>
      <c r="U429" s="33"/>
      <c r="V429" s="19"/>
      <c r="W429" s="33" t="str">
        <f>IF(LEN('ÚHRADOVÝ KATALOG VZP - ZP'!Q433)&gt;0,UPPER('ÚHRADOVÝ KATALOG VZP - ZP'!Q433),"")</f>
        <v/>
      </c>
      <c r="X429" s="19"/>
      <c r="Y429" s="19"/>
      <c r="Z429" s="33" t="str">
        <f>IF(LEN('ÚHRADOVÝ KATALOG VZP - ZP'!P433)&gt;0,UPPER('ÚHRADOVÝ KATALOG VZP - ZP'!P433),"")</f>
        <v/>
      </c>
      <c r="AA429" s="33"/>
      <c r="AB429" s="33" t="str">
        <f>IF(LEN('ÚHRADOVÝ KATALOG VZP - ZP'!K433)&gt;0,UPPER('ÚHRADOVÝ KATALOG VZP - ZP'!K433),"")</f>
        <v/>
      </c>
      <c r="AC429" s="19" t="str">
        <f>IF(LEN('ÚHRADOVÝ KATALOG VZP - ZP'!L433)&gt;0,UPPER('ÚHRADOVÝ KATALOG VZP - ZP'!L433),"")</f>
        <v/>
      </c>
      <c r="AD429" s="19" t="str">
        <f>IF(LEN('ÚHRADOVÝ KATALOG VZP - ZP'!J433)&gt;0,UPPER('ÚHRADOVÝ KATALOG VZP - ZP'!J433),"")</f>
        <v/>
      </c>
      <c r="AE429" s="33"/>
      <c r="AF429" s="33"/>
      <c r="AG429" s="33" t="str">
        <f>IF(LEN('ÚHRADOVÝ KATALOG VZP - ZP'!M433)&gt;0,UPPER('ÚHRADOVÝ KATALOG VZP - ZP'!M433),"")</f>
        <v/>
      </c>
      <c r="AH429" s="33"/>
      <c r="AI429" s="33"/>
      <c r="AJ429" s="33"/>
    </row>
    <row r="430" spans="1:36" s="18" customFormat="1" x14ac:dyDescent="0.2">
      <c r="A430" s="33" t="str">
        <f>IF('VZP - KONTROLA'!R434="NE",IF(LEN('ÚHRADOVÝ KATALOG VZP - ZP'!B434)=0,UPPER('ÚHRADOVÝ KATALOG VZP - ZP'!A434),UPPER('ÚHRADOVÝ KATALOG VZP - ZP'!B434)),"")</f>
        <v/>
      </c>
      <c r="B430" s="33" t="str">
        <f>IF(LEN('ÚHRADOVÝ KATALOG VZP - ZP'!C434)&gt;0,UPPER(SUBSTITUTE('ÚHRADOVÝ KATALOG VZP - ZP'!C434,CHAR(10)," ")),"")</f>
        <v/>
      </c>
      <c r="C430" s="33" t="str">
        <f>IF(LEN('ÚHRADOVÝ KATALOG VZP - ZP'!D434)&gt;0,UPPER(SUBSTITUTE('ÚHRADOVÝ KATALOG VZP - ZP'!D434,CHAR(10)," ")),"")</f>
        <v/>
      </c>
      <c r="D430" s="33" t="str">
        <f>IF(LEN('ÚHRADOVÝ KATALOG VZP - ZP'!F434)&gt;0,UPPER('ÚHRADOVÝ KATALOG VZP - ZP'!F434),"")</f>
        <v/>
      </c>
      <c r="E430" s="33" t="str">
        <f>IF(LEN('ÚHRADOVÝ KATALOG VZP - ZP'!E434)&gt;0,UPPER('ÚHRADOVÝ KATALOG VZP - ZP'!E434),"")</f>
        <v/>
      </c>
      <c r="F430" s="33" t="str">
        <f>IF(LEN('ÚHRADOVÝ KATALOG VZP - ZP'!G434)&gt;0,UPPER('ÚHRADOVÝ KATALOG VZP - ZP'!G434),"")</f>
        <v/>
      </c>
      <c r="G430" s="33" t="str">
        <f>IF(LEN('ÚHRADOVÝ KATALOG VZP - ZP'!H434)&gt;0,UPPER('ÚHRADOVÝ KATALOG VZP - ZP'!H434),"")</f>
        <v/>
      </c>
      <c r="H430" s="33" t="str">
        <f>IF(LEN('ÚHRADOVÝ KATALOG VZP - ZP'!I434)&gt;0,UPPER('ÚHRADOVÝ KATALOG VZP - ZP'!I434),"")</f>
        <v/>
      </c>
      <c r="I430" s="19" t="str">
        <f>IF(LEN(KL!N430)&gt;0,ROUND(UPPER(KL!N430),2),"")</f>
        <v/>
      </c>
      <c r="J430" s="19" t="str">
        <f>IF('ÚHRADOVÝ KATALOG VZP - ZP'!N434&gt;0,ROUND(UPPER('ÚHRADOVÝ KATALOG VZP - ZP'!N434),2),"")</f>
        <v/>
      </c>
      <c r="K430" s="19"/>
      <c r="L430" s="33"/>
      <c r="M430" s="33"/>
      <c r="N430" s="33"/>
      <c r="O430" s="19"/>
      <c r="P430" s="33"/>
      <c r="Q430" s="33"/>
      <c r="R430" s="33"/>
      <c r="S430" s="33"/>
      <c r="T430" s="33" t="str">
        <f>IF(LEN(KL!P430)&gt;0,UPPER(KL!P430),"")</f>
        <v/>
      </c>
      <c r="U430" s="33"/>
      <c r="V430" s="19"/>
      <c r="W430" s="33" t="str">
        <f>IF(LEN('ÚHRADOVÝ KATALOG VZP - ZP'!Q434)&gt;0,UPPER('ÚHRADOVÝ KATALOG VZP - ZP'!Q434),"")</f>
        <v/>
      </c>
      <c r="X430" s="19"/>
      <c r="Y430" s="19"/>
      <c r="Z430" s="33" t="str">
        <f>IF(LEN('ÚHRADOVÝ KATALOG VZP - ZP'!P434)&gt;0,UPPER('ÚHRADOVÝ KATALOG VZP - ZP'!P434),"")</f>
        <v/>
      </c>
      <c r="AA430" s="33"/>
      <c r="AB430" s="33" t="str">
        <f>IF(LEN('ÚHRADOVÝ KATALOG VZP - ZP'!K434)&gt;0,UPPER('ÚHRADOVÝ KATALOG VZP - ZP'!K434),"")</f>
        <v/>
      </c>
      <c r="AC430" s="19" t="str">
        <f>IF(LEN('ÚHRADOVÝ KATALOG VZP - ZP'!L434)&gt;0,UPPER('ÚHRADOVÝ KATALOG VZP - ZP'!L434),"")</f>
        <v/>
      </c>
      <c r="AD430" s="19" t="str">
        <f>IF(LEN('ÚHRADOVÝ KATALOG VZP - ZP'!J434)&gt;0,UPPER('ÚHRADOVÝ KATALOG VZP - ZP'!J434),"")</f>
        <v/>
      </c>
      <c r="AE430" s="33"/>
      <c r="AF430" s="33"/>
      <c r="AG430" s="33" t="str">
        <f>IF(LEN('ÚHRADOVÝ KATALOG VZP - ZP'!M434)&gt;0,UPPER('ÚHRADOVÝ KATALOG VZP - ZP'!M434),"")</f>
        <v/>
      </c>
      <c r="AH430" s="33"/>
      <c r="AI430" s="33"/>
      <c r="AJ430" s="33"/>
    </row>
    <row r="431" spans="1:36" s="18" customFormat="1" x14ac:dyDescent="0.2">
      <c r="A431" s="33" t="str">
        <f>IF('VZP - KONTROLA'!R435="NE",IF(LEN('ÚHRADOVÝ KATALOG VZP - ZP'!B435)=0,UPPER('ÚHRADOVÝ KATALOG VZP - ZP'!A435),UPPER('ÚHRADOVÝ KATALOG VZP - ZP'!B435)),"")</f>
        <v/>
      </c>
      <c r="B431" s="33" t="str">
        <f>IF(LEN('ÚHRADOVÝ KATALOG VZP - ZP'!C435)&gt;0,UPPER(SUBSTITUTE('ÚHRADOVÝ KATALOG VZP - ZP'!C435,CHAR(10)," ")),"")</f>
        <v/>
      </c>
      <c r="C431" s="33" t="str">
        <f>IF(LEN('ÚHRADOVÝ KATALOG VZP - ZP'!D435)&gt;0,UPPER(SUBSTITUTE('ÚHRADOVÝ KATALOG VZP - ZP'!D435,CHAR(10)," ")),"")</f>
        <v/>
      </c>
      <c r="D431" s="33" t="str">
        <f>IF(LEN('ÚHRADOVÝ KATALOG VZP - ZP'!F435)&gt;0,UPPER('ÚHRADOVÝ KATALOG VZP - ZP'!F435),"")</f>
        <v/>
      </c>
      <c r="E431" s="33" t="str">
        <f>IF(LEN('ÚHRADOVÝ KATALOG VZP - ZP'!E435)&gt;0,UPPER('ÚHRADOVÝ KATALOG VZP - ZP'!E435),"")</f>
        <v/>
      </c>
      <c r="F431" s="33" t="str">
        <f>IF(LEN('ÚHRADOVÝ KATALOG VZP - ZP'!G435)&gt;0,UPPER('ÚHRADOVÝ KATALOG VZP - ZP'!G435),"")</f>
        <v/>
      </c>
      <c r="G431" s="33" t="str">
        <f>IF(LEN('ÚHRADOVÝ KATALOG VZP - ZP'!H435)&gt;0,UPPER('ÚHRADOVÝ KATALOG VZP - ZP'!H435),"")</f>
        <v/>
      </c>
      <c r="H431" s="33" t="str">
        <f>IF(LEN('ÚHRADOVÝ KATALOG VZP - ZP'!I435)&gt;0,UPPER('ÚHRADOVÝ KATALOG VZP - ZP'!I435),"")</f>
        <v/>
      </c>
      <c r="I431" s="19" t="str">
        <f>IF(LEN(KL!N431)&gt;0,ROUND(UPPER(KL!N431),2),"")</f>
        <v/>
      </c>
      <c r="J431" s="19" t="str">
        <f>IF('ÚHRADOVÝ KATALOG VZP - ZP'!N435&gt;0,ROUND(UPPER('ÚHRADOVÝ KATALOG VZP - ZP'!N435),2),"")</f>
        <v/>
      </c>
      <c r="K431" s="19"/>
      <c r="L431" s="33"/>
      <c r="M431" s="33"/>
      <c r="N431" s="33"/>
      <c r="O431" s="19"/>
      <c r="P431" s="33"/>
      <c r="Q431" s="33"/>
      <c r="R431" s="33"/>
      <c r="S431" s="33"/>
      <c r="T431" s="33" t="str">
        <f>IF(LEN(KL!P431)&gt;0,UPPER(KL!P431),"")</f>
        <v/>
      </c>
      <c r="U431" s="33"/>
      <c r="V431" s="19"/>
      <c r="W431" s="33" t="str">
        <f>IF(LEN('ÚHRADOVÝ KATALOG VZP - ZP'!Q435)&gt;0,UPPER('ÚHRADOVÝ KATALOG VZP - ZP'!Q435),"")</f>
        <v/>
      </c>
      <c r="X431" s="19"/>
      <c r="Y431" s="19"/>
      <c r="Z431" s="33" t="str">
        <f>IF(LEN('ÚHRADOVÝ KATALOG VZP - ZP'!P435)&gt;0,UPPER('ÚHRADOVÝ KATALOG VZP - ZP'!P435),"")</f>
        <v/>
      </c>
      <c r="AA431" s="33"/>
      <c r="AB431" s="33" t="str">
        <f>IF(LEN('ÚHRADOVÝ KATALOG VZP - ZP'!K435)&gt;0,UPPER('ÚHRADOVÝ KATALOG VZP - ZP'!K435),"")</f>
        <v/>
      </c>
      <c r="AC431" s="19" t="str">
        <f>IF(LEN('ÚHRADOVÝ KATALOG VZP - ZP'!L435)&gt;0,UPPER('ÚHRADOVÝ KATALOG VZP - ZP'!L435),"")</f>
        <v/>
      </c>
      <c r="AD431" s="19" t="str">
        <f>IF(LEN('ÚHRADOVÝ KATALOG VZP - ZP'!J435)&gt;0,UPPER('ÚHRADOVÝ KATALOG VZP - ZP'!J435),"")</f>
        <v/>
      </c>
      <c r="AE431" s="33"/>
      <c r="AF431" s="33"/>
      <c r="AG431" s="33" t="str">
        <f>IF(LEN('ÚHRADOVÝ KATALOG VZP - ZP'!M435)&gt;0,UPPER('ÚHRADOVÝ KATALOG VZP - ZP'!M435),"")</f>
        <v/>
      </c>
      <c r="AH431" s="33"/>
      <c r="AI431" s="33"/>
      <c r="AJ431" s="33"/>
    </row>
    <row r="432" spans="1:36" s="18" customFormat="1" x14ac:dyDescent="0.2">
      <c r="A432" s="33" t="str">
        <f>IF('VZP - KONTROLA'!R436="NE",IF(LEN('ÚHRADOVÝ KATALOG VZP - ZP'!B436)=0,UPPER('ÚHRADOVÝ KATALOG VZP - ZP'!A436),UPPER('ÚHRADOVÝ KATALOG VZP - ZP'!B436)),"")</f>
        <v/>
      </c>
      <c r="B432" s="33" t="str">
        <f>IF(LEN('ÚHRADOVÝ KATALOG VZP - ZP'!C436)&gt;0,UPPER(SUBSTITUTE('ÚHRADOVÝ KATALOG VZP - ZP'!C436,CHAR(10)," ")),"")</f>
        <v/>
      </c>
      <c r="C432" s="33" t="str">
        <f>IF(LEN('ÚHRADOVÝ KATALOG VZP - ZP'!D436)&gt;0,UPPER(SUBSTITUTE('ÚHRADOVÝ KATALOG VZP - ZP'!D436,CHAR(10)," ")),"")</f>
        <v/>
      </c>
      <c r="D432" s="33" t="str">
        <f>IF(LEN('ÚHRADOVÝ KATALOG VZP - ZP'!F436)&gt;0,UPPER('ÚHRADOVÝ KATALOG VZP - ZP'!F436),"")</f>
        <v/>
      </c>
      <c r="E432" s="33" t="str">
        <f>IF(LEN('ÚHRADOVÝ KATALOG VZP - ZP'!E436)&gt;0,UPPER('ÚHRADOVÝ KATALOG VZP - ZP'!E436),"")</f>
        <v/>
      </c>
      <c r="F432" s="33" t="str">
        <f>IF(LEN('ÚHRADOVÝ KATALOG VZP - ZP'!G436)&gt;0,UPPER('ÚHRADOVÝ KATALOG VZP - ZP'!G436),"")</f>
        <v/>
      </c>
      <c r="G432" s="33" t="str">
        <f>IF(LEN('ÚHRADOVÝ KATALOG VZP - ZP'!H436)&gt;0,UPPER('ÚHRADOVÝ KATALOG VZP - ZP'!H436),"")</f>
        <v/>
      </c>
      <c r="H432" s="33" t="str">
        <f>IF(LEN('ÚHRADOVÝ KATALOG VZP - ZP'!I436)&gt;0,UPPER('ÚHRADOVÝ KATALOG VZP - ZP'!I436),"")</f>
        <v/>
      </c>
      <c r="I432" s="19" t="str">
        <f>IF(LEN(KL!N432)&gt;0,ROUND(UPPER(KL!N432),2),"")</f>
        <v/>
      </c>
      <c r="J432" s="19" t="str">
        <f>IF('ÚHRADOVÝ KATALOG VZP - ZP'!N436&gt;0,ROUND(UPPER('ÚHRADOVÝ KATALOG VZP - ZP'!N436),2),"")</f>
        <v/>
      </c>
      <c r="K432" s="19"/>
      <c r="L432" s="33"/>
      <c r="M432" s="33"/>
      <c r="N432" s="33"/>
      <c r="O432" s="19"/>
      <c r="P432" s="33"/>
      <c r="Q432" s="33"/>
      <c r="R432" s="33"/>
      <c r="S432" s="33"/>
      <c r="T432" s="33" t="str">
        <f>IF(LEN(KL!P432)&gt;0,UPPER(KL!P432),"")</f>
        <v/>
      </c>
      <c r="U432" s="33"/>
      <c r="V432" s="19"/>
      <c r="W432" s="33" t="str">
        <f>IF(LEN('ÚHRADOVÝ KATALOG VZP - ZP'!Q436)&gt;0,UPPER('ÚHRADOVÝ KATALOG VZP - ZP'!Q436),"")</f>
        <v/>
      </c>
      <c r="X432" s="19"/>
      <c r="Y432" s="19"/>
      <c r="Z432" s="33" t="str">
        <f>IF(LEN('ÚHRADOVÝ KATALOG VZP - ZP'!P436)&gt;0,UPPER('ÚHRADOVÝ KATALOG VZP - ZP'!P436),"")</f>
        <v/>
      </c>
      <c r="AA432" s="33"/>
      <c r="AB432" s="33" t="str">
        <f>IF(LEN('ÚHRADOVÝ KATALOG VZP - ZP'!K436)&gt;0,UPPER('ÚHRADOVÝ KATALOG VZP - ZP'!K436),"")</f>
        <v/>
      </c>
      <c r="AC432" s="19" t="str">
        <f>IF(LEN('ÚHRADOVÝ KATALOG VZP - ZP'!L436)&gt;0,UPPER('ÚHRADOVÝ KATALOG VZP - ZP'!L436),"")</f>
        <v/>
      </c>
      <c r="AD432" s="19" t="str">
        <f>IF(LEN('ÚHRADOVÝ KATALOG VZP - ZP'!J436)&gt;0,UPPER('ÚHRADOVÝ KATALOG VZP - ZP'!J436),"")</f>
        <v/>
      </c>
      <c r="AE432" s="33"/>
      <c r="AF432" s="33"/>
      <c r="AG432" s="33" t="str">
        <f>IF(LEN('ÚHRADOVÝ KATALOG VZP - ZP'!M436)&gt;0,UPPER('ÚHRADOVÝ KATALOG VZP - ZP'!M436),"")</f>
        <v/>
      </c>
      <c r="AH432" s="33"/>
      <c r="AI432" s="33"/>
      <c r="AJ432" s="33"/>
    </row>
    <row r="433" spans="1:36" s="18" customFormat="1" x14ac:dyDescent="0.2">
      <c r="A433" s="33" t="str">
        <f>IF('VZP - KONTROLA'!R437="NE",IF(LEN('ÚHRADOVÝ KATALOG VZP - ZP'!B437)=0,UPPER('ÚHRADOVÝ KATALOG VZP - ZP'!A437),UPPER('ÚHRADOVÝ KATALOG VZP - ZP'!B437)),"")</f>
        <v/>
      </c>
      <c r="B433" s="33" t="str">
        <f>IF(LEN('ÚHRADOVÝ KATALOG VZP - ZP'!C437)&gt;0,UPPER(SUBSTITUTE('ÚHRADOVÝ KATALOG VZP - ZP'!C437,CHAR(10)," ")),"")</f>
        <v/>
      </c>
      <c r="C433" s="33" t="str">
        <f>IF(LEN('ÚHRADOVÝ KATALOG VZP - ZP'!D437)&gt;0,UPPER(SUBSTITUTE('ÚHRADOVÝ KATALOG VZP - ZP'!D437,CHAR(10)," ")),"")</f>
        <v/>
      </c>
      <c r="D433" s="33" t="str">
        <f>IF(LEN('ÚHRADOVÝ KATALOG VZP - ZP'!F437)&gt;0,UPPER('ÚHRADOVÝ KATALOG VZP - ZP'!F437),"")</f>
        <v/>
      </c>
      <c r="E433" s="33" t="str">
        <f>IF(LEN('ÚHRADOVÝ KATALOG VZP - ZP'!E437)&gt;0,UPPER('ÚHRADOVÝ KATALOG VZP - ZP'!E437),"")</f>
        <v/>
      </c>
      <c r="F433" s="33" t="str">
        <f>IF(LEN('ÚHRADOVÝ KATALOG VZP - ZP'!G437)&gt;0,UPPER('ÚHRADOVÝ KATALOG VZP - ZP'!G437),"")</f>
        <v/>
      </c>
      <c r="G433" s="33" t="str">
        <f>IF(LEN('ÚHRADOVÝ KATALOG VZP - ZP'!H437)&gt;0,UPPER('ÚHRADOVÝ KATALOG VZP - ZP'!H437),"")</f>
        <v/>
      </c>
      <c r="H433" s="33" t="str">
        <f>IF(LEN('ÚHRADOVÝ KATALOG VZP - ZP'!I437)&gt;0,UPPER('ÚHRADOVÝ KATALOG VZP - ZP'!I437),"")</f>
        <v/>
      </c>
      <c r="I433" s="19" t="str">
        <f>IF(LEN(KL!N433)&gt;0,ROUND(UPPER(KL!N433),2),"")</f>
        <v/>
      </c>
      <c r="J433" s="19" t="str">
        <f>IF('ÚHRADOVÝ KATALOG VZP - ZP'!N437&gt;0,ROUND(UPPER('ÚHRADOVÝ KATALOG VZP - ZP'!N437),2),"")</f>
        <v/>
      </c>
      <c r="K433" s="19"/>
      <c r="L433" s="33"/>
      <c r="M433" s="33"/>
      <c r="N433" s="33"/>
      <c r="O433" s="19"/>
      <c r="P433" s="33"/>
      <c r="Q433" s="33"/>
      <c r="R433" s="33"/>
      <c r="S433" s="33"/>
      <c r="T433" s="33" t="str">
        <f>IF(LEN(KL!P433)&gt;0,UPPER(KL!P433),"")</f>
        <v/>
      </c>
      <c r="U433" s="33"/>
      <c r="V433" s="19"/>
      <c r="W433" s="33" t="str">
        <f>IF(LEN('ÚHRADOVÝ KATALOG VZP - ZP'!Q437)&gt;0,UPPER('ÚHRADOVÝ KATALOG VZP - ZP'!Q437),"")</f>
        <v/>
      </c>
      <c r="X433" s="19"/>
      <c r="Y433" s="19"/>
      <c r="Z433" s="33" t="str">
        <f>IF(LEN('ÚHRADOVÝ KATALOG VZP - ZP'!P437)&gt;0,UPPER('ÚHRADOVÝ KATALOG VZP - ZP'!P437),"")</f>
        <v/>
      </c>
      <c r="AA433" s="33"/>
      <c r="AB433" s="33" t="str">
        <f>IF(LEN('ÚHRADOVÝ KATALOG VZP - ZP'!K437)&gt;0,UPPER('ÚHRADOVÝ KATALOG VZP - ZP'!K437),"")</f>
        <v/>
      </c>
      <c r="AC433" s="19" t="str">
        <f>IF(LEN('ÚHRADOVÝ KATALOG VZP - ZP'!L437)&gt;0,UPPER('ÚHRADOVÝ KATALOG VZP - ZP'!L437),"")</f>
        <v/>
      </c>
      <c r="AD433" s="19" t="str">
        <f>IF(LEN('ÚHRADOVÝ KATALOG VZP - ZP'!J437)&gt;0,UPPER('ÚHRADOVÝ KATALOG VZP - ZP'!J437),"")</f>
        <v/>
      </c>
      <c r="AE433" s="33"/>
      <c r="AF433" s="33"/>
      <c r="AG433" s="33" t="str">
        <f>IF(LEN('ÚHRADOVÝ KATALOG VZP - ZP'!M437)&gt;0,UPPER('ÚHRADOVÝ KATALOG VZP - ZP'!M437),"")</f>
        <v/>
      </c>
      <c r="AH433" s="33"/>
      <c r="AI433" s="33"/>
      <c r="AJ433" s="33"/>
    </row>
    <row r="434" spans="1:36" s="18" customFormat="1" x14ac:dyDescent="0.2">
      <c r="A434" s="33" t="str">
        <f>IF('VZP - KONTROLA'!R438="NE",IF(LEN('ÚHRADOVÝ KATALOG VZP - ZP'!B438)=0,UPPER('ÚHRADOVÝ KATALOG VZP - ZP'!A438),UPPER('ÚHRADOVÝ KATALOG VZP - ZP'!B438)),"")</f>
        <v/>
      </c>
      <c r="B434" s="33" t="str">
        <f>IF(LEN('ÚHRADOVÝ KATALOG VZP - ZP'!C438)&gt;0,UPPER(SUBSTITUTE('ÚHRADOVÝ KATALOG VZP - ZP'!C438,CHAR(10)," ")),"")</f>
        <v/>
      </c>
      <c r="C434" s="33" t="str">
        <f>IF(LEN('ÚHRADOVÝ KATALOG VZP - ZP'!D438)&gt;0,UPPER(SUBSTITUTE('ÚHRADOVÝ KATALOG VZP - ZP'!D438,CHAR(10)," ")),"")</f>
        <v/>
      </c>
      <c r="D434" s="33" t="str">
        <f>IF(LEN('ÚHRADOVÝ KATALOG VZP - ZP'!F438)&gt;0,UPPER('ÚHRADOVÝ KATALOG VZP - ZP'!F438),"")</f>
        <v/>
      </c>
      <c r="E434" s="33" t="str">
        <f>IF(LEN('ÚHRADOVÝ KATALOG VZP - ZP'!E438)&gt;0,UPPER('ÚHRADOVÝ KATALOG VZP - ZP'!E438),"")</f>
        <v/>
      </c>
      <c r="F434" s="33" t="str">
        <f>IF(LEN('ÚHRADOVÝ KATALOG VZP - ZP'!G438)&gt;0,UPPER('ÚHRADOVÝ KATALOG VZP - ZP'!G438),"")</f>
        <v/>
      </c>
      <c r="G434" s="33" t="str">
        <f>IF(LEN('ÚHRADOVÝ KATALOG VZP - ZP'!H438)&gt;0,UPPER('ÚHRADOVÝ KATALOG VZP - ZP'!H438),"")</f>
        <v/>
      </c>
      <c r="H434" s="33" t="str">
        <f>IF(LEN('ÚHRADOVÝ KATALOG VZP - ZP'!I438)&gt;0,UPPER('ÚHRADOVÝ KATALOG VZP - ZP'!I438),"")</f>
        <v/>
      </c>
      <c r="I434" s="19" t="str">
        <f>IF(LEN(KL!N434)&gt;0,ROUND(UPPER(KL!N434),2),"")</f>
        <v/>
      </c>
      <c r="J434" s="19" t="str">
        <f>IF('ÚHRADOVÝ KATALOG VZP - ZP'!N438&gt;0,ROUND(UPPER('ÚHRADOVÝ KATALOG VZP - ZP'!N438),2),"")</f>
        <v/>
      </c>
      <c r="K434" s="19"/>
      <c r="L434" s="33"/>
      <c r="M434" s="33"/>
      <c r="N434" s="33"/>
      <c r="O434" s="19"/>
      <c r="P434" s="33"/>
      <c r="Q434" s="33"/>
      <c r="R434" s="33"/>
      <c r="S434" s="33"/>
      <c r="T434" s="33" t="str">
        <f>IF(LEN(KL!P434)&gt;0,UPPER(KL!P434),"")</f>
        <v/>
      </c>
      <c r="U434" s="33"/>
      <c r="V434" s="19"/>
      <c r="W434" s="33" t="str">
        <f>IF(LEN('ÚHRADOVÝ KATALOG VZP - ZP'!Q438)&gt;0,UPPER('ÚHRADOVÝ KATALOG VZP - ZP'!Q438),"")</f>
        <v/>
      </c>
      <c r="X434" s="19"/>
      <c r="Y434" s="19"/>
      <c r="Z434" s="33" t="str">
        <f>IF(LEN('ÚHRADOVÝ KATALOG VZP - ZP'!P438)&gt;0,UPPER('ÚHRADOVÝ KATALOG VZP - ZP'!P438),"")</f>
        <v/>
      </c>
      <c r="AA434" s="33"/>
      <c r="AB434" s="33" t="str">
        <f>IF(LEN('ÚHRADOVÝ KATALOG VZP - ZP'!K438)&gt;0,UPPER('ÚHRADOVÝ KATALOG VZP - ZP'!K438),"")</f>
        <v/>
      </c>
      <c r="AC434" s="19" t="str">
        <f>IF(LEN('ÚHRADOVÝ KATALOG VZP - ZP'!L438)&gt;0,UPPER('ÚHRADOVÝ KATALOG VZP - ZP'!L438),"")</f>
        <v/>
      </c>
      <c r="AD434" s="19" t="str">
        <f>IF(LEN('ÚHRADOVÝ KATALOG VZP - ZP'!J438)&gt;0,UPPER('ÚHRADOVÝ KATALOG VZP - ZP'!J438),"")</f>
        <v/>
      </c>
      <c r="AE434" s="33"/>
      <c r="AF434" s="33"/>
      <c r="AG434" s="33" t="str">
        <f>IF(LEN('ÚHRADOVÝ KATALOG VZP - ZP'!M438)&gt;0,UPPER('ÚHRADOVÝ KATALOG VZP - ZP'!M438),"")</f>
        <v/>
      </c>
      <c r="AH434" s="33"/>
      <c r="AI434" s="33"/>
      <c r="AJ434" s="33"/>
    </row>
    <row r="435" spans="1:36" s="18" customFormat="1" x14ac:dyDescent="0.2">
      <c r="A435" s="33" t="str">
        <f>IF('VZP - KONTROLA'!R439="NE",IF(LEN('ÚHRADOVÝ KATALOG VZP - ZP'!B439)=0,UPPER('ÚHRADOVÝ KATALOG VZP - ZP'!A439),UPPER('ÚHRADOVÝ KATALOG VZP - ZP'!B439)),"")</f>
        <v/>
      </c>
      <c r="B435" s="33" t="str">
        <f>IF(LEN('ÚHRADOVÝ KATALOG VZP - ZP'!C439)&gt;0,UPPER(SUBSTITUTE('ÚHRADOVÝ KATALOG VZP - ZP'!C439,CHAR(10)," ")),"")</f>
        <v/>
      </c>
      <c r="C435" s="33" t="str">
        <f>IF(LEN('ÚHRADOVÝ KATALOG VZP - ZP'!D439)&gt;0,UPPER(SUBSTITUTE('ÚHRADOVÝ KATALOG VZP - ZP'!D439,CHAR(10)," ")),"")</f>
        <v/>
      </c>
      <c r="D435" s="33" t="str">
        <f>IF(LEN('ÚHRADOVÝ KATALOG VZP - ZP'!F439)&gt;0,UPPER('ÚHRADOVÝ KATALOG VZP - ZP'!F439),"")</f>
        <v/>
      </c>
      <c r="E435" s="33" t="str">
        <f>IF(LEN('ÚHRADOVÝ KATALOG VZP - ZP'!E439)&gt;0,UPPER('ÚHRADOVÝ KATALOG VZP - ZP'!E439),"")</f>
        <v/>
      </c>
      <c r="F435" s="33" t="str">
        <f>IF(LEN('ÚHRADOVÝ KATALOG VZP - ZP'!G439)&gt;0,UPPER('ÚHRADOVÝ KATALOG VZP - ZP'!G439),"")</f>
        <v/>
      </c>
      <c r="G435" s="33" t="str">
        <f>IF(LEN('ÚHRADOVÝ KATALOG VZP - ZP'!H439)&gt;0,UPPER('ÚHRADOVÝ KATALOG VZP - ZP'!H439),"")</f>
        <v/>
      </c>
      <c r="H435" s="33" t="str">
        <f>IF(LEN('ÚHRADOVÝ KATALOG VZP - ZP'!I439)&gt;0,UPPER('ÚHRADOVÝ KATALOG VZP - ZP'!I439),"")</f>
        <v/>
      </c>
      <c r="I435" s="19" t="str">
        <f>IF(LEN(KL!N435)&gt;0,ROUND(UPPER(KL!N435),2),"")</f>
        <v/>
      </c>
      <c r="J435" s="19" t="str">
        <f>IF('ÚHRADOVÝ KATALOG VZP - ZP'!N439&gt;0,ROUND(UPPER('ÚHRADOVÝ KATALOG VZP - ZP'!N439),2),"")</f>
        <v/>
      </c>
      <c r="K435" s="19"/>
      <c r="L435" s="33"/>
      <c r="M435" s="33"/>
      <c r="N435" s="33"/>
      <c r="O435" s="19"/>
      <c r="P435" s="33"/>
      <c r="Q435" s="33"/>
      <c r="R435" s="33"/>
      <c r="S435" s="33"/>
      <c r="T435" s="33" t="str">
        <f>IF(LEN(KL!P435)&gt;0,UPPER(KL!P435),"")</f>
        <v/>
      </c>
      <c r="U435" s="33"/>
      <c r="V435" s="19"/>
      <c r="W435" s="33" t="str">
        <f>IF(LEN('ÚHRADOVÝ KATALOG VZP - ZP'!Q439)&gt;0,UPPER('ÚHRADOVÝ KATALOG VZP - ZP'!Q439),"")</f>
        <v/>
      </c>
      <c r="X435" s="19"/>
      <c r="Y435" s="19"/>
      <c r="Z435" s="33" t="str">
        <f>IF(LEN('ÚHRADOVÝ KATALOG VZP - ZP'!P439)&gt;0,UPPER('ÚHRADOVÝ KATALOG VZP - ZP'!P439),"")</f>
        <v/>
      </c>
      <c r="AA435" s="33"/>
      <c r="AB435" s="33" t="str">
        <f>IF(LEN('ÚHRADOVÝ KATALOG VZP - ZP'!K439)&gt;0,UPPER('ÚHRADOVÝ KATALOG VZP - ZP'!K439),"")</f>
        <v/>
      </c>
      <c r="AC435" s="19" t="str">
        <f>IF(LEN('ÚHRADOVÝ KATALOG VZP - ZP'!L439)&gt;0,UPPER('ÚHRADOVÝ KATALOG VZP - ZP'!L439),"")</f>
        <v/>
      </c>
      <c r="AD435" s="19" t="str">
        <f>IF(LEN('ÚHRADOVÝ KATALOG VZP - ZP'!J439)&gt;0,UPPER('ÚHRADOVÝ KATALOG VZP - ZP'!J439),"")</f>
        <v/>
      </c>
      <c r="AE435" s="33"/>
      <c r="AF435" s="33"/>
      <c r="AG435" s="33" t="str">
        <f>IF(LEN('ÚHRADOVÝ KATALOG VZP - ZP'!M439)&gt;0,UPPER('ÚHRADOVÝ KATALOG VZP - ZP'!M439),"")</f>
        <v/>
      </c>
      <c r="AH435" s="33"/>
      <c r="AI435" s="33"/>
      <c r="AJ435" s="33"/>
    </row>
    <row r="436" spans="1:36" s="18" customFormat="1" x14ac:dyDescent="0.2">
      <c r="A436" s="33" t="str">
        <f>IF('VZP - KONTROLA'!R440="NE",IF(LEN('ÚHRADOVÝ KATALOG VZP - ZP'!B440)=0,UPPER('ÚHRADOVÝ KATALOG VZP - ZP'!A440),UPPER('ÚHRADOVÝ KATALOG VZP - ZP'!B440)),"")</f>
        <v/>
      </c>
      <c r="B436" s="33" t="str">
        <f>IF(LEN('ÚHRADOVÝ KATALOG VZP - ZP'!C440)&gt;0,UPPER(SUBSTITUTE('ÚHRADOVÝ KATALOG VZP - ZP'!C440,CHAR(10)," ")),"")</f>
        <v/>
      </c>
      <c r="C436" s="33" t="str">
        <f>IF(LEN('ÚHRADOVÝ KATALOG VZP - ZP'!D440)&gt;0,UPPER(SUBSTITUTE('ÚHRADOVÝ KATALOG VZP - ZP'!D440,CHAR(10)," ")),"")</f>
        <v/>
      </c>
      <c r="D436" s="33" t="str">
        <f>IF(LEN('ÚHRADOVÝ KATALOG VZP - ZP'!F440)&gt;0,UPPER('ÚHRADOVÝ KATALOG VZP - ZP'!F440),"")</f>
        <v/>
      </c>
      <c r="E436" s="33" t="str">
        <f>IF(LEN('ÚHRADOVÝ KATALOG VZP - ZP'!E440)&gt;0,UPPER('ÚHRADOVÝ KATALOG VZP - ZP'!E440),"")</f>
        <v/>
      </c>
      <c r="F436" s="33" t="str">
        <f>IF(LEN('ÚHRADOVÝ KATALOG VZP - ZP'!G440)&gt;0,UPPER('ÚHRADOVÝ KATALOG VZP - ZP'!G440),"")</f>
        <v/>
      </c>
      <c r="G436" s="33" t="str">
        <f>IF(LEN('ÚHRADOVÝ KATALOG VZP - ZP'!H440)&gt;0,UPPER('ÚHRADOVÝ KATALOG VZP - ZP'!H440),"")</f>
        <v/>
      </c>
      <c r="H436" s="33" t="str">
        <f>IF(LEN('ÚHRADOVÝ KATALOG VZP - ZP'!I440)&gt;0,UPPER('ÚHRADOVÝ KATALOG VZP - ZP'!I440),"")</f>
        <v/>
      </c>
      <c r="I436" s="19" t="str">
        <f>IF(LEN(KL!N436)&gt;0,ROUND(UPPER(KL!N436),2),"")</f>
        <v/>
      </c>
      <c r="J436" s="19" t="str">
        <f>IF('ÚHRADOVÝ KATALOG VZP - ZP'!N440&gt;0,ROUND(UPPER('ÚHRADOVÝ KATALOG VZP - ZP'!N440),2),"")</f>
        <v/>
      </c>
      <c r="K436" s="19"/>
      <c r="L436" s="33"/>
      <c r="M436" s="33"/>
      <c r="N436" s="33"/>
      <c r="O436" s="19"/>
      <c r="P436" s="33"/>
      <c r="Q436" s="33"/>
      <c r="R436" s="33"/>
      <c r="S436" s="33"/>
      <c r="T436" s="33" t="str">
        <f>IF(LEN(KL!P436)&gt;0,UPPER(KL!P436),"")</f>
        <v/>
      </c>
      <c r="U436" s="33"/>
      <c r="V436" s="19"/>
      <c r="W436" s="33" t="str">
        <f>IF(LEN('ÚHRADOVÝ KATALOG VZP - ZP'!Q440)&gt;0,UPPER('ÚHRADOVÝ KATALOG VZP - ZP'!Q440),"")</f>
        <v/>
      </c>
      <c r="X436" s="19"/>
      <c r="Y436" s="19"/>
      <c r="Z436" s="33" t="str">
        <f>IF(LEN('ÚHRADOVÝ KATALOG VZP - ZP'!P440)&gt;0,UPPER('ÚHRADOVÝ KATALOG VZP - ZP'!P440),"")</f>
        <v/>
      </c>
      <c r="AA436" s="33"/>
      <c r="AB436" s="33" t="str">
        <f>IF(LEN('ÚHRADOVÝ KATALOG VZP - ZP'!K440)&gt;0,UPPER('ÚHRADOVÝ KATALOG VZP - ZP'!K440),"")</f>
        <v/>
      </c>
      <c r="AC436" s="19" t="str">
        <f>IF(LEN('ÚHRADOVÝ KATALOG VZP - ZP'!L440)&gt;0,UPPER('ÚHRADOVÝ KATALOG VZP - ZP'!L440),"")</f>
        <v/>
      </c>
      <c r="AD436" s="19" t="str">
        <f>IF(LEN('ÚHRADOVÝ KATALOG VZP - ZP'!J440)&gt;0,UPPER('ÚHRADOVÝ KATALOG VZP - ZP'!J440),"")</f>
        <v/>
      </c>
      <c r="AE436" s="33"/>
      <c r="AF436" s="33"/>
      <c r="AG436" s="33" t="str">
        <f>IF(LEN('ÚHRADOVÝ KATALOG VZP - ZP'!M440)&gt;0,UPPER('ÚHRADOVÝ KATALOG VZP - ZP'!M440),"")</f>
        <v/>
      </c>
      <c r="AH436" s="33"/>
      <c r="AI436" s="33"/>
      <c r="AJ436" s="33"/>
    </row>
    <row r="437" spans="1:36" s="18" customFormat="1" x14ac:dyDescent="0.2">
      <c r="A437" s="33" t="str">
        <f>IF('VZP - KONTROLA'!R441="NE",IF(LEN('ÚHRADOVÝ KATALOG VZP - ZP'!B441)=0,UPPER('ÚHRADOVÝ KATALOG VZP - ZP'!A441),UPPER('ÚHRADOVÝ KATALOG VZP - ZP'!B441)),"")</f>
        <v/>
      </c>
      <c r="B437" s="33" t="str">
        <f>IF(LEN('ÚHRADOVÝ KATALOG VZP - ZP'!C441)&gt;0,UPPER(SUBSTITUTE('ÚHRADOVÝ KATALOG VZP - ZP'!C441,CHAR(10)," ")),"")</f>
        <v/>
      </c>
      <c r="C437" s="33" t="str">
        <f>IF(LEN('ÚHRADOVÝ KATALOG VZP - ZP'!D441)&gt;0,UPPER(SUBSTITUTE('ÚHRADOVÝ KATALOG VZP - ZP'!D441,CHAR(10)," ")),"")</f>
        <v/>
      </c>
      <c r="D437" s="33" t="str">
        <f>IF(LEN('ÚHRADOVÝ KATALOG VZP - ZP'!F441)&gt;0,UPPER('ÚHRADOVÝ KATALOG VZP - ZP'!F441),"")</f>
        <v/>
      </c>
      <c r="E437" s="33" t="str">
        <f>IF(LEN('ÚHRADOVÝ KATALOG VZP - ZP'!E441)&gt;0,UPPER('ÚHRADOVÝ KATALOG VZP - ZP'!E441),"")</f>
        <v/>
      </c>
      <c r="F437" s="33" t="str">
        <f>IF(LEN('ÚHRADOVÝ KATALOG VZP - ZP'!G441)&gt;0,UPPER('ÚHRADOVÝ KATALOG VZP - ZP'!G441),"")</f>
        <v/>
      </c>
      <c r="G437" s="33" t="str">
        <f>IF(LEN('ÚHRADOVÝ KATALOG VZP - ZP'!H441)&gt;0,UPPER('ÚHRADOVÝ KATALOG VZP - ZP'!H441),"")</f>
        <v/>
      </c>
      <c r="H437" s="33" t="str">
        <f>IF(LEN('ÚHRADOVÝ KATALOG VZP - ZP'!I441)&gt;0,UPPER('ÚHRADOVÝ KATALOG VZP - ZP'!I441),"")</f>
        <v/>
      </c>
      <c r="I437" s="19" t="str">
        <f>IF(LEN(KL!N437)&gt;0,ROUND(UPPER(KL!N437),2),"")</f>
        <v/>
      </c>
      <c r="J437" s="19" t="str">
        <f>IF('ÚHRADOVÝ KATALOG VZP - ZP'!N441&gt;0,ROUND(UPPER('ÚHRADOVÝ KATALOG VZP - ZP'!N441),2),"")</f>
        <v/>
      </c>
      <c r="K437" s="19"/>
      <c r="L437" s="33"/>
      <c r="M437" s="33"/>
      <c r="N437" s="33"/>
      <c r="O437" s="19"/>
      <c r="P437" s="33"/>
      <c r="Q437" s="33"/>
      <c r="R437" s="33"/>
      <c r="S437" s="33"/>
      <c r="T437" s="33" t="str">
        <f>IF(LEN(KL!P437)&gt;0,UPPER(KL!P437),"")</f>
        <v/>
      </c>
      <c r="U437" s="33"/>
      <c r="V437" s="19"/>
      <c r="W437" s="33" t="str">
        <f>IF(LEN('ÚHRADOVÝ KATALOG VZP - ZP'!Q441)&gt;0,UPPER('ÚHRADOVÝ KATALOG VZP - ZP'!Q441),"")</f>
        <v/>
      </c>
      <c r="X437" s="19"/>
      <c r="Y437" s="19"/>
      <c r="Z437" s="33" t="str">
        <f>IF(LEN('ÚHRADOVÝ KATALOG VZP - ZP'!P441)&gt;0,UPPER('ÚHRADOVÝ KATALOG VZP - ZP'!P441),"")</f>
        <v/>
      </c>
      <c r="AA437" s="33"/>
      <c r="AB437" s="33" t="str">
        <f>IF(LEN('ÚHRADOVÝ KATALOG VZP - ZP'!K441)&gt;0,UPPER('ÚHRADOVÝ KATALOG VZP - ZP'!K441),"")</f>
        <v/>
      </c>
      <c r="AC437" s="19" t="str">
        <f>IF(LEN('ÚHRADOVÝ KATALOG VZP - ZP'!L441)&gt;0,UPPER('ÚHRADOVÝ KATALOG VZP - ZP'!L441),"")</f>
        <v/>
      </c>
      <c r="AD437" s="19" t="str">
        <f>IF(LEN('ÚHRADOVÝ KATALOG VZP - ZP'!J441)&gt;0,UPPER('ÚHRADOVÝ KATALOG VZP - ZP'!J441),"")</f>
        <v/>
      </c>
      <c r="AE437" s="33"/>
      <c r="AF437" s="33"/>
      <c r="AG437" s="33" t="str">
        <f>IF(LEN('ÚHRADOVÝ KATALOG VZP - ZP'!M441)&gt;0,UPPER('ÚHRADOVÝ KATALOG VZP - ZP'!M441),"")</f>
        <v/>
      </c>
      <c r="AH437" s="33"/>
      <c r="AI437" s="33"/>
      <c r="AJ437" s="33"/>
    </row>
    <row r="438" spans="1:36" s="18" customFormat="1" x14ac:dyDescent="0.2">
      <c r="A438" s="33" t="str">
        <f>IF('VZP - KONTROLA'!R442="NE",IF(LEN('ÚHRADOVÝ KATALOG VZP - ZP'!B442)=0,UPPER('ÚHRADOVÝ KATALOG VZP - ZP'!A442),UPPER('ÚHRADOVÝ KATALOG VZP - ZP'!B442)),"")</f>
        <v/>
      </c>
      <c r="B438" s="33" t="str">
        <f>IF(LEN('ÚHRADOVÝ KATALOG VZP - ZP'!C442)&gt;0,UPPER(SUBSTITUTE('ÚHRADOVÝ KATALOG VZP - ZP'!C442,CHAR(10)," ")),"")</f>
        <v/>
      </c>
      <c r="C438" s="33" t="str">
        <f>IF(LEN('ÚHRADOVÝ KATALOG VZP - ZP'!D442)&gt;0,UPPER(SUBSTITUTE('ÚHRADOVÝ KATALOG VZP - ZP'!D442,CHAR(10)," ")),"")</f>
        <v/>
      </c>
      <c r="D438" s="33" t="str">
        <f>IF(LEN('ÚHRADOVÝ KATALOG VZP - ZP'!F442)&gt;0,UPPER('ÚHRADOVÝ KATALOG VZP - ZP'!F442),"")</f>
        <v/>
      </c>
      <c r="E438" s="33" t="str">
        <f>IF(LEN('ÚHRADOVÝ KATALOG VZP - ZP'!E442)&gt;0,UPPER('ÚHRADOVÝ KATALOG VZP - ZP'!E442),"")</f>
        <v/>
      </c>
      <c r="F438" s="33" t="str">
        <f>IF(LEN('ÚHRADOVÝ KATALOG VZP - ZP'!G442)&gt;0,UPPER('ÚHRADOVÝ KATALOG VZP - ZP'!G442),"")</f>
        <v/>
      </c>
      <c r="G438" s="33" t="str">
        <f>IF(LEN('ÚHRADOVÝ KATALOG VZP - ZP'!H442)&gt;0,UPPER('ÚHRADOVÝ KATALOG VZP - ZP'!H442),"")</f>
        <v/>
      </c>
      <c r="H438" s="33" t="str">
        <f>IF(LEN('ÚHRADOVÝ KATALOG VZP - ZP'!I442)&gt;0,UPPER('ÚHRADOVÝ KATALOG VZP - ZP'!I442),"")</f>
        <v/>
      </c>
      <c r="I438" s="19" t="str">
        <f>IF(LEN(KL!N438)&gt;0,ROUND(UPPER(KL!N438),2),"")</f>
        <v/>
      </c>
      <c r="J438" s="19" t="str">
        <f>IF('ÚHRADOVÝ KATALOG VZP - ZP'!N442&gt;0,ROUND(UPPER('ÚHRADOVÝ KATALOG VZP - ZP'!N442),2),"")</f>
        <v/>
      </c>
      <c r="K438" s="19"/>
      <c r="L438" s="33"/>
      <c r="M438" s="33"/>
      <c r="N438" s="33"/>
      <c r="O438" s="19"/>
      <c r="P438" s="33"/>
      <c r="Q438" s="33"/>
      <c r="R438" s="33"/>
      <c r="S438" s="33"/>
      <c r="T438" s="33" t="str">
        <f>IF(LEN(KL!P438)&gt;0,UPPER(KL!P438),"")</f>
        <v/>
      </c>
      <c r="U438" s="33"/>
      <c r="V438" s="19"/>
      <c r="W438" s="33" t="str">
        <f>IF(LEN('ÚHRADOVÝ KATALOG VZP - ZP'!Q442)&gt;0,UPPER('ÚHRADOVÝ KATALOG VZP - ZP'!Q442),"")</f>
        <v/>
      </c>
      <c r="X438" s="19"/>
      <c r="Y438" s="19"/>
      <c r="Z438" s="33" t="str">
        <f>IF(LEN('ÚHRADOVÝ KATALOG VZP - ZP'!P442)&gt;0,UPPER('ÚHRADOVÝ KATALOG VZP - ZP'!P442),"")</f>
        <v/>
      </c>
      <c r="AA438" s="33"/>
      <c r="AB438" s="33" t="str">
        <f>IF(LEN('ÚHRADOVÝ KATALOG VZP - ZP'!K442)&gt;0,UPPER('ÚHRADOVÝ KATALOG VZP - ZP'!K442),"")</f>
        <v/>
      </c>
      <c r="AC438" s="19" t="str">
        <f>IF(LEN('ÚHRADOVÝ KATALOG VZP - ZP'!L442)&gt;0,UPPER('ÚHRADOVÝ KATALOG VZP - ZP'!L442),"")</f>
        <v/>
      </c>
      <c r="AD438" s="19" t="str">
        <f>IF(LEN('ÚHRADOVÝ KATALOG VZP - ZP'!J442)&gt;0,UPPER('ÚHRADOVÝ KATALOG VZP - ZP'!J442),"")</f>
        <v/>
      </c>
      <c r="AE438" s="33"/>
      <c r="AF438" s="33"/>
      <c r="AG438" s="33" t="str">
        <f>IF(LEN('ÚHRADOVÝ KATALOG VZP - ZP'!M442)&gt;0,UPPER('ÚHRADOVÝ KATALOG VZP - ZP'!M442),"")</f>
        <v/>
      </c>
      <c r="AH438" s="33"/>
      <c r="AI438" s="33"/>
      <c r="AJ438" s="33"/>
    </row>
    <row r="439" spans="1:36" s="18" customFormat="1" x14ac:dyDescent="0.2">
      <c r="A439" s="33" t="str">
        <f>IF('VZP - KONTROLA'!R443="NE",IF(LEN('ÚHRADOVÝ KATALOG VZP - ZP'!B443)=0,UPPER('ÚHRADOVÝ KATALOG VZP - ZP'!A443),UPPER('ÚHRADOVÝ KATALOG VZP - ZP'!B443)),"")</f>
        <v/>
      </c>
      <c r="B439" s="33" t="str">
        <f>IF(LEN('ÚHRADOVÝ KATALOG VZP - ZP'!C443)&gt;0,UPPER(SUBSTITUTE('ÚHRADOVÝ KATALOG VZP - ZP'!C443,CHAR(10)," ")),"")</f>
        <v/>
      </c>
      <c r="C439" s="33" t="str">
        <f>IF(LEN('ÚHRADOVÝ KATALOG VZP - ZP'!D443)&gt;0,UPPER(SUBSTITUTE('ÚHRADOVÝ KATALOG VZP - ZP'!D443,CHAR(10)," ")),"")</f>
        <v/>
      </c>
      <c r="D439" s="33" t="str">
        <f>IF(LEN('ÚHRADOVÝ KATALOG VZP - ZP'!F443)&gt;0,UPPER('ÚHRADOVÝ KATALOG VZP - ZP'!F443),"")</f>
        <v/>
      </c>
      <c r="E439" s="33" t="str">
        <f>IF(LEN('ÚHRADOVÝ KATALOG VZP - ZP'!E443)&gt;0,UPPER('ÚHRADOVÝ KATALOG VZP - ZP'!E443),"")</f>
        <v/>
      </c>
      <c r="F439" s="33" t="str">
        <f>IF(LEN('ÚHRADOVÝ KATALOG VZP - ZP'!G443)&gt;0,UPPER('ÚHRADOVÝ KATALOG VZP - ZP'!G443),"")</f>
        <v/>
      </c>
      <c r="G439" s="33" t="str">
        <f>IF(LEN('ÚHRADOVÝ KATALOG VZP - ZP'!H443)&gt;0,UPPER('ÚHRADOVÝ KATALOG VZP - ZP'!H443),"")</f>
        <v/>
      </c>
      <c r="H439" s="33" t="str">
        <f>IF(LEN('ÚHRADOVÝ KATALOG VZP - ZP'!I443)&gt;0,UPPER('ÚHRADOVÝ KATALOG VZP - ZP'!I443),"")</f>
        <v/>
      </c>
      <c r="I439" s="19" t="str">
        <f>IF(LEN(KL!N439)&gt;0,ROUND(UPPER(KL!N439),2),"")</f>
        <v/>
      </c>
      <c r="J439" s="19" t="str">
        <f>IF('ÚHRADOVÝ KATALOG VZP - ZP'!N443&gt;0,ROUND(UPPER('ÚHRADOVÝ KATALOG VZP - ZP'!N443),2),"")</f>
        <v/>
      </c>
      <c r="K439" s="19"/>
      <c r="L439" s="33"/>
      <c r="M439" s="33"/>
      <c r="N439" s="33"/>
      <c r="O439" s="19"/>
      <c r="P439" s="33"/>
      <c r="Q439" s="33"/>
      <c r="R439" s="33"/>
      <c r="S439" s="33"/>
      <c r="T439" s="33" t="str">
        <f>IF(LEN(KL!P439)&gt;0,UPPER(KL!P439),"")</f>
        <v/>
      </c>
      <c r="U439" s="33"/>
      <c r="V439" s="19"/>
      <c r="W439" s="33" t="str">
        <f>IF(LEN('ÚHRADOVÝ KATALOG VZP - ZP'!Q443)&gt;0,UPPER('ÚHRADOVÝ KATALOG VZP - ZP'!Q443),"")</f>
        <v/>
      </c>
      <c r="X439" s="19"/>
      <c r="Y439" s="19"/>
      <c r="Z439" s="33" t="str">
        <f>IF(LEN('ÚHRADOVÝ KATALOG VZP - ZP'!P443)&gt;0,UPPER('ÚHRADOVÝ KATALOG VZP - ZP'!P443),"")</f>
        <v/>
      </c>
      <c r="AA439" s="33"/>
      <c r="AB439" s="33" t="str">
        <f>IF(LEN('ÚHRADOVÝ KATALOG VZP - ZP'!K443)&gt;0,UPPER('ÚHRADOVÝ KATALOG VZP - ZP'!K443),"")</f>
        <v/>
      </c>
      <c r="AC439" s="19" t="str">
        <f>IF(LEN('ÚHRADOVÝ KATALOG VZP - ZP'!L443)&gt;0,UPPER('ÚHRADOVÝ KATALOG VZP - ZP'!L443),"")</f>
        <v/>
      </c>
      <c r="AD439" s="19" t="str">
        <f>IF(LEN('ÚHRADOVÝ KATALOG VZP - ZP'!J443)&gt;0,UPPER('ÚHRADOVÝ KATALOG VZP - ZP'!J443),"")</f>
        <v/>
      </c>
      <c r="AE439" s="33"/>
      <c r="AF439" s="33"/>
      <c r="AG439" s="33" t="str">
        <f>IF(LEN('ÚHRADOVÝ KATALOG VZP - ZP'!M443)&gt;0,UPPER('ÚHRADOVÝ KATALOG VZP - ZP'!M443),"")</f>
        <v/>
      </c>
      <c r="AH439" s="33"/>
      <c r="AI439" s="33"/>
      <c r="AJ439" s="33"/>
    </row>
    <row r="440" spans="1:36" s="18" customFormat="1" x14ac:dyDescent="0.2">
      <c r="A440" s="33" t="str">
        <f>IF('VZP - KONTROLA'!R444="NE",IF(LEN('ÚHRADOVÝ KATALOG VZP - ZP'!B444)=0,UPPER('ÚHRADOVÝ KATALOG VZP - ZP'!A444),UPPER('ÚHRADOVÝ KATALOG VZP - ZP'!B444)),"")</f>
        <v/>
      </c>
      <c r="B440" s="33" t="str">
        <f>IF(LEN('ÚHRADOVÝ KATALOG VZP - ZP'!C444)&gt;0,UPPER(SUBSTITUTE('ÚHRADOVÝ KATALOG VZP - ZP'!C444,CHAR(10)," ")),"")</f>
        <v/>
      </c>
      <c r="C440" s="33" t="str">
        <f>IF(LEN('ÚHRADOVÝ KATALOG VZP - ZP'!D444)&gt;0,UPPER(SUBSTITUTE('ÚHRADOVÝ KATALOG VZP - ZP'!D444,CHAR(10)," ")),"")</f>
        <v/>
      </c>
      <c r="D440" s="33" t="str">
        <f>IF(LEN('ÚHRADOVÝ KATALOG VZP - ZP'!F444)&gt;0,UPPER('ÚHRADOVÝ KATALOG VZP - ZP'!F444),"")</f>
        <v/>
      </c>
      <c r="E440" s="33" t="str">
        <f>IF(LEN('ÚHRADOVÝ KATALOG VZP - ZP'!E444)&gt;0,UPPER('ÚHRADOVÝ KATALOG VZP - ZP'!E444),"")</f>
        <v/>
      </c>
      <c r="F440" s="33" t="str">
        <f>IF(LEN('ÚHRADOVÝ KATALOG VZP - ZP'!G444)&gt;0,UPPER('ÚHRADOVÝ KATALOG VZP - ZP'!G444),"")</f>
        <v/>
      </c>
      <c r="G440" s="33" t="str">
        <f>IF(LEN('ÚHRADOVÝ KATALOG VZP - ZP'!H444)&gt;0,UPPER('ÚHRADOVÝ KATALOG VZP - ZP'!H444),"")</f>
        <v/>
      </c>
      <c r="H440" s="33" t="str">
        <f>IF(LEN('ÚHRADOVÝ KATALOG VZP - ZP'!I444)&gt;0,UPPER('ÚHRADOVÝ KATALOG VZP - ZP'!I444),"")</f>
        <v/>
      </c>
      <c r="I440" s="19" t="str">
        <f>IF(LEN(KL!N440)&gt;0,ROUND(UPPER(KL!N440),2),"")</f>
        <v/>
      </c>
      <c r="J440" s="19" t="str">
        <f>IF('ÚHRADOVÝ KATALOG VZP - ZP'!N444&gt;0,ROUND(UPPER('ÚHRADOVÝ KATALOG VZP - ZP'!N444),2),"")</f>
        <v/>
      </c>
      <c r="K440" s="19"/>
      <c r="L440" s="33"/>
      <c r="M440" s="33"/>
      <c r="N440" s="33"/>
      <c r="O440" s="19"/>
      <c r="P440" s="33"/>
      <c r="Q440" s="33"/>
      <c r="R440" s="33"/>
      <c r="S440" s="33"/>
      <c r="T440" s="33" t="str">
        <f>IF(LEN(KL!P440)&gt;0,UPPER(KL!P440),"")</f>
        <v/>
      </c>
      <c r="U440" s="33"/>
      <c r="V440" s="19"/>
      <c r="W440" s="33" t="str">
        <f>IF(LEN('ÚHRADOVÝ KATALOG VZP - ZP'!Q444)&gt;0,UPPER('ÚHRADOVÝ KATALOG VZP - ZP'!Q444),"")</f>
        <v/>
      </c>
      <c r="X440" s="19"/>
      <c r="Y440" s="19"/>
      <c r="Z440" s="33" t="str">
        <f>IF(LEN('ÚHRADOVÝ KATALOG VZP - ZP'!P444)&gt;0,UPPER('ÚHRADOVÝ KATALOG VZP - ZP'!P444),"")</f>
        <v/>
      </c>
      <c r="AA440" s="33"/>
      <c r="AB440" s="33" t="str">
        <f>IF(LEN('ÚHRADOVÝ KATALOG VZP - ZP'!K444)&gt;0,UPPER('ÚHRADOVÝ KATALOG VZP - ZP'!K444),"")</f>
        <v/>
      </c>
      <c r="AC440" s="19" t="str">
        <f>IF(LEN('ÚHRADOVÝ KATALOG VZP - ZP'!L444)&gt;0,UPPER('ÚHRADOVÝ KATALOG VZP - ZP'!L444),"")</f>
        <v/>
      </c>
      <c r="AD440" s="19" t="str">
        <f>IF(LEN('ÚHRADOVÝ KATALOG VZP - ZP'!J444)&gt;0,UPPER('ÚHRADOVÝ KATALOG VZP - ZP'!J444),"")</f>
        <v/>
      </c>
      <c r="AE440" s="33"/>
      <c r="AF440" s="33"/>
      <c r="AG440" s="33" t="str">
        <f>IF(LEN('ÚHRADOVÝ KATALOG VZP - ZP'!M444)&gt;0,UPPER('ÚHRADOVÝ KATALOG VZP - ZP'!M444),"")</f>
        <v/>
      </c>
      <c r="AH440" s="33"/>
      <c r="AI440" s="33"/>
      <c r="AJ440" s="33"/>
    </row>
    <row r="441" spans="1:36" s="18" customFormat="1" x14ac:dyDescent="0.2">
      <c r="A441" s="33" t="str">
        <f>IF('VZP - KONTROLA'!R445="NE",IF(LEN('ÚHRADOVÝ KATALOG VZP - ZP'!B445)=0,UPPER('ÚHRADOVÝ KATALOG VZP - ZP'!A445),UPPER('ÚHRADOVÝ KATALOG VZP - ZP'!B445)),"")</f>
        <v/>
      </c>
      <c r="B441" s="33" t="str">
        <f>IF(LEN('ÚHRADOVÝ KATALOG VZP - ZP'!C445)&gt;0,UPPER(SUBSTITUTE('ÚHRADOVÝ KATALOG VZP - ZP'!C445,CHAR(10)," ")),"")</f>
        <v/>
      </c>
      <c r="C441" s="33" t="str">
        <f>IF(LEN('ÚHRADOVÝ KATALOG VZP - ZP'!D445)&gt;0,UPPER(SUBSTITUTE('ÚHRADOVÝ KATALOG VZP - ZP'!D445,CHAR(10)," ")),"")</f>
        <v/>
      </c>
      <c r="D441" s="33" t="str">
        <f>IF(LEN('ÚHRADOVÝ KATALOG VZP - ZP'!F445)&gt;0,UPPER('ÚHRADOVÝ KATALOG VZP - ZP'!F445),"")</f>
        <v/>
      </c>
      <c r="E441" s="33" t="str">
        <f>IF(LEN('ÚHRADOVÝ KATALOG VZP - ZP'!E445)&gt;0,UPPER('ÚHRADOVÝ KATALOG VZP - ZP'!E445),"")</f>
        <v/>
      </c>
      <c r="F441" s="33" t="str">
        <f>IF(LEN('ÚHRADOVÝ KATALOG VZP - ZP'!G445)&gt;0,UPPER('ÚHRADOVÝ KATALOG VZP - ZP'!G445),"")</f>
        <v/>
      </c>
      <c r="G441" s="33" t="str">
        <f>IF(LEN('ÚHRADOVÝ KATALOG VZP - ZP'!H445)&gt;0,UPPER('ÚHRADOVÝ KATALOG VZP - ZP'!H445),"")</f>
        <v/>
      </c>
      <c r="H441" s="33" t="str">
        <f>IF(LEN('ÚHRADOVÝ KATALOG VZP - ZP'!I445)&gt;0,UPPER('ÚHRADOVÝ KATALOG VZP - ZP'!I445),"")</f>
        <v/>
      </c>
      <c r="I441" s="19" t="str">
        <f>IF(LEN(KL!N441)&gt;0,ROUND(UPPER(KL!N441),2),"")</f>
        <v/>
      </c>
      <c r="J441" s="19" t="str">
        <f>IF('ÚHRADOVÝ KATALOG VZP - ZP'!N445&gt;0,ROUND(UPPER('ÚHRADOVÝ KATALOG VZP - ZP'!N445),2),"")</f>
        <v/>
      </c>
      <c r="K441" s="19"/>
      <c r="L441" s="33"/>
      <c r="M441" s="33"/>
      <c r="N441" s="33"/>
      <c r="O441" s="19"/>
      <c r="P441" s="33"/>
      <c r="Q441" s="33"/>
      <c r="R441" s="33"/>
      <c r="S441" s="33"/>
      <c r="T441" s="33" t="str">
        <f>IF(LEN(KL!P441)&gt;0,UPPER(KL!P441),"")</f>
        <v/>
      </c>
      <c r="U441" s="33"/>
      <c r="V441" s="19"/>
      <c r="W441" s="33" t="str">
        <f>IF(LEN('ÚHRADOVÝ KATALOG VZP - ZP'!Q445)&gt;0,UPPER('ÚHRADOVÝ KATALOG VZP - ZP'!Q445),"")</f>
        <v/>
      </c>
      <c r="X441" s="19"/>
      <c r="Y441" s="19"/>
      <c r="Z441" s="33" t="str">
        <f>IF(LEN('ÚHRADOVÝ KATALOG VZP - ZP'!P445)&gt;0,UPPER('ÚHRADOVÝ KATALOG VZP - ZP'!P445),"")</f>
        <v/>
      </c>
      <c r="AA441" s="33"/>
      <c r="AB441" s="33" t="str">
        <f>IF(LEN('ÚHRADOVÝ KATALOG VZP - ZP'!K445)&gt;0,UPPER('ÚHRADOVÝ KATALOG VZP - ZP'!K445),"")</f>
        <v/>
      </c>
      <c r="AC441" s="19" t="str">
        <f>IF(LEN('ÚHRADOVÝ KATALOG VZP - ZP'!L445)&gt;0,UPPER('ÚHRADOVÝ KATALOG VZP - ZP'!L445),"")</f>
        <v/>
      </c>
      <c r="AD441" s="19" t="str">
        <f>IF(LEN('ÚHRADOVÝ KATALOG VZP - ZP'!J445)&gt;0,UPPER('ÚHRADOVÝ KATALOG VZP - ZP'!J445),"")</f>
        <v/>
      </c>
      <c r="AE441" s="33"/>
      <c r="AF441" s="33"/>
      <c r="AG441" s="33" t="str">
        <f>IF(LEN('ÚHRADOVÝ KATALOG VZP - ZP'!M445)&gt;0,UPPER('ÚHRADOVÝ KATALOG VZP - ZP'!M445),"")</f>
        <v/>
      </c>
      <c r="AH441" s="33"/>
      <c r="AI441" s="33"/>
      <c r="AJ441" s="33"/>
    </row>
    <row r="442" spans="1:36" s="18" customFormat="1" x14ac:dyDescent="0.2">
      <c r="A442" s="33" t="str">
        <f>IF('VZP - KONTROLA'!R446="NE",IF(LEN('ÚHRADOVÝ KATALOG VZP - ZP'!B446)=0,UPPER('ÚHRADOVÝ KATALOG VZP - ZP'!A446),UPPER('ÚHRADOVÝ KATALOG VZP - ZP'!B446)),"")</f>
        <v/>
      </c>
      <c r="B442" s="33" t="str">
        <f>IF(LEN('ÚHRADOVÝ KATALOG VZP - ZP'!C446)&gt;0,UPPER(SUBSTITUTE('ÚHRADOVÝ KATALOG VZP - ZP'!C446,CHAR(10)," ")),"")</f>
        <v/>
      </c>
      <c r="C442" s="33" t="str">
        <f>IF(LEN('ÚHRADOVÝ KATALOG VZP - ZP'!D446)&gt;0,UPPER(SUBSTITUTE('ÚHRADOVÝ KATALOG VZP - ZP'!D446,CHAR(10)," ")),"")</f>
        <v/>
      </c>
      <c r="D442" s="33" t="str">
        <f>IF(LEN('ÚHRADOVÝ KATALOG VZP - ZP'!F446)&gt;0,UPPER('ÚHRADOVÝ KATALOG VZP - ZP'!F446),"")</f>
        <v/>
      </c>
      <c r="E442" s="33" t="str">
        <f>IF(LEN('ÚHRADOVÝ KATALOG VZP - ZP'!E446)&gt;0,UPPER('ÚHRADOVÝ KATALOG VZP - ZP'!E446),"")</f>
        <v/>
      </c>
      <c r="F442" s="33" t="str">
        <f>IF(LEN('ÚHRADOVÝ KATALOG VZP - ZP'!G446)&gt;0,UPPER('ÚHRADOVÝ KATALOG VZP - ZP'!G446),"")</f>
        <v/>
      </c>
      <c r="G442" s="33" t="str">
        <f>IF(LEN('ÚHRADOVÝ KATALOG VZP - ZP'!H446)&gt;0,UPPER('ÚHRADOVÝ KATALOG VZP - ZP'!H446),"")</f>
        <v/>
      </c>
      <c r="H442" s="33" t="str">
        <f>IF(LEN('ÚHRADOVÝ KATALOG VZP - ZP'!I446)&gt;0,UPPER('ÚHRADOVÝ KATALOG VZP - ZP'!I446),"")</f>
        <v/>
      </c>
      <c r="I442" s="19" t="str">
        <f>IF(LEN(KL!N442)&gt;0,ROUND(UPPER(KL!N442),2),"")</f>
        <v/>
      </c>
      <c r="J442" s="19" t="str">
        <f>IF('ÚHRADOVÝ KATALOG VZP - ZP'!N446&gt;0,ROUND(UPPER('ÚHRADOVÝ KATALOG VZP - ZP'!N446),2),"")</f>
        <v/>
      </c>
      <c r="K442" s="19"/>
      <c r="L442" s="33"/>
      <c r="M442" s="33"/>
      <c r="N442" s="33"/>
      <c r="O442" s="19"/>
      <c r="P442" s="33"/>
      <c r="Q442" s="33"/>
      <c r="R442" s="33"/>
      <c r="S442" s="33"/>
      <c r="T442" s="33" t="str">
        <f>IF(LEN(KL!P442)&gt;0,UPPER(KL!P442),"")</f>
        <v/>
      </c>
      <c r="U442" s="33"/>
      <c r="V442" s="19"/>
      <c r="W442" s="33" t="str">
        <f>IF(LEN('ÚHRADOVÝ KATALOG VZP - ZP'!Q446)&gt;0,UPPER('ÚHRADOVÝ KATALOG VZP - ZP'!Q446),"")</f>
        <v/>
      </c>
      <c r="X442" s="19"/>
      <c r="Y442" s="19"/>
      <c r="Z442" s="33" t="str">
        <f>IF(LEN('ÚHRADOVÝ KATALOG VZP - ZP'!P446)&gt;0,UPPER('ÚHRADOVÝ KATALOG VZP - ZP'!P446),"")</f>
        <v/>
      </c>
      <c r="AA442" s="33"/>
      <c r="AB442" s="33" t="str">
        <f>IF(LEN('ÚHRADOVÝ KATALOG VZP - ZP'!K446)&gt;0,UPPER('ÚHRADOVÝ KATALOG VZP - ZP'!K446),"")</f>
        <v/>
      </c>
      <c r="AC442" s="19" t="str">
        <f>IF(LEN('ÚHRADOVÝ KATALOG VZP - ZP'!L446)&gt;0,UPPER('ÚHRADOVÝ KATALOG VZP - ZP'!L446),"")</f>
        <v/>
      </c>
      <c r="AD442" s="19" t="str">
        <f>IF(LEN('ÚHRADOVÝ KATALOG VZP - ZP'!J446)&gt;0,UPPER('ÚHRADOVÝ KATALOG VZP - ZP'!J446),"")</f>
        <v/>
      </c>
      <c r="AE442" s="33"/>
      <c r="AF442" s="33"/>
      <c r="AG442" s="33" t="str">
        <f>IF(LEN('ÚHRADOVÝ KATALOG VZP - ZP'!M446)&gt;0,UPPER('ÚHRADOVÝ KATALOG VZP - ZP'!M446),"")</f>
        <v/>
      </c>
      <c r="AH442" s="33"/>
      <c r="AI442" s="33"/>
      <c r="AJ442" s="33"/>
    </row>
    <row r="443" spans="1:36" s="18" customFormat="1" x14ac:dyDescent="0.2">
      <c r="A443" s="33" t="str">
        <f>IF('VZP - KONTROLA'!R447="NE",IF(LEN('ÚHRADOVÝ KATALOG VZP - ZP'!B447)=0,UPPER('ÚHRADOVÝ KATALOG VZP - ZP'!A447),UPPER('ÚHRADOVÝ KATALOG VZP - ZP'!B447)),"")</f>
        <v/>
      </c>
      <c r="B443" s="33" t="str">
        <f>IF(LEN('ÚHRADOVÝ KATALOG VZP - ZP'!C447)&gt;0,UPPER(SUBSTITUTE('ÚHRADOVÝ KATALOG VZP - ZP'!C447,CHAR(10)," ")),"")</f>
        <v/>
      </c>
      <c r="C443" s="33" t="str">
        <f>IF(LEN('ÚHRADOVÝ KATALOG VZP - ZP'!D447)&gt;0,UPPER(SUBSTITUTE('ÚHRADOVÝ KATALOG VZP - ZP'!D447,CHAR(10)," ")),"")</f>
        <v/>
      </c>
      <c r="D443" s="33" t="str">
        <f>IF(LEN('ÚHRADOVÝ KATALOG VZP - ZP'!F447)&gt;0,UPPER('ÚHRADOVÝ KATALOG VZP - ZP'!F447),"")</f>
        <v/>
      </c>
      <c r="E443" s="33" t="str">
        <f>IF(LEN('ÚHRADOVÝ KATALOG VZP - ZP'!E447)&gt;0,UPPER('ÚHRADOVÝ KATALOG VZP - ZP'!E447),"")</f>
        <v/>
      </c>
      <c r="F443" s="33" t="str">
        <f>IF(LEN('ÚHRADOVÝ KATALOG VZP - ZP'!G447)&gt;0,UPPER('ÚHRADOVÝ KATALOG VZP - ZP'!G447),"")</f>
        <v/>
      </c>
      <c r="G443" s="33" t="str">
        <f>IF(LEN('ÚHRADOVÝ KATALOG VZP - ZP'!H447)&gt;0,UPPER('ÚHRADOVÝ KATALOG VZP - ZP'!H447),"")</f>
        <v/>
      </c>
      <c r="H443" s="33" t="str">
        <f>IF(LEN('ÚHRADOVÝ KATALOG VZP - ZP'!I447)&gt;0,UPPER('ÚHRADOVÝ KATALOG VZP - ZP'!I447),"")</f>
        <v/>
      </c>
      <c r="I443" s="19" t="str">
        <f>IF(LEN(KL!N443)&gt;0,ROUND(UPPER(KL!N443),2),"")</f>
        <v/>
      </c>
      <c r="J443" s="19" t="str">
        <f>IF('ÚHRADOVÝ KATALOG VZP - ZP'!N447&gt;0,ROUND(UPPER('ÚHRADOVÝ KATALOG VZP - ZP'!N447),2),"")</f>
        <v/>
      </c>
      <c r="K443" s="19"/>
      <c r="L443" s="33"/>
      <c r="M443" s="33"/>
      <c r="N443" s="33"/>
      <c r="O443" s="19"/>
      <c r="P443" s="33"/>
      <c r="Q443" s="33"/>
      <c r="R443" s="33"/>
      <c r="S443" s="33"/>
      <c r="T443" s="33" t="str">
        <f>IF(LEN(KL!P443)&gt;0,UPPER(KL!P443),"")</f>
        <v/>
      </c>
      <c r="U443" s="33"/>
      <c r="V443" s="19"/>
      <c r="W443" s="33" t="str">
        <f>IF(LEN('ÚHRADOVÝ KATALOG VZP - ZP'!Q447)&gt;0,UPPER('ÚHRADOVÝ KATALOG VZP - ZP'!Q447),"")</f>
        <v/>
      </c>
      <c r="X443" s="19"/>
      <c r="Y443" s="19"/>
      <c r="Z443" s="33" t="str">
        <f>IF(LEN('ÚHRADOVÝ KATALOG VZP - ZP'!P447)&gt;0,UPPER('ÚHRADOVÝ KATALOG VZP - ZP'!P447),"")</f>
        <v/>
      </c>
      <c r="AA443" s="33"/>
      <c r="AB443" s="33" t="str">
        <f>IF(LEN('ÚHRADOVÝ KATALOG VZP - ZP'!K447)&gt;0,UPPER('ÚHRADOVÝ KATALOG VZP - ZP'!K447),"")</f>
        <v/>
      </c>
      <c r="AC443" s="19" t="str">
        <f>IF(LEN('ÚHRADOVÝ KATALOG VZP - ZP'!L447)&gt;0,UPPER('ÚHRADOVÝ KATALOG VZP - ZP'!L447),"")</f>
        <v/>
      </c>
      <c r="AD443" s="19" t="str">
        <f>IF(LEN('ÚHRADOVÝ KATALOG VZP - ZP'!J447)&gt;0,UPPER('ÚHRADOVÝ KATALOG VZP - ZP'!J447),"")</f>
        <v/>
      </c>
      <c r="AE443" s="33"/>
      <c r="AF443" s="33"/>
      <c r="AG443" s="33" t="str">
        <f>IF(LEN('ÚHRADOVÝ KATALOG VZP - ZP'!M447)&gt;0,UPPER('ÚHRADOVÝ KATALOG VZP - ZP'!M447),"")</f>
        <v/>
      </c>
      <c r="AH443" s="33"/>
      <c r="AI443" s="33"/>
      <c r="AJ443" s="33"/>
    </row>
    <row r="444" spans="1:36" s="18" customFormat="1" x14ac:dyDescent="0.2">
      <c r="A444" s="33" t="str">
        <f>IF('VZP - KONTROLA'!R448="NE",IF(LEN('ÚHRADOVÝ KATALOG VZP - ZP'!B448)=0,UPPER('ÚHRADOVÝ KATALOG VZP - ZP'!A448),UPPER('ÚHRADOVÝ KATALOG VZP - ZP'!B448)),"")</f>
        <v/>
      </c>
      <c r="B444" s="33" t="str">
        <f>IF(LEN('ÚHRADOVÝ KATALOG VZP - ZP'!C448)&gt;0,UPPER(SUBSTITUTE('ÚHRADOVÝ KATALOG VZP - ZP'!C448,CHAR(10)," ")),"")</f>
        <v/>
      </c>
      <c r="C444" s="33" t="str">
        <f>IF(LEN('ÚHRADOVÝ KATALOG VZP - ZP'!D448)&gt;0,UPPER(SUBSTITUTE('ÚHRADOVÝ KATALOG VZP - ZP'!D448,CHAR(10)," ")),"")</f>
        <v/>
      </c>
      <c r="D444" s="33" t="str">
        <f>IF(LEN('ÚHRADOVÝ KATALOG VZP - ZP'!F448)&gt;0,UPPER('ÚHRADOVÝ KATALOG VZP - ZP'!F448),"")</f>
        <v/>
      </c>
      <c r="E444" s="33" t="str">
        <f>IF(LEN('ÚHRADOVÝ KATALOG VZP - ZP'!E448)&gt;0,UPPER('ÚHRADOVÝ KATALOG VZP - ZP'!E448),"")</f>
        <v/>
      </c>
      <c r="F444" s="33" t="str">
        <f>IF(LEN('ÚHRADOVÝ KATALOG VZP - ZP'!G448)&gt;0,UPPER('ÚHRADOVÝ KATALOG VZP - ZP'!G448),"")</f>
        <v/>
      </c>
      <c r="G444" s="33" t="str">
        <f>IF(LEN('ÚHRADOVÝ KATALOG VZP - ZP'!H448)&gt;0,UPPER('ÚHRADOVÝ KATALOG VZP - ZP'!H448),"")</f>
        <v/>
      </c>
      <c r="H444" s="33" t="str">
        <f>IF(LEN('ÚHRADOVÝ KATALOG VZP - ZP'!I448)&gt;0,UPPER('ÚHRADOVÝ KATALOG VZP - ZP'!I448),"")</f>
        <v/>
      </c>
      <c r="I444" s="19" t="str">
        <f>IF(LEN(KL!N444)&gt;0,ROUND(UPPER(KL!N444),2),"")</f>
        <v/>
      </c>
      <c r="J444" s="19" t="str">
        <f>IF('ÚHRADOVÝ KATALOG VZP - ZP'!N448&gt;0,ROUND(UPPER('ÚHRADOVÝ KATALOG VZP - ZP'!N448),2),"")</f>
        <v/>
      </c>
      <c r="K444" s="19"/>
      <c r="L444" s="33"/>
      <c r="M444" s="33"/>
      <c r="N444" s="33"/>
      <c r="O444" s="19"/>
      <c r="P444" s="33"/>
      <c r="Q444" s="33"/>
      <c r="R444" s="33"/>
      <c r="S444" s="33"/>
      <c r="T444" s="33" t="str">
        <f>IF(LEN(KL!P444)&gt;0,UPPER(KL!P444),"")</f>
        <v/>
      </c>
      <c r="U444" s="33"/>
      <c r="V444" s="19"/>
      <c r="W444" s="33" t="str">
        <f>IF(LEN('ÚHRADOVÝ KATALOG VZP - ZP'!Q448)&gt;0,UPPER('ÚHRADOVÝ KATALOG VZP - ZP'!Q448),"")</f>
        <v/>
      </c>
      <c r="X444" s="19"/>
      <c r="Y444" s="19"/>
      <c r="Z444" s="33" t="str">
        <f>IF(LEN('ÚHRADOVÝ KATALOG VZP - ZP'!P448)&gt;0,UPPER('ÚHRADOVÝ KATALOG VZP - ZP'!P448),"")</f>
        <v/>
      </c>
      <c r="AA444" s="33"/>
      <c r="AB444" s="33" t="str">
        <f>IF(LEN('ÚHRADOVÝ KATALOG VZP - ZP'!K448)&gt;0,UPPER('ÚHRADOVÝ KATALOG VZP - ZP'!K448),"")</f>
        <v/>
      </c>
      <c r="AC444" s="19" t="str">
        <f>IF(LEN('ÚHRADOVÝ KATALOG VZP - ZP'!L448)&gt;0,UPPER('ÚHRADOVÝ KATALOG VZP - ZP'!L448),"")</f>
        <v/>
      </c>
      <c r="AD444" s="19" t="str">
        <f>IF(LEN('ÚHRADOVÝ KATALOG VZP - ZP'!J448)&gt;0,UPPER('ÚHRADOVÝ KATALOG VZP - ZP'!J448),"")</f>
        <v/>
      </c>
      <c r="AE444" s="33"/>
      <c r="AF444" s="33"/>
      <c r="AG444" s="33" t="str">
        <f>IF(LEN('ÚHRADOVÝ KATALOG VZP - ZP'!M448)&gt;0,UPPER('ÚHRADOVÝ KATALOG VZP - ZP'!M448),"")</f>
        <v/>
      </c>
      <c r="AH444" s="33"/>
      <c r="AI444" s="33"/>
      <c r="AJ444" s="33"/>
    </row>
    <row r="445" spans="1:36" s="18" customFormat="1" x14ac:dyDescent="0.2">
      <c r="A445" s="33" t="str">
        <f>IF('VZP - KONTROLA'!R449="NE",IF(LEN('ÚHRADOVÝ KATALOG VZP - ZP'!B449)=0,UPPER('ÚHRADOVÝ KATALOG VZP - ZP'!A449),UPPER('ÚHRADOVÝ KATALOG VZP - ZP'!B449)),"")</f>
        <v/>
      </c>
      <c r="B445" s="33" t="str">
        <f>IF(LEN('ÚHRADOVÝ KATALOG VZP - ZP'!C449)&gt;0,UPPER(SUBSTITUTE('ÚHRADOVÝ KATALOG VZP - ZP'!C449,CHAR(10)," ")),"")</f>
        <v/>
      </c>
      <c r="C445" s="33" t="str">
        <f>IF(LEN('ÚHRADOVÝ KATALOG VZP - ZP'!D449)&gt;0,UPPER(SUBSTITUTE('ÚHRADOVÝ KATALOG VZP - ZP'!D449,CHAR(10)," ")),"")</f>
        <v/>
      </c>
      <c r="D445" s="33" t="str">
        <f>IF(LEN('ÚHRADOVÝ KATALOG VZP - ZP'!F449)&gt;0,UPPER('ÚHRADOVÝ KATALOG VZP - ZP'!F449),"")</f>
        <v/>
      </c>
      <c r="E445" s="33" t="str">
        <f>IF(LEN('ÚHRADOVÝ KATALOG VZP - ZP'!E449)&gt;0,UPPER('ÚHRADOVÝ KATALOG VZP - ZP'!E449),"")</f>
        <v/>
      </c>
      <c r="F445" s="33" t="str">
        <f>IF(LEN('ÚHRADOVÝ KATALOG VZP - ZP'!G449)&gt;0,UPPER('ÚHRADOVÝ KATALOG VZP - ZP'!G449),"")</f>
        <v/>
      </c>
      <c r="G445" s="33" t="str">
        <f>IF(LEN('ÚHRADOVÝ KATALOG VZP - ZP'!H449)&gt;0,UPPER('ÚHRADOVÝ KATALOG VZP - ZP'!H449),"")</f>
        <v/>
      </c>
      <c r="H445" s="33" t="str">
        <f>IF(LEN('ÚHRADOVÝ KATALOG VZP - ZP'!I449)&gt;0,UPPER('ÚHRADOVÝ KATALOG VZP - ZP'!I449),"")</f>
        <v/>
      </c>
      <c r="I445" s="19" t="str">
        <f>IF(LEN(KL!N445)&gt;0,ROUND(UPPER(KL!N445),2),"")</f>
        <v/>
      </c>
      <c r="J445" s="19" t="str">
        <f>IF('ÚHRADOVÝ KATALOG VZP - ZP'!N449&gt;0,ROUND(UPPER('ÚHRADOVÝ KATALOG VZP - ZP'!N449),2),"")</f>
        <v/>
      </c>
      <c r="K445" s="19"/>
      <c r="L445" s="33"/>
      <c r="M445" s="33"/>
      <c r="N445" s="33"/>
      <c r="O445" s="19"/>
      <c r="P445" s="33"/>
      <c r="Q445" s="33"/>
      <c r="R445" s="33"/>
      <c r="S445" s="33"/>
      <c r="T445" s="33" t="str">
        <f>IF(LEN(KL!P445)&gt;0,UPPER(KL!P445),"")</f>
        <v/>
      </c>
      <c r="U445" s="33"/>
      <c r="V445" s="19"/>
      <c r="W445" s="33" t="str">
        <f>IF(LEN('ÚHRADOVÝ KATALOG VZP - ZP'!Q449)&gt;0,UPPER('ÚHRADOVÝ KATALOG VZP - ZP'!Q449),"")</f>
        <v/>
      </c>
      <c r="X445" s="19"/>
      <c r="Y445" s="19"/>
      <c r="Z445" s="33" t="str">
        <f>IF(LEN('ÚHRADOVÝ KATALOG VZP - ZP'!P449)&gt;0,UPPER('ÚHRADOVÝ KATALOG VZP - ZP'!P449),"")</f>
        <v/>
      </c>
      <c r="AA445" s="33"/>
      <c r="AB445" s="33" t="str">
        <f>IF(LEN('ÚHRADOVÝ KATALOG VZP - ZP'!K449)&gt;0,UPPER('ÚHRADOVÝ KATALOG VZP - ZP'!K449),"")</f>
        <v/>
      </c>
      <c r="AC445" s="19" t="str">
        <f>IF(LEN('ÚHRADOVÝ KATALOG VZP - ZP'!L449)&gt;0,UPPER('ÚHRADOVÝ KATALOG VZP - ZP'!L449),"")</f>
        <v/>
      </c>
      <c r="AD445" s="19" t="str">
        <f>IF(LEN('ÚHRADOVÝ KATALOG VZP - ZP'!J449)&gt;0,UPPER('ÚHRADOVÝ KATALOG VZP - ZP'!J449),"")</f>
        <v/>
      </c>
      <c r="AE445" s="33"/>
      <c r="AF445" s="33"/>
      <c r="AG445" s="33" t="str">
        <f>IF(LEN('ÚHRADOVÝ KATALOG VZP - ZP'!M449)&gt;0,UPPER('ÚHRADOVÝ KATALOG VZP - ZP'!M449),"")</f>
        <v/>
      </c>
      <c r="AH445" s="33"/>
      <c r="AI445" s="33"/>
      <c r="AJ445" s="33"/>
    </row>
    <row r="446" spans="1:36" s="18" customFormat="1" x14ac:dyDescent="0.2">
      <c r="A446" s="33" t="str">
        <f>IF('VZP - KONTROLA'!R450="NE",IF(LEN('ÚHRADOVÝ KATALOG VZP - ZP'!B450)=0,UPPER('ÚHRADOVÝ KATALOG VZP - ZP'!A450),UPPER('ÚHRADOVÝ KATALOG VZP - ZP'!B450)),"")</f>
        <v/>
      </c>
      <c r="B446" s="33" t="str">
        <f>IF(LEN('ÚHRADOVÝ KATALOG VZP - ZP'!C450)&gt;0,UPPER(SUBSTITUTE('ÚHRADOVÝ KATALOG VZP - ZP'!C450,CHAR(10)," ")),"")</f>
        <v/>
      </c>
      <c r="C446" s="33" t="str">
        <f>IF(LEN('ÚHRADOVÝ KATALOG VZP - ZP'!D450)&gt;0,UPPER(SUBSTITUTE('ÚHRADOVÝ KATALOG VZP - ZP'!D450,CHAR(10)," ")),"")</f>
        <v/>
      </c>
      <c r="D446" s="33" t="str">
        <f>IF(LEN('ÚHRADOVÝ KATALOG VZP - ZP'!F450)&gt;0,UPPER('ÚHRADOVÝ KATALOG VZP - ZP'!F450),"")</f>
        <v/>
      </c>
      <c r="E446" s="33" t="str">
        <f>IF(LEN('ÚHRADOVÝ KATALOG VZP - ZP'!E450)&gt;0,UPPER('ÚHRADOVÝ KATALOG VZP - ZP'!E450),"")</f>
        <v/>
      </c>
      <c r="F446" s="33" t="str">
        <f>IF(LEN('ÚHRADOVÝ KATALOG VZP - ZP'!G450)&gt;0,UPPER('ÚHRADOVÝ KATALOG VZP - ZP'!G450),"")</f>
        <v/>
      </c>
      <c r="G446" s="33" t="str">
        <f>IF(LEN('ÚHRADOVÝ KATALOG VZP - ZP'!H450)&gt;0,UPPER('ÚHRADOVÝ KATALOG VZP - ZP'!H450),"")</f>
        <v/>
      </c>
      <c r="H446" s="33" t="str">
        <f>IF(LEN('ÚHRADOVÝ KATALOG VZP - ZP'!I450)&gt;0,UPPER('ÚHRADOVÝ KATALOG VZP - ZP'!I450),"")</f>
        <v/>
      </c>
      <c r="I446" s="19" t="str">
        <f>IF(LEN(KL!N446)&gt;0,ROUND(UPPER(KL!N446),2),"")</f>
        <v/>
      </c>
      <c r="J446" s="19" t="str">
        <f>IF('ÚHRADOVÝ KATALOG VZP - ZP'!N450&gt;0,ROUND(UPPER('ÚHRADOVÝ KATALOG VZP - ZP'!N450),2),"")</f>
        <v/>
      </c>
      <c r="K446" s="19"/>
      <c r="L446" s="33"/>
      <c r="M446" s="33"/>
      <c r="N446" s="33"/>
      <c r="O446" s="19"/>
      <c r="P446" s="33"/>
      <c r="Q446" s="33"/>
      <c r="R446" s="33"/>
      <c r="S446" s="33"/>
      <c r="T446" s="33" t="str">
        <f>IF(LEN(KL!P446)&gt;0,UPPER(KL!P446),"")</f>
        <v/>
      </c>
      <c r="U446" s="33"/>
      <c r="V446" s="19"/>
      <c r="W446" s="33" t="str">
        <f>IF(LEN('ÚHRADOVÝ KATALOG VZP - ZP'!Q450)&gt;0,UPPER('ÚHRADOVÝ KATALOG VZP - ZP'!Q450),"")</f>
        <v/>
      </c>
      <c r="X446" s="19"/>
      <c r="Y446" s="19"/>
      <c r="Z446" s="33" t="str">
        <f>IF(LEN('ÚHRADOVÝ KATALOG VZP - ZP'!P450)&gt;0,UPPER('ÚHRADOVÝ KATALOG VZP - ZP'!P450),"")</f>
        <v/>
      </c>
      <c r="AA446" s="33"/>
      <c r="AB446" s="33" t="str">
        <f>IF(LEN('ÚHRADOVÝ KATALOG VZP - ZP'!K450)&gt;0,UPPER('ÚHRADOVÝ KATALOG VZP - ZP'!K450),"")</f>
        <v/>
      </c>
      <c r="AC446" s="19" t="str">
        <f>IF(LEN('ÚHRADOVÝ KATALOG VZP - ZP'!L450)&gt;0,UPPER('ÚHRADOVÝ KATALOG VZP - ZP'!L450),"")</f>
        <v/>
      </c>
      <c r="AD446" s="19" t="str">
        <f>IF(LEN('ÚHRADOVÝ KATALOG VZP - ZP'!J450)&gt;0,UPPER('ÚHRADOVÝ KATALOG VZP - ZP'!J450),"")</f>
        <v/>
      </c>
      <c r="AE446" s="33"/>
      <c r="AF446" s="33"/>
      <c r="AG446" s="33" t="str">
        <f>IF(LEN('ÚHRADOVÝ KATALOG VZP - ZP'!M450)&gt;0,UPPER('ÚHRADOVÝ KATALOG VZP - ZP'!M450),"")</f>
        <v/>
      </c>
      <c r="AH446" s="33"/>
      <c r="AI446" s="33"/>
      <c r="AJ446" s="33"/>
    </row>
    <row r="447" spans="1:36" s="18" customFormat="1" x14ac:dyDescent="0.2">
      <c r="A447" s="33" t="str">
        <f>IF('VZP - KONTROLA'!R451="NE",IF(LEN('ÚHRADOVÝ KATALOG VZP - ZP'!B451)=0,UPPER('ÚHRADOVÝ KATALOG VZP - ZP'!A451),UPPER('ÚHRADOVÝ KATALOG VZP - ZP'!B451)),"")</f>
        <v/>
      </c>
      <c r="B447" s="33" t="str">
        <f>IF(LEN('ÚHRADOVÝ KATALOG VZP - ZP'!C451)&gt;0,UPPER(SUBSTITUTE('ÚHRADOVÝ KATALOG VZP - ZP'!C451,CHAR(10)," ")),"")</f>
        <v/>
      </c>
      <c r="C447" s="33" t="str">
        <f>IF(LEN('ÚHRADOVÝ KATALOG VZP - ZP'!D451)&gt;0,UPPER(SUBSTITUTE('ÚHRADOVÝ KATALOG VZP - ZP'!D451,CHAR(10)," ")),"")</f>
        <v/>
      </c>
      <c r="D447" s="33" t="str">
        <f>IF(LEN('ÚHRADOVÝ KATALOG VZP - ZP'!F451)&gt;0,UPPER('ÚHRADOVÝ KATALOG VZP - ZP'!F451),"")</f>
        <v/>
      </c>
      <c r="E447" s="33" t="str">
        <f>IF(LEN('ÚHRADOVÝ KATALOG VZP - ZP'!E451)&gt;0,UPPER('ÚHRADOVÝ KATALOG VZP - ZP'!E451),"")</f>
        <v/>
      </c>
      <c r="F447" s="33" t="str">
        <f>IF(LEN('ÚHRADOVÝ KATALOG VZP - ZP'!G451)&gt;0,UPPER('ÚHRADOVÝ KATALOG VZP - ZP'!G451),"")</f>
        <v/>
      </c>
      <c r="G447" s="33" t="str">
        <f>IF(LEN('ÚHRADOVÝ KATALOG VZP - ZP'!H451)&gt;0,UPPER('ÚHRADOVÝ KATALOG VZP - ZP'!H451),"")</f>
        <v/>
      </c>
      <c r="H447" s="33" t="str">
        <f>IF(LEN('ÚHRADOVÝ KATALOG VZP - ZP'!I451)&gt;0,UPPER('ÚHRADOVÝ KATALOG VZP - ZP'!I451),"")</f>
        <v/>
      </c>
      <c r="I447" s="19" t="str">
        <f>IF(LEN(KL!N447)&gt;0,ROUND(UPPER(KL!N447),2),"")</f>
        <v/>
      </c>
      <c r="J447" s="19" t="str">
        <f>IF('ÚHRADOVÝ KATALOG VZP - ZP'!N451&gt;0,ROUND(UPPER('ÚHRADOVÝ KATALOG VZP - ZP'!N451),2),"")</f>
        <v/>
      </c>
      <c r="K447" s="19"/>
      <c r="L447" s="33"/>
      <c r="M447" s="33"/>
      <c r="N447" s="33"/>
      <c r="O447" s="19"/>
      <c r="P447" s="33"/>
      <c r="Q447" s="33"/>
      <c r="R447" s="33"/>
      <c r="S447" s="33"/>
      <c r="T447" s="33" t="str">
        <f>IF(LEN(KL!P447)&gt;0,UPPER(KL!P447),"")</f>
        <v/>
      </c>
      <c r="U447" s="33"/>
      <c r="V447" s="19"/>
      <c r="W447" s="33" t="str">
        <f>IF(LEN('ÚHRADOVÝ KATALOG VZP - ZP'!Q451)&gt;0,UPPER('ÚHRADOVÝ KATALOG VZP - ZP'!Q451),"")</f>
        <v/>
      </c>
      <c r="X447" s="19"/>
      <c r="Y447" s="19"/>
      <c r="Z447" s="33" t="str">
        <f>IF(LEN('ÚHRADOVÝ KATALOG VZP - ZP'!P451)&gt;0,UPPER('ÚHRADOVÝ KATALOG VZP - ZP'!P451),"")</f>
        <v/>
      </c>
      <c r="AA447" s="33"/>
      <c r="AB447" s="33" t="str">
        <f>IF(LEN('ÚHRADOVÝ KATALOG VZP - ZP'!K451)&gt;0,UPPER('ÚHRADOVÝ KATALOG VZP - ZP'!K451),"")</f>
        <v/>
      </c>
      <c r="AC447" s="19" t="str">
        <f>IF(LEN('ÚHRADOVÝ KATALOG VZP - ZP'!L451)&gt;0,UPPER('ÚHRADOVÝ KATALOG VZP - ZP'!L451),"")</f>
        <v/>
      </c>
      <c r="AD447" s="19" t="str">
        <f>IF(LEN('ÚHRADOVÝ KATALOG VZP - ZP'!J451)&gt;0,UPPER('ÚHRADOVÝ KATALOG VZP - ZP'!J451),"")</f>
        <v/>
      </c>
      <c r="AE447" s="33"/>
      <c r="AF447" s="33"/>
      <c r="AG447" s="33" t="str">
        <f>IF(LEN('ÚHRADOVÝ KATALOG VZP - ZP'!M451)&gt;0,UPPER('ÚHRADOVÝ KATALOG VZP - ZP'!M451),"")</f>
        <v/>
      </c>
      <c r="AH447" s="33"/>
      <c r="AI447" s="33"/>
      <c r="AJ447" s="33"/>
    </row>
    <row r="448" spans="1:36" s="18" customFormat="1" x14ac:dyDescent="0.2">
      <c r="A448" s="33" t="str">
        <f>IF('VZP - KONTROLA'!R452="NE",IF(LEN('ÚHRADOVÝ KATALOG VZP - ZP'!B452)=0,UPPER('ÚHRADOVÝ KATALOG VZP - ZP'!A452),UPPER('ÚHRADOVÝ KATALOG VZP - ZP'!B452)),"")</f>
        <v/>
      </c>
      <c r="B448" s="33" t="str">
        <f>IF(LEN('ÚHRADOVÝ KATALOG VZP - ZP'!C452)&gt;0,UPPER(SUBSTITUTE('ÚHRADOVÝ KATALOG VZP - ZP'!C452,CHAR(10)," ")),"")</f>
        <v/>
      </c>
      <c r="C448" s="33" t="str">
        <f>IF(LEN('ÚHRADOVÝ KATALOG VZP - ZP'!D452)&gt;0,UPPER(SUBSTITUTE('ÚHRADOVÝ KATALOG VZP - ZP'!D452,CHAR(10)," ")),"")</f>
        <v/>
      </c>
      <c r="D448" s="33" t="str">
        <f>IF(LEN('ÚHRADOVÝ KATALOG VZP - ZP'!F452)&gt;0,UPPER('ÚHRADOVÝ KATALOG VZP - ZP'!F452),"")</f>
        <v/>
      </c>
      <c r="E448" s="33" t="str">
        <f>IF(LEN('ÚHRADOVÝ KATALOG VZP - ZP'!E452)&gt;0,UPPER('ÚHRADOVÝ KATALOG VZP - ZP'!E452),"")</f>
        <v/>
      </c>
      <c r="F448" s="33" t="str">
        <f>IF(LEN('ÚHRADOVÝ KATALOG VZP - ZP'!G452)&gt;0,UPPER('ÚHRADOVÝ KATALOG VZP - ZP'!G452),"")</f>
        <v/>
      </c>
      <c r="G448" s="33" t="str">
        <f>IF(LEN('ÚHRADOVÝ KATALOG VZP - ZP'!H452)&gt;0,UPPER('ÚHRADOVÝ KATALOG VZP - ZP'!H452),"")</f>
        <v/>
      </c>
      <c r="H448" s="33" t="str">
        <f>IF(LEN('ÚHRADOVÝ KATALOG VZP - ZP'!I452)&gt;0,UPPER('ÚHRADOVÝ KATALOG VZP - ZP'!I452),"")</f>
        <v/>
      </c>
      <c r="I448" s="19" t="str">
        <f>IF(LEN(KL!N448)&gt;0,ROUND(UPPER(KL!N448),2),"")</f>
        <v/>
      </c>
      <c r="J448" s="19" t="str">
        <f>IF('ÚHRADOVÝ KATALOG VZP - ZP'!N452&gt;0,ROUND(UPPER('ÚHRADOVÝ KATALOG VZP - ZP'!N452),2),"")</f>
        <v/>
      </c>
      <c r="K448" s="19"/>
      <c r="L448" s="33"/>
      <c r="M448" s="33"/>
      <c r="N448" s="33"/>
      <c r="O448" s="19"/>
      <c r="P448" s="33"/>
      <c r="Q448" s="33"/>
      <c r="R448" s="33"/>
      <c r="S448" s="33"/>
      <c r="T448" s="33" t="str">
        <f>IF(LEN(KL!P448)&gt;0,UPPER(KL!P448),"")</f>
        <v/>
      </c>
      <c r="U448" s="33"/>
      <c r="V448" s="19"/>
      <c r="W448" s="33" t="str">
        <f>IF(LEN('ÚHRADOVÝ KATALOG VZP - ZP'!Q452)&gt;0,UPPER('ÚHRADOVÝ KATALOG VZP - ZP'!Q452),"")</f>
        <v/>
      </c>
      <c r="X448" s="19"/>
      <c r="Y448" s="19"/>
      <c r="Z448" s="33" t="str">
        <f>IF(LEN('ÚHRADOVÝ KATALOG VZP - ZP'!P452)&gt;0,UPPER('ÚHRADOVÝ KATALOG VZP - ZP'!P452),"")</f>
        <v/>
      </c>
      <c r="AA448" s="33"/>
      <c r="AB448" s="33" t="str">
        <f>IF(LEN('ÚHRADOVÝ KATALOG VZP - ZP'!K452)&gt;0,UPPER('ÚHRADOVÝ KATALOG VZP - ZP'!K452),"")</f>
        <v/>
      </c>
      <c r="AC448" s="19" t="str">
        <f>IF(LEN('ÚHRADOVÝ KATALOG VZP - ZP'!L452)&gt;0,UPPER('ÚHRADOVÝ KATALOG VZP - ZP'!L452),"")</f>
        <v/>
      </c>
      <c r="AD448" s="19" t="str">
        <f>IF(LEN('ÚHRADOVÝ KATALOG VZP - ZP'!J452)&gt;0,UPPER('ÚHRADOVÝ KATALOG VZP - ZP'!J452),"")</f>
        <v/>
      </c>
      <c r="AE448" s="33"/>
      <c r="AF448" s="33"/>
      <c r="AG448" s="33" t="str">
        <f>IF(LEN('ÚHRADOVÝ KATALOG VZP - ZP'!M452)&gt;0,UPPER('ÚHRADOVÝ KATALOG VZP - ZP'!M452),"")</f>
        <v/>
      </c>
      <c r="AH448" s="33"/>
      <c r="AI448" s="33"/>
      <c r="AJ448" s="33"/>
    </row>
    <row r="449" spans="1:36" s="18" customFormat="1" x14ac:dyDescent="0.2">
      <c r="A449" s="33" t="str">
        <f>IF('VZP - KONTROLA'!R453="NE",IF(LEN('ÚHRADOVÝ KATALOG VZP - ZP'!B453)=0,UPPER('ÚHRADOVÝ KATALOG VZP - ZP'!A453),UPPER('ÚHRADOVÝ KATALOG VZP - ZP'!B453)),"")</f>
        <v/>
      </c>
      <c r="B449" s="33" t="str">
        <f>IF(LEN('ÚHRADOVÝ KATALOG VZP - ZP'!C453)&gt;0,UPPER(SUBSTITUTE('ÚHRADOVÝ KATALOG VZP - ZP'!C453,CHAR(10)," ")),"")</f>
        <v/>
      </c>
      <c r="C449" s="33" t="str">
        <f>IF(LEN('ÚHRADOVÝ KATALOG VZP - ZP'!D453)&gt;0,UPPER(SUBSTITUTE('ÚHRADOVÝ KATALOG VZP - ZP'!D453,CHAR(10)," ")),"")</f>
        <v/>
      </c>
      <c r="D449" s="33" t="str">
        <f>IF(LEN('ÚHRADOVÝ KATALOG VZP - ZP'!F453)&gt;0,UPPER('ÚHRADOVÝ KATALOG VZP - ZP'!F453),"")</f>
        <v/>
      </c>
      <c r="E449" s="33" t="str">
        <f>IF(LEN('ÚHRADOVÝ KATALOG VZP - ZP'!E453)&gt;0,UPPER('ÚHRADOVÝ KATALOG VZP - ZP'!E453),"")</f>
        <v/>
      </c>
      <c r="F449" s="33" t="str">
        <f>IF(LEN('ÚHRADOVÝ KATALOG VZP - ZP'!G453)&gt;0,UPPER('ÚHRADOVÝ KATALOG VZP - ZP'!G453),"")</f>
        <v/>
      </c>
      <c r="G449" s="33" t="str">
        <f>IF(LEN('ÚHRADOVÝ KATALOG VZP - ZP'!H453)&gt;0,UPPER('ÚHRADOVÝ KATALOG VZP - ZP'!H453),"")</f>
        <v/>
      </c>
      <c r="H449" s="33" t="str">
        <f>IF(LEN('ÚHRADOVÝ KATALOG VZP - ZP'!I453)&gt;0,UPPER('ÚHRADOVÝ KATALOG VZP - ZP'!I453),"")</f>
        <v/>
      </c>
      <c r="I449" s="19" t="str">
        <f>IF(LEN(KL!N449)&gt;0,ROUND(UPPER(KL!N449),2),"")</f>
        <v/>
      </c>
      <c r="J449" s="19" t="str">
        <f>IF('ÚHRADOVÝ KATALOG VZP - ZP'!N453&gt;0,ROUND(UPPER('ÚHRADOVÝ KATALOG VZP - ZP'!N453),2),"")</f>
        <v/>
      </c>
      <c r="K449" s="19"/>
      <c r="L449" s="33"/>
      <c r="M449" s="33"/>
      <c r="N449" s="33"/>
      <c r="O449" s="19"/>
      <c r="P449" s="33"/>
      <c r="Q449" s="33"/>
      <c r="R449" s="33"/>
      <c r="S449" s="33"/>
      <c r="T449" s="33" t="str">
        <f>IF(LEN(KL!P449)&gt;0,UPPER(KL!P449),"")</f>
        <v/>
      </c>
      <c r="U449" s="33"/>
      <c r="V449" s="19"/>
      <c r="W449" s="33" t="str">
        <f>IF(LEN('ÚHRADOVÝ KATALOG VZP - ZP'!Q453)&gt;0,UPPER('ÚHRADOVÝ KATALOG VZP - ZP'!Q453),"")</f>
        <v/>
      </c>
      <c r="X449" s="19"/>
      <c r="Y449" s="19"/>
      <c r="Z449" s="33" t="str">
        <f>IF(LEN('ÚHRADOVÝ KATALOG VZP - ZP'!P453)&gt;0,UPPER('ÚHRADOVÝ KATALOG VZP - ZP'!P453),"")</f>
        <v/>
      </c>
      <c r="AA449" s="33"/>
      <c r="AB449" s="33" t="str">
        <f>IF(LEN('ÚHRADOVÝ KATALOG VZP - ZP'!K453)&gt;0,UPPER('ÚHRADOVÝ KATALOG VZP - ZP'!K453),"")</f>
        <v/>
      </c>
      <c r="AC449" s="19" t="str">
        <f>IF(LEN('ÚHRADOVÝ KATALOG VZP - ZP'!L453)&gt;0,UPPER('ÚHRADOVÝ KATALOG VZP - ZP'!L453),"")</f>
        <v/>
      </c>
      <c r="AD449" s="19" t="str">
        <f>IF(LEN('ÚHRADOVÝ KATALOG VZP - ZP'!J453)&gt;0,UPPER('ÚHRADOVÝ KATALOG VZP - ZP'!J453),"")</f>
        <v/>
      </c>
      <c r="AE449" s="33"/>
      <c r="AF449" s="33"/>
      <c r="AG449" s="33" t="str">
        <f>IF(LEN('ÚHRADOVÝ KATALOG VZP - ZP'!M453)&gt;0,UPPER('ÚHRADOVÝ KATALOG VZP - ZP'!M453),"")</f>
        <v/>
      </c>
      <c r="AH449" s="33"/>
      <c r="AI449" s="33"/>
      <c r="AJ449" s="33"/>
    </row>
    <row r="450" spans="1:36" s="18" customFormat="1" x14ac:dyDescent="0.2">
      <c r="A450" s="33" t="str">
        <f>IF('VZP - KONTROLA'!R454="NE",IF(LEN('ÚHRADOVÝ KATALOG VZP - ZP'!B454)=0,UPPER('ÚHRADOVÝ KATALOG VZP - ZP'!A454),UPPER('ÚHRADOVÝ KATALOG VZP - ZP'!B454)),"")</f>
        <v/>
      </c>
      <c r="B450" s="33" t="str">
        <f>IF(LEN('ÚHRADOVÝ KATALOG VZP - ZP'!C454)&gt;0,UPPER(SUBSTITUTE('ÚHRADOVÝ KATALOG VZP - ZP'!C454,CHAR(10)," ")),"")</f>
        <v/>
      </c>
      <c r="C450" s="33" t="str">
        <f>IF(LEN('ÚHRADOVÝ KATALOG VZP - ZP'!D454)&gt;0,UPPER(SUBSTITUTE('ÚHRADOVÝ KATALOG VZP - ZP'!D454,CHAR(10)," ")),"")</f>
        <v/>
      </c>
      <c r="D450" s="33" t="str">
        <f>IF(LEN('ÚHRADOVÝ KATALOG VZP - ZP'!F454)&gt;0,UPPER('ÚHRADOVÝ KATALOG VZP - ZP'!F454),"")</f>
        <v/>
      </c>
      <c r="E450" s="33" t="str">
        <f>IF(LEN('ÚHRADOVÝ KATALOG VZP - ZP'!E454)&gt;0,UPPER('ÚHRADOVÝ KATALOG VZP - ZP'!E454),"")</f>
        <v/>
      </c>
      <c r="F450" s="33" t="str">
        <f>IF(LEN('ÚHRADOVÝ KATALOG VZP - ZP'!G454)&gt;0,UPPER('ÚHRADOVÝ KATALOG VZP - ZP'!G454),"")</f>
        <v/>
      </c>
      <c r="G450" s="33" t="str">
        <f>IF(LEN('ÚHRADOVÝ KATALOG VZP - ZP'!H454)&gt;0,UPPER('ÚHRADOVÝ KATALOG VZP - ZP'!H454),"")</f>
        <v/>
      </c>
      <c r="H450" s="33" t="str">
        <f>IF(LEN('ÚHRADOVÝ KATALOG VZP - ZP'!I454)&gt;0,UPPER('ÚHRADOVÝ KATALOG VZP - ZP'!I454),"")</f>
        <v/>
      </c>
      <c r="I450" s="19" t="str">
        <f>IF(LEN(KL!N450)&gt;0,ROUND(UPPER(KL!N450),2),"")</f>
        <v/>
      </c>
      <c r="J450" s="19" t="str">
        <f>IF('ÚHRADOVÝ KATALOG VZP - ZP'!N454&gt;0,ROUND(UPPER('ÚHRADOVÝ KATALOG VZP - ZP'!N454),2),"")</f>
        <v/>
      </c>
      <c r="K450" s="19"/>
      <c r="L450" s="33"/>
      <c r="M450" s="33"/>
      <c r="N450" s="33"/>
      <c r="O450" s="19"/>
      <c r="P450" s="33"/>
      <c r="Q450" s="33"/>
      <c r="R450" s="33"/>
      <c r="S450" s="33"/>
      <c r="T450" s="33" t="str">
        <f>IF(LEN(KL!P450)&gt;0,UPPER(KL!P450),"")</f>
        <v/>
      </c>
      <c r="U450" s="33"/>
      <c r="V450" s="19"/>
      <c r="W450" s="33" t="str">
        <f>IF(LEN('ÚHRADOVÝ KATALOG VZP - ZP'!Q454)&gt;0,UPPER('ÚHRADOVÝ KATALOG VZP - ZP'!Q454),"")</f>
        <v/>
      </c>
      <c r="X450" s="19"/>
      <c r="Y450" s="19"/>
      <c r="Z450" s="33" t="str">
        <f>IF(LEN('ÚHRADOVÝ KATALOG VZP - ZP'!P454)&gt;0,UPPER('ÚHRADOVÝ KATALOG VZP - ZP'!P454),"")</f>
        <v/>
      </c>
      <c r="AA450" s="33"/>
      <c r="AB450" s="33" t="str">
        <f>IF(LEN('ÚHRADOVÝ KATALOG VZP - ZP'!K454)&gt;0,UPPER('ÚHRADOVÝ KATALOG VZP - ZP'!K454),"")</f>
        <v/>
      </c>
      <c r="AC450" s="19" t="str">
        <f>IF(LEN('ÚHRADOVÝ KATALOG VZP - ZP'!L454)&gt;0,UPPER('ÚHRADOVÝ KATALOG VZP - ZP'!L454),"")</f>
        <v/>
      </c>
      <c r="AD450" s="19" t="str">
        <f>IF(LEN('ÚHRADOVÝ KATALOG VZP - ZP'!J454)&gt;0,UPPER('ÚHRADOVÝ KATALOG VZP - ZP'!J454),"")</f>
        <v/>
      </c>
      <c r="AE450" s="33"/>
      <c r="AF450" s="33"/>
      <c r="AG450" s="33" t="str">
        <f>IF(LEN('ÚHRADOVÝ KATALOG VZP - ZP'!M454)&gt;0,UPPER('ÚHRADOVÝ KATALOG VZP - ZP'!M454),"")</f>
        <v/>
      </c>
      <c r="AH450" s="33"/>
      <c r="AI450" s="33"/>
      <c r="AJ450" s="33"/>
    </row>
    <row r="451" spans="1:36" s="18" customFormat="1" x14ac:dyDescent="0.2">
      <c r="A451" s="33" t="str">
        <f>IF('VZP - KONTROLA'!R455="NE",IF(LEN('ÚHRADOVÝ KATALOG VZP - ZP'!B455)=0,UPPER('ÚHRADOVÝ KATALOG VZP - ZP'!A455),UPPER('ÚHRADOVÝ KATALOG VZP - ZP'!B455)),"")</f>
        <v/>
      </c>
      <c r="B451" s="33" t="str">
        <f>IF(LEN('ÚHRADOVÝ KATALOG VZP - ZP'!C455)&gt;0,UPPER(SUBSTITUTE('ÚHRADOVÝ KATALOG VZP - ZP'!C455,CHAR(10)," ")),"")</f>
        <v/>
      </c>
      <c r="C451" s="33" t="str">
        <f>IF(LEN('ÚHRADOVÝ KATALOG VZP - ZP'!D455)&gt;0,UPPER(SUBSTITUTE('ÚHRADOVÝ KATALOG VZP - ZP'!D455,CHAR(10)," ")),"")</f>
        <v/>
      </c>
      <c r="D451" s="33" t="str">
        <f>IF(LEN('ÚHRADOVÝ KATALOG VZP - ZP'!F455)&gt;0,UPPER('ÚHRADOVÝ KATALOG VZP - ZP'!F455),"")</f>
        <v/>
      </c>
      <c r="E451" s="33" t="str">
        <f>IF(LEN('ÚHRADOVÝ KATALOG VZP - ZP'!E455)&gt;0,UPPER('ÚHRADOVÝ KATALOG VZP - ZP'!E455),"")</f>
        <v/>
      </c>
      <c r="F451" s="33" t="str">
        <f>IF(LEN('ÚHRADOVÝ KATALOG VZP - ZP'!G455)&gt;0,UPPER('ÚHRADOVÝ KATALOG VZP - ZP'!G455),"")</f>
        <v/>
      </c>
      <c r="G451" s="33" t="str">
        <f>IF(LEN('ÚHRADOVÝ KATALOG VZP - ZP'!H455)&gt;0,UPPER('ÚHRADOVÝ KATALOG VZP - ZP'!H455),"")</f>
        <v/>
      </c>
      <c r="H451" s="33" t="str">
        <f>IF(LEN('ÚHRADOVÝ KATALOG VZP - ZP'!I455)&gt;0,UPPER('ÚHRADOVÝ KATALOG VZP - ZP'!I455),"")</f>
        <v/>
      </c>
      <c r="I451" s="19" t="str">
        <f>IF(LEN(KL!N451)&gt;0,ROUND(UPPER(KL!N451),2),"")</f>
        <v/>
      </c>
      <c r="J451" s="19" t="str">
        <f>IF('ÚHRADOVÝ KATALOG VZP - ZP'!N455&gt;0,ROUND(UPPER('ÚHRADOVÝ KATALOG VZP - ZP'!N455),2),"")</f>
        <v/>
      </c>
      <c r="K451" s="19"/>
      <c r="L451" s="33"/>
      <c r="M451" s="33"/>
      <c r="N451" s="33"/>
      <c r="O451" s="19"/>
      <c r="P451" s="33"/>
      <c r="Q451" s="33"/>
      <c r="R451" s="33"/>
      <c r="S451" s="33"/>
      <c r="T451" s="33" t="str">
        <f>IF(LEN(KL!P451)&gt;0,UPPER(KL!P451),"")</f>
        <v/>
      </c>
      <c r="U451" s="33"/>
      <c r="V451" s="19"/>
      <c r="W451" s="33" t="str">
        <f>IF(LEN('ÚHRADOVÝ KATALOG VZP - ZP'!Q455)&gt;0,UPPER('ÚHRADOVÝ KATALOG VZP - ZP'!Q455),"")</f>
        <v/>
      </c>
      <c r="X451" s="19"/>
      <c r="Y451" s="19"/>
      <c r="Z451" s="33" t="str">
        <f>IF(LEN('ÚHRADOVÝ KATALOG VZP - ZP'!P455)&gt;0,UPPER('ÚHRADOVÝ KATALOG VZP - ZP'!P455),"")</f>
        <v/>
      </c>
      <c r="AA451" s="33"/>
      <c r="AB451" s="33" t="str">
        <f>IF(LEN('ÚHRADOVÝ KATALOG VZP - ZP'!K455)&gt;0,UPPER('ÚHRADOVÝ KATALOG VZP - ZP'!K455),"")</f>
        <v/>
      </c>
      <c r="AC451" s="19" t="str">
        <f>IF(LEN('ÚHRADOVÝ KATALOG VZP - ZP'!L455)&gt;0,UPPER('ÚHRADOVÝ KATALOG VZP - ZP'!L455),"")</f>
        <v/>
      </c>
      <c r="AD451" s="19" t="str">
        <f>IF(LEN('ÚHRADOVÝ KATALOG VZP - ZP'!J455)&gt;0,UPPER('ÚHRADOVÝ KATALOG VZP - ZP'!J455),"")</f>
        <v/>
      </c>
      <c r="AE451" s="33"/>
      <c r="AF451" s="33"/>
      <c r="AG451" s="33" t="str">
        <f>IF(LEN('ÚHRADOVÝ KATALOG VZP - ZP'!M455)&gt;0,UPPER('ÚHRADOVÝ KATALOG VZP - ZP'!M455),"")</f>
        <v/>
      </c>
      <c r="AH451" s="33"/>
      <c r="AI451" s="33"/>
      <c r="AJ451" s="33"/>
    </row>
    <row r="452" spans="1:36" s="18" customFormat="1" x14ac:dyDescent="0.2">
      <c r="A452" s="33" t="str">
        <f>IF('VZP - KONTROLA'!R456="NE",IF(LEN('ÚHRADOVÝ KATALOG VZP - ZP'!B456)=0,UPPER('ÚHRADOVÝ KATALOG VZP - ZP'!A456),UPPER('ÚHRADOVÝ KATALOG VZP - ZP'!B456)),"")</f>
        <v/>
      </c>
      <c r="B452" s="33" t="str">
        <f>IF(LEN('ÚHRADOVÝ KATALOG VZP - ZP'!C456)&gt;0,UPPER(SUBSTITUTE('ÚHRADOVÝ KATALOG VZP - ZP'!C456,CHAR(10)," ")),"")</f>
        <v/>
      </c>
      <c r="C452" s="33" t="str">
        <f>IF(LEN('ÚHRADOVÝ KATALOG VZP - ZP'!D456)&gt;0,UPPER(SUBSTITUTE('ÚHRADOVÝ KATALOG VZP - ZP'!D456,CHAR(10)," ")),"")</f>
        <v/>
      </c>
      <c r="D452" s="33" t="str">
        <f>IF(LEN('ÚHRADOVÝ KATALOG VZP - ZP'!F456)&gt;0,UPPER('ÚHRADOVÝ KATALOG VZP - ZP'!F456),"")</f>
        <v/>
      </c>
      <c r="E452" s="33" t="str">
        <f>IF(LEN('ÚHRADOVÝ KATALOG VZP - ZP'!E456)&gt;0,UPPER('ÚHRADOVÝ KATALOG VZP - ZP'!E456),"")</f>
        <v/>
      </c>
      <c r="F452" s="33" t="str">
        <f>IF(LEN('ÚHRADOVÝ KATALOG VZP - ZP'!G456)&gt;0,UPPER('ÚHRADOVÝ KATALOG VZP - ZP'!G456),"")</f>
        <v/>
      </c>
      <c r="G452" s="33" t="str">
        <f>IF(LEN('ÚHRADOVÝ KATALOG VZP - ZP'!H456)&gt;0,UPPER('ÚHRADOVÝ KATALOG VZP - ZP'!H456),"")</f>
        <v/>
      </c>
      <c r="H452" s="33" t="str">
        <f>IF(LEN('ÚHRADOVÝ KATALOG VZP - ZP'!I456)&gt;0,UPPER('ÚHRADOVÝ KATALOG VZP - ZP'!I456),"")</f>
        <v/>
      </c>
      <c r="I452" s="19" t="str">
        <f>IF(LEN(KL!N452)&gt;0,ROUND(UPPER(KL!N452),2),"")</f>
        <v/>
      </c>
      <c r="J452" s="19" t="str">
        <f>IF('ÚHRADOVÝ KATALOG VZP - ZP'!N456&gt;0,ROUND(UPPER('ÚHRADOVÝ KATALOG VZP - ZP'!N456),2),"")</f>
        <v/>
      </c>
      <c r="K452" s="19"/>
      <c r="L452" s="33"/>
      <c r="M452" s="33"/>
      <c r="N452" s="33"/>
      <c r="O452" s="19"/>
      <c r="P452" s="33"/>
      <c r="Q452" s="33"/>
      <c r="R452" s="33"/>
      <c r="S452" s="33"/>
      <c r="T452" s="33" t="str">
        <f>IF(LEN(KL!P452)&gt;0,UPPER(KL!P452),"")</f>
        <v/>
      </c>
      <c r="U452" s="33"/>
      <c r="V452" s="19"/>
      <c r="W452" s="33" t="str">
        <f>IF(LEN('ÚHRADOVÝ KATALOG VZP - ZP'!Q456)&gt;0,UPPER('ÚHRADOVÝ KATALOG VZP - ZP'!Q456),"")</f>
        <v/>
      </c>
      <c r="X452" s="19"/>
      <c r="Y452" s="19"/>
      <c r="Z452" s="33" t="str">
        <f>IF(LEN('ÚHRADOVÝ KATALOG VZP - ZP'!P456)&gt;0,UPPER('ÚHRADOVÝ KATALOG VZP - ZP'!P456),"")</f>
        <v/>
      </c>
      <c r="AA452" s="33"/>
      <c r="AB452" s="33" t="str">
        <f>IF(LEN('ÚHRADOVÝ KATALOG VZP - ZP'!K456)&gt;0,UPPER('ÚHRADOVÝ KATALOG VZP - ZP'!K456),"")</f>
        <v/>
      </c>
      <c r="AC452" s="19" t="str">
        <f>IF(LEN('ÚHRADOVÝ KATALOG VZP - ZP'!L456)&gt;0,UPPER('ÚHRADOVÝ KATALOG VZP - ZP'!L456),"")</f>
        <v/>
      </c>
      <c r="AD452" s="19" t="str">
        <f>IF(LEN('ÚHRADOVÝ KATALOG VZP - ZP'!J456)&gt;0,UPPER('ÚHRADOVÝ KATALOG VZP - ZP'!J456),"")</f>
        <v/>
      </c>
      <c r="AE452" s="33"/>
      <c r="AF452" s="33"/>
      <c r="AG452" s="33" t="str">
        <f>IF(LEN('ÚHRADOVÝ KATALOG VZP - ZP'!M456)&gt;0,UPPER('ÚHRADOVÝ KATALOG VZP - ZP'!M456),"")</f>
        <v/>
      </c>
      <c r="AH452" s="33"/>
      <c r="AI452" s="33"/>
      <c r="AJ452" s="33"/>
    </row>
    <row r="453" spans="1:36" s="18" customFormat="1" x14ac:dyDescent="0.2">
      <c r="A453" s="33" t="str">
        <f>IF('VZP - KONTROLA'!R457="NE",IF(LEN('ÚHRADOVÝ KATALOG VZP - ZP'!B457)=0,UPPER('ÚHRADOVÝ KATALOG VZP - ZP'!A457),UPPER('ÚHRADOVÝ KATALOG VZP - ZP'!B457)),"")</f>
        <v/>
      </c>
      <c r="B453" s="33" t="str">
        <f>IF(LEN('ÚHRADOVÝ KATALOG VZP - ZP'!C457)&gt;0,UPPER(SUBSTITUTE('ÚHRADOVÝ KATALOG VZP - ZP'!C457,CHAR(10)," ")),"")</f>
        <v/>
      </c>
      <c r="C453" s="33" t="str">
        <f>IF(LEN('ÚHRADOVÝ KATALOG VZP - ZP'!D457)&gt;0,UPPER(SUBSTITUTE('ÚHRADOVÝ KATALOG VZP - ZP'!D457,CHAR(10)," ")),"")</f>
        <v/>
      </c>
      <c r="D453" s="33" t="str">
        <f>IF(LEN('ÚHRADOVÝ KATALOG VZP - ZP'!F457)&gt;0,UPPER('ÚHRADOVÝ KATALOG VZP - ZP'!F457),"")</f>
        <v/>
      </c>
      <c r="E453" s="33" t="str">
        <f>IF(LEN('ÚHRADOVÝ KATALOG VZP - ZP'!E457)&gt;0,UPPER('ÚHRADOVÝ KATALOG VZP - ZP'!E457),"")</f>
        <v/>
      </c>
      <c r="F453" s="33" t="str">
        <f>IF(LEN('ÚHRADOVÝ KATALOG VZP - ZP'!G457)&gt;0,UPPER('ÚHRADOVÝ KATALOG VZP - ZP'!G457),"")</f>
        <v/>
      </c>
      <c r="G453" s="33" t="str">
        <f>IF(LEN('ÚHRADOVÝ KATALOG VZP - ZP'!H457)&gt;0,UPPER('ÚHRADOVÝ KATALOG VZP - ZP'!H457),"")</f>
        <v/>
      </c>
      <c r="H453" s="33" t="str">
        <f>IF(LEN('ÚHRADOVÝ KATALOG VZP - ZP'!I457)&gt;0,UPPER('ÚHRADOVÝ KATALOG VZP - ZP'!I457),"")</f>
        <v/>
      </c>
      <c r="I453" s="19" t="str">
        <f>IF(LEN(KL!N453)&gt;0,ROUND(UPPER(KL!N453),2),"")</f>
        <v/>
      </c>
      <c r="J453" s="19" t="str">
        <f>IF('ÚHRADOVÝ KATALOG VZP - ZP'!N457&gt;0,ROUND(UPPER('ÚHRADOVÝ KATALOG VZP - ZP'!N457),2),"")</f>
        <v/>
      </c>
      <c r="K453" s="19"/>
      <c r="L453" s="33"/>
      <c r="M453" s="33"/>
      <c r="N453" s="33"/>
      <c r="O453" s="19"/>
      <c r="P453" s="33"/>
      <c r="Q453" s="33"/>
      <c r="R453" s="33"/>
      <c r="S453" s="33"/>
      <c r="T453" s="33" t="str">
        <f>IF(LEN(KL!P453)&gt;0,UPPER(KL!P453),"")</f>
        <v/>
      </c>
      <c r="U453" s="33"/>
      <c r="V453" s="19"/>
      <c r="W453" s="33" t="str">
        <f>IF(LEN('ÚHRADOVÝ KATALOG VZP - ZP'!Q457)&gt;0,UPPER('ÚHRADOVÝ KATALOG VZP - ZP'!Q457),"")</f>
        <v/>
      </c>
      <c r="X453" s="19"/>
      <c r="Y453" s="19"/>
      <c r="Z453" s="33" t="str">
        <f>IF(LEN('ÚHRADOVÝ KATALOG VZP - ZP'!P457)&gt;0,UPPER('ÚHRADOVÝ KATALOG VZP - ZP'!P457),"")</f>
        <v/>
      </c>
      <c r="AA453" s="33"/>
      <c r="AB453" s="33" t="str">
        <f>IF(LEN('ÚHRADOVÝ KATALOG VZP - ZP'!K457)&gt;0,UPPER('ÚHRADOVÝ KATALOG VZP - ZP'!K457),"")</f>
        <v/>
      </c>
      <c r="AC453" s="19" t="str">
        <f>IF(LEN('ÚHRADOVÝ KATALOG VZP - ZP'!L457)&gt;0,UPPER('ÚHRADOVÝ KATALOG VZP - ZP'!L457),"")</f>
        <v/>
      </c>
      <c r="AD453" s="19" t="str">
        <f>IF(LEN('ÚHRADOVÝ KATALOG VZP - ZP'!J457)&gt;0,UPPER('ÚHRADOVÝ KATALOG VZP - ZP'!J457),"")</f>
        <v/>
      </c>
      <c r="AE453" s="33"/>
      <c r="AF453" s="33"/>
      <c r="AG453" s="33" t="str">
        <f>IF(LEN('ÚHRADOVÝ KATALOG VZP - ZP'!M457)&gt;0,UPPER('ÚHRADOVÝ KATALOG VZP - ZP'!M457),"")</f>
        <v/>
      </c>
      <c r="AH453" s="33"/>
      <c r="AI453" s="33"/>
      <c r="AJ453" s="33"/>
    </row>
    <row r="454" spans="1:36" s="18" customFormat="1" x14ac:dyDescent="0.2">
      <c r="A454" s="33" t="str">
        <f>IF('VZP - KONTROLA'!R458="NE",IF(LEN('ÚHRADOVÝ KATALOG VZP - ZP'!B458)=0,UPPER('ÚHRADOVÝ KATALOG VZP - ZP'!A458),UPPER('ÚHRADOVÝ KATALOG VZP - ZP'!B458)),"")</f>
        <v/>
      </c>
      <c r="B454" s="33" t="str">
        <f>IF(LEN('ÚHRADOVÝ KATALOG VZP - ZP'!C458)&gt;0,UPPER(SUBSTITUTE('ÚHRADOVÝ KATALOG VZP - ZP'!C458,CHAR(10)," ")),"")</f>
        <v/>
      </c>
      <c r="C454" s="33" t="str">
        <f>IF(LEN('ÚHRADOVÝ KATALOG VZP - ZP'!D458)&gt;0,UPPER(SUBSTITUTE('ÚHRADOVÝ KATALOG VZP - ZP'!D458,CHAR(10)," ")),"")</f>
        <v/>
      </c>
      <c r="D454" s="33" t="str">
        <f>IF(LEN('ÚHRADOVÝ KATALOG VZP - ZP'!F458)&gt;0,UPPER('ÚHRADOVÝ KATALOG VZP - ZP'!F458),"")</f>
        <v/>
      </c>
      <c r="E454" s="33" t="str">
        <f>IF(LEN('ÚHRADOVÝ KATALOG VZP - ZP'!E458)&gt;0,UPPER('ÚHRADOVÝ KATALOG VZP - ZP'!E458),"")</f>
        <v/>
      </c>
      <c r="F454" s="33" t="str">
        <f>IF(LEN('ÚHRADOVÝ KATALOG VZP - ZP'!G458)&gt;0,UPPER('ÚHRADOVÝ KATALOG VZP - ZP'!G458),"")</f>
        <v/>
      </c>
      <c r="G454" s="33" t="str">
        <f>IF(LEN('ÚHRADOVÝ KATALOG VZP - ZP'!H458)&gt;0,UPPER('ÚHRADOVÝ KATALOG VZP - ZP'!H458),"")</f>
        <v/>
      </c>
      <c r="H454" s="33" t="str">
        <f>IF(LEN('ÚHRADOVÝ KATALOG VZP - ZP'!I458)&gt;0,UPPER('ÚHRADOVÝ KATALOG VZP - ZP'!I458),"")</f>
        <v/>
      </c>
      <c r="I454" s="19" t="str">
        <f>IF(LEN(KL!N454)&gt;0,ROUND(UPPER(KL!N454),2),"")</f>
        <v/>
      </c>
      <c r="J454" s="19" t="str">
        <f>IF('ÚHRADOVÝ KATALOG VZP - ZP'!N458&gt;0,ROUND(UPPER('ÚHRADOVÝ KATALOG VZP - ZP'!N458),2),"")</f>
        <v/>
      </c>
      <c r="K454" s="19"/>
      <c r="L454" s="33"/>
      <c r="M454" s="33"/>
      <c r="N454" s="33"/>
      <c r="O454" s="19"/>
      <c r="P454" s="33"/>
      <c r="Q454" s="33"/>
      <c r="R454" s="33"/>
      <c r="S454" s="33"/>
      <c r="T454" s="33" t="str">
        <f>IF(LEN(KL!P454)&gt;0,UPPER(KL!P454),"")</f>
        <v/>
      </c>
      <c r="U454" s="33"/>
      <c r="V454" s="19"/>
      <c r="W454" s="33" t="str">
        <f>IF(LEN('ÚHRADOVÝ KATALOG VZP - ZP'!Q458)&gt;0,UPPER('ÚHRADOVÝ KATALOG VZP - ZP'!Q458),"")</f>
        <v/>
      </c>
      <c r="X454" s="19"/>
      <c r="Y454" s="19"/>
      <c r="Z454" s="33" t="str">
        <f>IF(LEN('ÚHRADOVÝ KATALOG VZP - ZP'!P458)&gt;0,UPPER('ÚHRADOVÝ KATALOG VZP - ZP'!P458),"")</f>
        <v/>
      </c>
      <c r="AA454" s="33"/>
      <c r="AB454" s="33" t="str">
        <f>IF(LEN('ÚHRADOVÝ KATALOG VZP - ZP'!K458)&gt;0,UPPER('ÚHRADOVÝ KATALOG VZP - ZP'!K458),"")</f>
        <v/>
      </c>
      <c r="AC454" s="19" t="str">
        <f>IF(LEN('ÚHRADOVÝ KATALOG VZP - ZP'!L458)&gt;0,UPPER('ÚHRADOVÝ KATALOG VZP - ZP'!L458),"")</f>
        <v/>
      </c>
      <c r="AD454" s="19" t="str">
        <f>IF(LEN('ÚHRADOVÝ KATALOG VZP - ZP'!J458)&gt;0,UPPER('ÚHRADOVÝ KATALOG VZP - ZP'!J458),"")</f>
        <v/>
      </c>
      <c r="AE454" s="33"/>
      <c r="AF454" s="33"/>
      <c r="AG454" s="33" t="str">
        <f>IF(LEN('ÚHRADOVÝ KATALOG VZP - ZP'!M458)&gt;0,UPPER('ÚHRADOVÝ KATALOG VZP - ZP'!M458),"")</f>
        <v/>
      </c>
      <c r="AH454" s="33"/>
      <c r="AI454" s="33"/>
      <c r="AJ454" s="33"/>
    </row>
    <row r="455" spans="1:36" s="18" customFormat="1" x14ac:dyDescent="0.2">
      <c r="A455" s="33" t="str">
        <f>IF('VZP - KONTROLA'!R459="NE",IF(LEN('ÚHRADOVÝ KATALOG VZP - ZP'!B459)=0,UPPER('ÚHRADOVÝ KATALOG VZP - ZP'!A459),UPPER('ÚHRADOVÝ KATALOG VZP - ZP'!B459)),"")</f>
        <v/>
      </c>
      <c r="B455" s="33" t="str">
        <f>IF(LEN('ÚHRADOVÝ KATALOG VZP - ZP'!C459)&gt;0,UPPER(SUBSTITUTE('ÚHRADOVÝ KATALOG VZP - ZP'!C459,CHAR(10)," ")),"")</f>
        <v/>
      </c>
      <c r="C455" s="33" t="str">
        <f>IF(LEN('ÚHRADOVÝ KATALOG VZP - ZP'!D459)&gt;0,UPPER(SUBSTITUTE('ÚHRADOVÝ KATALOG VZP - ZP'!D459,CHAR(10)," ")),"")</f>
        <v/>
      </c>
      <c r="D455" s="33" t="str">
        <f>IF(LEN('ÚHRADOVÝ KATALOG VZP - ZP'!F459)&gt;0,UPPER('ÚHRADOVÝ KATALOG VZP - ZP'!F459),"")</f>
        <v/>
      </c>
      <c r="E455" s="33" t="str">
        <f>IF(LEN('ÚHRADOVÝ KATALOG VZP - ZP'!E459)&gt;0,UPPER('ÚHRADOVÝ KATALOG VZP - ZP'!E459),"")</f>
        <v/>
      </c>
      <c r="F455" s="33" t="str">
        <f>IF(LEN('ÚHRADOVÝ KATALOG VZP - ZP'!G459)&gt;0,UPPER('ÚHRADOVÝ KATALOG VZP - ZP'!G459),"")</f>
        <v/>
      </c>
      <c r="G455" s="33" t="str">
        <f>IF(LEN('ÚHRADOVÝ KATALOG VZP - ZP'!H459)&gt;0,UPPER('ÚHRADOVÝ KATALOG VZP - ZP'!H459),"")</f>
        <v/>
      </c>
      <c r="H455" s="33" t="str">
        <f>IF(LEN('ÚHRADOVÝ KATALOG VZP - ZP'!I459)&gt;0,UPPER('ÚHRADOVÝ KATALOG VZP - ZP'!I459),"")</f>
        <v/>
      </c>
      <c r="I455" s="19" t="str">
        <f>IF(LEN(KL!N455)&gt;0,ROUND(UPPER(KL!N455),2),"")</f>
        <v/>
      </c>
      <c r="J455" s="19" t="str">
        <f>IF('ÚHRADOVÝ KATALOG VZP - ZP'!N459&gt;0,ROUND(UPPER('ÚHRADOVÝ KATALOG VZP - ZP'!N459),2),"")</f>
        <v/>
      </c>
      <c r="K455" s="19"/>
      <c r="L455" s="33"/>
      <c r="M455" s="33"/>
      <c r="N455" s="33"/>
      <c r="O455" s="19"/>
      <c r="P455" s="33"/>
      <c r="Q455" s="33"/>
      <c r="R455" s="33"/>
      <c r="S455" s="33"/>
      <c r="T455" s="33" t="str">
        <f>IF(LEN(KL!P455)&gt;0,UPPER(KL!P455),"")</f>
        <v/>
      </c>
      <c r="U455" s="33"/>
      <c r="V455" s="19"/>
      <c r="W455" s="33" t="str">
        <f>IF(LEN('ÚHRADOVÝ KATALOG VZP - ZP'!Q459)&gt;0,UPPER('ÚHRADOVÝ KATALOG VZP - ZP'!Q459),"")</f>
        <v/>
      </c>
      <c r="X455" s="19"/>
      <c r="Y455" s="19"/>
      <c r="Z455" s="33" t="str">
        <f>IF(LEN('ÚHRADOVÝ KATALOG VZP - ZP'!P459)&gt;0,UPPER('ÚHRADOVÝ KATALOG VZP - ZP'!P459),"")</f>
        <v/>
      </c>
      <c r="AA455" s="33"/>
      <c r="AB455" s="33" t="str">
        <f>IF(LEN('ÚHRADOVÝ KATALOG VZP - ZP'!K459)&gt;0,UPPER('ÚHRADOVÝ KATALOG VZP - ZP'!K459),"")</f>
        <v/>
      </c>
      <c r="AC455" s="19" t="str">
        <f>IF(LEN('ÚHRADOVÝ KATALOG VZP - ZP'!L459)&gt;0,UPPER('ÚHRADOVÝ KATALOG VZP - ZP'!L459),"")</f>
        <v/>
      </c>
      <c r="AD455" s="19" t="str">
        <f>IF(LEN('ÚHRADOVÝ KATALOG VZP - ZP'!J459)&gt;0,UPPER('ÚHRADOVÝ KATALOG VZP - ZP'!J459),"")</f>
        <v/>
      </c>
      <c r="AE455" s="33"/>
      <c r="AF455" s="33"/>
      <c r="AG455" s="33" t="str">
        <f>IF(LEN('ÚHRADOVÝ KATALOG VZP - ZP'!M459)&gt;0,UPPER('ÚHRADOVÝ KATALOG VZP - ZP'!M459),"")</f>
        <v/>
      </c>
      <c r="AH455" s="33"/>
      <c r="AI455" s="33"/>
      <c r="AJ455" s="33"/>
    </row>
    <row r="456" spans="1:36" s="18" customFormat="1" x14ac:dyDescent="0.2">
      <c r="A456" s="33" t="str">
        <f>IF('VZP - KONTROLA'!R460="NE",IF(LEN('ÚHRADOVÝ KATALOG VZP - ZP'!B460)=0,UPPER('ÚHRADOVÝ KATALOG VZP - ZP'!A460),UPPER('ÚHRADOVÝ KATALOG VZP - ZP'!B460)),"")</f>
        <v/>
      </c>
      <c r="B456" s="33" t="str">
        <f>IF(LEN('ÚHRADOVÝ KATALOG VZP - ZP'!C460)&gt;0,UPPER(SUBSTITUTE('ÚHRADOVÝ KATALOG VZP - ZP'!C460,CHAR(10)," ")),"")</f>
        <v/>
      </c>
      <c r="C456" s="33" t="str">
        <f>IF(LEN('ÚHRADOVÝ KATALOG VZP - ZP'!D460)&gt;0,UPPER(SUBSTITUTE('ÚHRADOVÝ KATALOG VZP - ZP'!D460,CHAR(10)," ")),"")</f>
        <v/>
      </c>
      <c r="D456" s="33" t="str">
        <f>IF(LEN('ÚHRADOVÝ KATALOG VZP - ZP'!F460)&gt;0,UPPER('ÚHRADOVÝ KATALOG VZP - ZP'!F460),"")</f>
        <v/>
      </c>
      <c r="E456" s="33" t="str">
        <f>IF(LEN('ÚHRADOVÝ KATALOG VZP - ZP'!E460)&gt;0,UPPER('ÚHRADOVÝ KATALOG VZP - ZP'!E460),"")</f>
        <v/>
      </c>
      <c r="F456" s="33" t="str">
        <f>IF(LEN('ÚHRADOVÝ KATALOG VZP - ZP'!G460)&gt;0,UPPER('ÚHRADOVÝ KATALOG VZP - ZP'!G460),"")</f>
        <v/>
      </c>
      <c r="G456" s="33" t="str">
        <f>IF(LEN('ÚHRADOVÝ KATALOG VZP - ZP'!H460)&gt;0,UPPER('ÚHRADOVÝ KATALOG VZP - ZP'!H460),"")</f>
        <v/>
      </c>
      <c r="H456" s="33" t="str">
        <f>IF(LEN('ÚHRADOVÝ KATALOG VZP - ZP'!I460)&gt;0,UPPER('ÚHRADOVÝ KATALOG VZP - ZP'!I460),"")</f>
        <v/>
      </c>
      <c r="I456" s="19" t="str">
        <f>IF(LEN(KL!N456)&gt;0,ROUND(UPPER(KL!N456),2),"")</f>
        <v/>
      </c>
      <c r="J456" s="19" t="str">
        <f>IF('ÚHRADOVÝ KATALOG VZP - ZP'!N460&gt;0,ROUND(UPPER('ÚHRADOVÝ KATALOG VZP - ZP'!N460),2),"")</f>
        <v/>
      </c>
      <c r="K456" s="19"/>
      <c r="L456" s="33"/>
      <c r="M456" s="33"/>
      <c r="N456" s="33"/>
      <c r="O456" s="19"/>
      <c r="P456" s="33"/>
      <c r="Q456" s="33"/>
      <c r="R456" s="33"/>
      <c r="S456" s="33"/>
      <c r="T456" s="33" t="str">
        <f>IF(LEN(KL!P456)&gt;0,UPPER(KL!P456),"")</f>
        <v/>
      </c>
      <c r="U456" s="33"/>
      <c r="V456" s="19"/>
      <c r="W456" s="33" t="str">
        <f>IF(LEN('ÚHRADOVÝ KATALOG VZP - ZP'!Q460)&gt;0,UPPER('ÚHRADOVÝ KATALOG VZP - ZP'!Q460),"")</f>
        <v/>
      </c>
      <c r="X456" s="19"/>
      <c r="Y456" s="19"/>
      <c r="Z456" s="33" t="str">
        <f>IF(LEN('ÚHRADOVÝ KATALOG VZP - ZP'!P460)&gt;0,UPPER('ÚHRADOVÝ KATALOG VZP - ZP'!P460),"")</f>
        <v/>
      </c>
      <c r="AA456" s="33"/>
      <c r="AB456" s="33" t="str">
        <f>IF(LEN('ÚHRADOVÝ KATALOG VZP - ZP'!K460)&gt;0,UPPER('ÚHRADOVÝ KATALOG VZP - ZP'!K460),"")</f>
        <v/>
      </c>
      <c r="AC456" s="19" t="str">
        <f>IF(LEN('ÚHRADOVÝ KATALOG VZP - ZP'!L460)&gt;0,UPPER('ÚHRADOVÝ KATALOG VZP - ZP'!L460),"")</f>
        <v/>
      </c>
      <c r="AD456" s="19" t="str">
        <f>IF(LEN('ÚHRADOVÝ KATALOG VZP - ZP'!J460)&gt;0,UPPER('ÚHRADOVÝ KATALOG VZP - ZP'!J460),"")</f>
        <v/>
      </c>
      <c r="AE456" s="33"/>
      <c r="AF456" s="33"/>
      <c r="AG456" s="33" t="str">
        <f>IF(LEN('ÚHRADOVÝ KATALOG VZP - ZP'!M460)&gt;0,UPPER('ÚHRADOVÝ KATALOG VZP - ZP'!M460),"")</f>
        <v/>
      </c>
      <c r="AH456" s="33"/>
      <c r="AI456" s="33"/>
      <c r="AJ456" s="33"/>
    </row>
    <row r="457" spans="1:36" s="18" customFormat="1" x14ac:dyDescent="0.2">
      <c r="A457" s="33" t="str">
        <f>IF('VZP - KONTROLA'!R461="NE",IF(LEN('ÚHRADOVÝ KATALOG VZP - ZP'!B461)=0,UPPER('ÚHRADOVÝ KATALOG VZP - ZP'!A461),UPPER('ÚHRADOVÝ KATALOG VZP - ZP'!B461)),"")</f>
        <v/>
      </c>
      <c r="B457" s="33" t="str">
        <f>IF(LEN('ÚHRADOVÝ KATALOG VZP - ZP'!C461)&gt;0,UPPER(SUBSTITUTE('ÚHRADOVÝ KATALOG VZP - ZP'!C461,CHAR(10)," ")),"")</f>
        <v/>
      </c>
      <c r="C457" s="33" t="str">
        <f>IF(LEN('ÚHRADOVÝ KATALOG VZP - ZP'!D461)&gt;0,UPPER(SUBSTITUTE('ÚHRADOVÝ KATALOG VZP - ZP'!D461,CHAR(10)," ")),"")</f>
        <v/>
      </c>
      <c r="D457" s="33" t="str">
        <f>IF(LEN('ÚHRADOVÝ KATALOG VZP - ZP'!F461)&gt;0,UPPER('ÚHRADOVÝ KATALOG VZP - ZP'!F461),"")</f>
        <v/>
      </c>
      <c r="E457" s="33" t="str">
        <f>IF(LEN('ÚHRADOVÝ KATALOG VZP - ZP'!E461)&gt;0,UPPER('ÚHRADOVÝ KATALOG VZP - ZP'!E461),"")</f>
        <v/>
      </c>
      <c r="F457" s="33" t="str">
        <f>IF(LEN('ÚHRADOVÝ KATALOG VZP - ZP'!G461)&gt;0,UPPER('ÚHRADOVÝ KATALOG VZP - ZP'!G461),"")</f>
        <v/>
      </c>
      <c r="G457" s="33" t="str">
        <f>IF(LEN('ÚHRADOVÝ KATALOG VZP - ZP'!H461)&gt;0,UPPER('ÚHRADOVÝ KATALOG VZP - ZP'!H461),"")</f>
        <v/>
      </c>
      <c r="H457" s="33" t="str">
        <f>IF(LEN('ÚHRADOVÝ KATALOG VZP - ZP'!I461)&gt;0,UPPER('ÚHRADOVÝ KATALOG VZP - ZP'!I461),"")</f>
        <v/>
      </c>
      <c r="I457" s="19" t="str">
        <f>IF(LEN(KL!N457)&gt;0,ROUND(UPPER(KL!N457),2),"")</f>
        <v/>
      </c>
      <c r="J457" s="19" t="str">
        <f>IF('ÚHRADOVÝ KATALOG VZP - ZP'!N461&gt;0,ROUND(UPPER('ÚHRADOVÝ KATALOG VZP - ZP'!N461),2),"")</f>
        <v/>
      </c>
      <c r="K457" s="19"/>
      <c r="L457" s="33"/>
      <c r="M457" s="33"/>
      <c r="N457" s="33"/>
      <c r="O457" s="19"/>
      <c r="P457" s="33"/>
      <c r="Q457" s="33"/>
      <c r="R457" s="33"/>
      <c r="S457" s="33"/>
      <c r="T457" s="33" t="str">
        <f>IF(LEN(KL!P457)&gt;0,UPPER(KL!P457),"")</f>
        <v/>
      </c>
      <c r="U457" s="33"/>
      <c r="V457" s="19"/>
      <c r="W457" s="33" t="str">
        <f>IF(LEN('ÚHRADOVÝ KATALOG VZP - ZP'!Q461)&gt;0,UPPER('ÚHRADOVÝ KATALOG VZP - ZP'!Q461),"")</f>
        <v/>
      </c>
      <c r="X457" s="19"/>
      <c r="Y457" s="19"/>
      <c r="Z457" s="33" t="str">
        <f>IF(LEN('ÚHRADOVÝ KATALOG VZP - ZP'!P461)&gt;0,UPPER('ÚHRADOVÝ KATALOG VZP - ZP'!P461),"")</f>
        <v/>
      </c>
      <c r="AA457" s="33"/>
      <c r="AB457" s="33" t="str">
        <f>IF(LEN('ÚHRADOVÝ KATALOG VZP - ZP'!K461)&gt;0,UPPER('ÚHRADOVÝ KATALOG VZP - ZP'!K461),"")</f>
        <v/>
      </c>
      <c r="AC457" s="19" t="str">
        <f>IF(LEN('ÚHRADOVÝ KATALOG VZP - ZP'!L461)&gt;0,UPPER('ÚHRADOVÝ KATALOG VZP - ZP'!L461),"")</f>
        <v/>
      </c>
      <c r="AD457" s="19" t="str">
        <f>IF(LEN('ÚHRADOVÝ KATALOG VZP - ZP'!J461)&gt;0,UPPER('ÚHRADOVÝ KATALOG VZP - ZP'!J461),"")</f>
        <v/>
      </c>
      <c r="AE457" s="33"/>
      <c r="AF457" s="33"/>
      <c r="AG457" s="33" t="str">
        <f>IF(LEN('ÚHRADOVÝ KATALOG VZP - ZP'!M461)&gt;0,UPPER('ÚHRADOVÝ KATALOG VZP - ZP'!M461),"")</f>
        <v/>
      </c>
      <c r="AH457" s="33"/>
      <c r="AI457" s="33"/>
      <c r="AJ457" s="33"/>
    </row>
    <row r="458" spans="1:36" s="18" customFormat="1" x14ac:dyDescent="0.2">
      <c r="A458" s="33" t="str">
        <f>IF('VZP - KONTROLA'!R462="NE",IF(LEN('ÚHRADOVÝ KATALOG VZP - ZP'!B462)=0,UPPER('ÚHRADOVÝ KATALOG VZP - ZP'!A462),UPPER('ÚHRADOVÝ KATALOG VZP - ZP'!B462)),"")</f>
        <v/>
      </c>
      <c r="B458" s="33" t="str">
        <f>IF(LEN('ÚHRADOVÝ KATALOG VZP - ZP'!C462)&gt;0,UPPER(SUBSTITUTE('ÚHRADOVÝ KATALOG VZP - ZP'!C462,CHAR(10)," ")),"")</f>
        <v/>
      </c>
      <c r="C458" s="33" t="str">
        <f>IF(LEN('ÚHRADOVÝ KATALOG VZP - ZP'!D462)&gt;0,UPPER(SUBSTITUTE('ÚHRADOVÝ KATALOG VZP - ZP'!D462,CHAR(10)," ")),"")</f>
        <v/>
      </c>
      <c r="D458" s="33" t="str">
        <f>IF(LEN('ÚHRADOVÝ KATALOG VZP - ZP'!F462)&gt;0,UPPER('ÚHRADOVÝ KATALOG VZP - ZP'!F462),"")</f>
        <v/>
      </c>
      <c r="E458" s="33" t="str">
        <f>IF(LEN('ÚHRADOVÝ KATALOG VZP - ZP'!E462)&gt;0,UPPER('ÚHRADOVÝ KATALOG VZP - ZP'!E462),"")</f>
        <v/>
      </c>
      <c r="F458" s="33" t="str">
        <f>IF(LEN('ÚHRADOVÝ KATALOG VZP - ZP'!G462)&gt;0,UPPER('ÚHRADOVÝ KATALOG VZP - ZP'!G462),"")</f>
        <v/>
      </c>
      <c r="G458" s="33" t="str">
        <f>IF(LEN('ÚHRADOVÝ KATALOG VZP - ZP'!H462)&gt;0,UPPER('ÚHRADOVÝ KATALOG VZP - ZP'!H462),"")</f>
        <v/>
      </c>
      <c r="H458" s="33" t="str">
        <f>IF(LEN('ÚHRADOVÝ KATALOG VZP - ZP'!I462)&gt;0,UPPER('ÚHRADOVÝ KATALOG VZP - ZP'!I462),"")</f>
        <v/>
      </c>
      <c r="I458" s="19" t="str">
        <f>IF(LEN(KL!N458)&gt;0,ROUND(UPPER(KL!N458),2),"")</f>
        <v/>
      </c>
      <c r="J458" s="19" t="str">
        <f>IF('ÚHRADOVÝ KATALOG VZP - ZP'!N462&gt;0,ROUND(UPPER('ÚHRADOVÝ KATALOG VZP - ZP'!N462),2),"")</f>
        <v/>
      </c>
      <c r="K458" s="19"/>
      <c r="L458" s="33"/>
      <c r="M458" s="33"/>
      <c r="N458" s="33"/>
      <c r="O458" s="19"/>
      <c r="P458" s="33"/>
      <c r="Q458" s="33"/>
      <c r="R458" s="33"/>
      <c r="S458" s="33"/>
      <c r="T458" s="33" t="str">
        <f>IF(LEN(KL!P458)&gt;0,UPPER(KL!P458),"")</f>
        <v/>
      </c>
      <c r="U458" s="33"/>
      <c r="V458" s="19"/>
      <c r="W458" s="33" t="str">
        <f>IF(LEN('ÚHRADOVÝ KATALOG VZP - ZP'!Q462)&gt;0,UPPER('ÚHRADOVÝ KATALOG VZP - ZP'!Q462),"")</f>
        <v/>
      </c>
      <c r="X458" s="19"/>
      <c r="Y458" s="19"/>
      <c r="Z458" s="33" t="str">
        <f>IF(LEN('ÚHRADOVÝ KATALOG VZP - ZP'!P462)&gt;0,UPPER('ÚHRADOVÝ KATALOG VZP - ZP'!P462),"")</f>
        <v/>
      </c>
      <c r="AA458" s="33"/>
      <c r="AB458" s="33" t="str">
        <f>IF(LEN('ÚHRADOVÝ KATALOG VZP - ZP'!K462)&gt;0,UPPER('ÚHRADOVÝ KATALOG VZP - ZP'!K462),"")</f>
        <v/>
      </c>
      <c r="AC458" s="19" t="str">
        <f>IF(LEN('ÚHRADOVÝ KATALOG VZP - ZP'!L462)&gt;0,UPPER('ÚHRADOVÝ KATALOG VZP - ZP'!L462),"")</f>
        <v/>
      </c>
      <c r="AD458" s="19" t="str">
        <f>IF(LEN('ÚHRADOVÝ KATALOG VZP - ZP'!J462)&gt;0,UPPER('ÚHRADOVÝ KATALOG VZP - ZP'!J462),"")</f>
        <v/>
      </c>
      <c r="AE458" s="33"/>
      <c r="AF458" s="33"/>
      <c r="AG458" s="33" t="str">
        <f>IF(LEN('ÚHRADOVÝ KATALOG VZP - ZP'!M462)&gt;0,UPPER('ÚHRADOVÝ KATALOG VZP - ZP'!M462),"")</f>
        <v/>
      </c>
      <c r="AH458" s="33"/>
      <c r="AI458" s="33"/>
      <c r="AJ458" s="33"/>
    </row>
    <row r="459" spans="1:36" s="18" customFormat="1" x14ac:dyDescent="0.2">
      <c r="A459" s="33" t="str">
        <f>IF('VZP - KONTROLA'!R463="NE",IF(LEN('ÚHRADOVÝ KATALOG VZP - ZP'!B463)=0,UPPER('ÚHRADOVÝ KATALOG VZP - ZP'!A463),UPPER('ÚHRADOVÝ KATALOG VZP - ZP'!B463)),"")</f>
        <v/>
      </c>
      <c r="B459" s="33" t="str">
        <f>IF(LEN('ÚHRADOVÝ KATALOG VZP - ZP'!C463)&gt;0,UPPER(SUBSTITUTE('ÚHRADOVÝ KATALOG VZP - ZP'!C463,CHAR(10)," ")),"")</f>
        <v/>
      </c>
      <c r="C459" s="33" t="str">
        <f>IF(LEN('ÚHRADOVÝ KATALOG VZP - ZP'!D463)&gt;0,UPPER(SUBSTITUTE('ÚHRADOVÝ KATALOG VZP - ZP'!D463,CHAR(10)," ")),"")</f>
        <v/>
      </c>
      <c r="D459" s="33" t="str">
        <f>IF(LEN('ÚHRADOVÝ KATALOG VZP - ZP'!F463)&gt;0,UPPER('ÚHRADOVÝ KATALOG VZP - ZP'!F463),"")</f>
        <v/>
      </c>
      <c r="E459" s="33" t="str">
        <f>IF(LEN('ÚHRADOVÝ KATALOG VZP - ZP'!E463)&gt;0,UPPER('ÚHRADOVÝ KATALOG VZP - ZP'!E463),"")</f>
        <v/>
      </c>
      <c r="F459" s="33" t="str">
        <f>IF(LEN('ÚHRADOVÝ KATALOG VZP - ZP'!G463)&gt;0,UPPER('ÚHRADOVÝ KATALOG VZP - ZP'!G463),"")</f>
        <v/>
      </c>
      <c r="G459" s="33" t="str">
        <f>IF(LEN('ÚHRADOVÝ KATALOG VZP - ZP'!H463)&gt;0,UPPER('ÚHRADOVÝ KATALOG VZP - ZP'!H463),"")</f>
        <v/>
      </c>
      <c r="H459" s="33" t="str">
        <f>IF(LEN('ÚHRADOVÝ KATALOG VZP - ZP'!I463)&gt;0,UPPER('ÚHRADOVÝ KATALOG VZP - ZP'!I463),"")</f>
        <v/>
      </c>
      <c r="I459" s="19" t="str">
        <f>IF(LEN(KL!N459)&gt;0,ROUND(UPPER(KL!N459),2),"")</f>
        <v/>
      </c>
      <c r="J459" s="19" t="str">
        <f>IF('ÚHRADOVÝ KATALOG VZP - ZP'!N463&gt;0,ROUND(UPPER('ÚHRADOVÝ KATALOG VZP - ZP'!N463),2),"")</f>
        <v/>
      </c>
      <c r="K459" s="19"/>
      <c r="L459" s="33"/>
      <c r="M459" s="33"/>
      <c r="N459" s="33"/>
      <c r="O459" s="19"/>
      <c r="P459" s="33"/>
      <c r="Q459" s="33"/>
      <c r="R459" s="33"/>
      <c r="S459" s="33"/>
      <c r="T459" s="33" t="str">
        <f>IF(LEN(KL!P459)&gt;0,UPPER(KL!P459),"")</f>
        <v/>
      </c>
      <c r="U459" s="33"/>
      <c r="V459" s="19"/>
      <c r="W459" s="33" t="str">
        <f>IF(LEN('ÚHRADOVÝ KATALOG VZP - ZP'!Q463)&gt;0,UPPER('ÚHRADOVÝ KATALOG VZP - ZP'!Q463),"")</f>
        <v/>
      </c>
      <c r="X459" s="19"/>
      <c r="Y459" s="19"/>
      <c r="Z459" s="33" t="str">
        <f>IF(LEN('ÚHRADOVÝ KATALOG VZP - ZP'!P463)&gt;0,UPPER('ÚHRADOVÝ KATALOG VZP - ZP'!P463),"")</f>
        <v/>
      </c>
      <c r="AA459" s="33"/>
      <c r="AB459" s="33" t="str">
        <f>IF(LEN('ÚHRADOVÝ KATALOG VZP - ZP'!K463)&gt;0,UPPER('ÚHRADOVÝ KATALOG VZP - ZP'!K463),"")</f>
        <v/>
      </c>
      <c r="AC459" s="19" t="str">
        <f>IF(LEN('ÚHRADOVÝ KATALOG VZP - ZP'!L463)&gt;0,UPPER('ÚHRADOVÝ KATALOG VZP - ZP'!L463),"")</f>
        <v/>
      </c>
      <c r="AD459" s="19" t="str">
        <f>IF(LEN('ÚHRADOVÝ KATALOG VZP - ZP'!J463)&gt;0,UPPER('ÚHRADOVÝ KATALOG VZP - ZP'!J463),"")</f>
        <v/>
      </c>
      <c r="AE459" s="33"/>
      <c r="AF459" s="33"/>
      <c r="AG459" s="33" t="str">
        <f>IF(LEN('ÚHRADOVÝ KATALOG VZP - ZP'!M463)&gt;0,UPPER('ÚHRADOVÝ KATALOG VZP - ZP'!M463),"")</f>
        <v/>
      </c>
      <c r="AH459" s="33"/>
      <c r="AI459" s="33"/>
      <c r="AJ459" s="33"/>
    </row>
    <row r="460" spans="1:36" s="18" customFormat="1" x14ac:dyDescent="0.2">
      <c r="A460" s="33" t="str">
        <f>IF('VZP - KONTROLA'!R464="NE",IF(LEN('ÚHRADOVÝ KATALOG VZP - ZP'!B464)=0,UPPER('ÚHRADOVÝ KATALOG VZP - ZP'!A464),UPPER('ÚHRADOVÝ KATALOG VZP - ZP'!B464)),"")</f>
        <v/>
      </c>
      <c r="B460" s="33" t="str">
        <f>IF(LEN('ÚHRADOVÝ KATALOG VZP - ZP'!C464)&gt;0,UPPER(SUBSTITUTE('ÚHRADOVÝ KATALOG VZP - ZP'!C464,CHAR(10)," ")),"")</f>
        <v/>
      </c>
      <c r="C460" s="33" t="str">
        <f>IF(LEN('ÚHRADOVÝ KATALOG VZP - ZP'!D464)&gt;0,UPPER(SUBSTITUTE('ÚHRADOVÝ KATALOG VZP - ZP'!D464,CHAR(10)," ")),"")</f>
        <v/>
      </c>
      <c r="D460" s="33" t="str">
        <f>IF(LEN('ÚHRADOVÝ KATALOG VZP - ZP'!F464)&gt;0,UPPER('ÚHRADOVÝ KATALOG VZP - ZP'!F464),"")</f>
        <v/>
      </c>
      <c r="E460" s="33" t="str">
        <f>IF(LEN('ÚHRADOVÝ KATALOG VZP - ZP'!E464)&gt;0,UPPER('ÚHRADOVÝ KATALOG VZP - ZP'!E464),"")</f>
        <v/>
      </c>
      <c r="F460" s="33" t="str">
        <f>IF(LEN('ÚHRADOVÝ KATALOG VZP - ZP'!G464)&gt;0,UPPER('ÚHRADOVÝ KATALOG VZP - ZP'!G464),"")</f>
        <v/>
      </c>
      <c r="G460" s="33" t="str">
        <f>IF(LEN('ÚHRADOVÝ KATALOG VZP - ZP'!H464)&gt;0,UPPER('ÚHRADOVÝ KATALOG VZP - ZP'!H464),"")</f>
        <v/>
      </c>
      <c r="H460" s="33" t="str">
        <f>IF(LEN('ÚHRADOVÝ KATALOG VZP - ZP'!I464)&gt;0,UPPER('ÚHRADOVÝ KATALOG VZP - ZP'!I464),"")</f>
        <v/>
      </c>
      <c r="I460" s="19" t="str">
        <f>IF(LEN(KL!N460)&gt;0,ROUND(UPPER(KL!N460),2),"")</f>
        <v/>
      </c>
      <c r="J460" s="19" t="str">
        <f>IF('ÚHRADOVÝ KATALOG VZP - ZP'!N464&gt;0,ROUND(UPPER('ÚHRADOVÝ KATALOG VZP - ZP'!N464),2),"")</f>
        <v/>
      </c>
      <c r="K460" s="19"/>
      <c r="L460" s="33"/>
      <c r="M460" s="33"/>
      <c r="N460" s="33"/>
      <c r="O460" s="19"/>
      <c r="P460" s="33"/>
      <c r="Q460" s="33"/>
      <c r="R460" s="33"/>
      <c r="S460" s="33"/>
      <c r="T460" s="33" t="str">
        <f>IF(LEN(KL!P460)&gt;0,UPPER(KL!P460),"")</f>
        <v/>
      </c>
      <c r="U460" s="33"/>
      <c r="V460" s="19"/>
      <c r="W460" s="33" t="str">
        <f>IF(LEN('ÚHRADOVÝ KATALOG VZP - ZP'!Q464)&gt;0,UPPER('ÚHRADOVÝ KATALOG VZP - ZP'!Q464),"")</f>
        <v/>
      </c>
      <c r="X460" s="19"/>
      <c r="Y460" s="19"/>
      <c r="Z460" s="33" t="str">
        <f>IF(LEN('ÚHRADOVÝ KATALOG VZP - ZP'!P464)&gt;0,UPPER('ÚHRADOVÝ KATALOG VZP - ZP'!P464),"")</f>
        <v/>
      </c>
      <c r="AA460" s="33"/>
      <c r="AB460" s="33" t="str">
        <f>IF(LEN('ÚHRADOVÝ KATALOG VZP - ZP'!K464)&gt;0,UPPER('ÚHRADOVÝ KATALOG VZP - ZP'!K464),"")</f>
        <v/>
      </c>
      <c r="AC460" s="19" t="str">
        <f>IF(LEN('ÚHRADOVÝ KATALOG VZP - ZP'!L464)&gt;0,UPPER('ÚHRADOVÝ KATALOG VZP - ZP'!L464),"")</f>
        <v/>
      </c>
      <c r="AD460" s="19" t="str">
        <f>IF(LEN('ÚHRADOVÝ KATALOG VZP - ZP'!J464)&gt;0,UPPER('ÚHRADOVÝ KATALOG VZP - ZP'!J464),"")</f>
        <v/>
      </c>
      <c r="AE460" s="33"/>
      <c r="AF460" s="33"/>
      <c r="AG460" s="33" t="str">
        <f>IF(LEN('ÚHRADOVÝ KATALOG VZP - ZP'!M464)&gt;0,UPPER('ÚHRADOVÝ KATALOG VZP - ZP'!M464),"")</f>
        <v/>
      </c>
      <c r="AH460" s="33"/>
      <c r="AI460" s="33"/>
      <c r="AJ460" s="33"/>
    </row>
    <row r="461" spans="1:36" s="18" customFormat="1" x14ac:dyDescent="0.2">
      <c r="A461" s="33" t="str">
        <f>IF('VZP - KONTROLA'!R465="NE",IF(LEN('ÚHRADOVÝ KATALOG VZP - ZP'!B465)=0,UPPER('ÚHRADOVÝ KATALOG VZP - ZP'!A465),UPPER('ÚHRADOVÝ KATALOG VZP - ZP'!B465)),"")</f>
        <v/>
      </c>
      <c r="B461" s="33" t="str">
        <f>IF(LEN('ÚHRADOVÝ KATALOG VZP - ZP'!C465)&gt;0,UPPER(SUBSTITUTE('ÚHRADOVÝ KATALOG VZP - ZP'!C465,CHAR(10)," ")),"")</f>
        <v/>
      </c>
      <c r="C461" s="33" t="str">
        <f>IF(LEN('ÚHRADOVÝ KATALOG VZP - ZP'!D465)&gt;0,UPPER(SUBSTITUTE('ÚHRADOVÝ KATALOG VZP - ZP'!D465,CHAR(10)," ")),"")</f>
        <v/>
      </c>
      <c r="D461" s="33" t="str">
        <f>IF(LEN('ÚHRADOVÝ KATALOG VZP - ZP'!F465)&gt;0,UPPER('ÚHRADOVÝ KATALOG VZP - ZP'!F465),"")</f>
        <v/>
      </c>
      <c r="E461" s="33" t="str">
        <f>IF(LEN('ÚHRADOVÝ KATALOG VZP - ZP'!E465)&gt;0,UPPER('ÚHRADOVÝ KATALOG VZP - ZP'!E465),"")</f>
        <v/>
      </c>
      <c r="F461" s="33" t="str">
        <f>IF(LEN('ÚHRADOVÝ KATALOG VZP - ZP'!G465)&gt;0,UPPER('ÚHRADOVÝ KATALOG VZP - ZP'!G465),"")</f>
        <v/>
      </c>
      <c r="G461" s="33" t="str">
        <f>IF(LEN('ÚHRADOVÝ KATALOG VZP - ZP'!H465)&gt;0,UPPER('ÚHRADOVÝ KATALOG VZP - ZP'!H465),"")</f>
        <v/>
      </c>
      <c r="H461" s="33" t="str">
        <f>IF(LEN('ÚHRADOVÝ KATALOG VZP - ZP'!I465)&gt;0,UPPER('ÚHRADOVÝ KATALOG VZP - ZP'!I465),"")</f>
        <v/>
      </c>
      <c r="I461" s="19" t="str">
        <f>IF(LEN(KL!N461)&gt;0,ROUND(UPPER(KL!N461),2),"")</f>
        <v/>
      </c>
      <c r="J461" s="19" t="str">
        <f>IF('ÚHRADOVÝ KATALOG VZP - ZP'!N465&gt;0,ROUND(UPPER('ÚHRADOVÝ KATALOG VZP - ZP'!N465),2),"")</f>
        <v/>
      </c>
      <c r="K461" s="19"/>
      <c r="L461" s="33"/>
      <c r="M461" s="33"/>
      <c r="N461" s="33"/>
      <c r="O461" s="19"/>
      <c r="P461" s="33"/>
      <c r="Q461" s="33"/>
      <c r="R461" s="33"/>
      <c r="S461" s="33"/>
      <c r="T461" s="33" t="str">
        <f>IF(LEN(KL!P461)&gt;0,UPPER(KL!P461),"")</f>
        <v/>
      </c>
      <c r="U461" s="33"/>
      <c r="V461" s="19"/>
      <c r="W461" s="33" t="str">
        <f>IF(LEN('ÚHRADOVÝ KATALOG VZP - ZP'!Q465)&gt;0,UPPER('ÚHRADOVÝ KATALOG VZP - ZP'!Q465),"")</f>
        <v/>
      </c>
      <c r="X461" s="19"/>
      <c r="Y461" s="19"/>
      <c r="Z461" s="33" t="str">
        <f>IF(LEN('ÚHRADOVÝ KATALOG VZP - ZP'!P465)&gt;0,UPPER('ÚHRADOVÝ KATALOG VZP - ZP'!P465),"")</f>
        <v/>
      </c>
      <c r="AA461" s="33"/>
      <c r="AB461" s="33" t="str">
        <f>IF(LEN('ÚHRADOVÝ KATALOG VZP - ZP'!K465)&gt;0,UPPER('ÚHRADOVÝ KATALOG VZP - ZP'!K465),"")</f>
        <v/>
      </c>
      <c r="AC461" s="19" t="str">
        <f>IF(LEN('ÚHRADOVÝ KATALOG VZP - ZP'!L465)&gt;0,UPPER('ÚHRADOVÝ KATALOG VZP - ZP'!L465),"")</f>
        <v/>
      </c>
      <c r="AD461" s="19" t="str">
        <f>IF(LEN('ÚHRADOVÝ KATALOG VZP - ZP'!J465)&gt;0,UPPER('ÚHRADOVÝ KATALOG VZP - ZP'!J465),"")</f>
        <v/>
      </c>
      <c r="AE461" s="33"/>
      <c r="AF461" s="33"/>
      <c r="AG461" s="33" t="str">
        <f>IF(LEN('ÚHRADOVÝ KATALOG VZP - ZP'!M465)&gt;0,UPPER('ÚHRADOVÝ KATALOG VZP - ZP'!M465),"")</f>
        <v/>
      </c>
      <c r="AH461" s="33"/>
      <c r="AI461" s="33"/>
      <c r="AJ461" s="33"/>
    </row>
    <row r="462" spans="1:36" s="18" customFormat="1" x14ac:dyDescent="0.2">
      <c r="A462" s="33" t="str">
        <f>IF('VZP - KONTROLA'!R466="NE",IF(LEN('ÚHRADOVÝ KATALOG VZP - ZP'!B466)=0,UPPER('ÚHRADOVÝ KATALOG VZP - ZP'!A466),UPPER('ÚHRADOVÝ KATALOG VZP - ZP'!B466)),"")</f>
        <v/>
      </c>
      <c r="B462" s="33" t="str">
        <f>IF(LEN('ÚHRADOVÝ KATALOG VZP - ZP'!C466)&gt;0,UPPER(SUBSTITUTE('ÚHRADOVÝ KATALOG VZP - ZP'!C466,CHAR(10)," ")),"")</f>
        <v/>
      </c>
      <c r="C462" s="33" t="str">
        <f>IF(LEN('ÚHRADOVÝ KATALOG VZP - ZP'!D466)&gt;0,UPPER(SUBSTITUTE('ÚHRADOVÝ KATALOG VZP - ZP'!D466,CHAR(10)," ")),"")</f>
        <v/>
      </c>
      <c r="D462" s="33" t="str">
        <f>IF(LEN('ÚHRADOVÝ KATALOG VZP - ZP'!F466)&gt;0,UPPER('ÚHRADOVÝ KATALOG VZP - ZP'!F466),"")</f>
        <v/>
      </c>
      <c r="E462" s="33" t="str">
        <f>IF(LEN('ÚHRADOVÝ KATALOG VZP - ZP'!E466)&gt;0,UPPER('ÚHRADOVÝ KATALOG VZP - ZP'!E466),"")</f>
        <v/>
      </c>
      <c r="F462" s="33" t="str">
        <f>IF(LEN('ÚHRADOVÝ KATALOG VZP - ZP'!G466)&gt;0,UPPER('ÚHRADOVÝ KATALOG VZP - ZP'!G466),"")</f>
        <v/>
      </c>
      <c r="G462" s="33" t="str">
        <f>IF(LEN('ÚHRADOVÝ KATALOG VZP - ZP'!H466)&gt;0,UPPER('ÚHRADOVÝ KATALOG VZP - ZP'!H466),"")</f>
        <v/>
      </c>
      <c r="H462" s="33" t="str">
        <f>IF(LEN('ÚHRADOVÝ KATALOG VZP - ZP'!I466)&gt;0,UPPER('ÚHRADOVÝ KATALOG VZP - ZP'!I466),"")</f>
        <v/>
      </c>
      <c r="I462" s="19" t="str">
        <f>IF(LEN(KL!N462)&gt;0,ROUND(UPPER(KL!N462),2),"")</f>
        <v/>
      </c>
      <c r="J462" s="19" t="str">
        <f>IF('ÚHRADOVÝ KATALOG VZP - ZP'!N466&gt;0,ROUND(UPPER('ÚHRADOVÝ KATALOG VZP - ZP'!N466),2),"")</f>
        <v/>
      </c>
      <c r="K462" s="19"/>
      <c r="L462" s="33"/>
      <c r="M462" s="33"/>
      <c r="N462" s="33"/>
      <c r="O462" s="19"/>
      <c r="P462" s="33"/>
      <c r="Q462" s="33"/>
      <c r="R462" s="33"/>
      <c r="S462" s="33"/>
      <c r="T462" s="33" t="str">
        <f>IF(LEN(KL!P462)&gt;0,UPPER(KL!P462),"")</f>
        <v/>
      </c>
      <c r="U462" s="33"/>
      <c r="V462" s="19"/>
      <c r="W462" s="33" t="str">
        <f>IF(LEN('ÚHRADOVÝ KATALOG VZP - ZP'!Q466)&gt;0,UPPER('ÚHRADOVÝ KATALOG VZP - ZP'!Q466),"")</f>
        <v/>
      </c>
      <c r="X462" s="19"/>
      <c r="Y462" s="19"/>
      <c r="Z462" s="33" t="str">
        <f>IF(LEN('ÚHRADOVÝ KATALOG VZP - ZP'!P466)&gt;0,UPPER('ÚHRADOVÝ KATALOG VZP - ZP'!P466),"")</f>
        <v/>
      </c>
      <c r="AA462" s="33"/>
      <c r="AB462" s="33" t="str">
        <f>IF(LEN('ÚHRADOVÝ KATALOG VZP - ZP'!K466)&gt;0,UPPER('ÚHRADOVÝ KATALOG VZP - ZP'!K466),"")</f>
        <v/>
      </c>
      <c r="AC462" s="19" t="str">
        <f>IF(LEN('ÚHRADOVÝ KATALOG VZP - ZP'!L466)&gt;0,UPPER('ÚHRADOVÝ KATALOG VZP - ZP'!L466),"")</f>
        <v/>
      </c>
      <c r="AD462" s="19" t="str">
        <f>IF(LEN('ÚHRADOVÝ KATALOG VZP - ZP'!J466)&gt;0,UPPER('ÚHRADOVÝ KATALOG VZP - ZP'!J466),"")</f>
        <v/>
      </c>
      <c r="AE462" s="33"/>
      <c r="AF462" s="33"/>
      <c r="AG462" s="33" t="str">
        <f>IF(LEN('ÚHRADOVÝ KATALOG VZP - ZP'!M466)&gt;0,UPPER('ÚHRADOVÝ KATALOG VZP - ZP'!M466),"")</f>
        <v/>
      </c>
      <c r="AH462" s="33"/>
      <c r="AI462" s="33"/>
      <c r="AJ462" s="33"/>
    </row>
    <row r="463" spans="1:36" s="18" customFormat="1" x14ac:dyDescent="0.2">
      <c r="A463" s="33" t="str">
        <f>IF('VZP - KONTROLA'!R467="NE",IF(LEN('ÚHRADOVÝ KATALOG VZP - ZP'!B467)=0,UPPER('ÚHRADOVÝ KATALOG VZP - ZP'!A467),UPPER('ÚHRADOVÝ KATALOG VZP - ZP'!B467)),"")</f>
        <v/>
      </c>
      <c r="B463" s="33" t="str">
        <f>IF(LEN('ÚHRADOVÝ KATALOG VZP - ZP'!C467)&gt;0,UPPER(SUBSTITUTE('ÚHRADOVÝ KATALOG VZP - ZP'!C467,CHAR(10)," ")),"")</f>
        <v/>
      </c>
      <c r="C463" s="33" t="str">
        <f>IF(LEN('ÚHRADOVÝ KATALOG VZP - ZP'!D467)&gt;0,UPPER(SUBSTITUTE('ÚHRADOVÝ KATALOG VZP - ZP'!D467,CHAR(10)," ")),"")</f>
        <v/>
      </c>
      <c r="D463" s="33" t="str">
        <f>IF(LEN('ÚHRADOVÝ KATALOG VZP - ZP'!F467)&gt;0,UPPER('ÚHRADOVÝ KATALOG VZP - ZP'!F467),"")</f>
        <v/>
      </c>
      <c r="E463" s="33" t="str">
        <f>IF(LEN('ÚHRADOVÝ KATALOG VZP - ZP'!E467)&gt;0,UPPER('ÚHRADOVÝ KATALOG VZP - ZP'!E467),"")</f>
        <v/>
      </c>
      <c r="F463" s="33" t="str">
        <f>IF(LEN('ÚHRADOVÝ KATALOG VZP - ZP'!G467)&gt;0,UPPER('ÚHRADOVÝ KATALOG VZP - ZP'!G467),"")</f>
        <v/>
      </c>
      <c r="G463" s="33" t="str">
        <f>IF(LEN('ÚHRADOVÝ KATALOG VZP - ZP'!H467)&gt;0,UPPER('ÚHRADOVÝ KATALOG VZP - ZP'!H467),"")</f>
        <v/>
      </c>
      <c r="H463" s="33" t="str">
        <f>IF(LEN('ÚHRADOVÝ KATALOG VZP - ZP'!I467)&gt;0,UPPER('ÚHRADOVÝ KATALOG VZP - ZP'!I467),"")</f>
        <v/>
      </c>
      <c r="I463" s="19" t="str">
        <f>IF(LEN(KL!N463)&gt;0,ROUND(UPPER(KL!N463),2),"")</f>
        <v/>
      </c>
      <c r="J463" s="19" t="str">
        <f>IF('ÚHRADOVÝ KATALOG VZP - ZP'!N467&gt;0,ROUND(UPPER('ÚHRADOVÝ KATALOG VZP - ZP'!N467),2),"")</f>
        <v/>
      </c>
      <c r="K463" s="19"/>
      <c r="L463" s="33"/>
      <c r="M463" s="33"/>
      <c r="N463" s="33"/>
      <c r="O463" s="19"/>
      <c r="P463" s="33"/>
      <c r="Q463" s="33"/>
      <c r="R463" s="33"/>
      <c r="S463" s="33"/>
      <c r="T463" s="33" t="str">
        <f>IF(LEN(KL!P463)&gt;0,UPPER(KL!P463),"")</f>
        <v/>
      </c>
      <c r="U463" s="33"/>
      <c r="V463" s="19"/>
      <c r="W463" s="33" t="str">
        <f>IF(LEN('ÚHRADOVÝ KATALOG VZP - ZP'!Q467)&gt;0,UPPER('ÚHRADOVÝ KATALOG VZP - ZP'!Q467),"")</f>
        <v/>
      </c>
      <c r="X463" s="19"/>
      <c r="Y463" s="19"/>
      <c r="Z463" s="33" t="str">
        <f>IF(LEN('ÚHRADOVÝ KATALOG VZP - ZP'!P467)&gt;0,UPPER('ÚHRADOVÝ KATALOG VZP - ZP'!P467),"")</f>
        <v/>
      </c>
      <c r="AA463" s="33"/>
      <c r="AB463" s="33" t="str">
        <f>IF(LEN('ÚHRADOVÝ KATALOG VZP - ZP'!K467)&gt;0,UPPER('ÚHRADOVÝ KATALOG VZP - ZP'!K467),"")</f>
        <v/>
      </c>
      <c r="AC463" s="19" t="str">
        <f>IF(LEN('ÚHRADOVÝ KATALOG VZP - ZP'!L467)&gt;0,UPPER('ÚHRADOVÝ KATALOG VZP - ZP'!L467),"")</f>
        <v/>
      </c>
      <c r="AD463" s="19" t="str">
        <f>IF(LEN('ÚHRADOVÝ KATALOG VZP - ZP'!J467)&gt;0,UPPER('ÚHRADOVÝ KATALOG VZP - ZP'!J467),"")</f>
        <v/>
      </c>
      <c r="AE463" s="33"/>
      <c r="AF463" s="33"/>
      <c r="AG463" s="33" t="str">
        <f>IF(LEN('ÚHRADOVÝ KATALOG VZP - ZP'!M467)&gt;0,UPPER('ÚHRADOVÝ KATALOG VZP - ZP'!M467),"")</f>
        <v/>
      </c>
      <c r="AH463" s="33"/>
      <c r="AI463" s="33"/>
      <c r="AJ463" s="33"/>
    </row>
    <row r="464" spans="1:36" s="18" customFormat="1" x14ac:dyDescent="0.2">
      <c r="A464" s="33" t="str">
        <f>IF('VZP - KONTROLA'!R468="NE",IF(LEN('ÚHRADOVÝ KATALOG VZP - ZP'!B468)=0,UPPER('ÚHRADOVÝ KATALOG VZP - ZP'!A468),UPPER('ÚHRADOVÝ KATALOG VZP - ZP'!B468)),"")</f>
        <v/>
      </c>
      <c r="B464" s="33" t="str">
        <f>IF(LEN('ÚHRADOVÝ KATALOG VZP - ZP'!C468)&gt;0,UPPER(SUBSTITUTE('ÚHRADOVÝ KATALOG VZP - ZP'!C468,CHAR(10)," ")),"")</f>
        <v/>
      </c>
      <c r="C464" s="33" t="str">
        <f>IF(LEN('ÚHRADOVÝ KATALOG VZP - ZP'!D468)&gt;0,UPPER(SUBSTITUTE('ÚHRADOVÝ KATALOG VZP - ZP'!D468,CHAR(10)," ")),"")</f>
        <v/>
      </c>
      <c r="D464" s="33" t="str">
        <f>IF(LEN('ÚHRADOVÝ KATALOG VZP - ZP'!F468)&gt;0,UPPER('ÚHRADOVÝ KATALOG VZP - ZP'!F468),"")</f>
        <v/>
      </c>
      <c r="E464" s="33" t="str">
        <f>IF(LEN('ÚHRADOVÝ KATALOG VZP - ZP'!E468)&gt;0,UPPER('ÚHRADOVÝ KATALOG VZP - ZP'!E468),"")</f>
        <v/>
      </c>
      <c r="F464" s="33" t="str">
        <f>IF(LEN('ÚHRADOVÝ KATALOG VZP - ZP'!G468)&gt;0,UPPER('ÚHRADOVÝ KATALOG VZP - ZP'!G468),"")</f>
        <v/>
      </c>
      <c r="G464" s="33" t="str">
        <f>IF(LEN('ÚHRADOVÝ KATALOG VZP - ZP'!H468)&gt;0,UPPER('ÚHRADOVÝ KATALOG VZP - ZP'!H468),"")</f>
        <v/>
      </c>
      <c r="H464" s="33" t="str">
        <f>IF(LEN('ÚHRADOVÝ KATALOG VZP - ZP'!I468)&gt;0,UPPER('ÚHRADOVÝ KATALOG VZP - ZP'!I468),"")</f>
        <v/>
      </c>
      <c r="I464" s="19" t="str">
        <f>IF(LEN(KL!N464)&gt;0,ROUND(UPPER(KL!N464),2),"")</f>
        <v/>
      </c>
      <c r="J464" s="19" t="str">
        <f>IF('ÚHRADOVÝ KATALOG VZP - ZP'!N468&gt;0,ROUND(UPPER('ÚHRADOVÝ KATALOG VZP - ZP'!N468),2),"")</f>
        <v/>
      </c>
      <c r="K464" s="19"/>
      <c r="L464" s="33"/>
      <c r="M464" s="33"/>
      <c r="N464" s="33"/>
      <c r="O464" s="19"/>
      <c r="P464" s="33"/>
      <c r="Q464" s="33"/>
      <c r="R464" s="33"/>
      <c r="S464" s="33"/>
      <c r="T464" s="33" t="str">
        <f>IF(LEN(KL!P464)&gt;0,UPPER(KL!P464),"")</f>
        <v/>
      </c>
      <c r="U464" s="33"/>
      <c r="V464" s="19"/>
      <c r="W464" s="33" t="str">
        <f>IF(LEN('ÚHRADOVÝ KATALOG VZP - ZP'!Q468)&gt;0,UPPER('ÚHRADOVÝ KATALOG VZP - ZP'!Q468),"")</f>
        <v/>
      </c>
      <c r="X464" s="19"/>
      <c r="Y464" s="19"/>
      <c r="Z464" s="33" t="str">
        <f>IF(LEN('ÚHRADOVÝ KATALOG VZP - ZP'!P468)&gt;0,UPPER('ÚHRADOVÝ KATALOG VZP - ZP'!P468),"")</f>
        <v/>
      </c>
      <c r="AA464" s="33"/>
      <c r="AB464" s="33" t="str">
        <f>IF(LEN('ÚHRADOVÝ KATALOG VZP - ZP'!K468)&gt;0,UPPER('ÚHRADOVÝ KATALOG VZP - ZP'!K468),"")</f>
        <v/>
      </c>
      <c r="AC464" s="19" t="str">
        <f>IF(LEN('ÚHRADOVÝ KATALOG VZP - ZP'!L468)&gt;0,UPPER('ÚHRADOVÝ KATALOG VZP - ZP'!L468),"")</f>
        <v/>
      </c>
      <c r="AD464" s="19" t="str">
        <f>IF(LEN('ÚHRADOVÝ KATALOG VZP - ZP'!J468)&gt;0,UPPER('ÚHRADOVÝ KATALOG VZP - ZP'!J468),"")</f>
        <v/>
      </c>
      <c r="AE464" s="33"/>
      <c r="AF464" s="33"/>
      <c r="AG464" s="33" t="str">
        <f>IF(LEN('ÚHRADOVÝ KATALOG VZP - ZP'!M468)&gt;0,UPPER('ÚHRADOVÝ KATALOG VZP - ZP'!M468),"")</f>
        <v/>
      </c>
      <c r="AH464" s="33"/>
      <c r="AI464" s="33"/>
      <c r="AJ464" s="33"/>
    </row>
    <row r="465" spans="1:36" s="18" customFormat="1" x14ac:dyDescent="0.2">
      <c r="A465" s="33" t="str">
        <f>IF('VZP - KONTROLA'!R469="NE",IF(LEN('ÚHRADOVÝ KATALOG VZP - ZP'!B469)=0,UPPER('ÚHRADOVÝ KATALOG VZP - ZP'!A469),UPPER('ÚHRADOVÝ KATALOG VZP - ZP'!B469)),"")</f>
        <v/>
      </c>
      <c r="B465" s="33" t="str">
        <f>IF(LEN('ÚHRADOVÝ KATALOG VZP - ZP'!C469)&gt;0,UPPER(SUBSTITUTE('ÚHRADOVÝ KATALOG VZP - ZP'!C469,CHAR(10)," ")),"")</f>
        <v/>
      </c>
      <c r="C465" s="33" t="str">
        <f>IF(LEN('ÚHRADOVÝ KATALOG VZP - ZP'!D469)&gt;0,UPPER(SUBSTITUTE('ÚHRADOVÝ KATALOG VZP - ZP'!D469,CHAR(10)," ")),"")</f>
        <v/>
      </c>
      <c r="D465" s="33" t="str">
        <f>IF(LEN('ÚHRADOVÝ KATALOG VZP - ZP'!F469)&gt;0,UPPER('ÚHRADOVÝ KATALOG VZP - ZP'!F469),"")</f>
        <v/>
      </c>
      <c r="E465" s="33" t="str">
        <f>IF(LEN('ÚHRADOVÝ KATALOG VZP - ZP'!E469)&gt;0,UPPER('ÚHRADOVÝ KATALOG VZP - ZP'!E469),"")</f>
        <v/>
      </c>
      <c r="F465" s="33" t="str">
        <f>IF(LEN('ÚHRADOVÝ KATALOG VZP - ZP'!G469)&gt;0,UPPER('ÚHRADOVÝ KATALOG VZP - ZP'!G469),"")</f>
        <v/>
      </c>
      <c r="G465" s="33" t="str">
        <f>IF(LEN('ÚHRADOVÝ KATALOG VZP - ZP'!H469)&gt;0,UPPER('ÚHRADOVÝ KATALOG VZP - ZP'!H469),"")</f>
        <v/>
      </c>
      <c r="H465" s="33" t="str">
        <f>IF(LEN('ÚHRADOVÝ KATALOG VZP - ZP'!I469)&gt;0,UPPER('ÚHRADOVÝ KATALOG VZP - ZP'!I469),"")</f>
        <v/>
      </c>
      <c r="I465" s="19" t="str">
        <f>IF(LEN(KL!N465)&gt;0,ROUND(UPPER(KL!N465),2),"")</f>
        <v/>
      </c>
      <c r="J465" s="19" t="str">
        <f>IF('ÚHRADOVÝ KATALOG VZP - ZP'!N469&gt;0,ROUND(UPPER('ÚHRADOVÝ KATALOG VZP - ZP'!N469),2),"")</f>
        <v/>
      </c>
      <c r="K465" s="19"/>
      <c r="L465" s="33"/>
      <c r="M465" s="33"/>
      <c r="N465" s="33"/>
      <c r="O465" s="19"/>
      <c r="P465" s="33"/>
      <c r="Q465" s="33"/>
      <c r="R465" s="33"/>
      <c r="S465" s="33"/>
      <c r="T465" s="33" t="str">
        <f>IF(LEN(KL!P465)&gt;0,UPPER(KL!P465),"")</f>
        <v/>
      </c>
      <c r="U465" s="33"/>
      <c r="V465" s="19"/>
      <c r="W465" s="33" t="str">
        <f>IF(LEN('ÚHRADOVÝ KATALOG VZP - ZP'!Q469)&gt;0,UPPER('ÚHRADOVÝ KATALOG VZP - ZP'!Q469),"")</f>
        <v/>
      </c>
      <c r="X465" s="19"/>
      <c r="Y465" s="19"/>
      <c r="Z465" s="33" t="str">
        <f>IF(LEN('ÚHRADOVÝ KATALOG VZP - ZP'!P469)&gt;0,UPPER('ÚHRADOVÝ KATALOG VZP - ZP'!P469),"")</f>
        <v/>
      </c>
      <c r="AA465" s="33"/>
      <c r="AB465" s="33" t="str">
        <f>IF(LEN('ÚHRADOVÝ KATALOG VZP - ZP'!K469)&gt;0,UPPER('ÚHRADOVÝ KATALOG VZP - ZP'!K469),"")</f>
        <v/>
      </c>
      <c r="AC465" s="19" t="str">
        <f>IF(LEN('ÚHRADOVÝ KATALOG VZP - ZP'!L469)&gt;0,UPPER('ÚHRADOVÝ KATALOG VZP - ZP'!L469),"")</f>
        <v/>
      </c>
      <c r="AD465" s="19" t="str">
        <f>IF(LEN('ÚHRADOVÝ KATALOG VZP - ZP'!J469)&gt;0,UPPER('ÚHRADOVÝ KATALOG VZP - ZP'!J469),"")</f>
        <v/>
      </c>
      <c r="AE465" s="33"/>
      <c r="AF465" s="33"/>
      <c r="AG465" s="33" t="str">
        <f>IF(LEN('ÚHRADOVÝ KATALOG VZP - ZP'!M469)&gt;0,UPPER('ÚHRADOVÝ KATALOG VZP - ZP'!M469),"")</f>
        <v/>
      </c>
      <c r="AH465" s="33"/>
      <c r="AI465" s="33"/>
      <c r="AJ465" s="33"/>
    </row>
    <row r="466" spans="1:36" s="18" customFormat="1" x14ac:dyDescent="0.2">
      <c r="A466" s="33" t="str">
        <f>IF('VZP - KONTROLA'!R470="NE",IF(LEN('ÚHRADOVÝ KATALOG VZP - ZP'!B470)=0,UPPER('ÚHRADOVÝ KATALOG VZP - ZP'!A470),UPPER('ÚHRADOVÝ KATALOG VZP - ZP'!B470)),"")</f>
        <v/>
      </c>
      <c r="B466" s="33" t="str">
        <f>IF(LEN('ÚHRADOVÝ KATALOG VZP - ZP'!C470)&gt;0,UPPER(SUBSTITUTE('ÚHRADOVÝ KATALOG VZP - ZP'!C470,CHAR(10)," ")),"")</f>
        <v/>
      </c>
      <c r="C466" s="33" t="str">
        <f>IF(LEN('ÚHRADOVÝ KATALOG VZP - ZP'!D470)&gt;0,UPPER(SUBSTITUTE('ÚHRADOVÝ KATALOG VZP - ZP'!D470,CHAR(10)," ")),"")</f>
        <v/>
      </c>
      <c r="D466" s="33" t="str">
        <f>IF(LEN('ÚHRADOVÝ KATALOG VZP - ZP'!F470)&gt;0,UPPER('ÚHRADOVÝ KATALOG VZP - ZP'!F470),"")</f>
        <v/>
      </c>
      <c r="E466" s="33" t="str">
        <f>IF(LEN('ÚHRADOVÝ KATALOG VZP - ZP'!E470)&gt;0,UPPER('ÚHRADOVÝ KATALOG VZP - ZP'!E470),"")</f>
        <v/>
      </c>
      <c r="F466" s="33" t="str">
        <f>IF(LEN('ÚHRADOVÝ KATALOG VZP - ZP'!G470)&gt;0,UPPER('ÚHRADOVÝ KATALOG VZP - ZP'!G470),"")</f>
        <v/>
      </c>
      <c r="G466" s="33" t="str">
        <f>IF(LEN('ÚHRADOVÝ KATALOG VZP - ZP'!H470)&gt;0,UPPER('ÚHRADOVÝ KATALOG VZP - ZP'!H470),"")</f>
        <v/>
      </c>
      <c r="H466" s="33" t="str">
        <f>IF(LEN('ÚHRADOVÝ KATALOG VZP - ZP'!I470)&gt;0,UPPER('ÚHRADOVÝ KATALOG VZP - ZP'!I470),"")</f>
        <v/>
      </c>
      <c r="I466" s="19" t="str">
        <f>IF(LEN(KL!N466)&gt;0,ROUND(UPPER(KL!N466),2),"")</f>
        <v/>
      </c>
      <c r="J466" s="19" t="str">
        <f>IF('ÚHRADOVÝ KATALOG VZP - ZP'!N470&gt;0,ROUND(UPPER('ÚHRADOVÝ KATALOG VZP - ZP'!N470),2),"")</f>
        <v/>
      </c>
      <c r="K466" s="19"/>
      <c r="L466" s="33"/>
      <c r="M466" s="33"/>
      <c r="N466" s="33"/>
      <c r="O466" s="19"/>
      <c r="P466" s="33"/>
      <c r="Q466" s="33"/>
      <c r="R466" s="33"/>
      <c r="S466" s="33"/>
      <c r="T466" s="33" t="str">
        <f>IF(LEN(KL!P466)&gt;0,UPPER(KL!P466),"")</f>
        <v/>
      </c>
      <c r="U466" s="33"/>
      <c r="V466" s="19"/>
      <c r="W466" s="33" t="str">
        <f>IF(LEN('ÚHRADOVÝ KATALOG VZP - ZP'!Q470)&gt;0,UPPER('ÚHRADOVÝ KATALOG VZP - ZP'!Q470),"")</f>
        <v/>
      </c>
      <c r="X466" s="19"/>
      <c r="Y466" s="19"/>
      <c r="Z466" s="33" t="str">
        <f>IF(LEN('ÚHRADOVÝ KATALOG VZP - ZP'!P470)&gt;0,UPPER('ÚHRADOVÝ KATALOG VZP - ZP'!P470),"")</f>
        <v/>
      </c>
      <c r="AA466" s="33"/>
      <c r="AB466" s="33" t="str">
        <f>IF(LEN('ÚHRADOVÝ KATALOG VZP - ZP'!K470)&gt;0,UPPER('ÚHRADOVÝ KATALOG VZP - ZP'!K470),"")</f>
        <v/>
      </c>
      <c r="AC466" s="19" t="str">
        <f>IF(LEN('ÚHRADOVÝ KATALOG VZP - ZP'!L470)&gt;0,UPPER('ÚHRADOVÝ KATALOG VZP - ZP'!L470),"")</f>
        <v/>
      </c>
      <c r="AD466" s="19" t="str">
        <f>IF(LEN('ÚHRADOVÝ KATALOG VZP - ZP'!J470)&gt;0,UPPER('ÚHRADOVÝ KATALOG VZP - ZP'!J470),"")</f>
        <v/>
      </c>
      <c r="AE466" s="33"/>
      <c r="AF466" s="33"/>
      <c r="AG466" s="33" t="str">
        <f>IF(LEN('ÚHRADOVÝ KATALOG VZP - ZP'!M470)&gt;0,UPPER('ÚHRADOVÝ KATALOG VZP - ZP'!M470),"")</f>
        <v/>
      </c>
      <c r="AH466" s="33"/>
      <c r="AI466" s="33"/>
      <c r="AJ466" s="33"/>
    </row>
    <row r="467" spans="1:36" s="18" customFormat="1" x14ac:dyDescent="0.2">
      <c r="A467" s="33" t="str">
        <f>IF('VZP - KONTROLA'!R471="NE",IF(LEN('ÚHRADOVÝ KATALOG VZP - ZP'!B471)=0,UPPER('ÚHRADOVÝ KATALOG VZP - ZP'!A471),UPPER('ÚHRADOVÝ KATALOG VZP - ZP'!B471)),"")</f>
        <v/>
      </c>
      <c r="B467" s="33" t="str">
        <f>IF(LEN('ÚHRADOVÝ KATALOG VZP - ZP'!C471)&gt;0,UPPER(SUBSTITUTE('ÚHRADOVÝ KATALOG VZP - ZP'!C471,CHAR(10)," ")),"")</f>
        <v/>
      </c>
      <c r="C467" s="33" t="str">
        <f>IF(LEN('ÚHRADOVÝ KATALOG VZP - ZP'!D471)&gt;0,UPPER(SUBSTITUTE('ÚHRADOVÝ KATALOG VZP - ZP'!D471,CHAR(10)," ")),"")</f>
        <v/>
      </c>
      <c r="D467" s="33" t="str">
        <f>IF(LEN('ÚHRADOVÝ KATALOG VZP - ZP'!F471)&gt;0,UPPER('ÚHRADOVÝ KATALOG VZP - ZP'!F471),"")</f>
        <v/>
      </c>
      <c r="E467" s="33" t="str">
        <f>IF(LEN('ÚHRADOVÝ KATALOG VZP - ZP'!E471)&gt;0,UPPER('ÚHRADOVÝ KATALOG VZP - ZP'!E471),"")</f>
        <v/>
      </c>
      <c r="F467" s="33" t="str">
        <f>IF(LEN('ÚHRADOVÝ KATALOG VZP - ZP'!G471)&gt;0,UPPER('ÚHRADOVÝ KATALOG VZP - ZP'!G471),"")</f>
        <v/>
      </c>
      <c r="G467" s="33" t="str">
        <f>IF(LEN('ÚHRADOVÝ KATALOG VZP - ZP'!H471)&gt;0,UPPER('ÚHRADOVÝ KATALOG VZP - ZP'!H471),"")</f>
        <v/>
      </c>
      <c r="H467" s="33" t="str">
        <f>IF(LEN('ÚHRADOVÝ KATALOG VZP - ZP'!I471)&gt;0,UPPER('ÚHRADOVÝ KATALOG VZP - ZP'!I471),"")</f>
        <v/>
      </c>
      <c r="I467" s="19" t="str">
        <f>IF(LEN(KL!N467)&gt;0,ROUND(UPPER(KL!N467),2),"")</f>
        <v/>
      </c>
      <c r="J467" s="19" t="str">
        <f>IF('ÚHRADOVÝ KATALOG VZP - ZP'!N471&gt;0,ROUND(UPPER('ÚHRADOVÝ KATALOG VZP - ZP'!N471),2),"")</f>
        <v/>
      </c>
      <c r="K467" s="19"/>
      <c r="L467" s="33"/>
      <c r="M467" s="33"/>
      <c r="N467" s="33"/>
      <c r="O467" s="19"/>
      <c r="P467" s="33"/>
      <c r="Q467" s="33"/>
      <c r="R467" s="33"/>
      <c r="S467" s="33"/>
      <c r="T467" s="33" t="str">
        <f>IF(LEN(KL!P467)&gt;0,UPPER(KL!P467),"")</f>
        <v/>
      </c>
      <c r="U467" s="33"/>
      <c r="V467" s="19"/>
      <c r="W467" s="33" t="str">
        <f>IF(LEN('ÚHRADOVÝ KATALOG VZP - ZP'!Q471)&gt;0,UPPER('ÚHRADOVÝ KATALOG VZP - ZP'!Q471),"")</f>
        <v/>
      </c>
      <c r="X467" s="19"/>
      <c r="Y467" s="19"/>
      <c r="Z467" s="33" t="str">
        <f>IF(LEN('ÚHRADOVÝ KATALOG VZP - ZP'!P471)&gt;0,UPPER('ÚHRADOVÝ KATALOG VZP - ZP'!P471),"")</f>
        <v/>
      </c>
      <c r="AA467" s="33"/>
      <c r="AB467" s="33" t="str">
        <f>IF(LEN('ÚHRADOVÝ KATALOG VZP - ZP'!K471)&gt;0,UPPER('ÚHRADOVÝ KATALOG VZP - ZP'!K471),"")</f>
        <v/>
      </c>
      <c r="AC467" s="19" t="str">
        <f>IF(LEN('ÚHRADOVÝ KATALOG VZP - ZP'!L471)&gt;0,UPPER('ÚHRADOVÝ KATALOG VZP - ZP'!L471),"")</f>
        <v/>
      </c>
      <c r="AD467" s="19" t="str">
        <f>IF(LEN('ÚHRADOVÝ KATALOG VZP - ZP'!J471)&gt;0,UPPER('ÚHRADOVÝ KATALOG VZP - ZP'!J471),"")</f>
        <v/>
      </c>
      <c r="AE467" s="33"/>
      <c r="AF467" s="33"/>
      <c r="AG467" s="33" t="str">
        <f>IF(LEN('ÚHRADOVÝ KATALOG VZP - ZP'!M471)&gt;0,UPPER('ÚHRADOVÝ KATALOG VZP - ZP'!M471),"")</f>
        <v/>
      </c>
      <c r="AH467" s="33"/>
      <c r="AI467" s="33"/>
      <c r="AJ467" s="33"/>
    </row>
    <row r="468" spans="1:36" s="18" customFormat="1" x14ac:dyDescent="0.2">
      <c r="A468" s="33" t="str">
        <f>IF('VZP - KONTROLA'!R472="NE",IF(LEN('ÚHRADOVÝ KATALOG VZP - ZP'!B472)=0,UPPER('ÚHRADOVÝ KATALOG VZP - ZP'!A472),UPPER('ÚHRADOVÝ KATALOG VZP - ZP'!B472)),"")</f>
        <v/>
      </c>
      <c r="B468" s="33" t="str">
        <f>IF(LEN('ÚHRADOVÝ KATALOG VZP - ZP'!C472)&gt;0,UPPER(SUBSTITUTE('ÚHRADOVÝ KATALOG VZP - ZP'!C472,CHAR(10)," ")),"")</f>
        <v/>
      </c>
      <c r="C468" s="33" t="str">
        <f>IF(LEN('ÚHRADOVÝ KATALOG VZP - ZP'!D472)&gt;0,UPPER(SUBSTITUTE('ÚHRADOVÝ KATALOG VZP - ZP'!D472,CHAR(10)," ")),"")</f>
        <v/>
      </c>
      <c r="D468" s="33" t="str">
        <f>IF(LEN('ÚHRADOVÝ KATALOG VZP - ZP'!F472)&gt;0,UPPER('ÚHRADOVÝ KATALOG VZP - ZP'!F472),"")</f>
        <v/>
      </c>
      <c r="E468" s="33" t="str">
        <f>IF(LEN('ÚHRADOVÝ KATALOG VZP - ZP'!E472)&gt;0,UPPER('ÚHRADOVÝ KATALOG VZP - ZP'!E472),"")</f>
        <v/>
      </c>
      <c r="F468" s="33" t="str">
        <f>IF(LEN('ÚHRADOVÝ KATALOG VZP - ZP'!G472)&gt;0,UPPER('ÚHRADOVÝ KATALOG VZP - ZP'!G472),"")</f>
        <v/>
      </c>
      <c r="G468" s="33" t="str">
        <f>IF(LEN('ÚHRADOVÝ KATALOG VZP - ZP'!H472)&gt;0,UPPER('ÚHRADOVÝ KATALOG VZP - ZP'!H472),"")</f>
        <v/>
      </c>
      <c r="H468" s="33" t="str">
        <f>IF(LEN('ÚHRADOVÝ KATALOG VZP - ZP'!I472)&gt;0,UPPER('ÚHRADOVÝ KATALOG VZP - ZP'!I472),"")</f>
        <v/>
      </c>
      <c r="I468" s="19" t="str">
        <f>IF(LEN(KL!N468)&gt;0,ROUND(UPPER(KL!N468),2),"")</f>
        <v/>
      </c>
      <c r="J468" s="19" t="str">
        <f>IF('ÚHRADOVÝ KATALOG VZP - ZP'!N472&gt;0,ROUND(UPPER('ÚHRADOVÝ KATALOG VZP - ZP'!N472),2),"")</f>
        <v/>
      </c>
      <c r="K468" s="19"/>
      <c r="L468" s="33"/>
      <c r="M468" s="33"/>
      <c r="N468" s="33"/>
      <c r="O468" s="19"/>
      <c r="P468" s="33"/>
      <c r="Q468" s="33"/>
      <c r="R468" s="33"/>
      <c r="S468" s="33"/>
      <c r="T468" s="33" t="str">
        <f>IF(LEN(KL!P468)&gt;0,UPPER(KL!P468),"")</f>
        <v/>
      </c>
      <c r="U468" s="33"/>
      <c r="V468" s="19"/>
      <c r="W468" s="33" t="str">
        <f>IF(LEN('ÚHRADOVÝ KATALOG VZP - ZP'!Q472)&gt;0,UPPER('ÚHRADOVÝ KATALOG VZP - ZP'!Q472),"")</f>
        <v/>
      </c>
      <c r="X468" s="19"/>
      <c r="Y468" s="19"/>
      <c r="Z468" s="33" t="str">
        <f>IF(LEN('ÚHRADOVÝ KATALOG VZP - ZP'!P472)&gt;0,UPPER('ÚHRADOVÝ KATALOG VZP - ZP'!P472),"")</f>
        <v/>
      </c>
      <c r="AA468" s="33"/>
      <c r="AB468" s="33" t="str">
        <f>IF(LEN('ÚHRADOVÝ KATALOG VZP - ZP'!K472)&gt;0,UPPER('ÚHRADOVÝ KATALOG VZP - ZP'!K472),"")</f>
        <v/>
      </c>
      <c r="AC468" s="19" t="str">
        <f>IF(LEN('ÚHRADOVÝ KATALOG VZP - ZP'!L472)&gt;0,UPPER('ÚHRADOVÝ KATALOG VZP - ZP'!L472),"")</f>
        <v/>
      </c>
      <c r="AD468" s="19" t="str">
        <f>IF(LEN('ÚHRADOVÝ KATALOG VZP - ZP'!J472)&gt;0,UPPER('ÚHRADOVÝ KATALOG VZP - ZP'!J472),"")</f>
        <v/>
      </c>
      <c r="AE468" s="33"/>
      <c r="AF468" s="33"/>
      <c r="AG468" s="33" t="str">
        <f>IF(LEN('ÚHRADOVÝ KATALOG VZP - ZP'!M472)&gt;0,UPPER('ÚHRADOVÝ KATALOG VZP - ZP'!M472),"")</f>
        <v/>
      </c>
      <c r="AH468" s="33"/>
      <c r="AI468" s="33"/>
      <c r="AJ468" s="33"/>
    </row>
    <row r="469" spans="1:36" s="18" customFormat="1" x14ac:dyDescent="0.2">
      <c r="A469" s="33" t="str">
        <f>IF('VZP - KONTROLA'!R473="NE",IF(LEN('ÚHRADOVÝ KATALOG VZP - ZP'!B473)=0,UPPER('ÚHRADOVÝ KATALOG VZP - ZP'!A473),UPPER('ÚHRADOVÝ KATALOG VZP - ZP'!B473)),"")</f>
        <v/>
      </c>
      <c r="B469" s="33" t="str">
        <f>IF(LEN('ÚHRADOVÝ KATALOG VZP - ZP'!C473)&gt;0,UPPER(SUBSTITUTE('ÚHRADOVÝ KATALOG VZP - ZP'!C473,CHAR(10)," ")),"")</f>
        <v/>
      </c>
      <c r="C469" s="33" t="str">
        <f>IF(LEN('ÚHRADOVÝ KATALOG VZP - ZP'!D473)&gt;0,UPPER(SUBSTITUTE('ÚHRADOVÝ KATALOG VZP - ZP'!D473,CHAR(10)," ")),"")</f>
        <v/>
      </c>
      <c r="D469" s="33" t="str">
        <f>IF(LEN('ÚHRADOVÝ KATALOG VZP - ZP'!F473)&gt;0,UPPER('ÚHRADOVÝ KATALOG VZP - ZP'!F473),"")</f>
        <v/>
      </c>
      <c r="E469" s="33" t="str">
        <f>IF(LEN('ÚHRADOVÝ KATALOG VZP - ZP'!E473)&gt;0,UPPER('ÚHRADOVÝ KATALOG VZP - ZP'!E473),"")</f>
        <v/>
      </c>
      <c r="F469" s="33" t="str">
        <f>IF(LEN('ÚHRADOVÝ KATALOG VZP - ZP'!G473)&gt;0,UPPER('ÚHRADOVÝ KATALOG VZP - ZP'!G473),"")</f>
        <v/>
      </c>
      <c r="G469" s="33" t="str">
        <f>IF(LEN('ÚHRADOVÝ KATALOG VZP - ZP'!H473)&gt;0,UPPER('ÚHRADOVÝ KATALOG VZP - ZP'!H473),"")</f>
        <v/>
      </c>
      <c r="H469" s="33" t="str">
        <f>IF(LEN('ÚHRADOVÝ KATALOG VZP - ZP'!I473)&gt;0,UPPER('ÚHRADOVÝ KATALOG VZP - ZP'!I473),"")</f>
        <v/>
      </c>
      <c r="I469" s="19" t="str">
        <f>IF(LEN(KL!N469)&gt;0,ROUND(UPPER(KL!N469),2),"")</f>
        <v/>
      </c>
      <c r="J469" s="19" t="str">
        <f>IF('ÚHRADOVÝ KATALOG VZP - ZP'!N473&gt;0,ROUND(UPPER('ÚHRADOVÝ KATALOG VZP - ZP'!N473),2),"")</f>
        <v/>
      </c>
      <c r="K469" s="19"/>
      <c r="L469" s="33"/>
      <c r="M469" s="33"/>
      <c r="N469" s="33"/>
      <c r="O469" s="19"/>
      <c r="P469" s="33"/>
      <c r="Q469" s="33"/>
      <c r="R469" s="33"/>
      <c r="S469" s="33"/>
      <c r="T469" s="33" t="str">
        <f>IF(LEN(KL!P469)&gt;0,UPPER(KL!P469),"")</f>
        <v/>
      </c>
      <c r="U469" s="33"/>
      <c r="V469" s="19"/>
      <c r="W469" s="33" t="str">
        <f>IF(LEN('ÚHRADOVÝ KATALOG VZP - ZP'!Q473)&gt;0,UPPER('ÚHRADOVÝ KATALOG VZP - ZP'!Q473),"")</f>
        <v/>
      </c>
      <c r="X469" s="19"/>
      <c r="Y469" s="19"/>
      <c r="Z469" s="33" t="str">
        <f>IF(LEN('ÚHRADOVÝ KATALOG VZP - ZP'!P473)&gt;0,UPPER('ÚHRADOVÝ KATALOG VZP - ZP'!P473),"")</f>
        <v/>
      </c>
      <c r="AA469" s="33"/>
      <c r="AB469" s="33" t="str">
        <f>IF(LEN('ÚHRADOVÝ KATALOG VZP - ZP'!K473)&gt;0,UPPER('ÚHRADOVÝ KATALOG VZP - ZP'!K473),"")</f>
        <v/>
      </c>
      <c r="AC469" s="19" t="str">
        <f>IF(LEN('ÚHRADOVÝ KATALOG VZP - ZP'!L473)&gt;0,UPPER('ÚHRADOVÝ KATALOG VZP - ZP'!L473),"")</f>
        <v/>
      </c>
      <c r="AD469" s="19" t="str">
        <f>IF(LEN('ÚHRADOVÝ KATALOG VZP - ZP'!J473)&gt;0,UPPER('ÚHRADOVÝ KATALOG VZP - ZP'!J473),"")</f>
        <v/>
      </c>
      <c r="AE469" s="33"/>
      <c r="AF469" s="33"/>
      <c r="AG469" s="33" t="str">
        <f>IF(LEN('ÚHRADOVÝ KATALOG VZP - ZP'!M473)&gt;0,UPPER('ÚHRADOVÝ KATALOG VZP - ZP'!M473),"")</f>
        <v/>
      </c>
      <c r="AH469" s="33"/>
      <c r="AI469" s="33"/>
      <c r="AJ469" s="33"/>
    </row>
    <row r="470" spans="1:36" s="18" customFormat="1" x14ac:dyDescent="0.2">
      <c r="A470" s="33" t="str">
        <f>IF('VZP - KONTROLA'!R474="NE",IF(LEN('ÚHRADOVÝ KATALOG VZP - ZP'!B474)=0,UPPER('ÚHRADOVÝ KATALOG VZP - ZP'!A474),UPPER('ÚHRADOVÝ KATALOG VZP - ZP'!B474)),"")</f>
        <v/>
      </c>
      <c r="B470" s="33" t="str">
        <f>IF(LEN('ÚHRADOVÝ KATALOG VZP - ZP'!C474)&gt;0,UPPER(SUBSTITUTE('ÚHRADOVÝ KATALOG VZP - ZP'!C474,CHAR(10)," ")),"")</f>
        <v/>
      </c>
      <c r="C470" s="33" t="str">
        <f>IF(LEN('ÚHRADOVÝ KATALOG VZP - ZP'!D474)&gt;0,UPPER(SUBSTITUTE('ÚHRADOVÝ KATALOG VZP - ZP'!D474,CHAR(10)," ")),"")</f>
        <v/>
      </c>
      <c r="D470" s="33" t="str">
        <f>IF(LEN('ÚHRADOVÝ KATALOG VZP - ZP'!F474)&gt;0,UPPER('ÚHRADOVÝ KATALOG VZP - ZP'!F474),"")</f>
        <v/>
      </c>
      <c r="E470" s="33" t="str">
        <f>IF(LEN('ÚHRADOVÝ KATALOG VZP - ZP'!E474)&gt;0,UPPER('ÚHRADOVÝ KATALOG VZP - ZP'!E474),"")</f>
        <v/>
      </c>
      <c r="F470" s="33" t="str">
        <f>IF(LEN('ÚHRADOVÝ KATALOG VZP - ZP'!G474)&gt;0,UPPER('ÚHRADOVÝ KATALOG VZP - ZP'!G474),"")</f>
        <v/>
      </c>
      <c r="G470" s="33" t="str">
        <f>IF(LEN('ÚHRADOVÝ KATALOG VZP - ZP'!H474)&gt;0,UPPER('ÚHRADOVÝ KATALOG VZP - ZP'!H474),"")</f>
        <v/>
      </c>
      <c r="H470" s="33" t="str">
        <f>IF(LEN('ÚHRADOVÝ KATALOG VZP - ZP'!I474)&gt;0,UPPER('ÚHRADOVÝ KATALOG VZP - ZP'!I474),"")</f>
        <v/>
      </c>
      <c r="I470" s="19" t="str">
        <f>IF(LEN(KL!N470)&gt;0,ROUND(UPPER(KL!N470),2),"")</f>
        <v/>
      </c>
      <c r="J470" s="19" t="str">
        <f>IF('ÚHRADOVÝ KATALOG VZP - ZP'!N474&gt;0,ROUND(UPPER('ÚHRADOVÝ KATALOG VZP - ZP'!N474),2),"")</f>
        <v/>
      </c>
      <c r="K470" s="19"/>
      <c r="L470" s="33"/>
      <c r="M470" s="33"/>
      <c r="N470" s="33"/>
      <c r="O470" s="19"/>
      <c r="P470" s="33"/>
      <c r="Q470" s="33"/>
      <c r="R470" s="33"/>
      <c r="S470" s="33"/>
      <c r="T470" s="33" t="str">
        <f>IF(LEN(KL!P470)&gt;0,UPPER(KL!P470),"")</f>
        <v/>
      </c>
      <c r="U470" s="33"/>
      <c r="V470" s="19"/>
      <c r="W470" s="33" t="str">
        <f>IF(LEN('ÚHRADOVÝ KATALOG VZP - ZP'!Q474)&gt;0,UPPER('ÚHRADOVÝ KATALOG VZP - ZP'!Q474),"")</f>
        <v/>
      </c>
      <c r="X470" s="19"/>
      <c r="Y470" s="19"/>
      <c r="Z470" s="33" t="str">
        <f>IF(LEN('ÚHRADOVÝ KATALOG VZP - ZP'!P474)&gt;0,UPPER('ÚHRADOVÝ KATALOG VZP - ZP'!P474),"")</f>
        <v/>
      </c>
      <c r="AA470" s="33"/>
      <c r="AB470" s="33" t="str">
        <f>IF(LEN('ÚHRADOVÝ KATALOG VZP - ZP'!K474)&gt;0,UPPER('ÚHRADOVÝ KATALOG VZP - ZP'!K474),"")</f>
        <v/>
      </c>
      <c r="AC470" s="19" t="str">
        <f>IF(LEN('ÚHRADOVÝ KATALOG VZP - ZP'!L474)&gt;0,UPPER('ÚHRADOVÝ KATALOG VZP - ZP'!L474),"")</f>
        <v/>
      </c>
      <c r="AD470" s="19" t="str">
        <f>IF(LEN('ÚHRADOVÝ KATALOG VZP - ZP'!J474)&gt;0,UPPER('ÚHRADOVÝ KATALOG VZP - ZP'!J474),"")</f>
        <v/>
      </c>
      <c r="AE470" s="33"/>
      <c r="AF470" s="33"/>
      <c r="AG470" s="33" t="str">
        <f>IF(LEN('ÚHRADOVÝ KATALOG VZP - ZP'!M474)&gt;0,UPPER('ÚHRADOVÝ KATALOG VZP - ZP'!M474),"")</f>
        <v/>
      </c>
      <c r="AH470" s="33"/>
      <c r="AI470" s="33"/>
      <c r="AJ470" s="33"/>
    </row>
    <row r="471" spans="1:36" s="18" customFormat="1" x14ac:dyDescent="0.2">
      <c r="A471" s="33" t="str">
        <f>IF('VZP - KONTROLA'!R475="NE",IF(LEN('ÚHRADOVÝ KATALOG VZP - ZP'!B475)=0,UPPER('ÚHRADOVÝ KATALOG VZP - ZP'!A475),UPPER('ÚHRADOVÝ KATALOG VZP - ZP'!B475)),"")</f>
        <v/>
      </c>
      <c r="B471" s="33" t="str">
        <f>IF(LEN('ÚHRADOVÝ KATALOG VZP - ZP'!C475)&gt;0,UPPER(SUBSTITUTE('ÚHRADOVÝ KATALOG VZP - ZP'!C475,CHAR(10)," ")),"")</f>
        <v/>
      </c>
      <c r="C471" s="33" t="str">
        <f>IF(LEN('ÚHRADOVÝ KATALOG VZP - ZP'!D475)&gt;0,UPPER(SUBSTITUTE('ÚHRADOVÝ KATALOG VZP - ZP'!D475,CHAR(10)," ")),"")</f>
        <v/>
      </c>
      <c r="D471" s="33" t="str">
        <f>IF(LEN('ÚHRADOVÝ KATALOG VZP - ZP'!F475)&gt;0,UPPER('ÚHRADOVÝ KATALOG VZP - ZP'!F475),"")</f>
        <v/>
      </c>
      <c r="E471" s="33" t="str">
        <f>IF(LEN('ÚHRADOVÝ KATALOG VZP - ZP'!E475)&gt;0,UPPER('ÚHRADOVÝ KATALOG VZP - ZP'!E475),"")</f>
        <v/>
      </c>
      <c r="F471" s="33" t="str">
        <f>IF(LEN('ÚHRADOVÝ KATALOG VZP - ZP'!G475)&gt;0,UPPER('ÚHRADOVÝ KATALOG VZP - ZP'!G475),"")</f>
        <v/>
      </c>
      <c r="G471" s="33" t="str">
        <f>IF(LEN('ÚHRADOVÝ KATALOG VZP - ZP'!H475)&gt;0,UPPER('ÚHRADOVÝ KATALOG VZP - ZP'!H475),"")</f>
        <v/>
      </c>
      <c r="H471" s="33" t="str">
        <f>IF(LEN('ÚHRADOVÝ KATALOG VZP - ZP'!I475)&gt;0,UPPER('ÚHRADOVÝ KATALOG VZP - ZP'!I475),"")</f>
        <v/>
      </c>
      <c r="I471" s="19" t="str">
        <f>IF(LEN(KL!N471)&gt;0,ROUND(UPPER(KL!N471),2),"")</f>
        <v/>
      </c>
      <c r="J471" s="19" t="str">
        <f>IF('ÚHRADOVÝ KATALOG VZP - ZP'!N475&gt;0,ROUND(UPPER('ÚHRADOVÝ KATALOG VZP - ZP'!N475),2),"")</f>
        <v/>
      </c>
      <c r="K471" s="19"/>
      <c r="L471" s="33"/>
      <c r="M471" s="33"/>
      <c r="N471" s="33"/>
      <c r="O471" s="19"/>
      <c r="P471" s="33"/>
      <c r="Q471" s="33"/>
      <c r="R471" s="33"/>
      <c r="S471" s="33"/>
      <c r="T471" s="33" t="str">
        <f>IF(LEN(KL!P471)&gt;0,UPPER(KL!P471),"")</f>
        <v/>
      </c>
      <c r="U471" s="33"/>
      <c r="V471" s="19"/>
      <c r="W471" s="33" t="str">
        <f>IF(LEN('ÚHRADOVÝ KATALOG VZP - ZP'!Q475)&gt;0,UPPER('ÚHRADOVÝ KATALOG VZP - ZP'!Q475),"")</f>
        <v/>
      </c>
      <c r="X471" s="19"/>
      <c r="Y471" s="19"/>
      <c r="Z471" s="33" t="str">
        <f>IF(LEN('ÚHRADOVÝ KATALOG VZP - ZP'!P475)&gt;0,UPPER('ÚHRADOVÝ KATALOG VZP - ZP'!P475),"")</f>
        <v/>
      </c>
      <c r="AA471" s="33"/>
      <c r="AB471" s="33" t="str">
        <f>IF(LEN('ÚHRADOVÝ KATALOG VZP - ZP'!K475)&gt;0,UPPER('ÚHRADOVÝ KATALOG VZP - ZP'!K475),"")</f>
        <v/>
      </c>
      <c r="AC471" s="19" t="str">
        <f>IF(LEN('ÚHRADOVÝ KATALOG VZP - ZP'!L475)&gt;0,UPPER('ÚHRADOVÝ KATALOG VZP - ZP'!L475),"")</f>
        <v/>
      </c>
      <c r="AD471" s="19" t="str">
        <f>IF(LEN('ÚHRADOVÝ KATALOG VZP - ZP'!J475)&gt;0,UPPER('ÚHRADOVÝ KATALOG VZP - ZP'!J475),"")</f>
        <v/>
      </c>
      <c r="AE471" s="33"/>
      <c r="AF471" s="33"/>
      <c r="AG471" s="33" t="str">
        <f>IF(LEN('ÚHRADOVÝ KATALOG VZP - ZP'!M475)&gt;0,UPPER('ÚHRADOVÝ KATALOG VZP - ZP'!M475),"")</f>
        <v/>
      </c>
      <c r="AH471" s="33"/>
      <c r="AI471" s="33"/>
      <c r="AJ471" s="33"/>
    </row>
    <row r="472" spans="1:36" s="18" customFormat="1" x14ac:dyDescent="0.2">
      <c r="A472" s="33" t="str">
        <f>IF('VZP - KONTROLA'!R476="NE",IF(LEN('ÚHRADOVÝ KATALOG VZP - ZP'!B476)=0,UPPER('ÚHRADOVÝ KATALOG VZP - ZP'!A476),UPPER('ÚHRADOVÝ KATALOG VZP - ZP'!B476)),"")</f>
        <v/>
      </c>
      <c r="B472" s="33" t="str">
        <f>IF(LEN('ÚHRADOVÝ KATALOG VZP - ZP'!C476)&gt;0,UPPER(SUBSTITUTE('ÚHRADOVÝ KATALOG VZP - ZP'!C476,CHAR(10)," ")),"")</f>
        <v/>
      </c>
      <c r="C472" s="33" t="str">
        <f>IF(LEN('ÚHRADOVÝ KATALOG VZP - ZP'!D476)&gt;0,UPPER(SUBSTITUTE('ÚHRADOVÝ KATALOG VZP - ZP'!D476,CHAR(10)," ")),"")</f>
        <v/>
      </c>
      <c r="D472" s="33" t="str">
        <f>IF(LEN('ÚHRADOVÝ KATALOG VZP - ZP'!F476)&gt;0,UPPER('ÚHRADOVÝ KATALOG VZP - ZP'!F476),"")</f>
        <v/>
      </c>
      <c r="E472" s="33" t="str">
        <f>IF(LEN('ÚHRADOVÝ KATALOG VZP - ZP'!E476)&gt;0,UPPER('ÚHRADOVÝ KATALOG VZP - ZP'!E476),"")</f>
        <v/>
      </c>
      <c r="F472" s="33" t="str">
        <f>IF(LEN('ÚHRADOVÝ KATALOG VZP - ZP'!G476)&gt;0,UPPER('ÚHRADOVÝ KATALOG VZP - ZP'!G476),"")</f>
        <v/>
      </c>
      <c r="G472" s="33" t="str">
        <f>IF(LEN('ÚHRADOVÝ KATALOG VZP - ZP'!H476)&gt;0,UPPER('ÚHRADOVÝ KATALOG VZP - ZP'!H476),"")</f>
        <v/>
      </c>
      <c r="H472" s="33" t="str">
        <f>IF(LEN('ÚHRADOVÝ KATALOG VZP - ZP'!I476)&gt;0,UPPER('ÚHRADOVÝ KATALOG VZP - ZP'!I476),"")</f>
        <v/>
      </c>
      <c r="I472" s="19" t="str">
        <f>IF(LEN(KL!N472)&gt;0,ROUND(UPPER(KL!N472),2),"")</f>
        <v/>
      </c>
      <c r="J472" s="19" t="str">
        <f>IF('ÚHRADOVÝ KATALOG VZP - ZP'!N476&gt;0,ROUND(UPPER('ÚHRADOVÝ KATALOG VZP - ZP'!N476),2),"")</f>
        <v/>
      </c>
      <c r="K472" s="19"/>
      <c r="L472" s="33"/>
      <c r="M472" s="33"/>
      <c r="N472" s="33"/>
      <c r="O472" s="19"/>
      <c r="P472" s="33"/>
      <c r="Q472" s="33"/>
      <c r="R472" s="33"/>
      <c r="S472" s="33"/>
      <c r="T472" s="33" t="str">
        <f>IF(LEN(KL!P472)&gt;0,UPPER(KL!P472),"")</f>
        <v/>
      </c>
      <c r="U472" s="33"/>
      <c r="V472" s="19"/>
      <c r="W472" s="33" t="str">
        <f>IF(LEN('ÚHRADOVÝ KATALOG VZP - ZP'!Q476)&gt;0,UPPER('ÚHRADOVÝ KATALOG VZP - ZP'!Q476),"")</f>
        <v/>
      </c>
      <c r="X472" s="19"/>
      <c r="Y472" s="19"/>
      <c r="Z472" s="33" t="str">
        <f>IF(LEN('ÚHRADOVÝ KATALOG VZP - ZP'!P476)&gt;0,UPPER('ÚHRADOVÝ KATALOG VZP - ZP'!P476),"")</f>
        <v/>
      </c>
      <c r="AA472" s="33"/>
      <c r="AB472" s="33" t="str">
        <f>IF(LEN('ÚHRADOVÝ KATALOG VZP - ZP'!K476)&gt;0,UPPER('ÚHRADOVÝ KATALOG VZP - ZP'!K476),"")</f>
        <v/>
      </c>
      <c r="AC472" s="19" t="str">
        <f>IF(LEN('ÚHRADOVÝ KATALOG VZP - ZP'!L476)&gt;0,UPPER('ÚHRADOVÝ KATALOG VZP - ZP'!L476),"")</f>
        <v/>
      </c>
      <c r="AD472" s="19" t="str">
        <f>IF(LEN('ÚHRADOVÝ KATALOG VZP - ZP'!J476)&gt;0,UPPER('ÚHRADOVÝ KATALOG VZP - ZP'!J476),"")</f>
        <v/>
      </c>
      <c r="AE472" s="33"/>
      <c r="AF472" s="33"/>
      <c r="AG472" s="33" t="str">
        <f>IF(LEN('ÚHRADOVÝ KATALOG VZP - ZP'!M476)&gt;0,UPPER('ÚHRADOVÝ KATALOG VZP - ZP'!M476),"")</f>
        <v/>
      </c>
      <c r="AH472" s="33"/>
      <c r="AI472" s="33"/>
      <c r="AJ472" s="33"/>
    </row>
    <row r="473" spans="1:36" s="18" customFormat="1" x14ac:dyDescent="0.2">
      <c r="A473" s="33" t="str">
        <f>IF('VZP - KONTROLA'!R477="NE",IF(LEN('ÚHRADOVÝ KATALOG VZP - ZP'!B477)=0,UPPER('ÚHRADOVÝ KATALOG VZP - ZP'!A477),UPPER('ÚHRADOVÝ KATALOG VZP - ZP'!B477)),"")</f>
        <v/>
      </c>
      <c r="B473" s="33" t="str">
        <f>IF(LEN('ÚHRADOVÝ KATALOG VZP - ZP'!C477)&gt;0,UPPER(SUBSTITUTE('ÚHRADOVÝ KATALOG VZP - ZP'!C477,CHAR(10)," ")),"")</f>
        <v/>
      </c>
      <c r="C473" s="33" t="str">
        <f>IF(LEN('ÚHRADOVÝ KATALOG VZP - ZP'!D477)&gt;0,UPPER(SUBSTITUTE('ÚHRADOVÝ KATALOG VZP - ZP'!D477,CHAR(10)," ")),"")</f>
        <v/>
      </c>
      <c r="D473" s="33" t="str">
        <f>IF(LEN('ÚHRADOVÝ KATALOG VZP - ZP'!F477)&gt;0,UPPER('ÚHRADOVÝ KATALOG VZP - ZP'!F477),"")</f>
        <v/>
      </c>
      <c r="E473" s="33" t="str">
        <f>IF(LEN('ÚHRADOVÝ KATALOG VZP - ZP'!E477)&gt;0,UPPER('ÚHRADOVÝ KATALOG VZP - ZP'!E477),"")</f>
        <v/>
      </c>
      <c r="F473" s="33" t="str">
        <f>IF(LEN('ÚHRADOVÝ KATALOG VZP - ZP'!G477)&gt;0,UPPER('ÚHRADOVÝ KATALOG VZP - ZP'!G477),"")</f>
        <v/>
      </c>
      <c r="G473" s="33" t="str">
        <f>IF(LEN('ÚHRADOVÝ KATALOG VZP - ZP'!H477)&gt;0,UPPER('ÚHRADOVÝ KATALOG VZP - ZP'!H477),"")</f>
        <v/>
      </c>
      <c r="H473" s="33" t="str">
        <f>IF(LEN('ÚHRADOVÝ KATALOG VZP - ZP'!I477)&gt;0,UPPER('ÚHRADOVÝ KATALOG VZP - ZP'!I477),"")</f>
        <v/>
      </c>
      <c r="I473" s="19" t="str">
        <f>IF(LEN(KL!N473)&gt;0,ROUND(UPPER(KL!N473),2),"")</f>
        <v/>
      </c>
      <c r="J473" s="19" t="str">
        <f>IF('ÚHRADOVÝ KATALOG VZP - ZP'!N477&gt;0,ROUND(UPPER('ÚHRADOVÝ KATALOG VZP - ZP'!N477),2),"")</f>
        <v/>
      </c>
      <c r="K473" s="19"/>
      <c r="L473" s="33"/>
      <c r="M473" s="33"/>
      <c r="N473" s="33"/>
      <c r="O473" s="19"/>
      <c r="P473" s="33"/>
      <c r="Q473" s="33"/>
      <c r="R473" s="33"/>
      <c r="S473" s="33"/>
      <c r="T473" s="33" t="str">
        <f>IF(LEN(KL!P473)&gt;0,UPPER(KL!P473),"")</f>
        <v/>
      </c>
      <c r="U473" s="33"/>
      <c r="V473" s="19"/>
      <c r="W473" s="33" t="str">
        <f>IF(LEN('ÚHRADOVÝ KATALOG VZP - ZP'!Q477)&gt;0,UPPER('ÚHRADOVÝ KATALOG VZP - ZP'!Q477),"")</f>
        <v/>
      </c>
      <c r="X473" s="19"/>
      <c r="Y473" s="19"/>
      <c r="Z473" s="33" t="str">
        <f>IF(LEN('ÚHRADOVÝ KATALOG VZP - ZP'!P477)&gt;0,UPPER('ÚHRADOVÝ KATALOG VZP - ZP'!P477),"")</f>
        <v/>
      </c>
      <c r="AA473" s="33"/>
      <c r="AB473" s="33" t="str">
        <f>IF(LEN('ÚHRADOVÝ KATALOG VZP - ZP'!K477)&gt;0,UPPER('ÚHRADOVÝ KATALOG VZP - ZP'!K477),"")</f>
        <v/>
      </c>
      <c r="AC473" s="19" t="str">
        <f>IF(LEN('ÚHRADOVÝ KATALOG VZP - ZP'!L477)&gt;0,UPPER('ÚHRADOVÝ KATALOG VZP - ZP'!L477),"")</f>
        <v/>
      </c>
      <c r="AD473" s="19" t="str">
        <f>IF(LEN('ÚHRADOVÝ KATALOG VZP - ZP'!J477)&gt;0,UPPER('ÚHRADOVÝ KATALOG VZP - ZP'!J477),"")</f>
        <v/>
      </c>
      <c r="AE473" s="33"/>
      <c r="AF473" s="33"/>
      <c r="AG473" s="33" t="str">
        <f>IF(LEN('ÚHRADOVÝ KATALOG VZP - ZP'!M477)&gt;0,UPPER('ÚHRADOVÝ KATALOG VZP - ZP'!M477),"")</f>
        <v/>
      </c>
      <c r="AH473" s="33"/>
      <c r="AI473" s="33"/>
      <c r="AJ473" s="33"/>
    </row>
    <row r="474" spans="1:36" s="18" customFormat="1" x14ac:dyDescent="0.2">
      <c r="A474" s="33" t="str">
        <f>IF('VZP - KONTROLA'!R478="NE",IF(LEN('ÚHRADOVÝ KATALOG VZP - ZP'!B478)=0,UPPER('ÚHRADOVÝ KATALOG VZP - ZP'!A478),UPPER('ÚHRADOVÝ KATALOG VZP - ZP'!B478)),"")</f>
        <v/>
      </c>
      <c r="B474" s="33" t="str">
        <f>IF(LEN('ÚHRADOVÝ KATALOG VZP - ZP'!C478)&gt;0,UPPER(SUBSTITUTE('ÚHRADOVÝ KATALOG VZP - ZP'!C478,CHAR(10)," ")),"")</f>
        <v/>
      </c>
      <c r="C474" s="33" t="str">
        <f>IF(LEN('ÚHRADOVÝ KATALOG VZP - ZP'!D478)&gt;0,UPPER(SUBSTITUTE('ÚHRADOVÝ KATALOG VZP - ZP'!D478,CHAR(10)," ")),"")</f>
        <v/>
      </c>
      <c r="D474" s="33" t="str">
        <f>IF(LEN('ÚHRADOVÝ KATALOG VZP - ZP'!F478)&gt;0,UPPER('ÚHRADOVÝ KATALOG VZP - ZP'!F478),"")</f>
        <v/>
      </c>
      <c r="E474" s="33" t="str">
        <f>IF(LEN('ÚHRADOVÝ KATALOG VZP - ZP'!E478)&gt;0,UPPER('ÚHRADOVÝ KATALOG VZP - ZP'!E478),"")</f>
        <v/>
      </c>
      <c r="F474" s="33" t="str">
        <f>IF(LEN('ÚHRADOVÝ KATALOG VZP - ZP'!G478)&gt;0,UPPER('ÚHRADOVÝ KATALOG VZP - ZP'!G478),"")</f>
        <v/>
      </c>
      <c r="G474" s="33" t="str">
        <f>IF(LEN('ÚHRADOVÝ KATALOG VZP - ZP'!H478)&gt;0,UPPER('ÚHRADOVÝ KATALOG VZP - ZP'!H478),"")</f>
        <v/>
      </c>
      <c r="H474" s="33" t="str">
        <f>IF(LEN('ÚHRADOVÝ KATALOG VZP - ZP'!I478)&gt;0,UPPER('ÚHRADOVÝ KATALOG VZP - ZP'!I478),"")</f>
        <v/>
      </c>
      <c r="I474" s="19" t="str">
        <f>IF(LEN(KL!N474)&gt;0,ROUND(UPPER(KL!N474),2),"")</f>
        <v/>
      </c>
      <c r="J474" s="19" t="str">
        <f>IF('ÚHRADOVÝ KATALOG VZP - ZP'!N478&gt;0,ROUND(UPPER('ÚHRADOVÝ KATALOG VZP - ZP'!N478),2),"")</f>
        <v/>
      </c>
      <c r="K474" s="19"/>
      <c r="L474" s="33"/>
      <c r="M474" s="33"/>
      <c r="N474" s="33"/>
      <c r="O474" s="19"/>
      <c r="P474" s="33"/>
      <c r="Q474" s="33"/>
      <c r="R474" s="33"/>
      <c r="S474" s="33"/>
      <c r="T474" s="33" t="str">
        <f>IF(LEN(KL!P474)&gt;0,UPPER(KL!P474),"")</f>
        <v/>
      </c>
      <c r="U474" s="33"/>
      <c r="V474" s="19"/>
      <c r="W474" s="33" t="str">
        <f>IF(LEN('ÚHRADOVÝ KATALOG VZP - ZP'!Q478)&gt;0,UPPER('ÚHRADOVÝ KATALOG VZP - ZP'!Q478),"")</f>
        <v/>
      </c>
      <c r="X474" s="19"/>
      <c r="Y474" s="19"/>
      <c r="Z474" s="33" t="str">
        <f>IF(LEN('ÚHRADOVÝ KATALOG VZP - ZP'!P478)&gt;0,UPPER('ÚHRADOVÝ KATALOG VZP - ZP'!P478),"")</f>
        <v/>
      </c>
      <c r="AA474" s="33"/>
      <c r="AB474" s="33" t="str">
        <f>IF(LEN('ÚHRADOVÝ KATALOG VZP - ZP'!K478)&gt;0,UPPER('ÚHRADOVÝ KATALOG VZP - ZP'!K478),"")</f>
        <v/>
      </c>
      <c r="AC474" s="19" t="str">
        <f>IF(LEN('ÚHRADOVÝ KATALOG VZP - ZP'!L478)&gt;0,UPPER('ÚHRADOVÝ KATALOG VZP - ZP'!L478),"")</f>
        <v/>
      </c>
      <c r="AD474" s="19" t="str">
        <f>IF(LEN('ÚHRADOVÝ KATALOG VZP - ZP'!J478)&gt;0,UPPER('ÚHRADOVÝ KATALOG VZP - ZP'!J478),"")</f>
        <v/>
      </c>
      <c r="AE474" s="33"/>
      <c r="AF474" s="33"/>
      <c r="AG474" s="33" t="str">
        <f>IF(LEN('ÚHRADOVÝ KATALOG VZP - ZP'!M478)&gt;0,UPPER('ÚHRADOVÝ KATALOG VZP - ZP'!M478),"")</f>
        <v/>
      </c>
      <c r="AH474" s="33"/>
      <c r="AI474" s="33"/>
      <c r="AJ474" s="33"/>
    </row>
    <row r="475" spans="1:36" s="18" customFormat="1" x14ac:dyDescent="0.2">
      <c r="A475" s="33" t="str">
        <f>IF('VZP - KONTROLA'!R479="NE",IF(LEN('ÚHRADOVÝ KATALOG VZP - ZP'!B479)=0,UPPER('ÚHRADOVÝ KATALOG VZP - ZP'!A479),UPPER('ÚHRADOVÝ KATALOG VZP - ZP'!B479)),"")</f>
        <v/>
      </c>
      <c r="B475" s="33" t="str">
        <f>IF(LEN('ÚHRADOVÝ KATALOG VZP - ZP'!C479)&gt;0,UPPER(SUBSTITUTE('ÚHRADOVÝ KATALOG VZP - ZP'!C479,CHAR(10)," ")),"")</f>
        <v/>
      </c>
      <c r="C475" s="33" t="str">
        <f>IF(LEN('ÚHRADOVÝ KATALOG VZP - ZP'!D479)&gt;0,UPPER(SUBSTITUTE('ÚHRADOVÝ KATALOG VZP - ZP'!D479,CHAR(10)," ")),"")</f>
        <v/>
      </c>
      <c r="D475" s="33" t="str">
        <f>IF(LEN('ÚHRADOVÝ KATALOG VZP - ZP'!F479)&gt;0,UPPER('ÚHRADOVÝ KATALOG VZP - ZP'!F479),"")</f>
        <v/>
      </c>
      <c r="E475" s="33" t="str">
        <f>IF(LEN('ÚHRADOVÝ KATALOG VZP - ZP'!E479)&gt;0,UPPER('ÚHRADOVÝ KATALOG VZP - ZP'!E479),"")</f>
        <v/>
      </c>
      <c r="F475" s="33" t="str">
        <f>IF(LEN('ÚHRADOVÝ KATALOG VZP - ZP'!G479)&gt;0,UPPER('ÚHRADOVÝ KATALOG VZP - ZP'!G479),"")</f>
        <v/>
      </c>
      <c r="G475" s="33" t="str">
        <f>IF(LEN('ÚHRADOVÝ KATALOG VZP - ZP'!H479)&gt;0,UPPER('ÚHRADOVÝ KATALOG VZP - ZP'!H479),"")</f>
        <v/>
      </c>
      <c r="H475" s="33" t="str">
        <f>IF(LEN('ÚHRADOVÝ KATALOG VZP - ZP'!I479)&gt;0,UPPER('ÚHRADOVÝ KATALOG VZP - ZP'!I479),"")</f>
        <v/>
      </c>
      <c r="I475" s="19" t="str">
        <f>IF(LEN(KL!N475)&gt;0,ROUND(UPPER(KL!N475),2),"")</f>
        <v/>
      </c>
      <c r="J475" s="19" t="str">
        <f>IF('ÚHRADOVÝ KATALOG VZP - ZP'!N479&gt;0,ROUND(UPPER('ÚHRADOVÝ KATALOG VZP - ZP'!N479),2),"")</f>
        <v/>
      </c>
      <c r="K475" s="19"/>
      <c r="L475" s="33"/>
      <c r="M475" s="33"/>
      <c r="N475" s="33"/>
      <c r="O475" s="19"/>
      <c r="P475" s="33"/>
      <c r="Q475" s="33"/>
      <c r="R475" s="33"/>
      <c r="S475" s="33"/>
      <c r="T475" s="33" t="str">
        <f>IF(LEN(KL!P475)&gt;0,UPPER(KL!P475),"")</f>
        <v/>
      </c>
      <c r="U475" s="33"/>
      <c r="V475" s="19"/>
      <c r="W475" s="33" t="str">
        <f>IF(LEN('ÚHRADOVÝ KATALOG VZP - ZP'!Q479)&gt;0,UPPER('ÚHRADOVÝ KATALOG VZP - ZP'!Q479),"")</f>
        <v/>
      </c>
      <c r="X475" s="19"/>
      <c r="Y475" s="19"/>
      <c r="Z475" s="33" t="str">
        <f>IF(LEN('ÚHRADOVÝ KATALOG VZP - ZP'!P479)&gt;0,UPPER('ÚHRADOVÝ KATALOG VZP - ZP'!P479),"")</f>
        <v/>
      </c>
      <c r="AA475" s="33"/>
      <c r="AB475" s="33" t="str">
        <f>IF(LEN('ÚHRADOVÝ KATALOG VZP - ZP'!K479)&gt;0,UPPER('ÚHRADOVÝ KATALOG VZP - ZP'!K479),"")</f>
        <v/>
      </c>
      <c r="AC475" s="19" t="str">
        <f>IF(LEN('ÚHRADOVÝ KATALOG VZP - ZP'!L479)&gt;0,UPPER('ÚHRADOVÝ KATALOG VZP - ZP'!L479),"")</f>
        <v/>
      </c>
      <c r="AD475" s="19" t="str">
        <f>IF(LEN('ÚHRADOVÝ KATALOG VZP - ZP'!J479)&gt;0,UPPER('ÚHRADOVÝ KATALOG VZP - ZP'!J479),"")</f>
        <v/>
      </c>
      <c r="AE475" s="33"/>
      <c r="AF475" s="33"/>
      <c r="AG475" s="33" t="str">
        <f>IF(LEN('ÚHRADOVÝ KATALOG VZP - ZP'!M479)&gt;0,UPPER('ÚHRADOVÝ KATALOG VZP - ZP'!M479),"")</f>
        <v/>
      </c>
      <c r="AH475" s="33"/>
      <c r="AI475" s="33"/>
      <c r="AJ475" s="33"/>
    </row>
    <row r="476" spans="1:36" s="18" customFormat="1" x14ac:dyDescent="0.2">
      <c r="A476" s="33" t="str">
        <f>IF('VZP - KONTROLA'!R480="NE",IF(LEN('ÚHRADOVÝ KATALOG VZP - ZP'!B480)=0,UPPER('ÚHRADOVÝ KATALOG VZP - ZP'!A480),UPPER('ÚHRADOVÝ KATALOG VZP - ZP'!B480)),"")</f>
        <v/>
      </c>
      <c r="B476" s="33" t="str">
        <f>IF(LEN('ÚHRADOVÝ KATALOG VZP - ZP'!C480)&gt;0,UPPER(SUBSTITUTE('ÚHRADOVÝ KATALOG VZP - ZP'!C480,CHAR(10)," ")),"")</f>
        <v/>
      </c>
      <c r="C476" s="33" t="str">
        <f>IF(LEN('ÚHRADOVÝ KATALOG VZP - ZP'!D480)&gt;0,UPPER(SUBSTITUTE('ÚHRADOVÝ KATALOG VZP - ZP'!D480,CHAR(10)," ")),"")</f>
        <v/>
      </c>
      <c r="D476" s="33" t="str">
        <f>IF(LEN('ÚHRADOVÝ KATALOG VZP - ZP'!F480)&gt;0,UPPER('ÚHRADOVÝ KATALOG VZP - ZP'!F480),"")</f>
        <v/>
      </c>
      <c r="E476" s="33" t="str">
        <f>IF(LEN('ÚHRADOVÝ KATALOG VZP - ZP'!E480)&gt;0,UPPER('ÚHRADOVÝ KATALOG VZP - ZP'!E480),"")</f>
        <v/>
      </c>
      <c r="F476" s="33" t="str">
        <f>IF(LEN('ÚHRADOVÝ KATALOG VZP - ZP'!G480)&gt;0,UPPER('ÚHRADOVÝ KATALOG VZP - ZP'!G480),"")</f>
        <v/>
      </c>
      <c r="G476" s="33" t="str">
        <f>IF(LEN('ÚHRADOVÝ KATALOG VZP - ZP'!H480)&gt;0,UPPER('ÚHRADOVÝ KATALOG VZP - ZP'!H480),"")</f>
        <v/>
      </c>
      <c r="H476" s="33" t="str">
        <f>IF(LEN('ÚHRADOVÝ KATALOG VZP - ZP'!I480)&gt;0,UPPER('ÚHRADOVÝ KATALOG VZP - ZP'!I480),"")</f>
        <v/>
      </c>
      <c r="I476" s="19" t="str">
        <f>IF(LEN(KL!N476)&gt;0,ROUND(UPPER(KL!N476),2),"")</f>
        <v/>
      </c>
      <c r="J476" s="19" t="str">
        <f>IF('ÚHRADOVÝ KATALOG VZP - ZP'!N480&gt;0,ROUND(UPPER('ÚHRADOVÝ KATALOG VZP - ZP'!N480),2),"")</f>
        <v/>
      </c>
      <c r="K476" s="19"/>
      <c r="L476" s="33"/>
      <c r="M476" s="33"/>
      <c r="N476" s="33"/>
      <c r="O476" s="19"/>
      <c r="P476" s="33"/>
      <c r="Q476" s="33"/>
      <c r="R476" s="33"/>
      <c r="S476" s="33"/>
      <c r="T476" s="33" t="str">
        <f>IF(LEN(KL!P476)&gt;0,UPPER(KL!P476),"")</f>
        <v/>
      </c>
      <c r="U476" s="33"/>
      <c r="V476" s="19"/>
      <c r="W476" s="33" t="str">
        <f>IF(LEN('ÚHRADOVÝ KATALOG VZP - ZP'!Q480)&gt;0,UPPER('ÚHRADOVÝ KATALOG VZP - ZP'!Q480),"")</f>
        <v/>
      </c>
      <c r="X476" s="19"/>
      <c r="Y476" s="19"/>
      <c r="Z476" s="33" t="str">
        <f>IF(LEN('ÚHRADOVÝ KATALOG VZP - ZP'!P480)&gt;0,UPPER('ÚHRADOVÝ KATALOG VZP - ZP'!P480),"")</f>
        <v/>
      </c>
      <c r="AA476" s="33"/>
      <c r="AB476" s="33" t="str">
        <f>IF(LEN('ÚHRADOVÝ KATALOG VZP - ZP'!K480)&gt;0,UPPER('ÚHRADOVÝ KATALOG VZP - ZP'!K480),"")</f>
        <v/>
      </c>
      <c r="AC476" s="19" t="str">
        <f>IF(LEN('ÚHRADOVÝ KATALOG VZP - ZP'!L480)&gt;0,UPPER('ÚHRADOVÝ KATALOG VZP - ZP'!L480),"")</f>
        <v/>
      </c>
      <c r="AD476" s="19" t="str">
        <f>IF(LEN('ÚHRADOVÝ KATALOG VZP - ZP'!J480)&gt;0,UPPER('ÚHRADOVÝ KATALOG VZP - ZP'!J480),"")</f>
        <v/>
      </c>
      <c r="AE476" s="33"/>
      <c r="AF476" s="33"/>
      <c r="AG476" s="33" t="str">
        <f>IF(LEN('ÚHRADOVÝ KATALOG VZP - ZP'!M480)&gt;0,UPPER('ÚHRADOVÝ KATALOG VZP - ZP'!M480),"")</f>
        <v/>
      </c>
      <c r="AH476" s="33"/>
      <c r="AI476" s="33"/>
      <c r="AJ476" s="33"/>
    </row>
    <row r="477" spans="1:36" s="18" customFormat="1" x14ac:dyDescent="0.2">
      <c r="A477" s="33" t="str">
        <f>IF('VZP - KONTROLA'!R481="NE",IF(LEN('ÚHRADOVÝ KATALOG VZP - ZP'!B481)=0,UPPER('ÚHRADOVÝ KATALOG VZP - ZP'!A481),UPPER('ÚHRADOVÝ KATALOG VZP - ZP'!B481)),"")</f>
        <v/>
      </c>
      <c r="B477" s="33" t="str">
        <f>IF(LEN('ÚHRADOVÝ KATALOG VZP - ZP'!C481)&gt;0,UPPER(SUBSTITUTE('ÚHRADOVÝ KATALOG VZP - ZP'!C481,CHAR(10)," ")),"")</f>
        <v/>
      </c>
      <c r="C477" s="33" t="str">
        <f>IF(LEN('ÚHRADOVÝ KATALOG VZP - ZP'!D481)&gt;0,UPPER(SUBSTITUTE('ÚHRADOVÝ KATALOG VZP - ZP'!D481,CHAR(10)," ")),"")</f>
        <v/>
      </c>
      <c r="D477" s="33" t="str">
        <f>IF(LEN('ÚHRADOVÝ KATALOG VZP - ZP'!F481)&gt;0,UPPER('ÚHRADOVÝ KATALOG VZP - ZP'!F481),"")</f>
        <v/>
      </c>
      <c r="E477" s="33" t="str">
        <f>IF(LEN('ÚHRADOVÝ KATALOG VZP - ZP'!E481)&gt;0,UPPER('ÚHRADOVÝ KATALOG VZP - ZP'!E481),"")</f>
        <v/>
      </c>
      <c r="F477" s="33" t="str">
        <f>IF(LEN('ÚHRADOVÝ KATALOG VZP - ZP'!G481)&gt;0,UPPER('ÚHRADOVÝ KATALOG VZP - ZP'!G481),"")</f>
        <v/>
      </c>
      <c r="G477" s="33" t="str">
        <f>IF(LEN('ÚHRADOVÝ KATALOG VZP - ZP'!H481)&gt;0,UPPER('ÚHRADOVÝ KATALOG VZP - ZP'!H481),"")</f>
        <v/>
      </c>
      <c r="H477" s="33" t="str">
        <f>IF(LEN('ÚHRADOVÝ KATALOG VZP - ZP'!I481)&gt;0,UPPER('ÚHRADOVÝ KATALOG VZP - ZP'!I481),"")</f>
        <v/>
      </c>
      <c r="I477" s="19" t="str">
        <f>IF(LEN(KL!N477)&gt;0,ROUND(UPPER(KL!N477),2),"")</f>
        <v/>
      </c>
      <c r="J477" s="19" t="str">
        <f>IF('ÚHRADOVÝ KATALOG VZP - ZP'!N481&gt;0,ROUND(UPPER('ÚHRADOVÝ KATALOG VZP - ZP'!N481),2),"")</f>
        <v/>
      </c>
      <c r="K477" s="19"/>
      <c r="L477" s="33"/>
      <c r="M477" s="33"/>
      <c r="N477" s="33"/>
      <c r="O477" s="19"/>
      <c r="P477" s="33"/>
      <c r="Q477" s="33"/>
      <c r="R477" s="33"/>
      <c r="S477" s="33"/>
      <c r="T477" s="33" t="str">
        <f>IF(LEN(KL!P477)&gt;0,UPPER(KL!P477),"")</f>
        <v/>
      </c>
      <c r="U477" s="33"/>
      <c r="V477" s="19"/>
      <c r="W477" s="33" t="str">
        <f>IF(LEN('ÚHRADOVÝ KATALOG VZP - ZP'!Q481)&gt;0,UPPER('ÚHRADOVÝ KATALOG VZP - ZP'!Q481),"")</f>
        <v/>
      </c>
      <c r="X477" s="19"/>
      <c r="Y477" s="19"/>
      <c r="Z477" s="33" t="str">
        <f>IF(LEN('ÚHRADOVÝ KATALOG VZP - ZP'!P481)&gt;0,UPPER('ÚHRADOVÝ KATALOG VZP - ZP'!P481),"")</f>
        <v/>
      </c>
      <c r="AA477" s="33"/>
      <c r="AB477" s="33" t="str">
        <f>IF(LEN('ÚHRADOVÝ KATALOG VZP - ZP'!K481)&gt;0,UPPER('ÚHRADOVÝ KATALOG VZP - ZP'!K481),"")</f>
        <v/>
      </c>
      <c r="AC477" s="19" t="str">
        <f>IF(LEN('ÚHRADOVÝ KATALOG VZP - ZP'!L481)&gt;0,UPPER('ÚHRADOVÝ KATALOG VZP - ZP'!L481),"")</f>
        <v/>
      </c>
      <c r="AD477" s="19" t="str">
        <f>IF(LEN('ÚHRADOVÝ KATALOG VZP - ZP'!J481)&gt;0,UPPER('ÚHRADOVÝ KATALOG VZP - ZP'!J481),"")</f>
        <v/>
      </c>
      <c r="AE477" s="33"/>
      <c r="AF477" s="33"/>
      <c r="AG477" s="33" t="str">
        <f>IF(LEN('ÚHRADOVÝ KATALOG VZP - ZP'!M481)&gt;0,UPPER('ÚHRADOVÝ KATALOG VZP - ZP'!M481),"")</f>
        <v/>
      </c>
      <c r="AH477" s="33"/>
      <c r="AI477" s="33"/>
      <c r="AJ477" s="33"/>
    </row>
    <row r="478" spans="1:36" s="18" customFormat="1" x14ac:dyDescent="0.2">
      <c r="A478" s="33" t="str">
        <f>IF('VZP - KONTROLA'!R482="NE",IF(LEN('ÚHRADOVÝ KATALOG VZP - ZP'!B482)=0,UPPER('ÚHRADOVÝ KATALOG VZP - ZP'!A482),UPPER('ÚHRADOVÝ KATALOG VZP - ZP'!B482)),"")</f>
        <v/>
      </c>
      <c r="B478" s="33" t="str">
        <f>IF(LEN('ÚHRADOVÝ KATALOG VZP - ZP'!C482)&gt;0,UPPER(SUBSTITUTE('ÚHRADOVÝ KATALOG VZP - ZP'!C482,CHAR(10)," ")),"")</f>
        <v/>
      </c>
      <c r="C478" s="33" t="str">
        <f>IF(LEN('ÚHRADOVÝ KATALOG VZP - ZP'!D482)&gt;0,UPPER(SUBSTITUTE('ÚHRADOVÝ KATALOG VZP - ZP'!D482,CHAR(10)," ")),"")</f>
        <v/>
      </c>
      <c r="D478" s="33" t="str">
        <f>IF(LEN('ÚHRADOVÝ KATALOG VZP - ZP'!F482)&gt;0,UPPER('ÚHRADOVÝ KATALOG VZP - ZP'!F482),"")</f>
        <v/>
      </c>
      <c r="E478" s="33" t="str">
        <f>IF(LEN('ÚHRADOVÝ KATALOG VZP - ZP'!E482)&gt;0,UPPER('ÚHRADOVÝ KATALOG VZP - ZP'!E482),"")</f>
        <v/>
      </c>
      <c r="F478" s="33" t="str">
        <f>IF(LEN('ÚHRADOVÝ KATALOG VZP - ZP'!G482)&gt;0,UPPER('ÚHRADOVÝ KATALOG VZP - ZP'!G482),"")</f>
        <v/>
      </c>
      <c r="G478" s="33" t="str">
        <f>IF(LEN('ÚHRADOVÝ KATALOG VZP - ZP'!H482)&gt;0,UPPER('ÚHRADOVÝ KATALOG VZP - ZP'!H482),"")</f>
        <v/>
      </c>
      <c r="H478" s="33" t="str">
        <f>IF(LEN('ÚHRADOVÝ KATALOG VZP - ZP'!I482)&gt;0,UPPER('ÚHRADOVÝ KATALOG VZP - ZP'!I482),"")</f>
        <v/>
      </c>
      <c r="I478" s="19" t="str">
        <f>IF(LEN(KL!N478)&gt;0,ROUND(UPPER(KL!N478),2),"")</f>
        <v/>
      </c>
      <c r="J478" s="19" t="str">
        <f>IF('ÚHRADOVÝ KATALOG VZP - ZP'!N482&gt;0,ROUND(UPPER('ÚHRADOVÝ KATALOG VZP - ZP'!N482),2),"")</f>
        <v/>
      </c>
      <c r="K478" s="19"/>
      <c r="L478" s="33"/>
      <c r="M478" s="33"/>
      <c r="N478" s="33"/>
      <c r="O478" s="19"/>
      <c r="P478" s="33"/>
      <c r="Q478" s="33"/>
      <c r="R478" s="33"/>
      <c r="S478" s="33"/>
      <c r="T478" s="33" t="str">
        <f>IF(LEN(KL!P478)&gt;0,UPPER(KL!P478),"")</f>
        <v/>
      </c>
      <c r="U478" s="33"/>
      <c r="V478" s="19"/>
      <c r="W478" s="33" t="str">
        <f>IF(LEN('ÚHRADOVÝ KATALOG VZP - ZP'!Q482)&gt;0,UPPER('ÚHRADOVÝ KATALOG VZP - ZP'!Q482),"")</f>
        <v/>
      </c>
      <c r="X478" s="19"/>
      <c r="Y478" s="19"/>
      <c r="Z478" s="33" t="str">
        <f>IF(LEN('ÚHRADOVÝ KATALOG VZP - ZP'!P482)&gt;0,UPPER('ÚHRADOVÝ KATALOG VZP - ZP'!P482),"")</f>
        <v/>
      </c>
      <c r="AA478" s="33"/>
      <c r="AB478" s="33" t="str">
        <f>IF(LEN('ÚHRADOVÝ KATALOG VZP - ZP'!K482)&gt;0,UPPER('ÚHRADOVÝ KATALOG VZP - ZP'!K482),"")</f>
        <v/>
      </c>
      <c r="AC478" s="19" t="str">
        <f>IF(LEN('ÚHRADOVÝ KATALOG VZP - ZP'!L482)&gt;0,UPPER('ÚHRADOVÝ KATALOG VZP - ZP'!L482),"")</f>
        <v/>
      </c>
      <c r="AD478" s="19" t="str">
        <f>IF(LEN('ÚHRADOVÝ KATALOG VZP - ZP'!J482)&gt;0,UPPER('ÚHRADOVÝ KATALOG VZP - ZP'!J482),"")</f>
        <v/>
      </c>
      <c r="AE478" s="33"/>
      <c r="AF478" s="33"/>
      <c r="AG478" s="33" t="str">
        <f>IF(LEN('ÚHRADOVÝ KATALOG VZP - ZP'!M482)&gt;0,UPPER('ÚHRADOVÝ KATALOG VZP - ZP'!M482),"")</f>
        <v/>
      </c>
      <c r="AH478" s="33"/>
      <c r="AI478" s="33"/>
      <c r="AJ478" s="33"/>
    </row>
    <row r="479" spans="1:36" s="18" customFormat="1" x14ac:dyDescent="0.2">
      <c r="A479" s="33" t="str">
        <f>IF('VZP - KONTROLA'!R483="NE",IF(LEN('ÚHRADOVÝ KATALOG VZP - ZP'!B483)=0,UPPER('ÚHRADOVÝ KATALOG VZP - ZP'!A483),UPPER('ÚHRADOVÝ KATALOG VZP - ZP'!B483)),"")</f>
        <v/>
      </c>
      <c r="B479" s="33" t="str">
        <f>IF(LEN('ÚHRADOVÝ KATALOG VZP - ZP'!C483)&gt;0,UPPER(SUBSTITUTE('ÚHRADOVÝ KATALOG VZP - ZP'!C483,CHAR(10)," ")),"")</f>
        <v/>
      </c>
      <c r="C479" s="33" t="str">
        <f>IF(LEN('ÚHRADOVÝ KATALOG VZP - ZP'!D483)&gt;0,UPPER(SUBSTITUTE('ÚHRADOVÝ KATALOG VZP - ZP'!D483,CHAR(10)," ")),"")</f>
        <v/>
      </c>
      <c r="D479" s="33" t="str">
        <f>IF(LEN('ÚHRADOVÝ KATALOG VZP - ZP'!F483)&gt;0,UPPER('ÚHRADOVÝ KATALOG VZP - ZP'!F483),"")</f>
        <v/>
      </c>
      <c r="E479" s="33" t="str">
        <f>IF(LEN('ÚHRADOVÝ KATALOG VZP - ZP'!E483)&gt;0,UPPER('ÚHRADOVÝ KATALOG VZP - ZP'!E483),"")</f>
        <v/>
      </c>
      <c r="F479" s="33" t="str">
        <f>IF(LEN('ÚHRADOVÝ KATALOG VZP - ZP'!G483)&gt;0,UPPER('ÚHRADOVÝ KATALOG VZP - ZP'!G483),"")</f>
        <v/>
      </c>
      <c r="G479" s="33" t="str">
        <f>IF(LEN('ÚHRADOVÝ KATALOG VZP - ZP'!H483)&gt;0,UPPER('ÚHRADOVÝ KATALOG VZP - ZP'!H483),"")</f>
        <v/>
      </c>
      <c r="H479" s="33" t="str">
        <f>IF(LEN('ÚHRADOVÝ KATALOG VZP - ZP'!I483)&gt;0,UPPER('ÚHRADOVÝ KATALOG VZP - ZP'!I483),"")</f>
        <v/>
      </c>
      <c r="I479" s="19" t="str">
        <f>IF(LEN(KL!N479)&gt;0,ROUND(UPPER(KL!N479),2),"")</f>
        <v/>
      </c>
      <c r="J479" s="19" t="str">
        <f>IF('ÚHRADOVÝ KATALOG VZP - ZP'!N483&gt;0,ROUND(UPPER('ÚHRADOVÝ KATALOG VZP - ZP'!N483),2),"")</f>
        <v/>
      </c>
      <c r="K479" s="19"/>
      <c r="L479" s="33"/>
      <c r="M479" s="33"/>
      <c r="N479" s="33"/>
      <c r="O479" s="19"/>
      <c r="P479" s="33"/>
      <c r="Q479" s="33"/>
      <c r="R479" s="33"/>
      <c r="S479" s="33"/>
      <c r="T479" s="33" t="str">
        <f>IF(LEN(KL!P479)&gt;0,UPPER(KL!P479),"")</f>
        <v/>
      </c>
      <c r="U479" s="33"/>
      <c r="V479" s="19"/>
      <c r="W479" s="33" t="str">
        <f>IF(LEN('ÚHRADOVÝ KATALOG VZP - ZP'!Q483)&gt;0,UPPER('ÚHRADOVÝ KATALOG VZP - ZP'!Q483),"")</f>
        <v/>
      </c>
      <c r="X479" s="19"/>
      <c r="Y479" s="19"/>
      <c r="Z479" s="33" t="str">
        <f>IF(LEN('ÚHRADOVÝ KATALOG VZP - ZP'!P483)&gt;0,UPPER('ÚHRADOVÝ KATALOG VZP - ZP'!P483),"")</f>
        <v/>
      </c>
      <c r="AA479" s="33"/>
      <c r="AB479" s="33" t="str">
        <f>IF(LEN('ÚHRADOVÝ KATALOG VZP - ZP'!K483)&gt;0,UPPER('ÚHRADOVÝ KATALOG VZP - ZP'!K483),"")</f>
        <v/>
      </c>
      <c r="AC479" s="19" t="str">
        <f>IF(LEN('ÚHRADOVÝ KATALOG VZP - ZP'!L483)&gt;0,UPPER('ÚHRADOVÝ KATALOG VZP - ZP'!L483),"")</f>
        <v/>
      </c>
      <c r="AD479" s="19" t="str">
        <f>IF(LEN('ÚHRADOVÝ KATALOG VZP - ZP'!J483)&gt;0,UPPER('ÚHRADOVÝ KATALOG VZP - ZP'!J483),"")</f>
        <v/>
      </c>
      <c r="AE479" s="33"/>
      <c r="AF479" s="33"/>
      <c r="AG479" s="33" t="str">
        <f>IF(LEN('ÚHRADOVÝ KATALOG VZP - ZP'!M483)&gt;0,UPPER('ÚHRADOVÝ KATALOG VZP - ZP'!M483),"")</f>
        <v/>
      </c>
      <c r="AH479" s="33"/>
      <c r="AI479" s="33"/>
      <c r="AJ479" s="33"/>
    </row>
    <row r="480" spans="1:36" s="18" customFormat="1" x14ac:dyDescent="0.2">
      <c r="A480" s="33" t="str">
        <f>IF('VZP - KONTROLA'!R484="NE",IF(LEN('ÚHRADOVÝ KATALOG VZP - ZP'!B484)=0,UPPER('ÚHRADOVÝ KATALOG VZP - ZP'!A484),UPPER('ÚHRADOVÝ KATALOG VZP - ZP'!B484)),"")</f>
        <v/>
      </c>
      <c r="B480" s="33" t="str">
        <f>IF(LEN('ÚHRADOVÝ KATALOG VZP - ZP'!C484)&gt;0,UPPER(SUBSTITUTE('ÚHRADOVÝ KATALOG VZP - ZP'!C484,CHAR(10)," ")),"")</f>
        <v/>
      </c>
      <c r="C480" s="33" t="str">
        <f>IF(LEN('ÚHRADOVÝ KATALOG VZP - ZP'!D484)&gt;0,UPPER(SUBSTITUTE('ÚHRADOVÝ KATALOG VZP - ZP'!D484,CHAR(10)," ")),"")</f>
        <v/>
      </c>
      <c r="D480" s="33" t="str">
        <f>IF(LEN('ÚHRADOVÝ KATALOG VZP - ZP'!F484)&gt;0,UPPER('ÚHRADOVÝ KATALOG VZP - ZP'!F484),"")</f>
        <v/>
      </c>
      <c r="E480" s="33" t="str">
        <f>IF(LEN('ÚHRADOVÝ KATALOG VZP - ZP'!E484)&gt;0,UPPER('ÚHRADOVÝ KATALOG VZP - ZP'!E484),"")</f>
        <v/>
      </c>
      <c r="F480" s="33" t="str">
        <f>IF(LEN('ÚHRADOVÝ KATALOG VZP - ZP'!G484)&gt;0,UPPER('ÚHRADOVÝ KATALOG VZP - ZP'!G484),"")</f>
        <v/>
      </c>
      <c r="G480" s="33" t="str">
        <f>IF(LEN('ÚHRADOVÝ KATALOG VZP - ZP'!H484)&gt;0,UPPER('ÚHRADOVÝ KATALOG VZP - ZP'!H484),"")</f>
        <v/>
      </c>
      <c r="H480" s="33" t="str">
        <f>IF(LEN('ÚHRADOVÝ KATALOG VZP - ZP'!I484)&gt;0,UPPER('ÚHRADOVÝ KATALOG VZP - ZP'!I484),"")</f>
        <v/>
      </c>
      <c r="I480" s="19" t="str">
        <f>IF(LEN(KL!N480)&gt;0,ROUND(UPPER(KL!N480),2),"")</f>
        <v/>
      </c>
      <c r="J480" s="19" t="str">
        <f>IF('ÚHRADOVÝ KATALOG VZP - ZP'!N484&gt;0,ROUND(UPPER('ÚHRADOVÝ KATALOG VZP - ZP'!N484),2),"")</f>
        <v/>
      </c>
      <c r="K480" s="19"/>
      <c r="L480" s="33"/>
      <c r="M480" s="33"/>
      <c r="N480" s="33"/>
      <c r="O480" s="19"/>
      <c r="P480" s="33"/>
      <c r="Q480" s="33"/>
      <c r="R480" s="33"/>
      <c r="S480" s="33"/>
      <c r="T480" s="33" t="str">
        <f>IF(LEN(KL!P480)&gt;0,UPPER(KL!P480),"")</f>
        <v/>
      </c>
      <c r="U480" s="33"/>
      <c r="V480" s="19"/>
      <c r="W480" s="33" t="str">
        <f>IF(LEN('ÚHRADOVÝ KATALOG VZP - ZP'!Q484)&gt;0,UPPER('ÚHRADOVÝ KATALOG VZP - ZP'!Q484),"")</f>
        <v/>
      </c>
      <c r="X480" s="19"/>
      <c r="Y480" s="19"/>
      <c r="Z480" s="33" t="str">
        <f>IF(LEN('ÚHRADOVÝ KATALOG VZP - ZP'!P484)&gt;0,UPPER('ÚHRADOVÝ KATALOG VZP - ZP'!P484),"")</f>
        <v/>
      </c>
      <c r="AA480" s="33"/>
      <c r="AB480" s="33" t="str">
        <f>IF(LEN('ÚHRADOVÝ KATALOG VZP - ZP'!K484)&gt;0,UPPER('ÚHRADOVÝ KATALOG VZP - ZP'!K484),"")</f>
        <v/>
      </c>
      <c r="AC480" s="19" t="str">
        <f>IF(LEN('ÚHRADOVÝ KATALOG VZP - ZP'!L484)&gt;0,UPPER('ÚHRADOVÝ KATALOG VZP - ZP'!L484),"")</f>
        <v/>
      </c>
      <c r="AD480" s="19" t="str">
        <f>IF(LEN('ÚHRADOVÝ KATALOG VZP - ZP'!J484)&gt;0,UPPER('ÚHRADOVÝ KATALOG VZP - ZP'!J484),"")</f>
        <v/>
      </c>
      <c r="AE480" s="33"/>
      <c r="AF480" s="33"/>
      <c r="AG480" s="33" t="str">
        <f>IF(LEN('ÚHRADOVÝ KATALOG VZP - ZP'!M484)&gt;0,UPPER('ÚHRADOVÝ KATALOG VZP - ZP'!M484),"")</f>
        <v/>
      </c>
      <c r="AH480" s="33"/>
      <c r="AI480" s="33"/>
      <c r="AJ480" s="33"/>
    </row>
    <row r="481" spans="1:36" s="18" customFormat="1" x14ac:dyDescent="0.2">
      <c r="A481" s="33" t="str">
        <f>IF('VZP - KONTROLA'!R485="NE",IF(LEN('ÚHRADOVÝ KATALOG VZP - ZP'!B485)=0,UPPER('ÚHRADOVÝ KATALOG VZP - ZP'!A485),UPPER('ÚHRADOVÝ KATALOG VZP - ZP'!B485)),"")</f>
        <v/>
      </c>
      <c r="B481" s="33" t="str">
        <f>IF(LEN('ÚHRADOVÝ KATALOG VZP - ZP'!C485)&gt;0,UPPER(SUBSTITUTE('ÚHRADOVÝ KATALOG VZP - ZP'!C485,CHAR(10)," ")),"")</f>
        <v/>
      </c>
      <c r="C481" s="33" t="str">
        <f>IF(LEN('ÚHRADOVÝ KATALOG VZP - ZP'!D485)&gt;0,UPPER(SUBSTITUTE('ÚHRADOVÝ KATALOG VZP - ZP'!D485,CHAR(10)," ")),"")</f>
        <v/>
      </c>
      <c r="D481" s="33" t="str">
        <f>IF(LEN('ÚHRADOVÝ KATALOG VZP - ZP'!F485)&gt;0,UPPER('ÚHRADOVÝ KATALOG VZP - ZP'!F485),"")</f>
        <v/>
      </c>
      <c r="E481" s="33" t="str">
        <f>IF(LEN('ÚHRADOVÝ KATALOG VZP - ZP'!E485)&gt;0,UPPER('ÚHRADOVÝ KATALOG VZP - ZP'!E485),"")</f>
        <v/>
      </c>
      <c r="F481" s="33" t="str">
        <f>IF(LEN('ÚHRADOVÝ KATALOG VZP - ZP'!G485)&gt;0,UPPER('ÚHRADOVÝ KATALOG VZP - ZP'!G485),"")</f>
        <v/>
      </c>
      <c r="G481" s="33" t="str">
        <f>IF(LEN('ÚHRADOVÝ KATALOG VZP - ZP'!H485)&gt;0,UPPER('ÚHRADOVÝ KATALOG VZP - ZP'!H485),"")</f>
        <v/>
      </c>
      <c r="H481" s="33" t="str">
        <f>IF(LEN('ÚHRADOVÝ KATALOG VZP - ZP'!I485)&gt;0,UPPER('ÚHRADOVÝ KATALOG VZP - ZP'!I485),"")</f>
        <v/>
      </c>
      <c r="I481" s="19" t="str">
        <f>IF(LEN(KL!N481)&gt;0,ROUND(UPPER(KL!N481),2),"")</f>
        <v/>
      </c>
      <c r="J481" s="19" t="str">
        <f>IF('ÚHRADOVÝ KATALOG VZP - ZP'!N485&gt;0,ROUND(UPPER('ÚHRADOVÝ KATALOG VZP - ZP'!N485),2),"")</f>
        <v/>
      </c>
      <c r="K481" s="19"/>
      <c r="L481" s="33"/>
      <c r="M481" s="33"/>
      <c r="N481" s="33"/>
      <c r="O481" s="19"/>
      <c r="P481" s="33"/>
      <c r="Q481" s="33"/>
      <c r="R481" s="33"/>
      <c r="S481" s="33"/>
      <c r="T481" s="33" t="str">
        <f>IF(LEN(KL!P481)&gt;0,UPPER(KL!P481),"")</f>
        <v/>
      </c>
      <c r="U481" s="33"/>
      <c r="V481" s="19"/>
      <c r="W481" s="33" t="str">
        <f>IF(LEN('ÚHRADOVÝ KATALOG VZP - ZP'!Q485)&gt;0,UPPER('ÚHRADOVÝ KATALOG VZP - ZP'!Q485),"")</f>
        <v/>
      </c>
      <c r="X481" s="19"/>
      <c r="Y481" s="19"/>
      <c r="Z481" s="33" t="str">
        <f>IF(LEN('ÚHRADOVÝ KATALOG VZP - ZP'!P485)&gt;0,UPPER('ÚHRADOVÝ KATALOG VZP - ZP'!P485),"")</f>
        <v/>
      </c>
      <c r="AA481" s="33"/>
      <c r="AB481" s="33" t="str">
        <f>IF(LEN('ÚHRADOVÝ KATALOG VZP - ZP'!K485)&gt;0,UPPER('ÚHRADOVÝ KATALOG VZP - ZP'!K485),"")</f>
        <v/>
      </c>
      <c r="AC481" s="19" t="str">
        <f>IF(LEN('ÚHRADOVÝ KATALOG VZP - ZP'!L485)&gt;0,UPPER('ÚHRADOVÝ KATALOG VZP - ZP'!L485),"")</f>
        <v/>
      </c>
      <c r="AD481" s="19" t="str">
        <f>IF(LEN('ÚHRADOVÝ KATALOG VZP - ZP'!J485)&gt;0,UPPER('ÚHRADOVÝ KATALOG VZP - ZP'!J485),"")</f>
        <v/>
      </c>
      <c r="AE481" s="33"/>
      <c r="AF481" s="33"/>
      <c r="AG481" s="33" t="str">
        <f>IF(LEN('ÚHRADOVÝ KATALOG VZP - ZP'!M485)&gt;0,UPPER('ÚHRADOVÝ KATALOG VZP - ZP'!M485),"")</f>
        <v/>
      </c>
      <c r="AH481" s="33"/>
      <c r="AI481" s="33"/>
      <c r="AJ481" s="33"/>
    </row>
    <row r="482" spans="1:36" s="18" customFormat="1" x14ac:dyDescent="0.2">
      <c r="A482" s="33" t="str">
        <f>IF('VZP - KONTROLA'!R486="NE",IF(LEN('ÚHRADOVÝ KATALOG VZP - ZP'!B486)=0,UPPER('ÚHRADOVÝ KATALOG VZP - ZP'!A486),UPPER('ÚHRADOVÝ KATALOG VZP - ZP'!B486)),"")</f>
        <v/>
      </c>
      <c r="B482" s="33" t="str">
        <f>IF(LEN('ÚHRADOVÝ KATALOG VZP - ZP'!C486)&gt;0,UPPER(SUBSTITUTE('ÚHRADOVÝ KATALOG VZP - ZP'!C486,CHAR(10)," ")),"")</f>
        <v/>
      </c>
      <c r="C482" s="33" t="str">
        <f>IF(LEN('ÚHRADOVÝ KATALOG VZP - ZP'!D486)&gt;0,UPPER(SUBSTITUTE('ÚHRADOVÝ KATALOG VZP - ZP'!D486,CHAR(10)," ")),"")</f>
        <v/>
      </c>
      <c r="D482" s="33" t="str">
        <f>IF(LEN('ÚHRADOVÝ KATALOG VZP - ZP'!F486)&gt;0,UPPER('ÚHRADOVÝ KATALOG VZP - ZP'!F486),"")</f>
        <v/>
      </c>
      <c r="E482" s="33" t="str">
        <f>IF(LEN('ÚHRADOVÝ KATALOG VZP - ZP'!E486)&gt;0,UPPER('ÚHRADOVÝ KATALOG VZP - ZP'!E486),"")</f>
        <v/>
      </c>
      <c r="F482" s="33" t="str">
        <f>IF(LEN('ÚHRADOVÝ KATALOG VZP - ZP'!G486)&gt;0,UPPER('ÚHRADOVÝ KATALOG VZP - ZP'!G486),"")</f>
        <v/>
      </c>
      <c r="G482" s="33" t="str">
        <f>IF(LEN('ÚHRADOVÝ KATALOG VZP - ZP'!H486)&gt;0,UPPER('ÚHRADOVÝ KATALOG VZP - ZP'!H486),"")</f>
        <v/>
      </c>
      <c r="H482" s="33" t="str">
        <f>IF(LEN('ÚHRADOVÝ KATALOG VZP - ZP'!I486)&gt;0,UPPER('ÚHRADOVÝ KATALOG VZP - ZP'!I486),"")</f>
        <v/>
      </c>
      <c r="I482" s="19" t="str">
        <f>IF(LEN(KL!N482)&gt;0,ROUND(UPPER(KL!N482),2),"")</f>
        <v/>
      </c>
      <c r="J482" s="19" t="str">
        <f>IF('ÚHRADOVÝ KATALOG VZP - ZP'!N486&gt;0,ROUND(UPPER('ÚHRADOVÝ KATALOG VZP - ZP'!N486),2),"")</f>
        <v/>
      </c>
      <c r="K482" s="19"/>
      <c r="L482" s="33"/>
      <c r="M482" s="33"/>
      <c r="N482" s="33"/>
      <c r="O482" s="19"/>
      <c r="P482" s="33"/>
      <c r="Q482" s="33"/>
      <c r="R482" s="33"/>
      <c r="S482" s="33"/>
      <c r="T482" s="33" t="str">
        <f>IF(LEN(KL!P482)&gt;0,UPPER(KL!P482),"")</f>
        <v/>
      </c>
      <c r="U482" s="33"/>
      <c r="V482" s="19"/>
      <c r="W482" s="33" t="str">
        <f>IF(LEN('ÚHRADOVÝ KATALOG VZP - ZP'!Q486)&gt;0,UPPER('ÚHRADOVÝ KATALOG VZP - ZP'!Q486),"")</f>
        <v/>
      </c>
      <c r="X482" s="19"/>
      <c r="Y482" s="19"/>
      <c r="Z482" s="33" t="str">
        <f>IF(LEN('ÚHRADOVÝ KATALOG VZP - ZP'!P486)&gt;0,UPPER('ÚHRADOVÝ KATALOG VZP - ZP'!P486),"")</f>
        <v/>
      </c>
      <c r="AA482" s="33"/>
      <c r="AB482" s="33" t="str">
        <f>IF(LEN('ÚHRADOVÝ KATALOG VZP - ZP'!K486)&gt;0,UPPER('ÚHRADOVÝ KATALOG VZP - ZP'!K486),"")</f>
        <v/>
      </c>
      <c r="AC482" s="19" t="str">
        <f>IF(LEN('ÚHRADOVÝ KATALOG VZP - ZP'!L486)&gt;0,UPPER('ÚHRADOVÝ KATALOG VZP - ZP'!L486),"")</f>
        <v/>
      </c>
      <c r="AD482" s="19" t="str">
        <f>IF(LEN('ÚHRADOVÝ KATALOG VZP - ZP'!J486)&gt;0,UPPER('ÚHRADOVÝ KATALOG VZP - ZP'!J486),"")</f>
        <v/>
      </c>
      <c r="AE482" s="33"/>
      <c r="AF482" s="33"/>
      <c r="AG482" s="33" t="str">
        <f>IF(LEN('ÚHRADOVÝ KATALOG VZP - ZP'!M486)&gt;0,UPPER('ÚHRADOVÝ KATALOG VZP - ZP'!M486),"")</f>
        <v/>
      </c>
      <c r="AH482" s="33"/>
      <c r="AI482" s="33"/>
      <c r="AJ482" s="33"/>
    </row>
    <row r="483" spans="1:36" s="18" customFormat="1" x14ac:dyDescent="0.2">
      <c r="A483" s="33" t="str">
        <f>IF('VZP - KONTROLA'!R487="NE",IF(LEN('ÚHRADOVÝ KATALOG VZP - ZP'!B487)=0,UPPER('ÚHRADOVÝ KATALOG VZP - ZP'!A487),UPPER('ÚHRADOVÝ KATALOG VZP - ZP'!B487)),"")</f>
        <v/>
      </c>
      <c r="B483" s="33" t="str">
        <f>IF(LEN('ÚHRADOVÝ KATALOG VZP - ZP'!C487)&gt;0,UPPER(SUBSTITUTE('ÚHRADOVÝ KATALOG VZP - ZP'!C487,CHAR(10)," ")),"")</f>
        <v/>
      </c>
      <c r="C483" s="33" t="str">
        <f>IF(LEN('ÚHRADOVÝ KATALOG VZP - ZP'!D487)&gt;0,UPPER(SUBSTITUTE('ÚHRADOVÝ KATALOG VZP - ZP'!D487,CHAR(10)," ")),"")</f>
        <v/>
      </c>
      <c r="D483" s="33" t="str">
        <f>IF(LEN('ÚHRADOVÝ KATALOG VZP - ZP'!F487)&gt;0,UPPER('ÚHRADOVÝ KATALOG VZP - ZP'!F487),"")</f>
        <v/>
      </c>
      <c r="E483" s="33" t="str">
        <f>IF(LEN('ÚHRADOVÝ KATALOG VZP - ZP'!E487)&gt;0,UPPER('ÚHRADOVÝ KATALOG VZP - ZP'!E487),"")</f>
        <v/>
      </c>
      <c r="F483" s="33" t="str">
        <f>IF(LEN('ÚHRADOVÝ KATALOG VZP - ZP'!G487)&gt;0,UPPER('ÚHRADOVÝ KATALOG VZP - ZP'!G487),"")</f>
        <v/>
      </c>
      <c r="G483" s="33" t="str">
        <f>IF(LEN('ÚHRADOVÝ KATALOG VZP - ZP'!H487)&gt;0,UPPER('ÚHRADOVÝ KATALOG VZP - ZP'!H487),"")</f>
        <v/>
      </c>
      <c r="H483" s="33" t="str">
        <f>IF(LEN('ÚHRADOVÝ KATALOG VZP - ZP'!I487)&gt;0,UPPER('ÚHRADOVÝ KATALOG VZP - ZP'!I487),"")</f>
        <v/>
      </c>
      <c r="I483" s="19" t="str">
        <f>IF(LEN(KL!N483)&gt;0,ROUND(UPPER(KL!N483),2),"")</f>
        <v/>
      </c>
      <c r="J483" s="19" t="str">
        <f>IF('ÚHRADOVÝ KATALOG VZP - ZP'!N487&gt;0,ROUND(UPPER('ÚHRADOVÝ KATALOG VZP - ZP'!N487),2),"")</f>
        <v/>
      </c>
      <c r="K483" s="19"/>
      <c r="L483" s="33"/>
      <c r="M483" s="33"/>
      <c r="N483" s="33"/>
      <c r="O483" s="19"/>
      <c r="P483" s="33"/>
      <c r="Q483" s="33"/>
      <c r="R483" s="33"/>
      <c r="S483" s="33"/>
      <c r="T483" s="33" t="str">
        <f>IF(LEN(KL!P483)&gt;0,UPPER(KL!P483),"")</f>
        <v/>
      </c>
      <c r="U483" s="33"/>
      <c r="V483" s="19"/>
      <c r="W483" s="33" t="str">
        <f>IF(LEN('ÚHRADOVÝ KATALOG VZP - ZP'!Q487)&gt;0,UPPER('ÚHRADOVÝ KATALOG VZP - ZP'!Q487),"")</f>
        <v/>
      </c>
      <c r="X483" s="19"/>
      <c r="Y483" s="19"/>
      <c r="Z483" s="33" t="str">
        <f>IF(LEN('ÚHRADOVÝ KATALOG VZP - ZP'!P487)&gt;0,UPPER('ÚHRADOVÝ KATALOG VZP - ZP'!P487),"")</f>
        <v/>
      </c>
      <c r="AA483" s="33"/>
      <c r="AB483" s="33" t="str">
        <f>IF(LEN('ÚHRADOVÝ KATALOG VZP - ZP'!K487)&gt;0,UPPER('ÚHRADOVÝ KATALOG VZP - ZP'!K487),"")</f>
        <v/>
      </c>
      <c r="AC483" s="19" t="str">
        <f>IF(LEN('ÚHRADOVÝ KATALOG VZP - ZP'!L487)&gt;0,UPPER('ÚHRADOVÝ KATALOG VZP - ZP'!L487),"")</f>
        <v/>
      </c>
      <c r="AD483" s="19" t="str">
        <f>IF(LEN('ÚHRADOVÝ KATALOG VZP - ZP'!J487)&gt;0,UPPER('ÚHRADOVÝ KATALOG VZP - ZP'!J487),"")</f>
        <v/>
      </c>
      <c r="AE483" s="33"/>
      <c r="AF483" s="33"/>
      <c r="AG483" s="33" t="str">
        <f>IF(LEN('ÚHRADOVÝ KATALOG VZP - ZP'!M487)&gt;0,UPPER('ÚHRADOVÝ KATALOG VZP - ZP'!M487),"")</f>
        <v/>
      </c>
      <c r="AH483" s="33"/>
      <c r="AI483" s="33"/>
      <c r="AJ483" s="33"/>
    </row>
    <row r="484" spans="1:36" s="18" customFormat="1" x14ac:dyDescent="0.2">
      <c r="A484" s="33" t="str">
        <f>IF('VZP - KONTROLA'!R488="NE",IF(LEN('ÚHRADOVÝ KATALOG VZP - ZP'!B488)=0,UPPER('ÚHRADOVÝ KATALOG VZP - ZP'!A488),UPPER('ÚHRADOVÝ KATALOG VZP - ZP'!B488)),"")</f>
        <v/>
      </c>
      <c r="B484" s="33" t="str">
        <f>IF(LEN('ÚHRADOVÝ KATALOG VZP - ZP'!C488)&gt;0,UPPER(SUBSTITUTE('ÚHRADOVÝ KATALOG VZP - ZP'!C488,CHAR(10)," ")),"")</f>
        <v/>
      </c>
      <c r="C484" s="33" t="str">
        <f>IF(LEN('ÚHRADOVÝ KATALOG VZP - ZP'!D488)&gt;0,UPPER(SUBSTITUTE('ÚHRADOVÝ KATALOG VZP - ZP'!D488,CHAR(10)," ")),"")</f>
        <v/>
      </c>
      <c r="D484" s="33" t="str">
        <f>IF(LEN('ÚHRADOVÝ KATALOG VZP - ZP'!F488)&gt;0,UPPER('ÚHRADOVÝ KATALOG VZP - ZP'!F488),"")</f>
        <v/>
      </c>
      <c r="E484" s="33" t="str">
        <f>IF(LEN('ÚHRADOVÝ KATALOG VZP - ZP'!E488)&gt;0,UPPER('ÚHRADOVÝ KATALOG VZP - ZP'!E488),"")</f>
        <v/>
      </c>
      <c r="F484" s="33" t="str">
        <f>IF(LEN('ÚHRADOVÝ KATALOG VZP - ZP'!G488)&gt;0,UPPER('ÚHRADOVÝ KATALOG VZP - ZP'!G488),"")</f>
        <v/>
      </c>
      <c r="G484" s="33" t="str">
        <f>IF(LEN('ÚHRADOVÝ KATALOG VZP - ZP'!H488)&gt;0,UPPER('ÚHRADOVÝ KATALOG VZP - ZP'!H488),"")</f>
        <v/>
      </c>
      <c r="H484" s="33" t="str">
        <f>IF(LEN('ÚHRADOVÝ KATALOG VZP - ZP'!I488)&gt;0,UPPER('ÚHRADOVÝ KATALOG VZP - ZP'!I488),"")</f>
        <v/>
      </c>
      <c r="I484" s="19" t="str">
        <f>IF(LEN(KL!N484)&gt;0,ROUND(UPPER(KL!N484),2),"")</f>
        <v/>
      </c>
      <c r="J484" s="19" t="str">
        <f>IF('ÚHRADOVÝ KATALOG VZP - ZP'!N488&gt;0,ROUND(UPPER('ÚHRADOVÝ KATALOG VZP - ZP'!N488),2),"")</f>
        <v/>
      </c>
      <c r="K484" s="19"/>
      <c r="L484" s="33"/>
      <c r="M484" s="33"/>
      <c r="N484" s="33"/>
      <c r="O484" s="19"/>
      <c r="P484" s="33"/>
      <c r="Q484" s="33"/>
      <c r="R484" s="33"/>
      <c r="S484" s="33"/>
      <c r="T484" s="33" t="str">
        <f>IF(LEN(KL!P484)&gt;0,UPPER(KL!P484),"")</f>
        <v/>
      </c>
      <c r="U484" s="33"/>
      <c r="V484" s="19"/>
      <c r="W484" s="33" t="str">
        <f>IF(LEN('ÚHRADOVÝ KATALOG VZP - ZP'!Q488)&gt;0,UPPER('ÚHRADOVÝ KATALOG VZP - ZP'!Q488),"")</f>
        <v/>
      </c>
      <c r="X484" s="19"/>
      <c r="Y484" s="19"/>
      <c r="Z484" s="33" t="str">
        <f>IF(LEN('ÚHRADOVÝ KATALOG VZP - ZP'!P488)&gt;0,UPPER('ÚHRADOVÝ KATALOG VZP - ZP'!P488),"")</f>
        <v/>
      </c>
      <c r="AA484" s="33"/>
      <c r="AB484" s="33" t="str">
        <f>IF(LEN('ÚHRADOVÝ KATALOG VZP - ZP'!K488)&gt;0,UPPER('ÚHRADOVÝ KATALOG VZP - ZP'!K488),"")</f>
        <v/>
      </c>
      <c r="AC484" s="19" t="str">
        <f>IF(LEN('ÚHRADOVÝ KATALOG VZP - ZP'!L488)&gt;0,UPPER('ÚHRADOVÝ KATALOG VZP - ZP'!L488),"")</f>
        <v/>
      </c>
      <c r="AD484" s="19" t="str">
        <f>IF(LEN('ÚHRADOVÝ KATALOG VZP - ZP'!J488)&gt;0,UPPER('ÚHRADOVÝ KATALOG VZP - ZP'!J488),"")</f>
        <v/>
      </c>
      <c r="AE484" s="33"/>
      <c r="AF484" s="33"/>
      <c r="AG484" s="33" t="str">
        <f>IF(LEN('ÚHRADOVÝ KATALOG VZP - ZP'!M488)&gt;0,UPPER('ÚHRADOVÝ KATALOG VZP - ZP'!M488),"")</f>
        <v/>
      </c>
      <c r="AH484" s="33"/>
      <c r="AI484" s="33"/>
      <c r="AJ484" s="33"/>
    </row>
    <row r="485" spans="1:36" s="18" customFormat="1" x14ac:dyDescent="0.2">
      <c r="A485" s="33" t="str">
        <f>IF('VZP - KONTROLA'!R489="NE",IF(LEN('ÚHRADOVÝ KATALOG VZP - ZP'!B489)=0,UPPER('ÚHRADOVÝ KATALOG VZP - ZP'!A489),UPPER('ÚHRADOVÝ KATALOG VZP - ZP'!B489)),"")</f>
        <v/>
      </c>
      <c r="B485" s="33" t="str">
        <f>IF(LEN('ÚHRADOVÝ KATALOG VZP - ZP'!C489)&gt;0,UPPER(SUBSTITUTE('ÚHRADOVÝ KATALOG VZP - ZP'!C489,CHAR(10)," ")),"")</f>
        <v/>
      </c>
      <c r="C485" s="33" t="str">
        <f>IF(LEN('ÚHRADOVÝ KATALOG VZP - ZP'!D489)&gt;0,UPPER(SUBSTITUTE('ÚHRADOVÝ KATALOG VZP - ZP'!D489,CHAR(10)," ")),"")</f>
        <v/>
      </c>
      <c r="D485" s="33" t="str">
        <f>IF(LEN('ÚHRADOVÝ KATALOG VZP - ZP'!F489)&gt;0,UPPER('ÚHRADOVÝ KATALOG VZP - ZP'!F489),"")</f>
        <v/>
      </c>
      <c r="E485" s="33" t="str">
        <f>IF(LEN('ÚHRADOVÝ KATALOG VZP - ZP'!E489)&gt;0,UPPER('ÚHRADOVÝ KATALOG VZP - ZP'!E489),"")</f>
        <v/>
      </c>
      <c r="F485" s="33" t="str">
        <f>IF(LEN('ÚHRADOVÝ KATALOG VZP - ZP'!G489)&gt;0,UPPER('ÚHRADOVÝ KATALOG VZP - ZP'!G489),"")</f>
        <v/>
      </c>
      <c r="G485" s="33" t="str">
        <f>IF(LEN('ÚHRADOVÝ KATALOG VZP - ZP'!H489)&gt;0,UPPER('ÚHRADOVÝ KATALOG VZP - ZP'!H489),"")</f>
        <v/>
      </c>
      <c r="H485" s="33" t="str">
        <f>IF(LEN('ÚHRADOVÝ KATALOG VZP - ZP'!I489)&gt;0,UPPER('ÚHRADOVÝ KATALOG VZP - ZP'!I489),"")</f>
        <v/>
      </c>
      <c r="I485" s="19" t="str">
        <f>IF(LEN(KL!N485)&gt;0,ROUND(UPPER(KL!N485),2),"")</f>
        <v/>
      </c>
      <c r="J485" s="19" t="str">
        <f>IF('ÚHRADOVÝ KATALOG VZP - ZP'!N489&gt;0,ROUND(UPPER('ÚHRADOVÝ KATALOG VZP - ZP'!N489),2),"")</f>
        <v/>
      </c>
      <c r="K485" s="19"/>
      <c r="L485" s="33"/>
      <c r="M485" s="33"/>
      <c r="N485" s="33"/>
      <c r="O485" s="19"/>
      <c r="P485" s="33"/>
      <c r="Q485" s="33"/>
      <c r="R485" s="33"/>
      <c r="S485" s="33"/>
      <c r="T485" s="33" t="str">
        <f>IF(LEN(KL!P485)&gt;0,UPPER(KL!P485),"")</f>
        <v/>
      </c>
      <c r="U485" s="33"/>
      <c r="V485" s="19"/>
      <c r="W485" s="33" t="str">
        <f>IF(LEN('ÚHRADOVÝ KATALOG VZP - ZP'!Q489)&gt;0,UPPER('ÚHRADOVÝ KATALOG VZP - ZP'!Q489),"")</f>
        <v/>
      </c>
      <c r="X485" s="19"/>
      <c r="Y485" s="19"/>
      <c r="Z485" s="33" t="str">
        <f>IF(LEN('ÚHRADOVÝ KATALOG VZP - ZP'!P489)&gt;0,UPPER('ÚHRADOVÝ KATALOG VZP - ZP'!P489),"")</f>
        <v/>
      </c>
      <c r="AA485" s="33"/>
      <c r="AB485" s="33" t="str">
        <f>IF(LEN('ÚHRADOVÝ KATALOG VZP - ZP'!K489)&gt;0,UPPER('ÚHRADOVÝ KATALOG VZP - ZP'!K489),"")</f>
        <v/>
      </c>
      <c r="AC485" s="19" t="str">
        <f>IF(LEN('ÚHRADOVÝ KATALOG VZP - ZP'!L489)&gt;0,UPPER('ÚHRADOVÝ KATALOG VZP - ZP'!L489),"")</f>
        <v/>
      </c>
      <c r="AD485" s="19" t="str">
        <f>IF(LEN('ÚHRADOVÝ KATALOG VZP - ZP'!J489)&gt;0,UPPER('ÚHRADOVÝ KATALOG VZP - ZP'!J489),"")</f>
        <v/>
      </c>
      <c r="AE485" s="33"/>
      <c r="AF485" s="33"/>
      <c r="AG485" s="33" t="str">
        <f>IF(LEN('ÚHRADOVÝ KATALOG VZP - ZP'!M489)&gt;0,UPPER('ÚHRADOVÝ KATALOG VZP - ZP'!M489),"")</f>
        <v/>
      </c>
      <c r="AH485" s="33"/>
      <c r="AI485" s="33"/>
      <c r="AJ485" s="33"/>
    </row>
    <row r="486" spans="1:36" s="18" customFormat="1" x14ac:dyDescent="0.2">
      <c r="A486" s="33" t="str">
        <f>IF('VZP - KONTROLA'!R490="NE",IF(LEN('ÚHRADOVÝ KATALOG VZP - ZP'!B490)=0,UPPER('ÚHRADOVÝ KATALOG VZP - ZP'!A490),UPPER('ÚHRADOVÝ KATALOG VZP - ZP'!B490)),"")</f>
        <v/>
      </c>
      <c r="B486" s="33" t="str">
        <f>IF(LEN('ÚHRADOVÝ KATALOG VZP - ZP'!C490)&gt;0,UPPER(SUBSTITUTE('ÚHRADOVÝ KATALOG VZP - ZP'!C490,CHAR(10)," ")),"")</f>
        <v/>
      </c>
      <c r="C486" s="33" t="str">
        <f>IF(LEN('ÚHRADOVÝ KATALOG VZP - ZP'!D490)&gt;0,UPPER(SUBSTITUTE('ÚHRADOVÝ KATALOG VZP - ZP'!D490,CHAR(10)," ")),"")</f>
        <v/>
      </c>
      <c r="D486" s="33" t="str">
        <f>IF(LEN('ÚHRADOVÝ KATALOG VZP - ZP'!F490)&gt;0,UPPER('ÚHRADOVÝ KATALOG VZP - ZP'!F490),"")</f>
        <v/>
      </c>
      <c r="E486" s="33" t="str">
        <f>IF(LEN('ÚHRADOVÝ KATALOG VZP - ZP'!E490)&gt;0,UPPER('ÚHRADOVÝ KATALOG VZP - ZP'!E490),"")</f>
        <v/>
      </c>
      <c r="F486" s="33" t="str">
        <f>IF(LEN('ÚHRADOVÝ KATALOG VZP - ZP'!G490)&gt;0,UPPER('ÚHRADOVÝ KATALOG VZP - ZP'!G490),"")</f>
        <v/>
      </c>
      <c r="G486" s="33" t="str">
        <f>IF(LEN('ÚHRADOVÝ KATALOG VZP - ZP'!H490)&gt;0,UPPER('ÚHRADOVÝ KATALOG VZP - ZP'!H490),"")</f>
        <v/>
      </c>
      <c r="H486" s="33" t="str">
        <f>IF(LEN('ÚHRADOVÝ KATALOG VZP - ZP'!I490)&gt;0,UPPER('ÚHRADOVÝ KATALOG VZP - ZP'!I490),"")</f>
        <v/>
      </c>
      <c r="I486" s="19" t="str">
        <f>IF(LEN(KL!N486)&gt;0,ROUND(UPPER(KL!N486),2),"")</f>
        <v/>
      </c>
      <c r="J486" s="19" t="str">
        <f>IF('ÚHRADOVÝ KATALOG VZP - ZP'!N490&gt;0,ROUND(UPPER('ÚHRADOVÝ KATALOG VZP - ZP'!N490),2),"")</f>
        <v/>
      </c>
      <c r="K486" s="19"/>
      <c r="L486" s="33"/>
      <c r="M486" s="33"/>
      <c r="N486" s="33"/>
      <c r="O486" s="19"/>
      <c r="P486" s="33"/>
      <c r="Q486" s="33"/>
      <c r="R486" s="33"/>
      <c r="S486" s="33"/>
      <c r="T486" s="33" t="str">
        <f>IF(LEN(KL!P486)&gt;0,UPPER(KL!P486),"")</f>
        <v/>
      </c>
      <c r="U486" s="33"/>
      <c r="V486" s="19"/>
      <c r="W486" s="33" t="str">
        <f>IF(LEN('ÚHRADOVÝ KATALOG VZP - ZP'!Q490)&gt;0,UPPER('ÚHRADOVÝ KATALOG VZP - ZP'!Q490),"")</f>
        <v/>
      </c>
      <c r="X486" s="19"/>
      <c r="Y486" s="19"/>
      <c r="Z486" s="33" t="str">
        <f>IF(LEN('ÚHRADOVÝ KATALOG VZP - ZP'!P490)&gt;0,UPPER('ÚHRADOVÝ KATALOG VZP - ZP'!P490),"")</f>
        <v/>
      </c>
      <c r="AA486" s="33"/>
      <c r="AB486" s="33" t="str">
        <f>IF(LEN('ÚHRADOVÝ KATALOG VZP - ZP'!K490)&gt;0,UPPER('ÚHRADOVÝ KATALOG VZP - ZP'!K490),"")</f>
        <v/>
      </c>
      <c r="AC486" s="19" t="str">
        <f>IF(LEN('ÚHRADOVÝ KATALOG VZP - ZP'!L490)&gt;0,UPPER('ÚHRADOVÝ KATALOG VZP - ZP'!L490),"")</f>
        <v/>
      </c>
      <c r="AD486" s="19" t="str">
        <f>IF(LEN('ÚHRADOVÝ KATALOG VZP - ZP'!J490)&gt;0,UPPER('ÚHRADOVÝ KATALOG VZP - ZP'!J490),"")</f>
        <v/>
      </c>
      <c r="AE486" s="33"/>
      <c r="AF486" s="33"/>
      <c r="AG486" s="33" t="str">
        <f>IF(LEN('ÚHRADOVÝ KATALOG VZP - ZP'!M490)&gt;0,UPPER('ÚHRADOVÝ KATALOG VZP - ZP'!M490),"")</f>
        <v/>
      </c>
      <c r="AH486" s="33"/>
      <c r="AI486" s="33"/>
      <c r="AJ486" s="33"/>
    </row>
    <row r="487" spans="1:36" s="18" customFormat="1" x14ac:dyDescent="0.2">
      <c r="A487" s="33" t="str">
        <f>IF('VZP - KONTROLA'!R491="NE",IF(LEN('ÚHRADOVÝ KATALOG VZP - ZP'!B491)=0,UPPER('ÚHRADOVÝ KATALOG VZP - ZP'!A491),UPPER('ÚHRADOVÝ KATALOG VZP - ZP'!B491)),"")</f>
        <v/>
      </c>
      <c r="B487" s="33" t="str">
        <f>IF(LEN('ÚHRADOVÝ KATALOG VZP - ZP'!C491)&gt;0,UPPER(SUBSTITUTE('ÚHRADOVÝ KATALOG VZP - ZP'!C491,CHAR(10)," ")),"")</f>
        <v/>
      </c>
      <c r="C487" s="33" t="str">
        <f>IF(LEN('ÚHRADOVÝ KATALOG VZP - ZP'!D491)&gt;0,UPPER(SUBSTITUTE('ÚHRADOVÝ KATALOG VZP - ZP'!D491,CHAR(10)," ")),"")</f>
        <v/>
      </c>
      <c r="D487" s="33" t="str">
        <f>IF(LEN('ÚHRADOVÝ KATALOG VZP - ZP'!F491)&gt;0,UPPER('ÚHRADOVÝ KATALOG VZP - ZP'!F491),"")</f>
        <v/>
      </c>
      <c r="E487" s="33" t="str">
        <f>IF(LEN('ÚHRADOVÝ KATALOG VZP - ZP'!E491)&gt;0,UPPER('ÚHRADOVÝ KATALOG VZP - ZP'!E491),"")</f>
        <v/>
      </c>
      <c r="F487" s="33" t="str">
        <f>IF(LEN('ÚHRADOVÝ KATALOG VZP - ZP'!G491)&gt;0,UPPER('ÚHRADOVÝ KATALOG VZP - ZP'!G491),"")</f>
        <v/>
      </c>
      <c r="G487" s="33" t="str">
        <f>IF(LEN('ÚHRADOVÝ KATALOG VZP - ZP'!H491)&gt;0,UPPER('ÚHRADOVÝ KATALOG VZP - ZP'!H491),"")</f>
        <v/>
      </c>
      <c r="H487" s="33" t="str">
        <f>IF(LEN('ÚHRADOVÝ KATALOG VZP - ZP'!I491)&gt;0,UPPER('ÚHRADOVÝ KATALOG VZP - ZP'!I491),"")</f>
        <v/>
      </c>
      <c r="I487" s="19" t="str">
        <f>IF(LEN(KL!N487)&gt;0,ROUND(UPPER(KL!N487),2),"")</f>
        <v/>
      </c>
      <c r="J487" s="19" t="str">
        <f>IF('ÚHRADOVÝ KATALOG VZP - ZP'!N491&gt;0,ROUND(UPPER('ÚHRADOVÝ KATALOG VZP - ZP'!N491),2),"")</f>
        <v/>
      </c>
      <c r="K487" s="19"/>
      <c r="L487" s="33"/>
      <c r="M487" s="33"/>
      <c r="N487" s="33"/>
      <c r="O487" s="19"/>
      <c r="P487" s="33"/>
      <c r="Q487" s="33"/>
      <c r="R487" s="33"/>
      <c r="S487" s="33"/>
      <c r="T487" s="33" t="str">
        <f>IF(LEN(KL!P487)&gt;0,UPPER(KL!P487),"")</f>
        <v/>
      </c>
      <c r="U487" s="33"/>
      <c r="V487" s="19"/>
      <c r="W487" s="33" t="str">
        <f>IF(LEN('ÚHRADOVÝ KATALOG VZP - ZP'!Q491)&gt;0,UPPER('ÚHRADOVÝ KATALOG VZP - ZP'!Q491),"")</f>
        <v/>
      </c>
      <c r="X487" s="19"/>
      <c r="Y487" s="19"/>
      <c r="Z487" s="33" t="str">
        <f>IF(LEN('ÚHRADOVÝ KATALOG VZP - ZP'!P491)&gt;0,UPPER('ÚHRADOVÝ KATALOG VZP - ZP'!P491),"")</f>
        <v/>
      </c>
      <c r="AA487" s="33"/>
      <c r="AB487" s="33" t="str">
        <f>IF(LEN('ÚHRADOVÝ KATALOG VZP - ZP'!K491)&gt;0,UPPER('ÚHRADOVÝ KATALOG VZP - ZP'!K491),"")</f>
        <v/>
      </c>
      <c r="AC487" s="19" t="str">
        <f>IF(LEN('ÚHRADOVÝ KATALOG VZP - ZP'!L491)&gt;0,UPPER('ÚHRADOVÝ KATALOG VZP - ZP'!L491),"")</f>
        <v/>
      </c>
      <c r="AD487" s="19" t="str">
        <f>IF(LEN('ÚHRADOVÝ KATALOG VZP - ZP'!J491)&gt;0,UPPER('ÚHRADOVÝ KATALOG VZP - ZP'!J491),"")</f>
        <v/>
      </c>
      <c r="AE487" s="33"/>
      <c r="AF487" s="33"/>
      <c r="AG487" s="33" t="str">
        <f>IF(LEN('ÚHRADOVÝ KATALOG VZP - ZP'!M491)&gt;0,UPPER('ÚHRADOVÝ KATALOG VZP - ZP'!M491),"")</f>
        <v/>
      </c>
      <c r="AH487" s="33"/>
      <c r="AI487" s="33"/>
      <c r="AJ487" s="33"/>
    </row>
    <row r="488" spans="1:36" s="18" customFormat="1" x14ac:dyDescent="0.2">
      <c r="A488" s="33" t="str">
        <f>IF('VZP - KONTROLA'!R492="NE",IF(LEN('ÚHRADOVÝ KATALOG VZP - ZP'!B492)=0,UPPER('ÚHRADOVÝ KATALOG VZP - ZP'!A492),UPPER('ÚHRADOVÝ KATALOG VZP - ZP'!B492)),"")</f>
        <v/>
      </c>
      <c r="B488" s="33" t="str">
        <f>IF(LEN('ÚHRADOVÝ KATALOG VZP - ZP'!C492)&gt;0,UPPER(SUBSTITUTE('ÚHRADOVÝ KATALOG VZP - ZP'!C492,CHAR(10)," ")),"")</f>
        <v/>
      </c>
      <c r="C488" s="33" t="str">
        <f>IF(LEN('ÚHRADOVÝ KATALOG VZP - ZP'!D492)&gt;0,UPPER(SUBSTITUTE('ÚHRADOVÝ KATALOG VZP - ZP'!D492,CHAR(10)," ")),"")</f>
        <v/>
      </c>
      <c r="D488" s="33" t="str">
        <f>IF(LEN('ÚHRADOVÝ KATALOG VZP - ZP'!F492)&gt;0,UPPER('ÚHRADOVÝ KATALOG VZP - ZP'!F492),"")</f>
        <v/>
      </c>
      <c r="E488" s="33" t="str">
        <f>IF(LEN('ÚHRADOVÝ KATALOG VZP - ZP'!E492)&gt;0,UPPER('ÚHRADOVÝ KATALOG VZP - ZP'!E492),"")</f>
        <v/>
      </c>
      <c r="F488" s="33" t="str">
        <f>IF(LEN('ÚHRADOVÝ KATALOG VZP - ZP'!G492)&gt;0,UPPER('ÚHRADOVÝ KATALOG VZP - ZP'!G492),"")</f>
        <v/>
      </c>
      <c r="G488" s="33" t="str">
        <f>IF(LEN('ÚHRADOVÝ KATALOG VZP - ZP'!H492)&gt;0,UPPER('ÚHRADOVÝ KATALOG VZP - ZP'!H492),"")</f>
        <v/>
      </c>
      <c r="H488" s="33" t="str">
        <f>IF(LEN('ÚHRADOVÝ KATALOG VZP - ZP'!I492)&gt;0,UPPER('ÚHRADOVÝ KATALOG VZP - ZP'!I492),"")</f>
        <v/>
      </c>
      <c r="I488" s="19" t="str">
        <f>IF(LEN(KL!N488)&gt;0,ROUND(UPPER(KL!N488),2),"")</f>
        <v/>
      </c>
      <c r="J488" s="19" t="str">
        <f>IF('ÚHRADOVÝ KATALOG VZP - ZP'!N492&gt;0,ROUND(UPPER('ÚHRADOVÝ KATALOG VZP - ZP'!N492),2),"")</f>
        <v/>
      </c>
      <c r="K488" s="19"/>
      <c r="L488" s="33"/>
      <c r="M488" s="33"/>
      <c r="N488" s="33"/>
      <c r="O488" s="19"/>
      <c r="P488" s="33"/>
      <c r="Q488" s="33"/>
      <c r="R488" s="33"/>
      <c r="S488" s="33"/>
      <c r="T488" s="33" t="str">
        <f>IF(LEN(KL!P488)&gt;0,UPPER(KL!P488),"")</f>
        <v/>
      </c>
      <c r="U488" s="33"/>
      <c r="V488" s="19"/>
      <c r="W488" s="33" t="str">
        <f>IF(LEN('ÚHRADOVÝ KATALOG VZP - ZP'!Q492)&gt;0,UPPER('ÚHRADOVÝ KATALOG VZP - ZP'!Q492),"")</f>
        <v/>
      </c>
      <c r="X488" s="19"/>
      <c r="Y488" s="19"/>
      <c r="Z488" s="33" t="str">
        <f>IF(LEN('ÚHRADOVÝ KATALOG VZP - ZP'!P492)&gt;0,UPPER('ÚHRADOVÝ KATALOG VZP - ZP'!P492),"")</f>
        <v/>
      </c>
      <c r="AA488" s="33"/>
      <c r="AB488" s="33" t="str">
        <f>IF(LEN('ÚHRADOVÝ KATALOG VZP - ZP'!K492)&gt;0,UPPER('ÚHRADOVÝ KATALOG VZP - ZP'!K492),"")</f>
        <v/>
      </c>
      <c r="AC488" s="19" t="str">
        <f>IF(LEN('ÚHRADOVÝ KATALOG VZP - ZP'!L492)&gt;0,UPPER('ÚHRADOVÝ KATALOG VZP - ZP'!L492),"")</f>
        <v/>
      </c>
      <c r="AD488" s="19" t="str">
        <f>IF(LEN('ÚHRADOVÝ KATALOG VZP - ZP'!J492)&gt;0,UPPER('ÚHRADOVÝ KATALOG VZP - ZP'!J492),"")</f>
        <v/>
      </c>
      <c r="AE488" s="33"/>
      <c r="AF488" s="33"/>
      <c r="AG488" s="33" t="str">
        <f>IF(LEN('ÚHRADOVÝ KATALOG VZP - ZP'!M492)&gt;0,UPPER('ÚHRADOVÝ KATALOG VZP - ZP'!M492),"")</f>
        <v/>
      </c>
      <c r="AH488" s="33"/>
      <c r="AI488" s="33"/>
      <c r="AJ488" s="33"/>
    </row>
    <row r="489" spans="1:36" s="18" customFormat="1" x14ac:dyDescent="0.2">
      <c r="A489" s="33" t="str">
        <f>IF('VZP - KONTROLA'!R493="NE",IF(LEN('ÚHRADOVÝ KATALOG VZP - ZP'!B493)=0,UPPER('ÚHRADOVÝ KATALOG VZP - ZP'!A493),UPPER('ÚHRADOVÝ KATALOG VZP - ZP'!B493)),"")</f>
        <v/>
      </c>
      <c r="B489" s="33" t="str">
        <f>IF(LEN('ÚHRADOVÝ KATALOG VZP - ZP'!C493)&gt;0,UPPER(SUBSTITUTE('ÚHRADOVÝ KATALOG VZP - ZP'!C493,CHAR(10)," ")),"")</f>
        <v/>
      </c>
      <c r="C489" s="33" t="str">
        <f>IF(LEN('ÚHRADOVÝ KATALOG VZP - ZP'!D493)&gt;0,UPPER(SUBSTITUTE('ÚHRADOVÝ KATALOG VZP - ZP'!D493,CHAR(10)," ")),"")</f>
        <v/>
      </c>
      <c r="D489" s="33" t="str">
        <f>IF(LEN('ÚHRADOVÝ KATALOG VZP - ZP'!F493)&gt;0,UPPER('ÚHRADOVÝ KATALOG VZP - ZP'!F493),"")</f>
        <v/>
      </c>
      <c r="E489" s="33" t="str">
        <f>IF(LEN('ÚHRADOVÝ KATALOG VZP - ZP'!E493)&gt;0,UPPER('ÚHRADOVÝ KATALOG VZP - ZP'!E493),"")</f>
        <v/>
      </c>
      <c r="F489" s="33" t="str">
        <f>IF(LEN('ÚHRADOVÝ KATALOG VZP - ZP'!G493)&gt;0,UPPER('ÚHRADOVÝ KATALOG VZP - ZP'!G493),"")</f>
        <v/>
      </c>
      <c r="G489" s="33" t="str">
        <f>IF(LEN('ÚHRADOVÝ KATALOG VZP - ZP'!H493)&gt;0,UPPER('ÚHRADOVÝ KATALOG VZP - ZP'!H493),"")</f>
        <v/>
      </c>
      <c r="H489" s="33" t="str">
        <f>IF(LEN('ÚHRADOVÝ KATALOG VZP - ZP'!I493)&gt;0,UPPER('ÚHRADOVÝ KATALOG VZP - ZP'!I493),"")</f>
        <v/>
      </c>
      <c r="I489" s="19" t="str">
        <f>IF(LEN(KL!N489)&gt;0,ROUND(UPPER(KL!N489),2),"")</f>
        <v/>
      </c>
      <c r="J489" s="19" t="str">
        <f>IF('ÚHRADOVÝ KATALOG VZP - ZP'!N493&gt;0,ROUND(UPPER('ÚHRADOVÝ KATALOG VZP - ZP'!N493),2),"")</f>
        <v/>
      </c>
      <c r="K489" s="19"/>
      <c r="L489" s="33"/>
      <c r="M489" s="33"/>
      <c r="N489" s="33"/>
      <c r="O489" s="19"/>
      <c r="P489" s="33"/>
      <c r="Q489" s="33"/>
      <c r="R489" s="33"/>
      <c r="S489" s="33"/>
      <c r="T489" s="33" t="str">
        <f>IF(LEN(KL!P489)&gt;0,UPPER(KL!P489),"")</f>
        <v/>
      </c>
      <c r="U489" s="33"/>
      <c r="V489" s="19"/>
      <c r="W489" s="33" t="str">
        <f>IF(LEN('ÚHRADOVÝ KATALOG VZP - ZP'!Q493)&gt;0,UPPER('ÚHRADOVÝ KATALOG VZP - ZP'!Q493),"")</f>
        <v/>
      </c>
      <c r="X489" s="19"/>
      <c r="Y489" s="19"/>
      <c r="Z489" s="33" t="str">
        <f>IF(LEN('ÚHRADOVÝ KATALOG VZP - ZP'!P493)&gt;0,UPPER('ÚHRADOVÝ KATALOG VZP - ZP'!P493),"")</f>
        <v/>
      </c>
      <c r="AA489" s="33"/>
      <c r="AB489" s="33" t="str">
        <f>IF(LEN('ÚHRADOVÝ KATALOG VZP - ZP'!K493)&gt;0,UPPER('ÚHRADOVÝ KATALOG VZP - ZP'!K493),"")</f>
        <v/>
      </c>
      <c r="AC489" s="19" t="str">
        <f>IF(LEN('ÚHRADOVÝ KATALOG VZP - ZP'!L493)&gt;0,UPPER('ÚHRADOVÝ KATALOG VZP - ZP'!L493),"")</f>
        <v/>
      </c>
      <c r="AD489" s="19" t="str">
        <f>IF(LEN('ÚHRADOVÝ KATALOG VZP - ZP'!J493)&gt;0,UPPER('ÚHRADOVÝ KATALOG VZP - ZP'!J493),"")</f>
        <v/>
      </c>
      <c r="AE489" s="33"/>
      <c r="AF489" s="33"/>
      <c r="AG489" s="33" t="str">
        <f>IF(LEN('ÚHRADOVÝ KATALOG VZP - ZP'!M493)&gt;0,UPPER('ÚHRADOVÝ KATALOG VZP - ZP'!M493),"")</f>
        <v/>
      </c>
      <c r="AH489" s="33"/>
      <c r="AI489" s="33"/>
      <c r="AJ489" s="33"/>
    </row>
    <row r="490" spans="1:36" s="18" customFormat="1" x14ac:dyDescent="0.2">
      <c r="A490" s="33" t="str">
        <f>IF('VZP - KONTROLA'!R494="NE",IF(LEN('ÚHRADOVÝ KATALOG VZP - ZP'!B494)=0,UPPER('ÚHRADOVÝ KATALOG VZP - ZP'!A494),UPPER('ÚHRADOVÝ KATALOG VZP - ZP'!B494)),"")</f>
        <v/>
      </c>
      <c r="B490" s="33" t="str">
        <f>IF(LEN('ÚHRADOVÝ KATALOG VZP - ZP'!C494)&gt;0,UPPER(SUBSTITUTE('ÚHRADOVÝ KATALOG VZP - ZP'!C494,CHAR(10)," ")),"")</f>
        <v/>
      </c>
      <c r="C490" s="33" t="str">
        <f>IF(LEN('ÚHRADOVÝ KATALOG VZP - ZP'!D494)&gt;0,UPPER(SUBSTITUTE('ÚHRADOVÝ KATALOG VZP - ZP'!D494,CHAR(10)," ")),"")</f>
        <v/>
      </c>
      <c r="D490" s="33" t="str">
        <f>IF(LEN('ÚHRADOVÝ KATALOG VZP - ZP'!F494)&gt;0,UPPER('ÚHRADOVÝ KATALOG VZP - ZP'!F494),"")</f>
        <v/>
      </c>
      <c r="E490" s="33" t="str">
        <f>IF(LEN('ÚHRADOVÝ KATALOG VZP - ZP'!E494)&gt;0,UPPER('ÚHRADOVÝ KATALOG VZP - ZP'!E494),"")</f>
        <v/>
      </c>
      <c r="F490" s="33" t="str">
        <f>IF(LEN('ÚHRADOVÝ KATALOG VZP - ZP'!G494)&gt;0,UPPER('ÚHRADOVÝ KATALOG VZP - ZP'!G494),"")</f>
        <v/>
      </c>
      <c r="G490" s="33" t="str">
        <f>IF(LEN('ÚHRADOVÝ KATALOG VZP - ZP'!H494)&gt;0,UPPER('ÚHRADOVÝ KATALOG VZP - ZP'!H494),"")</f>
        <v/>
      </c>
      <c r="H490" s="33" t="str">
        <f>IF(LEN('ÚHRADOVÝ KATALOG VZP - ZP'!I494)&gt;0,UPPER('ÚHRADOVÝ KATALOG VZP - ZP'!I494),"")</f>
        <v/>
      </c>
      <c r="I490" s="19" t="str">
        <f>IF(LEN(KL!N490)&gt;0,ROUND(UPPER(KL!N490),2),"")</f>
        <v/>
      </c>
      <c r="J490" s="19" t="str">
        <f>IF('ÚHRADOVÝ KATALOG VZP - ZP'!N494&gt;0,ROUND(UPPER('ÚHRADOVÝ KATALOG VZP - ZP'!N494),2),"")</f>
        <v/>
      </c>
      <c r="K490" s="19"/>
      <c r="L490" s="33"/>
      <c r="M490" s="33"/>
      <c r="N490" s="33"/>
      <c r="O490" s="19"/>
      <c r="P490" s="33"/>
      <c r="Q490" s="33"/>
      <c r="R490" s="33"/>
      <c r="S490" s="33"/>
      <c r="T490" s="33" t="str">
        <f>IF(LEN(KL!P490)&gt;0,UPPER(KL!P490),"")</f>
        <v/>
      </c>
      <c r="U490" s="33"/>
      <c r="V490" s="19"/>
      <c r="W490" s="33" t="str">
        <f>IF(LEN('ÚHRADOVÝ KATALOG VZP - ZP'!Q494)&gt;0,UPPER('ÚHRADOVÝ KATALOG VZP - ZP'!Q494),"")</f>
        <v/>
      </c>
      <c r="X490" s="19"/>
      <c r="Y490" s="19"/>
      <c r="Z490" s="33" t="str">
        <f>IF(LEN('ÚHRADOVÝ KATALOG VZP - ZP'!P494)&gt;0,UPPER('ÚHRADOVÝ KATALOG VZP - ZP'!P494),"")</f>
        <v/>
      </c>
      <c r="AA490" s="33"/>
      <c r="AB490" s="33" t="str">
        <f>IF(LEN('ÚHRADOVÝ KATALOG VZP - ZP'!K494)&gt;0,UPPER('ÚHRADOVÝ KATALOG VZP - ZP'!K494),"")</f>
        <v/>
      </c>
      <c r="AC490" s="19" t="str">
        <f>IF(LEN('ÚHRADOVÝ KATALOG VZP - ZP'!L494)&gt;0,UPPER('ÚHRADOVÝ KATALOG VZP - ZP'!L494),"")</f>
        <v/>
      </c>
      <c r="AD490" s="19" t="str">
        <f>IF(LEN('ÚHRADOVÝ KATALOG VZP - ZP'!J494)&gt;0,UPPER('ÚHRADOVÝ KATALOG VZP - ZP'!J494),"")</f>
        <v/>
      </c>
      <c r="AE490" s="33"/>
      <c r="AF490" s="33"/>
      <c r="AG490" s="33" t="str">
        <f>IF(LEN('ÚHRADOVÝ KATALOG VZP - ZP'!M494)&gt;0,UPPER('ÚHRADOVÝ KATALOG VZP - ZP'!M494),"")</f>
        <v/>
      </c>
      <c r="AH490" s="33"/>
      <c r="AI490" s="33"/>
      <c r="AJ490" s="33"/>
    </row>
    <row r="491" spans="1:36" s="18" customFormat="1" x14ac:dyDescent="0.2">
      <c r="A491" s="33" t="str">
        <f>IF('VZP - KONTROLA'!R495="NE",IF(LEN('ÚHRADOVÝ KATALOG VZP - ZP'!B495)=0,UPPER('ÚHRADOVÝ KATALOG VZP - ZP'!A495),UPPER('ÚHRADOVÝ KATALOG VZP - ZP'!B495)),"")</f>
        <v/>
      </c>
      <c r="B491" s="33" t="str">
        <f>IF(LEN('ÚHRADOVÝ KATALOG VZP - ZP'!C495)&gt;0,UPPER(SUBSTITUTE('ÚHRADOVÝ KATALOG VZP - ZP'!C495,CHAR(10)," ")),"")</f>
        <v/>
      </c>
      <c r="C491" s="33" t="str">
        <f>IF(LEN('ÚHRADOVÝ KATALOG VZP - ZP'!D495)&gt;0,UPPER(SUBSTITUTE('ÚHRADOVÝ KATALOG VZP - ZP'!D495,CHAR(10)," ")),"")</f>
        <v/>
      </c>
      <c r="D491" s="33" t="str">
        <f>IF(LEN('ÚHRADOVÝ KATALOG VZP - ZP'!F495)&gt;0,UPPER('ÚHRADOVÝ KATALOG VZP - ZP'!F495),"")</f>
        <v/>
      </c>
      <c r="E491" s="33" t="str">
        <f>IF(LEN('ÚHRADOVÝ KATALOG VZP - ZP'!E495)&gt;0,UPPER('ÚHRADOVÝ KATALOG VZP - ZP'!E495),"")</f>
        <v/>
      </c>
      <c r="F491" s="33" t="str">
        <f>IF(LEN('ÚHRADOVÝ KATALOG VZP - ZP'!G495)&gt;0,UPPER('ÚHRADOVÝ KATALOG VZP - ZP'!G495),"")</f>
        <v/>
      </c>
      <c r="G491" s="33" t="str">
        <f>IF(LEN('ÚHRADOVÝ KATALOG VZP - ZP'!H495)&gt;0,UPPER('ÚHRADOVÝ KATALOG VZP - ZP'!H495),"")</f>
        <v/>
      </c>
      <c r="H491" s="33" t="str">
        <f>IF(LEN('ÚHRADOVÝ KATALOG VZP - ZP'!I495)&gt;0,UPPER('ÚHRADOVÝ KATALOG VZP - ZP'!I495),"")</f>
        <v/>
      </c>
      <c r="I491" s="19" t="str">
        <f>IF(LEN(KL!N491)&gt;0,ROUND(UPPER(KL!N491),2),"")</f>
        <v/>
      </c>
      <c r="J491" s="19" t="str">
        <f>IF('ÚHRADOVÝ KATALOG VZP - ZP'!N495&gt;0,ROUND(UPPER('ÚHRADOVÝ KATALOG VZP - ZP'!N495),2),"")</f>
        <v/>
      </c>
      <c r="K491" s="19"/>
      <c r="L491" s="33"/>
      <c r="M491" s="33"/>
      <c r="N491" s="33"/>
      <c r="O491" s="19"/>
      <c r="P491" s="33"/>
      <c r="Q491" s="33"/>
      <c r="R491" s="33"/>
      <c r="S491" s="33"/>
      <c r="T491" s="33" t="str">
        <f>IF(LEN(KL!P491)&gt;0,UPPER(KL!P491),"")</f>
        <v/>
      </c>
      <c r="U491" s="33"/>
      <c r="V491" s="19"/>
      <c r="W491" s="33" t="str">
        <f>IF(LEN('ÚHRADOVÝ KATALOG VZP - ZP'!Q495)&gt;0,UPPER('ÚHRADOVÝ KATALOG VZP - ZP'!Q495),"")</f>
        <v/>
      </c>
      <c r="X491" s="19"/>
      <c r="Y491" s="19"/>
      <c r="Z491" s="33" t="str">
        <f>IF(LEN('ÚHRADOVÝ KATALOG VZP - ZP'!P495)&gt;0,UPPER('ÚHRADOVÝ KATALOG VZP - ZP'!P495),"")</f>
        <v/>
      </c>
      <c r="AA491" s="33"/>
      <c r="AB491" s="33" t="str">
        <f>IF(LEN('ÚHRADOVÝ KATALOG VZP - ZP'!K495)&gt;0,UPPER('ÚHRADOVÝ KATALOG VZP - ZP'!K495),"")</f>
        <v/>
      </c>
      <c r="AC491" s="19" t="str">
        <f>IF(LEN('ÚHRADOVÝ KATALOG VZP - ZP'!L495)&gt;0,UPPER('ÚHRADOVÝ KATALOG VZP - ZP'!L495),"")</f>
        <v/>
      </c>
      <c r="AD491" s="19" t="str">
        <f>IF(LEN('ÚHRADOVÝ KATALOG VZP - ZP'!J495)&gt;0,UPPER('ÚHRADOVÝ KATALOG VZP - ZP'!J495),"")</f>
        <v/>
      </c>
      <c r="AE491" s="33"/>
      <c r="AF491" s="33"/>
      <c r="AG491" s="33" t="str">
        <f>IF(LEN('ÚHRADOVÝ KATALOG VZP - ZP'!M495)&gt;0,UPPER('ÚHRADOVÝ KATALOG VZP - ZP'!M495),"")</f>
        <v/>
      </c>
      <c r="AH491" s="33"/>
      <c r="AI491" s="33"/>
      <c r="AJ491" s="33"/>
    </row>
    <row r="492" spans="1:36" s="18" customFormat="1" x14ac:dyDescent="0.2">
      <c r="A492" s="33" t="str">
        <f>IF('VZP - KONTROLA'!R496="NE",IF(LEN('ÚHRADOVÝ KATALOG VZP - ZP'!B496)=0,UPPER('ÚHRADOVÝ KATALOG VZP - ZP'!A496),UPPER('ÚHRADOVÝ KATALOG VZP - ZP'!B496)),"")</f>
        <v/>
      </c>
      <c r="B492" s="33" t="str">
        <f>IF(LEN('ÚHRADOVÝ KATALOG VZP - ZP'!C496)&gt;0,UPPER(SUBSTITUTE('ÚHRADOVÝ KATALOG VZP - ZP'!C496,CHAR(10)," ")),"")</f>
        <v/>
      </c>
      <c r="C492" s="33" t="str">
        <f>IF(LEN('ÚHRADOVÝ KATALOG VZP - ZP'!D496)&gt;0,UPPER(SUBSTITUTE('ÚHRADOVÝ KATALOG VZP - ZP'!D496,CHAR(10)," ")),"")</f>
        <v/>
      </c>
      <c r="D492" s="33" t="str">
        <f>IF(LEN('ÚHRADOVÝ KATALOG VZP - ZP'!F496)&gt;0,UPPER('ÚHRADOVÝ KATALOG VZP - ZP'!F496),"")</f>
        <v/>
      </c>
      <c r="E492" s="33" t="str">
        <f>IF(LEN('ÚHRADOVÝ KATALOG VZP - ZP'!E496)&gt;0,UPPER('ÚHRADOVÝ KATALOG VZP - ZP'!E496),"")</f>
        <v/>
      </c>
      <c r="F492" s="33" t="str">
        <f>IF(LEN('ÚHRADOVÝ KATALOG VZP - ZP'!G496)&gt;0,UPPER('ÚHRADOVÝ KATALOG VZP - ZP'!G496),"")</f>
        <v/>
      </c>
      <c r="G492" s="33" t="str">
        <f>IF(LEN('ÚHRADOVÝ KATALOG VZP - ZP'!H496)&gt;0,UPPER('ÚHRADOVÝ KATALOG VZP - ZP'!H496),"")</f>
        <v/>
      </c>
      <c r="H492" s="33" t="str">
        <f>IF(LEN('ÚHRADOVÝ KATALOG VZP - ZP'!I496)&gt;0,UPPER('ÚHRADOVÝ KATALOG VZP - ZP'!I496),"")</f>
        <v/>
      </c>
      <c r="I492" s="19" t="str">
        <f>IF(LEN(KL!N492)&gt;0,ROUND(UPPER(KL!N492),2),"")</f>
        <v/>
      </c>
      <c r="J492" s="19" t="str">
        <f>IF('ÚHRADOVÝ KATALOG VZP - ZP'!N496&gt;0,ROUND(UPPER('ÚHRADOVÝ KATALOG VZP - ZP'!N496),2),"")</f>
        <v/>
      </c>
      <c r="K492" s="19"/>
      <c r="L492" s="33"/>
      <c r="M492" s="33"/>
      <c r="N492" s="33"/>
      <c r="O492" s="19"/>
      <c r="P492" s="33"/>
      <c r="Q492" s="33"/>
      <c r="R492" s="33"/>
      <c r="S492" s="33"/>
      <c r="T492" s="33" t="str">
        <f>IF(LEN(KL!P492)&gt;0,UPPER(KL!P492),"")</f>
        <v/>
      </c>
      <c r="U492" s="33"/>
      <c r="V492" s="19"/>
      <c r="W492" s="33" t="str">
        <f>IF(LEN('ÚHRADOVÝ KATALOG VZP - ZP'!Q496)&gt;0,UPPER('ÚHRADOVÝ KATALOG VZP - ZP'!Q496),"")</f>
        <v/>
      </c>
      <c r="X492" s="19"/>
      <c r="Y492" s="19"/>
      <c r="Z492" s="33" t="str">
        <f>IF(LEN('ÚHRADOVÝ KATALOG VZP - ZP'!P496)&gt;0,UPPER('ÚHRADOVÝ KATALOG VZP - ZP'!P496),"")</f>
        <v/>
      </c>
      <c r="AA492" s="33"/>
      <c r="AB492" s="33" t="str">
        <f>IF(LEN('ÚHRADOVÝ KATALOG VZP - ZP'!K496)&gt;0,UPPER('ÚHRADOVÝ KATALOG VZP - ZP'!K496),"")</f>
        <v/>
      </c>
      <c r="AC492" s="19" t="str">
        <f>IF(LEN('ÚHRADOVÝ KATALOG VZP - ZP'!L496)&gt;0,UPPER('ÚHRADOVÝ KATALOG VZP - ZP'!L496),"")</f>
        <v/>
      </c>
      <c r="AD492" s="19" t="str">
        <f>IF(LEN('ÚHRADOVÝ KATALOG VZP - ZP'!J496)&gt;0,UPPER('ÚHRADOVÝ KATALOG VZP - ZP'!J496),"")</f>
        <v/>
      </c>
      <c r="AE492" s="33"/>
      <c r="AF492" s="33"/>
      <c r="AG492" s="33" t="str">
        <f>IF(LEN('ÚHRADOVÝ KATALOG VZP - ZP'!M496)&gt;0,UPPER('ÚHRADOVÝ KATALOG VZP - ZP'!M496),"")</f>
        <v/>
      </c>
      <c r="AH492" s="33"/>
      <c r="AI492" s="33"/>
      <c r="AJ492" s="33"/>
    </row>
    <row r="493" spans="1:36" s="18" customFormat="1" x14ac:dyDescent="0.2">
      <c r="A493" s="33" t="str">
        <f>IF('VZP - KONTROLA'!R497="NE",IF(LEN('ÚHRADOVÝ KATALOG VZP - ZP'!B497)=0,UPPER('ÚHRADOVÝ KATALOG VZP - ZP'!A497),UPPER('ÚHRADOVÝ KATALOG VZP - ZP'!B497)),"")</f>
        <v/>
      </c>
      <c r="B493" s="33" t="str">
        <f>IF(LEN('ÚHRADOVÝ KATALOG VZP - ZP'!C497)&gt;0,UPPER(SUBSTITUTE('ÚHRADOVÝ KATALOG VZP - ZP'!C497,CHAR(10)," ")),"")</f>
        <v/>
      </c>
      <c r="C493" s="33" t="str">
        <f>IF(LEN('ÚHRADOVÝ KATALOG VZP - ZP'!D497)&gt;0,UPPER(SUBSTITUTE('ÚHRADOVÝ KATALOG VZP - ZP'!D497,CHAR(10)," ")),"")</f>
        <v/>
      </c>
      <c r="D493" s="33" t="str">
        <f>IF(LEN('ÚHRADOVÝ KATALOG VZP - ZP'!F497)&gt;0,UPPER('ÚHRADOVÝ KATALOG VZP - ZP'!F497),"")</f>
        <v/>
      </c>
      <c r="E493" s="33" t="str">
        <f>IF(LEN('ÚHRADOVÝ KATALOG VZP - ZP'!E497)&gt;0,UPPER('ÚHRADOVÝ KATALOG VZP - ZP'!E497),"")</f>
        <v/>
      </c>
      <c r="F493" s="33" t="str">
        <f>IF(LEN('ÚHRADOVÝ KATALOG VZP - ZP'!G497)&gt;0,UPPER('ÚHRADOVÝ KATALOG VZP - ZP'!G497),"")</f>
        <v/>
      </c>
      <c r="G493" s="33" t="str">
        <f>IF(LEN('ÚHRADOVÝ KATALOG VZP - ZP'!H497)&gt;0,UPPER('ÚHRADOVÝ KATALOG VZP - ZP'!H497),"")</f>
        <v/>
      </c>
      <c r="H493" s="33" t="str">
        <f>IF(LEN('ÚHRADOVÝ KATALOG VZP - ZP'!I497)&gt;0,UPPER('ÚHRADOVÝ KATALOG VZP - ZP'!I497),"")</f>
        <v/>
      </c>
      <c r="I493" s="19" t="str">
        <f>IF(LEN(KL!N493)&gt;0,ROUND(UPPER(KL!N493),2),"")</f>
        <v/>
      </c>
      <c r="J493" s="19" t="str">
        <f>IF('ÚHRADOVÝ KATALOG VZP - ZP'!N497&gt;0,ROUND(UPPER('ÚHRADOVÝ KATALOG VZP - ZP'!N497),2),"")</f>
        <v/>
      </c>
      <c r="K493" s="19"/>
      <c r="L493" s="33"/>
      <c r="M493" s="33"/>
      <c r="N493" s="33"/>
      <c r="O493" s="19"/>
      <c r="P493" s="33"/>
      <c r="Q493" s="33"/>
      <c r="R493" s="33"/>
      <c r="S493" s="33"/>
      <c r="T493" s="33" t="str">
        <f>IF(LEN(KL!P493)&gt;0,UPPER(KL!P493),"")</f>
        <v/>
      </c>
      <c r="U493" s="33"/>
      <c r="V493" s="19"/>
      <c r="W493" s="33" t="str">
        <f>IF(LEN('ÚHRADOVÝ KATALOG VZP - ZP'!Q497)&gt;0,UPPER('ÚHRADOVÝ KATALOG VZP - ZP'!Q497),"")</f>
        <v/>
      </c>
      <c r="X493" s="19"/>
      <c r="Y493" s="19"/>
      <c r="Z493" s="33" t="str">
        <f>IF(LEN('ÚHRADOVÝ KATALOG VZP - ZP'!P497)&gt;0,UPPER('ÚHRADOVÝ KATALOG VZP - ZP'!P497),"")</f>
        <v/>
      </c>
      <c r="AA493" s="33"/>
      <c r="AB493" s="33" t="str">
        <f>IF(LEN('ÚHRADOVÝ KATALOG VZP - ZP'!K497)&gt;0,UPPER('ÚHRADOVÝ KATALOG VZP - ZP'!K497),"")</f>
        <v/>
      </c>
      <c r="AC493" s="19" t="str">
        <f>IF(LEN('ÚHRADOVÝ KATALOG VZP - ZP'!L497)&gt;0,UPPER('ÚHRADOVÝ KATALOG VZP - ZP'!L497),"")</f>
        <v/>
      </c>
      <c r="AD493" s="19" t="str">
        <f>IF(LEN('ÚHRADOVÝ KATALOG VZP - ZP'!J497)&gt;0,UPPER('ÚHRADOVÝ KATALOG VZP - ZP'!J497),"")</f>
        <v/>
      </c>
      <c r="AE493" s="33"/>
      <c r="AF493" s="33"/>
      <c r="AG493" s="33" t="str">
        <f>IF(LEN('ÚHRADOVÝ KATALOG VZP - ZP'!M497)&gt;0,UPPER('ÚHRADOVÝ KATALOG VZP - ZP'!M497),"")</f>
        <v/>
      </c>
      <c r="AH493" s="33"/>
      <c r="AI493" s="33"/>
      <c r="AJ493" s="33"/>
    </row>
    <row r="494" spans="1:36" s="18" customFormat="1" x14ac:dyDescent="0.2">
      <c r="A494" s="33" t="str">
        <f>IF('VZP - KONTROLA'!R498="NE",IF(LEN('ÚHRADOVÝ KATALOG VZP - ZP'!B498)=0,UPPER('ÚHRADOVÝ KATALOG VZP - ZP'!A498),UPPER('ÚHRADOVÝ KATALOG VZP - ZP'!B498)),"")</f>
        <v/>
      </c>
      <c r="B494" s="33" t="str">
        <f>IF(LEN('ÚHRADOVÝ KATALOG VZP - ZP'!C498)&gt;0,UPPER(SUBSTITUTE('ÚHRADOVÝ KATALOG VZP - ZP'!C498,CHAR(10)," ")),"")</f>
        <v/>
      </c>
      <c r="C494" s="33" t="str">
        <f>IF(LEN('ÚHRADOVÝ KATALOG VZP - ZP'!D498)&gt;0,UPPER(SUBSTITUTE('ÚHRADOVÝ KATALOG VZP - ZP'!D498,CHAR(10)," ")),"")</f>
        <v/>
      </c>
      <c r="D494" s="33" t="str">
        <f>IF(LEN('ÚHRADOVÝ KATALOG VZP - ZP'!F498)&gt;0,UPPER('ÚHRADOVÝ KATALOG VZP - ZP'!F498),"")</f>
        <v/>
      </c>
      <c r="E494" s="33" t="str">
        <f>IF(LEN('ÚHRADOVÝ KATALOG VZP - ZP'!E498)&gt;0,UPPER('ÚHRADOVÝ KATALOG VZP - ZP'!E498),"")</f>
        <v/>
      </c>
      <c r="F494" s="33" t="str">
        <f>IF(LEN('ÚHRADOVÝ KATALOG VZP - ZP'!G498)&gt;0,UPPER('ÚHRADOVÝ KATALOG VZP - ZP'!G498),"")</f>
        <v/>
      </c>
      <c r="G494" s="33" t="str">
        <f>IF(LEN('ÚHRADOVÝ KATALOG VZP - ZP'!H498)&gt;0,UPPER('ÚHRADOVÝ KATALOG VZP - ZP'!H498),"")</f>
        <v/>
      </c>
      <c r="H494" s="33" t="str">
        <f>IF(LEN('ÚHRADOVÝ KATALOG VZP - ZP'!I498)&gt;0,UPPER('ÚHRADOVÝ KATALOG VZP - ZP'!I498),"")</f>
        <v/>
      </c>
      <c r="I494" s="19" t="str">
        <f>IF(LEN(KL!N494)&gt;0,ROUND(UPPER(KL!N494),2),"")</f>
        <v/>
      </c>
      <c r="J494" s="19" t="str">
        <f>IF('ÚHRADOVÝ KATALOG VZP - ZP'!N498&gt;0,ROUND(UPPER('ÚHRADOVÝ KATALOG VZP - ZP'!N498),2),"")</f>
        <v/>
      </c>
      <c r="K494" s="19"/>
      <c r="L494" s="33"/>
      <c r="M494" s="33"/>
      <c r="N494" s="33"/>
      <c r="O494" s="19"/>
      <c r="P494" s="33"/>
      <c r="Q494" s="33"/>
      <c r="R494" s="33"/>
      <c r="S494" s="33"/>
      <c r="T494" s="33" t="str">
        <f>IF(LEN(KL!P494)&gt;0,UPPER(KL!P494),"")</f>
        <v/>
      </c>
      <c r="U494" s="33"/>
      <c r="V494" s="19"/>
      <c r="W494" s="33" t="str">
        <f>IF(LEN('ÚHRADOVÝ KATALOG VZP - ZP'!Q498)&gt;0,UPPER('ÚHRADOVÝ KATALOG VZP - ZP'!Q498),"")</f>
        <v/>
      </c>
      <c r="X494" s="19"/>
      <c r="Y494" s="19"/>
      <c r="Z494" s="33" t="str">
        <f>IF(LEN('ÚHRADOVÝ KATALOG VZP - ZP'!P498)&gt;0,UPPER('ÚHRADOVÝ KATALOG VZP - ZP'!P498),"")</f>
        <v/>
      </c>
      <c r="AA494" s="33"/>
      <c r="AB494" s="33" t="str">
        <f>IF(LEN('ÚHRADOVÝ KATALOG VZP - ZP'!K498)&gt;0,UPPER('ÚHRADOVÝ KATALOG VZP - ZP'!K498),"")</f>
        <v/>
      </c>
      <c r="AC494" s="19" t="str">
        <f>IF(LEN('ÚHRADOVÝ KATALOG VZP - ZP'!L498)&gt;0,UPPER('ÚHRADOVÝ KATALOG VZP - ZP'!L498),"")</f>
        <v/>
      </c>
      <c r="AD494" s="19" t="str">
        <f>IF(LEN('ÚHRADOVÝ KATALOG VZP - ZP'!J498)&gt;0,UPPER('ÚHRADOVÝ KATALOG VZP - ZP'!J498),"")</f>
        <v/>
      </c>
      <c r="AE494" s="33"/>
      <c r="AF494" s="33"/>
      <c r="AG494" s="33" t="str">
        <f>IF(LEN('ÚHRADOVÝ KATALOG VZP - ZP'!M498)&gt;0,UPPER('ÚHRADOVÝ KATALOG VZP - ZP'!M498),"")</f>
        <v/>
      </c>
      <c r="AH494" s="33"/>
      <c r="AI494" s="33"/>
      <c r="AJ494" s="33"/>
    </row>
    <row r="495" spans="1:36" s="18" customFormat="1" x14ac:dyDescent="0.2">
      <c r="A495" s="33" t="str">
        <f>IF('VZP - KONTROLA'!R499="NE",IF(LEN('ÚHRADOVÝ KATALOG VZP - ZP'!B499)=0,UPPER('ÚHRADOVÝ KATALOG VZP - ZP'!A499),UPPER('ÚHRADOVÝ KATALOG VZP - ZP'!B499)),"")</f>
        <v/>
      </c>
      <c r="B495" s="33" t="str">
        <f>IF(LEN('ÚHRADOVÝ KATALOG VZP - ZP'!C499)&gt;0,UPPER(SUBSTITUTE('ÚHRADOVÝ KATALOG VZP - ZP'!C499,CHAR(10)," ")),"")</f>
        <v/>
      </c>
      <c r="C495" s="33" t="str">
        <f>IF(LEN('ÚHRADOVÝ KATALOG VZP - ZP'!D499)&gt;0,UPPER(SUBSTITUTE('ÚHRADOVÝ KATALOG VZP - ZP'!D499,CHAR(10)," ")),"")</f>
        <v/>
      </c>
      <c r="D495" s="33" t="str">
        <f>IF(LEN('ÚHRADOVÝ KATALOG VZP - ZP'!F499)&gt;0,UPPER('ÚHRADOVÝ KATALOG VZP - ZP'!F499),"")</f>
        <v/>
      </c>
      <c r="E495" s="33" t="str">
        <f>IF(LEN('ÚHRADOVÝ KATALOG VZP - ZP'!E499)&gt;0,UPPER('ÚHRADOVÝ KATALOG VZP - ZP'!E499),"")</f>
        <v/>
      </c>
      <c r="F495" s="33" t="str">
        <f>IF(LEN('ÚHRADOVÝ KATALOG VZP - ZP'!G499)&gt;0,UPPER('ÚHRADOVÝ KATALOG VZP - ZP'!G499),"")</f>
        <v/>
      </c>
      <c r="G495" s="33" t="str">
        <f>IF(LEN('ÚHRADOVÝ KATALOG VZP - ZP'!H499)&gt;0,UPPER('ÚHRADOVÝ KATALOG VZP - ZP'!H499),"")</f>
        <v/>
      </c>
      <c r="H495" s="33" t="str">
        <f>IF(LEN('ÚHRADOVÝ KATALOG VZP - ZP'!I499)&gt;0,UPPER('ÚHRADOVÝ KATALOG VZP - ZP'!I499),"")</f>
        <v/>
      </c>
      <c r="I495" s="19" t="str">
        <f>IF(LEN(KL!N495)&gt;0,ROUND(UPPER(KL!N495),2),"")</f>
        <v/>
      </c>
      <c r="J495" s="19" t="str">
        <f>IF('ÚHRADOVÝ KATALOG VZP - ZP'!N499&gt;0,ROUND(UPPER('ÚHRADOVÝ KATALOG VZP - ZP'!N499),2),"")</f>
        <v/>
      </c>
      <c r="K495" s="19"/>
      <c r="L495" s="33"/>
      <c r="M495" s="33"/>
      <c r="N495" s="33"/>
      <c r="O495" s="19"/>
      <c r="P495" s="33"/>
      <c r="Q495" s="33"/>
      <c r="R495" s="33"/>
      <c r="S495" s="33"/>
      <c r="T495" s="33" t="str">
        <f>IF(LEN(KL!P495)&gt;0,UPPER(KL!P495),"")</f>
        <v/>
      </c>
      <c r="U495" s="33"/>
      <c r="V495" s="19"/>
      <c r="W495" s="33" t="str">
        <f>IF(LEN('ÚHRADOVÝ KATALOG VZP - ZP'!Q499)&gt;0,UPPER('ÚHRADOVÝ KATALOG VZP - ZP'!Q499),"")</f>
        <v/>
      </c>
      <c r="X495" s="19"/>
      <c r="Y495" s="19"/>
      <c r="Z495" s="33" t="str">
        <f>IF(LEN('ÚHRADOVÝ KATALOG VZP - ZP'!P499)&gt;0,UPPER('ÚHRADOVÝ KATALOG VZP - ZP'!P499),"")</f>
        <v/>
      </c>
      <c r="AA495" s="33"/>
      <c r="AB495" s="33" t="str">
        <f>IF(LEN('ÚHRADOVÝ KATALOG VZP - ZP'!K499)&gt;0,UPPER('ÚHRADOVÝ KATALOG VZP - ZP'!K499),"")</f>
        <v/>
      </c>
      <c r="AC495" s="19" t="str">
        <f>IF(LEN('ÚHRADOVÝ KATALOG VZP - ZP'!L499)&gt;0,UPPER('ÚHRADOVÝ KATALOG VZP - ZP'!L499),"")</f>
        <v/>
      </c>
      <c r="AD495" s="19" t="str">
        <f>IF(LEN('ÚHRADOVÝ KATALOG VZP - ZP'!J499)&gt;0,UPPER('ÚHRADOVÝ KATALOG VZP - ZP'!J499),"")</f>
        <v/>
      </c>
      <c r="AE495" s="33"/>
      <c r="AF495" s="33"/>
      <c r="AG495" s="33" t="str">
        <f>IF(LEN('ÚHRADOVÝ KATALOG VZP - ZP'!M499)&gt;0,UPPER('ÚHRADOVÝ KATALOG VZP - ZP'!M499),"")</f>
        <v/>
      </c>
      <c r="AH495" s="33"/>
      <c r="AI495" s="33"/>
      <c r="AJ495" s="33"/>
    </row>
    <row r="496" spans="1:36" s="18" customFormat="1" x14ac:dyDescent="0.2">
      <c r="A496" s="33" t="str">
        <f>IF('VZP - KONTROLA'!R500="NE",IF(LEN('ÚHRADOVÝ KATALOG VZP - ZP'!B500)=0,UPPER('ÚHRADOVÝ KATALOG VZP - ZP'!A500),UPPER('ÚHRADOVÝ KATALOG VZP - ZP'!B500)),"")</f>
        <v/>
      </c>
      <c r="B496" s="33" t="str">
        <f>IF(LEN('ÚHRADOVÝ KATALOG VZP - ZP'!C500)&gt;0,UPPER(SUBSTITUTE('ÚHRADOVÝ KATALOG VZP - ZP'!C500,CHAR(10)," ")),"")</f>
        <v/>
      </c>
      <c r="C496" s="33" t="str">
        <f>IF(LEN('ÚHRADOVÝ KATALOG VZP - ZP'!D500)&gt;0,UPPER(SUBSTITUTE('ÚHRADOVÝ KATALOG VZP - ZP'!D500,CHAR(10)," ")),"")</f>
        <v/>
      </c>
      <c r="D496" s="33" t="str">
        <f>IF(LEN('ÚHRADOVÝ KATALOG VZP - ZP'!F500)&gt;0,UPPER('ÚHRADOVÝ KATALOG VZP - ZP'!F500),"")</f>
        <v/>
      </c>
      <c r="E496" s="33" t="str">
        <f>IF(LEN('ÚHRADOVÝ KATALOG VZP - ZP'!E500)&gt;0,UPPER('ÚHRADOVÝ KATALOG VZP - ZP'!E500),"")</f>
        <v/>
      </c>
      <c r="F496" s="33" t="str">
        <f>IF(LEN('ÚHRADOVÝ KATALOG VZP - ZP'!G500)&gt;0,UPPER('ÚHRADOVÝ KATALOG VZP - ZP'!G500),"")</f>
        <v/>
      </c>
      <c r="G496" s="33" t="str">
        <f>IF(LEN('ÚHRADOVÝ KATALOG VZP - ZP'!H500)&gt;0,UPPER('ÚHRADOVÝ KATALOG VZP - ZP'!H500),"")</f>
        <v/>
      </c>
      <c r="H496" s="33" t="str">
        <f>IF(LEN('ÚHRADOVÝ KATALOG VZP - ZP'!I500)&gt;0,UPPER('ÚHRADOVÝ KATALOG VZP - ZP'!I500),"")</f>
        <v/>
      </c>
      <c r="I496" s="19" t="str">
        <f>IF(LEN(KL!N496)&gt;0,ROUND(UPPER(KL!N496),2),"")</f>
        <v/>
      </c>
      <c r="J496" s="19" t="str">
        <f>IF('ÚHRADOVÝ KATALOG VZP - ZP'!N500&gt;0,ROUND(UPPER('ÚHRADOVÝ KATALOG VZP - ZP'!N500),2),"")</f>
        <v/>
      </c>
      <c r="K496" s="19"/>
      <c r="L496" s="33"/>
      <c r="M496" s="33"/>
      <c r="N496" s="33"/>
      <c r="O496" s="19"/>
      <c r="P496" s="33"/>
      <c r="Q496" s="33"/>
      <c r="R496" s="33"/>
      <c r="S496" s="33"/>
      <c r="T496" s="33" t="str">
        <f>IF(LEN(KL!P496)&gt;0,UPPER(KL!P496),"")</f>
        <v/>
      </c>
      <c r="U496" s="33"/>
      <c r="V496" s="19"/>
      <c r="W496" s="33" t="str">
        <f>IF(LEN('ÚHRADOVÝ KATALOG VZP - ZP'!Q500)&gt;0,UPPER('ÚHRADOVÝ KATALOG VZP - ZP'!Q500),"")</f>
        <v/>
      </c>
      <c r="X496" s="19"/>
      <c r="Y496" s="19"/>
      <c r="Z496" s="33" t="str">
        <f>IF(LEN('ÚHRADOVÝ KATALOG VZP - ZP'!P500)&gt;0,UPPER('ÚHRADOVÝ KATALOG VZP - ZP'!P500),"")</f>
        <v/>
      </c>
      <c r="AA496" s="33"/>
      <c r="AB496" s="33" t="str">
        <f>IF(LEN('ÚHRADOVÝ KATALOG VZP - ZP'!K500)&gt;0,UPPER('ÚHRADOVÝ KATALOG VZP - ZP'!K500),"")</f>
        <v/>
      </c>
      <c r="AC496" s="19" t="str">
        <f>IF(LEN('ÚHRADOVÝ KATALOG VZP - ZP'!L500)&gt;0,UPPER('ÚHRADOVÝ KATALOG VZP - ZP'!L500),"")</f>
        <v/>
      </c>
      <c r="AD496" s="19" t="str">
        <f>IF(LEN('ÚHRADOVÝ KATALOG VZP - ZP'!J500)&gt;0,UPPER('ÚHRADOVÝ KATALOG VZP - ZP'!J500),"")</f>
        <v/>
      </c>
      <c r="AE496" s="33"/>
      <c r="AF496" s="33"/>
      <c r="AG496" s="33" t="str">
        <f>IF(LEN('ÚHRADOVÝ KATALOG VZP - ZP'!M500)&gt;0,UPPER('ÚHRADOVÝ KATALOG VZP - ZP'!M500),"")</f>
        <v/>
      </c>
      <c r="AH496" s="33"/>
      <c r="AI496" s="33"/>
      <c r="AJ496" s="33"/>
    </row>
    <row r="497" spans="1:36" s="18" customFormat="1" x14ac:dyDescent="0.2">
      <c r="A497" s="33" t="str">
        <f>IF('VZP - KONTROLA'!R501="NE",IF(LEN('ÚHRADOVÝ KATALOG VZP - ZP'!B501)=0,UPPER('ÚHRADOVÝ KATALOG VZP - ZP'!A501),UPPER('ÚHRADOVÝ KATALOG VZP - ZP'!B501)),"")</f>
        <v/>
      </c>
      <c r="B497" s="33" t="str">
        <f>IF(LEN('ÚHRADOVÝ KATALOG VZP - ZP'!C501)&gt;0,UPPER(SUBSTITUTE('ÚHRADOVÝ KATALOG VZP - ZP'!C501,CHAR(10)," ")),"")</f>
        <v/>
      </c>
      <c r="C497" s="33" t="str">
        <f>IF(LEN('ÚHRADOVÝ KATALOG VZP - ZP'!D501)&gt;0,UPPER(SUBSTITUTE('ÚHRADOVÝ KATALOG VZP - ZP'!D501,CHAR(10)," ")),"")</f>
        <v/>
      </c>
      <c r="D497" s="33" t="str">
        <f>IF(LEN('ÚHRADOVÝ KATALOG VZP - ZP'!F501)&gt;0,UPPER('ÚHRADOVÝ KATALOG VZP - ZP'!F501),"")</f>
        <v/>
      </c>
      <c r="E497" s="33" t="str">
        <f>IF(LEN('ÚHRADOVÝ KATALOG VZP - ZP'!E501)&gt;0,UPPER('ÚHRADOVÝ KATALOG VZP - ZP'!E501),"")</f>
        <v/>
      </c>
      <c r="F497" s="33" t="str">
        <f>IF(LEN('ÚHRADOVÝ KATALOG VZP - ZP'!G501)&gt;0,UPPER('ÚHRADOVÝ KATALOG VZP - ZP'!G501),"")</f>
        <v/>
      </c>
      <c r="G497" s="33" t="str">
        <f>IF(LEN('ÚHRADOVÝ KATALOG VZP - ZP'!H501)&gt;0,UPPER('ÚHRADOVÝ KATALOG VZP - ZP'!H501),"")</f>
        <v/>
      </c>
      <c r="H497" s="33" t="str">
        <f>IF(LEN('ÚHRADOVÝ KATALOG VZP - ZP'!I501)&gt;0,UPPER('ÚHRADOVÝ KATALOG VZP - ZP'!I501),"")</f>
        <v/>
      </c>
      <c r="I497" s="19" t="str">
        <f>IF(LEN(KL!N497)&gt;0,ROUND(UPPER(KL!N497),2),"")</f>
        <v/>
      </c>
      <c r="J497" s="19" t="str">
        <f>IF('ÚHRADOVÝ KATALOG VZP - ZP'!N501&gt;0,ROUND(UPPER('ÚHRADOVÝ KATALOG VZP - ZP'!N501),2),"")</f>
        <v/>
      </c>
      <c r="K497" s="19"/>
      <c r="L497" s="33"/>
      <c r="M497" s="33"/>
      <c r="N497" s="33"/>
      <c r="O497" s="19"/>
      <c r="P497" s="33"/>
      <c r="Q497" s="33"/>
      <c r="R497" s="33"/>
      <c r="S497" s="33"/>
      <c r="T497" s="33" t="str">
        <f>IF(LEN(KL!P497)&gt;0,UPPER(KL!P497),"")</f>
        <v/>
      </c>
      <c r="U497" s="33"/>
      <c r="V497" s="19"/>
      <c r="W497" s="33" t="str">
        <f>IF(LEN('ÚHRADOVÝ KATALOG VZP - ZP'!Q501)&gt;0,UPPER('ÚHRADOVÝ KATALOG VZP - ZP'!Q501),"")</f>
        <v/>
      </c>
      <c r="X497" s="19"/>
      <c r="Y497" s="19"/>
      <c r="Z497" s="33" t="str">
        <f>IF(LEN('ÚHRADOVÝ KATALOG VZP - ZP'!P501)&gt;0,UPPER('ÚHRADOVÝ KATALOG VZP - ZP'!P501),"")</f>
        <v/>
      </c>
      <c r="AA497" s="33"/>
      <c r="AB497" s="33" t="str">
        <f>IF(LEN('ÚHRADOVÝ KATALOG VZP - ZP'!K501)&gt;0,UPPER('ÚHRADOVÝ KATALOG VZP - ZP'!K501),"")</f>
        <v/>
      </c>
      <c r="AC497" s="19" t="str">
        <f>IF(LEN('ÚHRADOVÝ KATALOG VZP - ZP'!L501)&gt;0,UPPER('ÚHRADOVÝ KATALOG VZP - ZP'!L501),"")</f>
        <v/>
      </c>
      <c r="AD497" s="19" t="str">
        <f>IF(LEN('ÚHRADOVÝ KATALOG VZP - ZP'!J501)&gt;0,UPPER('ÚHRADOVÝ KATALOG VZP - ZP'!J501),"")</f>
        <v/>
      </c>
      <c r="AE497" s="33"/>
      <c r="AF497" s="33"/>
      <c r="AG497" s="33" t="str">
        <f>IF(LEN('ÚHRADOVÝ KATALOG VZP - ZP'!M501)&gt;0,UPPER('ÚHRADOVÝ KATALOG VZP - ZP'!M501),"")</f>
        <v/>
      </c>
      <c r="AH497" s="33"/>
      <c r="AI497" s="33"/>
      <c r="AJ497" s="33"/>
    </row>
    <row r="498" spans="1:36" s="18" customFormat="1" x14ac:dyDescent="0.2">
      <c r="A498" s="33" t="str">
        <f>IF('VZP - KONTROLA'!R502="NE",IF(LEN('ÚHRADOVÝ KATALOG VZP - ZP'!B502)=0,UPPER('ÚHRADOVÝ KATALOG VZP - ZP'!A502),UPPER('ÚHRADOVÝ KATALOG VZP - ZP'!B502)),"")</f>
        <v/>
      </c>
      <c r="B498" s="33" t="str">
        <f>IF(LEN('ÚHRADOVÝ KATALOG VZP - ZP'!C502)&gt;0,UPPER(SUBSTITUTE('ÚHRADOVÝ KATALOG VZP - ZP'!C502,CHAR(10)," ")),"")</f>
        <v/>
      </c>
      <c r="C498" s="33" t="str">
        <f>IF(LEN('ÚHRADOVÝ KATALOG VZP - ZP'!D502)&gt;0,UPPER(SUBSTITUTE('ÚHRADOVÝ KATALOG VZP - ZP'!D502,CHAR(10)," ")),"")</f>
        <v/>
      </c>
      <c r="D498" s="33" t="str">
        <f>IF(LEN('ÚHRADOVÝ KATALOG VZP - ZP'!F502)&gt;0,UPPER('ÚHRADOVÝ KATALOG VZP - ZP'!F502),"")</f>
        <v/>
      </c>
      <c r="E498" s="33" t="str">
        <f>IF(LEN('ÚHRADOVÝ KATALOG VZP - ZP'!E502)&gt;0,UPPER('ÚHRADOVÝ KATALOG VZP - ZP'!E502),"")</f>
        <v/>
      </c>
      <c r="F498" s="33" t="str">
        <f>IF(LEN('ÚHRADOVÝ KATALOG VZP - ZP'!G502)&gt;0,UPPER('ÚHRADOVÝ KATALOG VZP - ZP'!G502),"")</f>
        <v/>
      </c>
      <c r="G498" s="33" t="str">
        <f>IF(LEN('ÚHRADOVÝ KATALOG VZP - ZP'!H502)&gt;0,UPPER('ÚHRADOVÝ KATALOG VZP - ZP'!H502),"")</f>
        <v/>
      </c>
      <c r="H498" s="33" t="str">
        <f>IF(LEN('ÚHRADOVÝ KATALOG VZP - ZP'!I502)&gt;0,UPPER('ÚHRADOVÝ KATALOG VZP - ZP'!I502),"")</f>
        <v/>
      </c>
      <c r="I498" s="19" t="str">
        <f>IF(LEN(KL!N498)&gt;0,ROUND(UPPER(KL!N498),2),"")</f>
        <v/>
      </c>
      <c r="J498" s="19" t="str">
        <f>IF('ÚHRADOVÝ KATALOG VZP - ZP'!N502&gt;0,ROUND(UPPER('ÚHRADOVÝ KATALOG VZP - ZP'!N502),2),"")</f>
        <v/>
      </c>
      <c r="K498" s="19"/>
      <c r="L498" s="33"/>
      <c r="M498" s="33"/>
      <c r="N498" s="33"/>
      <c r="O498" s="19"/>
      <c r="P498" s="33"/>
      <c r="Q498" s="33"/>
      <c r="R498" s="33"/>
      <c r="S498" s="33"/>
      <c r="T498" s="33" t="str">
        <f>IF(LEN(KL!P498)&gt;0,UPPER(KL!P498),"")</f>
        <v/>
      </c>
      <c r="U498" s="33"/>
      <c r="V498" s="19"/>
      <c r="W498" s="33" t="str">
        <f>IF(LEN('ÚHRADOVÝ KATALOG VZP - ZP'!Q502)&gt;0,UPPER('ÚHRADOVÝ KATALOG VZP - ZP'!Q502),"")</f>
        <v/>
      </c>
      <c r="X498" s="19"/>
      <c r="Y498" s="19"/>
      <c r="Z498" s="33" t="str">
        <f>IF(LEN('ÚHRADOVÝ KATALOG VZP - ZP'!P502)&gt;0,UPPER('ÚHRADOVÝ KATALOG VZP - ZP'!P502),"")</f>
        <v/>
      </c>
      <c r="AA498" s="33"/>
      <c r="AB498" s="33" t="str">
        <f>IF(LEN('ÚHRADOVÝ KATALOG VZP - ZP'!K502)&gt;0,UPPER('ÚHRADOVÝ KATALOG VZP - ZP'!K502),"")</f>
        <v/>
      </c>
      <c r="AC498" s="19" t="str">
        <f>IF(LEN('ÚHRADOVÝ KATALOG VZP - ZP'!L502)&gt;0,UPPER('ÚHRADOVÝ KATALOG VZP - ZP'!L502),"")</f>
        <v/>
      </c>
      <c r="AD498" s="19" t="str">
        <f>IF(LEN('ÚHRADOVÝ KATALOG VZP - ZP'!J502)&gt;0,UPPER('ÚHRADOVÝ KATALOG VZP - ZP'!J502),"")</f>
        <v/>
      </c>
      <c r="AE498" s="33"/>
      <c r="AF498" s="33"/>
      <c r="AG498" s="33" t="str">
        <f>IF(LEN('ÚHRADOVÝ KATALOG VZP - ZP'!M502)&gt;0,UPPER('ÚHRADOVÝ KATALOG VZP - ZP'!M502),"")</f>
        <v/>
      </c>
      <c r="AH498" s="33"/>
      <c r="AI498" s="33"/>
      <c r="AJ498" s="33"/>
    </row>
    <row r="499" spans="1:36" s="18" customFormat="1" x14ac:dyDescent="0.2">
      <c r="A499" s="33" t="str">
        <f>IF('VZP - KONTROLA'!R503="NE",IF(LEN('ÚHRADOVÝ KATALOG VZP - ZP'!B503)=0,UPPER('ÚHRADOVÝ KATALOG VZP - ZP'!A503),UPPER('ÚHRADOVÝ KATALOG VZP - ZP'!B503)),"")</f>
        <v/>
      </c>
      <c r="B499" s="33" t="str">
        <f>IF(LEN('ÚHRADOVÝ KATALOG VZP - ZP'!C503)&gt;0,UPPER(SUBSTITUTE('ÚHRADOVÝ KATALOG VZP - ZP'!C503,CHAR(10)," ")),"")</f>
        <v/>
      </c>
      <c r="C499" s="33" t="str">
        <f>IF(LEN('ÚHRADOVÝ KATALOG VZP - ZP'!D503)&gt;0,UPPER(SUBSTITUTE('ÚHRADOVÝ KATALOG VZP - ZP'!D503,CHAR(10)," ")),"")</f>
        <v/>
      </c>
      <c r="D499" s="33" t="str">
        <f>IF(LEN('ÚHRADOVÝ KATALOG VZP - ZP'!F503)&gt;0,UPPER('ÚHRADOVÝ KATALOG VZP - ZP'!F503),"")</f>
        <v/>
      </c>
      <c r="E499" s="33" t="str">
        <f>IF(LEN('ÚHRADOVÝ KATALOG VZP - ZP'!E503)&gt;0,UPPER('ÚHRADOVÝ KATALOG VZP - ZP'!E503),"")</f>
        <v/>
      </c>
      <c r="F499" s="33" t="str">
        <f>IF(LEN('ÚHRADOVÝ KATALOG VZP - ZP'!G503)&gt;0,UPPER('ÚHRADOVÝ KATALOG VZP - ZP'!G503),"")</f>
        <v/>
      </c>
      <c r="G499" s="33" t="str">
        <f>IF(LEN('ÚHRADOVÝ KATALOG VZP - ZP'!H503)&gt;0,UPPER('ÚHRADOVÝ KATALOG VZP - ZP'!H503),"")</f>
        <v/>
      </c>
      <c r="H499" s="33" t="str">
        <f>IF(LEN('ÚHRADOVÝ KATALOG VZP - ZP'!I503)&gt;0,UPPER('ÚHRADOVÝ KATALOG VZP - ZP'!I503),"")</f>
        <v/>
      </c>
      <c r="I499" s="19" t="str">
        <f>IF(LEN(KL!N499)&gt;0,ROUND(UPPER(KL!N499),2),"")</f>
        <v/>
      </c>
      <c r="J499" s="19" t="str">
        <f>IF('ÚHRADOVÝ KATALOG VZP - ZP'!N503&gt;0,ROUND(UPPER('ÚHRADOVÝ KATALOG VZP - ZP'!N503),2),"")</f>
        <v/>
      </c>
      <c r="K499" s="19"/>
      <c r="L499" s="33"/>
      <c r="M499" s="33"/>
      <c r="N499" s="33"/>
      <c r="O499" s="19"/>
      <c r="P499" s="33"/>
      <c r="Q499" s="33"/>
      <c r="R499" s="33"/>
      <c r="S499" s="33"/>
      <c r="T499" s="33" t="str">
        <f>IF(LEN(KL!P499)&gt;0,UPPER(KL!P499),"")</f>
        <v/>
      </c>
      <c r="U499" s="33"/>
      <c r="V499" s="19"/>
      <c r="W499" s="33" t="str">
        <f>IF(LEN('ÚHRADOVÝ KATALOG VZP - ZP'!Q503)&gt;0,UPPER('ÚHRADOVÝ KATALOG VZP - ZP'!Q503),"")</f>
        <v/>
      </c>
      <c r="X499" s="19"/>
      <c r="Y499" s="19"/>
      <c r="Z499" s="33" t="str">
        <f>IF(LEN('ÚHRADOVÝ KATALOG VZP - ZP'!P503)&gt;0,UPPER('ÚHRADOVÝ KATALOG VZP - ZP'!P503),"")</f>
        <v/>
      </c>
      <c r="AA499" s="33"/>
      <c r="AB499" s="33" t="str">
        <f>IF(LEN('ÚHRADOVÝ KATALOG VZP - ZP'!K503)&gt;0,UPPER('ÚHRADOVÝ KATALOG VZP - ZP'!K503),"")</f>
        <v/>
      </c>
      <c r="AC499" s="19" t="str">
        <f>IF(LEN('ÚHRADOVÝ KATALOG VZP - ZP'!L503)&gt;0,UPPER('ÚHRADOVÝ KATALOG VZP - ZP'!L503),"")</f>
        <v/>
      </c>
      <c r="AD499" s="19" t="str">
        <f>IF(LEN('ÚHRADOVÝ KATALOG VZP - ZP'!J503)&gt;0,UPPER('ÚHRADOVÝ KATALOG VZP - ZP'!J503),"")</f>
        <v/>
      </c>
      <c r="AE499" s="33"/>
      <c r="AF499" s="33"/>
      <c r="AG499" s="33" t="str">
        <f>IF(LEN('ÚHRADOVÝ KATALOG VZP - ZP'!M503)&gt;0,UPPER('ÚHRADOVÝ KATALOG VZP - ZP'!M503),"")</f>
        <v/>
      </c>
      <c r="AH499" s="33"/>
      <c r="AI499" s="33"/>
      <c r="AJ499" s="33"/>
    </row>
    <row r="500" spans="1:36" s="18" customFormat="1" x14ac:dyDescent="0.2">
      <c r="A500" s="33" t="str">
        <f>IF('VZP - KONTROLA'!R504="NE",IF(LEN('ÚHRADOVÝ KATALOG VZP - ZP'!B504)=0,UPPER('ÚHRADOVÝ KATALOG VZP - ZP'!A504),UPPER('ÚHRADOVÝ KATALOG VZP - ZP'!B504)),"")</f>
        <v/>
      </c>
      <c r="B500" s="33" t="str">
        <f>IF(LEN('ÚHRADOVÝ KATALOG VZP - ZP'!C504)&gt;0,UPPER(SUBSTITUTE('ÚHRADOVÝ KATALOG VZP - ZP'!C504,CHAR(10)," ")),"")</f>
        <v/>
      </c>
      <c r="C500" s="33" t="str">
        <f>IF(LEN('ÚHRADOVÝ KATALOG VZP - ZP'!D504)&gt;0,UPPER(SUBSTITUTE('ÚHRADOVÝ KATALOG VZP - ZP'!D504,CHAR(10)," ")),"")</f>
        <v/>
      </c>
      <c r="D500" s="33" t="str">
        <f>IF(LEN('ÚHRADOVÝ KATALOG VZP - ZP'!F504)&gt;0,UPPER('ÚHRADOVÝ KATALOG VZP - ZP'!F504),"")</f>
        <v/>
      </c>
      <c r="E500" s="33" t="str">
        <f>IF(LEN('ÚHRADOVÝ KATALOG VZP - ZP'!E504)&gt;0,UPPER('ÚHRADOVÝ KATALOG VZP - ZP'!E504),"")</f>
        <v/>
      </c>
      <c r="F500" s="33" t="str">
        <f>IF(LEN('ÚHRADOVÝ KATALOG VZP - ZP'!G504)&gt;0,UPPER('ÚHRADOVÝ KATALOG VZP - ZP'!G504),"")</f>
        <v/>
      </c>
      <c r="G500" s="33" t="str">
        <f>IF(LEN('ÚHRADOVÝ KATALOG VZP - ZP'!H504)&gt;0,UPPER('ÚHRADOVÝ KATALOG VZP - ZP'!H504),"")</f>
        <v/>
      </c>
      <c r="H500" s="33" t="str">
        <f>IF(LEN('ÚHRADOVÝ KATALOG VZP - ZP'!I504)&gt;0,UPPER('ÚHRADOVÝ KATALOG VZP - ZP'!I504),"")</f>
        <v/>
      </c>
      <c r="I500" s="19" t="str">
        <f>IF(LEN(KL!N500)&gt;0,ROUND(UPPER(KL!N500),2),"")</f>
        <v/>
      </c>
      <c r="J500" s="19" t="str">
        <f>IF('ÚHRADOVÝ KATALOG VZP - ZP'!N504&gt;0,ROUND(UPPER('ÚHRADOVÝ KATALOG VZP - ZP'!N504),2),"")</f>
        <v/>
      </c>
      <c r="K500" s="19"/>
      <c r="L500" s="33"/>
      <c r="M500" s="33"/>
      <c r="N500" s="33"/>
      <c r="O500" s="19"/>
      <c r="P500" s="33"/>
      <c r="Q500" s="33"/>
      <c r="R500" s="33"/>
      <c r="S500" s="33"/>
      <c r="T500" s="33" t="str">
        <f>IF(LEN(KL!P500)&gt;0,UPPER(KL!P500),"")</f>
        <v/>
      </c>
      <c r="U500" s="33"/>
      <c r="V500" s="19"/>
      <c r="W500" s="33" t="str">
        <f>IF(LEN('ÚHRADOVÝ KATALOG VZP - ZP'!Q504)&gt;0,UPPER('ÚHRADOVÝ KATALOG VZP - ZP'!Q504),"")</f>
        <v/>
      </c>
      <c r="X500" s="19"/>
      <c r="Y500" s="19"/>
      <c r="Z500" s="33" t="str">
        <f>IF(LEN('ÚHRADOVÝ KATALOG VZP - ZP'!P504)&gt;0,UPPER('ÚHRADOVÝ KATALOG VZP - ZP'!P504),"")</f>
        <v/>
      </c>
      <c r="AA500" s="33"/>
      <c r="AB500" s="33" t="str">
        <f>IF(LEN('ÚHRADOVÝ KATALOG VZP - ZP'!K504)&gt;0,UPPER('ÚHRADOVÝ KATALOG VZP - ZP'!K504),"")</f>
        <v/>
      </c>
      <c r="AC500" s="19" t="str">
        <f>IF(LEN('ÚHRADOVÝ KATALOG VZP - ZP'!L504)&gt;0,UPPER('ÚHRADOVÝ KATALOG VZP - ZP'!L504),"")</f>
        <v/>
      </c>
      <c r="AD500" s="19" t="str">
        <f>IF(LEN('ÚHRADOVÝ KATALOG VZP - ZP'!J504)&gt;0,UPPER('ÚHRADOVÝ KATALOG VZP - ZP'!J504),"")</f>
        <v/>
      </c>
      <c r="AE500" s="33"/>
      <c r="AF500" s="33"/>
      <c r="AG500" s="33" t="str">
        <f>IF(LEN('ÚHRADOVÝ KATALOG VZP - ZP'!M504)&gt;0,UPPER('ÚHRADOVÝ KATALOG VZP - ZP'!M504),"")</f>
        <v/>
      </c>
      <c r="AH500" s="33"/>
      <c r="AI500" s="33"/>
      <c r="AJ500" s="33"/>
    </row>
    <row r="501" spans="1:36" s="18" customFormat="1" x14ac:dyDescent="0.2">
      <c r="A501" s="33" t="str">
        <f>IF('VZP - KONTROLA'!R505="NE",IF(LEN('ÚHRADOVÝ KATALOG VZP - ZP'!B505)=0,UPPER('ÚHRADOVÝ KATALOG VZP - ZP'!A505),UPPER('ÚHRADOVÝ KATALOG VZP - ZP'!B505)),"")</f>
        <v/>
      </c>
      <c r="B501" s="33" t="str">
        <f>IF(LEN('ÚHRADOVÝ KATALOG VZP - ZP'!C505)&gt;0,UPPER(SUBSTITUTE('ÚHRADOVÝ KATALOG VZP - ZP'!C505,CHAR(10)," ")),"")</f>
        <v/>
      </c>
      <c r="C501" s="33" t="str">
        <f>IF(LEN('ÚHRADOVÝ KATALOG VZP - ZP'!D505)&gt;0,UPPER(SUBSTITUTE('ÚHRADOVÝ KATALOG VZP - ZP'!D505,CHAR(10)," ")),"")</f>
        <v/>
      </c>
      <c r="D501" s="33" t="str">
        <f>IF(LEN('ÚHRADOVÝ KATALOG VZP - ZP'!F505)&gt;0,UPPER('ÚHRADOVÝ KATALOG VZP - ZP'!F505),"")</f>
        <v/>
      </c>
      <c r="E501" s="33" t="str">
        <f>IF(LEN('ÚHRADOVÝ KATALOG VZP - ZP'!E505)&gt;0,UPPER('ÚHRADOVÝ KATALOG VZP - ZP'!E505),"")</f>
        <v/>
      </c>
      <c r="F501" s="33" t="str">
        <f>IF(LEN('ÚHRADOVÝ KATALOG VZP - ZP'!G505)&gt;0,UPPER('ÚHRADOVÝ KATALOG VZP - ZP'!G505),"")</f>
        <v/>
      </c>
      <c r="G501" s="33" t="str">
        <f>IF(LEN('ÚHRADOVÝ KATALOG VZP - ZP'!H505)&gt;0,UPPER('ÚHRADOVÝ KATALOG VZP - ZP'!H505),"")</f>
        <v/>
      </c>
      <c r="H501" s="33" t="str">
        <f>IF(LEN('ÚHRADOVÝ KATALOG VZP - ZP'!I505)&gt;0,UPPER('ÚHRADOVÝ KATALOG VZP - ZP'!I505),"")</f>
        <v/>
      </c>
      <c r="I501" s="19" t="str">
        <f>IF(LEN(KL!N501)&gt;0,ROUND(UPPER(KL!N501),2),"")</f>
        <v/>
      </c>
      <c r="J501" s="19" t="str">
        <f>IF('ÚHRADOVÝ KATALOG VZP - ZP'!N505&gt;0,ROUND(UPPER('ÚHRADOVÝ KATALOG VZP - ZP'!N505),2),"")</f>
        <v/>
      </c>
      <c r="K501" s="19"/>
      <c r="L501" s="33"/>
      <c r="M501" s="33"/>
      <c r="N501" s="33"/>
      <c r="O501" s="19"/>
      <c r="P501" s="33"/>
      <c r="Q501" s="33"/>
      <c r="R501" s="33"/>
      <c r="S501" s="33"/>
      <c r="T501" s="33" t="str">
        <f>IF(LEN(KL!P501)&gt;0,UPPER(KL!P501),"")</f>
        <v/>
      </c>
      <c r="U501" s="33"/>
      <c r="V501" s="19"/>
      <c r="W501" s="33" t="str">
        <f>IF(LEN('ÚHRADOVÝ KATALOG VZP - ZP'!Q505)&gt;0,UPPER('ÚHRADOVÝ KATALOG VZP - ZP'!Q505),"")</f>
        <v/>
      </c>
      <c r="X501" s="19"/>
      <c r="Y501" s="19"/>
      <c r="Z501" s="33" t="str">
        <f>IF(LEN('ÚHRADOVÝ KATALOG VZP - ZP'!P505)&gt;0,UPPER('ÚHRADOVÝ KATALOG VZP - ZP'!P505),"")</f>
        <v/>
      </c>
      <c r="AA501" s="33"/>
      <c r="AB501" s="33" t="str">
        <f>IF(LEN('ÚHRADOVÝ KATALOG VZP - ZP'!K505)&gt;0,UPPER('ÚHRADOVÝ KATALOG VZP - ZP'!K505),"")</f>
        <v/>
      </c>
      <c r="AC501" s="19" t="str">
        <f>IF(LEN('ÚHRADOVÝ KATALOG VZP - ZP'!L505)&gt;0,UPPER('ÚHRADOVÝ KATALOG VZP - ZP'!L505),"")</f>
        <v/>
      </c>
      <c r="AD501" s="19" t="str">
        <f>IF(LEN('ÚHRADOVÝ KATALOG VZP - ZP'!J505)&gt;0,UPPER('ÚHRADOVÝ KATALOG VZP - ZP'!J505),"")</f>
        <v/>
      </c>
      <c r="AE501" s="33"/>
      <c r="AF501" s="33"/>
      <c r="AG501" s="33" t="str">
        <f>IF(LEN('ÚHRADOVÝ KATALOG VZP - ZP'!M505)&gt;0,UPPER('ÚHRADOVÝ KATALOG VZP - ZP'!M505),"")</f>
        <v/>
      </c>
      <c r="AH501" s="33"/>
      <c r="AI501" s="33"/>
      <c r="AJ501" s="33"/>
    </row>
  </sheetData>
  <sheetProtection selectLockedCells="1" selectUnlockedCells="1"/>
  <customSheetViews>
    <customSheetView guid="{6CF4B469-C0ED-4FA2-B078-D69372B2254E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501"/>
  <sheetViews>
    <sheetView workbookViewId="0">
      <selection activeCell="J34" sqref="J34"/>
    </sheetView>
  </sheetViews>
  <sheetFormatPr defaultRowHeight="12.75" x14ac:dyDescent="0.2"/>
  <cols>
    <col min="5" max="5" width="15" customWidth="1"/>
    <col min="6" max="6" width="13.42578125" customWidth="1"/>
    <col min="8" max="8" width="22.28515625" customWidth="1"/>
    <col min="10" max="10" width="10.85546875" bestFit="1" customWidth="1"/>
    <col min="11" max="11" width="6.42578125" customWidth="1"/>
  </cols>
  <sheetData>
    <row r="1" spans="1:11" x14ac:dyDescent="0.2">
      <c r="B1" t="str">
        <f>'ÚHRADOVÝ KATALOG VZP - ZP'!B5</f>
        <v>KOD</v>
      </c>
      <c r="C1" t="str">
        <f>'ÚHRADOVÝ KATALOG VZP - ZP'!C5</f>
        <v>NAZ</v>
      </c>
      <c r="D1" t="str">
        <f>'ÚHRADOVÝ KATALOG VZP - ZP'!D5</f>
        <v>DOP</v>
      </c>
      <c r="E1" t="s">
        <v>1320</v>
      </c>
      <c r="F1" t="s">
        <v>1321</v>
      </c>
      <c r="H1" t="s">
        <v>1322</v>
      </c>
      <c r="I1">
        <f>MAX(E2:E501)</f>
        <v>0</v>
      </c>
      <c r="J1" t="s">
        <v>1324</v>
      </c>
      <c r="K1">
        <f>MATCH(I1,E2:E501,)</f>
        <v>1</v>
      </c>
    </row>
    <row r="2" spans="1:11" x14ac:dyDescent="0.2">
      <c r="A2">
        <f>'ÚHRADOVÝ KATALOG VZP - ZP'!A6</f>
        <v>1</v>
      </c>
      <c r="B2" t="str">
        <f>IF(LEN('ÚHRADOVÝ KATALOG VZP - ZP'!B6)=0,"",'ÚHRADOVÝ KATALOG VZP - ZP'!B6)</f>
        <v/>
      </c>
      <c r="C2" t="str">
        <f>IF(LEN('ÚHRADOVÝ KATALOG VZP - ZP'!C6)=0,"",'ÚHRADOVÝ KATALOG VZP - ZP'!C6)</f>
        <v/>
      </c>
      <c r="D2" t="str">
        <f>IF(LEN('ÚHRADOVÝ KATALOG VZP - ZP'!D6)=0,"",'ÚHRADOVÝ KATALOG VZP - ZP'!D6)</f>
        <v/>
      </c>
      <c r="E2">
        <f>LEN('ÚHRADOVÝ KATALOG VZP - ZP'!C6)</f>
        <v>0</v>
      </c>
      <c r="F2">
        <f>LEN('ÚHRADOVÝ KATALOG VZP - ZP'!D6)</f>
        <v>0</v>
      </c>
      <c r="H2" t="s">
        <v>1323</v>
      </c>
      <c r="I2">
        <f>MAX(F2:F501)</f>
        <v>0</v>
      </c>
      <c r="J2" t="s">
        <v>1324</v>
      </c>
      <c r="K2">
        <f>MATCH(I2,F2:F501,0)</f>
        <v>1</v>
      </c>
    </row>
    <row r="3" spans="1:11" x14ac:dyDescent="0.2">
      <c r="A3">
        <f>'ÚHRADOVÝ KATALOG VZP - ZP'!A7</f>
        <v>2</v>
      </c>
      <c r="B3" t="str">
        <f>IF(LEN('ÚHRADOVÝ KATALOG VZP - ZP'!B7)=0,"",'ÚHRADOVÝ KATALOG VZP - ZP'!B7)</f>
        <v/>
      </c>
      <c r="C3" t="str">
        <f>IF(LEN('ÚHRADOVÝ KATALOG VZP - ZP'!C7)=0,"",'ÚHRADOVÝ KATALOG VZP - ZP'!C7)</f>
        <v/>
      </c>
      <c r="D3" t="str">
        <f>IF(LEN('ÚHRADOVÝ KATALOG VZP - ZP'!D7)=0,"",'ÚHRADOVÝ KATALOG VZP - ZP'!D7)</f>
        <v/>
      </c>
      <c r="E3">
        <f>LEN('ÚHRADOVÝ KATALOG VZP - ZP'!C7)</f>
        <v>0</v>
      </c>
      <c r="F3">
        <f>LEN('ÚHRADOVÝ KATALOG VZP - ZP'!D7)</f>
        <v>0</v>
      </c>
    </row>
    <row r="4" spans="1:11" x14ac:dyDescent="0.2">
      <c r="A4">
        <f>'ÚHRADOVÝ KATALOG VZP - ZP'!A8</f>
        <v>3</v>
      </c>
      <c r="B4" t="str">
        <f>IF(LEN('ÚHRADOVÝ KATALOG VZP - ZP'!B8)=0,"",'ÚHRADOVÝ KATALOG VZP - ZP'!B8)</f>
        <v/>
      </c>
      <c r="C4" t="str">
        <f>IF(LEN('ÚHRADOVÝ KATALOG VZP - ZP'!C8)=0,"",'ÚHRADOVÝ KATALOG VZP - ZP'!C8)</f>
        <v/>
      </c>
      <c r="D4" t="str">
        <f>IF(LEN('ÚHRADOVÝ KATALOG VZP - ZP'!D8)=0,"",'ÚHRADOVÝ KATALOG VZP - ZP'!D8)</f>
        <v/>
      </c>
      <c r="E4">
        <f>LEN('ÚHRADOVÝ KATALOG VZP - ZP'!C8)</f>
        <v>0</v>
      </c>
      <c r="F4">
        <f>LEN('ÚHRADOVÝ KATALOG VZP - ZP'!D8)</f>
        <v>0</v>
      </c>
    </row>
    <row r="5" spans="1:11" x14ac:dyDescent="0.2">
      <c r="A5">
        <f>'ÚHRADOVÝ KATALOG VZP - ZP'!A9</f>
        <v>4</v>
      </c>
      <c r="B5" t="str">
        <f>IF(LEN('ÚHRADOVÝ KATALOG VZP - ZP'!B9)=0,"",'ÚHRADOVÝ KATALOG VZP - ZP'!B9)</f>
        <v/>
      </c>
      <c r="C5" t="str">
        <f>IF(LEN('ÚHRADOVÝ KATALOG VZP - ZP'!C9)=0,"",'ÚHRADOVÝ KATALOG VZP - ZP'!C9)</f>
        <v/>
      </c>
      <c r="D5" t="str">
        <f>IF(LEN('ÚHRADOVÝ KATALOG VZP - ZP'!D9)=0,"",'ÚHRADOVÝ KATALOG VZP - ZP'!D9)</f>
        <v/>
      </c>
      <c r="E5">
        <f>LEN('ÚHRADOVÝ KATALOG VZP - ZP'!C9)</f>
        <v>0</v>
      </c>
      <c r="F5">
        <f>LEN('ÚHRADOVÝ KATALOG VZP - ZP'!D9)</f>
        <v>0</v>
      </c>
    </row>
    <row r="6" spans="1:11" x14ac:dyDescent="0.2">
      <c r="A6">
        <f>'ÚHRADOVÝ KATALOG VZP - ZP'!A10</f>
        <v>5</v>
      </c>
      <c r="B6" t="str">
        <f>IF(LEN('ÚHRADOVÝ KATALOG VZP - ZP'!B10)=0,"",'ÚHRADOVÝ KATALOG VZP - ZP'!B10)</f>
        <v/>
      </c>
      <c r="C6" t="str">
        <f>IF(LEN('ÚHRADOVÝ KATALOG VZP - ZP'!C10)=0,"",'ÚHRADOVÝ KATALOG VZP - ZP'!C10)</f>
        <v/>
      </c>
      <c r="D6" t="str">
        <f>IF(LEN('ÚHRADOVÝ KATALOG VZP - ZP'!D10)=0,"",'ÚHRADOVÝ KATALOG VZP - ZP'!D10)</f>
        <v/>
      </c>
      <c r="E6">
        <f>LEN('ÚHRADOVÝ KATALOG VZP - ZP'!C10)</f>
        <v>0</v>
      </c>
      <c r="F6">
        <f>LEN('ÚHRADOVÝ KATALOG VZP - ZP'!D10)</f>
        <v>0</v>
      </c>
    </row>
    <row r="7" spans="1:11" x14ac:dyDescent="0.2">
      <c r="A7">
        <f>'ÚHRADOVÝ KATALOG VZP - ZP'!A11</f>
        <v>6</v>
      </c>
      <c r="B7" t="str">
        <f>IF(LEN('ÚHRADOVÝ KATALOG VZP - ZP'!B11)=0,"",'ÚHRADOVÝ KATALOG VZP - ZP'!B11)</f>
        <v/>
      </c>
      <c r="C7" t="str">
        <f>IF(LEN('ÚHRADOVÝ KATALOG VZP - ZP'!C11)=0,"",'ÚHRADOVÝ KATALOG VZP - ZP'!C11)</f>
        <v/>
      </c>
      <c r="D7" t="str">
        <f>IF(LEN('ÚHRADOVÝ KATALOG VZP - ZP'!D11)=0,"",'ÚHRADOVÝ KATALOG VZP - ZP'!D11)</f>
        <v/>
      </c>
      <c r="E7">
        <f>LEN('ÚHRADOVÝ KATALOG VZP - ZP'!C11)</f>
        <v>0</v>
      </c>
      <c r="F7">
        <f>LEN('ÚHRADOVÝ KATALOG VZP - ZP'!D11)</f>
        <v>0</v>
      </c>
    </row>
    <row r="8" spans="1:11" x14ac:dyDescent="0.2">
      <c r="A8">
        <f>'ÚHRADOVÝ KATALOG VZP - ZP'!A12</f>
        <v>7</v>
      </c>
      <c r="B8" t="str">
        <f>IF(LEN('ÚHRADOVÝ KATALOG VZP - ZP'!B12)=0,"",'ÚHRADOVÝ KATALOG VZP - ZP'!B12)</f>
        <v/>
      </c>
      <c r="C8" t="str">
        <f>IF(LEN('ÚHRADOVÝ KATALOG VZP - ZP'!C12)=0,"",'ÚHRADOVÝ KATALOG VZP - ZP'!C12)</f>
        <v/>
      </c>
      <c r="D8" t="str">
        <f>IF(LEN('ÚHRADOVÝ KATALOG VZP - ZP'!D12)=0,"",'ÚHRADOVÝ KATALOG VZP - ZP'!D12)</f>
        <v/>
      </c>
      <c r="E8">
        <f>LEN('ÚHRADOVÝ KATALOG VZP - ZP'!C12)</f>
        <v>0</v>
      </c>
      <c r="F8">
        <f>LEN('ÚHRADOVÝ KATALOG VZP - ZP'!D12)</f>
        <v>0</v>
      </c>
    </row>
    <row r="9" spans="1:11" x14ac:dyDescent="0.2">
      <c r="A9">
        <f>'ÚHRADOVÝ KATALOG VZP - ZP'!A13</f>
        <v>8</v>
      </c>
      <c r="B9" t="str">
        <f>IF(LEN('ÚHRADOVÝ KATALOG VZP - ZP'!B13)=0,"",'ÚHRADOVÝ KATALOG VZP - ZP'!B13)</f>
        <v/>
      </c>
      <c r="C9" t="str">
        <f>IF(LEN('ÚHRADOVÝ KATALOG VZP - ZP'!C13)=0,"",'ÚHRADOVÝ KATALOG VZP - ZP'!C13)</f>
        <v/>
      </c>
      <c r="D9" t="str">
        <f>IF(LEN('ÚHRADOVÝ KATALOG VZP - ZP'!D13)=0,"",'ÚHRADOVÝ KATALOG VZP - ZP'!D13)</f>
        <v/>
      </c>
      <c r="E9">
        <f>LEN('ÚHRADOVÝ KATALOG VZP - ZP'!C13)</f>
        <v>0</v>
      </c>
      <c r="F9">
        <f>LEN('ÚHRADOVÝ KATALOG VZP - ZP'!D13)</f>
        <v>0</v>
      </c>
    </row>
    <row r="10" spans="1:11" x14ac:dyDescent="0.2">
      <c r="A10">
        <f>'ÚHRADOVÝ KATALOG VZP - ZP'!A14</f>
        <v>9</v>
      </c>
      <c r="B10" t="str">
        <f>IF(LEN('ÚHRADOVÝ KATALOG VZP - ZP'!B14)=0,"",'ÚHRADOVÝ KATALOG VZP - ZP'!B14)</f>
        <v/>
      </c>
      <c r="C10" t="str">
        <f>IF(LEN('ÚHRADOVÝ KATALOG VZP - ZP'!C14)=0,"",'ÚHRADOVÝ KATALOG VZP - ZP'!C14)</f>
        <v/>
      </c>
      <c r="D10" t="str">
        <f>IF(LEN('ÚHRADOVÝ KATALOG VZP - ZP'!D14)=0,"",'ÚHRADOVÝ KATALOG VZP - ZP'!D14)</f>
        <v/>
      </c>
      <c r="E10">
        <f>LEN('ÚHRADOVÝ KATALOG VZP - ZP'!C14)</f>
        <v>0</v>
      </c>
      <c r="F10">
        <f>LEN('ÚHRADOVÝ KATALOG VZP - ZP'!D14)</f>
        <v>0</v>
      </c>
    </row>
    <row r="11" spans="1:11" x14ac:dyDescent="0.2">
      <c r="A11">
        <f>'ÚHRADOVÝ KATALOG VZP - ZP'!A15</f>
        <v>10</v>
      </c>
      <c r="B11" t="str">
        <f>IF(LEN('ÚHRADOVÝ KATALOG VZP - ZP'!B15)=0,"",'ÚHRADOVÝ KATALOG VZP - ZP'!B15)</f>
        <v/>
      </c>
      <c r="C11" t="str">
        <f>IF(LEN('ÚHRADOVÝ KATALOG VZP - ZP'!C15)=0,"",'ÚHRADOVÝ KATALOG VZP - ZP'!C15)</f>
        <v/>
      </c>
      <c r="D11" t="str">
        <f>IF(LEN('ÚHRADOVÝ KATALOG VZP - ZP'!D15)=0,"",'ÚHRADOVÝ KATALOG VZP - ZP'!D15)</f>
        <v/>
      </c>
      <c r="E11">
        <f>LEN('ÚHRADOVÝ KATALOG VZP - ZP'!C15)</f>
        <v>0</v>
      </c>
      <c r="F11">
        <f>LEN('ÚHRADOVÝ KATALOG VZP - ZP'!D15)</f>
        <v>0</v>
      </c>
    </row>
    <row r="12" spans="1:11" x14ac:dyDescent="0.2">
      <c r="A12">
        <f>'ÚHRADOVÝ KATALOG VZP - ZP'!A16</f>
        <v>11</v>
      </c>
      <c r="B12" t="str">
        <f>IF(LEN('ÚHRADOVÝ KATALOG VZP - ZP'!B16)=0,"",'ÚHRADOVÝ KATALOG VZP - ZP'!B16)</f>
        <v/>
      </c>
      <c r="C12" t="str">
        <f>IF(LEN('ÚHRADOVÝ KATALOG VZP - ZP'!C16)=0,"",'ÚHRADOVÝ KATALOG VZP - ZP'!C16)</f>
        <v/>
      </c>
      <c r="D12" t="str">
        <f>IF(LEN('ÚHRADOVÝ KATALOG VZP - ZP'!D16)=0,"",'ÚHRADOVÝ KATALOG VZP - ZP'!D16)</f>
        <v/>
      </c>
      <c r="E12">
        <f>LEN('ÚHRADOVÝ KATALOG VZP - ZP'!C16)</f>
        <v>0</v>
      </c>
      <c r="F12">
        <f>LEN('ÚHRADOVÝ KATALOG VZP - ZP'!D16)</f>
        <v>0</v>
      </c>
    </row>
    <row r="13" spans="1:11" x14ac:dyDescent="0.2">
      <c r="A13">
        <f>'ÚHRADOVÝ KATALOG VZP - ZP'!A17</f>
        <v>12</v>
      </c>
      <c r="B13" t="str">
        <f>IF(LEN('ÚHRADOVÝ KATALOG VZP - ZP'!B17)=0,"",'ÚHRADOVÝ KATALOG VZP - ZP'!B17)</f>
        <v/>
      </c>
      <c r="C13" t="str">
        <f>IF(LEN('ÚHRADOVÝ KATALOG VZP - ZP'!C17)=0,"",'ÚHRADOVÝ KATALOG VZP - ZP'!C17)</f>
        <v/>
      </c>
      <c r="D13" t="str">
        <f>IF(LEN('ÚHRADOVÝ KATALOG VZP - ZP'!D17)=0,"",'ÚHRADOVÝ KATALOG VZP - ZP'!D17)</f>
        <v/>
      </c>
      <c r="E13">
        <f>LEN('ÚHRADOVÝ KATALOG VZP - ZP'!C17)</f>
        <v>0</v>
      </c>
      <c r="F13">
        <f>LEN('ÚHRADOVÝ KATALOG VZP - ZP'!D17)</f>
        <v>0</v>
      </c>
    </row>
    <row r="14" spans="1:11" x14ac:dyDescent="0.2">
      <c r="A14">
        <f>'ÚHRADOVÝ KATALOG VZP - ZP'!A18</f>
        <v>13</v>
      </c>
      <c r="B14" t="str">
        <f>IF(LEN('ÚHRADOVÝ KATALOG VZP - ZP'!B18)=0,"",'ÚHRADOVÝ KATALOG VZP - ZP'!B18)</f>
        <v/>
      </c>
      <c r="C14" t="str">
        <f>IF(LEN('ÚHRADOVÝ KATALOG VZP - ZP'!C18)=0,"",'ÚHRADOVÝ KATALOG VZP - ZP'!C18)</f>
        <v/>
      </c>
      <c r="D14" t="str">
        <f>IF(LEN('ÚHRADOVÝ KATALOG VZP - ZP'!D18)=0,"",'ÚHRADOVÝ KATALOG VZP - ZP'!D18)</f>
        <v/>
      </c>
      <c r="E14">
        <f>LEN('ÚHRADOVÝ KATALOG VZP - ZP'!C18)</f>
        <v>0</v>
      </c>
      <c r="F14">
        <f>LEN('ÚHRADOVÝ KATALOG VZP - ZP'!D18)</f>
        <v>0</v>
      </c>
    </row>
    <row r="15" spans="1:11" x14ac:dyDescent="0.2">
      <c r="A15">
        <f>'ÚHRADOVÝ KATALOG VZP - ZP'!A19</f>
        <v>14</v>
      </c>
      <c r="B15" t="str">
        <f>IF(LEN('ÚHRADOVÝ KATALOG VZP - ZP'!B19)=0,"",'ÚHRADOVÝ KATALOG VZP - ZP'!B19)</f>
        <v/>
      </c>
      <c r="C15" t="str">
        <f>IF(LEN('ÚHRADOVÝ KATALOG VZP - ZP'!C19)=0,"",'ÚHRADOVÝ KATALOG VZP - ZP'!C19)</f>
        <v/>
      </c>
      <c r="D15" t="str">
        <f>IF(LEN('ÚHRADOVÝ KATALOG VZP - ZP'!D19)=0,"",'ÚHRADOVÝ KATALOG VZP - ZP'!D19)</f>
        <v/>
      </c>
      <c r="E15">
        <f>LEN('ÚHRADOVÝ KATALOG VZP - ZP'!C19)</f>
        <v>0</v>
      </c>
      <c r="F15">
        <f>LEN('ÚHRADOVÝ KATALOG VZP - ZP'!D19)</f>
        <v>0</v>
      </c>
    </row>
    <row r="16" spans="1:11" x14ac:dyDescent="0.2">
      <c r="A16">
        <f>'ÚHRADOVÝ KATALOG VZP - ZP'!A20</f>
        <v>15</v>
      </c>
      <c r="B16" t="str">
        <f>IF(LEN('ÚHRADOVÝ KATALOG VZP - ZP'!B20)=0,"",'ÚHRADOVÝ KATALOG VZP - ZP'!B20)</f>
        <v/>
      </c>
      <c r="C16" t="str">
        <f>IF(LEN('ÚHRADOVÝ KATALOG VZP - ZP'!C20)=0,"",'ÚHRADOVÝ KATALOG VZP - ZP'!C20)</f>
        <v/>
      </c>
      <c r="D16" t="str">
        <f>IF(LEN('ÚHRADOVÝ KATALOG VZP - ZP'!D20)=0,"",'ÚHRADOVÝ KATALOG VZP - ZP'!D20)</f>
        <v/>
      </c>
      <c r="E16">
        <f>LEN('ÚHRADOVÝ KATALOG VZP - ZP'!C20)</f>
        <v>0</v>
      </c>
      <c r="F16">
        <f>LEN('ÚHRADOVÝ KATALOG VZP - ZP'!D20)</f>
        <v>0</v>
      </c>
    </row>
    <row r="17" spans="1:12" ht="15" x14ac:dyDescent="0.2">
      <c r="A17">
        <f>'ÚHRADOVÝ KATALOG VZP - ZP'!A21</f>
        <v>16</v>
      </c>
      <c r="B17" t="str">
        <f>IF(LEN('ÚHRADOVÝ KATALOG VZP - ZP'!B21)=0,"",'ÚHRADOVÝ KATALOG VZP - ZP'!B21)</f>
        <v/>
      </c>
      <c r="C17" t="str">
        <f>IF(LEN('ÚHRADOVÝ KATALOG VZP - ZP'!C21)=0,"",'ÚHRADOVÝ KATALOG VZP - ZP'!C21)</f>
        <v/>
      </c>
      <c r="D17" t="str">
        <f>IF(LEN('ÚHRADOVÝ KATALOG VZP - ZP'!D21)=0,"",'ÚHRADOVÝ KATALOG VZP - ZP'!D21)</f>
        <v/>
      </c>
      <c r="E17">
        <f>LEN('ÚHRADOVÝ KATALOG VZP - ZP'!C21)</f>
        <v>0</v>
      </c>
      <c r="F17">
        <f>LEN('ÚHRADOVÝ KATALOG VZP - ZP'!D21)</f>
        <v>0</v>
      </c>
      <c r="H17" s="97"/>
      <c r="L17" s="21"/>
    </row>
    <row r="18" spans="1:12" x14ac:dyDescent="0.2">
      <c r="A18">
        <f>'ÚHRADOVÝ KATALOG VZP - ZP'!A22</f>
        <v>17</v>
      </c>
      <c r="B18" t="str">
        <f>IF(LEN('ÚHRADOVÝ KATALOG VZP - ZP'!B22)=0,"",'ÚHRADOVÝ KATALOG VZP - ZP'!B22)</f>
        <v/>
      </c>
      <c r="C18" t="str">
        <f>IF(LEN('ÚHRADOVÝ KATALOG VZP - ZP'!C22)=0,"",'ÚHRADOVÝ KATALOG VZP - ZP'!C22)</f>
        <v/>
      </c>
      <c r="D18" t="str">
        <f>IF(LEN('ÚHRADOVÝ KATALOG VZP - ZP'!D22)=0,"",'ÚHRADOVÝ KATALOG VZP - ZP'!D22)</f>
        <v/>
      </c>
      <c r="E18">
        <f>LEN('ÚHRADOVÝ KATALOG VZP - ZP'!C22)</f>
        <v>0</v>
      </c>
      <c r="F18">
        <f>LEN('ÚHRADOVÝ KATALOG VZP - ZP'!D22)</f>
        <v>0</v>
      </c>
    </row>
    <row r="19" spans="1:12" x14ac:dyDescent="0.2">
      <c r="A19">
        <f>'ÚHRADOVÝ KATALOG VZP - ZP'!A23</f>
        <v>18</v>
      </c>
      <c r="B19" t="str">
        <f>IF(LEN('ÚHRADOVÝ KATALOG VZP - ZP'!B23)=0,"",'ÚHRADOVÝ KATALOG VZP - ZP'!B23)</f>
        <v/>
      </c>
      <c r="C19" t="str">
        <f>IF(LEN('ÚHRADOVÝ KATALOG VZP - ZP'!C23)=0,"",'ÚHRADOVÝ KATALOG VZP - ZP'!C23)</f>
        <v/>
      </c>
      <c r="D19" t="str">
        <f>IF(LEN('ÚHRADOVÝ KATALOG VZP - ZP'!D23)=0,"",'ÚHRADOVÝ KATALOG VZP - ZP'!D23)</f>
        <v/>
      </c>
      <c r="E19">
        <f>LEN('ÚHRADOVÝ KATALOG VZP - ZP'!C23)</f>
        <v>0</v>
      </c>
      <c r="F19">
        <f>LEN('ÚHRADOVÝ KATALOG VZP - ZP'!D23)</f>
        <v>0</v>
      </c>
    </row>
    <row r="20" spans="1:12" x14ac:dyDescent="0.2">
      <c r="A20">
        <f>'ÚHRADOVÝ KATALOG VZP - ZP'!A24</f>
        <v>19</v>
      </c>
      <c r="B20" t="str">
        <f>IF(LEN('ÚHRADOVÝ KATALOG VZP - ZP'!B24)=0,"",'ÚHRADOVÝ KATALOG VZP - ZP'!B24)</f>
        <v/>
      </c>
      <c r="C20" t="str">
        <f>IF(LEN('ÚHRADOVÝ KATALOG VZP - ZP'!C24)=0,"",'ÚHRADOVÝ KATALOG VZP - ZP'!C24)</f>
        <v/>
      </c>
      <c r="D20" t="str">
        <f>IF(LEN('ÚHRADOVÝ KATALOG VZP - ZP'!D24)=0,"",'ÚHRADOVÝ KATALOG VZP - ZP'!D24)</f>
        <v/>
      </c>
      <c r="E20">
        <f>LEN('ÚHRADOVÝ KATALOG VZP - ZP'!C24)</f>
        <v>0</v>
      </c>
      <c r="F20">
        <f>LEN('ÚHRADOVÝ KATALOG VZP - ZP'!D24)</f>
        <v>0</v>
      </c>
    </row>
    <row r="21" spans="1:12" x14ac:dyDescent="0.2">
      <c r="A21">
        <f>'ÚHRADOVÝ KATALOG VZP - ZP'!A25</f>
        <v>20</v>
      </c>
      <c r="B21" t="str">
        <f>IF(LEN('ÚHRADOVÝ KATALOG VZP - ZP'!B25)=0,"",'ÚHRADOVÝ KATALOG VZP - ZP'!B25)</f>
        <v/>
      </c>
      <c r="C21" t="str">
        <f>IF(LEN('ÚHRADOVÝ KATALOG VZP - ZP'!C25)=0,"",'ÚHRADOVÝ KATALOG VZP - ZP'!C25)</f>
        <v/>
      </c>
      <c r="D21" t="str">
        <f>IF(LEN('ÚHRADOVÝ KATALOG VZP - ZP'!D25)=0,"",'ÚHRADOVÝ KATALOG VZP - ZP'!D25)</f>
        <v/>
      </c>
      <c r="E21">
        <f>LEN('ÚHRADOVÝ KATALOG VZP - ZP'!C25)</f>
        <v>0</v>
      </c>
      <c r="F21">
        <f>LEN('ÚHRADOVÝ KATALOG VZP - ZP'!D25)</f>
        <v>0</v>
      </c>
    </row>
    <row r="22" spans="1:12" x14ac:dyDescent="0.2">
      <c r="A22">
        <f>'ÚHRADOVÝ KATALOG VZP - ZP'!A26</f>
        <v>21</v>
      </c>
      <c r="B22" t="str">
        <f>IF(LEN('ÚHRADOVÝ KATALOG VZP - ZP'!B26)=0,"",'ÚHRADOVÝ KATALOG VZP - ZP'!B26)</f>
        <v/>
      </c>
      <c r="C22" t="str">
        <f>IF(LEN('ÚHRADOVÝ KATALOG VZP - ZP'!C26)=0,"",'ÚHRADOVÝ KATALOG VZP - ZP'!C26)</f>
        <v/>
      </c>
      <c r="D22" t="str">
        <f>IF(LEN('ÚHRADOVÝ KATALOG VZP - ZP'!D26)=0,"",'ÚHRADOVÝ KATALOG VZP - ZP'!D26)</f>
        <v/>
      </c>
      <c r="E22">
        <f>LEN('ÚHRADOVÝ KATALOG VZP - ZP'!C26)</f>
        <v>0</v>
      </c>
      <c r="F22">
        <f>LEN('ÚHRADOVÝ KATALOG VZP - ZP'!D26)</f>
        <v>0</v>
      </c>
    </row>
    <row r="23" spans="1:12" x14ac:dyDescent="0.2">
      <c r="A23">
        <f>'ÚHRADOVÝ KATALOG VZP - ZP'!A27</f>
        <v>22</v>
      </c>
      <c r="B23" t="str">
        <f>IF(LEN('ÚHRADOVÝ KATALOG VZP - ZP'!B27)=0,"",'ÚHRADOVÝ KATALOG VZP - ZP'!B27)</f>
        <v/>
      </c>
      <c r="C23" t="str">
        <f>IF(LEN('ÚHRADOVÝ KATALOG VZP - ZP'!C27)=0,"",'ÚHRADOVÝ KATALOG VZP - ZP'!C27)</f>
        <v/>
      </c>
      <c r="D23" t="str">
        <f>IF(LEN('ÚHRADOVÝ KATALOG VZP - ZP'!D27)=0,"",'ÚHRADOVÝ KATALOG VZP - ZP'!D27)</f>
        <v/>
      </c>
      <c r="E23">
        <f>LEN('ÚHRADOVÝ KATALOG VZP - ZP'!C27)</f>
        <v>0</v>
      </c>
      <c r="F23">
        <f>LEN('ÚHRADOVÝ KATALOG VZP - ZP'!D27)</f>
        <v>0</v>
      </c>
    </row>
    <row r="24" spans="1:12" x14ac:dyDescent="0.2">
      <c r="A24">
        <f>'ÚHRADOVÝ KATALOG VZP - ZP'!A28</f>
        <v>23</v>
      </c>
      <c r="B24" t="str">
        <f>IF(LEN('ÚHRADOVÝ KATALOG VZP - ZP'!B28)=0,"",'ÚHRADOVÝ KATALOG VZP - ZP'!B28)</f>
        <v/>
      </c>
      <c r="C24" t="str">
        <f>IF(LEN('ÚHRADOVÝ KATALOG VZP - ZP'!C28)=0,"",'ÚHRADOVÝ KATALOG VZP - ZP'!C28)</f>
        <v/>
      </c>
      <c r="D24" t="str">
        <f>IF(LEN('ÚHRADOVÝ KATALOG VZP - ZP'!D28)=0,"",'ÚHRADOVÝ KATALOG VZP - ZP'!D28)</f>
        <v/>
      </c>
      <c r="E24">
        <f>LEN('ÚHRADOVÝ KATALOG VZP - ZP'!C28)</f>
        <v>0</v>
      </c>
      <c r="F24">
        <f>LEN('ÚHRADOVÝ KATALOG VZP - ZP'!D28)</f>
        <v>0</v>
      </c>
    </row>
    <row r="25" spans="1:12" x14ac:dyDescent="0.2">
      <c r="A25">
        <f>'ÚHRADOVÝ KATALOG VZP - ZP'!A29</f>
        <v>24</v>
      </c>
      <c r="B25" t="str">
        <f>IF(LEN('ÚHRADOVÝ KATALOG VZP - ZP'!B29)=0,"",'ÚHRADOVÝ KATALOG VZP - ZP'!B29)</f>
        <v/>
      </c>
      <c r="C25" t="str">
        <f>IF(LEN('ÚHRADOVÝ KATALOG VZP - ZP'!C29)=0,"",'ÚHRADOVÝ KATALOG VZP - ZP'!C29)</f>
        <v/>
      </c>
      <c r="D25" t="str">
        <f>IF(LEN('ÚHRADOVÝ KATALOG VZP - ZP'!D29)=0,"",'ÚHRADOVÝ KATALOG VZP - ZP'!D29)</f>
        <v/>
      </c>
      <c r="E25">
        <f>LEN('ÚHRADOVÝ KATALOG VZP - ZP'!C29)</f>
        <v>0</v>
      </c>
      <c r="F25">
        <f>LEN('ÚHRADOVÝ KATALOG VZP - ZP'!D29)</f>
        <v>0</v>
      </c>
    </row>
    <row r="26" spans="1:12" x14ac:dyDescent="0.2">
      <c r="A26">
        <f>'ÚHRADOVÝ KATALOG VZP - ZP'!A30</f>
        <v>25</v>
      </c>
      <c r="B26" t="str">
        <f>IF(LEN('ÚHRADOVÝ KATALOG VZP - ZP'!B30)=0,"",'ÚHRADOVÝ KATALOG VZP - ZP'!B30)</f>
        <v/>
      </c>
      <c r="C26" t="str">
        <f>IF(LEN('ÚHRADOVÝ KATALOG VZP - ZP'!C30)=0,"",'ÚHRADOVÝ KATALOG VZP - ZP'!C30)</f>
        <v/>
      </c>
      <c r="D26" t="str">
        <f>IF(LEN('ÚHRADOVÝ KATALOG VZP - ZP'!D30)=0,"",'ÚHRADOVÝ KATALOG VZP - ZP'!D30)</f>
        <v/>
      </c>
      <c r="E26">
        <f>LEN('ÚHRADOVÝ KATALOG VZP - ZP'!C30)</f>
        <v>0</v>
      </c>
      <c r="F26">
        <f>LEN('ÚHRADOVÝ KATALOG VZP - ZP'!D30)</f>
        <v>0</v>
      </c>
    </row>
    <row r="27" spans="1:12" x14ac:dyDescent="0.2">
      <c r="A27">
        <f>'ÚHRADOVÝ KATALOG VZP - ZP'!A31</f>
        <v>26</v>
      </c>
      <c r="B27" t="str">
        <f>IF(LEN('ÚHRADOVÝ KATALOG VZP - ZP'!B31)=0,"",'ÚHRADOVÝ KATALOG VZP - ZP'!B31)</f>
        <v/>
      </c>
      <c r="C27" t="str">
        <f>IF(LEN('ÚHRADOVÝ KATALOG VZP - ZP'!C31)=0,"",'ÚHRADOVÝ KATALOG VZP - ZP'!C31)</f>
        <v/>
      </c>
      <c r="D27" t="str">
        <f>IF(LEN('ÚHRADOVÝ KATALOG VZP - ZP'!D31)=0,"",'ÚHRADOVÝ KATALOG VZP - ZP'!D31)</f>
        <v/>
      </c>
      <c r="E27">
        <f>LEN('ÚHRADOVÝ KATALOG VZP - ZP'!C31)</f>
        <v>0</v>
      </c>
      <c r="F27">
        <f>LEN('ÚHRADOVÝ KATALOG VZP - ZP'!D31)</f>
        <v>0</v>
      </c>
    </row>
    <row r="28" spans="1:12" x14ac:dyDescent="0.2">
      <c r="A28">
        <f>'ÚHRADOVÝ KATALOG VZP - ZP'!A32</f>
        <v>27</v>
      </c>
      <c r="B28" t="str">
        <f>IF(LEN('ÚHRADOVÝ KATALOG VZP - ZP'!B32)=0,"",'ÚHRADOVÝ KATALOG VZP - ZP'!B32)</f>
        <v/>
      </c>
      <c r="C28" t="str">
        <f>IF(LEN('ÚHRADOVÝ KATALOG VZP - ZP'!C32)=0,"",'ÚHRADOVÝ KATALOG VZP - ZP'!C32)</f>
        <v/>
      </c>
      <c r="D28" t="str">
        <f>IF(LEN('ÚHRADOVÝ KATALOG VZP - ZP'!D32)=0,"",'ÚHRADOVÝ KATALOG VZP - ZP'!D32)</f>
        <v/>
      </c>
      <c r="E28">
        <f>LEN('ÚHRADOVÝ KATALOG VZP - ZP'!C32)</f>
        <v>0</v>
      </c>
      <c r="F28">
        <f>LEN('ÚHRADOVÝ KATALOG VZP - ZP'!D32)</f>
        <v>0</v>
      </c>
    </row>
    <row r="29" spans="1:12" x14ac:dyDescent="0.2">
      <c r="A29">
        <f>'ÚHRADOVÝ KATALOG VZP - ZP'!A33</f>
        <v>28</v>
      </c>
      <c r="B29" t="str">
        <f>IF(LEN('ÚHRADOVÝ KATALOG VZP - ZP'!B33)=0,"",'ÚHRADOVÝ KATALOG VZP - ZP'!B33)</f>
        <v/>
      </c>
      <c r="C29" t="str">
        <f>IF(LEN('ÚHRADOVÝ KATALOG VZP - ZP'!C33)=0,"",'ÚHRADOVÝ KATALOG VZP - ZP'!C33)</f>
        <v/>
      </c>
      <c r="D29" t="str">
        <f>IF(LEN('ÚHRADOVÝ KATALOG VZP - ZP'!D33)=0,"",'ÚHRADOVÝ KATALOG VZP - ZP'!D33)</f>
        <v/>
      </c>
      <c r="E29">
        <f>LEN('ÚHRADOVÝ KATALOG VZP - ZP'!C33)</f>
        <v>0</v>
      </c>
      <c r="F29">
        <f>LEN('ÚHRADOVÝ KATALOG VZP - ZP'!D33)</f>
        <v>0</v>
      </c>
    </row>
    <row r="30" spans="1:12" x14ac:dyDescent="0.2">
      <c r="A30">
        <f>'ÚHRADOVÝ KATALOG VZP - ZP'!A34</f>
        <v>29</v>
      </c>
      <c r="B30" t="str">
        <f>IF(LEN('ÚHRADOVÝ KATALOG VZP - ZP'!B34)=0,"",'ÚHRADOVÝ KATALOG VZP - ZP'!B34)</f>
        <v/>
      </c>
      <c r="C30" t="str">
        <f>IF(LEN('ÚHRADOVÝ KATALOG VZP - ZP'!C34)=0,"",'ÚHRADOVÝ KATALOG VZP - ZP'!C34)</f>
        <v/>
      </c>
      <c r="D30" t="str">
        <f>IF(LEN('ÚHRADOVÝ KATALOG VZP - ZP'!D34)=0,"",'ÚHRADOVÝ KATALOG VZP - ZP'!D34)</f>
        <v/>
      </c>
      <c r="E30">
        <f>LEN('ÚHRADOVÝ KATALOG VZP - ZP'!C34)</f>
        <v>0</v>
      </c>
      <c r="F30">
        <f>LEN('ÚHRADOVÝ KATALOG VZP - ZP'!D34)</f>
        <v>0</v>
      </c>
    </row>
    <row r="31" spans="1:12" x14ac:dyDescent="0.2">
      <c r="A31">
        <f>'ÚHRADOVÝ KATALOG VZP - ZP'!A35</f>
        <v>30</v>
      </c>
      <c r="B31" t="str">
        <f>IF(LEN('ÚHRADOVÝ KATALOG VZP - ZP'!B35)=0,"",'ÚHRADOVÝ KATALOG VZP - ZP'!B35)</f>
        <v/>
      </c>
      <c r="C31" t="str">
        <f>IF(LEN('ÚHRADOVÝ KATALOG VZP - ZP'!C35)=0,"",'ÚHRADOVÝ KATALOG VZP - ZP'!C35)</f>
        <v/>
      </c>
      <c r="D31" t="str">
        <f>IF(LEN('ÚHRADOVÝ KATALOG VZP - ZP'!D35)=0,"",'ÚHRADOVÝ KATALOG VZP - ZP'!D35)</f>
        <v/>
      </c>
      <c r="E31">
        <f>LEN('ÚHRADOVÝ KATALOG VZP - ZP'!C35)</f>
        <v>0</v>
      </c>
      <c r="F31">
        <f>LEN('ÚHRADOVÝ KATALOG VZP - ZP'!D35)</f>
        <v>0</v>
      </c>
    </row>
    <row r="32" spans="1:12" x14ac:dyDescent="0.2">
      <c r="A32">
        <f>'ÚHRADOVÝ KATALOG VZP - ZP'!A36</f>
        <v>31</v>
      </c>
      <c r="B32" t="str">
        <f>IF(LEN('ÚHRADOVÝ KATALOG VZP - ZP'!B36)=0,"",'ÚHRADOVÝ KATALOG VZP - ZP'!B36)</f>
        <v/>
      </c>
      <c r="C32" t="str">
        <f>IF(LEN('ÚHRADOVÝ KATALOG VZP - ZP'!C36)=0,"",'ÚHRADOVÝ KATALOG VZP - ZP'!C36)</f>
        <v/>
      </c>
      <c r="D32" t="str">
        <f>IF(LEN('ÚHRADOVÝ KATALOG VZP - ZP'!D36)=0,"",'ÚHRADOVÝ KATALOG VZP - ZP'!D36)</f>
        <v/>
      </c>
      <c r="E32">
        <f>LEN('ÚHRADOVÝ KATALOG VZP - ZP'!C36)</f>
        <v>0</v>
      </c>
      <c r="F32">
        <f>LEN('ÚHRADOVÝ KATALOG VZP - ZP'!D36)</f>
        <v>0</v>
      </c>
    </row>
    <row r="33" spans="1:6" x14ac:dyDescent="0.2">
      <c r="A33">
        <f>'ÚHRADOVÝ KATALOG VZP - ZP'!A37</f>
        <v>32</v>
      </c>
      <c r="B33" t="str">
        <f>IF(LEN('ÚHRADOVÝ KATALOG VZP - ZP'!B37)=0,"",'ÚHRADOVÝ KATALOG VZP - ZP'!B37)</f>
        <v/>
      </c>
      <c r="C33" t="str">
        <f>IF(LEN('ÚHRADOVÝ KATALOG VZP - ZP'!C37)=0,"",'ÚHRADOVÝ KATALOG VZP - ZP'!C37)</f>
        <v/>
      </c>
      <c r="D33" t="str">
        <f>IF(LEN('ÚHRADOVÝ KATALOG VZP - ZP'!D37)=0,"",'ÚHRADOVÝ KATALOG VZP - ZP'!D37)</f>
        <v/>
      </c>
      <c r="E33">
        <f>LEN('ÚHRADOVÝ KATALOG VZP - ZP'!C37)</f>
        <v>0</v>
      </c>
      <c r="F33">
        <f>LEN('ÚHRADOVÝ KATALOG VZP - ZP'!D37)</f>
        <v>0</v>
      </c>
    </row>
    <row r="34" spans="1:6" x14ac:dyDescent="0.2">
      <c r="A34">
        <f>'ÚHRADOVÝ KATALOG VZP - ZP'!A38</f>
        <v>33</v>
      </c>
      <c r="B34" t="str">
        <f>IF(LEN('ÚHRADOVÝ KATALOG VZP - ZP'!B38)=0,"",'ÚHRADOVÝ KATALOG VZP - ZP'!B38)</f>
        <v/>
      </c>
      <c r="C34" t="str">
        <f>IF(LEN('ÚHRADOVÝ KATALOG VZP - ZP'!C38)=0,"",'ÚHRADOVÝ KATALOG VZP - ZP'!C38)</f>
        <v/>
      </c>
      <c r="D34" t="str">
        <f>IF(LEN('ÚHRADOVÝ KATALOG VZP - ZP'!D38)=0,"",'ÚHRADOVÝ KATALOG VZP - ZP'!D38)</f>
        <v/>
      </c>
      <c r="E34">
        <f>LEN('ÚHRADOVÝ KATALOG VZP - ZP'!C38)</f>
        <v>0</v>
      </c>
      <c r="F34">
        <f>LEN('ÚHRADOVÝ KATALOG VZP - ZP'!D38)</f>
        <v>0</v>
      </c>
    </row>
    <row r="35" spans="1:6" x14ac:dyDescent="0.2">
      <c r="A35">
        <f>'ÚHRADOVÝ KATALOG VZP - ZP'!A39</f>
        <v>34</v>
      </c>
      <c r="B35" t="str">
        <f>IF(LEN('ÚHRADOVÝ KATALOG VZP - ZP'!B39)=0,"",'ÚHRADOVÝ KATALOG VZP - ZP'!B39)</f>
        <v/>
      </c>
      <c r="C35" t="str">
        <f>IF(LEN('ÚHRADOVÝ KATALOG VZP - ZP'!C39)=0,"",'ÚHRADOVÝ KATALOG VZP - ZP'!C39)</f>
        <v/>
      </c>
      <c r="D35" t="str">
        <f>IF(LEN('ÚHRADOVÝ KATALOG VZP - ZP'!D39)=0,"",'ÚHRADOVÝ KATALOG VZP - ZP'!D39)</f>
        <v/>
      </c>
      <c r="E35">
        <f>LEN('ÚHRADOVÝ KATALOG VZP - ZP'!C39)</f>
        <v>0</v>
      </c>
      <c r="F35">
        <f>LEN('ÚHRADOVÝ KATALOG VZP - ZP'!D39)</f>
        <v>0</v>
      </c>
    </row>
    <row r="36" spans="1:6" x14ac:dyDescent="0.2">
      <c r="A36">
        <f>'ÚHRADOVÝ KATALOG VZP - ZP'!A40</f>
        <v>35</v>
      </c>
      <c r="B36" t="str">
        <f>IF(LEN('ÚHRADOVÝ KATALOG VZP - ZP'!B40)=0,"",'ÚHRADOVÝ KATALOG VZP - ZP'!B40)</f>
        <v/>
      </c>
      <c r="C36" t="str">
        <f>IF(LEN('ÚHRADOVÝ KATALOG VZP - ZP'!C40)=0,"",'ÚHRADOVÝ KATALOG VZP - ZP'!C40)</f>
        <v/>
      </c>
      <c r="D36" t="str">
        <f>IF(LEN('ÚHRADOVÝ KATALOG VZP - ZP'!D40)=0,"",'ÚHRADOVÝ KATALOG VZP - ZP'!D40)</f>
        <v/>
      </c>
      <c r="E36">
        <f>LEN('ÚHRADOVÝ KATALOG VZP - ZP'!C40)</f>
        <v>0</v>
      </c>
      <c r="F36">
        <f>LEN('ÚHRADOVÝ KATALOG VZP - ZP'!D40)</f>
        <v>0</v>
      </c>
    </row>
    <row r="37" spans="1:6" x14ac:dyDescent="0.2">
      <c r="A37">
        <f>'ÚHRADOVÝ KATALOG VZP - ZP'!A41</f>
        <v>36</v>
      </c>
      <c r="B37" t="str">
        <f>IF(LEN('ÚHRADOVÝ KATALOG VZP - ZP'!B41)=0,"",'ÚHRADOVÝ KATALOG VZP - ZP'!B41)</f>
        <v/>
      </c>
      <c r="C37" t="str">
        <f>IF(LEN('ÚHRADOVÝ KATALOG VZP - ZP'!C41)=0,"",'ÚHRADOVÝ KATALOG VZP - ZP'!C41)</f>
        <v/>
      </c>
      <c r="D37" t="str">
        <f>IF(LEN('ÚHRADOVÝ KATALOG VZP - ZP'!D41)=0,"",'ÚHRADOVÝ KATALOG VZP - ZP'!D41)</f>
        <v/>
      </c>
      <c r="E37">
        <f>LEN('ÚHRADOVÝ KATALOG VZP - ZP'!C41)</f>
        <v>0</v>
      </c>
      <c r="F37">
        <f>LEN('ÚHRADOVÝ KATALOG VZP - ZP'!D41)</f>
        <v>0</v>
      </c>
    </row>
    <row r="38" spans="1:6" x14ac:dyDescent="0.2">
      <c r="A38">
        <f>'ÚHRADOVÝ KATALOG VZP - ZP'!A42</f>
        <v>37</v>
      </c>
      <c r="B38" t="str">
        <f>IF(LEN('ÚHRADOVÝ KATALOG VZP - ZP'!B42)=0,"",'ÚHRADOVÝ KATALOG VZP - ZP'!B42)</f>
        <v/>
      </c>
      <c r="C38" t="str">
        <f>IF(LEN('ÚHRADOVÝ KATALOG VZP - ZP'!C42)=0,"",'ÚHRADOVÝ KATALOG VZP - ZP'!C42)</f>
        <v/>
      </c>
      <c r="D38" t="str">
        <f>IF(LEN('ÚHRADOVÝ KATALOG VZP - ZP'!D42)=0,"",'ÚHRADOVÝ KATALOG VZP - ZP'!D42)</f>
        <v/>
      </c>
      <c r="E38">
        <f>LEN('ÚHRADOVÝ KATALOG VZP - ZP'!C42)</f>
        <v>0</v>
      </c>
      <c r="F38">
        <f>LEN('ÚHRADOVÝ KATALOG VZP - ZP'!D42)</f>
        <v>0</v>
      </c>
    </row>
    <row r="39" spans="1:6" x14ac:dyDescent="0.2">
      <c r="A39">
        <f>'ÚHRADOVÝ KATALOG VZP - ZP'!A43</f>
        <v>38</v>
      </c>
      <c r="B39" t="str">
        <f>IF(LEN('ÚHRADOVÝ KATALOG VZP - ZP'!B43)=0,"",'ÚHRADOVÝ KATALOG VZP - ZP'!B43)</f>
        <v/>
      </c>
      <c r="C39" t="str">
        <f>IF(LEN('ÚHRADOVÝ KATALOG VZP - ZP'!C43)=0,"",'ÚHRADOVÝ KATALOG VZP - ZP'!C43)</f>
        <v/>
      </c>
      <c r="D39" t="str">
        <f>IF(LEN('ÚHRADOVÝ KATALOG VZP - ZP'!D43)=0,"",'ÚHRADOVÝ KATALOG VZP - ZP'!D43)</f>
        <v/>
      </c>
      <c r="E39">
        <f>LEN('ÚHRADOVÝ KATALOG VZP - ZP'!C43)</f>
        <v>0</v>
      </c>
      <c r="F39">
        <f>LEN('ÚHRADOVÝ KATALOG VZP - ZP'!D43)</f>
        <v>0</v>
      </c>
    </row>
    <row r="40" spans="1:6" x14ac:dyDescent="0.2">
      <c r="A40">
        <f>'ÚHRADOVÝ KATALOG VZP - ZP'!A44</f>
        <v>39</v>
      </c>
      <c r="B40" t="str">
        <f>IF(LEN('ÚHRADOVÝ KATALOG VZP - ZP'!B44)=0,"",'ÚHRADOVÝ KATALOG VZP - ZP'!B44)</f>
        <v/>
      </c>
      <c r="C40" t="str">
        <f>IF(LEN('ÚHRADOVÝ KATALOG VZP - ZP'!C44)=0,"",'ÚHRADOVÝ KATALOG VZP - ZP'!C44)</f>
        <v/>
      </c>
      <c r="D40" t="str">
        <f>IF(LEN('ÚHRADOVÝ KATALOG VZP - ZP'!D44)=0,"",'ÚHRADOVÝ KATALOG VZP - ZP'!D44)</f>
        <v/>
      </c>
      <c r="E40">
        <f>LEN('ÚHRADOVÝ KATALOG VZP - ZP'!C44)</f>
        <v>0</v>
      </c>
      <c r="F40">
        <f>LEN('ÚHRADOVÝ KATALOG VZP - ZP'!D44)</f>
        <v>0</v>
      </c>
    </row>
    <row r="41" spans="1:6" x14ac:dyDescent="0.2">
      <c r="A41">
        <f>'ÚHRADOVÝ KATALOG VZP - ZP'!A45</f>
        <v>40</v>
      </c>
      <c r="B41" t="str">
        <f>IF(LEN('ÚHRADOVÝ KATALOG VZP - ZP'!B45)=0,"",'ÚHRADOVÝ KATALOG VZP - ZP'!B45)</f>
        <v/>
      </c>
      <c r="C41" t="str">
        <f>IF(LEN('ÚHRADOVÝ KATALOG VZP - ZP'!C45)=0,"",'ÚHRADOVÝ KATALOG VZP - ZP'!C45)</f>
        <v/>
      </c>
      <c r="D41" t="str">
        <f>IF(LEN('ÚHRADOVÝ KATALOG VZP - ZP'!D45)=0,"",'ÚHRADOVÝ KATALOG VZP - ZP'!D45)</f>
        <v/>
      </c>
      <c r="E41">
        <f>LEN('ÚHRADOVÝ KATALOG VZP - ZP'!C45)</f>
        <v>0</v>
      </c>
      <c r="F41">
        <f>LEN('ÚHRADOVÝ KATALOG VZP - ZP'!D45)</f>
        <v>0</v>
      </c>
    </row>
    <row r="42" spans="1:6" x14ac:dyDescent="0.2">
      <c r="A42">
        <f>'ÚHRADOVÝ KATALOG VZP - ZP'!A46</f>
        <v>41</v>
      </c>
      <c r="B42" t="str">
        <f>IF(LEN('ÚHRADOVÝ KATALOG VZP - ZP'!B46)=0,"",'ÚHRADOVÝ KATALOG VZP - ZP'!B46)</f>
        <v/>
      </c>
      <c r="C42" t="str">
        <f>IF(LEN('ÚHRADOVÝ KATALOG VZP - ZP'!C46)=0,"",'ÚHRADOVÝ KATALOG VZP - ZP'!C46)</f>
        <v/>
      </c>
      <c r="D42" t="str">
        <f>IF(LEN('ÚHRADOVÝ KATALOG VZP - ZP'!D46)=0,"",'ÚHRADOVÝ KATALOG VZP - ZP'!D46)</f>
        <v/>
      </c>
      <c r="E42">
        <f>LEN('ÚHRADOVÝ KATALOG VZP - ZP'!C46)</f>
        <v>0</v>
      </c>
      <c r="F42">
        <f>LEN('ÚHRADOVÝ KATALOG VZP - ZP'!D46)</f>
        <v>0</v>
      </c>
    </row>
    <row r="43" spans="1:6" x14ac:dyDescent="0.2">
      <c r="A43">
        <f>'ÚHRADOVÝ KATALOG VZP - ZP'!A47</f>
        <v>42</v>
      </c>
      <c r="B43" t="str">
        <f>IF(LEN('ÚHRADOVÝ KATALOG VZP - ZP'!B47)=0,"",'ÚHRADOVÝ KATALOG VZP - ZP'!B47)</f>
        <v/>
      </c>
      <c r="C43" t="str">
        <f>IF(LEN('ÚHRADOVÝ KATALOG VZP - ZP'!C47)=0,"",'ÚHRADOVÝ KATALOG VZP - ZP'!C47)</f>
        <v/>
      </c>
      <c r="D43" t="str">
        <f>IF(LEN('ÚHRADOVÝ KATALOG VZP - ZP'!D47)=0,"",'ÚHRADOVÝ KATALOG VZP - ZP'!D47)</f>
        <v/>
      </c>
      <c r="E43">
        <f>LEN('ÚHRADOVÝ KATALOG VZP - ZP'!C47)</f>
        <v>0</v>
      </c>
      <c r="F43">
        <f>LEN('ÚHRADOVÝ KATALOG VZP - ZP'!D47)</f>
        <v>0</v>
      </c>
    </row>
    <row r="44" spans="1:6" x14ac:dyDescent="0.2">
      <c r="A44">
        <f>'ÚHRADOVÝ KATALOG VZP - ZP'!A48</f>
        <v>43</v>
      </c>
      <c r="B44" t="str">
        <f>IF(LEN('ÚHRADOVÝ KATALOG VZP - ZP'!B48)=0,"",'ÚHRADOVÝ KATALOG VZP - ZP'!B48)</f>
        <v/>
      </c>
      <c r="C44" t="str">
        <f>IF(LEN('ÚHRADOVÝ KATALOG VZP - ZP'!C48)=0,"",'ÚHRADOVÝ KATALOG VZP - ZP'!C48)</f>
        <v/>
      </c>
      <c r="D44" t="str">
        <f>IF(LEN('ÚHRADOVÝ KATALOG VZP - ZP'!D48)=0,"",'ÚHRADOVÝ KATALOG VZP - ZP'!D48)</f>
        <v/>
      </c>
      <c r="E44">
        <f>LEN('ÚHRADOVÝ KATALOG VZP - ZP'!C48)</f>
        <v>0</v>
      </c>
      <c r="F44">
        <f>LEN('ÚHRADOVÝ KATALOG VZP - ZP'!D48)</f>
        <v>0</v>
      </c>
    </row>
    <row r="45" spans="1:6" x14ac:dyDescent="0.2">
      <c r="A45">
        <f>'ÚHRADOVÝ KATALOG VZP - ZP'!A49</f>
        <v>44</v>
      </c>
      <c r="B45" t="str">
        <f>IF(LEN('ÚHRADOVÝ KATALOG VZP - ZP'!B49)=0,"",'ÚHRADOVÝ KATALOG VZP - ZP'!B49)</f>
        <v/>
      </c>
      <c r="C45" t="str">
        <f>IF(LEN('ÚHRADOVÝ KATALOG VZP - ZP'!C49)=0,"",'ÚHRADOVÝ KATALOG VZP - ZP'!C49)</f>
        <v/>
      </c>
      <c r="D45" t="str">
        <f>IF(LEN('ÚHRADOVÝ KATALOG VZP - ZP'!D49)=0,"",'ÚHRADOVÝ KATALOG VZP - ZP'!D49)</f>
        <v/>
      </c>
      <c r="E45">
        <f>LEN('ÚHRADOVÝ KATALOG VZP - ZP'!C49)</f>
        <v>0</v>
      </c>
      <c r="F45">
        <f>LEN('ÚHRADOVÝ KATALOG VZP - ZP'!D49)</f>
        <v>0</v>
      </c>
    </row>
    <row r="46" spans="1:6" x14ac:dyDescent="0.2">
      <c r="A46">
        <f>'ÚHRADOVÝ KATALOG VZP - ZP'!A50</f>
        <v>45</v>
      </c>
      <c r="B46" t="str">
        <f>IF(LEN('ÚHRADOVÝ KATALOG VZP - ZP'!B50)=0,"",'ÚHRADOVÝ KATALOG VZP - ZP'!B50)</f>
        <v/>
      </c>
      <c r="C46" t="str">
        <f>IF(LEN('ÚHRADOVÝ KATALOG VZP - ZP'!C50)=0,"",'ÚHRADOVÝ KATALOG VZP - ZP'!C50)</f>
        <v/>
      </c>
      <c r="D46" t="str">
        <f>IF(LEN('ÚHRADOVÝ KATALOG VZP - ZP'!D50)=0,"",'ÚHRADOVÝ KATALOG VZP - ZP'!D50)</f>
        <v/>
      </c>
      <c r="E46">
        <f>LEN('ÚHRADOVÝ KATALOG VZP - ZP'!C50)</f>
        <v>0</v>
      </c>
      <c r="F46">
        <f>LEN('ÚHRADOVÝ KATALOG VZP - ZP'!D50)</f>
        <v>0</v>
      </c>
    </row>
    <row r="47" spans="1:6" x14ac:dyDescent="0.2">
      <c r="A47">
        <f>'ÚHRADOVÝ KATALOG VZP - ZP'!A51</f>
        <v>46</v>
      </c>
      <c r="B47" t="str">
        <f>IF(LEN('ÚHRADOVÝ KATALOG VZP - ZP'!B51)=0,"",'ÚHRADOVÝ KATALOG VZP - ZP'!B51)</f>
        <v/>
      </c>
      <c r="C47" t="str">
        <f>IF(LEN('ÚHRADOVÝ KATALOG VZP - ZP'!C51)=0,"",'ÚHRADOVÝ KATALOG VZP - ZP'!C51)</f>
        <v/>
      </c>
      <c r="D47" t="str">
        <f>IF(LEN('ÚHRADOVÝ KATALOG VZP - ZP'!D51)=0,"",'ÚHRADOVÝ KATALOG VZP - ZP'!D51)</f>
        <v/>
      </c>
      <c r="E47">
        <f>LEN('ÚHRADOVÝ KATALOG VZP - ZP'!C51)</f>
        <v>0</v>
      </c>
      <c r="F47">
        <f>LEN('ÚHRADOVÝ KATALOG VZP - ZP'!D51)</f>
        <v>0</v>
      </c>
    </row>
    <row r="48" spans="1:6" x14ac:dyDescent="0.2">
      <c r="A48">
        <f>'ÚHRADOVÝ KATALOG VZP - ZP'!A52</f>
        <v>47</v>
      </c>
      <c r="B48" t="str">
        <f>IF(LEN('ÚHRADOVÝ KATALOG VZP - ZP'!B52)=0,"",'ÚHRADOVÝ KATALOG VZP - ZP'!B52)</f>
        <v/>
      </c>
      <c r="C48" t="str">
        <f>IF(LEN('ÚHRADOVÝ KATALOG VZP - ZP'!C52)=0,"",'ÚHRADOVÝ KATALOG VZP - ZP'!C52)</f>
        <v/>
      </c>
      <c r="D48" t="str">
        <f>IF(LEN('ÚHRADOVÝ KATALOG VZP - ZP'!D52)=0,"",'ÚHRADOVÝ KATALOG VZP - ZP'!D52)</f>
        <v/>
      </c>
      <c r="E48">
        <f>LEN('ÚHRADOVÝ KATALOG VZP - ZP'!C52)</f>
        <v>0</v>
      </c>
      <c r="F48">
        <f>LEN('ÚHRADOVÝ KATALOG VZP - ZP'!D52)</f>
        <v>0</v>
      </c>
    </row>
    <row r="49" spans="1:6" x14ac:dyDescent="0.2">
      <c r="A49">
        <f>'ÚHRADOVÝ KATALOG VZP - ZP'!A53</f>
        <v>48</v>
      </c>
      <c r="B49" t="str">
        <f>IF(LEN('ÚHRADOVÝ KATALOG VZP - ZP'!B53)=0,"",'ÚHRADOVÝ KATALOG VZP - ZP'!B53)</f>
        <v/>
      </c>
      <c r="C49" t="str">
        <f>IF(LEN('ÚHRADOVÝ KATALOG VZP - ZP'!C53)=0,"",'ÚHRADOVÝ KATALOG VZP - ZP'!C53)</f>
        <v/>
      </c>
      <c r="D49" t="str">
        <f>IF(LEN('ÚHRADOVÝ KATALOG VZP - ZP'!D53)=0,"",'ÚHRADOVÝ KATALOG VZP - ZP'!D53)</f>
        <v/>
      </c>
      <c r="E49">
        <f>LEN('ÚHRADOVÝ KATALOG VZP - ZP'!C53)</f>
        <v>0</v>
      </c>
      <c r="F49">
        <f>LEN('ÚHRADOVÝ KATALOG VZP - ZP'!D53)</f>
        <v>0</v>
      </c>
    </row>
    <row r="50" spans="1:6" x14ac:dyDescent="0.2">
      <c r="A50">
        <f>'ÚHRADOVÝ KATALOG VZP - ZP'!A54</f>
        <v>49</v>
      </c>
      <c r="B50" t="str">
        <f>IF(LEN('ÚHRADOVÝ KATALOG VZP - ZP'!B54)=0,"",'ÚHRADOVÝ KATALOG VZP - ZP'!B54)</f>
        <v/>
      </c>
      <c r="C50" t="str">
        <f>IF(LEN('ÚHRADOVÝ KATALOG VZP - ZP'!C54)=0,"",'ÚHRADOVÝ KATALOG VZP - ZP'!C54)</f>
        <v/>
      </c>
      <c r="D50" t="str">
        <f>IF(LEN('ÚHRADOVÝ KATALOG VZP - ZP'!D54)=0,"",'ÚHRADOVÝ KATALOG VZP - ZP'!D54)</f>
        <v/>
      </c>
      <c r="E50">
        <f>LEN('ÚHRADOVÝ KATALOG VZP - ZP'!C54)</f>
        <v>0</v>
      </c>
      <c r="F50">
        <f>LEN('ÚHRADOVÝ KATALOG VZP - ZP'!D54)</f>
        <v>0</v>
      </c>
    </row>
    <row r="51" spans="1:6" x14ac:dyDescent="0.2">
      <c r="A51">
        <f>'ÚHRADOVÝ KATALOG VZP - ZP'!A55</f>
        <v>50</v>
      </c>
      <c r="B51" t="str">
        <f>IF(LEN('ÚHRADOVÝ KATALOG VZP - ZP'!B55)=0,"",'ÚHRADOVÝ KATALOG VZP - ZP'!B55)</f>
        <v/>
      </c>
      <c r="C51" t="str">
        <f>IF(LEN('ÚHRADOVÝ KATALOG VZP - ZP'!C55)=0,"",'ÚHRADOVÝ KATALOG VZP - ZP'!C55)</f>
        <v/>
      </c>
      <c r="D51" t="str">
        <f>IF(LEN('ÚHRADOVÝ KATALOG VZP - ZP'!D55)=0,"",'ÚHRADOVÝ KATALOG VZP - ZP'!D55)</f>
        <v/>
      </c>
      <c r="E51">
        <f>LEN('ÚHRADOVÝ KATALOG VZP - ZP'!C55)</f>
        <v>0</v>
      </c>
      <c r="F51">
        <f>LEN('ÚHRADOVÝ KATALOG VZP - ZP'!D55)</f>
        <v>0</v>
      </c>
    </row>
    <row r="52" spans="1:6" x14ac:dyDescent="0.2">
      <c r="A52">
        <f>'ÚHRADOVÝ KATALOG VZP - ZP'!A56</f>
        <v>51</v>
      </c>
      <c r="B52" t="str">
        <f>IF(LEN('ÚHRADOVÝ KATALOG VZP - ZP'!B56)=0,"",'ÚHRADOVÝ KATALOG VZP - ZP'!B56)</f>
        <v/>
      </c>
      <c r="C52" t="str">
        <f>IF(LEN('ÚHRADOVÝ KATALOG VZP - ZP'!C56)=0,"",'ÚHRADOVÝ KATALOG VZP - ZP'!C56)</f>
        <v/>
      </c>
      <c r="D52" t="str">
        <f>IF(LEN('ÚHRADOVÝ KATALOG VZP - ZP'!D56)=0,"",'ÚHRADOVÝ KATALOG VZP - ZP'!D56)</f>
        <v/>
      </c>
      <c r="E52">
        <f>LEN('ÚHRADOVÝ KATALOG VZP - ZP'!C56)</f>
        <v>0</v>
      </c>
      <c r="F52">
        <f>LEN('ÚHRADOVÝ KATALOG VZP - ZP'!D56)</f>
        <v>0</v>
      </c>
    </row>
    <row r="53" spans="1:6" x14ac:dyDescent="0.2">
      <c r="A53">
        <f>'ÚHRADOVÝ KATALOG VZP - ZP'!A57</f>
        <v>52</v>
      </c>
      <c r="B53" t="str">
        <f>IF(LEN('ÚHRADOVÝ KATALOG VZP - ZP'!B57)=0,"",'ÚHRADOVÝ KATALOG VZP - ZP'!B57)</f>
        <v/>
      </c>
      <c r="C53" t="str">
        <f>IF(LEN('ÚHRADOVÝ KATALOG VZP - ZP'!C57)=0,"",'ÚHRADOVÝ KATALOG VZP - ZP'!C57)</f>
        <v/>
      </c>
      <c r="D53" t="str">
        <f>IF(LEN('ÚHRADOVÝ KATALOG VZP - ZP'!D57)=0,"",'ÚHRADOVÝ KATALOG VZP - ZP'!D57)</f>
        <v/>
      </c>
      <c r="E53">
        <f>LEN('ÚHRADOVÝ KATALOG VZP - ZP'!C57)</f>
        <v>0</v>
      </c>
      <c r="F53">
        <f>LEN('ÚHRADOVÝ KATALOG VZP - ZP'!D57)</f>
        <v>0</v>
      </c>
    </row>
    <row r="54" spans="1:6" x14ac:dyDescent="0.2">
      <c r="A54">
        <f>'ÚHRADOVÝ KATALOG VZP - ZP'!A58</f>
        <v>53</v>
      </c>
      <c r="B54" t="str">
        <f>IF(LEN('ÚHRADOVÝ KATALOG VZP - ZP'!B58)=0,"",'ÚHRADOVÝ KATALOG VZP - ZP'!B58)</f>
        <v/>
      </c>
      <c r="C54" t="str">
        <f>IF(LEN('ÚHRADOVÝ KATALOG VZP - ZP'!C58)=0,"",'ÚHRADOVÝ KATALOG VZP - ZP'!C58)</f>
        <v/>
      </c>
      <c r="D54" t="str">
        <f>IF(LEN('ÚHRADOVÝ KATALOG VZP - ZP'!D58)=0,"",'ÚHRADOVÝ KATALOG VZP - ZP'!D58)</f>
        <v/>
      </c>
      <c r="E54">
        <f>LEN('ÚHRADOVÝ KATALOG VZP - ZP'!C58)</f>
        <v>0</v>
      </c>
      <c r="F54">
        <f>LEN('ÚHRADOVÝ KATALOG VZP - ZP'!D58)</f>
        <v>0</v>
      </c>
    </row>
    <row r="55" spans="1:6" x14ac:dyDescent="0.2">
      <c r="A55">
        <f>'ÚHRADOVÝ KATALOG VZP - ZP'!A59</f>
        <v>54</v>
      </c>
      <c r="B55" t="str">
        <f>IF(LEN('ÚHRADOVÝ KATALOG VZP - ZP'!B59)=0,"",'ÚHRADOVÝ KATALOG VZP - ZP'!B59)</f>
        <v/>
      </c>
      <c r="C55" t="str">
        <f>IF(LEN('ÚHRADOVÝ KATALOG VZP - ZP'!C59)=0,"",'ÚHRADOVÝ KATALOG VZP - ZP'!C59)</f>
        <v/>
      </c>
      <c r="D55" t="str">
        <f>IF(LEN('ÚHRADOVÝ KATALOG VZP - ZP'!D59)=0,"",'ÚHRADOVÝ KATALOG VZP - ZP'!D59)</f>
        <v/>
      </c>
      <c r="E55">
        <f>LEN('ÚHRADOVÝ KATALOG VZP - ZP'!C59)</f>
        <v>0</v>
      </c>
      <c r="F55">
        <f>LEN('ÚHRADOVÝ KATALOG VZP - ZP'!D59)</f>
        <v>0</v>
      </c>
    </row>
    <row r="56" spans="1:6" x14ac:dyDescent="0.2">
      <c r="A56">
        <f>'ÚHRADOVÝ KATALOG VZP - ZP'!A60</f>
        <v>55</v>
      </c>
      <c r="B56" t="str">
        <f>IF(LEN('ÚHRADOVÝ KATALOG VZP - ZP'!B60)=0,"",'ÚHRADOVÝ KATALOG VZP - ZP'!B60)</f>
        <v/>
      </c>
      <c r="C56" t="str">
        <f>IF(LEN('ÚHRADOVÝ KATALOG VZP - ZP'!C60)=0,"",'ÚHRADOVÝ KATALOG VZP - ZP'!C60)</f>
        <v/>
      </c>
      <c r="D56" t="str">
        <f>IF(LEN('ÚHRADOVÝ KATALOG VZP - ZP'!D60)=0,"",'ÚHRADOVÝ KATALOG VZP - ZP'!D60)</f>
        <v/>
      </c>
      <c r="E56">
        <f>LEN('ÚHRADOVÝ KATALOG VZP - ZP'!C60)</f>
        <v>0</v>
      </c>
      <c r="F56">
        <f>LEN('ÚHRADOVÝ KATALOG VZP - ZP'!D60)</f>
        <v>0</v>
      </c>
    </row>
    <row r="57" spans="1:6" x14ac:dyDescent="0.2">
      <c r="A57">
        <f>'ÚHRADOVÝ KATALOG VZP - ZP'!A61</f>
        <v>56</v>
      </c>
      <c r="B57" t="str">
        <f>IF(LEN('ÚHRADOVÝ KATALOG VZP - ZP'!B61)=0,"",'ÚHRADOVÝ KATALOG VZP - ZP'!B61)</f>
        <v/>
      </c>
      <c r="C57" t="str">
        <f>IF(LEN('ÚHRADOVÝ KATALOG VZP - ZP'!C61)=0,"",'ÚHRADOVÝ KATALOG VZP - ZP'!C61)</f>
        <v/>
      </c>
      <c r="D57" t="str">
        <f>IF(LEN('ÚHRADOVÝ KATALOG VZP - ZP'!D61)=0,"",'ÚHRADOVÝ KATALOG VZP - ZP'!D61)</f>
        <v/>
      </c>
      <c r="E57">
        <f>LEN('ÚHRADOVÝ KATALOG VZP - ZP'!C61)</f>
        <v>0</v>
      </c>
      <c r="F57">
        <f>LEN('ÚHRADOVÝ KATALOG VZP - ZP'!D61)</f>
        <v>0</v>
      </c>
    </row>
    <row r="58" spans="1:6" x14ac:dyDescent="0.2">
      <c r="A58">
        <f>'ÚHRADOVÝ KATALOG VZP - ZP'!A62</f>
        <v>57</v>
      </c>
      <c r="B58" t="str">
        <f>IF(LEN('ÚHRADOVÝ KATALOG VZP - ZP'!B62)=0,"",'ÚHRADOVÝ KATALOG VZP - ZP'!B62)</f>
        <v/>
      </c>
      <c r="C58" t="str">
        <f>IF(LEN('ÚHRADOVÝ KATALOG VZP - ZP'!C62)=0,"",'ÚHRADOVÝ KATALOG VZP - ZP'!C62)</f>
        <v/>
      </c>
      <c r="D58" t="str">
        <f>IF(LEN('ÚHRADOVÝ KATALOG VZP - ZP'!D62)=0,"",'ÚHRADOVÝ KATALOG VZP - ZP'!D62)</f>
        <v/>
      </c>
      <c r="E58">
        <f>LEN('ÚHRADOVÝ KATALOG VZP - ZP'!C62)</f>
        <v>0</v>
      </c>
      <c r="F58">
        <f>LEN('ÚHRADOVÝ KATALOG VZP - ZP'!D62)</f>
        <v>0</v>
      </c>
    </row>
    <row r="59" spans="1:6" x14ac:dyDescent="0.2">
      <c r="A59">
        <f>'ÚHRADOVÝ KATALOG VZP - ZP'!A63</f>
        <v>58</v>
      </c>
      <c r="B59" t="str">
        <f>IF(LEN('ÚHRADOVÝ KATALOG VZP - ZP'!B63)=0,"",'ÚHRADOVÝ KATALOG VZP - ZP'!B63)</f>
        <v/>
      </c>
      <c r="C59" t="str">
        <f>IF(LEN('ÚHRADOVÝ KATALOG VZP - ZP'!C63)=0,"",'ÚHRADOVÝ KATALOG VZP - ZP'!C63)</f>
        <v/>
      </c>
      <c r="D59" t="str">
        <f>IF(LEN('ÚHRADOVÝ KATALOG VZP - ZP'!D63)=0,"",'ÚHRADOVÝ KATALOG VZP - ZP'!D63)</f>
        <v/>
      </c>
      <c r="E59">
        <f>LEN('ÚHRADOVÝ KATALOG VZP - ZP'!C63)</f>
        <v>0</v>
      </c>
      <c r="F59">
        <f>LEN('ÚHRADOVÝ KATALOG VZP - ZP'!D63)</f>
        <v>0</v>
      </c>
    </row>
    <row r="60" spans="1:6" x14ac:dyDescent="0.2">
      <c r="A60">
        <f>'ÚHRADOVÝ KATALOG VZP - ZP'!A64</f>
        <v>59</v>
      </c>
      <c r="B60" t="str">
        <f>IF(LEN('ÚHRADOVÝ KATALOG VZP - ZP'!B64)=0,"",'ÚHRADOVÝ KATALOG VZP - ZP'!B64)</f>
        <v/>
      </c>
      <c r="C60" t="str">
        <f>IF(LEN('ÚHRADOVÝ KATALOG VZP - ZP'!C64)=0,"",'ÚHRADOVÝ KATALOG VZP - ZP'!C64)</f>
        <v/>
      </c>
      <c r="D60" t="str">
        <f>IF(LEN('ÚHRADOVÝ KATALOG VZP - ZP'!D64)=0,"",'ÚHRADOVÝ KATALOG VZP - ZP'!D64)</f>
        <v/>
      </c>
      <c r="E60">
        <f>LEN('ÚHRADOVÝ KATALOG VZP - ZP'!C64)</f>
        <v>0</v>
      </c>
      <c r="F60">
        <f>LEN('ÚHRADOVÝ KATALOG VZP - ZP'!D64)</f>
        <v>0</v>
      </c>
    </row>
    <row r="61" spans="1:6" x14ac:dyDescent="0.2">
      <c r="A61">
        <f>'ÚHRADOVÝ KATALOG VZP - ZP'!A65</f>
        <v>60</v>
      </c>
      <c r="B61" t="str">
        <f>IF(LEN('ÚHRADOVÝ KATALOG VZP - ZP'!B65)=0,"",'ÚHRADOVÝ KATALOG VZP - ZP'!B65)</f>
        <v/>
      </c>
      <c r="C61" t="str">
        <f>IF(LEN('ÚHRADOVÝ KATALOG VZP - ZP'!C65)=0,"",'ÚHRADOVÝ KATALOG VZP - ZP'!C65)</f>
        <v/>
      </c>
      <c r="D61" t="str">
        <f>IF(LEN('ÚHRADOVÝ KATALOG VZP - ZP'!D65)=0,"",'ÚHRADOVÝ KATALOG VZP - ZP'!D65)</f>
        <v/>
      </c>
      <c r="E61">
        <f>LEN('ÚHRADOVÝ KATALOG VZP - ZP'!C65)</f>
        <v>0</v>
      </c>
      <c r="F61">
        <f>LEN('ÚHRADOVÝ KATALOG VZP - ZP'!D65)</f>
        <v>0</v>
      </c>
    </row>
    <row r="62" spans="1:6" x14ac:dyDescent="0.2">
      <c r="A62">
        <f>'ÚHRADOVÝ KATALOG VZP - ZP'!A66</f>
        <v>61</v>
      </c>
      <c r="B62" t="str">
        <f>IF(LEN('ÚHRADOVÝ KATALOG VZP - ZP'!B66)=0,"",'ÚHRADOVÝ KATALOG VZP - ZP'!B66)</f>
        <v/>
      </c>
      <c r="C62" t="str">
        <f>IF(LEN('ÚHRADOVÝ KATALOG VZP - ZP'!C66)=0,"",'ÚHRADOVÝ KATALOG VZP - ZP'!C66)</f>
        <v/>
      </c>
      <c r="D62" t="str">
        <f>IF(LEN('ÚHRADOVÝ KATALOG VZP - ZP'!D66)=0,"",'ÚHRADOVÝ KATALOG VZP - ZP'!D66)</f>
        <v/>
      </c>
      <c r="E62">
        <f>LEN('ÚHRADOVÝ KATALOG VZP - ZP'!C66)</f>
        <v>0</v>
      </c>
      <c r="F62">
        <f>LEN('ÚHRADOVÝ KATALOG VZP - ZP'!D66)</f>
        <v>0</v>
      </c>
    </row>
    <row r="63" spans="1:6" x14ac:dyDescent="0.2">
      <c r="A63">
        <f>'ÚHRADOVÝ KATALOG VZP - ZP'!A67</f>
        <v>62</v>
      </c>
      <c r="B63" t="str">
        <f>IF(LEN('ÚHRADOVÝ KATALOG VZP - ZP'!B67)=0,"",'ÚHRADOVÝ KATALOG VZP - ZP'!B67)</f>
        <v/>
      </c>
      <c r="C63" t="str">
        <f>IF(LEN('ÚHRADOVÝ KATALOG VZP - ZP'!C67)=0,"",'ÚHRADOVÝ KATALOG VZP - ZP'!C67)</f>
        <v/>
      </c>
      <c r="D63" t="str">
        <f>IF(LEN('ÚHRADOVÝ KATALOG VZP - ZP'!D67)=0,"",'ÚHRADOVÝ KATALOG VZP - ZP'!D67)</f>
        <v/>
      </c>
      <c r="E63">
        <f>LEN('ÚHRADOVÝ KATALOG VZP - ZP'!C67)</f>
        <v>0</v>
      </c>
      <c r="F63">
        <f>LEN('ÚHRADOVÝ KATALOG VZP - ZP'!D67)</f>
        <v>0</v>
      </c>
    </row>
    <row r="64" spans="1:6" x14ac:dyDescent="0.2">
      <c r="A64">
        <f>'ÚHRADOVÝ KATALOG VZP - ZP'!A68</f>
        <v>63</v>
      </c>
      <c r="B64" t="str">
        <f>IF(LEN('ÚHRADOVÝ KATALOG VZP - ZP'!B68)=0,"",'ÚHRADOVÝ KATALOG VZP - ZP'!B68)</f>
        <v/>
      </c>
      <c r="C64" t="str">
        <f>IF(LEN('ÚHRADOVÝ KATALOG VZP - ZP'!C68)=0,"",'ÚHRADOVÝ KATALOG VZP - ZP'!C68)</f>
        <v/>
      </c>
      <c r="D64" t="str">
        <f>IF(LEN('ÚHRADOVÝ KATALOG VZP - ZP'!D68)=0,"",'ÚHRADOVÝ KATALOG VZP - ZP'!D68)</f>
        <v/>
      </c>
      <c r="E64">
        <f>LEN('ÚHRADOVÝ KATALOG VZP - ZP'!C68)</f>
        <v>0</v>
      </c>
      <c r="F64">
        <f>LEN('ÚHRADOVÝ KATALOG VZP - ZP'!D68)</f>
        <v>0</v>
      </c>
    </row>
    <row r="65" spans="1:6" x14ac:dyDescent="0.2">
      <c r="A65">
        <f>'ÚHRADOVÝ KATALOG VZP - ZP'!A69</f>
        <v>64</v>
      </c>
      <c r="B65" t="str">
        <f>IF(LEN('ÚHRADOVÝ KATALOG VZP - ZP'!B69)=0,"",'ÚHRADOVÝ KATALOG VZP - ZP'!B69)</f>
        <v/>
      </c>
      <c r="C65" t="str">
        <f>IF(LEN('ÚHRADOVÝ KATALOG VZP - ZP'!C69)=0,"",'ÚHRADOVÝ KATALOG VZP - ZP'!C69)</f>
        <v/>
      </c>
      <c r="D65" t="str">
        <f>IF(LEN('ÚHRADOVÝ KATALOG VZP - ZP'!D69)=0,"",'ÚHRADOVÝ KATALOG VZP - ZP'!D69)</f>
        <v/>
      </c>
      <c r="E65">
        <f>LEN('ÚHRADOVÝ KATALOG VZP - ZP'!C69)</f>
        <v>0</v>
      </c>
      <c r="F65">
        <f>LEN('ÚHRADOVÝ KATALOG VZP - ZP'!D69)</f>
        <v>0</v>
      </c>
    </row>
    <row r="66" spans="1:6" x14ac:dyDescent="0.2">
      <c r="A66">
        <f>'ÚHRADOVÝ KATALOG VZP - ZP'!A70</f>
        <v>65</v>
      </c>
      <c r="B66" t="str">
        <f>IF(LEN('ÚHRADOVÝ KATALOG VZP - ZP'!B70)=0,"",'ÚHRADOVÝ KATALOG VZP - ZP'!B70)</f>
        <v/>
      </c>
      <c r="C66" t="str">
        <f>IF(LEN('ÚHRADOVÝ KATALOG VZP - ZP'!C70)=0,"",'ÚHRADOVÝ KATALOG VZP - ZP'!C70)</f>
        <v/>
      </c>
      <c r="D66" t="str">
        <f>IF(LEN('ÚHRADOVÝ KATALOG VZP - ZP'!D70)=0,"",'ÚHRADOVÝ KATALOG VZP - ZP'!D70)</f>
        <v/>
      </c>
      <c r="E66">
        <f>LEN('ÚHRADOVÝ KATALOG VZP - ZP'!C70)</f>
        <v>0</v>
      </c>
      <c r="F66">
        <f>LEN('ÚHRADOVÝ KATALOG VZP - ZP'!D70)</f>
        <v>0</v>
      </c>
    </row>
    <row r="67" spans="1:6" x14ac:dyDescent="0.2">
      <c r="A67">
        <f>'ÚHRADOVÝ KATALOG VZP - ZP'!A71</f>
        <v>66</v>
      </c>
      <c r="B67" t="str">
        <f>IF(LEN('ÚHRADOVÝ KATALOG VZP - ZP'!B71)=0,"",'ÚHRADOVÝ KATALOG VZP - ZP'!B71)</f>
        <v/>
      </c>
      <c r="C67" t="str">
        <f>IF(LEN('ÚHRADOVÝ KATALOG VZP - ZP'!C71)=0,"",'ÚHRADOVÝ KATALOG VZP - ZP'!C71)</f>
        <v/>
      </c>
      <c r="D67" t="str">
        <f>IF(LEN('ÚHRADOVÝ KATALOG VZP - ZP'!D71)=0,"",'ÚHRADOVÝ KATALOG VZP - ZP'!D71)</f>
        <v/>
      </c>
      <c r="E67">
        <f>LEN('ÚHRADOVÝ KATALOG VZP - ZP'!C71)</f>
        <v>0</v>
      </c>
      <c r="F67">
        <f>LEN('ÚHRADOVÝ KATALOG VZP - ZP'!D71)</f>
        <v>0</v>
      </c>
    </row>
    <row r="68" spans="1:6" x14ac:dyDescent="0.2">
      <c r="A68">
        <f>'ÚHRADOVÝ KATALOG VZP - ZP'!A72</f>
        <v>67</v>
      </c>
      <c r="B68" t="str">
        <f>IF(LEN('ÚHRADOVÝ KATALOG VZP - ZP'!B72)=0,"",'ÚHRADOVÝ KATALOG VZP - ZP'!B72)</f>
        <v/>
      </c>
      <c r="C68" t="str">
        <f>IF(LEN('ÚHRADOVÝ KATALOG VZP - ZP'!C72)=0,"",'ÚHRADOVÝ KATALOG VZP - ZP'!C72)</f>
        <v/>
      </c>
      <c r="D68" t="str">
        <f>IF(LEN('ÚHRADOVÝ KATALOG VZP - ZP'!D72)=0,"",'ÚHRADOVÝ KATALOG VZP - ZP'!D72)</f>
        <v/>
      </c>
      <c r="E68">
        <f>LEN('ÚHRADOVÝ KATALOG VZP - ZP'!C72)</f>
        <v>0</v>
      </c>
      <c r="F68">
        <f>LEN('ÚHRADOVÝ KATALOG VZP - ZP'!D72)</f>
        <v>0</v>
      </c>
    </row>
    <row r="69" spans="1:6" x14ac:dyDescent="0.2">
      <c r="A69">
        <f>'ÚHRADOVÝ KATALOG VZP - ZP'!A73</f>
        <v>68</v>
      </c>
      <c r="B69" t="str">
        <f>IF(LEN('ÚHRADOVÝ KATALOG VZP - ZP'!B73)=0,"",'ÚHRADOVÝ KATALOG VZP - ZP'!B73)</f>
        <v/>
      </c>
      <c r="C69" t="str">
        <f>IF(LEN('ÚHRADOVÝ KATALOG VZP - ZP'!C73)=0,"",'ÚHRADOVÝ KATALOG VZP - ZP'!C73)</f>
        <v/>
      </c>
      <c r="D69" t="str">
        <f>IF(LEN('ÚHRADOVÝ KATALOG VZP - ZP'!D73)=0,"",'ÚHRADOVÝ KATALOG VZP - ZP'!D73)</f>
        <v/>
      </c>
      <c r="E69">
        <f>LEN('ÚHRADOVÝ KATALOG VZP - ZP'!C73)</f>
        <v>0</v>
      </c>
      <c r="F69">
        <f>LEN('ÚHRADOVÝ KATALOG VZP - ZP'!D73)</f>
        <v>0</v>
      </c>
    </row>
    <row r="70" spans="1:6" x14ac:dyDescent="0.2">
      <c r="A70">
        <f>'ÚHRADOVÝ KATALOG VZP - ZP'!A74</f>
        <v>69</v>
      </c>
      <c r="B70" t="str">
        <f>IF(LEN('ÚHRADOVÝ KATALOG VZP - ZP'!B74)=0,"",'ÚHRADOVÝ KATALOG VZP - ZP'!B74)</f>
        <v/>
      </c>
      <c r="C70" t="str">
        <f>IF(LEN('ÚHRADOVÝ KATALOG VZP - ZP'!C74)=0,"",'ÚHRADOVÝ KATALOG VZP - ZP'!C74)</f>
        <v/>
      </c>
      <c r="D70" t="str">
        <f>IF(LEN('ÚHRADOVÝ KATALOG VZP - ZP'!D74)=0,"",'ÚHRADOVÝ KATALOG VZP - ZP'!D74)</f>
        <v/>
      </c>
      <c r="E70">
        <f>LEN('ÚHRADOVÝ KATALOG VZP - ZP'!C74)</f>
        <v>0</v>
      </c>
      <c r="F70">
        <f>LEN('ÚHRADOVÝ KATALOG VZP - ZP'!D74)</f>
        <v>0</v>
      </c>
    </row>
    <row r="71" spans="1:6" x14ac:dyDescent="0.2">
      <c r="A71">
        <f>'ÚHRADOVÝ KATALOG VZP - ZP'!A75</f>
        <v>70</v>
      </c>
      <c r="B71" t="str">
        <f>IF(LEN('ÚHRADOVÝ KATALOG VZP - ZP'!B75)=0,"",'ÚHRADOVÝ KATALOG VZP - ZP'!B75)</f>
        <v/>
      </c>
      <c r="C71" t="str">
        <f>IF(LEN('ÚHRADOVÝ KATALOG VZP - ZP'!C75)=0,"",'ÚHRADOVÝ KATALOG VZP - ZP'!C75)</f>
        <v/>
      </c>
      <c r="D71" t="str">
        <f>IF(LEN('ÚHRADOVÝ KATALOG VZP - ZP'!D75)=0,"",'ÚHRADOVÝ KATALOG VZP - ZP'!D75)</f>
        <v/>
      </c>
      <c r="E71">
        <f>LEN('ÚHRADOVÝ KATALOG VZP - ZP'!C75)</f>
        <v>0</v>
      </c>
      <c r="F71">
        <f>LEN('ÚHRADOVÝ KATALOG VZP - ZP'!D75)</f>
        <v>0</v>
      </c>
    </row>
    <row r="72" spans="1:6" x14ac:dyDescent="0.2">
      <c r="A72">
        <f>'ÚHRADOVÝ KATALOG VZP - ZP'!A76</f>
        <v>71</v>
      </c>
      <c r="B72" t="str">
        <f>IF(LEN('ÚHRADOVÝ KATALOG VZP - ZP'!B76)=0,"",'ÚHRADOVÝ KATALOG VZP - ZP'!B76)</f>
        <v/>
      </c>
      <c r="C72" t="str">
        <f>IF(LEN('ÚHRADOVÝ KATALOG VZP - ZP'!C76)=0,"",'ÚHRADOVÝ KATALOG VZP - ZP'!C76)</f>
        <v/>
      </c>
      <c r="D72" t="str">
        <f>IF(LEN('ÚHRADOVÝ KATALOG VZP - ZP'!D76)=0,"",'ÚHRADOVÝ KATALOG VZP - ZP'!D76)</f>
        <v/>
      </c>
      <c r="E72">
        <f>LEN('ÚHRADOVÝ KATALOG VZP - ZP'!C76)</f>
        <v>0</v>
      </c>
      <c r="F72">
        <f>LEN('ÚHRADOVÝ KATALOG VZP - ZP'!D76)</f>
        <v>0</v>
      </c>
    </row>
    <row r="73" spans="1:6" x14ac:dyDescent="0.2">
      <c r="A73">
        <f>'ÚHRADOVÝ KATALOG VZP - ZP'!A77</f>
        <v>72</v>
      </c>
      <c r="B73" t="str">
        <f>IF(LEN('ÚHRADOVÝ KATALOG VZP - ZP'!B77)=0,"",'ÚHRADOVÝ KATALOG VZP - ZP'!B77)</f>
        <v/>
      </c>
      <c r="C73" t="str">
        <f>IF(LEN('ÚHRADOVÝ KATALOG VZP - ZP'!C77)=0,"",'ÚHRADOVÝ KATALOG VZP - ZP'!C77)</f>
        <v/>
      </c>
      <c r="D73" t="str">
        <f>IF(LEN('ÚHRADOVÝ KATALOG VZP - ZP'!D77)=0,"",'ÚHRADOVÝ KATALOG VZP - ZP'!D77)</f>
        <v/>
      </c>
      <c r="E73">
        <f>LEN('ÚHRADOVÝ KATALOG VZP - ZP'!C77)</f>
        <v>0</v>
      </c>
      <c r="F73">
        <f>LEN('ÚHRADOVÝ KATALOG VZP - ZP'!D77)</f>
        <v>0</v>
      </c>
    </row>
    <row r="74" spans="1:6" x14ac:dyDescent="0.2">
      <c r="A74">
        <f>'ÚHRADOVÝ KATALOG VZP - ZP'!A78</f>
        <v>73</v>
      </c>
      <c r="B74" t="str">
        <f>IF(LEN('ÚHRADOVÝ KATALOG VZP - ZP'!B78)=0,"",'ÚHRADOVÝ KATALOG VZP - ZP'!B78)</f>
        <v/>
      </c>
      <c r="C74" t="str">
        <f>IF(LEN('ÚHRADOVÝ KATALOG VZP - ZP'!C78)=0,"",'ÚHRADOVÝ KATALOG VZP - ZP'!C78)</f>
        <v/>
      </c>
      <c r="D74" t="str">
        <f>IF(LEN('ÚHRADOVÝ KATALOG VZP - ZP'!D78)=0,"",'ÚHRADOVÝ KATALOG VZP - ZP'!D78)</f>
        <v/>
      </c>
      <c r="E74">
        <f>LEN('ÚHRADOVÝ KATALOG VZP - ZP'!C78)</f>
        <v>0</v>
      </c>
      <c r="F74">
        <f>LEN('ÚHRADOVÝ KATALOG VZP - ZP'!D78)</f>
        <v>0</v>
      </c>
    </row>
    <row r="75" spans="1:6" x14ac:dyDescent="0.2">
      <c r="A75">
        <f>'ÚHRADOVÝ KATALOG VZP - ZP'!A79</f>
        <v>74</v>
      </c>
      <c r="B75" t="str">
        <f>IF(LEN('ÚHRADOVÝ KATALOG VZP - ZP'!B79)=0,"",'ÚHRADOVÝ KATALOG VZP - ZP'!B79)</f>
        <v/>
      </c>
      <c r="C75" t="str">
        <f>IF(LEN('ÚHRADOVÝ KATALOG VZP - ZP'!C79)=0,"",'ÚHRADOVÝ KATALOG VZP - ZP'!C79)</f>
        <v/>
      </c>
      <c r="D75" t="str">
        <f>IF(LEN('ÚHRADOVÝ KATALOG VZP - ZP'!D79)=0,"",'ÚHRADOVÝ KATALOG VZP - ZP'!D79)</f>
        <v/>
      </c>
      <c r="E75">
        <f>LEN('ÚHRADOVÝ KATALOG VZP - ZP'!C79)</f>
        <v>0</v>
      </c>
      <c r="F75">
        <f>LEN('ÚHRADOVÝ KATALOG VZP - ZP'!D79)</f>
        <v>0</v>
      </c>
    </row>
    <row r="76" spans="1:6" x14ac:dyDescent="0.2">
      <c r="A76">
        <f>'ÚHRADOVÝ KATALOG VZP - ZP'!A80</f>
        <v>75</v>
      </c>
      <c r="B76" t="str">
        <f>IF(LEN('ÚHRADOVÝ KATALOG VZP - ZP'!B80)=0,"",'ÚHRADOVÝ KATALOG VZP - ZP'!B80)</f>
        <v/>
      </c>
      <c r="C76" t="str">
        <f>IF(LEN('ÚHRADOVÝ KATALOG VZP - ZP'!C80)=0,"",'ÚHRADOVÝ KATALOG VZP - ZP'!C80)</f>
        <v/>
      </c>
      <c r="D76" t="str">
        <f>IF(LEN('ÚHRADOVÝ KATALOG VZP - ZP'!D80)=0,"",'ÚHRADOVÝ KATALOG VZP - ZP'!D80)</f>
        <v/>
      </c>
      <c r="E76">
        <f>LEN('ÚHRADOVÝ KATALOG VZP - ZP'!C80)</f>
        <v>0</v>
      </c>
      <c r="F76">
        <f>LEN('ÚHRADOVÝ KATALOG VZP - ZP'!D80)</f>
        <v>0</v>
      </c>
    </row>
    <row r="77" spans="1:6" x14ac:dyDescent="0.2">
      <c r="A77">
        <f>'ÚHRADOVÝ KATALOG VZP - ZP'!A81</f>
        <v>76</v>
      </c>
      <c r="B77" t="str">
        <f>IF(LEN('ÚHRADOVÝ KATALOG VZP - ZP'!B81)=0,"",'ÚHRADOVÝ KATALOG VZP - ZP'!B81)</f>
        <v/>
      </c>
      <c r="C77" t="str">
        <f>IF(LEN('ÚHRADOVÝ KATALOG VZP - ZP'!C81)=0,"",'ÚHRADOVÝ KATALOG VZP - ZP'!C81)</f>
        <v/>
      </c>
      <c r="D77" t="str">
        <f>IF(LEN('ÚHRADOVÝ KATALOG VZP - ZP'!D81)=0,"",'ÚHRADOVÝ KATALOG VZP - ZP'!D81)</f>
        <v/>
      </c>
      <c r="E77">
        <f>LEN('ÚHRADOVÝ KATALOG VZP - ZP'!C81)</f>
        <v>0</v>
      </c>
      <c r="F77">
        <f>LEN('ÚHRADOVÝ KATALOG VZP - ZP'!D81)</f>
        <v>0</v>
      </c>
    </row>
    <row r="78" spans="1:6" x14ac:dyDescent="0.2">
      <c r="A78">
        <f>'ÚHRADOVÝ KATALOG VZP - ZP'!A82</f>
        <v>77</v>
      </c>
      <c r="B78" t="str">
        <f>IF(LEN('ÚHRADOVÝ KATALOG VZP - ZP'!B82)=0,"",'ÚHRADOVÝ KATALOG VZP - ZP'!B82)</f>
        <v/>
      </c>
      <c r="C78" t="str">
        <f>IF(LEN('ÚHRADOVÝ KATALOG VZP - ZP'!C82)=0,"",'ÚHRADOVÝ KATALOG VZP - ZP'!C82)</f>
        <v/>
      </c>
      <c r="D78" t="str">
        <f>IF(LEN('ÚHRADOVÝ KATALOG VZP - ZP'!D82)=0,"",'ÚHRADOVÝ KATALOG VZP - ZP'!D82)</f>
        <v/>
      </c>
      <c r="E78">
        <f>LEN('ÚHRADOVÝ KATALOG VZP - ZP'!C82)</f>
        <v>0</v>
      </c>
      <c r="F78">
        <f>LEN('ÚHRADOVÝ KATALOG VZP - ZP'!D82)</f>
        <v>0</v>
      </c>
    </row>
    <row r="79" spans="1:6" x14ac:dyDescent="0.2">
      <c r="A79">
        <f>'ÚHRADOVÝ KATALOG VZP - ZP'!A83</f>
        <v>78</v>
      </c>
      <c r="B79" t="str">
        <f>IF(LEN('ÚHRADOVÝ KATALOG VZP - ZP'!B83)=0,"",'ÚHRADOVÝ KATALOG VZP - ZP'!B83)</f>
        <v/>
      </c>
      <c r="C79" t="str">
        <f>IF(LEN('ÚHRADOVÝ KATALOG VZP - ZP'!C83)=0,"",'ÚHRADOVÝ KATALOG VZP - ZP'!C83)</f>
        <v/>
      </c>
      <c r="D79" t="str">
        <f>IF(LEN('ÚHRADOVÝ KATALOG VZP - ZP'!D83)=0,"",'ÚHRADOVÝ KATALOG VZP - ZP'!D83)</f>
        <v/>
      </c>
      <c r="E79">
        <f>LEN('ÚHRADOVÝ KATALOG VZP - ZP'!C83)</f>
        <v>0</v>
      </c>
      <c r="F79">
        <f>LEN('ÚHRADOVÝ KATALOG VZP - ZP'!D83)</f>
        <v>0</v>
      </c>
    </row>
    <row r="80" spans="1:6" x14ac:dyDescent="0.2">
      <c r="A80">
        <f>'ÚHRADOVÝ KATALOG VZP - ZP'!A84</f>
        <v>79</v>
      </c>
      <c r="B80" t="str">
        <f>IF(LEN('ÚHRADOVÝ KATALOG VZP - ZP'!B84)=0,"",'ÚHRADOVÝ KATALOG VZP - ZP'!B84)</f>
        <v/>
      </c>
      <c r="C80" t="str">
        <f>IF(LEN('ÚHRADOVÝ KATALOG VZP - ZP'!C84)=0,"",'ÚHRADOVÝ KATALOG VZP - ZP'!C84)</f>
        <v/>
      </c>
      <c r="D80" t="str">
        <f>IF(LEN('ÚHRADOVÝ KATALOG VZP - ZP'!D84)=0,"",'ÚHRADOVÝ KATALOG VZP - ZP'!D84)</f>
        <v/>
      </c>
      <c r="E80">
        <f>LEN('ÚHRADOVÝ KATALOG VZP - ZP'!C84)</f>
        <v>0</v>
      </c>
      <c r="F80">
        <f>LEN('ÚHRADOVÝ KATALOG VZP - ZP'!D84)</f>
        <v>0</v>
      </c>
    </row>
    <row r="81" spans="1:6" x14ac:dyDescent="0.2">
      <c r="A81">
        <f>'ÚHRADOVÝ KATALOG VZP - ZP'!A85</f>
        <v>80</v>
      </c>
      <c r="B81" t="str">
        <f>IF(LEN('ÚHRADOVÝ KATALOG VZP - ZP'!B85)=0,"",'ÚHRADOVÝ KATALOG VZP - ZP'!B85)</f>
        <v/>
      </c>
      <c r="C81" t="str">
        <f>IF(LEN('ÚHRADOVÝ KATALOG VZP - ZP'!C85)=0,"",'ÚHRADOVÝ KATALOG VZP - ZP'!C85)</f>
        <v/>
      </c>
      <c r="D81" t="str">
        <f>IF(LEN('ÚHRADOVÝ KATALOG VZP - ZP'!D85)=0,"",'ÚHRADOVÝ KATALOG VZP - ZP'!D85)</f>
        <v/>
      </c>
      <c r="E81">
        <f>LEN('ÚHRADOVÝ KATALOG VZP - ZP'!C85)</f>
        <v>0</v>
      </c>
      <c r="F81">
        <f>LEN('ÚHRADOVÝ KATALOG VZP - ZP'!D85)</f>
        <v>0</v>
      </c>
    </row>
    <row r="82" spans="1:6" x14ac:dyDescent="0.2">
      <c r="A82">
        <f>'ÚHRADOVÝ KATALOG VZP - ZP'!A86</f>
        <v>81</v>
      </c>
      <c r="B82" t="str">
        <f>IF(LEN('ÚHRADOVÝ KATALOG VZP - ZP'!B86)=0,"",'ÚHRADOVÝ KATALOG VZP - ZP'!B86)</f>
        <v/>
      </c>
      <c r="C82" t="str">
        <f>IF(LEN('ÚHRADOVÝ KATALOG VZP - ZP'!C86)=0,"",'ÚHRADOVÝ KATALOG VZP - ZP'!C86)</f>
        <v/>
      </c>
      <c r="D82" t="str">
        <f>IF(LEN('ÚHRADOVÝ KATALOG VZP - ZP'!D86)=0,"",'ÚHRADOVÝ KATALOG VZP - ZP'!D86)</f>
        <v/>
      </c>
      <c r="E82">
        <f>LEN('ÚHRADOVÝ KATALOG VZP - ZP'!C86)</f>
        <v>0</v>
      </c>
      <c r="F82">
        <f>LEN('ÚHRADOVÝ KATALOG VZP - ZP'!D86)</f>
        <v>0</v>
      </c>
    </row>
    <row r="83" spans="1:6" x14ac:dyDescent="0.2">
      <c r="A83">
        <f>'ÚHRADOVÝ KATALOG VZP - ZP'!A87</f>
        <v>82</v>
      </c>
      <c r="B83" t="str">
        <f>IF(LEN('ÚHRADOVÝ KATALOG VZP - ZP'!B87)=0,"",'ÚHRADOVÝ KATALOG VZP - ZP'!B87)</f>
        <v/>
      </c>
      <c r="C83" t="str">
        <f>IF(LEN('ÚHRADOVÝ KATALOG VZP - ZP'!C87)=0,"",'ÚHRADOVÝ KATALOG VZP - ZP'!C87)</f>
        <v/>
      </c>
      <c r="D83" t="str">
        <f>IF(LEN('ÚHRADOVÝ KATALOG VZP - ZP'!D87)=0,"",'ÚHRADOVÝ KATALOG VZP - ZP'!D87)</f>
        <v/>
      </c>
      <c r="E83">
        <f>LEN('ÚHRADOVÝ KATALOG VZP - ZP'!C87)</f>
        <v>0</v>
      </c>
      <c r="F83">
        <f>LEN('ÚHRADOVÝ KATALOG VZP - ZP'!D87)</f>
        <v>0</v>
      </c>
    </row>
    <row r="84" spans="1:6" x14ac:dyDescent="0.2">
      <c r="A84">
        <f>'ÚHRADOVÝ KATALOG VZP - ZP'!A88</f>
        <v>83</v>
      </c>
      <c r="B84" t="str">
        <f>IF(LEN('ÚHRADOVÝ KATALOG VZP - ZP'!B88)=0,"",'ÚHRADOVÝ KATALOG VZP - ZP'!B88)</f>
        <v/>
      </c>
      <c r="C84" t="str">
        <f>IF(LEN('ÚHRADOVÝ KATALOG VZP - ZP'!C88)=0,"",'ÚHRADOVÝ KATALOG VZP - ZP'!C88)</f>
        <v/>
      </c>
      <c r="D84" t="str">
        <f>IF(LEN('ÚHRADOVÝ KATALOG VZP - ZP'!D88)=0,"",'ÚHRADOVÝ KATALOG VZP - ZP'!D88)</f>
        <v/>
      </c>
      <c r="E84">
        <f>LEN('ÚHRADOVÝ KATALOG VZP - ZP'!C88)</f>
        <v>0</v>
      </c>
      <c r="F84">
        <f>LEN('ÚHRADOVÝ KATALOG VZP - ZP'!D88)</f>
        <v>0</v>
      </c>
    </row>
    <row r="85" spans="1:6" x14ac:dyDescent="0.2">
      <c r="A85">
        <f>'ÚHRADOVÝ KATALOG VZP - ZP'!A89</f>
        <v>84</v>
      </c>
      <c r="B85" t="str">
        <f>IF(LEN('ÚHRADOVÝ KATALOG VZP - ZP'!B89)=0,"",'ÚHRADOVÝ KATALOG VZP - ZP'!B89)</f>
        <v/>
      </c>
      <c r="C85" t="str">
        <f>IF(LEN('ÚHRADOVÝ KATALOG VZP - ZP'!C89)=0,"",'ÚHRADOVÝ KATALOG VZP - ZP'!C89)</f>
        <v/>
      </c>
      <c r="D85" t="str">
        <f>IF(LEN('ÚHRADOVÝ KATALOG VZP - ZP'!D89)=0,"",'ÚHRADOVÝ KATALOG VZP - ZP'!D89)</f>
        <v/>
      </c>
      <c r="E85">
        <f>LEN('ÚHRADOVÝ KATALOG VZP - ZP'!C89)</f>
        <v>0</v>
      </c>
      <c r="F85">
        <f>LEN('ÚHRADOVÝ KATALOG VZP - ZP'!D89)</f>
        <v>0</v>
      </c>
    </row>
    <row r="86" spans="1:6" x14ac:dyDescent="0.2">
      <c r="A86">
        <f>'ÚHRADOVÝ KATALOG VZP - ZP'!A90</f>
        <v>85</v>
      </c>
      <c r="B86" t="str">
        <f>IF(LEN('ÚHRADOVÝ KATALOG VZP - ZP'!B90)=0,"",'ÚHRADOVÝ KATALOG VZP - ZP'!B90)</f>
        <v/>
      </c>
      <c r="C86" t="str">
        <f>IF(LEN('ÚHRADOVÝ KATALOG VZP - ZP'!C90)=0,"",'ÚHRADOVÝ KATALOG VZP - ZP'!C90)</f>
        <v/>
      </c>
      <c r="D86" t="str">
        <f>IF(LEN('ÚHRADOVÝ KATALOG VZP - ZP'!D90)=0,"",'ÚHRADOVÝ KATALOG VZP - ZP'!D90)</f>
        <v/>
      </c>
      <c r="E86">
        <f>LEN('ÚHRADOVÝ KATALOG VZP - ZP'!C90)</f>
        <v>0</v>
      </c>
      <c r="F86">
        <f>LEN('ÚHRADOVÝ KATALOG VZP - ZP'!D90)</f>
        <v>0</v>
      </c>
    </row>
    <row r="87" spans="1:6" x14ac:dyDescent="0.2">
      <c r="A87">
        <f>'ÚHRADOVÝ KATALOG VZP - ZP'!A91</f>
        <v>86</v>
      </c>
      <c r="B87" t="str">
        <f>IF(LEN('ÚHRADOVÝ KATALOG VZP - ZP'!B91)=0,"",'ÚHRADOVÝ KATALOG VZP - ZP'!B91)</f>
        <v/>
      </c>
      <c r="C87" t="str">
        <f>IF(LEN('ÚHRADOVÝ KATALOG VZP - ZP'!C91)=0,"",'ÚHRADOVÝ KATALOG VZP - ZP'!C91)</f>
        <v/>
      </c>
      <c r="D87" t="str">
        <f>IF(LEN('ÚHRADOVÝ KATALOG VZP - ZP'!D91)=0,"",'ÚHRADOVÝ KATALOG VZP - ZP'!D91)</f>
        <v/>
      </c>
      <c r="E87">
        <f>LEN('ÚHRADOVÝ KATALOG VZP - ZP'!C91)</f>
        <v>0</v>
      </c>
      <c r="F87">
        <f>LEN('ÚHRADOVÝ KATALOG VZP - ZP'!D91)</f>
        <v>0</v>
      </c>
    </row>
    <row r="88" spans="1:6" x14ac:dyDescent="0.2">
      <c r="A88">
        <f>'ÚHRADOVÝ KATALOG VZP - ZP'!A92</f>
        <v>87</v>
      </c>
      <c r="B88" t="str">
        <f>IF(LEN('ÚHRADOVÝ KATALOG VZP - ZP'!B92)=0,"",'ÚHRADOVÝ KATALOG VZP - ZP'!B92)</f>
        <v/>
      </c>
      <c r="C88" t="str">
        <f>IF(LEN('ÚHRADOVÝ KATALOG VZP - ZP'!C92)=0,"",'ÚHRADOVÝ KATALOG VZP - ZP'!C92)</f>
        <v/>
      </c>
      <c r="D88" t="str">
        <f>IF(LEN('ÚHRADOVÝ KATALOG VZP - ZP'!D92)=0,"",'ÚHRADOVÝ KATALOG VZP - ZP'!D92)</f>
        <v/>
      </c>
      <c r="E88">
        <f>LEN('ÚHRADOVÝ KATALOG VZP - ZP'!C92)</f>
        <v>0</v>
      </c>
      <c r="F88">
        <f>LEN('ÚHRADOVÝ KATALOG VZP - ZP'!D92)</f>
        <v>0</v>
      </c>
    </row>
    <row r="89" spans="1:6" x14ac:dyDescent="0.2">
      <c r="A89">
        <f>'ÚHRADOVÝ KATALOG VZP - ZP'!A93</f>
        <v>88</v>
      </c>
      <c r="B89" t="str">
        <f>IF(LEN('ÚHRADOVÝ KATALOG VZP - ZP'!B93)=0,"",'ÚHRADOVÝ KATALOG VZP - ZP'!B93)</f>
        <v/>
      </c>
      <c r="C89" t="str">
        <f>IF(LEN('ÚHRADOVÝ KATALOG VZP - ZP'!C93)=0,"",'ÚHRADOVÝ KATALOG VZP - ZP'!C93)</f>
        <v/>
      </c>
      <c r="D89" t="str">
        <f>IF(LEN('ÚHRADOVÝ KATALOG VZP - ZP'!D93)=0,"",'ÚHRADOVÝ KATALOG VZP - ZP'!D93)</f>
        <v/>
      </c>
      <c r="E89">
        <f>LEN('ÚHRADOVÝ KATALOG VZP - ZP'!C93)</f>
        <v>0</v>
      </c>
      <c r="F89">
        <f>LEN('ÚHRADOVÝ KATALOG VZP - ZP'!D93)</f>
        <v>0</v>
      </c>
    </row>
    <row r="90" spans="1:6" x14ac:dyDescent="0.2">
      <c r="A90">
        <f>'ÚHRADOVÝ KATALOG VZP - ZP'!A94</f>
        <v>89</v>
      </c>
      <c r="B90" t="str">
        <f>IF(LEN('ÚHRADOVÝ KATALOG VZP - ZP'!B94)=0,"",'ÚHRADOVÝ KATALOG VZP - ZP'!B94)</f>
        <v/>
      </c>
      <c r="C90" t="str">
        <f>IF(LEN('ÚHRADOVÝ KATALOG VZP - ZP'!C94)=0,"",'ÚHRADOVÝ KATALOG VZP - ZP'!C94)</f>
        <v/>
      </c>
      <c r="D90" t="str">
        <f>IF(LEN('ÚHRADOVÝ KATALOG VZP - ZP'!D94)=0,"",'ÚHRADOVÝ KATALOG VZP - ZP'!D94)</f>
        <v/>
      </c>
      <c r="E90">
        <f>LEN('ÚHRADOVÝ KATALOG VZP - ZP'!C94)</f>
        <v>0</v>
      </c>
      <c r="F90">
        <f>LEN('ÚHRADOVÝ KATALOG VZP - ZP'!D94)</f>
        <v>0</v>
      </c>
    </row>
    <row r="91" spans="1:6" x14ac:dyDescent="0.2">
      <c r="A91">
        <f>'ÚHRADOVÝ KATALOG VZP - ZP'!A95</f>
        <v>90</v>
      </c>
      <c r="B91" t="str">
        <f>IF(LEN('ÚHRADOVÝ KATALOG VZP - ZP'!B95)=0,"",'ÚHRADOVÝ KATALOG VZP - ZP'!B95)</f>
        <v/>
      </c>
      <c r="C91" t="str">
        <f>IF(LEN('ÚHRADOVÝ KATALOG VZP - ZP'!C95)=0,"",'ÚHRADOVÝ KATALOG VZP - ZP'!C95)</f>
        <v/>
      </c>
      <c r="D91" t="str">
        <f>IF(LEN('ÚHRADOVÝ KATALOG VZP - ZP'!D95)=0,"",'ÚHRADOVÝ KATALOG VZP - ZP'!D95)</f>
        <v/>
      </c>
      <c r="E91">
        <f>LEN('ÚHRADOVÝ KATALOG VZP - ZP'!C95)</f>
        <v>0</v>
      </c>
      <c r="F91">
        <f>LEN('ÚHRADOVÝ KATALOG VZP - ZP'!D95)</f>
        <v>0</v>
      </c>
    </row>
    <row r="92" spans="1:6" x14ac:dyDescent="0.2">
      <c r="A92">
        <f>'ÚHRADOVÝ KATALOG VZP - ZP'!A96</f>
        <v>91</v>
      </c>
      <c r="B92" t="str">
        <f>IF(LEN('ÚHRADOVÝ KATALOG VZP - ZP'!B96)=0,"",'ÚHRADOVÝ KATALOG VZP - ZP'!B96)</f>
        <v/>
      </c>
      <c r="C92" t="str">
        <f>IF(LEN('ÚHRADOVÝ KATALOG VZP - ZP'!C96)=0,"",'ÚHRADOVÝ KATALOG VZP - ZP'!C96)</f>
        <v/>
      </c>
      <c r="D92" t="str">
        <f>IF(LEN('ÚHRADOVÝ KATALOG VZP - ZP'!D96)=0,"",'ÚHRADOVÝ KATALOG VZP - ZP'!D96)</f>
        <v/>
      </c>
      <c r="E92">
        <f>LEN('ÚHRADOVÝ KATALOG VZP - ZP'!C96)</f>
        <v>0</v>
      </c>
      <c r="F92">
        <f>LEN('ÚHRADOVÝ KATALOG VZP - ZP'!D96)</f>
        <v>0</v>
      </c>
    </row>
    <row r="93" spans="1:6" x14ac:dyDescent="0.2">
      <c r="A93">
        <f>'ÚHRADOVÝ KATALOG VZP - ZP'!A97</f>
        <v>92</v>
      </c>
      <c r="B93" t="str">
        <f>IF(LEN('ÚHRADOVÝ KATALOG VZP - ZP'!B97)=0,"",'ÚHRADOVÝ KATALOG VZP - ZP'!B97)</f>
        <v/>
      </c>
      <c r="C93" t="str">
        <f>IF(LEN('ÚHRADOVÝ KATALOG VZP - ZP'!C97)=0,"",'ÚHRADOVÝ KATALOG VZP - ZP'!C97)</f>
        <v/>
      </c>
      <c r="D93" t="str">
        <f>IF(LEN('ÚHRADOVÝ KATALOG VZP - ZP'!D97)=0,"",'ÚHRADOVÝ KATALOG VZP - ZP'!D97)</f>
        <v/>
      </c>
      <c r="E93">
        <f>LEN('ÚHRADOVÝ KATALOG VZP - ZP'!C97)</f>
        <v>0</v>
      </c>
      <c r="F93">
        <f>LEN('ÚHRADOVÝ KATALOG VZP - ZP'!D97)</f>
        <v>0</v>
      </c>
    </row>
    <row r="94" spans="1:6" x14ac:dyDescent="0.2">
      <c r="A94">
        <f>'ÚHRADOVÝ KATALOG VZP - ZP'!A98</f>
        <v>93</v>
      </c>
      <c r="B94" t="str">
        <f>IF(LEN('ÚHRADOVÝ KATALOG VZP - ZP'!B98)=0,"",'ÚHRADOVÝ KATALOG VZP - ZP'!B98)</f>
        <v/>
      </c>
      <c r="C94" t="str">
        <f>IF(LEN('ÚHRADOVÝ KATALOG VZP - ZP'!C98)=0,"",'ÚHRADOVÝ KATALOG VZP - ZP'!C98)</f>
        <v/>
      </c>
      <c r="D94" t="str">
        <f>IF(LEN('ÚHRADOVÝ KATALOG VZP - ZP'!D98)=0,"",'ÚHRADOVÝ KATALOG VZP - ZP'!D98)</f>
        <v/>
      </c>
      <c r="E94">
        <f>LEN('ÚHRADOVÝ KATALOG VZP - ZP'!C98)</f>
        <v>0</v>
      </c>
      <c r="F94">
        <f>LEN('ÚHRADOVÝ KATALOG VZP - ZP'!D98)</f>
        <v>0</v>
      </c>
    </row>
    <row r="95" spans="1:6" x14ac:dyDescent="0.2">
      <c r="A95">
        <f>'ÚHRADOVÝ KATALOG VZP - ZP'!A99</f>
        <v>94</v>
      </c>
      <c r="B95" t="str">
        <f>IF(LEN('ÚHRADOVÝ KATALOG VZP - ZP'!B99)=0,"",'ÚHRADOVÝ KATALOG VZP - ZP'!B99)</f>
        <v/>
      </c>
      <c r="C95" t="str">
        <f>IF(LEN('ÚHRADOVÝ KATALOG VZP - ZP'!C99)=0,"",'ÚHRADOVÝ KATALOG VZP - ZP'!C99)</f>
        <v/>
      </c>
      <c r="D95" t="str">
        <f>IF(LEN('ÚHRADOVÝ KATALOG VZP - ZP'!D99)=0,"",'ÚHRADOVÝ KATALOG VZP - ZP'!D99)</f>
        <v/>
      </c>
      <c r="E95">
        <f>LEN('ÚHRADOVÝ KATALOG VZP - ZP'!C99)</f>
        <v>0</v>
      </c>
      <c r="F95">
        <f>LEN('ÚHRADOVÝ KATALOG VZP - ZP'!D99)</f>
        <v>0</v>
      </c>
    </row>
    <row r="96" spans="1:6" x14ac:dyDescent="0.2">
      <c r="A96">
        <f>'ÚHRADOVÝ KATALOG VZP - ZP'!A100</f>
        <v>95</v>
      </c>
      <c r="B96" t="str">
        <f>IF(LEN('ÚHRADOVÝ KATALOG VZP - ZP'!B100)=0,"",'ÚHRADOVÝ KATALOG VZP - ZP'!B100)</f>
        <v/>
      </c>
      <c r="C96" t="str">
        <f>IF(LEN('ÚHRADOVÝ KATALOG VZP - ZP'!C100)=0,"",'ÚHRADOVÝ KATALOG VZP - ZP'!C100)</f>
        <v/>
      </c>
      <c r="D96" t="str">
        <f>IF(LEN('ÚHRADOVÝ KATALOG VZP - ZP'!D100)=0,"",'ÚHRADOVÝ KATALOG VZP - ZP'!D100)</f>
        <v/>
      </c>
      <c r="E96">
        <f>LEN('ÚHRADOVÝ KATALOG VZP - ZP'!C100)</f>
        <v>0</v>
      </c>
      <c r="F96">
        <f>LEN('ÚHRADOVÝ KATALOG VZP - ZP'!D100)</f>
        <v>0</v>
      </c>
    </row>
    <row r="97" spans="1:6" x14ac:dyDescent="0.2">
      <c r="A97">
        <f>'ÚHRADOVÝ KATALOG VZP - ZP'!A101</f>
        <v>96</v>
      </c>
      <c r="B97" t="str">
        <f>IF(LEN('ÚHRADOVÝ KATALOG VZP - ZP'!B101)=0,"",'ÚHRADOVÝ KATALOG VZP - ZP'!B101)</f>
        <v/>
      </c>
      <c r="C97" t="str">
        <f>IF(LEN('ÚHRADOVÝ KATALOG VZP - ZP'!C101)=0,"",'ÚHRADOVÝ KATALOG VZP - ZP'!C101)</f>
        <v/>
      </c>
      <c r="D97" t="str">
        <f>IF(LEN('ÚHRADOVÝ KATALOG VZP - ZP'!D101)=0,"",'ÚHRADOVÝ KATALOG VZP - ZP'!D101)</f>
        <v/>
      </c>
      <c r="E97">
        <f>LEN('ÚHRADOVÝ KATALOG VZP - ZP'!C101)</f>
        <v>0</v>
      </c>
      <c r="F97">
        <f>LEN('ÚHRADOVÝ KATALOG VZP - ZP'!D101)</f>
        <v>0</v>
      </c>
    </row>
    <row r="98" spans="1:6" x14ac:dyDescent="0.2">
      <c r="A98">
        <f>'ÚHRADOVÝ KATALOG VZP - ZP'!A102</f>
        <v>97</v>
      </c>
      <c r="B98" t="str">
        <f>IF(LEN('ÚHRADOVÝ KATALOG VZP - ZP'!B102)=0,"",'ÚHRADOVÝ KATALOG VZP - ZP'!B102)</f>
        <v/>
      </c>
      <c r="C98" t="str">
        <f>IF(LEN('ÚHRADOVÝ KATALOG VZP - ZP'!C102)=0,"",'ÚHRADOVÝ KATALOG VZP - ZP'!C102)</f>
        <v/>
      </c>
      <c r="D98" t="str">
        <f>IF(LEN('ÚHRADOVÝ KATALOG VZP - ZP'!D102)=0,"",'ÚHRADOVÝ KATALOG VZP - ZP'!D102)</f>
        <v/>
      </c>
      <c r="E98">
        <f>LEN('ÚHRADOVÝ KATALOG VZP - ZP'!C102)</f>
        <v>0</v>
      </c>
      <c r="F98">
        <f>LEN('ÚHRADOVÝ KATALOG VZP - ZP'!D102)</f>
        <v>0</v>
      </c>
    </row>
    <row r="99" spans="1:6" x14ac:dyDescent="0.2">
      <c r="A99">
        <f>'ÚHRADOVÝ KATALOG VZP - ZP'!A103</f>
        <v>98</v>
      </c>
      <c r="B99" t="str">
        <f>IF(LEN('ÚHRADOVÝ KATALOG VZP - ZP'!B103)=0,"",'ÚHRADOVÝ KATALOG VZP - ZP'!B103)</f>
        <v/>
      </c>
      <c r="C99" t="str">
        <f>IF(LEN('ÚHRADOVÝ KATALOG VZP - ZP'!C103)=0,"",'ÚHRADOVÝ KATALOG VZP - ZP'!C103)</f>
        <v/>
      </c>
      <c r="D99" t="str">
        <f>IF(LEN('ÚHRADOVÝ KATALOG VZP - ZP'!D103)=0,"",'ÚHRADOVÝ KATALOG VZP - ZP'!D103)</f>
        <v/>
      </c>
      <c r="E99">
        <f>LEN('ÚHRADOVÝ KATALOG VZP - ZP'!C103)</f>
        <v>0</v>
      </c>
      <c r="F99">
        <f>LEN('ÚHRADOVÝ KATALOG VZP - ZP'!D103)</f>
        <v>0</v>
      </c>
    </row>
    <row r="100" spans="1:6" x14ac:dyDescent="0.2">
      <c r="A100">
        <f>'ÚHRADOVÝ KATALOG VZP - ZP'!A104</f>
        <v>99</v>
      </c>
      <c r="B100" t="str">
        <f>IF(LEN('ÚHRADOVÝ KATALOG VZP - ZP'!B104)=0,"",'ÚHRADOVÝ KATALOG VZP - ZP'!B104)</f>
        <v/>
      </c>
      <c r="C100" t="str">
        <f>IF(LEN('ÚHRADOVÝ KATALOG VZP - ZP'!C104)=0,"",'ÚHRADOVÝ KATALOG VZP - ZP'!C104)</f>
        <v/>
      </c>
      <c r="D100" t="str">
        <f>IF(LEN('ÚHRADOVÝ KATALOG VZP - ZP'!D104)=0,"",'ÚHRADOVÝ KATALOG VZP - ZP'!D104)</f>
        <v/>
      </c>
      <c r="E100">
        <f>LEN('ÚHRADOVÝ KATALOG VZP - ZP'!C104)</f>
        <v>0</v>
      </c>
      <c r="F100">
        <f>LEN('ÚHRADOVÝ KATALOG VZP - ZP'!D104)</f>
        <v>0</v>
      </c>
    </row>
    <row r="101" spans="1:6" x14ac:dyDescent="0.2">
      <c r="A101">
        <f>'ÚHRADOVÝ KATALOG VZP - ZP'!A105</f>
        <v>100</v>
      </c>
      <c r="B101" t="str">
        <f>IF(LEN('ÚHRADOVÝ KATALOG VZP - ZP'!B105)=0,"",'ÚHRADOVÝ KATALOG VZP - ZP'!B105)</f>
        <v/>
      </c>
      <c r="C101" t="str">
        <f>IF(LEN('ÚHRADOVÝ KATALOG VZP - ZP'!C105)=0,"",'ÚHRADOVÝ KATALOG VZP - ZP'!C105)</f>
        <v/>
      </c>
      <c r="D101" t="str">
        <f>IF(LEN('ÚHRADOVÝ KATALOG VZP - ZP'!D105)=0,"",'ÚHRADOVÝ KATALOG VZP - ZP'!D105)</f>
        <v/>
      </c>
      <c r="E101">
        <f>LEN('ÚHRADOVÝ KATALOG VZP - ZP'!C105)</f>
        <v>0</v>
      </c>
      <c r="F101">
        <f>LEN('ÚHRADOVÝ KATALOG VZP - ZP'!D105)</f>
        <v>0</v>
      </c>
    </row>
    <row r="102" spans="1:6" x14ac:dyDescent="0.2">
      <c r="A102">
        <f>'ÚHRADOVÝ KATALOG VZP - ZP'!A106</f>
        <v>101</v>
      </c>
      <c r="B102" t="str">
        <f>IF(LEN('ÚHRADOVÝ KATALOG VZP - ZP'!B106)=0,"",'ÚHRADOVÝ KATALOG VZP - ZP'!B106)</f>
        <v/>
      </c>
      <c r="C102" t="str">
        <f>IF(LEN('ÚHRADOVÝ KATALOG VZP - ZP'!C106)=0,"",'ÚHRADOVÝ KATALOG VZP - ZP'!C106)</f>
        <v/>
      </c>
      <c r="D102" t="str">
        <f>IF(LEN('ÚHRADOVÝ KATALOG VZP - ZP'!D106)=0,"",'ÚHRADOVÝ KATALOG VZP - ZP'!D106)</f>
        <v/>
      </c>
      <c r="E102">
        <f>LEN('ÚHRADOVÝ KATALOG VZP - ZP'!C106)</f>
        <v>0</v>
      </c>
      <c r="F102">
        <f>LEN('ÚHRADOVÝ KATALOG VZP - ZP'!D106)</f>
        <v>0</v>
      </c>
    </row>
    <row r="103" spans="1:6" x14ac:dyDescent="0.2">
      <c r="A103">
        <f>'ÚHRADOVÝ KATALOG VZP - ZP'!A107</f>
        <v>102</v>
      </c>
      <c r="B103" t="str">
        <f>IF(LEN('ÚHRADOVÝ KATALOG VZP - ZP'!B107)=0,"",'ÚHRADOVÝ KATALOG VZP - ZP'!B107)</f>
        <v/>
      </c>
      <c r="C103" t="str">
        <f>IF(LEN('ÚHRADOVÝ KATALOG VZP - ZP'!C107)=0,"",'ÚHRADOVÝ KATALOG VZP - ZP'!C107)</f>
        <v/>
      </c>
      <c r="D103" t="str">
        <f>IF(LEN('ÚHRADOVÝ KATALOG VZP - ZP'!D107)=0,"",'ÚHRADOVÝ KATALOG VZP - ZP'!D107)</f>
        <v/>
      </c>
      <c r="E103">
        <f>LEN('ÚHRADOVÝ KATALOG VZP - ZP'!C107)</f>
        <v>0</v>
      </c>
      <c r="F103">
        <f>LEN('ÚHRADOVÝ KATALOG VZP - ZP'!D107)</f>
        <v>0</v>
      </c>
    </row>
    <row r="104" spans="1:6" x14ac:dyDescent="0.2">
      <c r="A104">
        <f>'ÚHRADOVÝ KATALOG VZP - ZP'!A108</f>
        <v>103</v>
      </c>
      <c r="B104" t="str">
        <f>IF(LEN('ÚHRADOVÝ KATALOG VZP - ZP'!B108)=0,"",'ÚHRADOVÝ KATALOG VZP - ZP'!B108)</f>
        <v/>
      </c>
      <c r="C104" t="str">
        <f>IF(LEN('ÚHRADOVÝ KATALOG VZP - ZP'!C108)=0,"",'ÚHRADOVÝ KATALOG VZP - ZP'!C108)</f>
        <v/>
      </c>
      <c r="D104" t="str">
        <f>IF(LEN('ÚHRADOVÝ KATALOG VZP - ZP'!D108)=0,"",'ÚHRADOVÝ KATALOG VZP - ZP'!D108)</f>
        <v/>
      </c>
      <c r="E104">
        <f>LEN('ÚHRADOVÝ KATALOG VZP - ZP'!C108)</f>
        <v>0</v>
      </c>
      <c r="F104">
        <f>LEN('ÚHRADOVÝ KATALOG VZP - ZP'!D108)</f>
        <v>0</v>
      </c>
    </row>
    <row r="105" spans="1:6" x14ac:dyDescent="0.2">
      <c r="A105">
        <f>'ÚHRADOVÝ KATALOG VZP - ZP'!A109</f>
        <v>104</v>
      </c>
      <c r="B105" t="str">
        <f>IF(LEN('ÚHRADOVÝ KATALOG VZP - ZP'!B109)=0,"",'ÚHRADOVÝ KATALOG VZP - ZP'!B109)</f>
        <v/>
      </c>
      <c r="C105" t="str">
        <f>IF(LEN('ÚHRADOVÝ KATALOG VZP - ZP'!C109)=0,"",'ÚHRADOVÝ KATALOG VZP - ZP'!C109)</f>
        <v/>
      </c>
      <c r="D105" t="str">
        <f>IF(LEN('ÚHRADOVÝ KATALOG VZP - ZP'!D109)=0,"",'ÚHRADOVÝ KATALOG VZP - ZP'!D109)</f>
        <v/>
      </c>
      <c r="E105">
        <f>LEN('ÚHRADOVÝ KATALOG VZP - ZP'!C109)</f>
        <v>0</v>
      </c>
      <c r="F105">
        <f>LEN('ÚHRADOVÝ KATALOG VZP - ZP'!D109)</f>
        <v>0</v>
      </c>
    </row>
    <row r="106" spans="1:6" x14ac:dyDescent="0.2">
      <c r="A106">
        <f>'ÚHRADOVÝ KATALOG VZP - ZP'!A110</f>
        <v>105</v>
      </c>
      <c r="B106" t="str">
        <f>IF(LEN('ÚHRADOVÝ KATALOG VZP - ZP'!B110)=0,"",'ÚHRADOVÝ KATALOG VZP - ZP'!B110)</f>
        <v/>
      </c>
      <c r="C106" t="str">
        <f>IF(LEN('ÚHRADOVÝ KATALOG VZP - ZP'!C110)=0,"",'ÚHRADOVÝ KATALOG VZP - ZP'!C110)</f>
        <v/>
      </c>
      <c r="D106" t="str">
        <f>IF(LEN('ÚHRADOVÝ KATALOG VZP - ZP'!D110)=0,"",'ÚHRADOVÝ KATALOG VZP - ZP'!D110)</f>
        <v/>
      </c>
      <c r="E106">
        <f>LEN('ÚHRADOVÝ KATALOG VZP - ZP'!C110)</f>
        <v>0</v>
      </c>
      <c r="F106">
        <f>LEN('ÚHRADOVÝ KATALOG VZP - ZP'!D110)</f>
        <v>0</v>
      </c>
    </row>
    <row r="107" spans="1:6" x14ac:dyDescent="0.2">
      <c r="A107">
        <f>'ÚHRADOVÝ KATALOG VZP - ZP'!A111</f>
        <v>106</v>
      </c>
      <c r="B107" t="str">
        <f>IF(LEN('ÚHRADOVÝ KATALOG VZP - ZP'!B111)=0,"",'ÚHRADOVÝ KATALOG VZP - ZP'!B111)</f>
        <v/>
      </c>
      <c r="C107" t="str">
        <f>IF(LEN('ÚHRADOVÝ KATALOG VZP - ZP'!C111)=0,"",'ÚHRADOVÝ KATALOG VZP - ZP'!C111)</f>
        <v/>
      </c>
      <c r="D107" t="str">
        <f>IF(LEN('ÚHRADOVÝ KATALOG VZP - ZP'!D111)=0,"",'ÚHRADOVÝ KATALOG VZP - ZP'!D111)</f>
        <v/>
      </c>
      <c r="E107">
        <f>LEN('ÚHRADOVÝ KATALOG VZP - ZP'!C111)</f>
        <v>0</v>
      </c>
      <c r="F107">
        <f>LEN('ÚHRADOVÝ KATALOG VZP - ZP'!D111)</f>
        <v>0</v>
      </c>
    </row>
    <row r="108" spans="1:6" x14ac:dyDescent="0.2">
      <c r="A108">
        <f>'ÚHRADOVÝ KATALOG VZP - ZP'!A112</f>
        <v>107</v>
      </c>
      <c r="B108" t="str">
        <f>IF(LEN('ÚHRADOVÝ KATALOG VZP - ZP'!B112)=0,"",'ÚHRADOVÝ KATALOG VZP - ZP'!B112)</f>
        <v/>
      </c>
      <c r="C108" t="str">
        <f>IF(LEN('ÚHRADOVÝ KATALOG VZP - ZP'!C112)=0,"",'ÚHRADOVÝ KATALOG VZP - ZP'!C112)</f>
        <v/>
      </c>
      <c r="D108" t="str">
        <f>IF(LEN('ÚHRADOVÝ KATALOG VZP - ZP'!D112)=0,"",'ÚHRADOVÝ KATALOG VZP - ZP'!D112)</f>
        <v/>
      </c>
      <c r="E108">
        <f>LEN('ÚHRADOVÝ KATALOG VZP - ZP'!C112)</f>
        <v>0</v>
      </c>
      <c r="F108">
        <f>LEN('ÚHRADOVÝ KATALOG VZP - ZP'!D112)</f>
        <v>0</v>
      </c>
    </row>
    <row r="109" spans="1:6" x14ac:dyDescent="0.2">
      <c r="A109">
        <f>'ÚHRADOVÝ KATALOG VZP - ZP'!A113</f>
        <v>108</v>
      </c>
      <c r="B109" t="str">
        <f>IF(LEN('ÚHRADOVÝ KATALOG VZP - ZP'!B113)=0,"",'ÚHRADOVÝ KATALOG VZP - ZP'!B113)</f>
        <v/>
      </c>
      <c r="C109" t="str">
        <f>IF(LEN('ÚHRADOVÝ KATALOG VZP - ZP'!C113)=0,"",'ÚHRADOVÝ KATALOG VZP - ZP'!C113)</f>
        <v/>
      </c>
      <c r="D109" t="str">
        <f>IF(LEN('ÚHRADOVÝ KATALOG VZP - ZP'!D113)=0,"",'ÚHRADOVÝ KATALOG VZP - ZP'!D113)</f>
        <v/>
      </c>
      <c r="E109">
        <f>LEN('ÚHRADOVÝ KATALOG VZP - ZP'!C113)</f>
        <v>0</v>
      </c>
      <c r="F109">
        <f>LEN('ÚHRADOVÝ KATALOG VZP - ZP'!D113)</f>
        <v>0</v>
      </c>
    </row>
    <row r="110" spans="1:6" x14ac:dyDescent="0.2">
      <c r="A110">
        <f>'ÚHRADOVÝ KATALOG VZP - ZP'!A114</f>
        <v>109</v>
      </c>
      <c r="B110" t="str">
        <f>IF(LEN('ÚHRADOVÝ KATALOG VZP - ZP'!B114)=0,"",'ÚHRADOVÝ KATALOG VZP - ZP'!B114)</f>
        <v/>
      </c>
      <c r="C110" t="str">
        <f>IF(LEN('ÚHRADOVÝ KATALOG VZP - ZP'!C114)=0,"",'ÚHRADOVÝ KATALOG VZP - ZP'!C114)</f>
        <v/>
      </c>
      <c r="D110" t="str">
        <f>IF(LEN('ÚHRADOVÝ KATALOG VZP - ZP'!D114)=0,"",'ÚHRADOVÝ KATALOG VZP - ZP'!D114)</f>
        <v/>
      </c>
      <c r="E110">
        <f>LEN('ÚHRADOVÝ KATALOG VZP - ZP'!C114)</f>
        <v>0</v>
      </c>
      <c r="F110">
        <f>LEN('ÚHRADOVÝ KATALOG VZP - ZP'!D114)</f>
        <v>0</v>
      </c>
    </row>
    <row r="111" spans="1:6" x14ac:dyDescent="0.2">
      <c r="A111">
        <f>'ÚHRADOVÝ KATALOG VZP - ZP'!A115</f>
        <v>110</v>
      </c>
      <c r="B111" t="str">
        <f>IF(LEN('ÚHRADOVÝ KATALOG VZP - ZP'!B115)=0,"",'ÚHRADOVÝ KATALOG VZP - ZP'!B115)</f>
        <v/>
      </c>
      <c r="C111" t="str">
        <f>IF(LEN('ÚHRADOVÝ KATALOG VZP - ZP'!C115)=0,"",'ÚHRADOVÝ KATALOG VZP - ZP'!C115)</f>
        <v/>
      </c>
      <c r="D111" t="str">
        <f>IF(LEN('ÚHRADOVÝ KATALOG VZP - ZP'!D115)=0,"",'ÚHRADOVÝ KATALOG VZP - ZP'!D115)</f>
        <v/>
      </c>
      <c r="E111">
        <f>LEN('ÚHRADOVÝ KATALOG VZP - ZP'!C115)</f>
        <v>0</v>
      </c>
      <c r="F111">
        <f>LEN('ÚHRADOVÝ KATALOG VZP - ZP'!D115)</f>
        <v>0</v>
      </c>
    </row>
    <row r="112" spans="1:6" x14ac:dyDescent="0.2">
      <c r="A112">
        <f>'ÚHRADOVÝ KATALOG VZP - ZP'!A116</f>
        <v>111</v>
      </c>
      <c r="B112" t="str">
        <f>IF(LEN('ÚHRADOVÝ KATALOG VZP - ZP'!B116)=0,"",'ÚHRADOVÝ KATALOG VZP - ZP'!B116)</f>
        <v/>
      </c>
      <c r="C112" t="str">
        <f>IF(LEN('ÚHRADOVÝ KATALOG VZP - ZP'!C116)=0,"",'ÚHRADOVÝ KATALOG VZP - ZP'!C116)</f>
        <v/>
      </c>
      <c r="D112" t="str">
        <f>IF(LEN('ÚHRADOVÝ KATALOG VZP - ZP'!D116)=0,"",'ÚHRADOVÝ KATALOG VZP - ZP'!D116)</f>
        <v/>
      </c>
      <c r="E112">
        <f>LEN('ÚHRADOVÝ KATALOG VZP - ZP'!C116)</f>
        <v>0</v>
      </c>
      <c r="F112">
        <f>LEN('ÚHRADOVÝ KATALOG VZP - ZP'!D116)</f>
        <v>0</v>
      </c>
    </row>
    <row r="113" spans="1:6" x14ac:dyDescent="0.2">
      <c r="A113">
        <f>'ÚHRADOVÝ KATALOG VZP - ZP'!A117</f>
        <v>112</v>
      </c>
      <c r="B113" t="str">
        <f>IF(LEN('ÚHRADOVÝ KATALOG VZP - ZP'!B117)=0,"",'ÚHRADOVÝ KATALOG VZP - ZP'!B117)</f>
        <v/>
      </c>
      <c r="C113" t="str">
        <f>IF(LEN('ÚHRADOVÝ KATALOG VZP - ZP'!C117)=0,"",'ÚHRADOVÝ KATALOG VZP - ZP'!C117)</f>
        <v/>
      </c>
      <c r="D113" t="str">
        <f>IF(LEN('ÚHRADOVÝ KATALOG VZP - ZP'!D117)=0,"",'ÚHRADOVÝ KATALOG VZP - ZP'!D117)</f>
        <v/>
      </c>
      <c r="E113">
        <f>LEN('ÚHRADOVÝ KATALOG VZP - ZP'!C117)</f>
        <v>0</v>
      </c>
      <c r="F113">
        <f>LEN('ÚHRADOVÝ KATALOG VZP - ZP'!D117)</f>
        <v>0</v>
      </c>
    </row>
    <row r="114" spans="1:6" x14ac:dyDescent="0.2">
      <c r="A114">
        <f>'ÚHRADOVÝ KATALOG VZP - ZP'!A118</f>
        <v>113</v>
      </c>
      <c r="B114" t="str">
        <f>IF(LEN('ÚHRADOVÝ KATALOG VZP - ZP'!B118)=0,"",'ÚHRADOVÝ KATALOG VZP - ZP'!B118)</f>
        <v/>
      </c>
      <c r="C114" t="str">
        <f>IF(LEN('ÚHRADOVÝ KATALOG VZP - ZP'!C118)=0,"",'ÚHRADOVÝ KATALOG VZP - ZP'!C118)</f>
        <v/>
      </c>
      <c r="D114" t="str">
        <f>IF(LEN('ÚHRADOVÝ KATALOG VZP - ZP'!D118)=0,"",'ÚHRADOVÝ KATALOG VZP - ZP'!D118)</f>
        <v/>
      </c>
      <c r="E114">
        <f>LEN('ÚHRADOVÝ KATALOG VZP - ZP'!C118)</f>
        <v>0</v>
      </c>
      <c r="F114">
        <f>LEN('ÚHRADOVÝ KATALOG VZP - ZP'!D118)</f>
        <v>0</v>
      </c>
    </row>
    <row r="115" spans="1:6" x14ac:dyDescent="0.2">
      <c r="A115">
        <f>'ÚHRADOVÝ KATALOG VZP - ZP'!A119</f>
        <v>114</v>
      </c>
      <c r="B115" t="str">
        <f>IF(LEN('ÚHRADOVÝ KATALOG VZP - ZP'!B119)=0,"",'ÚHRADOVÝ KATALOG VZP - ZP'!B119)</f>
        <v/>
      </c>
      <c r="C115" t="str">
        <f>IF(LEN('ÚHRADOVÝ KATALOG VZP - ZP'!C119)=0,"",'ÚHRADOVÝ KATALOG VZP - ZP'!C119)</f>
        <v/>
      </c>
      <c r="D115" t="str">
        <f>IF(LEN('ÚHRADOVÝ KATALOG VZP - ZP'!D119)=0,"",'ÚHRADOVÝ KATALOG VZP - ZP'!D119)</f>
        <v/>
      </c>
      <c r="E115">
        <f>LEN('ÚHRADOVÝ KATALOG VZP - ZP'!C119)</f>
        <v>0</v>
      </c>
      <c r="F115">
        <f>LEN('ÚHRADOVÝ KATALOG VZP - ZP'!D119)</f>
        <v>0</v>
      </c>
    </row>
    <row r="116" spans="1:6" x14ac:dyDescent="0.2">
      <c r="A116">
        <f>'ÚHRADOVÝ KATALOG VZP - ZP'!A120</f>
        <v>115</v>
      </c>
      <c r="B116" t="str">
        <f>IF(LEN('ÚHRADOVÝ KATALOG VZP - ZP'!B120)=0,"",'ÚHRADOVÝ KATALOG VZP - ZP'!B120)</f>
        <v/>
      </c>
      <c r="C116" t="str">
        <f>IF(LEN('ÚHRADOVÝ KATALOG VZP - ZP'!C120)=0,"",'ÚHRADOVÝ KATALOG VZP - ZP'!C120)</f>
        <v/>
      </c>
      <c r="D116" t="str">
        <f>IF(LEN('ÚHRADOVÝ KATALOG VZP - ZP'!D120)=0,"",'ÚHRADOVÝ KATALOG VZP - ZP'!D120)</f>
        <v/>
      </c>
      <c r="E116">
        <f>LEN('ÚHRADOVÝ KATALOG VZP - ZP'!C120)</f>
        <v>0</v>
      </c>
      <c r="F116">
        <f>LEN('ÚHRADOVÝ KATALOG VZP - ZP'!D120)</f>
        <v>0</v>
      </c>
    </row>
    <row r="117" spans="1:6" x14ac:dyDescent="0.2">
      <c r="A117">
        <f>'ÚHRADOVÝ KATALOG VZP - ZP'!A121</f>
        <v>116</v>
      </c>
      <c r="B117" t="str">
        <f>IF(LEN('ÚHRADOVÝ KATALOG VZP - ZP'!B121)=0,"",'ÚHRADOVÝ KATALOG VZP - ZP'!B121)</f>
        <v/>
      </c>
      <c r="C117" t="str">
        <f>IF(LEN('ÚHRADOVÝ KATALOG VZP - ZP'!C121)=0,"",'ÚHRADOVÝ KATALOG VZP - ZP'!C121)</f>
        <v/>
      </c>
      <c r="D117" t="str">
        <f>IF(LEN('ÚHRADOVÝ KATALOG VZP - ZP'!D121)=0,"",'ÚHRADOVÝ KATALOG VZP - ZP'!D121)</f>
        <v/>
      </c>
      <c r="E117">
        <f>LEN('ÚHRADOVÝ KATALOG VZP - ZP'!C121)</f>
        <v>0</v>
      </c>
      <c r="F117">
        <f>LEN('ÚHRADOVÝ KATALOG VZP - ZP'!D121)</f>
        <v>0</v>
      </c>
    </row>
    <row r="118" spans="1:6" x14ac:dyDescent="0.2">
      <c r="A118">
        <f>'ÚHRADOVÝ KATALOG VZP - ZP'!A122</f>
        <v>117</v>
      </c>
      <c r="B118" t="str">
        <f>IF(LEN('ÚHRADOVÝ KATALOG VZP - ZP'!B122)=0,"",'ÚHRADOVÝ KATALOG VZP - ZP'!B122)</f>
        <v/>
      </c>
      <c r="C118" t="str">
        <f>IF(LEN('ÚHRADOVÝ KATALOG VZP - ZP'!C122)=0,"",'ÚHRADOVÝ KATALOG VZP - ZP'!C122)</f>
        <v/>
      </c>
      <c r="D118" t="str">
        <f>IF(LEN('ÚHRADOVÝ KATALOG VZP - ZP'!D122)=0,"",'ÚHRADOVÝ KATALOG VZP - ZP'!D122)</f>
        <v/>
      </c>
      <c r="E118">
        <f>LEN('ÚHRADOVÝ KATALOG VZP - ZP'!C122)</f>
        <v>0</v>
      </c>
      <c r="F118">
        <f>LEN('ÚHRADOVÝ KATALOG VZP - ZP'!D122)</f>
        <v>0</v>
      </c>
    </row>
    <row r="119" spans="1:6" x14ac:dyDescent="0.2">
      <c r="A119">
        <f>'ÚHRADOVÝ KATALOG VZP - ZP'!A123</f>
        <v>118</v>
      </c>
      <c r="B119" t="str">
        <f>IF(LEN('ÚHRADOVÝ KATALOG VZP - ZP'!B123)=0,"",'ÚHRADOVÝ KATALOG VZP - ZP'!B123)</f>
        <v/>
      </c>
      <c r="C119" t="str">
        <f>IF(LEN('ÚHRADOVÝ KATALOG VZP - ZP'!C123)=0,"",'ÚHRADOVÝ KATALOG VZP - ZP'!C123)</f>
        <v/>
      </c>
      <c r="D119" t="str">
        <f>IF(LEN('ÚHRADOVÝ KATALOG VZP - ZP'!D123)=0,"",'ÚHRADOVÝ KATALOG VZP - ZP'!D123)</f>
        <v/>
      </c>
      <c r="E119">
        <f>LEN('ÚHRADOVÝ KATALOG VZP - ZP'!C123)</f>
        <v>0</v>
      </c>
      <c r="F119">
        <f>LEN('ÚHRADOVÝ KATALOG VZP - ZP'!D123)</f>
        <v>0</v>
      </c>
    </row>
    <row r="120" spans="1:6" x14ac:dyDescent="0.2">
      <c r="A120">
        <f>'ÚHRADOVÝ KATALOG VZP - ZP'!A124</f>
        <v>119</v>
      </c>
      <c r="B120" t="str">
        <f>IF(LEN('ÚHRADOVÝ KATALOG VZP - ZP'!B124)=0,"",'ÚHRADOVÝ KATALOG VZP - ZP'!B124)</f>
        <v/>
      </c>
      <c r="C120" t="str">
        <f>IF(LEN('ÚHRADOVÝ KATALOG VZP - ZP'!C124)=0,"",'ÚHRADOVÝ KATALOG VZP - ZP'!C124)</f>
        <v/>
      </c>
      <c r="D120" t="str">
        <f>IF(LEN('ÚHRADOVÝ KATALOG VZP - ZP'!D124)=0,"",'ÚHRADOVÝ KATALOG VZP - ZP'!D124)</f>
        <v/>
      </c>
      <c r="E120">
        <f>LEN('ÚHRADOVÝ KATALOG VZP - ZP'!C124)</f>
        <v>0</v>
      </c>
      <c r="F120">
        <f>LEN('ÚHRADOVÝ KATALOG VZP - ZP'!D124)</f>
        <v>0</v>
      </c>
    </row>
    <row r="121" spans="1:6" x14ac:dyDescent="0.2">
      <c r="A121">
        <f>'ÚHRADOVÝ KATALOG VZP - ZP'!A125</f>
        <v>120</v>
      </c>
      <c r="B121" t="str">
        <f>IF(LEN('ÚHRADOVÝ KATALOG VZP - ZP'!B125)=0,"",'ÚHRADOVÝ KATALOG VZP - ZP'!B125)</f>
        <v/>
      </c>
      <c r="C121" t="str">
        <f>IF(LEN('ÚHRADOVÝ KATALOG VZP - ZP'!C125)=0,"",'ÚHRADOVÝ KATALOG VZP - ZP'!C125)</f>
        <v/>
      </c>
      <c r="D121" t="str">
        <f>IF(LEN('ÚHRADOVÝ KATALOG VZP - ZP'!D125)=0,"",'ÚHRADOVÝ KATALOG VZP - ZP'!D125)</f>
        <v/>
      </c>
      <c r="E121">
        <f>LEN('ÚHRADOVÝ KATALOG VZP - ZP'!C125)</f>
        <v>0</v>
      </c>
      <c r="F121">
        <f>LEN('ÚHRADOVÝ KATALOG VZP - ZP'!D125)</f>
        <v>0</v>
      </c>
    </row>
    <row r="122" spans="1:6" x14ac:dyDescent="0.2">
      <c r="A122">
        <f>'ÚHRADOVÝ KATALOG VZP - ZP'!A126</f>
        <v>121</v>
      </c>
      <c r="B122" t="str">
        <f>IF(LEN('ÚHRADOVÝ KATALOG VZP - ZP'!B126)=0,"",'ÚHRADOVÝ KATALOG VZP - ZP'!B126)</f>
        <v/>
      </c>
      <c r="C122" t="str">
        <f>IF(LEN('ÚHRADOVÝ KATALOG VZP - ZP'!C126)=0,"",'ÚHRADOVÝ KATALOG VZP - ZP'!C126)</f>
        <v/>
      </c>
      <c r="D122" t="str">
        <f>IF(LEN('ÚHRADOVÝ KATALOG VZP - ZP'!D126)=0,"",'ÚHRADOVÝ KATALOG VZP - ZP'!D126)</f>
        <v/>
      </c>
      <c r="E122">
        <f>LEN('ÚHRADOVÝ KATALOG VZP - ZP'!C126)</f>
        <v>0</v>
      </c>
      <c r="F122">
        <f>LEN('ÚHRADOVÝ KATALOG VZP - ZP'!D126)</f>
        <v>0</v>
      </c>
    </row>
    <row r="123" spans="1:6" x14ac:dyDescent="0.2">
      <c r="A123">
        <f>'ÚHRADOVÝ KATALOG VZP - ZP'!A127</f>
        <v>122</v>
      </c>
      <c r="B123" t="str">
        <f>IF(LEN('ÚHRADOVÝ KATALOG VZP - ZP'!B127)=0,"",'ÚHRADOVÝ KATALOG VZP - ZP'!B127)</f>
        <v/>
      </c>
      <c r="C123" t="str">
        <f>IF(LEN('ÚHRADOVÝ KATALOG VZP - ZP'!C127)=0,"",'ÚHRADOVÝ KATALOG VZP - ZP'!C127)</f>
        <v/>
      </c>
      <c r="D123" t="str">
        <f>IF(LEN('ÚHRADOVÝ KATALOG VZP - ZP'!D127)=0,"",'ÚHRADOVÝ KATALOG VZP - ZP'!D127)</f>
        <v/>
      </c>
      <c r="E123">
        <f>LEN('ÚHRADOVÝ KATALOG VZP - ZP'!C127)</f>
        <v>0</v>
      </c>
      <c r="F123">
        <f>LEN('ÚHRADOVÝ KATALOG VZP - ZP'!D127)</f>
        <v>0</v>
      </c>
    </row>
    <row r="124" spans="1:6" x14ac:dyDescent="0.2">
      <c r="A124">
        <f>'ÚHRADOVÝ KATALOG VZP - ZP'!A128</f>
        <v>123</v>
      </c>
      <c r="B124" t="str">
        <f>IF(LEN('ÚHRADOVÝ KATALOG VZP - ZP'!B128)=0,"",'ÚHRADOVÝ KATALOG VZP - ZP'!B128)</f>
        <v/>
      </c>
      <c r="C124" t="str">
        <f>IF(LEN('ÚHRADOVÝ KATALOG VZP - ZP'!C128)=0,"",'ÚHRADOVÝ KATALOG VZP - ZP'!C128)</f>
        <v/>
      </c>
      <c r="D124" t="str">
        <f>IF(LEN('ÚHRADOVÝ KATALOG VZP - ZP'!D128)=0,"",'ÚHRADOVÝ KATALOG VZP - ZP'!D128)</f>
        <v/>
      </c>
      <c r="E124">
        <f>LEN('ÚHRADOVÝ KATALOG VZP - ZP'!C128)</f>
        <v>0</v>
      </c>
      <c r="F124">
        <f>LEN('ÚHRADOVÝ KATALOG VZP - ZP'!D128)</f>
        <v>0</v>
      </c>
    </row>
    <row r="125" spans="1:6" x14ac:dyDescent="0.2">
      <c r="A125">
        <f>'ÚHRADOVÝ KATALOG VZP - ZP'!A129</f>
        <v>124</v>
      </c>
      <c r="B125" t="str">
        <f>IF(LEN('ÚHRADOVÝ KATALOG VZP - ZP'!B129)=0,"",'ÚHRADOVÝ KATALOG VZP - ZP'!B129)</f>
        <v/>
      </c>
      <c r="C125" t="str">
        <f>IF(LEN('ÚHRADOVÝ KATALOG VZP - ZP'!C129)=0,"",'ÚHRADOVÝ KATALOG VZP - ZP'!C129)</f>
        <v/>
      </c>
      <c r="D125" t="str">
        <f>IF(LEN('ÚHRADOVÝ KATALOG VZP - ZP'!D129)=0,"",'ÚHRADOVÝ KATALOG VZP - ZP'!D129)</f>
        <v/>
      </c>
      <c r="E125">
        <f>LEN('ÚHRADOVÝ KATALOG VZP - ZP'!C129)</f>
        <v>0</v>
      </c>
      <c r="F125">
        <f>LEN('ÚHRADOVÝ KATALOG VZP - ZP'!D129)</f>
        <v>0</v>
      </c>
    </row>
    <row r="126" spans="1:6" x14ac:dyDescent="0.2">
      <c r="A126">
        <f>'ÚHRADOVÝ KATALOG VZP - ZP'!A130</f>
        <v>125</v>
      </c>
      <c r="B126" t="str">
        <f>IF(LEN('ÚHRADOVÝ KATALOG VZP - ZP'!B130)=0,"",'ÚHRADOVÝ KATALOG VZP - ZP'!B130)</f>
        <v/>
      </c>
      <c r="C126" t="str">
        <f>IF(LEN('ÚHRADOVÝ KATALOG VZP - ZP'!C130)=0,"",'ÚHRADOVÝ KATALOG VZP - ZP'!C130)</f>
        <v/>
      </c>
      <c r="D126" t="str">
        <f>IF(LEN('ÚHRADOVÝ KATALOG VZP - ZP'!D130)=0,"",'ÚHRADOVÝ KATALOG VZP - ZP'!D130)</f>
        <v/>
      </c>
      <c r="E126">
        <f>LEN('ÚHRADOVÝ KATALOG VZP - ZP'!C130)</f>
        <v>0</v>
      </c>
      <c r="F126">
        <f>LEN('ÚHRADOVÝ KATALOG VZP - ZP'!D130)</f>
        <v>0</v>
      </c>
    </row>
    <row r="127" spans="1:6" x14ac:dyDescent="0.2">
      <c r="A127">
        <f>'ÚHRADOVÝ KATALOG VZP - ZP'!A131</f>
        <v>126</v>
      </c>
      <c r="B127" t="str">
        <f>IF(LEN('ÚHRADOVÝ KATALOG VZP - ZP'!B131)=0,"",'ÚHRADOVÝ KATALOG VZP - ZP'!B131)</f>
        <v/>
      </c>
      <c r="C127" t="str">
        <f>IF(LEN('ÚHRADOVÝ KATALOG VZP - ZP'!C131)=0,"",'ÚHRADOVÝ KATALOG VZP - ZP'!C131)</f>
        <v/>
      </c>
      <c r="D127" t="str">
        <f>IF(LEN('ÚHRADOVÝ KATALOG VZP - ZP'!D131)=0,"",'ÚHRADOVÝ KATALOG VZP - ZP'!D131)</f>
        <v/>
      </c>
      <c r="E127">
        <f>LEN('ÚHRADOVÝ KATALOG VZP - ZP'!C131)</f>
        <v>0</v>
      </c>
      <c r="F127">
        <f>LEN('ÚHRADOVÝ KATALOG VZP - ZP'!D131)</f>
        <v>0</v>
      </c>
    </row>
    <row r="128" spans="1:6" x14ac:dyDescent="0.2">
      <c r="A128">
        <f>'ÚHRADOVÝ KATALOG VZP - ZP'!A132</f>
        <v>127</v>
      </c>
      <c r="B128" t="str">
        <f>IF(LEN('ÚHRADOVÝ KATALOG VZP - ZP'!B132)=0,"",'ÚHRADOVÝ KATALOG VZP - ZP'!B132)</f>
        <v/>
      </c>
      <c r="C128" t="str">
        <f>IF(LEN('ÚHRADOVÝ KATALOG VZP - ZP'!C132)=0,"",'ÚHRADOVÝ KATALOG VZP - ZP'!C132)</f>
        <v/>
      </c>
      <c r="D128" t="str">
        <f>IF(LEN('ÚHRADOVÝ KATALOG VZP - ZP'!D132)=0,"",'ÚHRADOVÝ KATALOG VZP - ZP'!D132)</f>
        <v/>
      </c>
      <c r="E128">
        <f>LEN('ÚHRADOVÝ KATALOG VZP - ZP'!C132)</f>
        <v>0</v>
      </c>
      <c r="F128">
        <f>LEN('ÚHRADOVÝ KATALOG VZP - ZP'!D132)</f>
        <v>0</v>
      </c>
    </row>
    <row r="129" spans="1:6" x14ac:dyDescent="0.2">
      <c r="A129">
        <f>'ÚHRADOVÝ KATALOG VZP - ZP'!A133</f>
        <v>128</v>
      </c>
      <c r="B129" t="str">
        <f>IF(LEN('ÚHRADOVÝ KATALOG VZP - ZP'!B133)=0,"",'ÚHRADOVÝ KATALOG VZP - ZP'!B133)</f>
        <v/>
      </c>
      <c r="C129" t="str">
        <f>IF(LEN('ÚHRADOVÝ KATALOG VZP - ZP'!C133)=0,"",'ÚHRADOVÝ KATALOG VZP - ZP'!C133)</f>
        <v/>
      </c>
      <c r="D129" t="str">
        <f>IF(LEN('ÚHRADOVÝ KATALOG VZP - ZP'!D133)=0,"",'ÚHRADOVÝ KATALOG VZP - ZP'!D133)</f>
        <v/>
      </c>
      <c r="E129">
        <f>LEN('ÚHRADOVÝ KATALOG VZP - ZP'!C133)</f>
        <v>0</v>
      </c>
      <c r="F129">
        <f>LEN('ÚHRADOVÝ KATALOG VZP - ZP'!D133)</f>
        <v>0</v>
      </c>
    </row>
    <row r="130" spans="1:6" x14ac:dyDescent="0.2">
      <c r="A130">
        <f>'ÚHRADOVÝ KATALOG VZP - ZP'!A134</f>
        <v>129</v>
      </c>
      <c r="B130" t="str">
        <f>IF(LEN('ÚHRADOVÝ KATALOG VZP - ZP'!B134)=0,"",'ÚHRADOVÝ KATALOG VZP - ZP'!B134)</f>
        <v/>
      </c>
      <c r="C130" t="str">
        <f>IF(LEN('ÚHRADOVÝ KATALOG VZP - ZP'!C134)=0,"",'ÚHRADOVÝ KATALOG VZP - ZP'!C134)</f>
        <v/>
      </c>
      <c r="D130" t="str">
        <f>IF(LEN('ÚHRADOVÝ KATALOG VZP - ZP'!D134)=0,"",'ÚHRADOVÝ KATALOG VZP - ZP'!D134)</f>
        <v/>
      </c>
      <c r="E130">
        <f>LEN('ÚHRADOVÝ KATALOG VZP - ZP'!C134)</f>
        <v>0</v>
      </c>
      <c r="F130">
        <f>LEN('ÚHRADOVÝ KATALOG VZP - ZP'!D134)</f>
        <v>0</v>
      </c>
    </row>
    <row r="131" spans="1:6" x14ac:dyDescent="0.2">
      <c r="A131">
        <f>'ÚHRADOVÝ KATALOG VZP - ZP'!A135</f>
        <v>130</v>
      </c>
      <c r="B131" t="str">
        <f>IF(LEN('ÚHRADOVÝ KATALOG VZP - ZP'!B135)=0,"",'ÚHRADOVÝ KATALOG VZP - ZP'!B135)</f>
        <v/>
      </c>
      <c r="C131" t="str">
        <f>IF(LEN('ÚHRADOVÝ KATALOG VZP - ZP'!C135)=0,"",'ÚHRADOVÝ KATALOG VZP - ZP'!C135)</f>
        <v/>
      </c>
      <c r="D131" t="str">
        <f>IF(LEN('ÚHRADOVÝ KATALOG VZP - ZP'!D135)=0,"",'ÚHRADOVÝ KATALOG VZP - ZP'!D135)</f>
        <v/>
      </c>
      <c r="E131">
        <f>LEN('ÚHRADOVÝ KATALOG VZP - ZP'!C135)</f>
        <v>0</v>
      </c>
      <c r="F131">
        <f>LEN('ÚHRADOVÝ KATALOG VZP - ZP'!D135)</f>
        <v>0</v>
      </c>
    </row>
    <row r="132" spans="1:6" x14ac:dyDescent="0.2">
      <c r="A132">
        <f>'ÚHRADOVÝ KATALOG VZP - ZP'!A136</f>
        <v>131</v>
      </c>
      <c r="B132" t="str">
        <f>IF(LEN('ÚHRADOVÝ KATALOG VZP - ZP'!B136)=0,"",'ÚHRADOVÝ KATALOG VZP - ZP'!B136)</f>
        <v/>
      </c>
      <c r="C132" t="str">
        <f>IF(LEN('ÚHRADOVÝ KATALOG VZP - ZP'!C136)=0,"",'ÚHRADOVÝ KATALOG VZP - ZP'!C136)</f>
        <v/>
      </c>
      <c r="D132" t="str">
        <f>IF(LEN('ÚHRADOVÝ KATALOG VZP - ZP'!D136)=0,"",'ÚHRADOVÝ KATALOG VZP - ZP'!D136)</f>
        <v/>
      </c>
      <c r="E132">
        <f>LEN('ÚHRADOVÝ KATALOG VZP - ZP'!C136)</f>
        <v>0</v>
      </c>
      <c r="F132">
        <f>LEN('ÚHRADOVÝ KATALOG VZP - ZP'!D136)</f>
        <v>0</v>
      </c>
    </row>
    <row r="133" spans="1:6" x14ac:dyDescent="0.2">
      <c r="A133">
        <f>'ÚHRADOVÝ KATALOG VZP - ZP'!A137</f>
        <v>132</v>
      </c>
      <c r="B133" t="str">
        <f>IF(LEN('ÚHRADOVÝ KATALOG VZP - ZP'!B137)=0,"",'ÚHRADOVÝ KATALOG VZP - ZP'!B137)</f>
        <v/>
      </c>
      <c r="C133" t="str">
        <f>IF(LEN('ÚHRADOVÝ KATALOG VZP - ZP'!C137)=0,"",'ÚHRADOVÝ KATALOG VZP - ZP'!C137)</f>
        <v/>
      </c>
      <c r="D133" t="str">
        <f>IF(LEN('ÚHRADOVÝ KATALOG VZP - ZP'!D137)=0,"",'ÚHRADOVÝ KATALOG VZP - ZP'!D137)</f>
        <v/>
      </c>
      <c r="E133">
        <f>LEN('ÚHRADOVÝ KATALOG VZP - ZP'!C137)</f>
        <v>0</v>
      </c>
      <c r="F133">
        <f>LEN('ÚHRADOVÝ KATALOG VZP - ZP'!D137)</f>
        <v>0</v>
      </c>
    </row>
    <row r="134" spans="1:6" x14ac:dyDescent="0.2">
      <c r="A134">
        <f>'ÚHRADOVÝ KATALOG VZP - ZP'!A138</f>
        <v>133</v>
      </c>
      <c r="B134" t="str">
        <f>IF(LEN('ÚHRADOVÝ KATALOG VZP - ZP'!B138)=0,"",'ÚHRADOVÝ KATALOG VZP - ZP'!B138)</f>
        <v/>
      </c>
      <c r="C134" t="str">
        <f>IF(LEN('ÚHRADOVÝ KATALOG VZP - ZP'!C138)=0,"",'ÚHRADOVÝ KATALOG VZP - ZP'!C138)</f>
        <v/>
      </c>
      <c r="D134" t="str">
        <f>IF(LEN('ÚHRADOVÝ KATALOG VZP - ZP'!D138)=0,"",'ÚHRADOVÝ KATALOG VZP - ZP'!D138)</f>
        <v/>
      </c>
      <c r="E134">
        <f>LEN('ÚHRADOVÝ KATALOG VZP - ZP'!C138)</f>
        <v>0</v>
      </c>
      <c r="F134">
        <f>LEN('ÚHRADOVÝ KATALOG VZP - ZP'!D138)</f>
        <v>0</v>
      </c>
    </row>
    <row r="135" spans="1:6" x14ac:dyDescent="0.2">
      <c r="A135">
        <f>'ÚHRADOVÝ KATALOG VZP - ZP'!A139</f>
        <v>134</v>
      </c>
      <c r="B135" t="str">
        <f>IF(LEN('ÚHRADOVÝ KATALOG VZP - ZP'!B139)=0,"",'ÚHRADOVÝ KATALOG VZP - ZP'!B139)</f>
        <v/>
      </c>
      <c r="C135" t="str">
        <f>IF(LEN('ÚHRADOVÝ KATALOG VZP - ZP'!C139)=0,"",'ÚHRADOVÝ KATALOG VZP - ZP'!C139)</f>
        <v/>
      </c>
      <c r="D135" t="str">
        <f>IF(LEN('ÚHRADOVÝ KATALOG VZP - ZP'!D139)=0,"",'ÚHRADOVÝ KATALOG VZP - ZP'!D139)</f>
        <v/>
      </c>
      <c r="E135">
        <f>LEN('ÚHRADOVÝ KATALOG VZP - ZP'!C139)</f>
        <v>0</v>
      </c>
      <c r="F135">
        <f>LEN('ÚHRADOVÝ KATALOG VZP - ZP'!D139)</f>
        <v>0</v>
      </c>
    </row>
    <row r="136" spans="1:6" x14ac:dyDescent="0.2">
      <c r="A136">
        <f>'ÚHRADOVÝ KATALOG VZP - ZP'!A140</f>
        <v>135</v>
      </c>
      <c r="B136" t="str">
        <f>IF(LEN('ÚHRADOVÝ KATALOG VZP - ZP'!B140)=0,"",'ÚHRADOVÝ KATALOG VZP - ZP'!B140)</f>
        <v/>
      </c>
      <c r="C136" t="str">
        <f>IF(LEN('ÚHRADOVÝ KATALOG VZP - ZP'!C140)=0,"",'ÚHRADOVÝ KATALOG VZP - ZP'!C140)</f>
        <v/>
      </c>
      <c r="D136" t="str">
        <f>IF(LEN('ÚHRADOVÝ KATALOG VZP - ZP'!D140)=0,"",'ÚHRADOVÝ KATALOG VZP - ZP'!D140)</f>
        <v/>
      </c>
      <c r="E136">
        <f>LEN('ÚHRADOVÝ KATALOG VZP - ZP'!C140)</f>
        <v>0</v>
      </c>
      <c r="F136">
        <f>LEN('ÚHRADOVÝ KATALOG VZP - ZP'!D140)</f>
        <v>0</v>
      </c>
    </row>
    <row r="137" spans="1:6" x14ac:dyDescent="0.2">
      <c r="A137">
        <f>'ÚHRADOVÝ KATALOG VZP - ZP'!A141</f>
        <v>136</v>
      </c>
      <c r="B137" t="str">
        <f>IF(LEN('ÚHRADOVÝ KATALOG VZP - ZP'!B141)=0,"",'ÚHRADOVÝ KATALOG VZP - ZP'!B141)</f>
        <v/>
      </c>
      <c r="C137" t="str">
        <f>IF(LEN('ÚHRADOVÝ KATALOG VZP - ZP'!C141)=0,"",'ÚHRADOVÝ KATALOG VZP - ZP'!C141)</f>
        <v/>
      </c>
      <c r="D137" t="str">
        <f>IF(LEN('ÚHRADOVÝ KATALOG VZP - ZP'!D141)=0,"",'ÚHRADOVÝ KATALOG VZP - ZP'!D141)</f>
        <v/>
      </c>
      <c r="E137">
        <f>LEN('ÚHRADOVÝ KATALOG VZP - ZP'!C141)</f>
        <v>0</v>
      </c>
      <c r="F137">
        <f>LEN('ÚHRADOVÝ KATALOG VZP - ZP'!D141)</f>
        <v>0</v>
      </c>
    </row>
    <row r="138" spans="1:6" x14ac:dyDescent="0.2">
      <c r="A138">
        <f>'ÚHRADOVÝ KATALOG VZP - ZP'!A142</f>
        <v>137</v>
      </c>
      <c r="B138" t="str">
        <f>IF(LEN('ÚHRADOVÝ KATALOG VZP - ZP'!B142)=0,"",'ÚHRADOVÝ KATALOG VZP - ZP'!B142)</f>
        <v/>
      </c>
      <c r="C138" t="str">
        <f>IF(LEN('ÚHRADOVÝ KATALOG VZP - ZP'!C142)=0,"",'ÚHRADOVÝ KATALOG VZP - ZP'!C142)</f>
        <v/>
      </c>
      <c r="D138" t="str">
        <f>IF(LEN('ÚHRADOVÝ KATALOG VZP - ZP'!D142)=0,"",'ÚHRADOVÝ KATALOG VZP - ZP'!D142)</f>
        <v/>
      </c>
      <c r="E138">
        <f>LEN('ÚHRADOVÝ KATALOG VZP - ZP'!C142)</f>
        <v>0</v>
      </c>
      <c r="F138">
        <f>LEN('ÚHRADOVÝ KATALOG VZP - ZP'!D142)</f>
        <v>0</v>
      </c>
    </row>
    <row r="139" spans="1:6" x14ac:dyDescent="0.2">
      <c r="A139">
        <f>'ÚHRADOVÝ KATALOG VZP - ZP'!A143</f>
        <v>138</v>
      </c>
      <c r="B139" t="str">
        <f>IF(LEN('ÚHRADOVÝ KATALOG VZP - ZP'!B143)=0,"",'ÚHRADOVÝ KATALOG VZP - ZP'!B143)</f>
        <v/>
      </c>
      <c r="C139" t="str">
        <f>IF(LEN('ÚHRADOVÝ KATALOG VZP - ZP'!C143)=0,"",'ÚHRADOVÝ KATALOG VZP - ZP'!C143)</f>
        <v/>
      </c>
      <c r="D139" t="str">
        <f>IF(LEN('ÚHRADOVÝ KATALOG VZP - ZP'!D143)=0,"",'ÚHRADOVÝ KATALOG VZP - ZP'!D143)</f>
        <v/>
      </c>
      <c r="E139">
        <f>LEN('ÚHRADOVÝ KATALOG VZP - ZP'!C143)</f>
        <v>0</v>
      </c>
      <c r="F139">
        <f>LEN('ÚHRADOVÝ KATALOG VZP - ZP'!D143)</f>
        <v>0</v>
      </c>
    </row>
    <row r="140" spans="1:6" x14ac:dyDescent="0.2">
      <c r="A140">
        <f>'ÚHRADOVÝ KATALOG VZP - ZP'!A144</f>
        <v>139</v>
      </c>
      <c r="B140" t="str">
        <f>IF(LEN('ÚHRADOVÝ KATALOG VZP - ZP'!B144)=0,"",'ÚHRADOVÝ KATALOG VZP - ZP'!B144)</f>
        <v/>
      </c>
      <c r="C140" t="str">
        <f>IF(LEN('ÚHRADOVÝ KATALOG VZP - ZP'!C144)=0,"",'ÚHRADOVÝ KATALOG VZP - ZP'!C144)</f>
        <v/>
      </c>
      <c r="D140" t="str">
        <f>IF(LEN('ÚHRADOVÝ KATALOG VZP - ZP'!D144)=0,"",'ÚHRADOVÝ KATALOG VZP - ZP'!D144)</f>
        <v/>
      </c>
      <c r="E140">
        <f>LEN('ÚHRADOVÝ KATALOG VZP - ZP'!C144)</f>
        <v>0</v>
      </c>
      <c r="F140">
        <f>LEN('ÚHRADOVÝ KATALOG VZP - ZP'!D144)</f>
        <v>0</v>
      </c>
    </row>
    <row r="141" spans="1:6" x14ac:dyDescent="0.2">
      <c r="A141">
        <f>'ÚHRADOVÝ KATALOG VZP - ZP'!A145</f>
        <v>140</v>
      </c>
      <c r="B141" t="str">
        <f>IF(LEN('ÚHRADOVÝ KATALOG VZP - ZP'!B145)=0,"",'ÚHRADOVÝ KATALOG VZP - ZP'!B145)</f>
        <v/>
      </c>
      <c r="C141" t="str">
        <f>IF(LEN('ÚHRADOVÝ KATALOG VZP - ZP'!C145)=0,"",'ÚHRADOVÝ KATALOG VZP - ZP'!C145)</f>
        <v/>
      </c>
      <c r="D141" t="str">
        <f>IF(LEN('ÚHRADOVÝ KATALOG VZP - ZP'!D145)=0,"",'ÚHRADOVÝ KATALOG VZP - ZP'!D145)</f>
        <v/>
      </c>
      <c r="E141">
        <f>LEN('ÚHRADOVÝ KATALOG VZP - ZP'!C145)</f>
        <v>0</v>
      </c>
      <c r="F141">
        <f>LEN('ÚHRADOVÝ KATALOG VZP - ZP'!D145)</f>
        <v>0</v>
      </c>
    </row>
    <row r="142" spans="1:6" x14ac:dyDescent="0.2">
      <c r="A142">
        <f>'ÚHRADOVÝ KATALOG VZP - ZP'!A146</f>
        <v>141</v>
      </c>
      <c r="B142" t="str">
        <f>IF(LEN('ÚHRADOVÝ KATALOG VZP - ZP'!B146)=0,"",'ÚHRADOVÝ KATALOG VZP - ZP'!B146)</f>
        <v/>
      </c>
      <c r="C142" t="str">
        <f>IF(LEN('ÚHRADOVÝ KATALOG VZP - ZP'!C146)=0,"",'ÚHRADOVÝ KATALOG VZP - ZP'!C146)</f>
        <v/>
      </c>
      <c r="D142" t="str">
        <f>IF(LEN('ÚHRADOVÝ KATALOG VZP - ZP'!D146)=0,"",'ÚHRADOVÝ KATALOG VZP - ZP'!D146)</f>
        <v/>
      </c>
      <c r="E142">
        <f>LEN('ÚHRADOVÝ KATALOG VZP - ZP'!C146)</f>
        <v>0</v>
      </c>
      <c r="F142">
        <f>LEN('ÚHRADOVÝ KATALOG VZP - ZP'!D146)</f>
        <v>0</v>
      </c>
    </row>
    <row r="143" spans="1:6" x14ac:dyDescent="0.2">
      <c r="A143">
        <f>'ÚHRADOVÝ KATALOG VZP - ZP'!A147</f>
        <v>142</v>
      </c>
      <c r="B143" t="str">
        <f>IF(LEN('ÚHRADOVÝ KATALOG VZP - ZP'!B147)=0,"",'ÚHRADOVÝ KATALOG VZP - ZP'!B147)</f>
        <v/>
      </c>
      <c r="C143" t="str">
        <f>IF(LEN('ÚHRADOVÝ KATALOG VZP - ZP'!C147)=0,"",'ÚHRADOVÝ KATALOG VZP - ZP'!C147)</f>
        <v/>
      </c>
      <c r="D143" t="str">
        <f>IF(LEN('ÚHRADOVÝ KATALOG VZP - ZP'!D147)=0,"",'ÚHRADOVÝ KATALOG VZP - ZP'!D147)</f>
        <v/>
      </c>
      <c r="E143">
        <f>LEN('ÚHRADOVÝ KATALOG VZP - ZP'!C147)</f>
        <v>0</v>
      </c>
      <c r="F143">
        <f>LEN('ÚHRADOVÝ KATALOG VZP - ZP'!D147)</f>
        <v>0</v>
      </c>
    </row>
    <row r="144" spans="1:6" x14ac:dyDescent="0.2">
      <c r="A144">
        <f>'ÚHRADOVÝ KATALOG VZP - ZP'!A148</f>
        <v>143</v>
      </c>
      <c r="B144" t="str">
        <f>IF(LEN('ÚHRADOVÝ KATALOG VZP - ZP'!B148)=0,"",'ÚHRADOVÝ KATALOG VZP - ZP'!B148)</f>
        <v/>
      </c>
      <c r="C144" t="str">
        <f>IF(LEN('ÚHRADOVÝ KATALOG VZP - ZP'!C148)=0,"",'ÚHRADOVÝ KATALOG VZP - ZP'!C148)</f>
        <v/>
      </c>
      <c r="D144" t="str">
        <f>IF(LEN('ÚHRADOVÝ KATALOG VZP - ZP'!D148)=0,"",'ÚHRADOVÝ KATALOG VZP - ZP'!D148)</f>
        <v/>
      </c>
      <c r="E144">
        <f>LEN('ÚHRADOVÝ KATALOG VZP - ZP'!C148)</f>
        <v>0</v>
      </c>
      <c r="F144">
        <f>LEN('ÚHRADOVÝ KATALOG VZP - ZP'!D148)</f>
        <v>0</v>
      </c>
    </row>
    <row r="145" spans="1:6" x14ac:dyDescent="0.2">
      <c r="A145">
        <f>'ÚHRADOVÝ KATALOG VZP - ZP'!A149</f>
        <v>144</v>
      </c>
      <c r="B145" t="str">
        <f>IF(LEN('ÚHRADOVÝ KATALOG VZP - ZP'!B149)=0,"",'ÚHRADOVÝ KATALOG VZP - ZP'!B149)</f>
        <v/>
      </c>
      <c r="C145" t="str">
        <f>IF(LEN('ÚHRADOVÝ KATALOG VZP - ZP'!C149)=0,"",'ÚHRADOVÝ KATALOG VZP - ZP'!C149)</f>
        <v/>
      </c>
      <c r="D145" t="str">
        <f>IF(LEN('ÚHRADOVÝ KATALOG VZP - ZP'!D149)=0,"",'ÚHRADOVÝ KATALOG VZP - ZP'!D149)</f>
        <v/>
      </c>
      <c r="E145">
        <f>LEN('ÚHRADOVÝ KATALOG VZP - ZP'!C149)</f>
        <v>0</v>
      </c>
      <c r="F145">
        <f>LEN('ÚHRADOVÝ KATALOG VZP - ZP'!D149)</f>
        <v>0</v>
      </c>
    </row>
    <row r="146" spans="1:6" x14ac:dyDescent="0.2">
      <c r="A146">
        <f>'ÚHRADOVÝ KATALOG VZP - ZP'!A150</f>
        <v>145</v>
      </c>
      <c r="B146" t="str">
        <f>IF(LEN('ÚHRADOVÝ KATALOG VZP - ZP'!B150)=0,"",'ÚHRADOVÝ KATALOG VZP - ZP'!B150)</f>
        <v/>
      </c>
      <c r="C146" t="str">
        <f>IF(LEN('ÚHRADOVÝ KATALOG VZP - ZP'!C150)=0,"",'ÚHRADOVÝ KATALOG VZP - ZP'!C150)</f>
        <v/>
      </c>
      <c r="D146" t="str">
        <f>IF(LEN('ÚHRADOVÝ KATALOG VZP - ZP'!D150)=0,"",'ÚHRADOVÝ KATALOG VZP - ZP'!D150)</f>
        <v/>
      </c>
      <c r="E146">
        <f>LEN('ÚHRADOVÝ KATALOG VZP - ZP'!C150)</f>
        <v>0</v>
      </c>
      <c r="F146">
        <f>LEN('ÚHRADOVÝ KATALOG VZP - ZP'!D150)</f>
        <v>0</v>
      </c>
    </row>
    <row r="147" spans="1:6" x14ac:dyDescent="0.2">
      <c r="A147">
        <f>'ÚHRADOVÝ KATALOG VZP - ZP'!A151</f>
        <v>146</v>
      </c>
      <c r="B147" t="str">
        <f>IF(LEN('ÚHRADOVÝ KATALOG VZP - ZP'!B151)=0,"",'ÚHRADOVÝ KATALOG VZP - ZP'!B151)</f>
        <v/>
      </c>
      <c r="C147" t="str">
        <f>IF(LEN('ÚHRADOVÝ KATALOG VZP - ZP'!C151)=0,"",'ÚHRADOVÝ KATALOG VZP - ZP'!C151)</f>
        <v/>
      </c>
      <c r="D147" t="str">
        <f>IF(LEN('ÚHRADOVÝ KATALOG VZP - ZP'!D151)=0,"",'ÚHRADOVÝ KATALOG VZP - ZP'!D151)</f>
        <v/>
      </c>
      <c r="E147">
        <f>LEN('ÚHRADOVÝ KATALOG VZP - ZP'!C151)</f>
        <v>0</v>
      </c>
      <c r="F147">
        <f>LEN('ÚHRADOVÝ KATALOG VZP - ZP'!D151)</f>
        <v>0</v>
      </c>
    </row>
    <row r="148" spans="1:6" x14ac:dyDescent="0.2">
      <c r="A148">
        <f>'ÚHRADOVÝ KATALOG VZP - ZP'!A152</f>
        <v>147</v>
      </c>
      <c r="B148" t="str">
        <f>IF(LEN('ÚHRADOVÝ KATALOG VZP - ZP'!B152)=0,"",'ÚHRADOVÝ KATALOG VZP - ZP'!B152)</f>
        <v/>
      </c>
      <c r="C148" t="str">
        <f>IF(LEN('ÚHRADOVÝ KATALOG VZP - ZP'!C152)=0,"",'ÚHRADOVÝ KATALOG VZP - ZP'!C152)</f>
        <v/>
      </c>
      <c r="D148" t="str">
        <f>IF(LEN('ÚHRADOVÝ KATALOG VZP - ZP'!D152)=0,"",'ÚHRADOVÝ KATALOG VZP - ZP'!D152)</f>
        <v/>
      </c>
      <c r="E148">
        <f>LEN('ÚHRADOVÝ KATALOG VZP - ZP'!C152)</f>
        <v>0</v>
      </c>
      <c r="F148">
        <f>LEN('ÚHRADOVÝ KATALOG VZP - ZP'!D152)</f>
        <v>0</v>
      </c>
    </row>
    <row r="149" spans="1:6" x14ac:dyDescent="0.2">
      <c r="A149">
        <f>'ÚHRADOVÝ KATALOG VZP - ZP'!A153</f>
        <v>148</v>
      </c>
      <c r="B149" t="str">
        <f>IF(LEN('ÚHRADOVÝ KATALOG VZP - ZP'!B153)=0,"",'ÚHRADOVÝ KATALOG VZP - ZP'!B153)</f>
        <v/>
      </c>
      <c r="C149" t="str">
        <f>IF(LEN('ÚHRADOVÝ KATALOG VZP - ZP'!C153)=0,"",'ÚHRADOVÝ KATALOG VZP - ZP'!C153)</f>
        <v/>
      </c>
      <c r="D149" t="str">
        <f>IF(LEN('ÚHRADOVÝ KATALOG VZP - ZP'!D153)=0,"",'ÚHRADOVÝ KATALOG VZP - ZP'!D153)</f>
        <v/>
      </c>
      <c r="E149">
        <f>LEN('ÚHRADOVÝ KATALOG VZP - ZP'!C153)</f>
        <v>0</v>
      </c>
      <c r="F149">
        <f>LEN('ÚHRADOVÝ KATALOG VZP - ZP'!D153)</f>
        <v>0</v>
      </c>
    </row>
    <row r="150" spans="1:6" x14ac:dyDescent="0.2">
      <c r="A150">
        <f>'ÚHRADOVÝ KATALOG VZP - ZP'!A154</f>
        <v>149</v>
      </c>
      <c r="B150" t="str">
        <f>IF(LEN('ÚHRADOVÝ KATALOG VZP - ZP'!B154)=0,"",'ÚHRADOVÝ KATALOG VZP - ZP'!B154)</f>
        <v/>
      </c>
      <c r="C150" t="str">
        <f>IF(LEN('ÚHRADOVÝ KATALOG VZP - ZP'!C154)=0,"",'ÚHRADOVÝ KATALOG VZP - ZP'!C154)</f>
        <v/>
      </c>
      <c r="D150" t="str">
        <f>IF(LEN('ÚHRADOVÝ KATALOG VZP - ZP'!D154)=0,"",'ÚHRADOVÝ KATALOG VZP - ZP'!D154)</f>
        <v/>
      </c>
      <c r="E150">
        <f>LEN('ÚHRADOVÝ KATALOG VZP - ZP'!C154)</f>
        <v>0</v>
      </c>
      <c r="F150">
        <f>LEN('ÚHRADOVÝ KATALOG VZP - ZP'!D154)</f>
        <v>0</v>
      </c>
    </row>
    <row r="151" spans="1:6" x14ac:dyDescent="0.2">
      <c r="A151">
        <f>'ÚHRADOVÝ KATALOG VZP - ZP'!A155</f>
        <v>150</v>
      </c>
      <c r="B151" t="str">
        <f>IF(LEN('ÚHRADOVÝ KATALOG VZP - ZP'!B155)=0,"",'ÚHRADOVÝ KATALOG VZP - ZP'!B155)</f>
        <v/>
      </c>
      <c r="C151" t="str">
        <f>IF(LEN('ÚHRADOVÝ KATALOG VZP - ZP'!C155)=0,"",'ÚHRADOVÝ KATALOG VZP - ZP'!C155)</f>
        <v/>
      </c>
      <c r="D151" t="str">
        <f>IF(LEN('ÚHRADOVÝ KATALOG VZP - ZP'!D155)=0,"",'ÚHRADOVÝ KATALOG VZP - ZP'!D155)</f>
        <v/>
      </c>
      <c r="E151">
        <f>LEN('ÚHRADOVÝ KATALOG VZP - ZP'!C155)</f>
        <v>0</v>
      </c>
      <c r="F151">
        <f>LEN('ÚHRADOVÝ KATALOG VZP - ZP'!D155)</f>
        <v>0</v>
      </c>
    </row>
    <row r="152" spans="1:6" x14ac:dyDescent="0.2">
      <c r="A152">
        <f>'ÚHRADOVÝ KATALOG VZP - ZP'!A156</f>
        <v>151</v>
      </c>
      <c r="B152" t="str">
        <f>IF(LEN('ÚHRADOVÝ KATALOG VZP - ZP'!B156)=0,"",'ÚHRADOVÝ KATALOG VZP - ZP'!B156)</f>
        <v/>
      </c>
      <c r="C152" t="str">
        <f>IF(LEN('ÚHRADOVÝ KATALOG VZP - ZP'!C156)=0,"",'ÚHRADOVÝ KATALOG VZP - ZP'!C156)</f>
        <v/>
      </c>
      <c r="D152" t="str">
        <f>IF(LEN('ÚHRADOVÝ KATALOG VZP - ZP'!D156)=0,"",'ÚHRADOVÝ KATALOG VZP - ZP'!D156)</f>
        <v/>
      </c>
      <c r="E152">
        <f>LEN('ÚHRADOVÝ KATALOG VZP - ZP'!C156)</f>
        <v>0</v>
      </c>
      <c r="F152">
        <f>LEN('ÚHRADOVÝ KATALOG VZP - ZP'!D156)</f>
        <v>0</v>
      </c>
    </row>
    <row r="153" spans="1:6" x14ac:dyDescent="0.2">
      <c r="A153">
        <f>'ÚHRADOVÝ KATALOG VZP - ZP'!A157</f>
        <v>152</v>
      </c>
      <c r="B153" t="str">
        <f>IF(LEN('ÚHRADOVÝ KATALOG VZP - ZP'!B157)=0,"",'ÚHRADOVÝ KATALOG VZP - ZP'!B157)</f>
        <v/>
      </c>
      <c r="C153" t="str">
        <f>IF(LEN('ÚHRADOVÝ KATALOG VZP - ZP'!C157)=0,"",'ÚHRADOVÝ KATALOG VZP - ZP'!C157)</f>
        <v/>
      </c>
      <c r="D153" t="str">
        <f>IF(LEN('ÚHRADOVÝ KATALOG VZP - ZP'!D157)=0,"",'ÚHRADOVÝ KATALOG VZP - ZP'!D157)</f>
        <v/>
      </c>
      <c r="E153">
        <f>LEN('ÚHRADOVÝ KATALOG VZP - ZP'!C157)</f>
        <v>0</v>
      </c>
      <c r="F153">
        <f>LEN('ÚHRADOVÝ KATALOG VZP - ZP'!D157)</f>
        <v>0</v>
      </c>
    </row>
    <row r="154" spans="1:6" x14ac:dyDescent="0.2">
      <c r="A154">
        <f>'ÚHRADOVÝ KATALOG VZP - ZP'!A158</f>
        <v>153</v>
      </c>
      <c r="B154" t="str">
        <f>IF(LEN('ÚHRADOVÝ KATALOG VZP - ZP'!B158)=0,"",'ÚHRADOVÝ KATALOG VZP - ZP'!B158)</f>
        <v/>
      </c>
      <c r="C154" t="str">
        <f>IF(LEN('ÚHRADOVÝ KATALOG VZP - ZP'!C158)=0,"",'ÚHRADOVÝ KATALOG VZP - ZP'!C158)</f>
        <v/>
      </c>
      <c r="D154" t="str">
        <f>IF(LEN('ÚHRADOVÝ KATALOG VZP - ZP'!D158)=0,"",'ÚHRADOVÝ KATALOG VZP - ZP'!D158)</f>
        <v/>
      </c>
      <c r="E154">
        <f>LEN('ÚHRADOVÝ KATALOG VZP - ZP'!C158)</f>
        <v>0</v>
      </c>
      <c r="F154">
        <f>LEN('ÚHRADOVÝ KATALOG VZP - ZP'!D158)</f>
        <v>0</v>
      </c>
    </row>
    <row r="155" spans="1:6" x14ac:dyDescent="0.2">
      <c r="A155">
        <f>'ÚHRADOVÝ KATALOG VZP - ZP'!A159</f>
        <v>154</v>
      </c>
      <c r="B155" t="str">
        <f>IF(LEN('ÚHRADOVÝ KATALOG VZP - ZP'!B159)=0,"",'ÚHRADOVÝ KATALOG VZP - ZP'!B159)</f>
        <v/>
      </c>
      <c r="C155" t="str">
        <f>IF(LEN('ÚHRADOVÝ KATALOG VZP - ZP'!C159)=0,"",'ÚHRADOVÝ KATALOG VZP - ZP'!C159)</f>
        <v/>
      </c>
      <c r="D155" t="str">
        <f>IF(LEN('ÚHRADOVÝ KATALOG VZP - ZP'!D159)=0,"",'ÚHRADOVÝ KATALOG VZP - ZP'!D159)</f>
        <v/>
      </c>
      <c r="E155">
        <f>LEN('ÚHRADOVÝ KATALOG VZP - ZP'!C159)</f>
        <v>0</v>
      </c>
      <c r="F155">
        <f>LEN('ÚHRADOVÝ KATALOG VZP - ZP'!D159)</f>
        <v>0</v>
      </c>
    </row>
    <row r="156" spans="1:6" x14ac:dyDescent="0.2">
      <c r="A156">
        <f>'ÚHRADOVÝ KATALOG VZP - ZP'!A160</f>
        <v>155</v>
      </c>
      <c r="B156" t="str">
        <f>IF(LEN('ÚHRADOVÝ KATALOG VZP - ZP'!B160)=0,"",'ÚHRADOVÝ KATALOG VZP - ZP'!B160)</f>
        <v/>
      </c>
      <c r="C156" t="str">
        <f>IF(LEN('ÚHRADOVÝ KATALOG VZP - ZP'!C160)=0,"",'ÚHRADOVÝ KATALOG VZP - ZP'!C160)</f>
        <v/>
      </c>
      <c r="D156" t="str">
        <f>IF(LEN('ÚHRADOVÝ KATALOG VZP - ZP'!D160)=0,"",'ÚHRADOVÝ KATALOG VZP - ZP'!D160)</f>
        <v/>
      </c>
      <c r="E156">
        <f>LEN('ÚHRADOVÝ KATALOG VZP - ZP'!C160)</f>
        <v>0</v>
      </c>
      <c r="F156">
        <f>LEN('ÚHRADOVÝ KATALOG VZP - ZP'!D160)</f>
        <v>0</v>
      </c>
    </row>
    <row r="157" spans="1:6" x14ac:dyDescent="0.2">
      <c r="A157">
        <f>'ÚHRADOVÝ KATALOG VZP - ZP'!A161</f>
        <v>156</v>
      </c>
      <c r="B157" t="str">
        <f>IF(LEN('ÚHRADOVÝ KATALOG VZP - ZP'!B161)=0,"",'ÚHRADOVÝ KATALOG VZP - ZP'!B161)</f>
        <v/>
      </c>
      <c r="C157" t="str">
        <f>IF(LEN('ÚHRADOVÝ KATALOG VZP - ZP'!C161)=0,"",'ÚHRADOVÝ KATALOG VZP - ZP'!C161)</f>
        <v/>
      </c>
      <c r="D157" t="str">
        <f>IF(LEN('ÚHRADOVÝ KATALOG VZP - ZP'!D161)=0,"",'ÚHRADOVÝ KATALOG VZP - ZP'!D161)</f>
        <v/>
      </c>
      <c r="E157">
        <f>LEN('ÚHRADOVÝ KATALOG VZP - ZP'!C161)</f>
        <v>0</v>
      </c>
      <c r="F157">
        <f>LEN('ÚHRADOVÝ KATALOG VZP - ZP'!D161)</f>
        <v>0</v>
      </c>
    </row>
    <row r="158" spans="1:6" x14ac:dyDescent="0.2">
      <c r="A158">
        <f>'ÚHRADOVÝ KATALOG VZP - ZP'!A162</f>
        <v>157</v>
      </c>
      <c r="B158" t="str">
        <f>IF(LEN('ÚHRADOVÝ KATALOG VZP - ZP'!B162)=0,"",'ÚHRADOVÝ KATALOG VZP - ZP'!B162)</f>
        <v/>
      </c>
      <c r="C158" t="str">
        <f>IF(LEN('ÚHRADOVÝ KATALOG VZP - ZP'!C162)=0,"",'ÚHRADOVÝ KATALOG VZP - ZP'!C162)</f>
        <v/>
      </c>
      <c r="D158" t="str">
        <f>IF(LEN('ÚHRADOVÝ KATALOG VZP - ZP'!D162)=0,"",'ÚHRADOVÝ KATALOG VZP - ZP'!D162)</f>
        <v/>
      </c>
      <c r="E158">
        <f>LEN('ÚHRADOVÝ KATALOG VZP - ZP'!C162)</f>
        <v>0</v>
      </c>
      <c r="F158">
        <f>LEN('ÚHRADOVÝ KATALOG VZP - ZP'!D162)</f>
        <v>0</v>
      </c>
    </row>
    <row r="159" spans="1:6" x14ac:dyDescent="0.2">
      <c r="A159">
        <f>'ÚHRADOVÝ KATALOG VZP - ZP'!A163</f>
        <v>158</v>
      </c>
      <c r="B159" t="str">
        <f>IF(LEN('ÚHRADOVÝ KATALOG VZP - ZP'!B163)=0,"",'ÚHRADOVÝ KATALOG VZP - ZP'!B163)</f>
        <v/>
      </c>
      <c r="C159" t="str">
        <f>IF(LEN('ÚHRADOVÝ KATALOG VZP - ZP'!C163)=0,"",'ÚHRADOVÝ KATALOG VZP - ZP'!C163)</f>
        <v/>
      </c>
      <c r="D159" t="str">
        <f>IF(LEN('ÚHRADOVÝ KATALOG VZP - ZP'!D163)=0,"",'ÚHRADOVÝ KATALOG VZP - ZP'!D163)</f>
        <v/>
      </c>
      <c r="E159">
        <f>LEN('ÚHRADOVÝ KATALOG VZP - ZP'!C163)</f>
        <v>0</v>
      </c>
      <c r="F159">
        <f>LEN('ÚHRADOVÝ KATALOG VZP - ZP'!D163)</f>
        <v>0</v>
      </c>
    </row>
    <row r="160" spans="1:6" x14ac:dyDescent="0.2">
      <c r="A160">
        <f>'ÚHRADOVÝ KATALOG VZP - ZP'!A164</f>
        <v>159</v>
      </c>
      <c r="B160" t="str">
        <f>IF(LEN('ÚHRADOVÝ KATALOG VZP - ZP'!B164)=0,"",'ÚHRADOVÝ KATALOG VZP - ZP'!B164)</f>
        <v/>
      </c>
      <c r="C160" t="str">
        <f>IF(LEN('ÚHRADOVÝ KATALOG VZP - ZP'!C164)=0,"",'ÚHRADOVÝ KATALOG VZP - ZP'!C164)</f>
        <v/>
      </c>
      <c r="D160" t="str">
        <f>IF(LEN('ÚHRADOVÝ KATALOG VZP - ZP'!D164)=0,"",'ÚHRADOVÝ KATALOG VZP - ZP'!D164)</f>
        <v/>
      </c>
      <c r="E160">
        <f>LEN('ÚHRADOVÝ KATALOG VZP - ZP'!C164)</f>
        <v>0</v>
      </c>
      <c r="F160">
        <f>LEN('ÚHRADOVÝ KATALOG VZP - ZP'!D164)</f>
        <v>0</v>
      </c>
    </row>
    <row r="161" spans="1:6" x14ac:dyDescent="0.2">
      <c r="A161">
        <f>'ÚHRADOVÝ KATALOG VZP - ZP'!A165</f>
        <v>160</v>
      </c>
      <c r="B161" t="str">
        <f>IF(LEN('ÚHRADOVÝ KATALOG VZP - ZP'!B165)=0,"",'ÚHRADOVÝ KATALOG VZP - ZP'!B165)</f>
        <v/>
      </c>
      <c r="C161" t="str">
        <f>IF(LEN('ÚHRADOVÝ KATALOG VZP - ZP'!C165)=0,"",'ÚHRADOVÝ KATALOG VZP - ZP'!C165)</f>
        <v/>
      </c>
      <c r="D161" t="str">
        <f>IF(LEN('ÚHRADOVÝ KATALOG VZP - ZP'!D165)=0,"",'ÚHRADOVÝ KATALOG VZP - ZP'!D165)</f>
        <v/>
      </c>
      <c r="E161">
        <f>LEN('ÚHRADOVÝ KATALOG VZP - ZP'!C165)</f>
        <v>0</v>
      </c>
      <c r="F161">
        <f>LEN('ÚHRADOVÝ KATALOG VZP - ZP'!D165)</f>
        <v>0</v>
      </c>
    </row>
    <row r="162" spans="1:6" x14ac:dyDescent="0.2">
      <c r="A162">
        <f>'ÚHRADOVÝ KATALOG VZP - ZP'!A166</f>
        <v>161</v>
      </c>
      <c r="B162" t="str">
        <f>IF(LEN('ÚHRADOVÝ KATALOG VZP - ZP'!B166)=0,"",'ÚHRADOVÝ KATALOG VZP - ZP'!B166)</f>
        <v/>
      </c>
      <c r="C162" t="str">
        <f>IF(LEN('ÚHRADOVÝ KATALOG VZP - ZP'!C166)=0,"",'ÚHRADOVÝ KATALOG VZP - ZP'!C166)</f>
        <v/>
      </c>
      <c r="D162" t="str">
        <f>IF(LEN('ÚHRADOVÝ KATALOG VZP - ZP'!D166)=0,"",'ÚHRADOVÝ KATALOG VZP - ZP'!D166)</f>
        <v/>
      </c>
      <c r="E162">
        <f>LEN('ÚHRADOVÝ KATALOG VZP - ZP'!C166)</f>
        <v>0</v>
      </c>
      <c r="F162">
        <f>LEN('ÚHRADOVÝ KATALOG VZP - ZP'!D166)</f>
        <v>0</v>
      </c>
    </row>
    <row r="163" spans="1:6" x14ac:dyDescent="0.2">
      <c r="A163">
        <f>'ÚHRADOVÝ KATALOG VZP - ZP'!A167</f>
        <v>162</v>
      </c>
      <c r="B163" t="str">
        <f>IF(LEN('ÚHRADOVÝ KATALOG VZP - ZP'!B167)=0,"",'ÚHRADOVÝ KATALOG VZP - ZP'!B167)</f>
        <v/>
      </c>
      <c r="C163" t="str">
        <f>IF(LEN('ÚHRADOVÝ KATALOG VZP - ZP'!C167)=0,"",'ÚHRADOVÝ KATALOG VZP - ZP'!C167)</f>
        <v/>
      </c>
      <c r="D163" t="str">
        <f>IF(LEN('ÚHRADOVÝ KATALOG VZP - ZP'!D167)=0,"",'ÚHRADOVÝ KATALOG VZP - ZP'!D167)</f>
        <v/>
      </c>
      <c r="E163">
        <f>LEN('ÚHRADOVÝ KATALOG VZP - ZP'!C167)</f>
        <v>0</v>
      </c>
      <c r="F163">
        <f>LEN('ÚHRADOVÝ KATALOG VZP - ZP'!D167)</f>
        <v>0</v>
      </c>
    </row>
    <row r="164" spans="1:6" x14ac:dyDescent="0.2">
      <c r="A164">
        <f>'ÚHRADOVÝ KATALOG VZP - ZP'!A168</f>
        <v>163</v>
      </c>
      <c r="B164" t="str">
        <f>IF(LEN('ÚHRADOVÝ KATALOG VZP - ZP'!B168)=0,"",'ÚHRADOVÝ KATALOG VZP - ZP'!B168)</f>
        <v/>
      </c>
      <c r="C164" t="str">
        <f>IF(LEN('ÚHRADOVÝ KATALOG VZP - ZP'!C168)=0,"",'ÚHRADOVÝ KATALOG VZP - ZP'!C168)</f>
        <v/>
      </c>
      <c r="D164" t="str">
        <f>IF(LEN('ÚHRADOVÝ KATALOG VZP - ZP'!D168)=0,"",'ÚHRADOVÝ KATALOG VZP - ZP'!D168)</f>
        <v/>
      </c>
      <c r="E164">
        <f>LEN('ÚHRADOVÝ KATALOG VZP - ZP'!C168)</f>
        <v>0</v>
      </c>
      <c r="F164">
        <f>LEN('ÚHRADOVÝ KATALOG VZP - ZP'!D168)</f>
        <v>0</v>
      </c>
    </row>
    <row r="165" spans="1:6" x14ac:dyDescent="0.2">
      <c r="A165">
        <f>'ÚHRADOVÝ KATALOG VZP - ZP'!A169</f>
        <v>164</v>
      </c>
      <c r="B165" t="str">
        <f>IF(LEN('ÚHRADOVÝ KATALOG VZP - ZP'!B169)=0,"",'ÚHRADOVÝ KATALOG VZP - ZP'!B169)</f>
        <v/>
      </c>
      <c r="C165" t="str">
        <f>IF(LEN('ÚHRADOVÝ KATALOG VZP - ZP'!C169)=0,"",'ÚHRADOVÝ KATALOG VZP - ZP'!C169)</f>
        <v/>
      </c>
      <c r="D165" t="str">
        <f>IF(LEN('ÚHRADOVÝ KATALOG VZP - ZP'!D169)=0,"",'ÚHRADOVÝ KATALOG VZP - ZP'!D169)</f>
        <v/>
      </c>
      <c r="E165">
        <f>LEN('ÚHRADOVÝ KATALOG VZP - ZP'!C169)</f>
        <v>0</v>
      </c>
      <c r="F165">
        <f>LEN('ÚHRADOVÝ KATALOG VZP - ZP'!D169)</f>
        <v>0</v>
      </c>
    </row>
    <row r="166" spans="1:6" x14ac:dyDescent="0.2">
      <c r="A166">
        <f>'ÚHRADOVÝ KATALOG VZP - ZP'!A170</f>
        <v>165</v>
      </c>
      <c r="B166" t="str">
        <f>IF(LEN('ÚHRADOVÝ KATALOG VZP - ZP'!B170)=0,"",'ÚHRADOVÝ KATALOG VZP - ZP'!B170)</f>
        <v/>
      </c>
      <c r="C166" t="str">
        <f>IF(LEN('ÚHRADOVÝ KATALOG VZP - ZP'!C170)=0,"",'ÚHRADOVÝ KATALOG VZP - ZP'!C170)</f>
        <v/>
      </c>
      <c r="D166" t="str">
        <f>IF(LEN('ÚHRADOVÝ KATALOG VZP - ZP'!D170)=0,"",'ÚHRADOVÝ KATALOG VZP - ZP'!D170)</f>
        <v/>
      </c>
      <c r="E166">
        <f>LEN('ÚHRADOVÝ KATALOG VZP - ZP'!C170)</f>
        <v>0</v>
      </c>
      <c r="F166">
        <f>LEN('ÚHRADOVÝ KATALOG VZP - ZP'!D170)</f>
        <v>0</v>
      </c>
    </row>
    <row r="167" spans="1:6" x14ac:dyDescent="0.2">
      <c r="A167">
        <f>'ÚHRADOVÝ KATALOG VZP - ZP'!A171</f>
        <v>166</v>
      </c>
      <c r="B167" t="str">
        <f>IF(LEN('ÚHRADOVÝ KATALOG VZP - ZP'!B171)=0,"",'ÚHRADOVÝ KATALOG VZP - ZP'!B171)</f>
        <v/>
      </c>
      <c r="C167" t="str">
        <f>IF(LEN('ÚHRADOVÝ KATALOG VZP - ZP'!C171)=0,"",'ÚHRADOVÝ KATALOG VZP - ZP'!C171)</f>
        <v/>
      </c>
      <c r="D167" t="str">
        <f>IF(LEN('ÚHRADOVÝ KATALOG VZP - ZP'!D171)=0,"",'ÚHRADOVÝ KATALOG VZP - ZP'!D171)</f>
        <v/>
      </c>
      <c r="E167">
        <f>LEN('ÚHRADOVÝ KATALOG VZP - ZP'!C171)</f>
        <v>0</v>
      </c>
      <c r="F167">
        <f>LEN('ÚHRADOVÝ KATALOG VZP - ZP'!D171)</f>
        <v>0</v>
      </c>
    </row>
    <row r="168" spans="1:6" x14ac:dyDescent="0.2">
      <c r="A168">
        <f>'ÚHRADOVÝ KATALOG VZP - ZP'!A172</f>
        <v>167</v>
      </c>
      <c r="B168" t="str">
        <f>IF(LEN('ÚHRADOVÝ KATALOG VZP - ZP'!B172)=0,"",'ÚHRADOVÝ KATALOG VZP - ZP'!B172)</f>
        <v/>
      </c>
      <c r="C168" t="str">
        <f>IF(LEN('ÚHRADOVÝ KATALOG VZP - ZP'!C172)=0,"",'ÚHRADOVÝ KATALOG VZP - ZP'!C172)</f>
        <v/>
      </c>
      <c r="D168" t="str">
        <f>IF(LEN('ÚHRADOVÝ KATALOG VZP - ZP'!D172)=0,"",'ÚHRADOVÝ KATALOG VZP - ZP'!D172)</f>
        <v/>
      </c>
      <c r="E168">
        <f>LEN('ÚHRADOVÝ KATALOG VZP - ZP'!C172)</f>
        <v>0</v>
      </c>
      <c r="F168">
        <f>LEN('ÚHRADOVÝ KATALOG VZP - ZP'!D172)</f>
        <v>0</v>
      </c>
    </row>
    <row r="169" spans="1:6" x14ac:dyDescent="0.2">
      <c r="A169">
        <f>'ÚHRADOVÝ KATALOG VZP - ZP'!A173</f>
        <v>168</v>
      </c>
      <c r="B169" t="str">
        <f>IF(LEN('ÚHRADOVÝ KATALOG VZP - ZP'!B173)=0,"",'ÚHRADOVÝ KATALOG VZP - ZP'!B173)</f>
        <v/>
      </c>
      <c r="C169" t="str">
        <f>IF(LEN('ÚHRADOVÝ KATALOG VZP - ZP'!C173)=0,"",'ÚHRADOVÝ KATALOG VZP - ZP'!C173)</f>
        <v/>
      </c>
      <c r="D169" t="str">
        <f>IF(LEN('ÚHRADOVÝ KATALOG VZP - ZP'!D173)=0,"",'ÚHRADOVÝ KATALOG VZP - ZP'!D173)</f>
        <v/>
      </c>
      <c r="E169">
        <f>LEN('ÚHRADOVÝ KATALOG VZP - ZP'!C173)</f>
        <v>0</v>
      </c>
      <c r="F169">
        <f>LEN('ÚHRADOVÝ KATALOG VZP - ZP'!D173)</f>
        <v>0</v>
      </c>
    </row>
    <row r="170" spans="1:6" x14ac:dyDescent="0.2">
      <c r="A170">
        <f>'ÚHRADOVÝ KATALOG VZP - ZP'!A174</f>
        <v>169</v>
      </c>
      <c r="B170" t="str">
        <f>IF(LEN('ÚHRADOVÝ KATALOG VZP - ZP'!B174)=0,"",'ÚHRADOVÝ KATALOG VZP - ZP'!B174)</f>
        <v/>
      </c>
      <c r="C170" t="str">
        <f>IF(LEN('ÚHRADOVÝ KATALOG VZP - ZP'!C174)=0,"",'ÚHRADOVÝ KATALOG VZP - ZP'!C174)</f>
        <v/>
      </c>
      <c r="D170" t="str">
        <f>IF(LEN('ÚHRADOVÝ KATALOG VZP - ZP'!D174)=0,"",'ÚHRADOVÝ KATALOG VZP - ZP'!D174)</f>
        <v/>
      </c>
      <c r="E170">
        <f>LEN('ÚHRADOVÝ KATALOG VZP - ZP'!C174)</f>
        <v>0</v>
      </c>
      <c r="F170">
        <f>LEN('ÚHRADOVÝ KATALOG VZP - ZP'!D174)</f>
        <v>0</v>
      </c>
    </row>
    <row r="171" spans="1:6" x14ac:dyDescent="0.2">
      <c r="A171">
        <f>'ÚHRADOVÝ KATALOG VZP - ZP'!A175</f>
        <v>170</v>
      </c>
      <c r="B171" t="str">
        <f>IF(LEN('ÚHRADOVÝ KATALOG VZP - ZP'!B175)=0,"",'ÚHRADOVÝ KATALOG VZP - ZP'!B175)</f>
        <v/>
      </c>
      <c r="C171" t="str">
        <f>IF(LEN('ÚHRADOVÝ KATALOG VZP - ZP'!C175)=0,"",'ÚHRADOVÝ KATALOG VZP - ZP'!C175)</f>
        <v/>
      </c>
      <c r="D171" t="str">
        <f>IF(LEN('ÚHRADOVÝ KATALOG VZP - ZP'!D175)=0,"",'ÚHRADOVÝ KATALOG VZP - ZP'!D175)</f>
        <v/>
      </c>
      <c r="E171">
        <f>LEN('ÚHRADOVÝ KATALOG VZP - ZP'!C175)</f>
        <v>0</v>
      </c>
      <c r="F171">
        <f>LEN('ÚHRADOVÝ KATALOG VZP - ZP'!D175)</f>
        <v>0</v>
      </c>
    </row>
    <row r="172" spans="1:6" x14ac:dyDescent="0.2">
      <c r="A172">
        <f>'ÚHRADOVÝ KATALOG VZP - ZP'!A176</f>
        <v>171</v>
      </c>
      <c r="B172" t="str">
        <f>IF(LEN('ÚHRADOVÝ KATALOG VZP - ZP'!B176)=0,"",'ÚHRADOVÝ KATALOG VZP - ZP'!B176)</f>
        <v/>
      </c>
      <c r="C172" t="str">
        <f>IF(LEN('ÚHRADOVÝ KATALOG VZP - ZP'!C176)=0,"",'ÚHRADOVÝ KATALOG VZP - ZP'!C176)</f>
        <v/>
      </c>
      <c r="D172" t="str">
        <f>IF(LEN('ÚHRADOVÝ KATALOG VZP - ZP'!D176)=0,"",'ÚHRADOVÝ KATALOG VZP - ZP'!D176)</f>
        <v/>
      </c>
      <c r="E172">
        <f>LEN('ÚHRADOVÝ KATALOG VZP - ZP'!C176)</f>
        <v>0</v>
      </c>
      <c r="F172">
        <f>LEN('ÚHRADOVÝ KATALOG VZP - ZP'!D176)</f>
        <v>0</v>
      </c>
    </row>
    <row r="173" spans="1:6" x14ac:dyDescent="0.2">
      <c r="A173">
        <f>'ÚHRADOVÝ KATALOG VZP - ZP'!A177</f>
        <v>172</v>
      </c>
      <c r="B173" t="str">
        <f>IF(LEN('ÚHRADOVÝ KATALOG VZP - ZP'!B177)=0,"",'ÚHRADOVÝ KATALOG VZP - ZP'!B177)</f>
        <v/>
      </c>
      <c r="C173" t="str">
        <f>IF(LEN('ÚHRADOVÝ KATALOG VZP - ZP'!C177)=0,"",'ÚHRADOVÝ KATALOG VZP - ZP'!C177)</f>
        <v/>
      </c>
      <c r="D173" t="str">
        <f>IF(LEN('ÚHRADOVÝ KATALOG VZP - ZP'!D177)=0,"",'ÚHRADOVÝ KATALOG VZP - ZP'!D177)</f>
        <v/>
      </c>
      <c r="E173">
        <f>LEN('ÚHRADOVÝ KATALOG VZP - ZP'!C177)</f>
        <v>0</v>
      </c>
      <c r="F173">
        <f>LEN('ÚHRADOVÝ KATALOG VZP - ZP'!D177)</f>
        <v>0</v>
      </c>
    </row>
    <row r="174" spans="1:6" x14ac:dyDescent="0.2">
      <c r="A174">
        <f>'ÚHRADOVÝ KATALOG VZP - ZP'!A178</f>
        <v>173</v>
      </c>
      <c r="B174" t="str">
        <f>IF(LEN('ÚHRADOVÝ KATALOG VZP - ZP'!B178)=0,"",'ÚHRADOVÝ KATALOG VZP - ZP'!B178)</f>
        <v/>
      </c>
      <c r="C174" t="str">
        <f>IF(LEN('ÚHRADOVÝ KATALOG VZP - ZP'!C178)=0,"",'ÚHRADOVÝ KATALOG VZP - ZP'!C178)</f>
        <v/>
      </c>
      <c r="D174" t="str">
        <f>IF(LEN('ÚHRADOVÝ KATALOG VZP - ZP'!D178)=0,"",'ÚHRADOVÝ KATALOG VZP - ZP'!D178)</f>
        <v/>
      </c>
      <c r="E174">
        <f>LEN('ÚHRADOVÝ KATALOG VZP - ZP'!C178)</f>
        <v>0</v>
      </c>
      <c r="F174">
        <f>LEN('ÚHRADOVÝ KATALOG VZP - ZP'!D178)</f>
        <v>0</v>
      </c>
    </row>
    <row r="175" spans="1:6" x14ac:dyDescent="0.2">
      <c r="A175">
        <f>'ÚHRADOVÝ KATALOG VZP - ZP'!A179</f>
        <v>174</v>
      </c>
      <c r="B175" t="str">
        <f>IF(LEN('ÚHRADOVÝ KATALOG VZP - ZP'!B179)=0,"",'ÚHRADOVÝ KATALOG VZP - ZP'!B179)</f>
        <v/>
      </c>
      <c r="C175" t="str">
        <f>IF(LEN('ÚHRADOVÝ KATALOG VZP - ZP'!C179)=0,"",'ÚHRADOVÝ KATALOG VZP - ZP'!C179)</f>
        <v/>
      </c>
      <c r="D175" t="str">
        <f>IF(LEN('ÚHRADOVÝ KATALOG VZP - ZP'!D179)=0,"",'ÚHRADOVÝ KATALOG VZP - ZP'!D179)</f>
        <v/>
      </c>
      <c r="E175">
        <f>LEN('ÚHRADOVÝ KATALOG VZP - ZP'!C179)</f>
        <v>0</v>
      </c>
      <c r="F175">
        <f>LEN('ÚHRADOVÝ KATALOG VZP - ZP'!D179)</f>
        <v>0</v>
      </c>
    </row>
    <row r="176" spans="1:6" x14ac:dyDescent="0.2">
      <c r="A176">
        <f>'ÚHRADOVÝ KATALOG VZP - ZP'!A180</f>
        <v>175</v>
      </c>
      <c r="B176" t="str">
        <f>IF(LEN('ÚHRADOVÝ KATALOG VZP - ZP'!B180)=0,"",'ÚHRADOVÝ KATALOG VZP - ZP'!B180)</f>
        <v/>
      </c>
      <c r="C176" t="str">
        <f>IF(LEN('ÚHRADOVÝ KATALOG VZP - ZP'!C180)=0,"",'ÚHRADOVÝ KATALOG VZP - ZP'!C180)</f>
        <v/>
      </c>
      <c r="D176" t="str">
        <f>IF(LEN('ÚHRADOVÝ KATALOG VZP - ZP'!D180)=0,"",'ÚHRADOVÝ KATALOG VZP - ZP'!D180)</f>
        <v/>
      </c>
      <c r="E176">
        <f>LEN('ÚHRADOVÝ KATALOG VZP - ZP'!C180)</f>
        <v>0</v>
      </c>
      <c r="F176">
        <f>LEN('ÚHRADOVÝ KATALOG VZP - ZP'!D180)</f>
        <v>0</v>
      </c>
    </row>
    <row r="177" spans="1:6" x14ac:dyDescent="0.2">
      <c r="A177">
        <f>'ÚHRADOVÝ KATALOG VZP - ZP'!A181</f>
        <v>176</v>
      </c>
      <c r="B177" t="str">
        <f>IF(LEN('ÚHRADOVÝ KATALOG VZP - ZP'!B181)=0,"",'ÚHRADOVÝ KATALOG VZP - ZP'!B181)</f>
        <v/>
      </c>
      <c r="C177" t="str">
        <f>IF(LEN('ÚHRADOVÝ KATALOG VZP - ZP'!C181)=0,"",'ÚHRADOVÝ KATALOG VZP - ZP'!C181)</f>
        <v/>
      </c>
      <c r="D177" t="str">
        <f>IF(LEN('ÚHRADOVÝ KATALOG VZP - ZP'!D181)=0,"",'ÚHRADOVÝ KATALOG VZP - ZP'!D181)</f>
        <v/>
      </c>
      <c r="E177">
        <f>LEN('ÚHRADOVÝ KATALOG VZP - ZP'!C181)</f>
        <v>0</v>
      </c>
      <c r="F177">
        <f>LEN('ÚHRADOVÝ KATALOG VZP - ZP'!D181)</f>
        <v>0</v>
      </c>
    </row>
    <row r="178" spans="1:6" x14ac:dyDescent="0.2">
      <c r="A178">
        <f>'ÚHRADOVÝ KATALOG VZP - ZP'!A182</f>
        <v>177</v>
      </c>
      <c r="B178" t="str">
        <f>IF(LEN('ÚHRADOVÝ KATALOG VZP - ZP'!B182)=0,"",'ÚHRADOVÝ KATALOG VZP - ZP'!B182)</f>
        <v/>
      </c>
      <c r="C178" t="str">
        <f>IF(LEN('ÚHRADOVÝ KATALOG VZP - ZP'!C182)=0,"",'ÚHRADOVÝ KATALOG VZP - ZP'!C182)</f>
        <v/>
      </c>
      <c r="D178" t="str">
        <f>IF(LEN('ÚHRADOVÝ KATALOG VZP - ZP'!D182)=0,"",'ÚHRADOVÝ KATALOG VZP - ZP'!D182)</f>
        <v/>
      </c>
      <c r="E178">
        <f>LEN('ÚHRADOVÝ KATALOG VZP - ZP'!C182)</f>
        <v>0</v>
      </c>
      <c r="F178">
        <f>LEN('ÚHRADOVÝ KATALOG VZP - ZP'!D182)</f>
        <v>0</v>
      </c>
    </row>
    <row r="179" spans="1:6" x14ac:dyDescent="0.2">
      <c r="A179">
        <f>'ÚHRADOVÝ KATALOG VZP - ZP'!A183</f>
        <v>178</v>
      </c>
      <c r="B179" t="str">
        <f>IF(LEN('ÚHRADOVÝ KATALOG VZP - ZP'!B183)=0,"",'ÚHRADOVÝ KATALOG VZP - ZP'!B183)</f>
        <v/>
      </c>
      <c r="C179" t="str">
        <f>IF(LEN('ÚHRADOVÝ KATALOG VZP - ZP'!C183)=0,"",'ÚHRADOVÝ KATALOG VZP - ZP'!C183)</f>
        <v/>
      </c>
      <c r="D179" t="str">
        <f>IF(LEN('ÚHRADOVÝ KATALOG VZP - ZP'!D183)=0,"",'ÚHRADOVÝ KATALOG VZP - ZP'!D183)</f>
        <v/>
      </c>
      <c r="E179">
        <f>LEN('ÚHRADOVÝ KATALOG VZP - ZP'!C183)</f>
        <v>0</v>
      </c>
      <c r="F179">
        <f>LEN('ÚHRADOVÝ KATALOG VZP - ZP'!D183)</f>
        <v>0</v>
      </c>
    </row>
    <row r="180" spans="1:6" x14ac:dyDescent="0.2">
      <c r="A180">
        <f>'ÚHRADOVÝ KATALOG VZP - ZP'!A184</f>
        <v>179</v>
      </c>
      <c r="B180" t="str">
        <f>IF(LEN('ÚHRADOVÝ KATALOG VZP - ZP'!B184)=0,"",'ÚHRADOVÝ KATALOG VZP - ZP'!B184)</f>
        <v/>
      </c>
      <c r="C180" t="str">
        <f>IF(LEN('ÚHRADOVÝ KATALOG VZP - ZP'!C184)=0,"",'ÚHRADOVÝ KATALOG VZP - ZP'!C184)</f>
        <v/>
      </c>
      <c r="D180" t="str">
        <f>IF(LEN('ÚHRADOVÝ KATALOG VZP - ZP'!D184)=0,"",'ÚHRADOVÝ KATALOG VZP - ZP'!D184)</f>
        <v/>
      </c>
      <c r="E180">
        <f>LEN('ÚHRADOVÝ KATALOG VZP - ZP'!C184)</f>
        <v>0</v>
      </c>
      <c r="F180">
        <f>LEN('ÚHRADOVÝ KATALOG VZP - ZP'!D184)</f>
        <v>0</v>
      </c>
    </row>
    <row r="181" spans="1:6" x14ac:dyDescent="0.2">
      <c r="A181">
        <f>'ÚHRADOVÝ KATALOG VZP - ZP'!A185</f>
        <v>180</v>
      </c>
      <c r="B181" t="str">
        <f>IF(LEN('ÚHRADOVÝ KATALOG VZP - ZP'!B185)=0,"",'ÚHRADOVÝ KATALOG VZP - ZP'!B185)</f>
        <v/>
      </c>
      <c r="C181" t="str">
        <f>IF(LEN('ÚHRADOVÝ KATALOG VZP - ZP'!C185)=0,"",'ÚHRADOVÝ KATALOG VZP - ZP'!C185)</f>
        <v/>
      </c>
      <c r="D181" t="str">
        <f>IF(LEN('ÚHRADOVÝ KATALOG VZP - ZP'!D185)=0,"",'ÚHRADOVÝ KATALOG VZP - ZP'!D185)</f>
        <v/>
      </c>
      <c r="E181">
        <f>LEN('ÚHRADOVÝ KATALOG VZP - ZP'!C185)</f>
        <v>0</v>
      </c>
      <c r="F181">
        <f>LEN('ÚHRADOVÝ KATALOG VZP - ZP'!D185)</f>
        <v>0</v>
      </c>
    </row>
    <row r="182" spans="1:6" x14ac:dyDescent="0.2">
      <c r="A182">
        <f>'ÚHRADOVÝ KATALOG VZP - ZP'!A186</f>
        <v>181</v>
      </c>
      <c r="B182" t="str">
        <f>IF(LEN('ÚHRADOVÝ KATALOG VZP - ZP'!B186)=0,"",'ÚHRADOVÝ KATALOG VZP - ZP'!B186)</f>
        <v/>
      </c>
      <c r="C182" t="str">
        <f>IF(LEN('ÚHRADOVÝ KATALOG VZP - ZP'!C186)=0,"",'ÚHRADOVÝ KATALOG VZP - ZP'!C186)</f>
        <v/>
      </c>
      <c r="D182" t="str">
        <f>IF(LEN('ÚHRADOVÝ KATALOG VZP - ZP'!D186)=0,"",'ÚHRADOVÝ KATALOG VZP - ZP'!D186)</f>
        <v/>
      </c>
      <c r="E182">
        <f>LEN('ÚHRADOVÝ KATALOG VZP - ZP'!C186)</f>
        <v>0</v>
      </c>
      <c r="F182">
        <f>LEN('ÚHRADOVÝ KATALOG VZP - ZP'!D186)</f>
        <v>0</v>
      </c>
    </row>
    <row r="183" spans="1:6" x14ac:dyDescent="0.2">
      <c r="A183">
        <f>'ÚHRADOVÝ KATALOG VZP - ZP'!A187</f>
        <v>182</v>
      </c>
      <c r="B183" t="str">
        <f>IF(LEN('ÚHRADOVÝ KATALOG VZP - ZP'!B187)=0,"",'ÚHRADOVÝ KATALOG VZP - ZP'!B187)</f>
        <v/>
      </c>
      <c r="C183" t="str">
        <f>IF(LEN('ÚHRADOVÝ KATALOG VZP - ZP'!C187)=0,"",'ÚHRADOVÝ KATALOG VZP - ZP'!C187)</f>
        <v/>
      </c>
      <c r="D183" t="str">
        <f>IF(LEN('ÚHRADOVÝ KATALOG VZP - ZP'!D187)=0,"",'ÚHRADOVÝ KATALOG VZP - ZP'!D187)</f>
        <v/>
      </c>
      <c r="E183">
        <f>LEN('ÚHRADOVÝ KATALOG VZP - ZP'!C187)</f>
        <v>0</v>
      </c>
      <c r="F183">
        <f>LEN('ÚHRADOVÝ KATALOG VZP - ZP'!D187)</f>
        <v>0</v>
      </c>
    </row>
    <row r="184" spans="1:6" x14ac:dyDescent="0.2">
      <c r="A184">
        <f>'ÚHRADOVÝ KATALOG VZP - ZP'!A188</f>
        <v>183</v>
      </c>
      <c r="B184" t="str">
        <f>IF(LEN('ÚHRADOVÝ KATALOG VZP - ZP'!B188)=0,"",'ÚHRADOVÝ KATALOG VZP - ZP'!B188)</f>
        <v/>
      </c>
      <c r="C184" t="str">
        <f>IF(LEN('ÚHRADOVÝ KATALOG VZP - ZP'!C188)=0,"",'ÚHRADOVÝ KATALOG VZP - ZP'!C188)</f>
        <v/>
      </c>
      <c r="D184" t="str">
        <f>IF(LEN('ÚHRADOVÝ KATALOG VZP - ZP'!D188)=0,"",'ÚHRADOVÝ KATALOG VZP - ZP'!D188)</f>
        <v/>
      </c>
      <c r="E184">
        <f>LEN('ÚHRADOVÝ KATALOG VZP - ZP'!C188)</f>
        <v>0</v>
      </c>
      <c r="F184">
        <f>LEN('ÚHRADOVÝ KATALOG VZP - ZP'!D188)</f>
        <v>0</v>
      </c>
    </row>
    <row r="185" spans="1:6" x14ac:dyDescent="0.2">
      <c r="A185">
        <f>'ÚHRADOVÝ KATALOG VZP - ZP'!A189</f>
        <v>184</v>
      </c>
      <c r="B185" t="str">
        <f>IF(LEN('ÚHRADOVÝ KATALOG VZP - ZP'!B189)=0,"",'ÚHRADOVÝ KATALOG VZP - ZP'!B189)</f>
        <v/>
      </c>
      <c r="C185" t="str">
        <f>IF(LEN('ÚHRADOVÝ KATALOG VZP - ZP'!C189)=0,"",'ÚHRADOVÝ KATALOG VZP - ZP'!C189)</f>
        <v/>
      </c>
      <c r="D185" t="str">
        <f>IF(LEN('ÚHRADOVÝ KATALOG VZP - ZP'!D189)=0,"",'ÚHRADOVÝ KATALOG VZP - ZP'!D189)</f>
        <v/>
      </c>
      <c r="E185">
        <f>LEN('ÚHRADOVÝ KATALOG VZP - ZP'!C189)</f>
        <v>0</v>
      </c>
      <c r="F185">
        <f>LEN('ÚHRADOVÝ KATALOG VZP - ZP'!D189)</f>
        <v>0</v>
      </c>
    </row>
    <row r="186" spans="1:6" x14ac:dyDescent="0.2">
      <c r="A186">
        <f>'ÚHRADOVÝ KATALOG VZP - ZP'!A190</f>
        <v>185</v>
      </c>
      <c r="B186" t="str">
        <f>IF(LEN('ÚHRADOVÝ KATALOG VZP - ZP'!B190)=0,"",'ÚHRADOVÝ KATALOG VZP - ZP'!B190)</f>
        <v/>
      </c>
      <c r="C186" t="str">
        <f>IF(LEN('ÚHRADOVÝ KATALOG VZP - ZP'!C190)=0,"",'ÚHRADOVÝ KATALOG VZP - ZP'!C190)</f>
        <v/>
      </c>
      <c r="D186" t="str">
        <f>IF(LEN('ÚHRADOVÝ KATALOG VZP - ZP'!D190)=0,"",'ÚHRADOVÝ KATALOG VZP - ZP'!D190)</f>
        <v/>
      </c>
      <c r="E186">
        <f>LEN('ÚHRADOVÝ KATALOG VZP - ZP'!C190)</f>
        <v>0</v>
      </c>
      <c r="F186">
        <f>LEN('ÚHRADOVÝ KATALOG VZP - ZP'!D190)</f>
        <v>0</v>
      </c>
    </row>
    <row r="187" spans="1:6" x14ac:dyDescent="0.2">
      <c r="A187">
        <f>'ÚHRADOVÝ KATALOG VZP - ZP'!A191</f>
        <v>186</v>
      </c>
      <c r="B187" t="str">
        <f>IF(LEN('ÚHRADOVÝ KATALOG VZP - ZP'!B191)=0,"",'ÚHRADOVÝ KATALOG VZP - ZP'!B191)</f>
        <v/>
      </c>
      <c r="C187" t="str">
        <f>IF(LEN('ÚHRADOVÝ KATALOG VZP - ZP'!C191)=0,"",'ÚHRADOVÝ KATALOG VZP - ZP'!C191)</f>
        <v/>
      </c>
      <c r="D187" t="str">
        <f>IF(LEN('ÚHRADOVÝ KATALOG VZP - ZP'!D191)=0,"",'ÚHRADOVÝ KATALOG VZP - ZP'!D191)</f>
        <v/>
      </c>
      <c r="E187">
        <f>LEN('ÚHRADOVÝ KATALOG VZP - ZP'!C191)</f>
        <v>0</v>
      </c>
      <c r="F187">
        <f>LEN('ÚHRADOVÝ KATALOG VZP - ZP'!D191)</f>
        <v>0</v>
      </c>
    </row>
    <row r="188" spans="1:6" x14ac:dyDescent="0.2">
      <c r="A188">
        <f>'ÚHRADOVÝ KATALOG VZP - ZP'!A192</f>
        <v>187</v>
      </c>
      <c r="B188" t="str">
        <f>IF(LEN('ÚHRADOVÝ KATALOG VZP - ZP'!B192)=0,"",'ÚHRADOVÝ KATALOG VZP - ZP'!B192)</f>
        <v/>
      </c>
      <c r="C188" t="str">
        <f>IF(LEN('ÚHRADOVÝ KATALOG VZP - ZP'!C192)=0,"",'ÚHRADOVÝ KATALOG VZP - ZP'!C192)</f>
        <v/>
      </c>
      <c r="D188" t="str">
        <f>IF(LEN('ÚHRADOVÝ KATALOG VZP - ZP'!D192)=0,"",'ÚHRADOVÝ KATALOG VZP - ZP'!D192)</f>
        <v/>
      </c>
      <c r="E188">
        <f>LEN('ÚHRADOVÝ KATALOG VZP - ZP'!C192)</f>
        <v>0</v>
      </c>
      <c r="F188">
        <f>LEN('ÚHRADOVÝ KATALOG VZP - ZP'!D192)</f>
        <v>0</v>
      </c>
    </row>
    <row r="189" spans="1:6" x14ac:dyDescent="0.2">
      <c r="A189">
        <f>'ÚHRADOVÝ KATALOG VZP - ZP'!A193</f>
        <v>188</v>
      </c>
      <c r="B189" t="str">
        <f>IF(LEN('ÚHRADOVÝ KATALOG VZP - ZP'!B193)=0,"",'ÚHRADOVÝ KATALOG VZP - ZP'!B193)</f>
        <v/>
      </c>
      <c r="C189" t="str">
        <f>IF(LEN('ÚHRADOVÝ KATALOG VZP - ZP'!C193)=0,"",'ÚHRADOVÝ KATALOG VZP - ZP'!C193)</f>
        <v/>
      </c>
      <c r="D189" t="str">
        <f>IF(LEN('ÚHRADOVÝ KATALOG VZP - ZP'!D193)=0,"",'ÚHRADOVÝ KATALOG VZP - ZP'!D193)</f>
        <v/>
      </c>
      <c r="E189">
        <f>LEN('ÚHRADOVÝ KATALOG VZP - ZP'!C193)</f>
        <v>0</v>
      </c>
      <c r="F189">
        <f>LEN('ÚHRADOVÝ KATALOG VZP - ZP'!D193)</f>
        <v>0</v>
      </c>
    </row>
    <row r="190" spans="1:6" x14ac:dyDescent="0.2">
      <c r="A190">
        <f>'ÚHRADOVÝ KATALOG VZP - ZP'!A194</f>
        <v>189</v>
      </c>
      <c r="B190" t="str">
        <f>IF(LEN('ÚHRADOVÝ KATALOG VZP - ZP'!B194)=0,"",'ÚHRADOVÝ KATALOG VZP - ZP'!B194)</f>
        <v/>
      </c>
      <c r="C190" t="str">
        <f>IF(LEN('ÚHRADOVÝ KATALOG VZP - ZP'!C194)=0,"",'ÚHRADOVÝ KATALOG VZP - ZP'!C194)</f>
        <v/>
      </c>
      <c r="D190" t="str">
        <f>IF(LEN('ÚHRADOVÝ KATALOG VZP - ZP'!D194)=0,"",'ÚHRADOVÝ KATALOG VZP - ZP'!D194)</f>
        <v/>
      </c>
      <c r="E190">
        <f>LEN('ÚHRADOVÝ KATALOG VZP - ZP'!C194)</f>
        <v>0</v>
      </c>
      <c r="F190">
        <f>LEN('ÚHRADOVÝ KATALOG VZP - ZP'!D194)</f>
        <v>0</v>
      </c>
    </row>
    <row r="191" spans="1:6" x14ac:dyDescent="0.2">
      <c r="A191">
        <f>'ÚHRADOVÝ KATALOG VZP - ZP'!A195</f>
        <v>190</v>
      </c>
      <c r="B191" t="str">
        <f>IF(LEN('ÚHRADOVÝ KATALOG VZP - ZP'!B195)=0,"",'ÚHRADOVÝ KATALOG VZP - ZP'!B195)</f>
        <v/>
      </c>
      <c r="C191" t="str">
        <f>IF(LEN('ÚHRADOVÝ KATALOG VZP - ZP'!C195)=0,"",'ÚHRADOVÝ KATALOG VZP - ZP'!C195)</f>
        <v/>
      </c>
      <c r="D191" t="str">
        <f>IF(LEN('ÚHRADOVÝ KATALOG VZP - ZP'!D195)=0,"",'ÚHRADOVÝ KATALOG VZP - ZP'!D195)</f>
        <v/>
      </c>
      <c r="E191">
        <f>LEN('ÚHRADOVÝ KATALOG VZP - ZP'!C195)</f>
        <v>0</v>
      </c>
      <c r="F191">
        <f>LEN('ÚHRADOVÝ KATALOG VZP - ZP'!D195)</f>
        <v>0</v>
      </c>
    </row>
    <row r="192" spans="1:6" x14ac:dyDescent="0.2">
      <c r="A192">
        <f>'ÚHRADOVÝ KATALOG VZP - ZP'!A196</f>
        <v>191</v>
      </c>
      <c r="B192" t="str">
        <f>IF(LEN('ÚHRADOVÝ KATALOG VZP - ZP'!B196)=0,"",'ÚHRADOVÝ KATALOG VZP - ZP'!B196)</f>
        <v/>
      </c>
      <c r="C192" t="str">
        <f>IF(LEN('ÚHRADOVÝ KATALOG VZP - ZP'!C196)=0,"",'ÚHRADOVÝ KATALOG VZP - ZP'!C196)</f>
        <v/>
      </c>
      <c r="D192" t="str">
        <f>IF(LEN('ÚHRADOVÝ KATALOG VZP - ZP'!D196)=0,"",'ÚHRADOVÝ KATALOG VZP - ZP'!D196)</f>
        <v/>
      </c>
      <c r="E192">
        <f>LEN('ÚHRADOVÝ KATALOG VZP - ZP'!C196)</f>
        <v>0</v>
      </c>
      <c r="F192">
        <f>LEN('ÚHRADOVÝ KATALOG VZP - ZP'!D196)</f>
        <v>0</v>
      </c>
    </row>
    <row r="193" spans="1:6" x14ac:dyDescent="0.2">
      <c r="A193">
        <f>'ÚHRADOVÝ KATALOG VZP - ZP'!A197</f>
        <v>192</v>
      </c>
      <c r="B193" t="str">
        <f>IF(LEN('ÚHRADOVÝ KATALOG VZP - ZP'!B197)=0,"",'ÚHRADOVÝ KATALOG VZP - ZP'!B197)</f>
        <v/>
      </c>
      <c r="C193" t="str">
        <f>IF(LEN('ÚHRADOVÝ KATALOG VZP - ZP'!C197)=0,"",'ÚHRADOVÝ KATALOG VZP - ZP'!C197)</f>
        <v/>
      </c>
      <c r="D193" t="str">
        <f>IF(LEN('ÚHRADOVÝ KATALOG VZP - ZP'!D197)=0,"",'ÚHRADOVÝ KATALOG VZP - ZP'!D197)</f>
        <v/>
      </c>
      <c r="E193">
        <f>LEN('ÚHRADOVÝ KATALOG VZP - ZP'!C197)</f>
        <v>0</v>
      </c>
      <c r="F193">
        <f>LEN('ÚHRADOVÝ KATALOG VZP - ZP'!D197)</f>
        <v>0</v>
      </c>
    </row>
    <row r="194" spans="1:6" x14ac:dyDescent="0.2">
      <c r="A194">
        <f>'ÚHRADOVÝ KATALOG VZP - ZP'!A198</f>
        <v>193</v>
      </c>
      <c r="B194" t="str">
        <f>IF(LEN('ÚHRADOVÝ KATALOG VZP - ZP'!B198)=0,"",'ÚHRADOVÝ KATALOG VZP - ZP'!B198)</f>
        <v/>
      </c>
      <c r="C194" t="str">
        <f>IF(LEN('ÚHRADOVÝ KATALOG VZP - ZP'!C198)=0,"",'ÚHRADOVÝ KATALOG VZP - ZP'!C198)</f>
        <v/>
      </c>
      <c r="D194" t="str">
        <f>IF(LEN('ÚHRADOVÝ KATALOG VZP - ZP'!D198)=0,"",'ÚHRADOVÝ KATALOG VZP - ZP'!D198)</f>
        <v/>
      </c>
      <c r="E194">
        <f>LEN('ÚHRADOVÝ KATALOG VZP - ZP'!C198)</f>
        <v>0</v>
      </c>
      <c r="F194">
        <f>LEN('ÚHRADOVÝ KATALOG VZP - ZP'!D198)</f>
        <v>0</v>
      </c>
    </row>
    <row r="195" spans="1:6" x14ac:dyDescent="0.2">
      <c r="A195">
        <f>'ÚHRADOVÝ KATALOG VZP - ZP'!A199</f>
        <v>194</v>
      </c>
      <c r="B195" t="str">
        <f>IF(LEN('ÚHRADOVÝ KATALOG VZP - ZP'!B199)=0,"",'ÚHRADOVÝ KATALOG VZP - ZP'!B199)</f>
        <v/>
      </c>
      <c r="C195" t="str">
        <f>IF(LEN('ÚHRADOVÝ KATALOG VZP - ZP'!C199)=0,"",'ÚHRADOVÝ KATALOG VZP - ZP'!C199)</f>
        <v/>
      </c>
      <c r="D195" t="str">
        <f>IF(LEN('ÚHRADOVÝ KATALOG VZP - ZP'!D199)=0,"",'ÚHRADOVÝ KATALOG VZP - ZP'!D199)</f>
        <v/>
      </c>
      <c r="E195">
        <f>LEN('ÚHRADOVÝ KATALOG VZP - ZP'!C199)</f>
        <v>0</v>
      </c>
      <c r="F195">
        <f>LEN('ÚHRADOVÝ KATALOG VZP - ZP'!D199)</f>
        <v>0</v>
      </c>
    </row>
    <row r="196" spans="1:6" x14ac:dyDescent="0.2">
      <c r="A196">
        <f>'ÚHRADOVÝ KATALOG VZP - ZP'!A200</f>
        <v>195</v>
      </c>
      <c r="B196" t="str">
        <f>IF(LEN('ÚHRADOVÝ KATALOG VZP - ZP'!B200)=0,"",'ÚHRADOVÝ KATALOG VZP - ZP'!B200)</f>
        <v/>
      </c>
      <c r="C196" t="str">
        <f>IF(LEN('ÚHRADOVÝ KATALOG VZP - ZP'!C200)=0,"",'ÚHRADOVÝ KATALOG VZP - ZP'!C200)</f>
        <v/>
      </c>
      <c r="D196" t="str">
        <f>IF(LEN('ÚHRADOVÝ KATALOG VZP - ZP'!D200)=0,"",'ÚHRADOVÝ KATALOG VZP - ZP'!D200)</f>
        <v/>
      </c>
      <c r="E196">
        <f>LEN('ÚHRADOVÝ KATALOG VZP - ZP'!C200)</f>
        <v>0</v>
      </c>
      <c r="F196">
        <f>LEN('ÚHRADOVÝ KATALOG VZP - ZP'!D200)</f>
        <v>0</v>
      </c>
    </row>
    <row r="197" spans="1:6" x14ac:dyDescent="0.2">
      <c r="A197">
        <f>'ÚHRADOVÝ KATALOG VZP - ZP'!A201</f>
        <v>196</v>
      </c>
      <c r="B197" t="str">
        <f>IF(LEN('ÚHRADOVÝ KATALOG VZP - ZP'!B201)=0,"",'ÚHRADOVÝ KATALOG VZP - ZP'!B201)</f>
        <v/>
      </c>
      <c r="C197" t="str">
        <f>IF(LEN('ÚHRADOVÝ KATALOG VZP - ZP'!C201)=0,"",'ÚHRADOVÝ KATALOG VZP - ZP'!C201)</f>
        <v/>
      </c>
      <c r="D197" t="str">
        <f>IF(LEN('ÚHRADOVÝ KATALOG VZP - ZP'!D201)=0,"",'ÚHRADOVÝ KATALOG VZP - ZP'!D201)</f>
        <v/>
      </c>
      <c r="E197">
        <f>LEN('ÚHRADOVÝ KATALOG VZP - ZP'!C201)</f>
        <v>0</v>
      </c>
      <c r="F197">
        <f>LEN('ÚHRADOVÝ KATALOG VZP - ZP'!D201)</f>
        <v>0</v>
      </c>
    </row>
    <row r="198" spans="1:6" x14ac:dyDescent="0.2">
      <c r="A198">
        <f>'ÚHRADOVÝ KATALOG VZP - ZP'!A202</f>
        <v>197</v>
      </c>
      <c r="B198" t="str">
        <f>IF(LEN('ÚHRADOVÝ KATALOG VZP - ZP'!B202)=0,"",'ÚHRADOVÝ KATALOG VZP - ZP'!B202)</f>
        <v/>
      </c>
      <c r="C198" t="str">
        <f>IF(LEN('ÚHRADOVÝ KATALOG VZP - ZP'!C202)=0,"",'ÚHRADOVÝ KATALOG VZP - ZP'!C202)</f>
        <v/>
      </c>
      <c r="D198" t="str">
        <f>IF(LEN('ÚHRADOVÝ KATALOG VZP - ZP'!D202)=0,"",'ÚHRADOVÝ KATALOG VZP - ZP'!D202)</f>
        <v/>
      </c>
      <c r="E198">
        <f>LEN('ÚHRADOVÝ KATALOG VZP - ZP'!C202)</f>
        <v>0</v>
      </c>
      <c r="F198">
        <f>LEN('ÚHRADOVÝ KATALOG VZP - ZP'!D202)</f>
        <v>0</v>
      </c>
    </row>
    <row r="199" spans="1:6" x14ac:dyDescent="0.2">
      <c r="A199">
        <f>'ÚHRADOVÝ KATALOG VZP - ZP'!A203</f>
        <v>198</v>
      </c>
      <c r="B199" t="str">
        <f>IF(LEN('ÚHRADOVÝ KATALOG VZP - ZP'!B203)=0,"",'ÚHRADOVÝ KATALOG VZP - ZP'!B203)</f>
        <v/>
      </c>
      <c r="C199" t="str">
        <f>IF(LEN('ÚHRADOVÝ KATALOG VZP - ZP'!C203)=0,"",'ÚHRADOVÝ KATALOG VZP - ZP'!C203)</f>
        <v/>
      </c>
      <c r="D199" t="str">
        <f>IF(LEN('ÚHRADOVÝ KATALOG VZP - ZP'!D203)=0,"",'ÚHRADOVÝ KATALOG VZP - ZP'!D203)</f>
        <v/>
      </c>
      <c r="E199">
        <f>LEN('ÚHRADOVÝ KATALOG VZP - ZP'!C203)</f>
        <v>0</v>
      </c>
      <c r="F199">
        <f>LEN('ÚHRADOVÝ KATALOG VZP - ZP'!D203)</f>
        <v>0</v>
      </c>
    </row>
    <row r="200" spans="1:6" x14ac:dyDescent="0.2">
      <c r="A200">
        <f>'ÚHRADOVÝ KATALOG VZP - ZP'!A204</f>
        <v>199</v>
      </c>
      <c r="B200" t="str">
        <f>IF(LEN('ÚHRADOVÝ KATALOG VZP - ZP'!B204)=0,"",'ÚHRADOVÝ KATALOG VZP - ZP'!B204)</f>
        <v/>
      </c>
      <c r="C200" t="str">
        <f>IF(LEN('ÚHRADOVÝ KATALOG VZP - ZP'!C204)=0,"",'ÚHRADOVÝ KATALOG VZP - ZP'!C204)</f>
        <v/>
      </c>
      <c r="D200" t="str">
        <f>IF(LEN('ÚHRADOVÝ KATALOG VZP - ZP'!D204)=0,"",'ÚHRADOVÝ KATALOG VZP - ZP'!D204)</f>
        <v/>
      </c>
      <c r="E200">
        <f>LEN('ÚHRADOVÝ KATALOG VZP - ZP'!C204)</f>
        <v>0</v>
      </c>
      <c r="F200">
        <f>LEN('ÚHRADOVÝ KATALOG VZP - ZP'!D204)</f>
        <v>0</v>
      </c>
    </row>
    <row r="201" spans="1:6" x14ac:dyDescent="0.2">
      <c r="A201">
        <f>'ÚHRADOVÝ KATALOG VZP - ZP'!A205</f>
        <v>200</v>
      </c>
      <c r="B201" t="str">
        <f>IF(LEN('ÚHRADOVÝ KATALOG VZP - ZP'!B205)=0,"",'ÚHRADOVÝ KATALOG VZP - ZP'!B205)</f>
        <v/>
      </c>
      <c r="C201" t="str">
        <f>IF(LEN('ÚHRADOVÝ KATALOG VZP - ZP'!C205)=0,"",'ÚHRADOVÝ KATALOG VZP - ZP'!C205)</f>
        <v/>
      </c>
      <c r="D201" t="str">
        <f>IF(LEN('ÚHRADOVÝ KATALOG VZP - ZP'!D205)=0,"",'ÚHRADOVÝ KATALOG VZP - ZP'!D205)</f>
        <v/>
      </c>
      <c r="E201">
        <f>LEN('ÚHRADOVÝ KATALOG VZP - ZP'!C205)</f>
        <v>0</v>
      </c>
      <c r="F201">
        <f>LEN('ÚHRADOVÝ KATALOG VZP - ZP'!D205)</f>
        <v>0</v>
      </c>
    </row>
    <row r="202" spans="1:6" x14ac:dyDescent="0.2">
      <c r="A202">
        <f>'ÚHRADOVÝ KATALOG VZP - ZP'!A206</f>
        <v>201</v>
      </c>
      <c r="B202" t="str">
        <f>IF(LEN('ÚHRADOVÝ KATALOG VZP - ZP'!B206)=0,"",'ÚHRADOVÝ KATALOG VZP - ZP'!B206)</f>
        <v/>
      </c>
      <c r="C202" t="str">
        <f>IF(LEN('ÚHRADOVÝ KATALOG VZP - ZP'!C206)=0,"",'ÚHRADOVÝ KATALOG VZP - ZP'!C206)</f>
        <v/>
      </c>
      <c r="D202" t="str">
        <f>IF(LEN('ÚHRADOVÝ KATALOG VZP - ZP'!D206)=0,"",'ÚHRADOVÝ KATALOG VZP - ZP'!D206)</f>
        <v/>
      </c>
      <c r="E202">
        <f>LEN('ÚHRADOVÝ KATALOG VZP - ZP'!C206)</f>
        <v>0</v>
      </c>
      <c r="F202">
        <f>LEN('ÚHRADOVÝ KATALOG VZP - ZP'!D206)</f>
        <v>0</v>
      </c>
    </row>
    <row r="203" spans="1:6" x14ac:dyDescent="0.2">
      <c r="A203">
        <f>'ÚHRADOVÝ KATALOG VZP - ZP'!A207</f>
        <v>202</v>
      </c>
      <c r="B203" t="str">
        <f>IF(LEN('ÚHRADOVÝ KATALOG VZP - ZP'!B207)=0,"",'ÚHRADOVÝ KATALOG VZP - ZP'!B207)</f>
        <v/>
      </c>
      <c r="C203" t="str">
        <f>IF(LEN('ÚHRADOVÝ KATALOG VZP - ZP'!C207)=0,"",'ÚHRADOVÝ KATALOG VZP - ZP'!C207)</f>
        <v/>
      </c>
      <c r="D203" t="str">
        <f>IF(LEN('ÚHRADOVÝ KATALOG VZP - ZP'!D207)=0,"",'ÚHRADOVÝ KATALOG VZP - ZP'!D207)</f>
        <v/>
      </c>
      <c r="E203">
        <f>LEN('ÚHRADOVÝ KATALOG VZP - ZP'!C207)</f>
        <v>0</v>
      </c>
      <c r="F203">
        <f>LEN('ÚHRADOVÝ KATALOG VZP - ZP'!D207)</f>
        <v>0</v>
      </c>
    </row>
    <row r="204" spans="1:6" x14ac:dyDescent="0.2">
      <c r="A204">
        <f>'ÚHRADOVÝ KATALOG VZP - ZP'!A208</f>
        <v>203</v>
      </c>
      <c r="B204" t="str">
        <f>IF(LEN('ÚHRADOVÝ KATALOG VZP - ZP'!B208)=0,"",'ÚHRADOVÝ KATALOG VZP - ZP'!B208)</f>
        <v/>
      </c>
      <c r="C204" t="str">
        <f>IF(LEN('ÚHRADOVÝ KATALOG VZP - ZP'!C208)=0,"",'ÚHRADOVÝ KATALOG VZP - ZP'!C208)</f>
        <v/>
      </c>
      <c r="D204" t="str">
        <f>IF(LEN('ÚHRADOVÝ KATALOG VZP - ZP'!D208)=0,"",'ÚHRADOVÝ KATALOG VZP - ZP'!D208)</f>
        <v/>
      </c>
      <c r="E204">
        <f>LEN('ÚHRADOVÝ KATALOG VZP - ZP'!C208)</f>
        <v>0</v>
      </c>
      <c r="F204">
        <f>LEN('ÚHRADOVÝ KATALOG VZP - ZP'!D208)</f>
        <v>0</v>
      </c>
    </row>
    <row r="205" spans="1:6" x14ac:dyDescent="0.2">
      <c r="A205">
        <f>'ÚHRADOVÝ KATALOG VZP - ZP'!A209</f>
        <v>204</v>
      </c>
      <c r="B205" t="str">
        <f>IF(LEN('ÚHRADOVÝ KATALOG VZP - ZP'!B209)=0,"",'ÚHRADOVÝ KATALOG VZP - ZP'!B209)</f>
        <v/>
      </c>
      <c r="C205" t="str">
        <f>IF(LEN('ÚHRADOVÝ KATALOG VZP - ZP'!C209)=0,"",'ÚHRADOVÝ KATALOG VZP - ZP'!C209)</f>
        <v/>
      </c>
      <c r="D205" t="str">
        <f>IF(LEN('ÚHRADOVÝ KATALOG VZP - ZP'!D209)=0,"",'ÚHRADOVÝ KATALOG VZP - ZP'!D209)</f>
        <v/>
      </c>
      <c r="E205">
        <f>LEN('ÚHRADOVÝ KATALOG VZP - ZP'!C209)</f>
        <v>0</v>
      </c>
      <c r="F205">
        <f>LEN('ÚHRADOVÝ KATALOG VZP - ZP'!D209)</f>
        <v>0</v>
      </c>
    </row>
    <row r="206" spans="1:6" x14ac:dyDescent="0.2">
      <c r="A206">
        <f>'ÚHRADOVÝ KATALOG VZP - ZP'!A210</f>
        <v>205</v>
      </c>
      <c r="B206" t="str">
        <f>IF(LEN('ÚHRADOVÝ KATALOG VZP - ZP'!B210)=0,"",'ÚHRADOVÝ KATALOG VZP - ZP'!B210)</f>
        <v/>
      </c>
      <c r="C206" t="str">
        <f>IF(LEN('ÚHRADOVÝ KATALOG VZP - ZP'!C210)=0,"",'ÚHRADOVÝ KATALOG VZP - ZP'!C210)</f>
        <v/>
      </c>
      <c r="D206" t="str">
        <f>IF(LEN('ÚHRADOVÝ KATALOG VZP - ZP'!D210)=0,"",'ÚHRADOVÝ KATALOG VZP - ZP'!D210)</f>
        <v/>
      </c>
      <c r="E206">
        <f>LEN('ÚHRADOVÝ KATALOG VZP - ZP'!C210)</f>
        <v>0</v>
      </c>
      <c r="F206">
        <f>LEN('ÚHRADOVÝ KATALOG VZP - ZP'!D210)</f>
        <v>0</v>
      </c>
    </row>
    <row r="207" spans="1:6" x14ac:dyDescent="0.2">
      <c r="A207">
        <f>'ÚHRADOVÝ KATALOG VZP - ZP'!A211</f>
        <v>206</v>
      </c>
      <c r="B207" t="str">
        <f>IF(LEN('ÚHRADOVÝ KATALOG VZP - ZP'!B211)=0,"",'ÚHRADOVÝ KATALOG VZP - ZP'!B211)</f>
        <v/>
      </c>
      <c r="C207" t="str">
        <f>IF(LEN('ÚHRADOVÝ KATALOG VZP - ZP'!C211)=0,"",'ÚHRADOVÝ KATALOG VZP - ZP'!C211)</f>
        <v/>
      </c>
      <c r="D207" t="str">
        <f>IF(LEN('ÚHRADOVÝ KATALOG VZP - ZP'!D211)=0,"",'ÚHRADOVÝ KATALOG VZP - ZP'!D211)</f>
        <v/>
      </c>
      <c r="E207">
        <f>LEN('ÚHRADOVÝ KATALOG VZP - ZP'!C211)</f>
        <v>0</v>
      </c>
      <c r="F207">
        <f>LEN('ÚHRADOVÝ KATALOG VZP - ZP'!D211)</f>
        <v>0</v>
      </c>
    </row>
    <row r="208" spans="1:6" x14ac:dyDescent="0.2">
      <c r="A208">
        <f>'ÚHRADOVÝ KATALOG VZP - ZP'!A212</f>
        <v>207</v>
      </c>
      <c r="B208" t="str">
        <f>IF(LEN('ÚHRADOVÝ KATALOG VZP - ZP'!B212)=0,"",'ÚHRADOVÝ KATALOG VZP - ZP'!B212)</f>
        <v/>
      </c>
      <c r="C208" t="str">
        <f>IF(LEN('ÚHRADOVÝ KATALOG VZP - ZP'!C212)=0,"",'ÚHRADOVÝ KATALOG VZP - ZP'!C212)</f>
        <v/>
      </c>
      <c r="D208" t="str">
        <f>IF(LEN('ÚHRADOVÝ KATALOG VZP - ZP'!D212)=0,"",'ÚHRADOVÝ KATALOG VZP - ZP'!D212)</f>
        <v/>
      </c>
      <c r="E208">
        <f>LEN('ÚHRADOVÝ KATALOG VZP - ZP'!C212)</f>
        <v>0</v>
      </c>
      <c r="F208">
        <f>LEN('ÚHRADOVÝ KATALOG VZP - ZP'!D212)</f>
        <v>0</v>
      </c>
    </row>
    <row r="209" spans="1:6" x14ac:dyDescent="0.2">
      <c r="A209">
        <f>'ÚHRADOVÝ KATALOG VZP - ZP'!A213</f>
        <v>208</v>
      </c>
      <c r="B209" t="str">
        <f>IF(LEN('ÚHRADOVÝ KATALOG VZP - ZP'!B213)=0,"",'ÚHRADOVÝ KATALOG VZP - ZP'!B213)</f>
        <v/>
      </c>
      <c r="C209" t="str">
        <f>IF(LEN('ÚHRADOVÝ KATALOG VZP - ZP'!C213)=0,"",'ÚHRADOVÝ KATALOG VZP - ZP'!C213)</f>
        <v/>
      </c>
      <c r="D209" t="str">
        <f>IF(LEN('ÚHRADOVÝ KATALOG VZP - ZP'!D213)=0,"",'ÚHRADOVÝ KATALOG VZP - ZP'!D213)</f>
        <v/>
      </c>
      <c r="E209">
        <f>LEN('ÚHRADOVÝ KATALOG VZP - ZP'!C213)</f>
        <v>0</v>
      </c>
      <c r="F209">
        <f>LEN('ÚHRADOVÝ KATALOG VZP - ZP'!D213)</f>
        <v>0</v>
      </c>
    </row>
    <row r="210" spans="1:6" x14ac:dyDescent="0.2">
      <c r="A210">
        <f>'ÚHRADOVÝ KATALOG VZP - ZP'!A214</f>
        <v>209</v>
      </c>
      <c r="B210" t="str">
        <f>IF(LEN('ÚHRADOVÝ KATALOG VZP - ZP'!B214)=0,"",'ÚHRADOVÝ KATALOG VZP - ZP'!B214)</f>
        <v/>
      </c>
      <c r="C210" t="str">
        <f>IF(LEN('ÚHRADOVÝ KATALOG VZP - ZP'!C214)=0,"",'ÚHRADOVÝ KATALOG VZP - ZP'!C214)</f>
        <v/>
      </c>
      <c r="D210" t="str">
        <f>IF(LEN('ÚHRADOVÝ KATALOG VZP - ZP'!D214)=0,"",'ÚHRADOVÝ KATALOG VZP - ZP'!D214)</f>
        <v/>
      </c>
      <c r="E210">
        <f>LEN('ÚHRADOVÝ KATALOG VZP - ZP'!C214)</f>
        <v>0</v>
      </c>
      <c r="F210">
        <f>LEN('ÚHRADOVÝ KATALOG VZP - ZP'!D214)</f>
        <v>0</v>
      </c>
    </row>
    <row r="211" spans="1:6" x14ac:dyDescent="0.2">
      <c r="A211">
        <f>'ÚHRADOVÝ KATALOG VZP - ZP'!A215</f>
        <v>210</v>
      </c>
      <c r="B211" t="str">
        <f>IF(LEN('ÚHRADOVÝ KATALOG VZP - ZP'!B215)=0,"",'ÚHRADOVÝ KATALOG VZP - ZP'!B215)</f>
        <v/>
      </c>
      <c r="C211" t="str">
        <f>IF(LEN('ÚHRADOVÝ KATALOG VZP - ZP'!C215)=0,"",'ÚHRADOVÝ KATALOG VZP - ZP'!C215)</f>
        <v/>
      </c>
      <c r="D211" t="str">
        <f>IF(LEN('ÚHRADOVÝ KATALOG VZP - ZP'!D215)=0,"",'ÚHRADOVÝ KATALOG VZP - ZP'!D215)</f>
        <v/>
      </c>
      <c r="E211">
        <f>LEN('ÚHRADOVÝ KATALOG VZP - ZP'!C215)</f>
        <v>0</v>
      </c>
      <c r="F211">
        <f>LEN('ÚHRADOVÝ KATALOG VZP - ZP'!D215)</f>
        <v>0</v>
      </c>
    </row>
    <row r="212" spans="1:6" x14ac:dyDescent="0.2">
      <c r="A212">
        <f>'ÚHRADOVÝ KATALOG VZP - ZP'!A216</f>
        <v>211</v>
      </c>
      <c r="B212" t="str">
        <f>IF(LEN('ÚHRADOVÝ KATALOG VZP - ZP'!B216)=0,"",'ÚHRADOVÝ KATALOG VZP - ZP'!B216)</f>
        <v/>
      </c>
      <c r="C212" t="str">
        <f>IF(LEN('ÚHRADOVÝ KATALOG VZP - ZP'!C216)=0,"",'ÚHRADOVÝ KATALOG VZP - ZP'!C216)</f>
        <v/>
      </c>
      <c r="D212" t="str">
        <f>IF(LEN('ÚHRADOVÝ KATALOG VZP - ZP'!D216)=0,"",'ÚHRADOVÝ KATALOG VZP - ZP'!D216)</f>
        <v/>
      </c>
      <c r="E212">
        <f>LEN('ÚHRADOVÝ KATALOG VZP - ZP'!C216)</f>
        <v>0</v>
      </c>
      <c r="F212">
        <f>LEN('ÚHRADOVÝ KATALOG VZP - ZP'!D216)</f>
        <v>0</v>
      </c>
    </row>
    <row r="213" spans="1:6" x14ac:dyDescent="0.2">
      <c r="A213">
        <f>'ÚHRADOVÝ KATALOG VZP - ZP'!A217</f>
        <v>212</v>
      </c>
      <c r="B213" t="str">
        <f>IF(LEN('ÚHRADOVÝ KATALOG VZP - ZP'!B217)=0,"",'ÚHRADOVÝ KATALOG VZP - ZP'!B217)</f>
        <v/>
      </c>
      <c r="C213" t="str">
        <f>IF(LEN('ÚHRADOVÝ KATALOG VZP - ZP'!C217)=0,"",'ÚHRADOVÝ KATALOG VZP - ZP'!C217)</f>
        <v/>
      </c>
      <c r="D213" t="str">
        <f>IF(LEN('ÚHRADOVÝ KATALOG VZP - ZP'!D217)=0,"",'ÚHRADOVÝ KATALOG VZP - ZP'!D217)</f>
        <v/>
      </c>
      <c r="E213">
        <f>LEN('ÚHRADOVÝ KATALOG VZP - ZP'!C217)</f>
        <v>0</v>
      </c>
      <c r="F213">
        <f>LEN('ÚHRADOVÝ KATALOG VZP - ZP'!D217)</f>
        <v>0</v>
      </c>
    </row>
    <row r="214" spans="1:6" x14ac:dyDescent="0.2">
      <c r="A214">
        <f>'ÚHRADOVÝ KATALOG VZP - ZP'!A218</f>
        <v>213</v>
      </c>
      <c r="B214" t="str">
        <f>IF(LEN('ÚHRADOVÝ KATALOG VZP - ZP'!B218)=0,"",'ÚHRADOVÝ KATALOG VZP - ZP'!B218)</f>
        <v/>
      </c>
      <c r="C214" t="str">
        <f>IF(LEN('ÚHRADOVÝ KATALOG VZP - ZP'!C218)=0,"",'ÚHRADOVÝ KATALOG VZP - ZP'!C218)</f>
        <v/>
      </c>
      <c r="D214" t="str">
        <f>IF(LEN('ÚHRADOVÝ KATALOG VZP - ZP'!D218)=0,"",'ÚHRADOVÝ KATALOG VZP - ZP'!D218)</f>
        <v/>
      </c>
      <c r="E214">
        <f>LEN('ÚHRADOVÝ KATALOG VZP - ZP'!C218)</f>
        <v>0</v>
      </c>
      <c r="F214">
        <f>LEN('ÚHRADOVÝ KATALOG VZP - ZP'!D218)</f>
        <v>0</v>
      </c>
    </row>
    <row r="215" spans="1:6" x14ac:dyDescent="0.2">
      <c r="A215">
        <f>'ÚHRADOVÝ KATALOG VZP - ZP'!A219</f>
        <v>214</v>
      </c>
      <c r="B215" t="str">
        <f>IF(LEN('ÚHRADOVÝ KATALOG VZP - ZP'!B219)=0,"",'ÚHRADOVÝ KATALOG VZP - ZP'!B219)</f>
        <v/>
      </c>
      <c r="C215" t="str">
        <f>IF(LEN('ÚHRADOVÝ KATALOG VZP - ZP'!C219)=0,"",'ÚHRADOVÝ KATALOG VZP - ZP'!C219)</f>
        <v/>
      </c>
      <c r="D215" t="str">
        <f>IF(LEN('ÚHRADOVÝ KATALOG VZP - ZP'!D219)=0,"",'ÚHRADOVÝ KATALOG VZP - ZP'!D219)</f>
        <v/>
      </c>
      <c r="E215">
        <f>LEN('ÚHRADOVÝ KATALOG VZP - ZP'!C219)</f>
        <v>0</v>
      </c>
      <c r="F215">
        <f>LEN('ÚHRADOVÝ KATALOG VZP - ZP'!D219)</f>
        <v>0</v>
      </c>
    </row>
    <row r="216" spans="1:6" x14ac:dyDescent="0.2">
      <c r="A216">
        <f>'ÚHRADOVÝ KATALOG VZP - ZP'!A220</f>
        <v>215</v>
      </c>
      <c r="B216" t="str">
        <f>IF(LEN('ÚHRADOVÝ KATALOG VZP - ZP'!B220)=0,"",'ÚHRADOVÝ KATALOG VZP - ZP'!B220)</f>
        <v/>
      </c>
      <c r="C216" t="str">
        <f>IF(LEN('ÚHRADOVÝ KATALOG VZP - ZP'!C220)=0,"",'ÚHRADOVÝ KATALOG VZP - ZP'!C220)</f>
        <v/>
      </c>
      <c r="D216" t="str">
        <f>IF(LEN('ÚHRADOVÝ KATALOG VZP - ZP'!D220)=0,"",'ÚHRADOVÝ KATALOG VZP - ZP'!D220)</f>
        <v/>
      </c>
      <c r="E216">
        <f>LEN('ÚHRADOVÝ KATALOG VZP - ZP'!C220)</f>
        <v>0</v>
      </c>
      <c r="F216">
        <f>LEN('ÚHRADOVÝ KATALOG VZP - ZP'!D220)</f>
        <v>0</v>
      </c>
    </row>
    <row r="217" spans="1:6" x14ac:dyDescent="0.2">
      <c r="A217">
        <f>'ÚHRADOVÝ KATALOG VZP - ZP'!A221</f>
        <v>216</v>
      </c>
      <c r="B217" t="str">
        <f>IF(LEN('ÚHRADOVÝ KATALOG VZP - ZP'!B221)=0,"",'ÚHRADOVÝ KATALOG VZP - ZP'!B221)</f>
        <v/>
      </c>
      <c r="C217" t="str">
        <f>IF(LEN('ÚHRADOVÝ KATALOG VZP - ZP'!C221)=0,"",'ÚHRADOVÝ KATALOG VZP - ZP'!C221)</f>
        <v/>
      </c>
      <c r="D217" t="str">
        <f>IF(LEN('ÚHRADOVÝ KATALOG VZP - ZP'!D221)=0,"",'ÚHRADOVÝ KATALOG VZP - ZP'!D221)</f>
        <v/>
      </c>
      <c r="E217">
        <f>LEN('ÚHRADOVÝ KATALOG VZP - ZP'!C221)</f>
        <v>0</v>
      </c>
      <c r="F217">
        <f>LEN('ÚHRADOVÝ KATALOG VZP - ZP'!D221)</f>
        <v>0</v>
      </c>
    </row>
    <row r="218" spans="1:6" x14ac:dyDescent="0.2">
      <c r="A218">
        <f>'ÚHRADOVÝ KATALOG VZP - ZP'!A222</f>
        <v>217</v>
      </c>
      <c r="B218" t="str">
        <f>IF(LEN('ÚHRADOVÝ KATALOG VZP - ZP'!B222)=0,"",'ÚHRADOVÝ KATALOG VZP - ZP'!B222)</f>
        <v/>
      </c>
      <c r="C218" t="str">
        <f>IF(LEN('ÚHRADOVÝ KATALOG VZP - ZP'!C222)=0,"",'ÚHRADOVÝ KATALOG VZP - ZP'!C222)</f>
        <v/>
      </c>
      <c r="D218" t="str">
        <f>IF(LEN('ÚHRADOVÝ KATALOG VZP - ZP'!D222)=0,"",'ÚHRADOVÝ KATALOG VZP - ZP'!D222)</f>
        <v/>
      </c>
      <c r="E218">
        <f>LEN('ÚHRADOVÝ KATALOG VZP - ZP'!C222)</f>
        <v>0</v>
      </c>
      <c r="F218">
        <f>LEN('ÚHRADOVÝ KATALOG VZP - ZP'!D222)</f>
        <v>0</v>
      </c>
    </row>
    <row r="219" spans="1:6" x14ac:dyDescent="0.2">
      <c r="A219">
        <f>'ÚHRADOVÝ KATALOG VZP - ZP'!A223</f>
        <v>218</v>
      </c>
      <c r="B219" t="str">
        <f>IF(LEN('ÚHRADOVÝ KATALOG VZP - ZP'!B223)=0,"",'ÚHRADOVÝ KATALOG VZP - ZP'!B223)</f>
        <v/>
      </c>
      <c r="C219" t="str">
        <f>IF(LEN('ÚHRADOVÝ KATALOG VZP - ZP'!C223)=0,"",'ÚHRADOVÝ KATALOG VZP - ZP'!C223)</f>
        <v/>
      </c>
      <c r="D219" t="str">
        <f>IF(LEN('ÚHRADOVÝ KATALOG VZP - ZP'!D223)=0,"",'ÚHRADOVÝ KATALOG VZP - ZP'!D223)</f>
        <v/>
      </c>
      <c r="E219">
        <f>LEN('ÚHRADOVÝ KATALOG VZP - ZP'!C223)</f>
        <v>0</v>
      </c>
      <c r="F219">
        <f>LEN('ÚHRADOVÝ KATALOG VZP - ZP'!D223)</f>
        <v>0</v>
      </c>
    </row>
    <row r="220" spans="1:6" x14ac:dyDescent="0.2">
      <c r="A220">
        <f>'ÚHRADOVÝ KATALOG VZP - ZP'!A224</f>
        <v>219</v>
      </c>
      <c r="B220" t="str">
        <f>IF(LEN('ÚHRADOVÝ KATALOG VZP - ZP'!B224)=0,"",'ÚHRADOVÝ KATALOG VZP - ZP'!B224)</f>
        <v/>
      </c>
      <c r="C220" t="str">
        <f>IF(LEN('ÚHRADOVÝ KATALOG VZP - ZP'!C224)=0,"",'ÚHRADOVÝ KATALOG VZP - ZP'!C224)</f>
        <v/>
      </c>
      <c r="D220" t="str">
        <f>IF(LEN('ÚHRADOVÝ KATALOG VZP - ZP'!D224)=0,"",'ÚHRADOVÝ KATALOG VZP - ZP'!D224)</f>
        <v/>
      </c>
      <c r="E220">
        <f>LEN('ÚHRADOVÝ KATALOG VZP - ZP'!C224)</f>
        <v>0</v>
      </c>
      <c r="F220">
        <f>LEN('ÚHRADOVÝ KATALOG VZP - ZP'!D224)</f>
        <v>0</v>
      </c>
    </row>
    <row r="221" spans="1:6" x14ac:dyDescent="0.2">
      <c r="A221">
        <f>'ÚHRADOVÝ KATALOG VZP - ZP'!A225</f>
        <v>220</v>
      </c>
      <c r="B221" t="str">
        <f>IF(LEN('ÚHRADOVÝ KATALOG VZP - ZP'!B225)=0,"",'ÚHRADOVÝ KATALOG VZP - ZP'!B225)</f>
        <v/>
      </c>
      <c r="C221" t="str">
        <f>IF(LEN('ÚHRADOVÝ KATALOG VZP - ZP'!C225)=0,"",'ÚHRADOVÝ KATALOG VZP - ZP'!C225)</f>
        <v/>
      </c>
      <c r="D221" t="str">
        <f>IF(LEN('ÚHRADOVÝ KATALOG VZP - ZP'!D225)=0,"",'ÚHRADOVÝ KATALOG VZP - ZP'!D225)</f>
        <v/>
      </c>
      <c r="E221">
        <f>LEN('ÚHRADOVÝ KATALOG VZP - ZP'!C225)</f>
        <v>0</v>
      </c>
      <c r="F221">
        <f>LEN('ÚHRADOVÝ KATALOG VZP - ZP'!D225)</f>
        <v>0</v>
      </c>
    </row>
    <row r="222" spans="1:6" x14ac:dyDescent="0.2">
      <c r="A222">
        <f>'ÚHRADOVÝ KATALOG VZP - ZP'!A226</f>
        <v>221</v>
      </c>
      <c r="B222" t="str">
        <f>IF(LEN('ÚHRADOVÝ KATALOG VZP - ZP'!B226)=0,"",'ÚHRADOVÝ KATALOG VZP - ZP'!B226)</f>
        <v/>
      </c>
      <c r="C222" t="str">
        <f>IF(LEN('ÚHRADOVÝ KATALOG VZP - ZP'!C226)=0,"",'ÚHRADOVÝ KATALOG VZP - ZP'!C226)</f>
        <v/>
      </c>
      <c r="D222" t="str">
        <f>IF(LEN('ÚHRADOVÝ KATALOG VZP - ZP'!D226)=0,"",'ÚHRADOVÝ KATALOG VZP - ZP'!D226)</f>
        <v/>
      </c>
      <c r="E222">
        <f>LEN('ÚHRADOVÝ KATALOG VZP - ZP'!C226)</f>
        <v>0</v>
      </c>
      <c r="F222">
        <f>LEN('ÚHRADOVÝ KATALOG VZP - ZP'!D226)</f>
        <v>0</v>
      </c>
    </row>
    <row r="223" spans="1:6" x14ac:dyDescent="0.2">
      <c r="A223">
        <f>'ÚHRADOVÝ KATALOG VZP - ZP'!A227</f>
        <v>222</v>
      </c>
      <c r="B223" t="str">
        <f>IF(LEN('ÚHRADOVÝ KATALOG VZP - ZP'!B227)=0,"",'ÚHRADOVÝ KATALOG VZP - ZP'!B227)</f>
        <v/>
      </c>
      <c r="C223" t="str">
        <f>IF(LEN('ÚHRADOVÝ KATALOG VZP - ZP'!C227)=0,"",'ÚHRADOVÝ KATALOG VZP - ZP'!C227)</f>
        <v/>
      </c>
      <c r="D223" t="str">
        <f>IF(LEN('ÚHRADOVÝ KATALOG VZP - ZP'!D227)=0,"",'ÚHRADOVÝ KATALOG VZP - ZP'!D227)</f>
        <v/>
      </c>
      <c r="E223">
        <f>LEN('ÚHRADOVÝ KATALOG VZP - ZP'!C227)</f>
        <v>0</v>
      </c>
      <c r="F223">
        <f>LEN('ÚHRADOVÝ KATALOG VZP - ZP'!D227)</f>
        <v>0</v>
      </c>
    </row>
    <row r="224" spans="1:6" x14ac:dyDescent="0.2">
      <c r="A224">
        <f>'ÚHRADOVÝ KATALOG VZP - ZP'!A228</f>
        <v>223</v>
      </c>
      <c r="B224" t="str">
        <f>IF(LEN('ÚHRADOVÝ KATALOG VZP - ZP'!B228)=0,"",'ÚHRADOVÝ KATALOG VZP - ZP'!B228)</f>
        <v/>
      </c>
      <c r="C224" t="str">
        <f>IF(LEN('ÚHRADOVÝ KATALOG VZP - ZP'!C228)=0,"",'ÚHRADOVÝ KATALOG VZP - ZP'!C228)</f>
        <v/>
      </c>
      <c r="D224" t="str">
        <f>IF(LEN('ÚHRADOVÝ KATALOG VZP - ZP'!D228)=0,"",'ÚHRADOVÝ KATALOG VZP - ZP'!D228)</f>
        <v/>
      </c>
      <c r="E224">
        <f>LEN('ÚHRADOVÝ KATALOG VZP - ZP'!C228)</f>
        <v>0</v>
      </c>
      <c r="F224">
        <f>LEN('ÚHRADOVÝ KATALOG VZP - ZP'!D228)</f>
        <v>0</v>
      </c>
    </row>
    <row r="225" spans="1:6" x14ac:dyDescent="0.2">
      <c r="A225">
        <f>'ÚHRADOVÝ KATALOG VZP - ZP'!A229</f>
        <v>224</v>
      </c>
      <c r="B225" t="str">
        <f>IF(LEN('ÚHRADOVÝ KATALOG VZP - ZP'!B229)=0,"",'ÚHRADOVÝ KATALOG VZP - ZP'!B229)</f>
        <v/>
      </c>
      <c r="C225" t="str">
        <f>IF(LEN('ÚHRADOVÝ KATALOG VZP - ZP'!C229)=0,"",'ÚHRADOVÝ KATALOG VZP - ZP'!C229)</f>
        <v/>
      </c>
      <c r="D225" t="str">
        <f>IF(LEN('ÚHRADOVÝ KATALOG VZP - ZP'!D229)=0,"",'ÚHRADOVÝ KATALOG VZP - ZP'!D229)</f>
        <v/>
      </c>
      <c r="E225">
        <f>LEN('ÚHRADOVÝ KATALOG VZP - ZP'!C229)</f>
        <v>0</v>
      </c>
      <c r="F225">
        <f>LEN('ÚHRADOVÝ KATALOG VZP - ZP'!D229)</f>
        <v>0</v>
      </c>
    </row>
    <row r="226" spans="1:6" x14ac:dyDescent="0.2">
      <c r="A226">
        <f>'ÚHRADOVÝ KATALOG VZP - ZP'!A230</f>
        <v>225</v>
      </c>
      <c r="B226" t="str">
        <f>IF(LEN('ÚHRADOVÝ KATALOG VZP - ZP'!B230)=0,"",'ÚHRADOVÝ KATALOG VZP - ZP'!B230)</f>
        <v/>
      </c>
      <c r="C226" t="str">
        <f>IF(LEN('ÚHRADOVÝ KATALOG VZP - ZP'!C230)=0,"",'ÚHRADOVÝ KATALOG VZP - ZP'!C230)</f>
        <v/>
      </c>
      <c r="D226" t="str">
        <f>IF(LEN('ÚHRADOVÝ KATALOG VZP - ZP'!D230)=0,"",'ÚHRADOVÝ KATALOG VZP - ZP'!D230)</f>
        <v/>
      </c>
      <c r="E226">
        <f>LEN('ÚHRADOVÝ KATALOG VZP - ZP'!C230)</f>
        <v>0</v>
      </c>
      <c r="F226">
        <f>LEN('ÚHRADOVÝ KATALOG VZP - ZP'!D230)</f>
        <v>0</v>
      </c>
    </row>
    <row r="227" spans="1:6" x14ac:dyDescent="0.2">
      <c r="A227">
        <f>'ÚHRADOVÝ KATALOG VZP - ZP'!A231</f>
        <v>226</v>
      </c>
      <c r="B227" t="str">
        <f>IF(LEN('ÚHRADOVÝ KATALOG VZP - ZP'!B231)=0,"",'ÚHRADOVÝ KATALOG VZP - ZP'!B231)</f>
        <v/>
      </c>
      <c r="C227" t="str">
        <f>IF(LEN('ÚHRADOVÝ KATALOG VZP - ZP'!C231)=0,"",'ÚHRADOVÝ KATALOG VZP - ZP'!C231)</f>
        <v/>
      </c>
      <c r="D227" t="str">
        <f>IF(LEN('ÚHRADOVÝ KATALOG VZP - ZP'!D231)=0,"",'ÚHRADOVÝ KATALOG VZP - ZP'!D231)</f>
        <v/>
      </c>
      <c r="E227">
        <f>LEN('ÚHRADOVÝ KATALOG VZP - ZP'!C231)</f>
        <v>0</v>
      </c>
      <c r="F227">
        <f>LEN('ÚHRADOVÝ KATALOG VZP - ZP'!D231)</f>
        <v>0</v>
      </c>
    </row>
    <row r="228" spans="1:6" x14ac:dyDescent="0.2">
      <c r="A228">
        <f>'ÚHRADOVÝ KATALOG VZP - ZP'!A232</f>
        <v>227</v>
      </c>
      <c r="B228" t="str">
        <f>IF(LEN('ÚHRADOVÝ KATALOG VZP - ZP'!B232)=0,"",'ÚHRADOVÝ KATALOG VZP - ZP'!B232)</f>
        <v/>
      </c>
      <c r="C228" t="str">
        <f>IF(LEN('ÚHRADOVÝ KATALOG VZP - ZP'!C232)=0,"",'ÚHRADOVÝ KATALOG VZP - ZP'!C232)</f>
        <v/>
      </c>
      <c r="D228" t="str">
        <f>IF(LEN('ÚHRADOVÝ KATALOG VZP - ZP'!D232)=0,"",'ÚHRADOVÝ KATALOG VZP - ZP'!D232)</f>
        <v/>
      </c>
      <c r="E228">
        <f>LEN('ÚHRADOVÝ KATALOG VZP - ZP'!C232)</f>
        <v>0</v>
      </c>
      <c r="F228">
        <f>LEN('ÚHRADOVÝ KATALOG VZP - ZP'!D232)</f>
        <v>0</v>
      </c>
    </row>
    <row r="229" spans="1:6" x14ac:dyDescent="0.2">
      <c r="A229">
        <f>'ÚHRADOVÝ KATALOG VZP - ZP'!A233</f>
        <v>228</v>
      </c>
      <c r="B229" t="str">
        <f>IF(LEN('ÚHRADOVÝ KATALOG VZP - ZP'!B233)=0,"",'ÚHRADOVÝ KATALOG VZP - ZP'!B233)</f>
        <v/>
      </c>
      <c r="C229" t="str">
        <f>IF(LEN('ÚHRADOVÝ KATALOG VZP - ZP'!C233)=0,"",'ÚHRADOVÝ KATALOG VZP - ZP'!C233)</f>
        <v/>
      </c>
      <c r="D229" t="str">
        <f>IF(LEN('ÚHRADOVÝ KATALOG VZP - ZP'!D233)=0,"",'ÚHRADOVÝ KATALOG VZP - ZP'!D233)</f>
        <v/>
      </c>
      <c r="E229">
        <f>LEN('ÚHRADOVÝ KATALOG VZP - ZP'!C233)</f>
        <v>0</v>
      </c>
      <c r="F229">
        <f>LEN('ÚHRADOVÝ KATALOG VZP - ZP'!D233)</f>
        <v>0</v>
      </c>
    </row>
    <row r="230" spans="1:6" x14ac:dyDescent="0.2">
      <c r="A230">
        <f>'ÚHRADOVÝ KATALOG VZP - ZP'!A234</f>
        <v>229</v>
      </c>
      <c r="B230" t="str">
        <f>IF(LEN('ÚHRADOVÝ KATALOG VZP - ZP'!B234)=0,"",'ÚHRADOVÝ KATALOG VZP - ZP'!B234)</f>
        <v/>
      </c>
      <c r="C230" t="str">
        <f>IF(LEN('ÚHRADOVÝ KATALOG VZP - ZP'!C234)=0,"",'ÚHRADOVÝ KATALOG VZP - ZP'!C234)</f>
        <v/>
      </c>
      <c r="D230" t="str">
        <f>IF(LEN('ÚHRADOVÝ KATALOG VZP - ZP'!D234)=0,"",'ÚHRADOVÝ KATALOG VZP - ZP'!D234)</f>
        <v/>
      </c>
      <c r="E230">
        <f>LEN('ÚHRADOVÝ KATALOG VZP - ZP'!C234)</f>
        <v>0</v>
      </c>
      <c r="F230">
        <f>LEN('ÚHRADOVÝ KATALOG VZP - ZP'!D234)</f>
        <v>0</v>
      </c>
    </row>
    <row r="231" spans="1:6" x14ac:dyDescent="0.2">
      <c r="A231">
        <f>'ÚHRADOVÝ KATALOG VZP - ZP'!A235</f>
        <v>230</v>
      </c>
      <c r="B231" t="str">
        <f>IF(LEN('ÚHRADOVÝ KATALOG VZP - ZP'!B235)=0,"",'ÚHRADOVÝ KATALOG VZP - ZP'!B235)</f>
        <v/>
      </c>
      <c r="C231" t="str">
        <f>IF(LEN('ÚHRADOVÝ KATALOG VZP - ZP'!C235)=0,"",'ÚHRADOVÝ KATALOG VZP - ZP'!C235)</f>
        <v/>
      </c>
      <c r="D231" t="str">
        <f>IF(LEN('ÚHRADOVÝ KATALOG VZP - ZP'!D235)=0,"",'ÚHRADOVÝ KATALOG VZP - ZP'!D235)</f>
        <v/>
      </c>
      <c r="E231">
        <f>LEN('ÚHRADOVÝ KATALOG VZP - ZP'!C235)</f>
        <v>0</v>
      </c>
      <c r="F231">
        <f>LEN('ÚHRADOVÝ KATALOG VZP - ZP'!D235)</f>
        <v>0</v>
      </c>
    </row>
    <row r="232" spans="1:6" x14ac:dyDescent="0.2">
      <c r="A232">
        <f>'ÚHRADOVÝ KATALOG VZP - ZP'!A236</f>
        <v>231</v>
      </c>
      <c r="B232" t="str">
        <f>IF(LEN('ÚHRADOVÝ KATALOG VZP - ZP'!B236)=0,"",'ÚHRADOVÝ KATALOG VZP - ZP'!B236)</f>
        <v/>
      </c>
      <c r="C232" t="str">
        <f>IF(LEN('ÚHRADOVÝ KATALOG VZP - ZP'!C236)=0,"",'ÚHRADOVÝ KATALOG VZP - ZP'!C236)</f>
        <v/>
      </c>
      <c r="D232" t="str">
        <f>IF(LEN('ÚHRADOVÝ KATALOG VZP - ZP'!D236)=0,"",'ÚHRADOVÝ KATALOG VZP - ZP'!D236)</f>
        <v/>
      </c>
      <c r="E232">
        <f>LEN('ÚHRADOVÝ KATALOG VZP - ZP'!C236)</f>
        <v>0</v>
      </c>
      <c r="F232">
        <f>LEN('ÚHRADOVÝ KATALOG VZP - ZP'!D236)</f>
        <v>0</v>
      </c>
    </row>
    <row r="233" spans="1:6" x14ac:dyDescent="0.2">
      <c r="A233">
        <f>'ÚHRADOVÝ KATALOG VZP - ZP'!A237</f>
        <v>232</v>
      </c>
      <c r="B233" t="str">
        <f>IF(LEN('ÚHRADOVÝ KATALOG VZP - ZP'!B237)=0,"",'ÚHRADOVÝ KATALOG VZP - ZP'!B237)</f>
        <v/>
      </c>
      <c r="C233" t="str">
        <f>IF(LEN('ÚHRADOVÝ KATALOG VZP - ZP'!C237)=0,"",'ÚHRADOVÝ KATALOG VZP - ZP'!C237)</f>
        <v/>
      </c>
      <c r="D233" t="str">
        <f>IF(LEN('ÚHRADOVÝ KATALOG VZP - ZP'!D237)=0,"",'ÚHRADOVÝ KATALOG VZP - ZP'!D237)</f>
        <v/>
      </c>
      <c r="E233">
        <f>LEN('ÚHRADOVÝ KATALOG VZP - ZP'!C237)</f>
        <v>0</v>
      </c>
      <c r="F233">
        <f>LEN('ÚHRADOVÝ KATALOG VZP - ZP'!D237)</f>
        <v>0</v>
      </c>
    </row>
    <row r="234" spans="1:6" x14ac:dyDescent="0.2">
      <c r="A234">
        <f>'ÚHRADOVÝ KATALOG VZP - ZP'!A238</f>
        <v>233</v>
      </c>
      <c r="B234" t="str">
        <f>IF(LEN('ÚHRADOVÝ KATALOG VZP - ZP'!B238)=0,"",'ÚHRADOVÝ KATALOG VZP - ZP'!B238)</f>
        <v/>
      </c>
      <c r="C234" t="str">
        <f>IF(LEN('ÚHRADOVÝ KATALOG VZP - ZP'!C238)=0,"",'ÚHRADOVÝ KATALOG VZP - ZP'!C238)</f>
        <v/>
      </c>
      <c r="D234" t="str">
        <f>IF(LEN('ÚHRADOVÝ KATALOG VZP - ZP'!D238)=0,"",'ÚHRADOVÝ KATALOG VZP - ZP'!D238)</f>
        <v/>
      </c>
      <c r="E234">
        <f>LEN('ÚHRADOVÝ KATALOG VZP - ZP'!C238)</f>
        <v>0</v>
      </c>
      <c r="F234">
        <f>LEN('ÚHRADOVÝ KATALOG VZP - ZP'!D238)</f>
        <v>0</v>
      </c>
    </row>
    <row r="235" spans="1:6" x14ac:dyDescent="0.2">
      <c r="A235">
        <f>'ÚHRADOVÝ KATALOG VZP - ZP'!A239</f>
        <v>234</v>
      </c>
      <c r="B235" t="str">
        <f>IF(LEN('ÚHRADOVÝ KATALOG VZP - ZP'!B239)=0,"",'ÚHRADOVÝ KATALOG VZP - ZP'!B239)</f>
        <v/>
      </c>
      <c r="C235" t="str">
        <f>IF(LEN('ÚHRADOVÝ KATALOG VZP - ZP'!C239)=0,"",'ÚHRADOVÝ KATALOG VZP - ZP'!C239)</f>
        <v/>
      </c>
      <c r="D235" t="str">
        <f>IF(LEN('ÚHRADOVÝ KATALOG VZP - ZP'!D239)=0,"",'ÚHRADOVÝ KATALOG VZP - ZP'!D239)</f>
        <v/>
      </c>
      <c r="E235">
        <f>LEN('ÚHRADOVÝ KATALOG VZP - ZP'!C239)</f>
        <v>0</v>
      </c>
      <c r="F235">
        <f>LEN('ÚHRADOVÝ KATALOG VZP - ZP'!D239)</f>
        <v>0</v>
      </c>
    </row>
    <row r="236" spans="1:6" x14ac:dyDescent="0.2">
      <c r="A236">
        <f>'ÚHRADOVÝ KATALOG VZP - ZP'!A240</f>
        <v>235</v>
      </c>
      <c r="B236" t="str">
        <f>IF(LEN('ÚHRADOVÝ KATALOG VZP - ZP'!B240)=0,"",'ÚHRADOVÝ KATALOG VZP - ZP'!B240)</f>
        <v/>
      </c>
      <c r="C236" t="str">
        <f>IF(LEN('ÚHRADOVÝ KATALOG VZP - ZP'!C240)=0,"",'ÚHRADOVÝ KATALOG VZP - ZP'!C240)</f>
        <v/>
      </c>
      <c r="D236" t="str">
        <f>IF(LEN('ÚHRADOVÝ KATALOG VZP - ZP'!D240)=0,"",'ÚHRADOVÝ KATALOG VZP - ZP'!D240)</f>
        <v/>
      </c>
      <c r="E236">
        <f>LEN('ÚHRADOVÝ KATALOG VZP - ZP'!C240)</f>
        <v>0</v>
      </c>
      <c r="F236">
        <f>LEN('ÚHRADOVÝ KATALOG VZP - ZP'!D240)</f>
        <v>0</v>
      </c>
    </row>
    <row r="237" spans="1:6" x14ac:dyDescent="0.2">
      <c r="A237">
        <f>'ÚHRADOVÝ KATALOG VZP - ZP'!A241</f>
        <v>236</v>
      </c>
      <c r="B237" t="str">
        <f>IF(LEN('ÚHRADOVÝ KATALOG VZP - ZP'!B241)=0,"",'ÚHRADOVÝ KATALOG VZP - ZP'!B241)</f>
        <v/>
      </c>
      <c r="C237" t="str">
        <f>IF(LEN('ÚHRADOVÝ KATALOG VZP - ZP'!C241)=0,"",'ÚHRADOVÝ KATALOG VZP - ZP'!C241)</f>
        <v/>
      </c>
      <c r="D237" t="str">
        <f>IF(LEN('ÚHRADOVÝ KATALOG VZP - ZP'!D241)=0,"",'ÚHRADOVÝ KATALOG VZP - ZP'!D241)</f>
        <v/>
      </c>
      <c r="E237">
        <f>LEN('ÚHRADOVÝ KATALOG VZP - ZP'!C241)</f>
        <v>0</v>
      </c>
      <c r="F237">
        <f>LEN('ÚHRADOVÝ KATALOG VZP - ZP'!D241)</f>
        <v>0</v>
      </c>
    </row>
    <row r="238" spans="1:6" x14ac:dyDescent="0.2">
      <c r="A238">
        <f>'ÚHRADOVÝ KATALOG VZP - ZP'!A242</f>
        <v>237</v>
      </c>
      <c r="B238" t="str">
        <f>IF(LEN('ÚHRADOVÝ KATALOG VZP - ZP'!B242)=0,"",'ÚHRADOVÝ KATALOG VZP - ZP'!B242)</f>
        <v/>
      </c>
      <c r="C238" t="str">
        <f>IF(LEN('ÚHRADOVÝ KATALOG VZP - ZP'!C242)=0,"",'ÚHRADOVÝ KATALOG VZP - ZP'!C242)</f>
        <v/>
      </c>
      <c r="D238" t="str">
        <f>IF(LEN('ÚHRADOVÝ KATALOG VZP - ZP'!D242)=0,"",'ÚHRADOVÝ KATALOG VZP - ZP'!D242)</f>
        <v/>
      </c>
      <c r="E238">
        <f>LEN('ÚHRADOVÝ KATALOG VZP - ZP'!C242)</f>
        <v>0</v>
      </c>
      <c r="F238">
        <f>LEN('ÚHRADOVÝ KATALOG VZP - ZP'!D242)</f>
        <v>0</v>
      </c>
    </row>
    <row r="239" spans="1:6" x14ac:dyDescent="0.2">
      <c r="A239">
        <f>'ÚHRADOVÝ KATALOG VZP - ZP'!A243</f>
        <v>238</v>
      </c>
      <c r="B239" t="str">
        <f>IF(LEN('ÚHRADOVÝ KATALOG VZP - ZP'!B243)=0,"",'ÚHRADOVÝ KATALOG VZP - ZP'!B243)</f>
        <v/>
      </c>
      <c r="C239" t="str">
        <f>IF(LEN('ÚHRADOVÝ KATALOG VZP - ZP'!C243)=0,"",'ÚHRADOVÝ KATALOG VZP - ZP'!C243)</f>
        <v/>
      </c>
      <c r="D239" t="str">
        <f>IF(LEN('ÚHRADOVÝ KATALOG VZP - ZP'!D243)=0,"",'ÚHRADOVÝ KATALOG VZP - ZP'!D243)</f>
        <v/>
      </c>
      <c r="E239">
        <f>LEN('ÚHRADOVÝ KATALOG VZP - ZP'!C243)</f>
        <v>0</v>
      </c>
      <c r="F239">
        <f>LEN('ÚHRADOVÝ KATALOG VZP - ZP'!D243)</f>
        <v>0</v>
      </c>
    </row>
    <row r="240" spans="1:6" x14ac:dyDescent="0.2">
      <c r="A240">
        <f>'ÚHRADOVÝ KATALOG VZP - ZP'!A244</f>
        <v>239</v>
      </c>
      <c r="B240" t="str">
        <f>IF(LEN('ÚHRADOVÝ KATALOG VZP - ZP'!B244)=0,"",'ÚHRADOVÝ KATALOG VZP - ZP'!B244)</f>
        <v/>
      </c>
      <c r="C240" t="str">
        <f>IF(LEN('ÚHRADOVÝ KATALOG VZP - ZP'!C244)=0,"",'ÚHRADOVÝ KATALOG VZP - ZP'!C244)</f>
        <v/>
      </c>
      <c r="D240" t="str">
        <f>IF(LEN('ÚHRADOVÝ KATALOG VZP - ZP'!D244)=0,"",'ÚHRADOVÝ KATALOG VZP - ZP'!D244)</f>
        <v/>
      </c>
      <c r="E240">
        <f>LEN('ÚHRADOVÝ KATALOG VZP - ZP'!C244)</f>
        <v>0</v>
      </c>
      <c r="F240">
        <f>LEN('ÚHRADOVÝ KATALOG VZP - ZP'!D244)</f>
        <v>0</v>
      </c>
    </row>
    <row r="241" spans="1:6" x14ac:dyDescent="0.2">
      <c r="A241">
        <f>'ÚHRADOVÝ KATALOG VZP - ZP'!A245</f>
        <v>240</v>
      </c>
      <c r="B241" t="str">
        <f>IF(LEN('ÚHRADOVÝ KATALOG VZP - ZP'!B245)=0,"",'ÚHRADOVÝ KATALOG VZP - ZP'!B245)</f>
        <v/>
      </c>
      <c r="C241" t="str">
        <f>IF(LEN('ÚHRADOVÝ KATALOG VZP - ZP'!C245)=0,"",'ÚHRADOVÝ KATALOG VZP - ZP'!C245)</f>
        <v/>
      </c>
      <c r="D241" t="str">
        <f>IF(LEN('ÚHRADOVÝ KATALOG VZP - ZP'!D245)=0,"",'ÚHRADOVÝ KATALOG VZP - ZP'!D245)</f>
        <v/>
      </c>
      <c r="E241">
        <f>LEN('ÚHRADOVÝ KATALOG VZP - ZP'!C245)</f>
        <v>0</v>
      </c>
      <c r="F241">
        <f>LEN('ÚHRADOVÝ KATALOG VZP - ZP'!D245)</f>
        <v>0</v>
      </c>
    </row>
    <row r="242" spans="1:6" x14ac:dyDescent="0.2">
      <c r="A242">
        <f>'ÚHRADOVÝ KATALOG VZP - ZP'!A246</f>
        <v>241</v>
      </c>
      <c r="B242" t="str">
        <f>IF(LEN('ÚHRADOVÝ KATALOG VZP - ZP'!B246)=0,"",'ÚHRADOVÝ KATALOG VZP - ZP'!B246)</f>
        <v/>
      </c>
      <c r="C242" t="str">
        <f>IF(LEN('ÚHRADOVÝ KATALOG VZP - ZP'!C246)=0,"",'ÚHRADOVÝ KATALOG VZP - ZP'!C246)</f>
        <v/>
      </c>
      <c r="D242" t="str">
        <f>IF(LEN('ÚHRADOVÝ KATALOG VZP - ZP'!D246)=0,"",'ÚHRADOVÝ KATALOG VZP - ZP'!D246)</f>
        <v/>
      </c>
      <c r="E242">
        <f>LEN('ÚHRADOVÝ KATALOG VZP - ZP'!C246)</f>
        <v>0</v>
      </c>
      <c r="F242">
        <f>LEN('ÚHRADOVÝ KATALOG VZP - ZP'!D246)</f>
        <v>0</v>
      </c>
    </row>
    <row r="243" spans="1:6" x14ac:dyDescent="0.2">
      <c r="A243">
        <f>'ÚHRADOVÝ KATALOG VZP - ZP'!A247</f>
        <v>242</v>
      </c>
      <c r="B243" t="str">
        <f>IF(LEN('ÚHRADOVÝ KATALOG VZP - ZP'!B247)=0,"",'ÚHRADOVÝ KATALOG VZP - ZP'!B247)</f>
        <v/>
      </c>
      <c r="C243" t="str">
        <f>IF(LEN('ÚHRADOVÝ KATALOG VZP - ZP'!C247)=0,"",'ÚHRADOVÝ KATALOG VZP - ZP'!C247)</f>
        <v/>
      </c>
      <c r="D243" t="str">
        <f>IF(LEN('ÚHRADOVÝ KATALOG VZP - ZP'!D247)=0,"",'ÚHRADOVÝ KATALOG VZP - ZP'!D247)</f>
        <v/>
      </c>
      <c r="E243">
        <f>LEN('ÚHRADOVÝ KATALOG VZP - ZP'!C247)</f>
        <v>0</v>
      </c>
      <c r="F243">
        <f>LEN('ÚHRADOVÝ KATALOG VZP - ZP'!D247)</f>
        <v>0</v>
      </c>
    </row>
    <row r="244" spans="1:6" x14ac:dyDescent="0.2">
      <c r="A244">
        <f>'ÚHRADOVÝ KATALOG VZP - ZP'!A248</f>
        <v>243</v>
      </c>
      <c r="B244" t="str">
        <f>IF(LEN('ÚHRADOVÝ KATALOG VZP - ZP'!B248)=0,"",'ÚHRADOVÝ KATALOG VZP - ZP'!B248)</f>
        <v/>
      </c>
      <c r="C244" t="str">
        <f>IF(LEN('ÚHRADOVÝ KATALOG VZP - ZP'!C248)=0,"",'ÚHRADOVÝ KATALOG VZP - ZP'!C248)</f>
        <v/>
      </c>
      <c r="D244" t="str">
        <f>IF(LEN('ÚHRADOVÝ KATALOG VZP - ZP'!D248)=0,"",'ÚHRADOVÝ KATALOG VZP - ZP'!D248)</f>
        <v/>
      </c>
      <c r="E244">
        <f>LEN('ÚHRADOVÝ KATALOG VZP - ZP'!C248)</f>
        <v>0</v>
      </c>
      <c r="F244">
        <f>LEN('ÚHRADOVÝ KATALOG VZP - ZP'!D248)</f>
        <v>0</v>
      </c>
    </row>
    <row r="245" spans="1:6" x14ac:dyDescent="0.2">
      <c r="A245">
        <f>'ÚHRADOVÝ KATALOG VZP - ZP'!A249</f>
        <v>244</v>
      </c>
      <c r="B245" t="str">
        <f>IF(LEN('ÚHRADOVÝ KATALOG VZP - ZP'!B249)=0,"",'ÚHRADOVÝ KATALOG VZP - ZP'!B249)</f>
        <v/>
      </c>
      <c r="C245" t="str">
        <f>IF(LEN('ÚHRADOVÝ KATALOG VZP - ZP'!C249)=0,"",'ÚHRADOVÝ KATALOG VZP - ZP'!C249)</f>
        <v/>
      </c>
      <c r="D245" t="str">
        <f>IF(LEN('ÚHRADOVÝ KATALOG VZP - ZP'!D249)=0,"",'ÚHRADOVÝ KATALOG VZP - ZP'!D249)</f>
        <v/>
      </c>
      <c r="E245">
        <f>LEN('ÚHRADOVÝ KATALOG VZP - ZP'!C249)</f>
        <v>0</v>
      </c>
      <c r="F245">
        <f>LEN('ÚHRADOVÝ KATALOG VZP - ZP'!D249)</f>
        <v>0</v>
      </c>
    </row>
    <row r="246" spans="1:6" x14ac:dyDescent="0.2">
      <c r="A246">
        <f>'ÚHRADOVÝ KATALOG VZP - ZP'!A250</f>
        <v>245</v>
      </c>
      <c r="B246" t="str">
        <f>IF(LEN('ÚHRADOVÝ KATALOG VZP - ZP'!B250)=0,"",'ÚHRADOVÝ KATALOG VZP - ZP'!B250)</f>
        <v/>
      </c>
      <c r="C246" t="str">
        <f>IF(LEN('ÚHRADOVÝ KATALOG VZP - ZP'!C250)=0,"",'ÚHRADOVÝ KATALOG VZP - ZP'!C250)</f>
        <v/>
      </c>
      <c r="D246" t="str">
        <f>IF(LEN('ÚHRADOVÝ KATALOG VZP - ZP'!D250)=0,"",'ÚHRADOVÝ KATALOG VZP - ZP'!D250)</f>
        <v/>
      </c>
      <c r="E246">
        <f>LEN('ÚHRADOVÝ KATALOG VZP - ZP'!C250)</f>
        <v>0</v>
      </c>
      <c r="F246">
        <f>LEN('ÚHRADOVÝ KATALOG VZP - ZP'!D250)</f>
        <v>0</v>
      </c>
    </row>
    <row r="247" spans="1:6" x14ac:dyDescent="0.2">
      <c r="A247">
        <f>'ÚHRADOVÝ KATALOG VZP - ZP'!A251</f>
        <v>246</v>
      </c>
      <c r="B247" t="str">
        <f>IF(LEN('ÚHRADOVÝ KATALOG VZP - ZP'!B251)=0,"",'ÚHRADOVÝ KATALOG VZP - ZP'!B251)</f>
        <v/>
      </c>
      <c r="C247" t="str">
        <f>IF(LEN('ÚHRADOVÝ KATALOG VZP - ZP'!C251)=0,"",'ÚHRADOVÝ KATALOG VZP - ZP'!C251)</f>
        <v/>
      </c>
      <c r="D247" t="str">
        <f>IF(LEN('ÚHRADOVÝ KATALOG VZP - ZP'!D251)=0,"",'ÚHRADOVÝ KATALOG VZP - ZP'!D251)</f>
        <v/>
      </c>
      <c r="E247">
        <f>LEN('ÚHRADOVÝ KATALOG VZP - ZP'!C251)</f>
        <v>0</v>
      </c>
      <c r="F247">
        <f>LEN('ÚHRADOVÝ KATALOG VZP - ZP'!D251)</f>
        <v>0</v>
      </c>
    </row>
    <row r="248" spans="1:6" x14ac:dyDescent="0.2">
      <c r="A248">
        <f>'ÚHRADOVÝ KATALOG VZP - ZP'!A252</f>
        <v>247</v>
      </c>
      <c r="B248" t="str">
        <f>IF(LEN('ÚHRADOVÝ KATALOG VZP - ZP'!B252)=0,"",'ÚHRADOVÝ KATALOG VZP - ZP'!B252)</f>
        <v/>
      </c>
      <c r="C248" t="str">
        <f>IF(LEN('ÚHRADOVÝ KATALOG VZP - ZP'!C252)=0,"",'ÚHRADOVÝ KATALOG VZP - ZP'!C252)</f>
        <v/>
      </c>
      <c r="D248" t="str">
        <f>IF(LEN('ÚHRADOVÝ KATALOG VZP - ZP'!D252)=0,"",'ÚHRADOVÝ KATALOG VZP - ZP'!D252)</f>
        <v/>
      </c>
      <c r="E248">
        <f>LEN('ÚHRADOVÝ KATALOG VZP - ZP'!C252)</f>
        <v>0</v>
      </c>
      <c r="F248">
        <f>LEN('ÚHRADOVÝ KATALOG VZP - ZP'!D252)</f>
        <v>0</v>
      </c>
    </row>
    <row r="249" spans="1:6" x14ac:dyDescent="0.2">
      <c r="A249">
        <f>'ÚHRADOVÝ KATALOG VZP - ZP'!A253</f>
        <v>248</v>
      </c>
      <c r="B249" t="str">
        <f>IF(LEN('ÚHRADOVÝ KATALOG VZP - ZP'!B253)=0,"",'ÚHRADOVÝ KATALOG VZP - ZP'!B253)</f>
        <v/>
      </c>
      <c r="C249" t="str">
        <f>IF(LEN('ÚHRADOVÝ KATALOG VZP - ZP'!C253)=0,"",'ÚHRADOVÝ KATALOG VZP - ZP'!C253)</f>
        <v/>
      </c>
      <c r="D249" t="str">
        <f>IF(LEN('ÚHRADOVÝ KATALOG VZP - ZP'!D253)=0,"",'ÚHRADOVÝ KATALOG VZP - ZP'!D253)</f>
        <v/>
      </c>
      <c r="E249">
        <f>LEN('ÚHRADOVÝ KATALOG VZP - ZP'!C253)</f>
        <v>0</v>
      </c>
      <c r="F249">
        <f>LEN('ÚHRADOVÝ KATALOG VZP - ZP'!D253)</f>
        <v>0</v>
      </c>
    </row>
    <row r="250" spans="1:6" x14ac:dyDescent="0.2">
      <c r="A250">
        <f>'ÚHRADOVÝ KATALOG VZP - ZP'!A254</f>
        <v>249</v>
      </c>
      <c r="B250" t="str">
        <f>IF(LEN('ÚHRADOVÝ KATALOG VZP - ZP'!B254)=0,"",'ÚHRADOVÝ KATALOG VZP - ZP'!B254)</f>
        <v/>
      </c>
      <c r="C250" t="str">
        <f>IF(LEN('ÚHRADOVÝ KATALOG VZP - ZP'!C254)=0,"",'ÚHRADOVÝ KATALOG VZP - ZP'!C254)</f>
        <v/>
      </c>
      <c r="D250" t="str">
        <f>IF(LEN('ÚHRADOVÝ KATALOG VZP - ZP'!D254)=0,"",'ÚHRADOVÝ KATALOG VZP - ZP'!D254)</f>
        <v/>
      </c>
      <c r="E250">
        <f>LEN('ÚHRADOVÝ KATALOG VZP - ZP'!C254)</f>
        <v>0</v>
      </c>
      <c r="F250">
        <f>LEN('ÚHRADOVÝ KATALOG VZP - ZP'!D254)</f>
        <v>0</v>
      </c>
    </row>
    <row r="251" spans="1:6" x14ac:dyDescent="0.2">
      <c r="A251">
        <f>'ÚHRADOVÝ KATALOG VZP - ZP'!A255</f>
        <v>250</v>
      </c>
      <c r="B251" t="str">
        <f>IF(LEN('ÚHRADOVÝ KATALOG VZP - ZP'!B255)=0,"",'ÚHRADOVÝ KATALOG VZP - ZP'!B255)</f>
        <v/>
      </c>
      <c r="C251" t="str">
        <f>IF(LEN('ÚHRADOVÝ KATALOG VZP - ZP'!C255)=0,"",'ÚHRADOVÝ KATALOG VZP - ZP'!C255)</f>
        <v/>
      </c>
      <c r="D251" t="str">
        <f>IF(LEN('ÚHRADOVÝ KATALOG VZP - ZP'!D255)=0,"",'ÚHRADOVÝ KATALOG VZP - ZP'!D255)</f>
        <v/>
      </c>
      <c r="E251">
        <f>LEN('ÚHRADOVÝ KATALOG VZP - ZP'!C255)</f>
        <v>0</v>
      </c>
      <c r="F251">
        <f>LEN('ÚHRADOVÝ KATALOG VZP - ZP'!D255)</f>
        <v>0</v>
      </c>
    </row>
    <row r="252" spans="1:6" x14ac:dyDescent="0.2">
      <c r="A252">
        <f>'ÚHRADOVÝ KATALOG VZP - ZP'!A256</f>
        <v>251</v>
      </c>
      <c r="B252" t="str">
        <f>IF(LEN('ÚHRADOVÝ KATALOG VZP - ZP'!B256)=0,"",'ÚHRADOVÝ KATALOG VZP - ZP'!B256)</f>
        <v/>
      </c>
      <c r="C252" t="str">
        <f>IF(LEN('ÚHRADOVÝ KATALOG VZP - ZP'!C256)=0,"",'ÚHRADOVÝ KATALOG VZP - ZP'!C256)</f>
        <v/>
      </c>
      <c r="D252" t="str">
        <f>IF(LEN('ÚHRADOVÝ KATALOG VZP - ZP'!D256)=0,"",'ÚHRADOVÝ KATALOG VZP - ZP'!D256)</f>
        <v/>
      </c>
      <c r="E252">
        <f>LEN('ÚHRADOVÝ KATALOG VZP - ZP'!C256)</f>
        <v>0</v>
      </c>
      <c r="F252">
        <f>LEN('ÚHRADOVÝ KATALOG VZP - ZP'!D256)</f>
        <v>0</v>
      </c>
    </row>
    <row r="253" spans="1:6" x14ac:dyDescent="0.2">
      <c r="A253">
        <f>'ÚHRADOVÝ KATALOG VZP - ZP'!A257</f>
        <v>252</v>
      </c>
      <c r="B253" t="str">
        <f>IF(LEN('ÚHRADOVÝ KATALOG VZP - ZP'!B257)=0,"",'ÚHRADOVÝ KATALOG VZP - ZP'!B257)</f>
        <v/>
      </c>
      <c r="C253" t="str">
        <f>IF(LEN('ÚHRADOVÝ KATALOG VZP - ZP'!C257)=0,"",'ÚHRADOVÝ KATALOG VZP - ZP'!C257)</f>
        <v/>
      </c>
      <c r="D253" t="str">
        <f>IF(LEN('ÚHRADOVÝ KATALOG VZP - ZP'!D257)=0,"",'ÚHRADOVÝ KATALOG VZP - ZP'!D257)</f>
        <v/>
      </c>
      <c r="E253">
        <f>LEN('ÚHRADOVÝ KATALOG VZP - ZP'!C257)</f>
        <v>0</v>
      </c>
      <c r="F253">
        <f>LEN('ÚHRADOVÝ KATALOG VZP - ZP'!D257)</f>
        <v>0</v>
      </c>
    </row>
    <row r="254" spans="1:6" x14ac:dyDescent="0.2">
      <c r="A254">
        <f>'ÚHRADOVÝ KATALOG VZP - ZP'!A258</f>
        <v>253</v>
      </c>
      <c r="B254" t="str">
        <f>IF(LEN('ÚHRADOVÝ KATALOG VZP - ZP'!B258)=0,"",'ÚHRADOVÝ KATALOG VZP - ZP'!B258)</f>
        <v/>
      </c>
      <c r="C254" t="str">
        <f>IF(LEN('ÚHRADOVÝ KATALOG VZP - ZP'!C258)=0,"",'ÚHRADOVÝ KATALOG VZP - ZP'!C258)</f>
        <v/>
      </c>
      <c r="D254" t="str">
        <f>IF(LEN('ÚHRADOVÝ KATALOG VZP - ZP'!D258)=0,"",'ÚHRADOVÝ KATALOG VZP - ZP'!D258)</f>
        <v/>
      </c>
      <c r="E254">
        <f>LEN('ÚHRADOVÝ KATALOG VZP - ZP'!C258)</f>
        <v>0</v>
      </c>
      <c r="F254">
        <f>LEN('ÚHRADOVÝ KATALOG VZP - ZP'!D258)</f>
        <v>0</v>
      </c>
    </row>
    <row r="255" spans="1:6" x14ac:dyDescent="0.2">
      <c r="A255">
        <f>'ÚHRADOVÝ KATALOG VZP - ZP'!A259</f>
        <v>254</v>
      </c>
      <c r="B255" t="str">
        <f>IF(LEN('ÚHRADOVÝ KATALOG VZP - ZP'!B259)=0,"",'ÚHRADOVÝ KATALOG VZP - ZP'!B259)</f>
        <v/>
      </c>
      <c r="C255" t="str">
        <f>IF(LEN('ÚHRADOVÝ KATALOG VZP - ZP'!C259)=0,"",'ÚHRADOVÝ KATALOG VZP - ZP'!C259)</f>
        <v/>
      </c>
      <c r="D255" t="str">
        <f>IF(LEN('ÚHRADOVÝ KATALOG VZP - ZP'!D259)=0,"",'ÚHRADOVÝ KATALOG VZP - ZP'!D259)</f>
        <v/>
      </c>
      <c r="E255">
        <f>LEN('ÚHRADOVÝ KATALOG VZP - ZP'!C259)</f>
        <v>0</v>
      </c>
      <c r="F255">
        <f>LEN('ÚHRADOVÝ KATALOG VZP - ZP'!D259)</f>
        <v>0</v>
      </c>
    </row>
    <row r="256" spans="1:6" x14ac:dyDescent="0.2">
      <c r="A256">
        <f>'ÚHRADOVÝ KATALOG VZP - ZP'!A260</f>
        <v>255</v>
      </c>
      <c r="B256" t="str">
        <f>IF(LEN('ÚHRADOVÝ KATALOG VZP - ZP'!B260)=0,"",'ÚHRADOVÝ KATALOG VZP - ZP'!B260)</f>
        <v/>
      </c>
      <c r="C256" t="str">
        <f>IF(LEN('ÚHRADOVÝ KATALOG VZP - ZP'!C260)=0,"",'ÚHRADOVÝ KATALOG VZP - ZP'!C260)</f>
        <v/>
      </c>
      <c r="D256" t="str">
        <f>IF(LEN('ÚHRADOVÝ KATALOG VZP - ZP'!D260)=0,"",'ÚHRADOVÝ KATALOG VZP - ZP'!D260)</f>
        <v/>
      </c>
      <c r="E256">
        <f>LEN('ÚHRADOVÝ KATALOG VZP - ZP'!C260)</f>
        <v>0</v>
      </c>
      <c r="F256">
        <f>LEN('ÚHRADOVÝ KATALOG VZP - ZP'!D260)</f>
        <v>0</v>
      </c>
    </row>
    <row r="257" spans="1:6" x14ac:dyDescent="0.2">
      <c r="A257">
        <f>'ÚHRADOVÝ KATALOG VZP - ZP'!A261</f>
        <v>256</v>
      </c>
      <c r="B257" t="str">
        <f>IF(LEN('ÚHRADOVÝ KATALOG VZP - ZP'!B261)=0,"",'ÚHRADOVÝ KATALOG VZP - ZP'!B261)</f>
        <v/>
      </c>
      <c r="C257" t="str">
        <f>IF(LEN('ÚHRADOVÝ KATALOG VZP - ZP'!C261)=0,"",'ÚHRADOVÝ KATALOG VZP - ZP'!C261)</f>
        <v/>
      </c>
      <c r="D257" t="str">
        <f>IF(LEN('ÚHRADOVÝ KATALOG VZP - ZP'!D261)=0,"",'ÚHRADOVÝ KATALOG VZP - ZP'!D261)</f>
        <v/>
      </c>
      <c r="E257">
        <f>LEN('ÚHRADOVÝ KATALOG VZP - ZP'!C261)</f>
        <v>0</v>
      </c>
      <c r="F257">
        <f>LEN('ÚHRADOVÝ KATALOG VZP - ZP'!D261)</f>
        <v>0</v>
      </c>
    </row>
    <row r="258" spans="1:6" x14ac:dyDescent="0.2">
      <c r="A258">
        <f>'ÚHRADOVÝ KATALOG VZP - ZP'!A262</f>
        <v>257</v>
      </c>
      <c r="B258" t="str">
        <f>IF(LEN('ÚHRADOVÝ KATALOG VZP - ZP'!B262)=0,"",'ÚHRADOVÝ KATALOG VZP - ZP'!B262)</f>
        <v/>
      </c>
      <c r="C258" t="str">
        <f>IF(LEN('ÚHRADOVÝ KATALOG VZP - ZP'!C262)=0,"",'ÚHRADOVÝ KATALOG VZP - ZP'!C262)</f>
        <v/>
      </c>
      <c r="D258" t="str">
        <f>IF(LEN('ÚHRADOVÝ KATALOG VZP - ZP'!D262)=0,"",'ÚHRADOVÝ KATALOG VZP - ZP'!D262)</f>
        <v/>
      </c>
      <c r="E258">
        <f>LEN('ÚHRADOVÝ KATALOG VZP - ZP'!C262)</f>
        <v>0</v>
      </c>
      <c r="F258">
        <f>LEN('ÚHRADOVÝ KATALOG VZP - ZP'!D262)</f>
        <v>0</v>
      </c>
    </row>
    <row r="259" spans="1:6" x14ac:dyDescent="0.2">
      <c r="A259">
        <f>'ÚHRADOVÝ KATALOG VZP - ZP'!A263</f>
        <v>258</v>
      </c>
      <c r="B259" t="str">
        <f>IF(LEN('ÚHRADOVÝ KATALOG VZP - ZP'!B263)=0,"",'ÚHRADOVÝ KATALOG VZP - ZP'!B263)</f>
        <v/>
      </c>
      <c r="C259" t="str">
        <f>IF(LEN('ÚHRADOVÝ KATALOG VZP - ZP'!C263)=0,"",'ÚHRADOVÝ KATALOG VZP - ZP'!C263)</f>
        <v/>
      </c>
      <c r="D259" t="str">
        <f>IF(LEN('ÚHRADOVÝ KATALOG VZP - ZP'!D263)=0,"",'ÚHRADOVÝ KATALOG VZP - ZP'!D263)</f>
        <v/>
      </c>
      <c r="E259">
        <f>LEN('ÚHRADOVÝ KATALOG VZP - ZP'!C263)</f>
        <v>0</v>
      </c>
      <c r="F259">
        <f>LEN('ÚHRADOVÝ KATALOG VZP - ZP'!D263)</f>
        <v>0</v>
      </c>
    </row>
    <row r="260" spans="1:6" x14ac:dyDescent="0.2">
      <c r="A260">
        <f>'ÚHRADOVÝ KATALOG VZP - ZP'!A264</f>
        <v>259</v>
      </c>
      <c r="B260" t="str">
        <f>IF(LEN('ÚHRADOVÝ KATALOG VZP - ZP'!B264)=0,"",'ÚHRADOVÝ KATALOG VZP - ZP'!B264)</f>
        <v/>
      </c>
      <c r="C260" t="str">
        <f>IF(LEN('ÚHRADOVÝ KATALOG VZP - ZP'!C264)=0,"",'ÚHRADOVÝ KATALOG VZP - ZP'!C264)</f>
        <v/>
      </c>
      <c r="D260" t="str">
        <f>IF(LEN('ÚHRADOVÝ KATALOG VZP - ZP'!D264)=0,"",'ÚHRADOVÝ KATALOG VZP - ZP'!D264)</f>
        <v/>
      </c>
      <c r="E260">
        <f>LEN('ÚHRADOVÝ KATALOG VZP - ZP'!C264)</f>
        <v>0</v>
      </c>
      <c r="F260">
        <f>LEN('ÚHRADOVÝ KATALOG VZP - ZP'!D264)</f>
        <v>0</v>
      </c>
    </row>
    <row r="261" spans="1:6" x14ac:dyDescent="0.2">
      <c r="A261">
        <f>'ÚHRADOVÝ KATALOG VZP - ZP'!A265</f>
        <v>260</v>
      </c>
      <c r="B261" t="str">
        <f>IF(LEN('ÚHRADOVÝ KATALOG VZP - ZP'!B265)=0,"",'ÚHRADOVÝ KATALOG VZP - ZP'!B265)</f>
        <v/>
      </c>
      <c r="C261" t="str">
        <f>IF(LEN('ÚHRADOVÝ KATALOG VZP - ZP'!C265)=0,"",'ÚHRADOVÝ KATALOG VZP - ZP'!C265)</f>
        <v/>
      </c>
      <c r="D261" t="str">
        <f>IF(LEN('ÚHRADOVÝ KATALOG VZP - ZP'!D265)=0,"",'ÚHRADOVÝ KATALOG VZP - ZP'!D265)</f>
        <v/>
      </c>
      <c r="E261">
        <f>LEN('ÚHRADOVÝ KATALOG VZP - ZP'!C265)</f>
        <v>0</v>
      </c>
      <c r="F261">
        <f>LEN('ÚHRADOVÝ KATALOG VZP - ZP'!D265)</f>
        <v>0</v>
      </c>
    </row>
    <row r="262" spans="1:6" x14ac:dyDescent="0.2">
      <c r="A262">
        <f>'ÚHRADOVÝ KATALOG VZP - ZP'!A266</f>
        <v>261</v>
      </c>
      <c r="B262" t="str">
        <f>IF(LEN('ÚHRADOVÝ KATALOG VZP - ZP'!B266)=0,"",'ÚHRADOVÝ KATALOG VZP - ZP'!B266)</f>
        <v/>
      </c>
      <c r="C262" t="str">
        <f>IF(LEN('ÚHRADOVÝ KATALOG VZP - ZP'!C266)=0,"",'ÚHRADOVÝ KATALOG VZP - ZP'!C266)</f>
        <v/>
      </c>
      <c r="D262" t="str">
        <f>IF(LEN('ÚHRADOVÝ KATALOG VZP - ZP'!D266)=0,"",'ÚHRADOVÝ KATALOG VZP - ZP'!D266)</f>
        <v/>
      </c>
      <c r="E262">
        <f>LEN('ÚHRADOVÝ KATALOG VZP - ZP'!C266)</f>
        <v>0</v>
      </c>
      <c r="F262">
        <f>LEN('ÚHRADOVÝ KATALOG VZP - ZP'!D266)</f>
        <v>0</v>
      </c>
    </row>
    <row r="263" spans="1:6" x14ac:dyDescent="0.2">
      <c r="A263">
        <f>'ÚHRADOVÝ KATALOG VZP - ZP'!A267</f>
        <v>262</v>
      </c>
      <c r="B263" t="str">
        <f>IF(LEN('ÚHRADOVÝ KATALOG VZP - ZP'!B267)=0,"",'ÚHRADOVÝ KATALOG VZP - ZP'!B267)</f>
        <v/>
      </c>
      <c r="C263" t="str">
        <f>IF(LEN('ÚHRADOVÝ KATALOG VZP - ZP'!C267)=0,"",'ÚHRADOVÝ KATALOG VZP - ZP'!C267)</f>
        <v/>
      </c>
      <c r="D263" t="str">
        <f>IF(LEN('ÚHRADOVÝ KATALOG VZP - ZP'!D267)=0,"",'ÚHRADOVÝ KATALOG VZP - ZP'!D267)</f>
        <v/>
      </c>
      <c r="E263">
        <f>LEN('ÚHRADOVÝ KATALOG VZP - ZP'!C267)</f>
        <v>0</v>
      </c>
      <c r="F263">
        <f>LEN('ÚHRADOVÝ KATALOG VZP - ZP'!D267)</f>
        <v>0</v>
      </c>
    </row>
    <row r="264" spans="1:6" x14ac:dyDescent="0.2">
      <c r="A264">
        <f>'ÚHRADOVÝ KATALOG VZP - ZP'!A268</f>
        <v>263</v>
      </c>
      <c r="B264" t="str">
        <f>IF(LEN('ÚHRADOVÝ KATALOG VZP - ZP'!B268)=0,"",'ÚHRADOVÝ KATALOG VZP - ZP'!B268)</f>
        <v/>
      </c>
      <c r="C264" t="str">
        <f>IF(LEN('ÚHRADOVÝ KATALOG VZP - ZP'!C268)=0,"",'ÚHRADOVÝ KATALOG VZP - ZP'!C268)</f>
        <v/>
      </c>
      <c r="D264" t="str">
        <f>IF(LEN('ÚHRADOVÝ KATALOG VZP - ZP'!D268)=0,"",'ÚHRADOVÝ KATALOG VZP - ZP'!D268)</f>
        <v/>
      </c>
      <c r="E264">
        <f>LEN('ÚHRADOVÝ KATALOG VZP - ZP'!C268)</f>
        <v>0</v>
      </c>
      <c r="F264">
        <f>LEN('ÚHRADOVÝ KATALOG VZP - ZP'!D268)</f>
        <v>0</v>
      </c>
    </row>
    <row r="265" spans="1:6" x14ac:dyDescent="0.2">
      <c r="A265">
        <f>'ÚHRADOVÝ KATALOG VZP - ZP'!A269</f>
        <v>264</v>
      </c>
      <c r="B265" t="str">
        <f>IF(LEN('ÚHRADOVÝ KATALOG VZP - ZP'!B269)=0,"",'ÚHRADOVÝ KATALOG VZP - ZP'!B269)</f>
        <v/>
      </c>
      <c r="C265" t="str">
        <f>IF(LEN('ÚHRADOVÝ KATALOG VZP - ZP'!C269)=0,"",'ÚHRADOVÝ KATALOG VZP - ZP'!C269)</f>
        <v/>
      </c>
      <c r="D265" t="str">
        <f>IF(LEN('ÚHRADOVÝ KATALOG VZP - ZP'!D269)=0,"",'ÚHRADOVÝ KATALOG VZP - ZP'!D269)</f>
        <v/>
      </c>
      <c r="E265">
        <f>LEN('ÚHRADOVÝ KATALOG VZP - ZP'!C269)</f>
        <v>0</v>
      </c>
      <c r="F265">
        <f>LEN('ÚHRADOVÝ KATALOG VZP - ZP'!D269)</f>
        <v>0</v>
      </c>
    </row>
    <row r="266" spans="1:6" x14ac:dyDescent="0.2">
      <c r="A266">
        <f>'ÚHRADOVÝ KATALOG VZP - ZP'!A270</f>
        <v>265</v>
      </c>
      <c r="B266" t="str">
        <f>IF(LEN('ÚHRADOVÝ KATALOG VZP - ZP'!B270)=0,"",'ÚHRADOVÝ KATALOG VZP - ZP'!B270)</f>
        <v/>
      </c>
      <c r="C266" t="str">
        <f>IF(LEN('ÚHRADOVÝ KATALOG VZP - ZP'!C270)=0,"",'ÚHRADOVÝ KATALOG VZP - ZP'!C270)</f>
        <v/>
      </c>
      <c r="D266" t="str">
        <f>IF(LEN('ÚHRADOVÝ KATALOG VZP - ZP'!D270)=0,"",'ÚHRADOVÝ KATALOG VZP - ZP'!D270)</f>
        <v/>
      </c>
      <c r="E266">
        <f>LEN('ÚHRADOVÝ KATALOG VZP - ZP'!C270)</f>
        <v>0</v>
      </c>
      <c r="F266">
        <f>LEN('ÚHRADOVÝ KATALOG VZP - ZP'!D270)</f>
        <v>0</v>
      </c>
    </row>
    <row r="267" spans="1:6" x14ac:dyDescent="0.2">
      <c r="A267">
        <f>'ÚHRADOVÝ KATALOG VZP - ZP'!A271</f>
        <v>266</v>
      </c>
      <c r="B267" t="str">
        <f>IF(LEN('ÚHRADOVÝ KATALOG VZP - ZP'!B271)=0,"",'ÚHRADOVÝ KATALOG VZP - ZP'!B271)</f>
        <v/>
      </c>
      <c r="C267" t="str">
        <f>IF(LEN('ÚHRADOVÝ KATALOG VZP - ZP'!C271)=0,"",'ÚHRADOVÝ KATALOG VZP - ZP'!C271)</f>
        <v/>
      </c>
      <c r="D267" t="str">
        <f>IF(LEN('ÚHRADOVÝ KATALOG VZP - ZP'!D271)=0,"",'ÚHRADOVÝ KATALOG VZP - ZP'!D271)</f>
        <v/>
      </c>
      <c r="E267">
        <f>LEN('ÚHRADOVÝ KATALOG VZP - ZP'!C271)</f>
        <v>0</v>
      </c>
      <c r="F267">
        <f>LEN('ÚHRADOVÝ KATALOG VZP - ZP'!D271)</f>
        <v>0</v>
      </c>
    </row>
    <row r="268" spans="1:6" x14ac:dyDescent="0.2">
      <c r="A268">
        <f>'ÚHRADOVÝ KATALOG VZP - ZP'!A272</f>
        <v>267</v>
      </c>
      <c r="B268" t="str">
        <f>IF(LEN('ÚHRADOVÝ KATALOG VZP - ZP'!B272)=0,"",'ÚHRADOVÝ KATALOG VZP - ZP'!B272)</f>
        <v/>
      </c>
      <c r="C268" t="str">
        <f>IF(LEN('ÚHRADOVÝ KATALOG VZP - ZP'!C272)=0,"",'ÚHRADOVÝ KATALOG VZP - ZP'!C272)</f>
        <v/>
      </c>
      <c r="D268" t="str">
        <f>IF(LEN('ÚHRADOVÝ KATALOG VZP - ZP'!D272)=0,"",'ÚHRADOVÝ KATALOG VZP - ZP'!D272)</f>
        <v/>
      </c>
      <c r="E268">
        <f>LEN('ÚHRADOVÝ KATALOG VZP - ZP'!C272)</f>
        <v>0</v>
      </c>
      <c r="F268">
        <f>LEN('ÚHRADOVÝ KATALOG VZP - ZP'!D272)</f>
        <v>0</v>
      </c>
    </row>
    <row r="269" spans="1:6" x14ac:dyDescent="0.2">
      <c r="A269">
        <f>'ÚHRADOVÝ KATALOG VZP - ZP'!A273</f>
        <v>268</v>
      </c>
      <c r="B269" t="str">
        <f>IF(LEN('ÚHRADOVÝ KATALOG VZP - ZP'!B273)=0,"",'ÚHRADOVÝ KATALOG VZP - ZP'!B273)</f>
        <v/>
      </c>
      <c r="C269" t="str">
        <f>IF(LEN('ÚHRADOVÝ KATALOG VZP - ZP'!C273)=0,"",'ÚHRADOVÝ KATALOG VZP - ZP'!C273)</f>
        <v/>
      </c>
      <c r="D269" t="str">
        <f>IF(LEN('ÚHRADOVÝ KATALOG VZP - ZP'!D273)=0,"",'ÚHRADOVÝ KATALOG VZP - ZP'!D273)</f>
        <v/>
      </c>
      <c r="E269">
        <f>LEN('ÚHRADOVÝ KATALOG VZP - ZP'!C273)</f>
        <v>0</v>
      </c>
      <c r="F269">
        <f>LEN('ÚHRADOVÝ KATALOG VZP - ZP'!D273)</f>
        <v>0</v>
      </c>
    </row>
    <row r="270" spans="1:6" x14ac:dyDescent="0.2">
      <c r="A270">
        <f>'ÚHRADOVÝ KATALOG VZP - ZP'!A274</f>
        <v>269</v>
      </c>
      <c r="B270" t="str">
        <f>IF(LEN('ÚHRADOVÝ KATALOG VZP - ZP'!B274)=0,"",'ÚHRADOVÝ KATALOG VZP - ZP'!B274)</f>
        <v/>
      </c>
      <c r="C270" t="str">
        <f>IF(LEN('ÚHRADOVÝ KATALOG VZP - ZP'!C274)=0,"",'ÚHRADOVÝ KATALOG VZP - ZP'!C274)</f>
        <v/>
      </c>
      <c r="D270" t="str">
        <f>IF(LEN('ÚHRADOVÝ KATALOG VZP - ZP'!D274)=0,"",'ÚHRADOVÝ KATALOG VZP - ZP'!D274)</f>
        <v/>
      </c>
      <c r="E270">
        <f>LEN('ÚHRADOVÝ KATALOG VZP - ZP'!C274)</f>
        <v>0</v>
      </c>
      <c r="F270">
        <f>LEN('ÚHRADOVÝ KATALOG VZP - ZP'!D274)</f>
        <v>0</v>
      </c>
    </row>
    <row r="271" spans="1:6" x14ac:dyDescent="0.2">
      <c r="A271">
        <f>'ÚHRADOVÝ KATALOG VZP - ZP'!A275</f>
        <v>270</v>
      </c>
      <c r="B271" t="str">
        <f>IF(LEN('ÚHRADOVÝ KATALOG VZP - ZP'!B275)=0,"",'ÚHRADOVÝ KATALOG VZP - ZP'!B275)</f>
        <v/>
      </c>
      <c r="C271" t="str">
        <f>IF(LEN('ÚHRADOVÝ KATALOG VZP - ZP'!C275)=0,"",'ÚHRADOVÝ KATALOG VZP - ZP'!C275)</f>
        <v/>
      </c>
      <c r="D271" t="str">
        <f>IF(LEN('ÚHRADOVÝ KATALOG VZP - ZP'!D275)=0,"",'ÚHRADOVÝ KATALOG VZP - ZP'!D275)</f>
        <v/>
      </c>
      <c r="E271">
        <f>LEN('ÚHRADOVÝ KATALOG VZP - ZP'!C275)</f>
        <v>0</v>
      </c>
      <c r="F271">
        <f>LEN('ÚHRADOVÝ KATALOG VZP - ZP'!D275)</f>
        <v>0</v>
      </c>
    </row>
    <row r="272" spans="1:6" x14ac:dyDescent="0.2">
      <c r="A272">
        <f>'ÚHRADOVÝ KATALOG VZP - ZP'!A276</f>
        <v>271</v>
      </c>
      <c r="B272" t="str">
        <f>IF(LEN('ÚHRADOVÝ KATALOG VZP - ZP'!B276)=0,"",'ÚHRADOVÝ KATALOG VZP - ZP'!B276)</f>
        <v/>
      </c>
      <c r="C272" t="str">
        <f>IF(LEN('ÚHRADOVÝ KATALOG VZP - ZP'!C276)=0,"",'ÚHRADOVÝ KATALOG VZP - ZP'!C276)</f>
        <v/>
      </c>
      <c r="D272" t="str">
        <f>IF(LEN('ÚHRADOVÝ KATALOG VZP - ZP'!D276)=0,"",'ÚHRADOVÝ KATALOG VZP - ZP'!D276)</f>
        <v/>
      </c>
      <c r="E272">
        <f>LEN('ÚHRADOVÝ KATALOG VZP - ZP'!C276)</f>
        <v>0</v>
      </c>
      <c r="F272">
        <f>LEN('ÚHRADOVÝ KATALOG VZP - ZP'!D276)</f>
        <v>0</v>
      </c>
    </row>
    <row r="273" spans="1:6" x14ac:dyDescent="0.2">
      <c r="A273">
        <f>'ÚHRADOVÝ KATALOG VZP - ZP'!A277</f>
        <v>272</v>
      </c>
      <c r="B273" t="str">
        <f>IF(LEN('ÚHRADOVÝ KATALOG VZP - ZP'!B277)=0,"",'ÚHRADOVÝ KATALOG VZP - ZP'!B277)</f>
        <v/>
      </c>
      <c r="C273" t="str">
        <f>IF(LEN('ÚHRADOVÝ KATALOG VZP - ZP'!C277)=0,"",'ÚHRADOVÝ KATALOG VZP - ZP'!C277)</f>
        <v/>
      </c>
      <c r="D273" t="str">
        <f>IF(LEN('ÚHRADOVÝ KATALOG VZP - ZP'!D277)=0,"",'ÚHRADOVÝ KATALOG VZP - ZP'!D277)</f>
        <v/>
      </c>
      <c r="E273">
        <f>LEN('ÚHRADOVÝ KATALOG VZP - ZP'!C277)</f>
        <v>0</v>
      </c>
      <c r="F273">
        <f>LEN('ÚHRADOVÝ KATALOG VZP - ZP'!D277)</f>
        <v>0</v>
      </c>
    </row>
    <row r="274" spans="1:6" x14ac:dyDescent="0.2">
      <c r="A274">
        <f>'ÚHRADOVÝ KATALOG VZP - ZP'!A278</f>
        <v>273</v>
      </c>
      <c r="B274" t="str">
        <f>IF(LEN('ÚHRADOVÝ KATALOG VZP - ZP'!B278)=0,"",'ÚHRADOVÝ KATALOG VZP - ZP'!B278)</f>
        <v/>
      </c>
      <c r="C274" t="str">
        <f>IF(LEN('ÚHRADOVÝ KATALOG VZP - ZP'!C278)=0,"",'ÚHRADOVÝ KATALOG VZP - ZP'!C278)</f>
        <v/>
      </c>
      <c r="D274" t="str">
        <f>IF(LEN('ÚHRADOVÝ KATALOG VZP - ZP'!D278)=0,"",'ÚHRADOVÝ KATALOG VZP - ZP'!D278)</f>
        <v/>
      </c>
      <c r="E274">
        <f>LEN('ÚHRADOVÝ KATALOG VZP - ZP'!C278)</f>
        <v>0</v>
      </c>
      <c r="F274">
        <f>LEN('ÚHRADOVÝ KATALOG VZP - ZP'!D278)</f>
        <v>0</v>
      </c>
    </row>
    <row r="275" spans="1:6" x14ac:dyDescent="0.2">
      <c r="A275">
        <f>'ÚHRADOVÝ KATALOG VZP - ZP'!A279</f>
        <v>274</v>
      </c>
      <c r="B275" t="str">
        <f>IF(LEN('ÚHRADOVÝ KATALOG VZP - ZP'!B279)=0,"",'ÚHRADOVÝ KATALOG VZP - ZP'!B279)</f>
        <v/>
      </c>
      <c r="C275" t="str">
        <f>IF(LEN('ÚHRADOVÝ KATALOG VZP - ZP'!C279)=0,"",'ÚHRADOVÝ KATALOG VZP - ZP'!C279)</f>
        <v/>
      </c>
      <c r="D275" t="str">
        <f>IF(LEN('ÚHRADOVÝ KATALOG VZP - ZP'!D279)=0,"",'ÚHRADOVÝ KATALOG VZP - ZP'!D279)</f>
        <v/>
      </c>
      <c r="E275">
        <f>LEN('ÚHRADOVÝ KATALOG VZP - ZP'!C279)</f>
        <v>0</v>
      </c>
      <c r="F275">
        <f>LEN('ÚHRADOVÝ KATALOG VZP - ZP'!D279)</f>
        <v>0</v>
      </c>
    </row>
    <row r="276" spans="1:6" x14ac:dyDescent="0.2">
      <c r="A276">
        <f>'ÚHRADOVÝ KATALOG VZP - ZP'!A280</f>
        <v>275</v>
      </c>
      <c r="B276" t="str">
        <f>IF(LEN('ÚHRADOVÝ KATALOG VZP - ZP'!B280)=0,"",'ÚHRADOVÝ KATALOG VZP - ZP'!B280)</f>
        <v/>
      </c>
      <c r="C276" t="str">
        <f>IF(LEN('ÚHRADOVÝ KATALOG VZP - ZP'!C280)=0,"",'ÚHRADOVÝ KATALOG VZP - ZP'!C280)</f>
        <v/>
      </c>
      <c r="D276" t="str">
        <f>IF(LEN('ÚHRADOVÝ KATALOG VZP - ZP'!D280)=0,"",'ÚHRADOVÝ KATALOG VZP - ZP'!D280)</f>
        <v/>
      </c>
      <c r="E276">
        <f>LEN('ÚHRADOVÝ KATALOG VZP - ZP'!C280)</f>
        <v>0</v>
      </c>
      <c r="F276">
        <f>LEN('ÚHRADOVÝ KATALOG VZP - ZP'!D280)</f>
        <v>0</v>
      </c>
    </row>
    <row r="277" spans="1:6" x14ac:dyDescent="0.2">
      <c r="A277">
        <f>'ÚHRADOVÝ KATALOG VZP - ZP'!A281</f>
        <v>276</v>
      </c>
      <c r="B277" t="str">
        <f>IF(LEN('ÚHRADOVÝ KATALOG VZP - ZP'!B281)=0,"",'ÚHRADOVÝ KATALOG VZP - ZP'!B281)</f>
        <v/>
      </c>
      <c r="C277" t="str">
        <f>IF(LEN('ÚHRADOVÝ KATALOG VZP - ZP'!C281)=0,"",'ÚHRADOVÝ KATALOG VZP - ZP'!C281)</f>
        <v/>
      </c>
      <c r="D277" t="str">
        <f>IF(LEN('ÚHRADOVÝ KATALOG VZP - ZP'!D281)=0,"",'ÚHRADOVÝ KATALOG VZP - ZP'!D281)</f>
        <v/>
      </c>
      <c r="E277">
        <f>LEN('ÚHRADOVÝ KATALOG VZP - ZP'!C281)</f>
        <v>0</v>
      </c>
      <c r="F277">
        <f>LEN('ÚHRADOVÝ KATALOG VZP - ZP'!D281)</f>
        <v>0</v>
      </c>
    </row>
    <row r="278" spans="1:6" x14ac:dyDescent="0.2">
      <c r="A278">
        <f>'ÚHRADOVÝ KATALOG VZP - ZP'!A282</f>
        <v>277</v>
      </c>
      <c r="B278" t="str">
        <f>IF(LEN('ÚHRADOVÝ KATALOG VZP - ZP'!B282)=0,"",'ÚHRADOVÝ KATALOG VZP - ZP'!B282)</f>
        <v/>
      </c>
      <c r="C278" t="str">
        <f>IF(LEN('ÚHRADOVÝ KATALOG VZP - ZP'!C282)=0,"",'ÚHRADOVÝ KATALOG VZP - ZP'!C282)</f>
        <v/>
      </c>
      <c r="D278" t="str">
        <f>IF(LEN('ÚHRADOVÝ KATALOG VZP - ZP'!D282)=0,"",'ÚHRADOVÝ KATALOG VZP - ZP'!D282)</f>
        <v/>
      </c>
      <c r="E278">
        <f>LEN('ÚHRADOVÝ KATALOG VZP - ZP'!C282)</f>
        <v>0</v>
      </c>
      <c r="F278">
        <f>LEN('ÚHRADOVÝ KATALOG VZP - ZP'!D282)</f>
        <v>0</v>
      </c>
    </row>
    <row r="279" spans="1:6" x14ac:dyDescent="0.2">
      <c r="A279">
        <f>'ÚHRADOVÝ KATALOG VZP - ZP'!A283</f>
        <v>278</v>
      </c>
      <c r="B279" t="str">
        <f>IF(LEN('ÚHRADOVÝ KATALOG VZP - ZP'!B283)=0,"",'ÚHRADOVÝ KATALOG VZP - ZP'!B283)</f>
        <v/>
      </c>
      <c r="C279" t="str">
        <f>IF(LEN('ÚHRADOVÝ KATALOG VZP - ZP'!C283)=0,"",'ÚHRADOVÝ KATALOG VZP - ZP'!C283)</f>
        <v/>
      </c>
      <c r="D279" t="str">
        <f>IF(LEN('ÚHRADOVÝ KATALOG VZP - ZP'!D283)=0,"",'ÚHRADOVÝ KATALOG VZP - ZP'!D283)</f>
        <v/>
      </c>
      <c r="E279">
        <f>LEN('ÚHRADOVÝ KATALOG VZP - ZP'!C283)</f>
        <v>0</v>
      </c>
      <c r="F279">
        <f>LEN('ÚHRADOVÝ KATALOG VZP - ZP'!D283)</f>
        <v>0</v>
      </c>
    </row>
    <row r="280" spans="1:6" x14ac:dyDescent="0.2">
      <c r="A280">
        <f>'ÚHRADOVÝ KATALOG VZP - ZP'!A284</f>
        <v>279</v>
      </c>
      <c r="B280" t="str">
        <f>IF(LEN('ÚHRADOVÝ KATALOG VZP - ZP'!B284)=0,"",'ÚHRADOVÝ KATALOG VZP - ZP'!B284)</f>
        <v/>
      </c>
      <c r="C280" t="str">
        <f>IF(LEN('ÚHRADOVÝ KATALOG VZP - ZP'!C284)=0,"",'ÚHRADOVÝ KATALOG VZP - ZP'!C284)</f>
        <v/>
      </c>
      <c r="D280" t="str">
        <f>IF(LEN('ÚHRADOVÝ KATALOG VZP - ZP'!D284)=0,"",'ÚHRADOVÝ KATALOG VZP - ZP'!D284)</f>
        <v/>
      </c>
      <c r="E280">
        <f>LEN('ÚHRADOVÝ KATALOG VZP - ZP'!C284)</f>
        <v>0</v>
      </c>
      <c r="F280">
        <f>LEN('ÚHRADOVÝ KATALOG VZP - ZP'!D284)</f>
        <v>0</v>
      </c>
    </row>
    <row r="281" spans="1:6" x14ac:dyDescent="0.2">
      <c r="A281">
        <f>'ÚHRADOVÝ KATALOG VZP - ZP'!A285</f>
        <v>280</v>
      </c>
      <c r="B281" t="str">
        <f>IF(LEN('ÚHRADOVÝ KATALOG VZP - ZP'!B285)=0,"",'ÚHRADOVÝ KATALOG VZP - ZP'!B285)</f>
        <v/>
      </c>
      <c r="C281" t="str">
        <f>IF(LEN('ÚHRADOVÝ KATALOG VZP - ZP'!C285)=0,"",'ÚHRADOVÝ KATALOG VZP - ZP'!C285)</f>
        <v/>
      </c>
      <c r="D281" t="str">
        <f>IF(LEN('ÚHRADOVÝ KATALOG VZP - ZP'!D285)=0,"",'ÚHRADOVÝ KATALOG VZP - ZP'!D285)</f>
        <v/>
      </c>
      <c r="E281">
        <f>LEN('ÚHRADOVÝ KATALOG VZP - ZP'!C285)</f>
        <v>0</v>
      </c>
      <c r="F281">
        <f>LEN('ÚHRADOVÝ KATALOG VZP - ZP'!D285)</f>
        <v>0</v>
      </c>
    </row>
    <row r="282" spans="1:6" x14ac:dyDescent="0.2">
      <c r="A282">
        <f>'ÚHRADOVÝ KATALOG VZP - ZP'!A286</f>
        <v>281</v>
      </c>
      <c r="B282" t="str">
        <f>IF(LEN('ÚHRADOVÝ KATALOG VZP - ZP'!B286)=0,"",'ÚHRADOVÝ KATALOG VZP - ZP'!B286)</f>
        <v/>
      </c>
      <c r="C282" t="str">
        <f>IF(LEN('ÚHRADOVÝ KATALOG VZP - ZP'!C286)=0,"",'ÚHRADOVÝ KATALOG VZP - ZP'!C286)</f>
        <v/>
      </c>
      <c r="D282" t="str">
        <f>IF(LEN('ÚHRADOVÝ KATALOG VZP - ZP'!D286)=0,"",'ÚHRADOVÝ KATALOG VZP - ZP'!D286)</f>
        <v/>
      </c>
      <c r="E282">
        <f>LEN('ÚHRADOVÝ KATALOG VZP - ZP'!C286)</f>
        <v>0</v>
      </c>
      <c r="F282">
        <f>LEN('ÚHRADOVÝ KATALOG VZP - ZP'!D286)</f>
        <v>0</v>
      </c>
    </row>
    <row r="283" spans="1:6" x14ac:dyDescent="0.2">
      <c r="A283">
        <f>'ÚHRADOVÝ KATALOG VZP - ZP'!A287</f>
        <v>282</v>
      </c>
      <c r="B283" t="str">
        <f>IF(LEN('ÚHRADOVÝ KATALOG VZP - ZP'!B287)=0,"",'ÚHRADOVÝ KATALOG VZP - ZP'!B287)</f>
        <v/>
      </c>
      <c r="C283" t="str">
        <f>IF(LEN('ÚHRADOVÝ KATALOG VZP - ZP'!C287)=0,"",'ÚHRADOVÝ KATALOG VZP - ZP'!C287)</f>
        <v/>
      </c>
      <c r="D283" t="str">
        <f>IF(LEN('ÚHRADOVÝ KATALOG VZP - ZP'!D287)=0,"",'ÚHRADOVÝ KATALOG VZP - ZP'!D287)</f>
        <v/>
      </c>
      <c r="E283">
        <f>LEN('ÚHRADOVÝ KATALOG VZP - ZP'!C287)</f>
        <v>0</v>
      </c>
      <c r="F283">
        <f>LEN('ÚHRADOVÝ KATALOG VZP - ZP'!D287)</f>
        <v>0</v>
      </c>
    </row>
    <row r="284" spans="1:6" x14ac:dyDescent="0.2">
      <c r="A284">
        <f>'ÚHRADOVÝ KATALOG VZP - ZP'!A288</f>
        <v>283</v>
      </c>
      <c r="B284" t="str">
        <f>IF(LEN('ÚHRADOVÝ KATALOG VZP - ZP'!B288)=0,"",'ÚHRADOVÝ KATALOG VZP - ZP'!B288)</f>
        <v/>
      </c>
      <c r="C284" t="str">
        <f>IF(LEN('ÚHRADOVÝ KATALOG VZP - ZP'!C288)=0,"",'ÚHRADOVÝ KATALOG VZP - ZP'!C288)</f>
        <v/>
      </c>
      <c r="D284" t="str">
        <f>IF(LEN('ÚHRADOVÝ KATALOG VZP - ZP'!D288)=0,"",'ÚHRADOVÝ KATALOG VZP - ZP'!D288)</f>
        <v/>
      </c>
      <c r="E284">
        <f>LEN('ÚHRADOVÝ KATALOG VZP - ZP'!C288)</f>
        <v>0</v>
      </c>
      <c r="F284">
        <f>LEN('ÚHRADOVÝ KATALOG VZP - ZP'!D288)</f>
        <v>0</v>
      </c>
    </row>
    <row r="285" spans="1:6" x14ac:dyDescent="0.2">
      <c r="A285">
        <f>'ÚHRADOVÝ KATALOG VZP - ZP'!A289</f>
        <v>284</v>
      </c>
      <c r="B285" t="str">
        <f>IF(LEN('ÚHRADOVÝ KATALOG VZP - ZP'!B289)=0,"",'ÚHRADOVÝ KATALOG VZP - ZP'!B289)</f>
        <v/>
      </c>
      <c r="C285" t="str">
        <f>IF(LEN('ÚHRADOVÝ KATALOG VZP - ZP'!C289)=0,"",'ÚHRADOVÝ KATALOG VZP - ZP'!C289)</f>
        <v/>
      </c>
      <c r="D285" t="str">
        <f>IF(LEN('ÚHRADOVÝ KATALOG VZP - ZP'!D289)=0,"",'ÚHRADOVÝ KATALOG VZP - ZP'!D289)</f>
        <v/>
      </c>
      <c r="E285">
        <f>LEN('ÚHRADOVÝ KATALOG VZP - ZP'!C289)</f>
        <v>0</v>
      </c>
      <c r="F285">
        <f>LEN('ÚHRADOVÝ KATALOG VZP - ZP'!D289)</f>
        <v>0</v>
      </c>
    </row>
    <row r="286" spans="1:6" x14ac:dyDescent="0.2">
      <c r="A286">
        <f>'ÚHRADOVÝ KATALOG VZP - ZP'!A290</f>
        <v>285</v>
      </c>
      <c r="B286" t="str">
        <f>IF(LEN('ÚHRADOVÝ KATALOG VZP - ZP'!B290)=0,"",'ÚHRADOVÝ KATALOG VZP - ZP'!B290)</f>
        <v/>
      </c>
      <c r="C286" t="str">
        <f>IF(LEN('ÚHRADOVÝ KATALOG VZP - ZP'!C290)=0,"",'ÚHRADOVÝ KATALOG VZP - ZP'!C290)</f>
        <v/>
      </c>
      <c r="D286" t="str">
        <f>IF(LEN('ÚHRADOVÝ KATALOG VZP - ZP'!D290)=0,"",'ÚHRADOVÝ KATALOG VZP - ZP'!D290)</f>
        <v/>
      </c>
      <c r="E286">
        <f>LEN('ÚHRADOVÝ KATALOG VZP - ZP'!C290)</f>
        <v>0</v>
      </c>
      <c r="F286">
        <f>LEN('ÚHRADOVÝ KATALOG VZP - ZP'!D290)</f>
        <v>0</v>
      </c>
    </row>
    <row r="287" spans="1:6" x14ac:dyDescent="0.2">
      <c r="A287">
        <f>'ÚHRADOVÝ KATALOG VZP - ZP'!A291</f>
        <v>286</v>
      </c>
      <c r="B287" t="str">
        <f>IF(LEN('ÚHRADOVÝ KATALOG VZP - ZP'!B291)=0,"",'ÚHRADOVÝ KATALOG VZP - ZP'!B291)</f>
        <v/>
      </c>
      <c r="C287" t="str">
        <f>IF(LEN('ÚHRADOVÝ KATALOG VZP - ZP'!C291)=0,"",'ÚHRADOVÝ KATALOG VZP - ZP'!C291)</f>
        <v/>
      </c>
      <c r="D287" t="str">
        <f>IF(LEN('ÚHRADOVÝ KATALOG VZP - ZP'!D291)=0,"",'ÚHRADOVÝ KATALOG VZP - ZP'!D291)</f>
        <v/>
      </c>
      <c r="E287">
        <f>LEN('ÚHRADOVÝ KATALOG VZP - ZP'!C291)</f>
        <v>0</v>
      </c>
      <c r="F287">
        <f>LEN('ÚHRADOVÝ KATALOG VZP - ZP'!D291)</f>
        <v>0</v>
      </c>
    </row>
    <row r="288" spans="1:6" x14ac:dyDescent="0.2">
      <c r="A288">
        <f>'ÚHRADOVÝ KATALOG VZP - ZP'!A292</f>
        <v>287</v>
      </c>
      <c r="B288" t="str">
        <f>IF(LEN('ÚHRADOVÝ KATALOG VZP - ZP'!B292)=0,"",'ÚHRADOVÝ KATALOG VZP - ZP'!B292)</f>
        <v/>
      </c>
      <c r="C288" t="str">
        <f>IF(LEN('ÚHRADOVÝ KATALOG VZP - ZP'!C292)=0,"",'ÚHRADOVÝ KATALOG VZP - ZP'!C292)</f>
        <v/>
      </c>
      <c r="D288" t="str">
        <f>IF(LEN('ÚHRADOVÝ KATALOG VZP - ZP'!D292)=0,"",'ÚHRADOVÝ KATALOG VZP - ZP'!D292)</f>
        <v/>
      </c>
      <c r="E288">
        <f>LEN('ÚHRADOVÝ KATALOG VZP - ZP'!C292)</f>
        <v>0</v>
      </c>
      <c r="F288">
        <f>LEN('ÚHRADOVÝ KATALOG VZP - ZP'!D292)</f>
        <v>0</v>
      </c>
    </row>
    <row r="289" spans="1:6" x14ac:dyDescent="0.2">
      <c r="A289">
        <f>'ÚHRADOVÝ KATALOG VZP - ZP'!A293</f>
        <v>288</v>
      </c>
      <c r="B289" t="str">
        <f>IF(LEN('ÚHRADOVÝ KATALOG VZP - ZP'!B293)=0,"",'ÚHRADOVÝ KATALOG VZP - ZP'!B293)</f>
        <v/>
      </c>
      <c r="C289" t="str">
        <f>IF(LEN('ÚHRADOVÝ KATALOG VZP - ZP'!C293)=0,"",'ÚHRADOVÝ KATALOG VZP - ZP'!C293)</f>
        <v/>
      </c>
      <c r="D289" t="str">
        <f>IF(LEN('ÚHRADOVÝ KATALOG VZP - ZP'!D293)=0,"",'ÚHRADOVÝ KATALOG VZP - ZP'!D293)</f>
        <v/>
      </c>
      <c r="E289">
        <f>LEN('ÚHRADOVÝ KATALOG VZP - ZP'!C293)</f>
        <v>0</v>
      </c>
      <c r="F289">
        <f>LEN('ÚHRADOVÝ KATALOG VZP - ZP'!D293)</f>
        <v>0</v>
      </c>
    </row>
    <row r="290" spans="1:6" x14ac:dyDescent="0.2">
      <c r="A290">
        <f>'ÚHRADOVÝ KATALOG VZP - ZP'!A294</f>
        <v>289</v>
      </c>
      <c r="B290" t="str">
        <f>IF(LEN('ÚHRADOVÝ KATALOG VZP - ZP'!B294)=0,"",'ÚHRADOVÝ KATALOG VZP - ZP'!B294)</f>
        <v/>
      </c>
      <c r="C290" t="str">
        <f>IF(LEN('ÚHRADOVÝ KATALOG VZP - ZP'!C294)=0,"",'ÚHRADOVÝ KATALOG VZP - ZP'!C294)</f>
        <v/>
      </c>
      <c r="D290" t="str">
        <f>IF(LEN('ÚHRADOVÝ KATALOG VZP - ZP'!D294)=0,"",'ÚHRADOVÝ KATALOG VZP - ZP'!D294)</f>
        <v/>
      </c>
      <c r="E290">
        <f>LEN('ÚHRADOVÝ KATALOG VZP - ZP'!C294)</f>
        <v>0</v>
      </c>
      <c r="F290">
        <f>LEN('ÚHRADOVÝ KATALOG VZP - ZP'!D294)</f>
        <v>0</v>
      </c>
    </row>
    <row r="291" spans="1:6" x14ac:dyDescent="0.2">
      <c r="A291">
        <f>'ÚHRADOVÝ KATALOG VZP - ZP'!A295</f>
        <v>290</v>
      </c>
      <c r="B291" t="str">
        <f>IF(LEN('ÚHRADOVÝ KATALOG VZP - ZP'!B295)=0,"",'ÚHRADOVÝ KATALOG VZP - ZP'!B295)</f>
        <v/>
      </c>
      <c r="C291" t="str">
        <f>IF(LEN('ÚHRADOVÝ KATALOG VZP - ZP'!C295)=0,"",'ÚHRADOVÝ KATALOG VZP - ZP'!C295)</f>
        <v/>
      </c>
      <c r="D291" t="str">
        <f>IF(LEN('ÚHRADOVÝ KATALOG VZP - ZP'!D295)=0,"",'ÚHRADOVÝ KATALOG VZP - ZP'!D295)</f>
        <v/>
      </c>
      <c r="E291">
        <f>LEN('ÚHRADOVÝ KATALOG VZP - ZP'!C295)</f>
        <v>0</v>
      </c>
      <c r="F291">
        <f>LEN('ÚHRADOVÝ KATALOG VZP - ZP'!D295)</f>
        <v>0</v>
      </c>
    </row>
    <row r="292" spans="1:6" x14ac:dyDescent="0.2">
      <c r="A292">
        <f>'ÚHRADOVÝ KATALOG VZP - ZP'!A296</f>
        <v>291</v>
      </c>
      <c r="B292" t="str">
        <f>IF(LEN('ÚHRADOVÝ KATALOG VZP - ZP'!B296)=0,"",'ÚHRADOVÝ KATALOG VZP - ZP'!B296)</f>
        <v/>
      </c>
      <c r="C292" t="str">
        <f>IF(LEN('ÚHRADOVÝ KATALOG VZP - ZP'!C296)=0,"",'ÚHRADOVÝ KATALOG VZP - ZP'!C296)</f>
        <v/>
      </c>
      <c r="D292" t="str">
        <f>IF(LEN('ÚHRADOVÝ KATALOG VZP - ZP'!D296)=0,"",'ÚHRADOVÝ KATALOG VZP - ZP'!D296)</f>
        <v/>
      </c>
      <c r="E292">
        <f>LEN('ÚHRADOVÝ KATALOG VZP - ZP'!C296)</f>
        <v>0</v>
      </c>
      <c r="F292">
        <f>LEN('ÚHRADOVÝ KATALOG VZP - ZP'!D296)</f>
        <v>0</v>
      </c>
    </row>
    <row r="293" spans="1:6" x14ac:dyDescent="0.2">
      <c r="A293">
        <f>'ÚHRADOVÝ KATALOG VZP - ZP'!A297</f>
        <v>292</v>
      </c>
      <c r="B293" t="str">
        <f>IF(LEN('ÚHRADOVÝ KATALOG VZP - ZP'!B297)=0,"",'ÚHRADOVÝ KATALOG VZP - ZP'!B297)</f>
        <v/>
      </c>
      <c r="C293" t="str">
        <f>IF(LEN('ÚHRADOVÝ KATALOG VZP - ZP'!C297)=0,"",'ÚHRADOVÝ KATALOG VZP - ZP'!C297)</f>
        <v/>
      </c>
      <c r="D293" t="str">
        <f>IF(LEN('ÚHRADOVÝ KATALOG VZP - ZP'!D297)=0,"",'ÚHRADOVÝ KATALOG VZP - ZP'!D297)</f>
        <v/>
      </c>
      <c r="E293">
        <f>LEN('ÚHRADOVÝ KATALOG VZP - ZP'!C297)</f>
        <v>0</v>
      </c>
      <c r="F293">
        <f>LEN('ÚHRADOVÝ KATALOG VZP - ZP'!D297)</f>
        <v>0</v>
      </c>
    </row>
    <row r="294" spans="1:6" x14ac:dyDescent="0.2">
      <c r="A294">
        <f>'ÚHRADOVÝ KATALOG VZP - ZP'!A298</f>
        <v>293</v>
      </c>
      <c r="B294" t="str">
        <f>IF(LEN('ÚHRADOVÝ KATALOG VZP - ZP'!B298)=0,"",'ÚHRADOVÝ KATALOG VZP - ZP'!B298)</f>
        <v/>
      </c>
      <c r="C294" t="str">
        <f>IF(LEN('ÚHRADOVÝ KATALOG VZP - ZP'!C298)=0,"",'ÚHRADOVÝ KATALOG VZP - ZP'!C298)</f>
        <v/>
      </c>
      <c r="D294" t="str">
        <f>IF(LEN('ÚHRADOVÝ KATALOG VZP - ZP'!D298)=0,"",'ÚHRADOVÝ KATALOG VZP - ZP'!D298)</f>
        <v/>
      </c>
      <c r="E294">
        <f>LEN('ÚHRADOVÝ KATALOG VZP - ZP'!C298)</f>
        <v>0</v>
      </c>
      <c r="F294">
        <f>LEN('ÚHRADOVÝ KATALOG VZP - ZP'!D298)</f>
        <v>0</v>
      </c>
    </row>
    <row r="295" spans="1:6" x14ac:dyDescent="0.2">
      <c r="A295">
        <f>'ÚHRADOVÝ KATALOG VZP - ZP'!A299</f>
        <v>294</v>
      </c>
      <c r="B295" t="str">
        <f>IF(LEN('ÚHRADOVÝ KATALOG VZP - ZP'!B299)=0,"",'ÚHRADOVÝ KATALOG VZP - ZP'!B299)</f>
        <v/>
      </c>
      <c r="C295" t="str">
        <f>IF(LEN('ÚHRADOVÝ KATALOG VZP - ZP'!C299)=0,"",'ÚHRADOVÝ KATALOG VZP - ZP'!C299)</f>
        <v/>
      </c>
      <c r="D295" t="str">
        <f>IF(LEN('ÚHRADOVÝ KATALOG VZP - ZP'!D299)=0,"",'ÚHRADOVÝ KATALOG VZP - ZP'!D299)</f>
        <v/>
      </c>
      <c r="E295">
        <f>LEN('ÚHRADOVÝ KATALOG VZP - ZP'!C299)</f>
        <v>0</v>
      </c>
      <c r="F295">
        <f>LEN('ÚHRADOVÝ KATALOG VZP - ZP'!D299)</f>
        <v>0</v>
      </c>
    </row>
    <row r="296" spans="1:6" x14ac:dyDescent="0.2">
      <c r="A296">
        <f>'ÚHRADOVÝ KATALOG VZP - ZP'!A300</f>
        <v>295</v>
      </c>
      <c r="B296" t="str">
        <f>IF(LEN('ÚHRADOVÝ KATALOG VZP - ZP'!B300)=0,"",'ÚHRADOVÝ KATALOG VZP - ZP'!B300)</f>
        <v/>
      </c>
      <c r="C296" t="str">
        <f>IF(LEN('ÚHRADOVÝ KATALOG VZP - ZP'!C300)=0,"",'ÚHRADOVÝ KATALOG VZP - ZP'!C300)</f>
        <v/>
      </c>
      <c r="D296" t="str">
        <f>IF(LEN('ÚHRADOVÝ KATALOG VZP - ZP'!D300)=0,"",'ÚHRADOVÝ KATALOG VZP - ZP'!D300)</f>
        <v/>
      </c>
      <c r="E296">
        <f>LEN('ÚHRADOVÝ KATALOG VZP - ZP'!C300)</f>
        <v>0</v>
      </c>
      <c r="F296">
        <f>LEN('ÚHRADOVÝ KATALOG VZP - ZP'!D300)</f>
        <v>0</v>
      </c>
    </row>
    <row r="297" spans="1:6" x14ac:dyDescent="0.2">
      <c r="A297">
        <f>'ÚHRADOVÝ KATALOG VZP - ZP'!A301</f>
        <v>296</v>
      </c>
      <c r="B297" t="str">
        <f>IF(LEN('ÚHRADOVÝ KATALOG VZP - ZP'!B301)=0,"",'ÚHRADOVÝ KATALOG VZP - ZP'!B301)</f>
        <v/>
      </c>
      <c r="C297" t="str">
        <f>IF(LEN('ÚHRADOVÝ KATALOG VZP - ZP'!C301)=0,"",'ÚHRADOVÝ KATALOG VZP - ZP'!C301)</f>
        <v/>
      </c>
      <c r="D297" t="str">
        <f>IF(LEN('ÚHRADOVÝ KATALOG VZP - ZP'!D301)=0,"",'ÚHRADOVÝ KATALOG VZP - ZP'!D301)</f>
        <v/>
      </c>
      <c r="E297">
        <f>LEN('ÚHRADOVÝ KATALOG VZP - ZP'!C301)</f>
        <v>0</v>
      </c>
      <c r="F297">
        <f>LEN('ÚHRADOVÝ KATALOG VZP - ZP'!D301)</f>
        <v>0</v>
      </c>
    </row>
    <row r="298" spans="1:6" x14ac:dyDescent="0.2">
      <c r="A298">
        <f>'ÚHRADOVÝ KATALOG VZP - ZP'!A302</f>
        <v>297</v>
      </c>
      <c r="B298" t="str">
        <f>IF(LEN('ÚHRADOVÝ KATALOG VZP - ZP'!B302)=0,"",'ÚHRADOVÝ KATALOG VZP - ZP'!B302)</f>
        <v/>
      </c>
      <c r="C298" t="str">
        <f>IF(LEN('ÚHRADOVÝ KATALOG VZP - ZP'!C302)=0,"",'ÚHRADOVÝ KATALOG VZP - ZP'!C302)</f>
        <v/>
      </c>
      <c r="D298" t="str">
        <f>IF(LEN('ÚHRADOVÝ KATALOG VZP - ZP'!D302)=0,"",'ÚHRADOVÝ KATALOG VZP - ZP'!D302)</f>
        <v/>
      </c>
      <c r="E298">
        <f>LEN('ÚHRADOVÝ KATALOG VZP - ZP'!C302)</f>
        <v>0</v>
      </c>
      <c r="F298">
        <f>LEN('ÚHRADOVÝ KATALOG VZP - ZP'!D302)</f>
        <v>0</v>
      </c>
    </row>
    <row r="299" spans="1:6" x14ac:dyDescent="0.2">
      <c r="A299">
        <f>'ÚHRADOVÝ KATALOG VZP - ZP'!A303</f>
        <v>298</v>
      </c>
      <c r="B299" t="str">
        <f>IF(LEN('ÚHRADOVÝ KATALOG VZP - ZP'!B303)=0,"",'ÚHRADOVÝ KATALOG VZP - ZP'!B303)</f>
        <v/>
      </c>
      <c r="C299" t="str">
        <f>IF(LEN('ÚHRADOVÝ KATALOG VZP - ZP'!C303)=0,"",'ÚHRADOVÝ KATALOG VZP - ZP'!C303)</f>
        <v/>
      </c>
      <c r="D299" t="str">
        <f>IF(LEN('ÚHRADOVÝ KATALOG VZP - ZP'!D303)=0,"",'ÚHRADOVÝ KATALOG VZP - ZP'!D303)</f>
        <v/>
      </c>
      <c r="E299">
        <f>LEN('ÚHRADOVÝ KATALOG VZP - ZP'!C303)</f>
        <v>0</v>
      </c>
      <c r="F299">
        <f>LEN('ÚHRADOVÝ KATALOG VZP - ZP'!D303)</f>
        <v>0</v>
      </c>
    </row>
    <row r="300" spans="1:6" x14ac:dyDescent="0.2">
      <c r="A300">
        <f>'ÚHRADOVÝ KATALOG VZP - ZP'!A304</f>
        <v>299</v>
      </c>
      <c r="B300" t="str">
        <f>IF(LEN('ÚHRADOVÝ KATALOG VZP - ZP'!B304)=0,"",'ÚHRADOVÝ KATALOG VZP - ZP'!B304)</f>
        <v/>
      </c>
      <c r="C300" t="str">
        <f>IF(LEN('ÚHRADOVÝ KATALOG VZP - ZP'!C304)=0,"",'ÚHRADOVÝ KATALOG VZP - ZP'!C304)</f>
        <v/>
      </c>
      <c r="D300" t="str">
        <f>IF(LEN('ÚHRADOVÝ KATALOG VZP - ZP'!D304)=0,"",'ÚHRADOVÝ KATALOG VZP - ZP'!D304)</f>
        <v/>
      </c>
      <c r="E300">
        <f>LEN('ÚHRADOVÝ KATALOG VZP - ZP'!C304)</f>
        <v>0</v>
      </c>
      <c r="F300">
        <f>LEN('ÚHRADOVÝ KATALOG VZP - ZP'!D304)</f>
        <v>0</v>
      </c>
    </row>
    <row r="301" spans="1:6" x14ac:dyDescent="0.2">
      <c r="A301">
        <f>'ÚHRADOVÝ KATALOG VZP - ZP'!A305</f>
        <v>300</v>
      </c>
      <c r="B301" t="str">
        <f>IF(LEN('ÚHRADOVÝ KATALOG VZP - ZP'!B305)=0,"",'ÚHRADOVÝ KATALOG VZP - ZP'!B305)</f>
        <v/>
      </c>
      <c r="C301" t="str">
        <f>IF(LEN('ÚHRADOVÝ KATALOG VZP - ZP'!C305)=0,"",'ÚHRADOVÝ KATALOG VZP - ZP'!C305)</f>
        <v/>
      </c>
      <c r="D301" t="str">
        <f>IF(LEN('ÚHRADOVÝ KATALOG VZP - ZP'!D305)=0,"",'ÚHRADOVÝ KATALOG VZP - ZP'!D305)</f>
        <v/>
      </c>
      <c r="E301">
        <f>LEN('ÚHRADOVÝ KATALOG VZP - ZP'!C305)</f>
        <v>0</v>
      </c>
      <c r="F301">
        <f>LEN('ÚHRADOVÝ KATALOG VZP - ZP'!D305)</f>
        <v>0</v>
      </c>
    </row>
    <row r="302" spans="1:6" x14ac:dyDescent="0.2">
      <c r="A302">
        <f>'ÚHRADOVÝ KATALOG VZP - ZP'!A306</f>
        <v>301</v>
      </c>
      <c r="B302" t="str">
        <f>IF(LEN('ÚHRADOVÝ KATALOG VZP - ZP'!B306)=0,"",'ÚHRADOVÝ KATALOG VZP - ZP'!B306)</f>
        <v/>
      </c>
      <c r="C302" t="str">
        <f>IF(LEN('ÚHRADOVÝ KATALOG VZP - ZP'!C306)=0,"",'ÚHRADOVÝ KATALOG VZP - ZP'!C306)</f>
        <v/>
      </c>
      <c r="D302" t="str">
        <f>IF(LEN('ÚHRADOVÝ KATALOG VZP - ZP'!D306)=0,"",'ÚHRADOVÝ KATALOG VZP - ZP'!D306)</f>
        <v/>
      </c>
      <c r="E302">
        <f>LEN('ÚHRADOVÝ KATALOG VZP - ZP'!C306)</f>
        <v>0</v>
      </c>
      <c r="F302">
        <f>LEN('ÚHRADOVÝ KATALOG VZP - ZP'!D306)</f>
        <v>0</v>
      </c>
    </row>
    <row r="303" spans="1:6" x14ac:dyDescent="0.2">
      <c r="A303">
        <f>'ÚHRADOVÝ KATALOG VZP - ZP'!A307</f>
        <v>302</v>
      </c>
      <c r="B303" t="str">
        <f>IF(LEN('ÚHRADOVÝ KATALOG VZP - ZP'!B307)=0,"",'ÚHRADOVÝ KATALOG VZP - ZP'!B307)</f>
        <v/>
      </c>
      <c r="C303" t="str">
        <f>IF(LEN('ÚHRADOVÝ KATALOG VZP - ZP'!C307)=0,"",'ÚHRADOVÝ KATALOG VZP - ZP'!C307)</f>
        <v/>
      </c>
      <c r="D303" t="str">
        <f>IF(LEN('ÚHRADOVÝ KATALOG VZP - ZP'!D307)=0,"",'ÚHRADOVÝ KATALOG VZP - ZP'!D307)</f>
        <v/>
      </c>
      <c r="E303">
        <f>LEN('ÚHRADOVÝ KATALOG VZP - ZP'!C307)</f>
        <v>0</v>
      </c>
      <c r="F303">
        <f>LEN('ÚHRADOVÝ KATALOG VZP - ZP'!D307)</f>
        <v>0</v>
      </c>
    </row>
    <row r="304" spans="1:6" x14ac:dyDescent="0.2">
      <c r="A304">
        <f>'ÚHRADOVÝ KATALOG VZP - ZP'!A308</f>
        <v>303</v>
      </c>
      <c r="B304" t="str">
        <f>IF(LEN('ÚHRADOVÝ KATALOG VZP - ZP'!B308)=0,"",'ÚHRADOVÝ KATALOG VZP - ZP'!B308)</f>
        <v/>
      </c>
      <c r="C304" t="str">
        <f>IF(LEN('ÚHRADOVÝ KATALOG VZP - ZP'!C308)=0,"",'ÚHRADOVÝ KATALOG VZP - ZP'!C308)</f>
        <v/>
      </c>
      <c r="D304" t="str">
        <f>IF(LEN('ÚHRADOVÝ KATALOG VZP - ZP'!D308)=0,"",'ÚHRADOVÝ KATALOG VZP - ZP'!D308)</f>
        <v/>
      </c>
      <c r="E304">
        <f>LEN('ÚHRADOVÝ KATALOG VZP - ZP'!C308)</f>
        <v>0</v>
      </c>
      <c r="F304">
        <f>LEN('ÚHRADOVÝ KATALOG VZP - ZP'!D308)</f>
        <v>0</v>
      </c>
    </row>
    <row r="305" spans="1:6" x14ac:dyDescent="0.2">
      <c r="A305">
        <f>'ÚHRADOVÝ KATALOG VZP - ZP'!A309</f>
        <v>304</v>
      </c>
      <c r="B305" t="str">
        <f>IF(LEN('ÚHRADOVÝ KATALOG VZP - ZP'!B309)=0,"",'ÚHRADOVÝ KATALOG VZP - ZP'!B309)</f>
        <v/>
      </c>
      <c r="C305" t="str">
        <f>IF(LEN('ÚHRADOVÝ KATALOG VZP - ZP'!C309)=0,"",'ÚHRADOVÝ KATALOG VZP - ZP'!C309)</f>
        <v/>
      </c>
      <c r="D305" t="str">
        <f>IF(LEN('ÚHRADOVÝ KATALOG VZP - ZP'!D309)=0,"",'ÚHRADOVÝ KATALOG VZP - ZP'!D309)</f>
        <v/>
      </c>
      <c r="E305">
        <f>LEN('ÚHRADOVÝ KATALOG VZP - ZP'!C309)</f>
        <v>0</v>
      </c>
      <c r="F305">
        <f>LEN('ÚHRADOVÝ KATALOG VZP - ZP'!D309)</f>
        <v>0</v>
      </c>
    </row>
    <row r="306" spans="1:6" x14ac:dyDescent="0.2">
      <c r="A306">
        <f>'ÚHRADOVÝ KATALOG VZP - ZP'!A310</f>
        <v>305</v>
      </c>
      <c r="B306" t="str">
        <f>IF(LEN('ÚHRADOVÝ KATALOG VZP - ZP'!B310)=0,"",'ÚHRADOVÝ KATALOG VZP - ZP'!B310)</f>
        <v/>
      </c>
      <c r="C306" t="str">
        <f>IF(LEN('ÚHRADOVÝ KATALOG VZP - ZP'!C310)=0,"",'ÚHRADOVÝ KATALOG VZP - ZP'!C310)</f>
        <v/>
      </c>
      <c r="D306" t="str">
        <f>IF(LEN('ÚHRADOVÝ KATALOG VZP - ZP'!D310)=0,"",'ÚHRADOVÝ KATALOG VZP - ZP'!D310)</f>
        <v/>
      </c>
      <c r="E306">
        <f>LEN('ÚHRADOVÝ KATALOG VZP - ZP'!C310)</f>
        <v>0</v>
      </c>
      <c r="F306">
        <f>LEN('ÚHRADOVÝ KATALOG VZP - ZP'!D310)</f>
        <v>0</v>
      </c>
    </row>
    <row r="307" spans="1:6" x14ac:dyDescent="0.2">
      <c r="A307">
        <f>'ÚHRADOVÝ KATALOG VZP - ZP'!A311</f>
        <v>306</v>
      </c>
      <c r="B307" t="str">
        <f>IF(LEN('ÚHRADOVÝ KATALOG VZP - ZP'!B311)=0,"",'ÚHRADOVÝ KATALOG VZP - ZP'!B311)</f>
        <v/>
      </c>
      <c r="C307" t="str">
        <f>IF(LEN('ÚHRADOVÝ KATALOG VZP - ZP'!C311)=0,"",'ÚHRADOVÝ KATALOG VZP - ZP'!C311)</f>
        <v/>
      </c>
      <c r="D307" t="str">
        <f>IF(LEN('ÚHRADOVÝ KATALOG VZP - ZP'!D311)=0,"",'ÚHRADOVÝ KATALOG VZP - ZP'!D311)</f>
        <v/>
      </c>
      <c r="E307">
        <f>LEN('ÚHRADOVÝ KATALOG VZP - ZP'!C311)</f>
        <v>0</v>
      </c>
      <c r="F307">
        <f>LEN('ÚHRADOVÝ KATALOG VZP - ZP'!D311)</f>
        <v>0</v>
      </c>
    </row>
    <row r="308" spans="1:6" x14ac:dyDescent="0.2">
      <c r="A308">
        <f>'ÚHRADOVÝ KATALOG VZP - ZP'!A312</f>
        <v>307</v>
      </c>
      <c r="B308" t="str">
        <f>IF(LEN('ÚHRADOVÝ KATALOG VZP - ZP'!B312)=0,"",'ÚHRADOVÝ KATALOG VZP - ZP'!B312)</f>
        <v/>
      </c>
      <c r="C308" t="str">
        <f>IF(LEN('ÚHRADOVÝ KATALOG VZP - ZP'!C312)=0,"",'ÚHRADOVÝ KATALOG VZP - ZP'!C312)</f>
        <v/>
      </c>
      <c r="D308" t="str">
        <f>IF(LEN('ÚHRADOVÝ KATALOG VZP - ZP'!D312)=0,"",'ÚHRADOVÝ KATALOG VZP - ZP'!D312)</f>
        <v/>
      </c>
      <c r="E308">
        <f>LEN('ÚHRADOVÝ KATALOG VZP - ZP'!C312)</f>
        <v>0</v>
      </c>
      <c r="F308">
        <f>LEN('ÚHRADOVÝ KATALOG VZP - ZP'!D312)</f>
        <v>0</v>
      </c>
    </row>
    <row r="309" spans="1:6" x14ac:dyDescent="0.2">
      <c r="A309">
        <f>'ÚHRADOVÝ KATALOG VZP - ZP'!A313</f>
        <v>308</v>
      </c>
      <c r="B309" t="str">
        <f>IF(LEN('ÚHRADOVÝ KATALOG VZP - ZP'!B313)=0,"",'ÚHRADOVÝ KATALOG VZP - ZP'!B313)</f>
        <v/>
      </c>
      <c r="C309" t="str">
        <f>IF(LEN('ÚHRADOVÝ KATALOG VZP - ZP'!C313)=0,"",'ÚHRADOVÝ KATALOG VZP - ZP'!C313)</f>
        <v/>
      </c>
      <c r="D309" t="str">
        <f>IF(LEN('ÚHRADOVÝ KATALOG VZP - ZP'!D313)=0,"",'ÚHRADOVÝ KATALOG VZP - ZP'!D313)</f>
        <v/>
      </c>
      <c r="E309">
        <f>LEN('ÚHRADOVÝ KATALOG VZP - ZP'!C313)</f>
        <v>0</v>
      </c>
      <c r="F309">
        <f>LEN('ÚHRADOVÝ KATALOG VZP - ZP'!D313)</f>
        <v>0</v>
      </c>
    </row>
    <row r="310" spans="1:6" x14ac:dyDescent="0.2">
      <c r="A310">
        <f>'ÚHRADOVÝ KATALOG VZP - ZP'!A314</f>
        <v>309</v>
      </c>
      <c r="B310" t="str">
        <f>IF(LEN('ÚHRADOVÝ KATALOG VZP - ZP'!B314)=0,"",'ÚHRADOVÝ KATALOG VZP - ZP'!B314)</f>
        <v/>
      </c>
      <c r="C310" t="str">
        <f>IF(LEN('ÚHRADOVÝ KATALOG VZP - ZP'!C314)=0,"",'ÚHRADOVÝ KATALOG VZP - ZP'!C314)</f>
        <v/>
      </c>
      <c r="D310" t="str">
        <f>IF(LEN('ÚHRADOVÝ KATALOG VZP - ZP'!D314)=0,"",'ÚHRADOVÝ KATALOG VZP - ZP'!D314)</f>
        <v/>
      </c>
      <c r="E310">
        <f>LEN('ÚHRADOVÝ KATALOG VZP - ZP'!C314)</f>
        <v>0</v>
      </c>
      <c r="F310">
        <f>LEN('ÚHRADOVÝ KATALOG VZP - ZP'!D314)</f>
        <v>0</v>
      </c>
    </row>
    <row r="311" spans="1:6" x14ac:dyDescent="0.2">
      <c r="A311">
        <f>'ÚHRADOVÝ KATALOG VZP - ZP'!A315</f>
        <v>310</v>
      </c>
      <c r="B311" t="str">
        <f>IF(LEN('ÚHRADOVÝ KATALOG VZP - ZP'!B315)=0,"",'ÚHRADOVÝ KATALOG VZP - ZP'!B315)</f>
        <v/>
      </c>
      <c r="C311" t="str">
        <f>IF(LEN('ÚHRADOVÝ KATALOG VZP - ZP'!C315)=0,"",'ÚHRADOVÝ KATALOG VZP - ZP'!C315)</f>
        <v/>
      </c>
      <c r="D311" t="str">
        <f>IF(LEN('ÚHRADOVÝ KATALOG VZP - ZP'!D315)=0,"",'ÚHRADOVÝ KATALOG VZP - ZP'!D315)</f>
        <v/>
      </c>
      <c r="E311">
        <f>LEN('ÚHRADOVÝ KATALOG VZP - ZP'!C315)</f>
        <v>0</v>
      </c>
      <c r="F311">
        <f>LEN('ÚHRADOVÝ KATALOG VZP - ZP'!D315)</f>
        <v>0</v>
      </c>
    </row>
    <row r="312" spans="1:6" x14ac:dyDescent="0.2">
      <c r="A312">
        <f>'ÚHRADOVÝ KATALOG VZP - ZP'!A316</f>
        <v>311</v>
      </c>
      <c r="B312" t="str">
        <f>IF(LEN('ÚHRADOVÝ KATALOG VZP - ZP'!B316)=0,"",'ÚHRADOVÝ KATALOG VZP - ZP'!B316)</f>
        <v/>
      </c>
      <c r="C312" t="str">
        <f>IF(LEN('ÚHRADOVÝ KATALOG VZP - ZP'!C316)=0,"",'ÚHRADOVÝ KATALOG VZP - ZP'!C316)</f>
        <v/>
      </c>
      <c r="D312" t="str">
        <f>IF(LEN('ÚHRADOVÝ KATALOG VZP - ZP'!D316)=0,"",'ÚHRADOVÝ KATALOG VZP - ZP'!D316)</f>
        <v/>
      </c>
      <c r="E312">
        <f>LEN('ÚHRADOVÝ KATALOG VZP - ZP'!C316)</f>
        <v>0</v>
      </c>
      <c r="F312">
        <f>LEN('ÚHRADOVÝ KATALOG VZP - ZP'!D316)</f>
        <v>0</v>
      </c>
    </row>
    <row r="313" spans="1:6" x14ac:dyDescent="0.2">
      <c r="A313">
        <f>'ÚHRADOVÝ KATALOG VZP - ZP'!A317</f>
        <v>312</v>
      </c>
      <c r="B313" t="str">
        <f>IF(LEN('ÚHRADOVÝ KATALOG VZP - ZP'!B317)=0,"",'ÚHRADOVÝ KATALOG VZP - ZP'!B317)</f>
        <v/>
      </c>
      <c r="C313" t="str">
        <f>IF(LEN('ÚHRADOVÝ KATALOG VZP - ZP'!C317)=0,"",'ÚHRADOVÝ KATALOG VZP - ZP'!C317)</f>
        <v/>
      </c>
      <c r="D313" t="str">
        <f>IF(LEN('ÚHRADOVÝ KATALOG VZP - ZP'!D317)=0,"",'ÚHRADOVÝ KATALOG VZP - ZP'!D317)</f>
        <v/>
      </c>
      <c r="E313">
        <f>LEN('ÚHRADOVÝ KATALOG VZP - ZP'!C317)</f>
        <v>0</v>
      </c>
      <c r="F313">
        <f>LEN('ÚHRADOVÝ KATALOG VZP - ZP'!D317)</f>
        <v>0</v>
      </c>
    </row>
    <row r="314" spans="1:6" x14ac:dyDescent="0.2">
      <c r="A314">
        <f>'ÚHRADOVÝ KATALOG VZP - ZP'!A318</f>
        <v>313</v>
      </c>
      <c r="B314" t="str">
        <f>IF(LEN('ÚHRADOVÝ KATALOG VZP - ZP'!B318)=0,"",'ÚHRADOVÝ KATALOG VZP - ZP'!B318)</f>
        <v/>
      </c>
      <c r="C314" t="str">
        <f>IF(LEN('ÚHRADOVÝ KATALOG VZP - ZP'!C318)=0,"",'ÚHRADOVÝ KATALOG VZP - ZP'!C318)</f>
        <v/>
      </c>
      <c r="D314" t="str">
        <f>IF(LEN('ÚHRADOVÝ KATALOG VZP - ZP'!D318)=0,"",'ÚHRADOVÝ KATALOG VZP - ZP'!D318)</f>
        <v/>
      </c>
      <c r="E314">
        <f>LEN('ÚHRADOVÝ KATALOG VZP - ZP'!C318)</f>
        <v>0</v>
      </c>
      <c r="F314">
        <f>LEN('ÚHRADOVÝ KATALOG VZP - ZP'!D318)</f>
        <v>0</v>
      </c>
    </row>
    <row r="315" spans="1:6" x14ac:dyDescent="0.2">
      <c r="A315">
        <f>'ÚHRADOVÝ KATALOG VZP - ZP'!A319</f>
        <v>314</v>
      </c>
      <c r="B315" t="str">
        <f>IF(LEN('ÚHRADOVÝ KATALOG VZP - ZP'!B319)=0,"",'ÚHRADOVÝ KATALOG VZP - ZP'!B319)</f>
        <v/>
      </c>
      <c r="C315" t="str">
        <f>IF(LEN('ÚHRADOVÝ KATALOG VZP - ZP'!C319)=0,"",'ÚHRADOVÝ KATALOG VZP - ZP'!C319)</f>
        <v/>
      </c>
      <c r="D315" t="str">
        <f>IF(LEN('ÚHRADOVÝ KATALOG VZP - ZP'!D319)=0,"",'ÚHRADOVÝ KATALOG VZP - ZP'!D319)</f>
        <v/>
      </c>
      <c r="E315">
        <f>LEN('ÚHRADOVÝ KATALOG VZP - ZP'!C319)</f>
        <v>0</v>
      </c>
      <c r="F315">
        <f>LEN('ÚHRADOVÝ KATALOG VZP - ZP'!D319)</f>
        <v>0</v>
      </c>
    </row>
    <row r="316" spans="1:6" x14ac:dyDescent="0.2">
      <c r="A316">
        <f>'ÚHRADOVÝ KATALOG VZP - ZP'!A320</f>
        <v>315</v>
      </c>
      <c r="B316" t="str">
        <f>IF(LEN('ÚHRADOVÝ KATALOG VZP - ZP'!B320)=0,"",'ÚHRADOVÝ KATALOG VZP - ZP'!B320)</f>
        <v/>
      </c>
      <c r="C316" t="str">
        <f>IF(LEN('ÚHRADOVÝ KATALOG VZP - ZP'!C320)=0,"",'ÚHRADOVÝ KATALOG VZP - ZP'!C320)</f>
        <v/>
      </c>
      <c r="D316" t="str">
        <f>IF(LEN('ÚHRADOVÝ KATALOG VZP - ZP'!D320)=0,"",'ÚHRADOVÝ KATALOG VZP - ZP'!D320)</f>
        <v/>
      </c>
      <c r="E316">
        <f>LEN('ÚHRADOVÝ KATALOG VZP - ZP'!C320)</f>
        <v>0</v>
      </c>
      <c r="F316">
        <f>LEN('ÚHRADOVÝ KATALOG VZP - ZP'!D320)</f>
        <v>0</v>
      </c>
    </row>
    <row r="317" spans="1:6" x14ac:dyDescent="0.2">
      <c r="A317">
        <f>'ÚHRADOVÝ KATALOG VZP - ZP'!A321</f>
        <v>316</v>
      </c>
      <c r="B317" t="str">
        <f>IF(LEN('ÚHRADOVÝ KATALOG VZP - ZP'!B321)=0,"",'ÚHRADOVÝ KATALOG VZP - ZP'!B321)</f>
        <v/>
      </c>
      <c r="C317" t="str">
        <f>IF(LEN('ÚHRADOVÝ KATALOG VZP - ZP'!C321)=0,"",'ÚHRADOVÝ KATALOG VZP - ZP'!C321)</f>
        <v/>
      </c>
      <c r="D317" t="str">
        <f>IF(LEN('ÚHRADOVÝ KATALOG VZP - ZP'!D321)=0,"",'ÚHRADOVÝ KATALOG VZP - ZP'!D321)</f>
        <v/>
      </c>
      <c r="E317">
        <f>LEN('ÚHRADOVÝ KATALOG VZP - ZP'!C321)</f>
        <v>0</v>
      </c>
      <c r="F317">
        <f>LEN('ÚHRADOVÝ KATALOG VZP - ZP'!D321)</f>
        <v>0</v>
      </c>
    </row>
    <row r="318" spans="1:6" x14ac:dyDescent="0.2">
      <c r="A318">
        <f>'ÚHRADOVÝ KATALOG VZP - ZP'!A322</f>
        <v>317</v>
      </c>
      <c r="B318" t="str">
        <f>IF(LEN('ÚHRADOVÝ KATALOG VZP - ZP'!B322)=0,"",'ÚHRADOVÝ KATALOG VZP - ZP'!B322)</f>
        <v/>
      </c>
      <c r="C318" t="str">
        <f>IF(LEN('ÚHRADOVÝ KATALOG VZP - ZP'!C322)=0,"",'ÚHRADOVÝ KATALOG VZP - ZP'!C322)</f>
        <v/>
      </c>
      <c r="D318" t="str">
        <f>IF(LEN('ÚHRADOVÝ KATALOG VZP - ZP'!D322)=0,"",'ÚHRADOVÝ KATALOG VZP - ZP'!D322)</f>
        <v/>
      </c>
      <c r="E318">
        <f>LEN('ÚHRADOVÝ KATALOG VZP - ZP'!C322)</f>
        <v>0</v>
      </c>
      <c r="F318">
        <f>LEN('ÚHRADOVÝ KATALOG VZP - ZP'!D322)</f>
        <v>0</v>
      </c>
    </row>
    <row r="319" spans="1:6" x14ac:dyDescent="0.2">
      <c r="A319">
        <f>'ÚHRADOVÝ KATALOG VZP - ZP'!A323</f>
        <v>318</v>
      </c>
      <c r="B319" t="str">
        <f>IF(LEN('ÚHRADOVÝ KATALOG VZP - ZP'!B323)=0,"",'ÚHRADOVÝ KATALOG VZP - ZP'!B323)</f>
        <v/>
      </c>
      <c r="C319" t="str">
        <f>IF(LEN('ÚHRADOVÝ KATALOG VZP - ZP'!C323)=0,"",'ÚHRADOVÝ KATALOG VZP - ZP'!C323)</f>
        <v/>
      </c>
      <c r="D319" t="str">
        <f>IF(LEN('ÚHRADOVÝ KATALOG VZP - ZP'!D323)=0,"",'ÚHRADOVÝ KATALOG VZP - ZP'!D323)</f>
        <v/>
      </c>
      <c r="E319">
        <f>LEN('ÚHRADOVÝ KATALOG VZP - ZP'!C323)</f>
        <v>0</v>
      </c>
      <c r="F319">
        <f>LEN('ÚHRADOVÝ KATALOG VZP - ZP'!D323)</f>
        <v>0</v>
      </c>
    </row>
    <row r="320" spans="1:6" x14ac:dyDescent="0.2">
      <c r="A320">
        <f>'ÚHRADOVÝ KATALOG VZP - ZP'!A324</f>
        <v>319</v>
      </c>
      <c r="B320" t="str">
        <f>IF(LEN('ÚHRADOVÝ KATALOG VZP - ZP'!B324)=0,"",'ÚHRADOVÝ KATALOG VZP - ZP'!B324)</f>
        <v/>
      </c>
      <c r="C320" t="str">
        <f>IF(LEN('ÚHRADOVÝ KATALOG VZP - ZP'!C324)=0,"",'ÚHRADOVÝ KATALOG VZP - ZP'!C324)</f>
        <v/>
      </c>
      <c r="D320" t="str">
        <f>IF(LEN('ÚHRADOVÝ KATALOG VZP - ZP'!D324)=0,"",'ÚHRADOVÝ KATALOG VZP - ZP'!D324)</f>
        <v/>
      </c>
      <c r="E320">
        <f>LEN('ÚHRADOVÝ KATALOG VZP - ZP'!C324)</f>
        <v>0</v>
      </c>
      <c r="F320">
        <f>LEN('ÚHRADOVÝ KATALOG VZP - ZP'!D324)</f>
        <v>0</v>
      </c>
    </row>
    <row r="321" spans="1:6" x14ac:dyDescent="0.2">
      <c r="A321">
        <f>'ÚHRADOVÝ KATALOG VZP - ZP'!A325</f>
        <v>320</v>
      </c>
      <c r="B321" t="str">
        <f>IF(LEN('ÚHRADOVÝ KATALOG VZP - ZP'!B325)=0,"",'ÚHRADOVÝ KATALOG VZP - ZP'!B325)</f>
        <v/>
      </c>
      <c r="C321" t="str">
        <f>IF(LEN('ÚHRADOVÝ KATALOG VZP - ZP'!C325)=0,"",'ÚHRADOVÝ KATALOG VZP - ZP'!C325)</f>
        <v/>
      </c>
      <c r="D321" t="str">
        <f>IF(LEN('ÚHRADOVÝ KATALOG VZP - ZP'!D325)=0,"",'ÚHRADOVÝ KATALOG VZP - ZP'!D325)</f>
        <v/>
      </c>
      <c r="E321">
        <f>LEN('ÚHRADOVÝ KATALOG VZP - ZP'!C325)</f>
        <v>0</v>
      </c>
      <c r="F321">
        <f>LEN('ÚHRADOVÝ KATALOG VZP - ZP'!D325)</f>
        <v>0</v>
      </c>
    </row>
    <row r="322" spans="1:6" x14ac:dyDescent="0.2">
      <c r="A322">
        <f>'ÚHRADOVÝ KATALOG VZP - ZP'!A326</f>
        <v>321</v>
      </c>
      <c r="B322" t="str">
        <f>IF(LEN('ÚHRADOVÝ KATALOG VZP - ZP'!B326)=0,"",'ÚHRADOVÝ KATALOG VZP - ZP'!B326)</f>
        <v/>
      </c>
      <c r="C322" t="str">
        <f>IF(LEN('ÚHRADOVÝ KATALOG VZP - ZP'!C326)=0,"",'ÚHRADOVÝ KATALOG VZP - ZP'!C326)</f>
        <v/>
      </c>
      <c r="D322" t="str">
        <f>IF(LEN('ÚHRADOVÝ KATALOG VZP - ZP'!D326)=0,"",'ÚHRADOVÝ KATALOG VZP - ZP'!D326)</f>
        <v/>
      </c>
      <c r="E322">
        <f>LEN('ÚHRADOVÝ KATALOG VZP - ZP'!C326)</f>
        <v>0</v>
      </c>
      <c r="F322">
        <f>LEN('ÚHRADOVÝ KATALOG VZP - ZP'!D326)</f>
        <v>0</v>
      </c>
    </row>
    <row r="323" spans="1:6" x14ac:dyDescent="0.2">
      <c r="A323">
        <f>'ÚHRADOVÝ KATALOG VZP - ZP'!A327</f>
        <v>322</v>
      </c>
      <c r="B323" t="str">
        <f>IF(LEN('ÚHRADOVÝ KATALOG VZP - ZP'!B327)=0,"",'ÚHRADOVÝ KATALOG VZP - ZP'!B327)</f>
        <v/>
      </c>
      <c r="C323" t="str">
        <f>IF(LEN('ÚHRADOVÝ KATALOG VZP - ZP'!C327)=0,"",'ÚHRADOVÝ KATALOG VZP - ZP'!C327)</f>
        <v/>
      </c>
      <c r="D323" t="str">
        <f>IF(LEN('ÚHRADOVÝ KATALOG VZP - ZP'!D327)=0,"",'ÚHRADOVÝ KATALOG VZP - ZP'!D327)</f>
        <v/>
      </c>
      <c r="E323">
        <f>LEN('ÚHRADOVÝ KATALOG VZP - ZP'!C327)</f>
        <v>0</v>
      </c>
      <c r="F323">
        <f>LEN('ÚHRADOVÝ KATALOG VZP - ZP'!D327)</f>
        <v>0</v>
      </c>
    </row>
    <row r="324" spans="1:6" x14ac:dyDescent="0.2">
      <c r="A324">
        <f>'ÚHRADOVÝ KATALOG VZP - ZP'!A328</f>
        <v>323</v>
      </c>
      <c r="B324" t="str">
        <f>IF(LEN('ÚHRADOVÝ KATALOG VZP - ZP'!B328)=0,"",'ÚHRADOVÝ KATALOG VZP - ZP'!B328)</f>
        <v/>
      </c>
      <c r="C324" t="str">
        <f>IF(LEN('ÚHRADOVÝ KATALOG VZP - ZP'!C328)=0,"",'ÚHRADOVÝ KATALOG VZP - ZP'!C328)</f>
        <v/>
      </c>
      <c r="D324" t="str">
        <f>IF(LEN('ÚHRADOVÝ KATALOG VZP - ZP'!D328)=0,"",'ÚHRADOVÝ KATALOG VZP - ZP'!D328)</f>
        <v/>
      </c>
      <c r="E324">
        <f>LEN('ÚHRADOVÝ KATALOG VZP - ZP'!C328)</f>
        <v>0</v>
      </c>
      <c r="F324">
        <f>LEN('ÚHRADOVÝ KATALOG VZP - ZP'!D328)</f>
        <v>0</v>
      </c>
    </row>
    <row r="325" spans="1:6" x14ac:dyDescent="0.2">
      <c r="A325">
        <f>'ÚHRADOVÝ KATALOG VZP - ZP'!A329</f>
        <v>324</v>
      </c>
      <c r="B325" t="str">
        <f>IF(LEN('ÚHRADOVÝ KATALOG VZP - ZP'!B329)=0,"",'ÚHRADOVÝ KATALOG VZP - ZP'!B329)</f>
        <v/>
      </c>
      <c r="C325" t="str">
        <f>IF(LEN('ÚHRADOVÝ KATALOG VZP - ZP'!C329)=0,"",'ÚHRADOVÝ KATALOG VZP - ZP'!C329)</f>
        <v/>
      </c>
      <c r="D325" t="str">
        <f>IF(LEN('ÚHRADOVÝ KATALOG VZP - ZP'!D329)=0,"",'ÚHRADOVÝ KATALOG VZP - ZP'!D329)</f>
        <v/>
      </c>
      <c r="E325">
        <f>LEN('ÚHRADOVÝ KATALOG VZP - ZP'!C329)</f>
        <v>0</v>
      </c>
      <c r="F325">
        <f>LEN('ÚHRADOVÝ KATALOG VZP - ZP'!D329)</f>
        <v>0</v>
      </c>
    </row>
    <row r="326" spans="1:6" x14ac:dyDescent="0.2">
      <c r="A326">
        <f>'ÚHRADOVÝ KATALOG VZP - ZP'!A330</f>
        <v>325</v>
      </c>
      <c r="B326" t="str">
        <f>IF(LEN('ÚHRADOVÝ KATALOG VZP - ZP'!B330)=0,"",'ÚHRADOVÝ KATALOG VZP - ZP'!B330)</f>
        <v/>
      </c>
      <c r="C326" t="str">
        <f>IF(LEN('ÚHRADOVÝ KATALOG VZP - ZP'!C330)=0,"",'ÚHRADOVÝ KATALOG VZP - ZP'!C330)</f>
        <v/>
      </c>
      <c r="D326" t="str">
        <f>IF(LEN('ÚHRADOVÝ KATALOG VZP - ZP'!D330)=0,"",'ÚHRADOVÝ KATALOG VZP - ZP'!D330)</f>
        <v/>
      </c>
      <c r="E326">
        <f>LEN('ÚHRADOVÝ KATALOG VZP - ZP'!C330)</f>
        <v>0</v>
      </c>
      <c r="F326">
        <f>LEN('ÚHRADOVÝ KATALOG VZP - ZP'!D330)</f>
        <v>0</v>
      </c>
    </row>
    <row r="327" spans="1:6" x14ac:dyDescent="0.2">
      <c r="A327">
        <f>'ÚHRADOVÝ KATALOG VZP - ZP'!A331</f>
        <v>326</v>
      </c>
      <c r="B327" t="str">
        <f>IF(LEN('ÚHRADOVÝ KATALOG VZP - ZP'!B331)=0,"",'ÚHRADOVÝ KATALOG VZP - ZP'!B331)</f>
        <v/>
      </c>
      <c r="C327" t="str">
        <f>IF(LEN('ÚHRADOVÝ KATALOG VZP - ZP'!C331)=0,"",'ÚHRADOVÝ KATALOG VZP - ZP'!C331)</f>
        <v/>
      </c>
      <c r="D327" t="str">
        <f>IF(LEN('ÚHRADOVÝ KATALOG VZP - ZP'!D331)=0,"",'ÚHRADOVÝ KATALOG VZP - ZP'!D331)</f>
        <v/>
      </c>
      <c r="E327">
        <f>LEN('ÚHRADOVÝ KATALOG VZP - ZP'!C331)</f>
        <v>0</v>
      </c>
      <c r="F327">
        <f>LEN('ÚHRADOVÝ KATALOG VZP - ZP'!D331)</f>
        <v>0</v>
      </c>
    </row>
    <row r="328" spans="1:6" x14ac:dyDescent="0.2">
      <c r="A328">
        <f>'ÚHRADOVÝ KATALOG VZP - ZP'!A332</f>
        <v>327</v>
      </c>
      <c r="B328" t="str">
        <f>IF(LEN('ÚHRADOVÝ KATALOG VZP - ZP'!B332)=0,"",'ÚHRADOVÝ KATALOG VZP - ZP'!B332)</f>
        <v/>
      </c>
      <c r="C328" t="str">
        <f>IF(LEN('ÚHRADOVÝ KATALOG VZP - ZP'!C332)=0,"",'ÚHRADOVÝ KATALOG VZP - ZP'!C332)</f>
        <v/>
      </c>
      <c r="D328" t="str">
        <f>IF(LEN('ÚHRADOVÝ KATALOG VZP - ZP'!D332)=0,"",'ÚHRADOVÝ KATALOG VZP - ZP'!D332)</f>
        <v/>
      </c>
      <c r="E328">
        <f>LEN('ÚHRADOVÝ KATALOG VZP - ZP'!C332)</f>
        <v>0</v>
      </c>
      <c r="F328">
        <f>LEN('ÚHRADOVÝ KATALOG VZP - ZP'!D332)</f>
        <v>0</v>
      </c>
    </row>
    <row r="329" spans="1:6" x14ac:dyDescent="0.2">
      <c r="A329">
        <f>'ÚHRADOVÝ KATALOG VZP - ZP'!A333</f>
        <v>328</v>
      </c>
      <c r="B329" t="str">
        <f>IF(LEN('ÚHRADOVÝ KATALOG VZP - ZP'!B333)=0,"",'ÚHRADOVÝ KATALOG VZP - ZP'!B333)</f>
        <v/>
      </c>
      <c r="C329" t="str">
        <f>IF(LEN('ÚHRADOVÝ KATALOG VZP - ZP'!C333)=0,"",'ÚHRADOVÝ KATALOG VZP - ZP'!C333)</f>
        <v/>
      </c>
      <c r="D329" t="str">
        <f>IF(LEN('ÚHRADOVÝ KATALOG VZP - ZP'!D333)=0,"",'ÚHRADOVÝ KATALOG VZP - ZP'!D333)</f>
        <v/>
      </c>
      <c r="E329">
        <f>LEN('ÚHRADOVÝ KATALOG VZP - ZP'!C333)</f>
        <v>0</v>
      </c>
      <c r="F329">
        <f>LEN('ÚHRADOVÝ KATALOG VZP - ZP'!D333)</f>
        <v>0</v>
      </c>
    </row>
    <row r="330" spans="1:6" x14ac:dyDescent="0.2">
      <c r="A330">
        <f>'ÚHRADOVÝ KATALOG VZP - ZP'!A334</f>
        <v>329</v>
      </c>
      <c r="B330" t="str">
        <f>IF(LEN('ÚHRADOVÝ KATALOG VZP - ZP'!B334)=0,"",'ÚHRADOVÝ KATALOG VZP - ZP'!B334)</f>
        <v/>
      </c>
      <c r="C330" t="str">
        <f>IF(LEN('ÚHRADOVÝ KATALOG VZP - ZP'!C334)=0,"",'ÚHRADOVÝ KATALOG VZP - ZP'!C334)</f>
        <v/>
      </c>
      <c r="D330" t="str">
        <f>IF(LEN('ÚHRADOVÝ KATALOG VZP - ZP'!D334)=0,"",'ÚHRADOVÝ KATALOG VZP - ZP'!D334)</f>
        <v/>
      </c>
      <c r="E330">
        <f>LEN('ÚHRADOVÝ KATALOG VZP - ZP'!C334)</f>
        <v>0</v>
      </c>
      <c r="F330">
        <f>LEN('ÚHRADOVÝ KATALOG VZP - ZP'!D334)</f>
        <v>0</v>
      </c>
    </row>
    <row r="331" spans="1:6" x14ac:dyDescent="0.2">
      <c r="A331">
        <f>'ÚHRADOVÝ KATALOG VZP - ZP'!A335</f>
        <v>330</v>
      </c>
      <c r="B331" t="str">
        <f>IF(LEN('ÚHRADOVÝ KATALOG VZP - ZP'!B335)=0,"",'ÚHRADOVÝ KATALOG VZP - ZP'!B335)</f>
        <v/>
      </c>
      <c r="C331" t="str">
        <f>IF(LEN('ÚHRADOVÝ KATALOG VZP - ZP'!C335)=0,"",'ÚHRADOVÝ KATALOG VZP - ZP'!C335)</f>
        <v/>
      </c>
      <c r="D331" t="str">
        <f>IF(LEN('ÚHRADOVÝ KATALOG VZP - ZP'!D335)=0,"",'ÚHRADOVÝ KATALOG VZP - ZP'!D335)</f>
        <v/>
      </c>
      <c r="E331">
        <f>LEN('ÚHRADOVÝ KATALOG VZP - ZP'!C335)</f>
        <v>0</v>
      </c>
      <c r="F331">
        <f>LEN('ÚHRADOVÝ KATALOG VZP - ZP'!D335)</f>
        <v>0</v>
      </c>
    </row>
    <row r="332" spans="1:6" x14ac:dyDescent="0.2">
      <c r="A332">
        <f>'ÚHRADOVÝ KATALOG VZP - ZP'!A336</f>
        <v>331</v>
      </c>
      <c r="B332" t="str">
        <f>IF(LEN('ÚHRADOVÝ KATALOG VZP - ZP'!B336)=0,"",'ÚHRADOVÝ KATALOG VZP - ZP'!B336)</f>
        <v/>
      </c>
      <c r="C332" t="str">
        <f>IF(LEN('ÚHRADOVÝ KATALOG VZP - ZP'!C336)=0,"",'ÚHRADOVÝ KATALOG VZP - ZP'!C336)</f>
        <v/>
      </c>
      <c r="D332" t="str">
        <f>IF(LEN('ÚHRADOVÝ KATALOG VZP - ZP'!D336)=0,"",'ÚHRADOVÝ KATALOG VZP - ZP'!D336)</f>
        <v/>
      </c>
      <c r="E332">
        <f>LEN('ÚHRADOVÝ KATALOG VZP - ZP'!C336)</f>
        <v>0</v>
      </c>
      <c r="F332">
        <f>LEN('ÚHRADOVÝ KATALOG VZP - ZP'!D336)</f>
        <v>0</v>
      </c>
    </row>
    <row r="333" spans="1:6" x14ac:dyDescent="0.2">
      <c r="A333">
        <f>'ÚHRADOVÝ KATALOG VZP - ZP'!A337</f>
        <v>332</v>
      </c>
      <c r="B333" t="str">
        <f>IF(LEN('ÚHRADOVÝ KATALOG VZP - ZP'!B337)=0,"",'ÚHRADOVÝ KATALOG VZP - ZP'!B337)</f>
        <v/>
      </c>
      <c r="C333" t="str">
        <f>IF(LEN('ÚHRADOVÝ KATALOG VZP - ZP'!C337)=0,"",'ÚHRADOVÝ KATALOG VZP - ZP'!C337)</f>
        <v/>
      </c>
      <c r="D333" t="str">
        <f>IF(LEN('ÚHRADOVÝ KATALOG VZP - ZP'!D337)=0,"",'ÚHRADOVÝ KATALOG VZP - ZP'!D337)</f>
        <v/>
      </c>
      <c r="E333">
        <f>LEN('ÚHRADOVÝ KATALOG VZP - ZP'!C337)</f>
        <v>0</v>
      </c>
      <c r="F333">
        <f>LEN('ÚHRADOVÝ KATALOG VZP - ZP'!D337)</f>
        <v>0</v>
      </c>
    </row>
    <row r="334" spans="1:6" x14ac:dyDescent="0.2">
      <c r="A334">
        <f>'ÚHRADOVÝ KATALOG VZP - ZP'!A338</f>
        <v>333</v>
      </c>
      <c r="B334" t="str">
        <f>IF(LEN('ÚHRADOVÝ KATALOG VZP - ZP'!B338)=0,"",'ÚHRADOVÝ KATALOG VZP - ZP'!B338)</f>
        <v/>
      </c>
      <c r="C334" t="str">
        <f>IF(LEN('ÚHRADOVÝ KATALOG VZP - ZP'!C338)=0,"",'ÚHRADOVÝ KATALOG VZP - ZP'!C338)</f>
        <v/>
      </c>
      <c r="D334" t="str">
        <f>IF(LEN('ÚHRADOVÝ KATALOG VZP - ZP'!D338)=0,"",'ÚHRADOVÝ KATALOG VZP - ZP'!D338)</f>
        <v/>
      </c>
      <c r="E334">
        <f>LEN('ÚHRADOVÝ KATALOG VZP - ZP'!C338)</f>
        <v>0</v>
      </c>
      <c r="F334">
        <f>LEN('ÚHRADOVÝ KATALOG VZP - ZP'!D338)</f>
        <v>0</v>
      </c>
    </row>
    <row r="335" spans="1:6" x14ac:dyDescent="0.2">
      <c r="A335">
        <f>'ÚHRADOVÝ KATALOG VZP - ZP'!A339</f>
        <v>334</v>
      </c>
      <c r="B335" t="str">
        <f>IF(LEN('ÚHRADOVÝ KATALOG VZP - ZP'!B339)=0,"",'ÚHRADOVÝ KATALOG VZP - ZP'!B339)</f>
        <v/>
      </c>
      <c r="C335" t="str">
        <f>IF(LEN('ÚHRADOVÝ KATALOG VZP - ZP'!C339)=0,"",'ÚHRADOVÝ KATALOG VZP - ZP'!C339)</f>
        <v/>
      </c>
      <c r="D335" t="str">
        <f>IF(LEN('ÚHRADOVÝ KATALOG VZP - ZP'!D339)=0,"",'ÚHRADOVÝ KATALOG VZP - ZP'!D339)</f>
        <v/>
      </c>
      <c r="E335">
        <f>LEN('ÚHRADOVÝ KATALOG VZP - ZP'!C339)</f>
        <v>0</v>
      </c>
      <c r="F335">
        <f>LEN('ÚHRADOVÝ KATALOG VZP - ZP'!D339)</f>
        <v>0</v>
      </c>
    </row>
    <row r="336" spans="1:6" x14ac:dyDescent="0.2">
      <c r="A336">
        <f>'ÚHRADOVÝ KATALOG VZP - ZP'!A340</f>
        <v>335</v>
      </c>
      <c r="B336" t="str">
        <f>IF(LEN('ÚHRADOVÝ KATALOG VZP - ZP'!B340)=0,"",'ÚHRADOVÝ KATALOG VZP - ZP'!B340)</f>
        <v/>
      </c>
      <c r="C336" t="str">
        <f>IF(LEN('ÚHRADOVÝ KATALOG VZP - ZP'!C340)=0,"",'ÚHRADOVÝ KATALOG VZP - ZP'!C340)</f>
        <v/>
      </c>
      <c r="D336" t="str">
        <f>IF(LEN('ÚHRADOVÝ KATALOG VZP - ZP'!D340)=0,"",'ÚHRADOVÝ KATALOG VZP - ZP'!D340)</f>
        <v/>
      </c>
      <c r="E336">
        <f>LEN('ÚHRADOVÝ KATALOG VZP - ZP'!C340)</f>
        <v>0</v>
      </c>
      <c r="F336">
        <f>LEN('ÚHRADOVÝ KATALOG VZP - ZP'!D340)</f>
        <v>0</v>
      </c>
    </row>
    <row r="337" spans="1:6" x14ac:dyDescent="0.2">
      <c r="A337">
        <f>'ÚHRADOVÝ KATALOG VZP - ZP'!A341</f>
        <v>336</v>
      </c>
      <c r="B337" t="str">
        <f>IF(LEN('ÚHRADOVÝ KATALOG VZP - ZP'!B341)=0,"",'ÚHRADOVÝ KATALOG VZP - ZP'!B341)</f>
        <v/>
      </c>
      <c r="C337" t="str">
        <f>IF(LEN('ÚHRADOVÝ KATALOG VZP - ZP'!C341)=0,"",'ÚHRADOVÝ KATALOG VZP - ZP'!C341)</f>
        <v/>
      </c>
      <c r="D337" t="str">
        <f>IF(LEN('ÚHRADOVÝ KATALOG VZP - ZP'!D341)=0,"",'ÚHRADOVÝ KATALOG VZP - ZP'!D341)</f>
        <v/>
      </c>
      <c r="E337">
        <f>LEN('ÚHRADOVÝ KATALOG VZP - ZP'!C341)</f>
        <v>0</v>
      </c>
      <c r="F337">
        <f>LEN('ÚHRADOVÝ KATALOG VZP - ZP'!D341)</f>
        <v>0</v>
      </c>
    </row>
    <row r="338" spans="1:6" x14ac:dyDescent="0.2">
      <c r="A338">
        <f>'ÚHRADOVÝ KATALOG VZP - ZP'!A342</f>
        <v>337</v>
      </c>
      <c r="B338" t="str">
        <f>IF(LEN('ÚHRADOVÝ KATALOG VZP - ZP'!B342)=0,"",'ÚHRADOVÝ KATALOG VZP - ZP'!B342)</f>
        <v/>
      </c>
      <c r="C338" t="str">
        <f>IF(LEN('ÚHRADOVÝ KATALOG VZP - ZP'!C342)=0,"",'ÚHRADOVÝ KATALOG VZP - ZP'!C342)</f>
        <v/>
      </c>
      <c r="D338" t="str">
        <f>IF(LEN('ÚHRADOVÝ KATALOG VZP - ZP'!D342)=0,"",'ÚHRADOVÝ KATALOG VZP - ZP'!D342)</f>
        <v/>
      </c>
      <c r="E338">
        <f>LEN('ÚHRADOVÝ KATALOG VZP - ZP'!C342)</f>
        <v>0</v>
      </c>
      <c r="F338">
        <f>LEN('ÚHRADOVÝ KATALOG VZP - ZP'!D342)</f>
        <v>0</v>
      </c>
    </row>
    <row r="339" spans="1:6" x14ac:dyDescent="0.2">
      <c r="A339">
        <f>'ÚHRADOVÝ KATALOG VZP - ZP'!A343</f>
        <v>338</v>
      </c>
      <c r="B339" t="str">
        <f>IF(LEN('ÚHRADOVÝ KATALOG VZP - ZP'!B343)=0,"",'ÚHRADOVÝ KATALOG VZP - ZP'!B343)</f>
        <v/>
      </c>
      <c r="C339" t="str">
        <f>IF(LEN('ÚHRADOVÝ KATALOG VZP - ZP'!C343)=0,"",'ÚHRADOVÝ KATALOG VZP - ZP'!C343)</f>
        <v/>
      </c>
      <c r="D339" t="str">
        <f>IF(LEN('ÚHRADOVÝ KATALOG VZP - ZP'!D343)=0,"",'ÚHRADOVÝ KATALOG VZP - ZP'!D343)</f>
        <v/>
      </c>
      <c r="E339">
        <f>LEN('ÚHRADOVÝ KATALOG VZP - ZP'!C343)</f>
        <v>0</v>
      </c>
      <c r="F339">
        <f>LEN('ÚHRADOVÝ KATALOG VZP - ZP'!D343)</f>
        <v>0</v>
      </c>
    </row>
    <row r="340" spans="1:6" x14ac:dyDescent="0.2">
      <c r="A340">
        <f>'ÚHRADOVÝ KATALOG VZP - ZP'!A344</f>
        <v>339</v>
      </c>
      <c r="B340" t="str">
        <f>IF(LEN('ÚHRADOVÝ KATALOG VZP - ZP'!B344)=0,"",'ÚHRADOVÝ KATALOG VZP - ZP'!B344)</f>
        <v/>
      </c>
      <c r="C340" t="str">
        <f>IF(LEN('ÚHRADOVÝ KATALOG VZP - ZP'!C344)=0,"",'ÚHRADOVÝ KATALOG VZP - ZP'!C344)</f>
        <v/>
      </c>
      <c r="D340" t="str">
        <f>IF(LEN('ÚHRADOVÝ KATALOG VZP - ZP'!D344)=0,"",'ÚHRADOVÝ KATALOG VZP - ZP'!D344)</f>
        <v/>
      </c>
      <c r="E340">
        <f>LEN('ÚHRADOVÝ KATALOG VZP - ZP'!C344)</f>
        <v>0</v>
      </c>
      <c r="F340">
        <f>LEN('ÚHRADOVÝ KATALOG VZP - ZP'!D344)</f>
        <v>0</v>
      </c>
    </row>
    <row r="341" spans="1:6" x14ac:dyDescent="0.2">
      <c r="A341">
        <f>'ÚHRADOVÝ KATALOG VZP - ZP'!A345</f>
        <v>340</v>
      </c>
      <c r="B341" t="str">
        <f>IF(LEN('ÚHRADOVÝ KATALOG VZP - ZP'!B345)=0,"",'ÚHRADOVÝ KATALOG VZP - ZP'!B345)</f>
        <v/>
      </c>
      <c r="C341" t="str">
        <f>IF(LEN('ÚHRADOVÝ KATALOG VZP - ZP'!C345)=0,"",'ÚHRADOVÝ KATALOG VZP - ZP'!C345)</f>
        <v/>
      </c>
      <c r="D341" t="str">
        <f>IF(LEN('ÚHRADOVÝ KATALOG VZP - ZP'!D345)=0,"",'ÚHRADOVÝ KATALOG VZP - ZP'!D345)</f>
        <v/>
      </c>
      <c r="E341">
        <f>LEN('ÚHRADOVÝ KATALOG VZP - ZP'!C345)</f>
        <v>0</v>
      </c>
      <c r="F341">
        <f>LEN('ÚHRADOVÝ KATALOG VZP - ZP'!D345)</f>
        <v>0</v>
      </c>
    </row>
    <row r="342" spans="1:6" x14ac:dyDescent="0.2">
      <c r="A342">
        <f>'ÚHRADOVÝ KATALOG VZP - ZP'!A346</f>
        <v>341</v>
      </c>
      <c r="B342" t="str">
        <f>IF(LEN('ÚHRADOVÝ KATALOG VZP - ZP'!B346)=0,"",'ÚHRADOVÝ KATALOG VZP - ZP'!B346)</f>
        <v/>
      </c>
      <c r="C342" t="str">
        <f>IF(LEN('ÚHRADOVÝ KATALOG VZP - ZP'!C346)=0,"",'ÚHRADOVÝ KATALOG VZP - ZP'!C346)</f>
        <v/>
      </c>
      <c r="D342" t="str">
        <f>IF(LEN('ÚHRADOVÝ KATALOG VZP - ZP'!D346)=0,"",'ÚHRADOVÝ KATALOG VZP - ZP'!D346)</f>
        <v/>
      </c>
      <c r="E342">
        <f>LEN('ÚHRADOVÝ KATALOG VZP - ZP'!C346)</f>
        <v>0</v>
      </c>
      <c r="F342">
        <f>LEN('ÚHRADOVÝ KATALOG VZP - ZP'!D346)</f>
        <v>0</v>
      </c>
    </row>
    <row r="343" spans="1:6" x14ac:dyDescent="0.2">
      <c r="A343">
        <f>'ÚHRADOVÝ KATALOG VZP - ZP'!A347</f>
        <v>342</v>
      </c>
      <c r="B343" t="str">
        <f>IF(LEN('ÚHRADOVÝ KATALOG VZP - ZP'!B347)=0,"",'ÚHRADOVÝ KATALOG VZP - ZP'!B347)</f>
        <v/>
      </c>
      <c r="C343" t="str">
        <f>IF(LEN('ÚHRADOVÝ KATALOG VZP - ZP'!C347)=0,"",'ÚHRADOVÝ KATALOG VZP - ZP'!C347)</f>
        <v/>
      </c>
      <c r="D343" t="str">
        <f>IF(LEN('ÚHRADOVÝ KATALOG VZP - ZP'!D347)=0,"",'ÚHRADOVÝ KATALOG VZP - ZP'!D347)</f>
        <v/>
      </c>
      <c r="E343">
        <f>LEN('ÚHRADOVÝ KATALOG VZP - ZP'!C347)</f>
        <v>0</v>
      </c>
      <c r="F343">
        <f>LEN('ÚHRADOVÝ KATALOG VZP - ZP'!D347)</f>
        <v>0</v>
      </c>
    </row>
    <row r="344" spans="1:6" x14ac:dyDescent="0.2">
      <c r="A344">
        <f>'ÚHRADOVÝ KATALOG VZP - ZP'!A348</f>
        <v>343</v>
      </c>
      <c r="B344" t="str">
        <f>IF(LEN('ÚHRADOVÝ KATALOG VZP - ZP'!B348)=0,"",'ÚHRADOVÝ KATALOG VZP - ZP'!B348)</f>
        <v/>
      </c>
      <c r="C344" t="str">
        <f>IF(LEN('ÚHRADOVÝ KATALOG VZP - ZP'!C348)=0,"",'ÚHRADOVÝ KATALOG VZP - ZP'!C348)</f>
        <v/>
      </c>
      <c r="D344" t="str">
        <f>IF(LEN('ÚHRADOVÝ KATALOG VZP - ZP'!D348)=0,"",'ÚHRADOVÝ KATALOG VZP - ZP'!D348)</f>
        <v/>
      </c>
      <c r="E344">
        <f>LEN('ÚHRADOVÝ KATALOG VZP - ZP'!C348)</f>
        <v>0</v>
      </c>
      <c r="F344">
        <f>LEN('ÚHRADOVÝ KATALOG VZP - ZP'!D348)</f>
        <v>0</v>
      </c>
    </row>
    <row r="345" spans="1:6" x14ac:dyDescent="0.2">
      <c r="A345">
        <f>'ÚHRADOVÝ KATALOG VZP - ZP'!A349</f>
        <v>344</v>
      </c>
      <c r="B345" t="str">
        <f>IF(LEN('ÚHRADOVÝ KATALOG VZP - ZP'!B349)=0,"",'ÚHRADOVÝ KATALOG VZP - ZP'!B349)</f>
        <v/>
      </c>
      <c r="C345" t="str">
        <f>IF(LEN('ÚHRADOVÝ KATALOG VZP - ZP'!C349)=0,"",'ÚHRADOVÝ KATALOG VZP - ZP'!C349)</f>
        <v/>
      </c>
      <c r="D345" t="str">
        <f>IF(LEN('ÚHRADOVÝ KATALOG VZP - ZP'!D349)=0,"",'ÚHRADOVÝ KATALOG VZP - ZP'!D349)</f>
        <v/>
      </c>
      <c r="E345">
        <f>LEN('ÚHRADOVÝ KATALOG VZP - ZP'!C349)</f>
        <v>0</v>
      </c>
      <c r="F345">
        <f>LEN('ÚHRADOVÝ KATALOG VZP - ZP'!D349)</f>
        <v>0</v>
      </c>
    </row>
    <row r="346" spans="1:6" x14ac:dyDescent="0.2">
      <c r="A346">
        <f>'ÚHRADOVÝ KATALOG VZP - ZP'!A350</f>
        <v>345</v>
      </c>
      <c r="B346" t="str">
        <f>IF(LEN('ÚHRADOVÝ KATALOG VZP - ZP'!B350)=0,"",'ÚHRADOVÝ KATALOG VZP - ZP'!B350)</f>
        <v/>
      </c>
      <c r="C346" t="str">
        <f>IF(LEN('ÚHRADOVÝ KATALOG VZP - ZP'!C350)=0,"",'ÚHRADOVÝ KATALOG VZP - ZP'!C350)</f>
        <v/>
      </c>
      <c r="D346" t="str">
        <f>IF(LEN('ÚHRADOVÝ KATALOG VZP - ZP'!D350)=0,"",'ÚHRADOVÝ KATALOG VZP - ZP'!D350)</f>
        <v/>
      </c>
      <c r="E346">
        <f>LEN('ÚHRADOVÝ KATALOG VZP - ZP'!C350)</f>
        <v>0</v>
      </c>
      <c r="F346">
        <f>LEN('ÚHRADOVÝ KATALOG VZP - ZP'!D350)</f>
        <v>0</v>
      </c>
    </row>
    <row r="347" spans="1:6" x14ac:dyDescent="0.2">
      <c r="A347">
        <f>'ÚHRADOVÝ KATALOG VZP - ZP'!A351</f>
        <v>346</v>
      </c>
      <c r="B347" t="str">
        <f>IF(LEN('ÚHRADOVÝ KATALOG VZP - ZP'!B351)=0,"",'ÚHRADOVÝ KATALOG VZP - ZP'!B351)</f>
        <v/>
      </c>
      <c r="C347" t="str">
        <f>IF(LEN('ÚHRADOVÝ KATALOG VZP - ZP'!C351)=0,"",'ÚHRADOVÝ KATALOG VZP - ZP'!C351)</f>
        <v/>
      </c>
      <c r="D347" t="str">
        <f>IF(LEN('ÚHRADOVÝ KATALOG VZP - ZP'!D351)=0,"",'ÚHRADOVÝ KATALOG VZP - ZP'!D351)</f>
        <v/>
      </c>
      <c r="E347">
        <f>LEN('ÚHRADOVÝ KATALOG VZP - ZP'!C351)</f>
        <v>0</v>
      </c>
      <c r="F347">
        <f>LEN('ÚHRADOVÝ KATALOG VZP - ZP'!D351)</f>
        <v>0</v>
      </c>
    </row>
    <row r="348" spans="1:6" x14ac:dyDescent="0.2">
      <c r="A348">
        <f>'ÚHRADOVÝ KATALOG VZP - ZP'!A352</f>
        <v>347</v>
      </c>
      <c r="B348" t="str">
        <f>IF(LEN('ÚHRADOVÝ KATALOG VZP - ZP'!B352)=0,"",'ÚHRADOVÝ KATALOG VZP - ZP'!B352)</f>
        <v/>
      </c>
      <c r="C348" t="str">
        <f>IF(LEN('ÚHRADOVÝ KATALOG VZP - ZP'!C352)=0,"",'ÚHRADOVÝ KATALOG VZP - ZP'!C352)</f>
        <v/>
      </c>
      <c r="D348" t="str">
        <f>IF(LEN('ÚHRADOVÝ KATALOG VZP - ZP'!D352)=0,"",'ÚHRADOVÝ KATALOG VZP - ZP'!D352)</f>
        <v/>
      </c>
      <c r="E348">
        <f>LEN('ÚHRADOVÝ KATALOG VZP - ZP'!C352)</f>
        <v>0</v>
      </c>
      <c r="F348">
        <f>LEN('ÚHRADOVÝ KATALOG VZP - ZP'!D352)</f>
        <v>0</v>
      </c>
    </row>
    <row r="349" spans="1:6" x14ac:dyDescent="0.2">
      <c r="A349">
        <f>'ÚHRADOVÝ KATALOG VZP - ZP'!A353</f>
        <v>348</v>
      </c>
      <c r="B349" t="str">
        <f>IF(LEN('ÚHRADOVÝ KATALOG VZP - ZP'!B353)=0,"",'ÚHRADOVÝ KATALOG VZP - ZP'!B353)</f>
        <v/>
      </c>
      <c r="C349" t="str">
        <f>IF(LEN('ÚHRADOVÝ KATALOG VZP - ZP'!C353)=0,"",'ÚHRADOVÝ KATALOG VZP - ZP'!C353)</f>
        <v/>
      </c>
      <c r="D349" t="str">
        <f>IF(LEN('ÚHRADOVÝ KATALOG VZP - ZP'!D353)=0,"",'ÚHRADOVÝ KATALOG VZP - ZP'!D353)</f>
        <v/>
      </c>
      <c r="E349">
        <f>LEN('ÚHRADOVÝ KATALOG VZP - ZP'!C353)</f>
        <v>0</v>
      </c>
      <c r="F349">
        <f>LEN('ÚHRADOVÝ KATALOG VZP - ZP'!D353)</f>
        <v>0</v>
      </c>
    </row>
    <row r="350" spans="1:6" x14ac:dyDescent="0.2">
      <c r="A350">
        <f>'ÚHRADOVÝ KATALOG VZP - ZP'!A354</f>
        <v>349</v>
      </c>
      <c r="B350" t="str">
        <f>IF(LEN('ÚHRADOVÝ KATALOG VZP - ZP'!B354)=0,"",'ÚHRADOVÝ KATALOG VZP - ZP'!B354)</f>
        <v/>
      </c>
      <c r="C350" t="str">
        <f>IF(LEN('ÚHRADOVÝ KATALOG VZP - ZP'!C354)=0,"",'ÚHRADOVÝ KATALOG VZP - ZP'!C354)</f>
        <v/>
      </c>
      <c r="D350" t="str">
        <f>IF(LEN('ÚHRADOVÝ KATALOG VZP - ZP'!D354)=0,"",'ÚHRADOVÝ KATALOG VZP - ZP'!D354)</f>
        <v/>
      </c>
      <c r="E350">
        <f>LEN('ÚHRADOVÝ KATALOG VZP - ZP'!C354)</f>
        <v>0</v>
      </c>
      <c r="F350">
        <f>LEN('ÚHRADOVÝ KATALOG VZP - ZP'!D354)</f>
        <v>0</v>
      </c>
    </row>
    <row r="351" spans="1:6" x14ac:dyDescent="0.2">
      <c r="A351">
        <f>'ÚHRADOVÝ KATALOG VZP - ZP'!A355</f>
        <v>350</v>
      </c>
      <c r="B351" t="str">
        <f>IF(LEN('ÚHRADOVÝ KATALOG VZP - ZP'!B355)=0,"",'ÚHRADOVÝ KATALOG VZP - ZP'!B355)</f>
        <v/>
      </c>
      <c r="C351" t="str">
        <f>IF(LEN('ÚHRADOVÝ KATALOG VZP - ZP'!C355)=0,"",'ÚHRADOVÝ KATALOG VZP - ZP'!C355)</f>
        <v/>
      </c>
      <c r="D351" t="str">
        <f>IF(LEN('ÚHRADOVÝ KATALOG VZP - ZP'!D355)=0,"",'ÚHRADOVÝ KATALOG VZP - ZP'!D355)</f>
        <v/>
      </c>
      <c r="E351">
        <f>LEN('ÚHRADOVÝ KATALOG VZP - ZP'!C355)</f>
        <v>0</v>
      </c>
      <c r="F351">
        <f>LEN('ÚHRADOVÝ KATALOG VZP - ZP'!D355)</f>
        <v>0</v>
      </c>
    </row>
    <row r="352" spans="1:6" x14ac:dyDescent="0.2">
      <c r="A352">
        <f>'ÚHRADOVÝ KATALOG VZP - ZP'!A356</f>
        <v>351</v>
      </c>
      <c r="B352" t="str">
        <f>IF(LEN('ÚHRADOVÝ KATALOG VZP - ZP'!B356)=0,"",'ÚHRADOVÝ KATALOG VZP - ZP'!B356)</f>
        <v/>
      </c>
      <c r="C352" t="str">
        <f>IF(LEN('ÚHRADOVÝ KATALOG VZP - ZP'!C356)=0,"",'ÚHRADOVÝ KATALOG VZP - ZP'!C356)</f>
        <v/>
      </c>
      <c r="D352" t="str">
        <f>IF(LEN('ÚHRADOVÝ KATALOG VZP - ZP'!D356)=0,"",'ÚHRADOVÝ KATALOG VZP - ZP'!D356)</f>
        <v/>
      </c>
      <c r="E352">
        <f>LEN('ÚHRADOVÝ KATALOG VZP - ZP'!C356)</f>
        <v>0</v>
      </c>
      <c r="F352">
        <f>LEN('ÚHRADOVÝ KATALOG VZP - ZP'!D356)</f>
        <v>0</v>
      </c>
    </row>
    <row r="353" spans="1:6" x14ac:dyDescent="0.2">
      <c r="A353">
        <f>'ÚHRADOVÝ KATALOG VZP - ZP'!A357</f>
        <v>352</v>
      </c>
      <c r="B353" t="str">
        <f>IF(LEN('ÚHRADOVÝ KATALOG VZP - ZP'!B357)=0,"",'ÚHRADOVÝ KATALOG VZP - ZP'!B357)</f>
        <v/>
      </c>
      <c r="C353" t="str">
        <f>IF(LEN('ÚHRADOVÝ KATALOG VZP - ZP'!C357)=0,"",'ÚHRADOVÝ KATALOG VZP - ZP'!C357)</f>
        <v/>
      </c>
      <c r="D353" t="str">
        <f>IF(LEN('ÚHRADOVÝ KATALOG VZP - ZP'!D357)=0,"",'ÚHRADOVÝ KATALOG VZP - ZP'!D357)</f>
        <v/>
      </c>
      <c r="E353">
        <f>LEN('ÚHRADOVÝ KATALOG VZP - ZP'!C357)</f>
        <v>0</v>
      </c>
      <c r="F353">
        <f>LEN('ÚHRADOVÝ KATALOG VZP - ZP'!D357)</f>
        <v>0</v>
      </c>
    </row>
    <row r="354" spans="1:6" x14ac:dyDescent="0.2">
      <c r="A354">
        <f>'ÚHRADOVÝ KATALOG VZP - ZP'!A358</f>
        <v>353</v>
      </c>
      <c r="B354" t="str">
        <f>IF(LEN('ÚHRADOVÝ KATALOG VZP - ZP'!B358)=0,"",'ÚHRADOVÝ KATALOG VZP - ZP'!B358)</f>
        <v/>
      </c>
      <c r="C354" t="str">
        <f>IF(LEN('ÚHRADOVÝ KATALOG VZP - ZP'!C358)=0,"",'ÚHRADOVÝ KATALOG VZP - ZP'!C358)</f>
        <v/>
      </c>
      <c r="D354" t="str">
        <f>IF(LEN('ÚHRADOVÝ KATALOG VZP - ZP'!D358)=0,"",'ÚHRADOVÝ KATALOG VZP - ZP'!D358)</f>
        <v/>
      </c>
      <c r="E354">
        <f>LEN('ÚHRADOVÝ KATALOG VZP - ZP'!C358)</f>
        <v>0</v>
      </c>
      <c r="F354">
        <f>LEN('ÚHRADOVÝ KATALOG VZP - ZP'!D358)</f>
        <v>0</v>
      </c>
    </row>
    <row r="355" spans="1:6" x14ac:dyDescent="0.2">
      <c r="A355">
        <f>'ÚHRADOVÝ KATALOG VZP - ZP'!A359</f>
        <v>354</v>
      </c>
      <c r="B355" t="str">
        <f>IF(LEN('ÚHRADOVÝ KATALOG VZP - ZP'!B359)=0,"",'ÚHRADOVÝ KATALOG VZP - ZP'!B359)</f>
        <v/>
      </c>
      <c r="C355" t="str">
        <f>IF(LEN('ÚHRADOVÝ KATALOG VZP - ZP'!C359)=0,"",'ÚHRADOVÝ KATALOG VZP - ZP'!C359)</f>
        <v/>
      </c>
      <c r="D355" t="str">
        <f>IF(LEN('ÚHRADOVÝ KATALOG VZP - ZP'!D359)=0,"",'ÚHRADOVÝ KATALOG VZP - ZP'!D359)</f>
        <v/>
      </c>
      <c r="E355">
        <f>LEN('ÚHRADOVÝ KATALOG VZP - ZP'!C359)</f>
        <v>0</v>
      </c>
      <c r="F355">
        <f>LEN('ÚHRADOVÝ KATALOG VZP - ZP'!D359)</f>
        <v>0</v>
      </c>
    </row>
    <row r="356" spans="1:6" x14ac:dyDescent="0.2">
      <c r="A356">
        <f>'ÚHRADOVÝ KATALOG VZP - ZP'!A360</f>
        <v>355</v>
      </c>
      <c r="B356" t="str">
        <f>IF(LEN('ÚHRADOVÝ KATALOG VZP - ZP'!B360)=0,"",'ÚHRADOVÝ KATALOG VZP - ZP'!B360)</f>
        <v/>
      </c>
      <c r="C356" t="str">
        <f>IF(LEN('ÚHRADOVÝ KATALOG VZP - ZP'!C360)=0,"",'ÚHRADOVÝ KATALOG VZP - ZP'!C360)</f>
        <v/>
      </c>
      <c r="D356" t="str">
        <f>IF(LEN('ÚHRADOVÝ KATALOG VZP - ZP'!D360)=0,"",'ÚHRADOVÝ KATALOG VZP - ZP'!D360)</f>
        <v/>
      </c>
      <c r="E356">
        <f>LEN('ÚHRADOVÝ KATALOG VZP - ZP'!C360)</f>
        <v>0</v>
      </c>
      <c r="F356">
        <f>LEN('ÚHRADOVÝ KATALOG VZP - ZP'!D360)</f>
        <v>0</v>
      </c>
    </row>
    <row r="357" spans="1:6" x14ac:dyDescent="0.2">
      <c r="A357">
        <f>'ÚHRADOVÝ KATALOG VZP - ZP'!A361</f>
        <v>356</v>
      </c>
      <c r="B357" t="str">
        <f>IF(LEN('ÚHRADOVÝ KATALOG VZP - ZP'!B361)=0,"",'ÚHRADOVÝ KATALOG VZP - ZP'!B361)</f>
        <v/>
      </c>
      <c r="C357" t="str">
        <f>IF(LEN('ÚHRADOVÝ KATALOG VZP - ZP'!C361)=0,"",'ÚHRADOVÝ KATALOG VZP - ZP'!C361)</f>
        <v/>
      </c>
      <c r="D357" t="str">
        <f>IF(LEN('ÚHRADOVÝ KATALOG VZP - ZP'!D361)=0,"",'ÚHRADOVÝ KATALOG VZP - ZP'!D361)</f>
        <v/>
      </c>
      <c r="E357">
        <f>LEN('ÚHRADOVÝ KATALOG VZP - ZP'!C361)</f>
        <v>0</v>
      </c>
      <c r="F357">
        <f>LEN('ÚHRADOVÝ KATALOG VZP - ZP'!D361)</f>
        <v>0</v>
      </c>
    </row>
    <row r="358" spans="1:6" x14ac:dyDescent="0.2">
      <c r="A358">
        <f>'ÚHRADOVÝ KATALOG VZP - ZP'!A362</f>
        <v>357</v>
      </c>
      <c r="B358" t="str">
        <f>IF(LEN('ÚHRADOVÝ KATALOG VZP - ZP'!B362)=0,"",'ÚHRADOVÝ KATALOG VZP - ZP'!B362)</f>
        <v/>
      </c>
      <c r="C358" t="str">
        <f>IF(LEN('ÚHRADOVÝ KATALOG VZP - ZP'!C362)=0,"",'ÚHRADOVÝ KATALOG VZP - ZP'!C362)</f>
        <v/>
      </c>
      <c r="D358" t="str">
        <f>IF(LEN('ÚHRADOVÝ KATALOG VZP - ZP'!D362)=0,"",'ÚHRADOVÝ KATALOG VZP - ZP'!D362)</f>
        <v/>
      </c>
      <c r="E358">
        <f>LEN('ÚHRADOVÝ KATALOG VZP - ZP'!C362)</f>
        <v>0</v>
      </c>
      <c r="F358">
        <f>LEN('ÚHRADOVÝ KATALOG VZP - ZP'!D362)</f>
        <v>0</v>
      </c>
    </row>
    <row r="359" spans="1:6" x14ac:dyDescent="0.2">
      <c r="A359">
        <f>'ÚHRADOVÝ KATALOG VZP - ZP'!A363</f>
        <v>358</v>
      </c>
      <c r="B359" t="str">
        <f>IF(LEN('ÚHRADOVÝ KATALOG VZP - ZP'!B363)=0,"",'ÚHRADOVÝ KATALOG VZP - ZP'!B363)</f>
        <v/>
      </c>
      <c r="C359" t="str">
        <f>IF(LEN('ÚHRADOVÝ KATALOG VZP - ZP'!C363)=0,"",'ÚHRADOVÝ KATALOG VZP - ZP'!C363)</f>
        <v/>
      </c>
      <c r="D359" t="str">
        <f>IF(LEN('ÚHRADOVÝ KATALOG VZP - ZP'!D363)=0,"",'ÚHRADOVÝ KATALOG VZP - ZP'!D363)</f>
        <v/>
      </c>
      <c r="E359">
        <f>LEN('ÚHRADOVÝ KATALOG VZP - ZP'!C363)</f>
        <v>0</v>
      </c>
      <c r="F359">
        <f>LEN('ÚHRADOVÝ KATALOG VZP - ZP'!D363)</f>
        <v>0</v>
      </c>
    </row>
    <row r="360" spans="1:6" x14ac:dyDescent="0.2">
      <c r="A360">
        <f>'ÚHRADOVÝ KATALOG VZP - ZP'!A364</f>
        <v>359</v>
      </c>
      <c r="B360" t="str">
        <f>IF(LEN('ÚHRADOVÝ KATALOG VZP - ZP'!B364)=0,"",'ÚHRADOVÝ KATALOG VZP - ZP'!B364)</f>
        <v/>
      </c>
      <c r="C360" t="str">
        <f>IF(LEN('ÚHRADOVÝ KATALOG VZP - ZP'!C364)=0,"",'ÚHRADOVÝ KATALOG VZP - ZP'!C364)</f>
        <v/>
      </c>
      <c r="D360" t="str">
        <f>IF(LEN('ÚHRADOVÝ KATALOG VZP - ZP'!D364)=0,"",'ÚHRADOVÝ KATALOG VZP - ZP'!D364)</f>
        <v/>
      </c>
      <c r="E360">
        <f>LEN('ÚHRADOVÝ KATALOG VZP - ZP'!C364)</f>
        <v>0</v>
      </c>
      <c r="F360">
        <f>LEN('ÚHRADOVÝ KATALOG VZP - ZP'!D364)</f>
        <v>0</v>
      </c>
    </row>
    <row r="361" spans="1:6" x14ac:dyDescent="0.2">
      <c r="A361">
        <f>'ÚHRADOVÝ KATALOG VZP - ZP'!A365</f>
        <v>360</v>
      </c>
      <c r="B361" t="str">
        <f>IF(LEN('ÚHRADOVÝ KATALOG VZP - ZP'!B365)=0,"",'ÚHRADOVÝ KATALOG VZP - ZP'!B365)</f>
        <v/>
      </c>
      <c r="C361" t="str">
        <f>IF(LEN('ÚHRADOVÝ KATALOG VZP - ZP'!C365)=0,"",'ÚHRADOVÝ KATALOG VZP - ZP'!C365)</f>
        <v/>
      </c>
      <c r="D361" t="str">
        <f>IF(LEN('ÚHRADOVÝ KATALOG VZP - ZP'!D365)=0,"",'ÚHRADOVÝ KATALOG VZP - ZP'!D365)</f>
        <v/>
      </c>
      <c r="E361">
        <f>LEN('ÚHRADOVÝ KATALOG VZP - ZP'!C365)</f>
        <v>0</v>
      </c>
      <c r="F361">
        <f>LEN('ÚHRADOVÝ KATALOG VZP - ZP'!D365)</f>
        <v>0</v>
      </c>
    </row>
    <row r="362" spans="1:6" x14ac:dyDescent="0.2">
      <c r="A362">
        <f>'ÚHRADOVÝ KATALOG VZP - ZP'!A366</f>
        <v>361</v>
      </c>
      <c r="B362" t="str">
        <f>IF(LEN('ÚHRADOVÝ KATALOG VZP - ZP'!B366)=0,"",'ÚHRADOVÝ KATALOG VZP - ZP'!B366)</f>
        <v/>
      </c>
      <c r="C362" t="str">
        <f>IF(LEN('ÚHRADOVÝ KATALOG VZP - ZP'!C366)=0,"",'ÚHRADOVÝ KATALOG VZP - ZP'!C366)</f>
        <v/>
      </c>
      <c r="D362" t="str">
        <f>IF(LEN('ÚHRADOVÝ KATALOG VZP - ZP'!D366)=0,"",'ÚHRADOVÝ KATALOG VZP - ZP'!D366)</f>
        <v/>
      </c>
      <c r="E362">
        <f>LEN('ÚHRADOVÝ KATALOG VZP - ZP'!C366)</f>
        <v>0</v>
      </c>
      <c r="F362">
        <f>LEN('ÚHRADOVÝ KATALOG VZP - ZP'!D366)</f>
        <v>0</v>
      </c>
    </row>
    <row r="363" spans="1:6" x14ac:dyDescent="0.2">
      <c r="A363">
        <f>'ÚHRADOVÝ KATALOG VZP - ZP'!A367</f>
        <v>362</v>
      </c>
      <c r="B363" t="str">
        <f>IF(LEN('ÚHRADOVÝ KATALOG VZP - ZP'!B367)=0,"",'ÚHRADOVÝ KATALOG VZP - ZP'!B367)</f>
        <v/>
      </c>
      <c r="C363" t="str">
        <f>IF(LEN('ÚHRADOVÝ KATALOG VZP - ZP'!C367)=0,"",'ÚHRADOVÝ KATALOG VZP - ZP'!C367)</f>
        <v/>
      </c>
      <c r="D363" t="str">
        <f>IF(LEN('ÚHRADOVÝ KATALOG VZP - ZP'!D367)=0,"",'ÚHRADOVÝ KATALOG VZP - ZP'!D367)</f>
        <v/>
      </c>
      <c r="E363">
        <f>LEN('ÚHRADOVÝ KATALOG VZP - ZP'!C367)</f>
        <v>0</v>
      </c>
      <c r="F363">
        <f>LEN('ÚHRADOVÝ KATALOG VZP - ZP'!D367)</f>
        <v>0</v>
      </c>
    </row>
    <row r="364" spans="1:6" x14ac:dyDescent="0.2">
      <c r="A364">
        <f>'ÚHRADOVÝ KATALOG VZP - ZP'!A368</f>
        <v>363</v>
      </c>
      <c r="B364" t="str">
        <f>IF(LEN('ÚHRADOVÝ KATALOG VZP - ZP'!B368)=0,"",'ÚHRADOVÝ KATALOG VZP - ZP'!B368)</f>
        <v/>
      </c>
      <c r="C364" t="str">
        <f>IF(LEN('ÚHRADOVÝ KATALOG VZP - ZP'!C368)=0,"",'ÚHRADOVÝ KATALOG VZP - ZP'!C368)</f>
        <v/>
      </c>
      <c r="D364" t="str">
        <f>IF(LEN('ÚHRADOVÝ KATALOG VZP - ZP'!D368)=0,"",'ÚHRADOVÝ KATALOG VZP - ZP'!D368)</f>
        <v/>
      </c>
      <c r="E364">
        <f>LEN('ÚHRADOVÝ KATALOG VZP - ZP'!C368)</f>
        <v>0</v>
      </c>
      <c r="F364">
        <f>LEN('ÚHRADOVÝ KATALOG VZP - ZP'!D368)</f>
        <v>0</v>
      </c>
    </row>
    <row r="365" spans="1:6" x14ac:dyDescent="0.2">
      <c r="A365">
        <f>'ÚHRADOVÝ KATALOG VZP - ZP'!A369</f>
        <v>364</v>
      </c>
      <c r="B365" t="str">
        <f>IF(LEN('ÚHRADOVÝ KATALOG VZP - ZP'!B369)=0,"",'ÚHRADOVÝ KATALOG VZP - ZP'!B369)</f>
        <v/>
      </c>
      <c r="C365" t="str">
        <f>IF(LEN('ÚHRADOVÝ KATALOG VZP - ZP'!C369)=0,"",'ÚHRADOVÝ KATALOG VZP - ZP'!C369)</f>
        <v/>
      </c>
      <c r="D365" t="str">
        <f>IF(LEN('ÚHRADOVÝ KATALOG VZP - ZP'!D369)=0,"",'ÚHRADOVÝ KATALOG VZP - ZP'!D369)</f>
        <v/>
      </c>
      <c r="E365">
        <f>LEN('ÚHRADOVÝ KATALOG VZP - ZP'!C369)</f>
        <v>0</v>
      </c>
      <c r="F365">
        <f>LEN('ÚHRADOVÝ KATALOG VZP - ZP'!D369)</f>
        <v>0</v>
      </c>
    </row>
    <row r="366" spans="1:6" x14ac:dyDescent="0.2">
      <c r="A366">
        <f>'ÚHRADOVÝ KATALOG VZP - ZP'!A370</f>
        <v>365</v>
      </c>
      <c r="B366" t="str">
        <f>IF(LEN('ÚHRADOVÝ KATALOG VZP - ZP'!B370)=0,"",'ÚHRADOVÝ KATALOG VZP - ZP'!B370)</f>
        <v/>
      </c>
      <c r="C366" t="str">
        <f>IF(LEN('ÚHRADOVÝ KATALOG VZP - ZP'!C370)=0,"",'ÚHRADOVÝ KATALOG VZP - ZP'!C370)</f>
        <v/>
      </c>
      <c r="D366" t="str">
        <f>IF(LEN('ÚHRADOVÝ KATALOG VZP - ZP'!D370)=0,"",'ÚHRADOVÝ KATALOG VZP - ZP'!D370)</f>
        <v/>
      </c>
      <c r="E366">
        <f>LEN('ÚHRADOVÝ KATALOG VZP - ZP'!C370)</f>
        <v>0</v>
      </c>
      <c r="F366">
        <f>LEN('ÚHRADOVÝ KATALOG VZP - ZP'!D370)</f>
        <v>0</v>
      </c>
    </row>
    <row r="367" spans="1:6" x14ac:dyDescent="0.2">
      <c r="A367">
        <f>'ÚHRADOVÝ KATALOG VZP - ZP'!A371</f>
        <v>366</v>
      </c>
      <c r="B367" t="str">
        <f>IF(LEN('ÚHRADOVÝ KATALOG VZP - ZP'!B371)=0,"",'ÚHRADOVÝ KATALOG VZP - ZP'!B371)</f>
        <v/>
      </c>
      <c r="C367" t="str">
        <f>IF(LEN('ÚHRADOVÝ KATALOG VZP - ZP'!C371)=0,"",'ÚHRADOVÝ KATALOG VZP - ZP'!C371)</f>
        <v/>
      </c>
      <c r="D367" t="str">
        <f>IF(LEN('ÚHRADOVÝ KATALOG VZP - ZP'!D371)=0,"",'ÚHRADOVÝ KATALOG VZP - ZP'!D371)</f>
        <v/>
      </c>
      <c r="E367">
        <f>LEN('ÚHRADOVÝ KATALOG VZP - ZP'!C371)</f>
        <v>0</v>
      </c>
      <c r="F367">
        <f>LEN('ÚHRADOVÝ KATALOG VZP - ZP'!D371)</f>
        <v>0</v>
      </c>
    </row>
    <row r="368" spans="1:6" x14ac:dyDescent="0.2">
      <c r="A368">
        <f>'ÚHRADOVÝ KATALOG VZP - ZP'!A372</f>
        <v>367</v>
      </c>
      <c r="B368" t="str">
        <f>IF(LEN('ÚHRADOVÝ KATALOG VZP - ZP'!B372)=0,"",'ÚHRADOVÝ KATALOG VZP - ZP'!B372)</f>
        <v/>
      </c>
      <c r="C368" t="str">
        <f>IF(LEN('ÚHRADOVÝ KATALOG VZP - ZP'!C372)=0,"",'ÚHRADOVÝ KATALOG VZP - ZP'!C372)</f>
        <v/>
      </c>
      <c r="D368" t="str">
        <f>IF(LEN('ÚHRADOVÝ KATALOG VZP - ZP'!D372)=0,"",'ÚHRADOVÝ KATALOG VZP - ZP'!D372)</f>
        <v/>
      </c>
      <c r="E368">
        <f>LEN('ÚHRADOVÝ KATALOG VZP - ZP'!C372)</f>
        <v>0</v>
      </c>
      <c r="F368">
        <f>LEN('ÚHRADOVÝ KATALOG VZP - ZP'!D372)</f>
        <v>0</v>
      </c>
    </row>
    <row r="369" spans="1:6" x14ac:dyDescent="0.2">
      <c r="A369">
        <f>'ÚHRADOVÝ KATALOG VZP - ZP'!A373</f>
        <v>368</v>
      </c>
      <c r="B369" t="str">
        <f>IF(LEN('ÚHRADOVÝ KATALOG VZP - ZP'!B373)=0,"",'ÚHRADOVÝ KATALOG VZP - ZP'!B373)</f>
        <v/>
      </c>
      <c r="C369" t="str">
        <f>IF(LEN('ÚHRADOVÝ KATALOG VZP - ZP'!C373)=0,"",'ÚHRADOVÝ KATALOG VZP - ZP'!C373)</f>
        <v/>
      </c>
      <c r="D369" t="str">
        <f>IF(LEN('ÚHRADOVÝ KATALOG VZP - ZP'!D373)=0,"",'ÚHRADOVÝ KATALOG VZP - ZP'!D373)</f>
        <v/>
      </c>
      <c r="E369">
        <f>LEN('ÚHRADOVÝ KATALOG VZP - ZP'!C373)</f>
        <v>0</v>
      </c>
      <c r="F369">
        <f>LEN('ÚHRADOVÝ KATALOG VZP - ZP'!D373)</f>
        <v>0</v>
      </c>
    </row>
    <row r="370" spans="1:6" x14ac:dyDescent="0.2">
      <c r="A370">
        <f>'ÚHRADOVÝ KATALOG VZP - ZP'!A374</f>
        <v>369</v>
      </c>
      <c r="B370" t="str">
        <f>IF(LEN('ÚHRADOVÝ KATALOG VZP - ZP'!B374)=0,"",'ÚHRADOVÝ KATALOG VZP - ZP'!B374)</f>
        <v/>
      </c>
      <c r="C370" t="str">
        <f>IF(LEN('ÚHRADOVÝ KATALOG VZP - ZP'!C374)=0,"",'ÚHRADOVÝ KATALOG VZP - ZP'!C374)</f>
        <v/>
      </c>
      <c r="D370" t="str">
        <f>IF(LEN('ÚHRADOVÝ KATALOG VZP - ZP'!D374)=0,"",'ÚHRADOVÝ KATALOG VZP - ZP'!D374)</f>
        <v/>
      </c>
      <c r="E370">
        <f>LEN('ÚHRADOVÝ KATALOG VZP - ZP'!C374)</f>
        <v>0</v>
      </c>
      <c r="F370">
        <f>LEN('ÚHRADOVÝ KATALOG VZP - ZP'!D374)</f>
        <v>0</v>
      </c>
    </row>
    <row r="371" spans="1:6" x14ac:dyDescent="0.2">
      <c r="A371">
        <f>'ÚHRADOVÝ KATALOG VZP - ZP'!A375</f>
        <v>370</v>
      </c>
      <c r="B371" t="str">
        <f>IF(LEN('ÚHRADOVÝ KATALOG VZP - ZP'!B375)=0,"",'ÚHRADOVÝ KATALOG VZP - ZP'!B375)</f>
        <v/>
      </c>
      <c r="C371" t="str">
        <f>IF(LEN('ÚHRADOVÝ KATALOG VZP - ZP'!C375)=0,"",'ÚHRADOVÝ KATALOG VZP - ZP'!C375)</f>
        <v/>
      </c>
      <c r="D371" t="str">
        <f>IF(LEN('ÚHRADOVÝ KATALOG VZP - ZP'!D375)=0,"",'ÚHRADOVÝ KATALOG VZP - ZP'!D375)</f>
        <v/>
      </c>
      <c r="E371">
        <f>LEN('ÚHRADOVÝ KATALOG VZP - ZP'!C375)</f>
        <v>0</v>
      </c>
      <c r="F371">
        <f>LEN('ÚHRADOVÝ KATALOG VZP - ZP'!D375)</f>
        <v>0</v>
      </c>
    </row>
    <row r="372" spans="1:6" x14ac:dyDescent="0.2">
      <c r="A372">
        <f>'ÚHRADOVÝ KATALOG VZP - ZP'!A376</f>
        <v>371</v>
      </c>
      <c r="B372" t="str">
        <f>IF(LEN('ÚHRADOVÝ KATALOG VZP - ZP'!B376)=0,"",'ÚHRADOVÝ KATALOG VZP - ZP'!B376)</f>
        <v/>
      </c>
      <c r="C372" t="str">
        <f>IF(LEN('ÚHRADOVÝ KATALOG VZP - ZP'!C376)=0,"",'ÚHRADOVÝ KATALOG VZP - ZP'!C376)</f>
        <v/>
      </c>
      <c r="D372" t="str">
        <f>IF(LEN('ÚHRADOVÝ KATALOG VZP - ZP'!D376)=0,"",'ÚHRADOVÝ KATALOG VZP - ZP'!D376)</f>
        <v/>
      </c>
      <c r="E372">
        <f>LEN('ÚHRADOVÝ KATALOG VZP - ZP'!C376)</f>
        <v>0</v>
      </c>
      <c r="F372">
        <f>LEN('ÚHRADOVÝ KATALOG VZP - ZP'!D376)</f>
        <v>0</v>
      </c>
    </row>
    <row r="373" spans="1:6" x14ac:dyDescent="0.2">
      <c r="A373">
        <f>'ÚHRADOVÝ KATALOG VZP - ZP'!A377</f>
        <v>372</v>
      </c>
      <c r="B373" t="str">
        <f>IF(LEN('ÚHRADOVÝ KATALOG VZP - ZP'!B377)=0,"",'ÚHRADOVÝ KATALOG VZP - ZP'!B377)</f>
        <v/>
      </c>
      <c r="C373" t="str">
        <f>IF(LEN('ÚHRADOVÝ KATALOG VZP - ZP'!C377)=0,"",'ÚHRADOVÝ KATALOG VZP - ZP'!C377)</f>
        <v/>
      </c>
      <c r="D373" t="str">
        <f>IF(LEN('ÚHRADOVÝ KATALOG VZP - ZP'!D377)=0,"",'ÚHRADOVÝ KATALOG VZP - ZP'!D377)</f>
        <v/>
      </c>
      <c r="E373">
        <f>LEN('ÚHRADOVÝ KATALOG VZP - ZP'!C377)</f>
        <v>0</v>
      </c>
      <c r="F373">
        <f>LEN('ÚHRADOVÝ KATALOG VZP - ZP'!D377)</f>
        <v>0</v>
      </c>
    </row>
    <row r="374" spans="1:6" x14ac:dyDescent="0.2">
      <c r="A374">
        <f>'ÚHRADOVÝ KATALOG VZP - ZP'!A378</f>
        <v>373</v>
      </c>
      <c r="B374" t="str">
        <f>IF(LEN('ÚHRADOVÝ KATALOG VZP - ZP'!B378)=0,"",'ÚHRADOVÝ KATALOG VZP - ZP'!B378)</f>
        <v/>
      </c>
      <c r="C374" t="str">
        <f>IF(LEN('ÚHRADOVÝ KATALOG VZP - ZP'!C378)=0,"",'ÚHRADOVÝ KATALOG VZP - ZP'!C378)</f>
        <v/>
      </c>
      <c r="D374" t="str">
        <f>IF(LEN('ÚHRADOVÝ KATALOG VZP - ZP'!D378)=0,"",'ÚHRADOVÝ KATALOG VZP - ZP'!D378)</f>
        <v/>
      </c>
      <c r="E374">
        <f>LEN('ÚHRADOVÝ KATALOG VZP - ZP'!C378)</f>
        <v>0</v>
      </c>
      <c r="F374">
        <f>LEN('ÚHRADOVÝ KATALOG VZP - ZP'!D378)</f>
        <v>0</v>
      </c>
    </row>
    <row r="375" spans="1:6" x14ac:dyDescent="0.2">
      <c r="A375">
        <f>'ÚHRADOVÝ KATALOG VZP - ZP'!A379</f>
        <v>374</v>
      </c>
      <c r="B375" t="str">
        <f>IF(LEN('ÚHRADOVÝ KATALOG VZP - ZP'!B379)=0,"",'ÚHRADOVÝ KATALOG VZP - ZP'!B379)</f>
        <v/>
      </c>
      <c r="C375" t="str">
        <f>IF(LEN('ÚHRADOVÝ KATALOG VZP - ZP'!C379)=0,"",'ÚHRADOVÝ KATALOG VZP - ZP'!C379)</f>
        <v/>
      </c>
      <c r="D375" t="str">
        <f>IF(LEN('ÚHRADOVÝ KATALOG VZP - ZP'!D379)=0,"",'ÚHRADOVÝ KATALOG VZP - ZP'!D379)</f>
        <v/>
      </c>
      <c r="E375">
        <f>LEN('ÚHRADOVÝ KATALOG VZP - ZP'!C379)</f>
        <v>0</v>
      </c>
      <c r="F375">
        <f>LEN('ÚHRADOVÝ KATALOG VZP - ZP'!D379)</f>
        <v>0</v>
      </c>
    </row>
    <row r="376" spans="1:6" x14ac:dyDescent="0.2">
      <c r="A376">
        <f>'ÚHRADOVÝ KATALOG VZP - ZP'!A380</f>
        <v>375</v>
      </c>
      <c r="B376" t="str">
        <f>IF(LEN('ÚHRADOVÝ KATALOG VZP - ZP'!B380)=0,"",'ÚHRADOVÝ KATALOG VZP - ZP'!B380)</f>
        <v/>
      </c>
      <c r="C376" t="str">
        <f>IF(LEN('ÚHRADOVÝ KATALOG VZP - ZP'!C380)=0,"",'ÚHRADOVÝ KATALOG VZP - ZP'!C380)</f>
        <v/>
      </c>
      <c r="D376" t="str">
        <f>IF(LEN('ÚHRADOVÝ KATALOG VZP - ZP'!D380)=0,"",'ÚHRADOVÝ KATALOG VZP - ZP'!D380)</f>
        <v/>
      </c>
      <c r="E376">
        <f>LEN('ÚHRADOVÝ KATALOG VZP - ZP'!C380)</f>
        <v>0</v>
      </c>
      <c r="F376">
        <f>LEN('ÚHRADOVÝ KATALOG VZP - ZP'!D380)</f>
        <v>0</v>
      </c>
    </row>
    <row r="377" spans="1:6" x14ac:dyDescent="0.2">
      <c r="A377">
        <f>'ÚHRADOVÝ KATALOG VZP - ZP'!A381</f>
        <v>376</v>
      </c>
      <c r="B377" t="str">
        <f>IF(LEN('ÚHRADOVÝ KATALOG VZP - ZP'!B381)=0,"",'ÚHRADOVÝ KATALOG VZP - ZP'!B381)</f>
        <v/>
      </c>
      <c r="C377" t="str">
        <f>IF(LEN('ÚHRADOVÝ KATALOG VZP - ZP'!C381)=0,"",'ÚHRADOVÝ KATALOG VZP - ZP'!C381)</f>
        <v/>
      </c>
      <c r="D377" t="str">
        <f>IF(LEN('ÚHRADOVÝ KATALOG VZP - ZP'!D381)=0,"",'ÚHRADOVÝ KATALOG VZP - ZP'!D381)</f>
        <v/>
      </c>
      <c r="E377">
        <f>LEN('ÚHRADOVÝ KATALOG VZP - ZP'!C381)</f>
        <v>0</v>
      </c>
      <c r="F377">
        <f>LEN('ÚHRADOVÝ KATALOG VZP - ZP'!D381)</f>
        <v>0</v>
      </c>
    </row>
    <row r="378" spans="1:6" x14ac:dyDescent="0.2">
      <c r="A378">
        <f>'ÚHRADOVÝ KATALOG VZP - ZP'!A382</f>
        <v>377</v>
      </c>
      <c r="B378" t="str">
        <f>IF(LEN('ÚHRADOVÝ KATALOG VZP - ZP'!B382)=0,"",'ÚHRADOVÝ KATALOG VZP - ZP'!B382)</f>
        <v/>
      </c>
      <c r="C378" t="str">
        <f>IF(LEN('ÚHRADOVÝ KATALOG VZP - ZP'!C382)=0,"",'ÚHRADOVÝ KATALOG VZP - ZP'!C382)</f>
        <v/>
      </c>
      <c r="D378" t="str">
        <f>IF(LEN('ÚHRADOVÝ KATALOG VZP - ZP'!D382)=0,"",'ÚHRADOVÝ KATALOG VZP - ZP'!D382)</f>
        <v/>
      </c>
      <c r="E378">
        <f>LEN('ÚHRADOVÝ KATALOG VZP - ZP'!C382)</f>
        <v>0</v>
      </c>
      <c r="F378">
        <f>LEN('ÚHRADOVÝ KATALOG VZP - ZP'!D382)</f>
        <v>0</v>
      </c>
    </row>
    <row r="379" spans="1:6" x14ac:dyDescent="0.2">
      <c r="A379">
        <f>'ÚHRADOVÝ KATALOG VZP - ZP'!A383</f>
        <v>378</v>
      </c>
      <c r="B379" t="str">
        <f>IF(LEN('ÚHRADOVÝ KATALOG VZP - ZP'!B383)=0,"",'ÚHRADOVÝ KATALOG VZP - ZP'!B383)</f>
        <v/>
      </c>
      <c r="C379" t="str">
        <f>IF(LEN('ÚHRADOVÝ KATALOG VZP - ZP'!C383)=0,"",'ÚHRADOVÝ KATALOG VZP - ZP'!C383)</f>
        <v/>
      </c>
      <c r="D379" t="str">
        <f>IF(LEN('ÚHRADOVÝ KATALOG VZP - ZP'!D383)=0,"",'ÚHRADOVÝ KATALOG VZP - ZP'!D383)</f>
        <v/>
      </c>
      <c r="E379">
        <f>LEN('ÚHRADOVÝ KATALOG VZP - ZP'!C383)</f>
        <v>0</v>
      </c>
      <c r="F379">
        <f>LEN('ÚHRADOVÝ KATALOG VZP - ZP'!D383)</f>
        <v>0</v>
      </c>
    </row>
    <row r="380" spans="1:6" x14ac:dyDescent="0.2">
      <c r="A380">
        <f>'ÚHRADOVÝ KATALOG VZP - ZP'!A384</f>
        <v>379</v>
      </c>
      <c r="B380" t="str">
        <f>IF(LEN('ÚHRADOVÝ KATALOG VZP - ZP'!B384)=0,"",'ÚHRADOVÝ KATALOG VZP - ZP'!B384)</f>
        <v/>
      </c>
      <c r="C380" t="str">
        <f>IF(LEN('ÚHRADOVÝ KATALOG VZP - ZP'!C384)=0,"",'ÚHRADOVÝ KATALOG VZP - ZP'!C384)</f>
        <v/>
      </c>
      <c r="D380" t="str">
        <f>IF(LEN('ÚHRADOVÝ KATALOG VZP - ZP'!D384)=0,"",'ÚHRADOVÝ KATALOG VZP - ZP'!D384)</f>
        <v/>
      </c>
      <c r="E380">
        <f>LEN('ÚHRADOVÝ KATALOG VZP - ZP'!C384)</f>
        <v>0</v>
      </c>
      <c r="F380">
        <f>LEN('ÚHRADOVÝ KATALOG VZP - ZP'!D384)</f>
        <v>0</v>
      </c>
    </row>
    <row r="381" spans="1:6" x14ac:dyDescent="0.2">
      <c r="A381">
        <f>'ÚHRADOVÝ KATALOG VZP - ZP'!A385</f>
        <v>380</v>
      </c>
      <c r="B381" t="str">
        <f>IF(LEN('ÚHRADOVÝ KATALOG VZP - ZP'!B385)=0,"",'ÚHRADOVÝ KATALOG VZP - ZP'!B385)</f>
        <v/>
      </c>
      <c r="C381" t="str">
        <f>IF(LEN('ÚHRADOVÝ KATALOG VZP - ZP'!C385)=0,"",'ÚHRADOVÝ KATALOG VZP - ZP'!C385)</f>
        <v/>
      </c>
      <c r="D381" t="str">
        <f>IF(LEN('ÚHRADOVÝ KATALOG VZP - ZP'!D385)=0,"",'ÚHRADOVÝ KATALOG VZP - ZP'!D385)</f>
        <v/>
      </c>
      <c r="E381">
        <f>LEN('ÚHRADOVÝ KATALOG VZP - ZP'!C385)</f>
        <v>0</v>
      </c>
      <c r="F381">
        <f>LEN('ÚHRADOVÝ KATALOG VZP - ZP'!D385)</f>
        <v>0</v>
      </c>
    </row>
    <row r="382" spans="1:6" x14ac:dyDescent="0.2">
      <c r="A382">
        <f>'ÚHRADOVÝ KATALOG VZP - ZP'!A386</f>
        <v>381</v>
      </c>
      <c r="B382" t="str">
        <f>IF(LEN('ÚHRADOVÝ KATALOG VZP - ZP'!B386)=0,"",'ÚHRADOVÝ KATALOG VZP - ZP'!B386)</f>
        <v/>
      </c>
      <c r="C382" t="str">
        <f>IF(LEN('ÚHRADOVÝ KATALOG VZP - ZP'!C386)=0,"",'ÚHRADOVÝ KATALOG VZP - ZP'!C386)</f>
        <v/>
      </c>
      <c r="D382" t="str">
        <f>IF(LEN('ÚHRADOVÝ KATALOG VZP - ZP'!D386)=0,"",'ÚHRADOVÝ KATALOG VZP - ZP'!D386)</f>
        <v/>
      </c>
      <c r="E382">
        <f>LEN('ÚHRADOVÝ KATALOG VZP - ZP'!C386)</f>
        <v>0</v>
      </c>
      <c r="F382">
        <f>LEN('ÚHRADOVÝ KATALOG VZP - ZP'!D386)</f>
        <v>0</v>
      </c>
    </row>
    <row r="383" spans="1:6" x14ac:dyDescent="0.2">
      <c r="A383">
        <f>'ÚHRADOVÝ KATALOG VZP - ZP'!A387</f>
        <v>382</v>
      </c>
      <c r="B383" t="str">
        <f>IF(LEN('ÚHRADOVÝ KATALOG VZP - ZP'!B387)=0,"",'ÚHRADOVÝ KATALOG VZP - ZP'!B387)</f>
        <v/>
      </c>
      <c r="C383" t="str">
        <f>IF(LEN('ÚHRADOVÝ KATALOG VZP - ZP'!C387)=0,"",'ÚHRADOVÝ KATALOG VZP - ZP'!C387)</f>
        <v/>
      </c>
      <c r="D383" t="str">
        <f>IF(LEN('ÚHRADOVÝ KATALOG VZP - ZP'!D387)=0,"",'ÚHRADOVÝ KATALOG VZP - ZP'!D387)</f>
        <v/>
      </c>
      <c r="E383">
        <f>LEN('ÚHRADOVÝ KATALOG VZP - ZP'!C387)</f>
        <v>0</v>
      </c>
      <c r="F383">
        <f>LEN('ÚHRADOVÝ KATALOG VZP - ZP'!D387)</f>
        <v>0</v>
      </c>
    </row>
    <row r="384" spans="1:6" x14ac:dyDescent="0.2">
      <c r="A384">
        <f>'ÚHRADOVÝ KATALOG VZP - ZP'!A388</f>
        <v>383</v>
      </c>
      <c r="B384" t="str">
        <f>IF(LEN('ÚHRADOVÝ KATALOG VZP - ZP'!B388)=0,"",'ÚHRADOVÝ KATALOG VZP - ZP'!B388)</f>
        <v/>
      </c>
      <c r="C384" t="str">
        <f>IF(LEN('ÚHRADOVÝ KATALOG VZP - ZP'!C388)=0,"",'ÚHRADOVÝ KATALOG VZP - ZP'!C388)</f>
        <v/>
      </c>
      <c r="D384" t="str">
        <f>IF(LEN('ÚHRADOVÝ KATALOG VZP - ZP'!D388)=0,"",'ÚHRADOVÝ KATALOG VZP - ZP'!D388)</f>
        <v/>
      </c>
      <c r="E384">
        <f>LEN('ÚHRADOVÝ KATALOG VZP - ZP'!C388)</f>
        <v>0</v>
      </c>
      <c r="F384">
        <f>LEN('ÚHRADOVÝ KATALOG VZP - ZP'!D388)</f>
        <v>0</v>
      </c>
    </row>
    <row r="385" spans="1:6" x14ac:dyDescent="0.2">
      <c r="A385">
        <f>'ÚHRADOVÝ KATALOG VZP - ZP'!A389</f>
        <v>384</v>
      </c>
      <c r="B385" t="str">
        <f>IF(LEN('ÚHRADOVÝ KATALOG VZP - ZP'!B389)=0,"",'ÚHRADOVÝ KATALOG VZP - ZP'!B389)</f>
        <v/>
      </c>
      <c r="C385" t="str">
        <f>IF(LEN('ÚHRADOVÝ KATALOG VZP - ZP'!C389)=0,"",'ÚHRADOVÝ KATALOG VZP - ZP'!C389)</f>
        <v/>
      </c>
      <c r="D385" t="str">
        <f>IF(LEN('ÚHRADOVÝ KATALOG VZP - ZP'!D389)=0,"",'ÚHRADOVÝ KATALOG VZP - ZP'!D389)</f>
        <v/>
      </c>
      <c r="E385">
        <f>LEN('ÚHRADOVÝ KATALOG VZP - ZP'!C389)</f>
        <v>0</v>
      </c>
      <c r="F385">
        <f>LEN('ÚHRADOVÝ KATALOG VZP - ZP'!D389)</f>
        <v>0</v>
      </c>
    </row>
    <row r="386" spans="1:6" x14ac:dyDescent="0.2">
      <c r="A386">
        <f>'ÚHRADOVÝ KATALOG VZP - ZP'!A390</f>
        <v>385</v>
      </c>
      <c r="B386" t="str">
        <f>IF(LEN('ÚHRADOVÝ KATALOG VZP - ZP'!B390)=0,"",'ÚHRADOVÝ KATALOG VZP - ZP'!B390)</f>
        <v/>
      </c>
      <c r="C386" t="str">
        <f>IF(LEN('ÚHRADOVÝ KATALOG VZP - ZP'!C390)=0,"",'ÚHRADOVÝ KATALOG VZP - ZP'!C390)</f>
        <v/>
      </c>
      <c r="D386" t="str">
        <f>IF(LEN('ÚHRADOVÝ KATALOG VZP - ZP'!D390)=0,"",'ÚHRADOVÝ KATALOG VZP - ZP'!D390)</f>
        <v/>
      </c>
      <c r="E386">
        <f>LEN('ÚHRADOVÝ KATALOG VZP - ZP'!C390)</f>
        <v>0</v>
      </c>
      <c r="F386">
        <f>LEN('ÚHRADOVÝ KATALOG VZP - ZP'!D390)</f>
        <v>0</v>
      </c>
    </row>
    <row r="387" spans="1:6" x14ac:dyDescent="0.2">
      <c r="A387">
        <f>'ÚHRADOVÝ KATALOG VZP - ZP'!A391</f>
        <v>386</v>
      </c>
      <c r="B387" t="str">
        <f>IF(LEN('ÚHRADOVÝ KATALOG VZP - ZP'!B391)=0,"",'ÚHRADOVÝ KATALOG VZP - ZP'!B391)</f>
        <v/>
      </c>
      <c r="C387" t="str">
        <f>IF(LEN('ÚHRADOVÝ KATALOG VZP - ZP'!C391)=0,"",'ÚHRADOVÝ KATALOG VZP - ZP'!C391)</f>
        <v/>
      </c>
      <c r="D387" t="str">
        <f>IF(LEN('ÚHRADOVÝ KATALOG VZP - ZP'!D391)=0,"",'ÚHRADOVÝ KATALOG VZP - ZP'!D391)</f>
        <v/>
      </c>
      <c r="E387">
        <f>LEN('ÚHRADOVÝ KATALOG VZP - ZP'!C391)</f>
        <v>0</v>
      </c>
      <c r="F387">
        <f>LEN('ÚHRADOVÝ KATALOG VZP - ZP'!D391)</f>
        <v>0</v>
      </c>
    </row>
    <row r="388" spans="1:6" x14ac:dyDescent="0.2">
      <c r="A388">
        <f>'ÚHRADOVÝ KATALOG VZP - ZP'!A392</f>
        <v>387</v>
      </c>
      <c r="B388" t="str">
        <f>IF(LEN('ÚHRADOVÝ KATALOG VZP - ZP'!B392)=0,"",'ÚHRADOVÝ KATALOG VZP - ZP'!B392)</f>
        <v/>
      </c>
      <c r="C388" t="str">
        <f>IF(LEN('ÚHRADOVÝ KATALOG VZP - ZP'!C392)=0,"",'ÚHRADOVÝ KATALOG VZP - ZP'!C392)</f>
        <v/>
      </c>
      <c r="D388" t="str">
        <f>IF(LEN('ÚHRADOVÝ KATALOG VZP - ZP'!D392)=0,"",'ÚHRADOVÝ KATALOG VZP - ZP'!D392)</f>
        <v/>
      </c>
      <c r="E388">
        <f>LEN('ÚHRADOVÝ KATALOG VZP - ZP'!C392)</f>
        <v>0</v>
      </c>
      <c r="F388">
        <f>LEN('ÚHRADOVÝ KATALOG VZP - ZP'!D392)</f>
        <v>0</v>
      </c>
    </row>
    <row r="389" spans="1:6" x14ac:dyDescent="0.2">
      <c r="A389">
        <f>'ÚHRADOVÝ KATALOG VZP - ZP'!A393</f>
        <v>388</v>
      </c>
      <c r="B389" t="str">
        <f>IF(LEN('ÚHRADOVÝ KATALOG VZP - ZP'!B393)=0,"",'ÚHRADOVÝ KATALOG VZP - ZP'!B393)</f>
        <v/>
      </c>
      <c r="C389" t="str">
        <f>IF(LEN('ÚHRADOVÝ KATALOG VZP - ZP'!C393)=0,"",'ÚHRADOVÝ KATALOG VZP - ZP'!C393)</f>
        <v/>
      </c>
      <c r="D389" t="str">
        <f>IF(LEN('ÚHRADOVÝ KATALOG VZP - ZP'!D393)=0,"",'ÚHRADOVÝ KATALOG VZP - ZP'!D393)</f>
        <v/>
      </c>
      <c r="E389">
        <f>LEN('ÚHRADOVÝ KATALOG VZP - ZP'!C393)</f>
        <v>0</v>
      </c>
      <c r="F389">
        <f>LEN('ÚHRADOVÝ KATALOG VZP - ZP'!D393)</f>
        <v>0</v>
      </c>
    </row>
    <row r="390" spans="1:6" x14ac:dyDescent="0.2">
      <c r="A390">
        <f>'ÚHRADOVÝ KATALOG VZP - ZP'!A394</f>
        <v>389</v>
      </c>
      <c r="B390" t="str">
        <f>IF(LEN('ÚHRADOVÝ KATALOG VZP - ZP'!B394)=0,"",'ÚHRADOVÝ KATALOG VZP - ZP'!B394)</f>
        <v/>
      </c>
      <c r="C390" t="str">
        <f>IF(LEN('ÚHRADOVÝ KATALOG VZP - ZP'!C394)=0,"",'ÚHRADOVÝ KATALOG VZP - ZP'!C394)</f>
        <v/>
      </c>
      <c r="D390" t="str">
        <f>IF(LEN('ÚHRADOVÝ KATALOG VZP - ZP'!D394)=0,"",'ÚHRADOVÝ KATALOG VZP - ZP'!D394)</f>
        <v/>
      </c>
      <c r="E390">
        <f>LEN('ÚHRADOVÝ KATALOG VZP - ZP'!C394)</f>
        <v>0</v>
      </c>
      <c r="F390">
        <f>LEN('ÚHRADOVÝ KATALOG VZP - ZP'!D394)</f>
        <v>0</v>
      </c>
    </row>
    <row r="391" spans="1:6" x14ac:dyDescent="0.2">
      <c r="A391">
        <f>'ÚHRADOVÝ KATALOG VZP - ZP'!A395</f>
        <v>390</v>
      </c>
      <c r="B391" t="str">
        <f>IF(LEN('ÚHRADOVÝ KATALOG VZP - ZP'!B395)=0,"",'ÚHRADOVÝ KATALOG VZP - ZP'!B395)</f>
        <v/>
      </c>
      <c r="C391" t="str">
        <f>IF(LEN('ÚHRADOVÝ KATALOG VZP - ZP'!C395)=0,"",'ÚHRADOVÝ KATALOG VZP - ZP'!C395)</f>
        <v/>
      </c>
      <c r="D391" t="str">
        <f>IF(LEN('ÚHRADOVÝ KATALOG VZP - ZP'!D395)=0,"",'ÚHRADOVÝ KATALOG VZP - ZP'!D395)</f>
        <v/>
      </c>
      <c r="E391">
        <f>LEN('ÚHRADOVÝ KATALOG VZP - ZP'!C395)</f>
        <v>0</v>
      </c>
      <c r="F391">
        <f>LEN('ÚHRADOVÝ KATALOG VZP - ZP'!D395)</f>
        <v>0</v>
      </c>
    </row>
    <row r="392" spans="1:6" x14ac:dyDescent="0.2">
      <c r="A392">
        <f>'ÚHRADOVÝ KATALOG VZP - ZP'!A396</f>
        <v>391</v>
      </c>
      <c r="B392" t="str">
        <f>IF(LEN('ÚHRADOVÝ KATALOG VZP - ZP'!B396)=0,"",'ÚHRADOVÝ KATALOG VZP - ZP'!B396)</f>
        <v/>
      </c>
      <c r="C392" t="str">
        <f>IF(LEN('ÚHRADOVÝ KATALOG VZP - ZP'!C396)=0,"",'ÚHRADOVÝ KATALOG VZP - ZP'!C396)</f>
        <v/>
      </c>
      <c r="D392" t="str">
        <f>IF(LEN('ÚHRADOVÝ KATALOG VZP - ZP'!D396)=0,"",'ÚHRADOVÝ KATALOG VZP - ZP'!D396)</f>
        <v/>
      </c>
      <c r="E392">
        <f>LEN('ÚHRADOVÝ KATALOG VZP - ZP'!C396)</f>
        <v>0</v>
      </c>
      <c r="F392">
        <f>LEN('ÚHRADOVÝ KATALOG VZP - ZP'!D396)</f>
        <v>0</v>
      </c>
    </row>
    <row r="393" spans="1:6" x14ac:dyDescent="0.2">
      <c r="A393">
        <f>'ÚHRADOVÝ KATALOG VZP - ZP'!A397</f>
        <v>392</v>
      </c>
      <c r="B393" t="str">
        <f>IF(LEN('ÚHRADOVÝ KATALOG VZP - ZP'!B397)=0,"",'ÚHRADOVÝ KATALOG VZP - ZP'!B397)</f>
        <v/>
      </c>
      <c r="C393" t="str">
        <f>IF(LEN('ÚHRADOVÝ KATALOG VZP - ZP'!C397)=0,"",'ÚHRADOVÝ KATALOG VZP - ZP'!C397)</f>
        <v/>
      </c>
      <c r="D393" t="str">
        <f>IF(LEN('ÚHRADOVÝ KATALOG VZP - ZP'!D397)=0,"",'ÚHRADOVÝ KATALOG VZP - ZP'!D397)</f>
        <v/>
      </c>
      <c r="E393">
        <f>LEN('ÚHRADOVÝ KATALOG VZP - ZP'!C397)</f>
        <v>0</v>
      </c>
      <c r="F393">
        <f>LEN('ÚHRADOVÝ KATALOG VZP - ZP'!D397)</f>
        <v>0</v>
      </c>
    </row>
    <row r="394" spans="1:6" x14ac:dyDescent="0.2">
      <c r="A394">
        <f>'ÚHRADOVÝ KATALOG VZP - ZP'!A398</f>
        <v>393</v>
      </c>
      <c r="B394" t="str">
        <f>IF(LEN('ÚHRADOVÝ KATALOG VZP - ZP'!B398)=0,"",'ÚHRADOVÝ KATALOG VZP - ZP'!B398)</f>
        <v/>
      </c>
      <c r="C394" t="str">
        <f>IF(LEN('ÚHRADOVÝ KATALOG VZP - ZP'!C398)=0,"",'ÚHRADOVÝ KATALOG VZP - ZP'!C398)</f>
        <v/>
      </c>
      <c r="D394" t="str">
        <f>IF(LEN('ÚHRADOVÝ KATALOG VZP - ZP'!D398)=0,"",'ÚHRADOVÝ KATALOG VZP - ZP'!D398)</f>
        <v/>
      </c>
      <c r="E394">
        <f>LEN('ÚHRADOVÝ KATALOG VZP - ZP'!C398)</f>
        <v>0</v>
      </c>
      <c r="F394">
        <f>LEN('ÚHRADOVÝ KATALOG VZP - ZP'!D398)</f>
        <v>0</v>
      </c>
    </row>
    <row r="395" spans="1:6" x14ac:dyDescent="0.2">
      <c r="A395">
        <f>'ÚHRADOVÝ KATALOG VZP - ZP'!A399</f>
        <v>394</v>
      </c>
      <c r="B395" t="str">
        <f>IF(LEN('ÚHRADOVÝ KATALOG VZP - ZP'!B399)=0,"",'ÚHRADOVÝ KATALOG VZP - ZP'!B399)</f>
        <v/>
      </c>
      <c r="C395" t="str">
        <f>IF(LEN('ÚHRADOVÝ KATALOG VZP - ZP'!C399)=0,"",'ÚHRADOVÝ KATALOG VZP - ZP'!C399)</f>
        <v/>
      </c>
      <c r="D395" t="str">
        <f>IF(LEN('ÚHRADOVÝ KATALOG VZP - ZP'!D399)=0,"",'ÚHRADOVÝ KATALOG VZP - ZP'!D399)</f>
        <v/>
      </c>
      <c r="E395">
        <f>LEN('ÚHRADOVÝ KATALOG VZP - ZP'!C399)</f>
        <v>0</v>
      </c>
      <c r="F395">
        <f>LEN('ÚHRADOVÝ KATALOG VZP - ZP'!D399)</f>
        <v>0</v>
      </c>
    </row>
    <row r="396" spans="1:6" x14ac:dyDescent="0.2">
      <c r="A396">
        <f>'ÚHRADOVÝ KATALOG VZP - ZP'!A400</f>
        <v>395</v>
      </c>
      <c r="B396" t="str">
        <f>IF(LEN('ÚHRADOVÝ KATALOG VZP - ZP'!B400)=0,"",'ÚHRADOVÝ KATALOG VZP - ZP'!B400)</f>
        <v/>
      </c>
      <c r="C396" t="str">
        <f>IF(LEN('ÚHRADOVÝ KATALOG VZP - ZP'!C400)=0,"",'ÚHRADOVÝ KATALOG VZP - ZP'!C400)</f>
        <v/>
      </c>
      <c r="D396" t="str">
        <f>IF(LEN('ÚHRADOVÝ KATALOG VZP - ZP'!D400)=0,"",'ÚHRADOVÝ KATALOG VZP - ZP'!D400)</f>
        <v/>
      </c>
      <c r="E396">
        <f>LEN('ÚHRADOVÝ KATALOG VZP - ZP'!C400)</f>
        <v>0</v>
      </c>
      <c r="F396">
        <f>LEN('ÚHRADOVÝ KATALOG VZP - ZP'!D400)</f>
        <v>0</v>
      </c>
    </row>
    <row r="397" spans="1:6" x14ac:dyDescent="0.2">
      <c r="A397">
        <f>'ÚHRADOVÝ KATALOG VZP - ZP'!A401</f>
        <v>396</v>
      </c>
      <c r="B397" t="str">
        <f>IF(LEN('ÚHRADOVÝ KATALOG VZP - ZP'!B401)=0,"",'ÚHRADOVÝ KATALOG VZP - ZP'!B401)</f>
        <v/>
      </c>
      <c r="C397" t="str">
        <f>IF(LEN('ÚHRADOVÝ KATALOG VZP - ZP'!C401)=0,"",'ÚHRADOVÝ KATALOG VZP - ZP'!C401)</f>
        <v/>
      </c>
      <c r="D397" t="str">
        <f>IF(LEN('ÚHRADOVÝ KATALOG VZP - ZP'!D401)=0,"",'ÚHRADOVÝ KATALOG VZP - ZP'!D401)</f>
        <v/>
      </c>
      <c r="E397">
        <f>LEN('ÚHRADOVÝ KATALOG VZP - ZP'!C401)</f>
        <v>0</v>
      </c>
      <c r="F397">
        <f>LEN('ÚHRADOVÝ KATALOG VZP - ZP'!D401)</f>
        <v>0</v>
      </c>
    </row>
    <row r="398" spans="1:6" x14ac:dyDescent="0.2">
      <c r="A398">
        <f>'ÚHRADOVÝ KATALOG VZP - ZP'!A402</f>
        <v>397</v>
      </c>
      <c r="B398" t="str">
        <f>IF(LEN('ÚHRADOVÝ KATALOG VZP - ZP'!B402)=0,"",'ÚHRADOVÝ KATALOG VZP - ZP'!B402)</f>
        <v/>
      </c>
      <c r="C398" t="str">
        <f>IF(LEN('ÚHRADOVÝ KATALOG VZP - ZP'!C402)=0,"",'ÚHRADOVÝ KATALOG VZP - ZP'!C402)</f>
        <v/>
      </c>
      <c r="D398" t="str">
        <f>IF(LEN('ÚHRADOVÝ KATALOG VZP - ZP'!D402)=0,"",'ÚHRADOVÝ KATALOG VZP - ZP'!D402)</f>
        <v/>
      </c>
      <c r="E398">
        <f>LEN('ÚHRADOVÝ KATALOG VZP - ZP'!C402)</f>
        <v>0</v>
      </c>
      <c r="F398">
        <f>LEN('ÚHRADOVÝ KATALOG VZP - ZP'!D402)</f>
        <v>0</v>
      </c>
    </row>
    <row r="399" spans="1:6" x14ac:dyDescent="0.2">
      <c r="A399">
        <f>'ÚHRADOVÝ KATALOG VZP - ZP'!A403</f>
        <v>398</v>
      </c>
      <c r="B399" t="str">
        <f>IF(LEN('ÚHRADOVÝ KATALOG VZP - ZP'!B403)=0,"",'ÚHRADOVÝ KATALOG VZP - ZP'!B403)</f>
        <v/>
      </c>
      <c r="C399" t="str">
        <f>IF(LEN('ÚHRADOVÝ KATALOG VZP - ZP'!C403)=0,"",'ÚHRADOVÝ KATALOG VZP - ZP'!C403)</f>
        <v/>
      </c>
      <c r="D399" t="str">
        <f>IF(LEN('ÚHRADOVÝ KATALOG VZP - ZP'!D403)=0,"",'ÚHRADOVÝ KATALOG VZP - ZP'!D403)</f>
        <v/>
      </c>
      <c r="E399">
        <f>LEN('ÚHRADOVÝ KATALOG VZP - ZP'!C403)</f>
        <v>0</v>
      </c>
      <c r="F399">
        <f>LEN('ÚHRADOVÝ KATALOG VZP - ZP'!D403)</f>
        <v>0</v>
      </c>
    </row>
    <row r="400" spans="1:6" x14ac:dyDescent="0.2">
      <c r="A400">
        <f>'ÚHRADOVÝ KATALOG VZP - ZP'!A404</f>
        <v>399</v>
      </c>
      <c r="B400" t="str">
        <f>IF(LEN('ÚHRADOVÝ KATALOG VZP - ZP'!B404)=0,"",'ÚHRADOVÝ KATALOG VZP - ZP'!B404)</f>
        <v/>
      </c>
      <c r="C400" t="str">
        <f>IF(LEN('ÚHRADOVÝ KATALOG VZP - ZP'!C404)=0,"",'ÚHRADOVÝ KATALOG VZP - ZP'!C404)</f>
        <v/>
      </c>
      <c r="D400" t="str">
        <f>IF(LEN('ÚHRADOVÝ KATALOG VZP - ZP'!D404)=0,"",'ÚHRADOVÝ KATALOG VZP - ZP'!D404)</f>
        <v/>
      </c>
      <c r="E400">
        <f>LEN('ÚHRADOVÝ KATALOG VZP - ZP'!C404)</f>
        <v>0</v>
      </c>
      <c r="F400">
        <f>LEN('ÚHRADOVÝ KATALOG VZP - ZP'!D404)</f>
        <v>0</v>
      </c>
    </row>
    <row r="401" spans="1:6" x14ac:dyDescent="0.2">
      <c r="A401">
        <f>'ÚHRADOVÝ KATALOG VZP - ZP'!A405</f>
        <v>400</v>
      </c>
      <c r="B401" t="str">
        <f>IF(LEN('ÚHRADOVÝ KATALOG VZP - ZP'!B405)=0,"",'ÚHRADOVÝ KATALOG VZP - ZP'!B405)</f>
        <v/>
      </c>
      <c r="C401" t="str">
        <f>IF(LEN('ÚHRADOVÝ KATALOG VZP - ZP'!C405)=0,"",'ÚHRADOVÝ KATALOG VZP - ZP'!C405)</f>
        <v/>
      </c>
      <c r="D401" t="str">
        <f>IF(LEN('ÚHRADOVÝ KATALOG VZP - ZP'!D405)=0,"",'ÚHRADOVÝ KATALOG VZP - ZP'!D405)</f>
        <v/>
      </c>
      <c r="E401">
        <f>LEN('ÚHRADOVÝ KATALOG VZP - ZP'!C405)</f>
        <v>0</v>
      </c>
      <c r="F401">
        <f>LEN('ÚHRADOVÝ KATALOG VZP - ZP'!D405)</f>
        <v>0</v>
      </c>
    </row>
    <row r="402" spans="1:6" x14ac:dyDescent="0.2">
      <c r="A402">
        <f>'ÚHRADOVÝ KATALOG VZP - ZP'!A406</f>
        <v>401</v>
      </c>
      <c r="B402" t="str">
        <f>IF(LEN('ÚHRADOVÝ KATALOG VZP - ZP'!B406)=0,"",'ÚHRADOVÝ KATALOG VZP - ZP'!B406)</f>
        <v/>
      </c>
      <c r="C402" t="str">
        <f>IF(LEN('ÚHRADOVÝ KATALOG VZP - ZP'!C406)=0,"",'ÚHRADOVÝ KATALOG VZP - ZP'!C406)</f>
        <v/>
      </c>
      <c r="D402" t="str">
        <f>IF(LEN('ÚHRADOVÝ KATALOG VZP - ZP'!D406)=0,"",'ÚHRADOVÝ KATALOG VZP - ZP'!D406)</f>
        <v/>
      </c>
      <c r="E402">
        <f>LEN('ÚHRADOVÝ KATALOG VZP - ZP'!C406)</f>
        <v>0</v>
      </c>
      <c r="F402">
        <f>LEN('ÚHRADOVÝ KATALOG VZP - ZP'!D406)</f>
        <v>0</v>
      </c>
    </row>
    <row r="403" spans="1:6" x14ac:dyDescent="0.2">
      <c r="A403">
        <f>'ÚHRADOVÝ KATALOG VZP - ZP'!A407</f>
        <v>402</v>
      </c>
      <c r="B403" t="str">
        <f>IF(LEN('ÚHRADOVÝ KATALOG VZP - ZP'!B407)=0,"",'ÚHRADOVÝ KATALOG VZP - ZP'!B407)</f>
        <v/>
      </c>
      <c r="C403" t="str">
        <f>IF(LEN('ÚHRADOVÝ KATALOG VZP - ZP'!C407)=0,"",'ÚHRADOVÝ KATALOG VZP - ZP'!C407)</f>
        <v/>
      </c>
      <c r="D403" t="str">
        <f>IF(LEN('ÚHRADOVÝ KATALOG VZP - ZP'!D407)=0,"",'ÚHRADOVÝ KATALOG VZP - ZP'!D407)</f>
        <v/>
      </c>
      <c r="E403">
        <f>LEN('ÚHRADOVÝ KATALOG VZP - ZP'!C407)</f>
        <v>0</v>
      </c>
      <c r="F403">
        <f>LEN('ÚHRADOVÝ KATALOG VZP - ZP'!D407)</f>
        <v>0</v>
      </c>
    </row>
    <row r="404" spans="1:6" x14ac:dyDescent="0.2">
      <c r="A404">
        <f>'ÚHRADOVÝ KATALOG VZP - ZP'!A408</f>
        <v>403</v>
      </c>
      <c r="B404" t="str">
        <f>IF(LEN('ÚHRADOVÝ KATALOG VZP - ZP'!B408)=0,"",'ÚHRADOVÝ KATALOG VZP - ZP'!B408)</f>
        <v/>
      </c>
      <c r="C404" t="str">
        <f>IF(LEN('ÚHRADOVÝ KATALOG VZP - ZP'!C408)=0,"",'ÚHRADOVÝ KATALOG VZP - ZP'!C408)</f>
        <v/>
      </c>
      <c r="D404" t="str">
        <f>IF(LEN('ÚHRADOVÝ KATALOG VZP - ZP'!D408)=0,"",'ÚHRADOVÝ KATALOG VZP - ZP'!D408)</f>
        <v/>
      </c>
      <c r="E404">
        <f>LEN('ÚHRADOVÝ KATALOG VZP - ZP'!C408)</f>
        <v>0</v>
      </c>
      <c r="F404">
        <f>LEN('ÚHRADOVÝ KATALOG VZP - ZP'!D408)</f>
        <v>0</v>
      </c>
    </row>
    <row r="405" spans="1:6" x14ac:dyDescent="0.2">
      <c r="A405">
        <f>'ÚHRADOVÝ KATALOG VZP - ZP'!A409</f>
        <v>404</v>
      </c>
      <c r="B405" t="str">
        <f>IF(LEN('ÚHRADOVÝ KATALOG VZP - ZP'!B409)=0,"",'ÚHRADOVÝ KATALOG VZP - ZP'!B409)</f>
        <v/>
      </c>
      <c r="C405" t="str">
        <f>IF(LEN('ÚHRADOVÝ KATALOG VZP - ZP'!C409)=0,"",'ÚHRADOVÝ KATALOG VZP - ZP'!C409)</f>
        <v/>
      </c>
      <c r="D405" t="str">
        <f>IF(LEN('ÚHRADOVÝ KATALOG VZP - ZP'!D409)=0,"",'ÚHRADOVÝ KATALOG VZP - ZP'!D409)</f>
        <v/>
      </c>
      <c r="E405">
        <f>LEN('ÚHRADOVÝ KATALOG VZP - ZP'!C409)</f>
        <v>0</v>
      </c>
      <c r="F405">
        <f>LEN('ÚHRADOVÝ KATALOG VZP - ZP'!D409)</f>
        <v>0</v>
      </c>
    </row>
    <row r="406" spans="1:6" x14ac:dyDescent="0.2">
      <c r="A406">
        <f>'ÚHRADOVÝ KATALOG VZP - ZP'!A410</f>
        <v>405</v>
      </c>
      <c r="B406" t="str">
        <f>IF(LEN('ÚHRADOVÝ KATALOG VZP - ZP'!B410)=0,"",'ÚHRADOVÝ KATALOG VZP - ZP'!B410)</f>
        <v/>
      </c>
      <c r="C406" t="str">
        <f>IF(LEN('ÚHRADOVÝ KATALOG VZP - ZP'!C410)=0,"",'ÚHRADOVÝ KATALOG VZP - ZP'!C410)</f>
        <v/>
      </c>
      <c r="D406" t="str">
        <f>IF(LEN('ÚHRADOVÝ KATALOG VZP - ZP'!D410)=0,"",'ÚHRADOVÝ KATALOG VZP - ZP'!D410)</f>
        <v/>
      </c>
      <c r="E406">
        <f>LEN('ÚHRADOVÝ KATALOG VZP - ZP'!C410)</f>
        <v>0</v>
      </c>
      <c r="F406">
        <f>LEN('ÚHRADOVÝ KATALOG VZP - ZP'!D410)</f>
        <v>0</v>
      </c>
    </row>
    <row r="407" spans="1:6" x14ac:dyDescent="0.2">
      <c r="A407">
        <f>'ÚHRADOVÝ KATALOG VZP - ZP'!A411</f>
        <v>406</v>
      </c>
      <c r="B407" t="str">
        <f>IF(LEN('ÚHRADOVÝ KATALOG VZP - ZP'!B411)=0,"",'ÚHRADOVÝ KATALOG VZP - ZP'!B411)</f>
        <v/>
      </c>
      <c r="C407" t="str">
        <f>IF(LEN('ÚHRADOVÝ KATALOG VZP - ZP'!C411)=0,"",'ÚHRADOVÝ KATALOG VZP - ZP'!C411)</f>
        <v/>
      </c>
      <c r="D407" t="str">
        <f>IF(LEN('ÚHRADOVÝ KATALOG VZP - ZP'!D411)=0,"",'ÚHRADOVÝ KATALOG VZP - ZP'!D411)</f>
        <v/>
      </c>
      <c r="E407">
        <f>LEN('ÚHRADOVÝ KATALOG VZP - ZP'!C411)</f>
        <v>0</v>
      </c>
      <c r="F407">
        <f>LEN('ÚHRADOVÝ KATALOG VZP - ZP'!D411)</f>
        <v>0</v>
      </c>
    </row>
    <row r="408" spans="1:6" x14ac:dyDescent="0.2">
      <c r="A408">
        <f>'ÚHRADOVÝ KATALOG VZP - ZP'!A412</f>
        <v>407</v>
      </c>
      <c r="B408" t="str">
        <f>IF(LEN('ÚHRADOVÝ KATALOG VZP - ZP'!B412)=0,"",'ÚHRADOVÝ KATALOG VZP - ZP'!B412)</f>
        <v/>
      </c>
      <c r="C408" t="str">
        <f>IF(LEN('ÚHRADOVÝ KATALOG VZP - ZP'!C412)=0,"",'ÚHRADOVÝ KATALOG VZP - ZP'!C412)</f>
        <v/>
      </c>
      <c r="D408" t="str">
        <f>IF(LEN('ÚHRADOVÝ KATALOG VZP - ZP'!D412)=0,"",'ÚHRADOVÝ KATALOG VZP - ZP'!D412)</f>
        <v/>
      </c>
      <c r="E408">
        <f>LEN('ÚHRADOVÝ KATALOG VZP - ZP'!C412)</f>
        <v>0</v>
      </c>
      <c r="F408">
        <f>LEN('ÚHRADOVÝ KATALOG VZP - ZP'!D412)</f>
        <v>0</v>
      </c>
    </row>
    <row r="409" spans="1:6" x14ac:dyDescent="0.2">
      <c r="A409">
        <f>'ÚHRADOVÝ KATALOG VZP - ZP'!A413</f>
        <v>408</v>
      </c>
      <c r="B409" t="str">
        <f>IF(LEN('ÚHRADOVÝ KATALOG VZP - ZP'!B413)=0,"",'ÚHRADOVÝ KATALOG VZP - ZP'!B413)</f>
        <v/>
      </c>
      <c r="C409" t="str">
        <f>IF(LEN('ÚHRADOVÝ KATALOG VZP - ZP'!C413)=0,"",'ÚHRADOVÝ KATALOG VZP - ZP'!C413)</f>
        <v/>
      </c>
      <c r="D409" t="str">
        <f>IF(LEN('ÚHRADOVÝ KATALOG VZP - ZP'!D413)=0,"",'ÚHRADOVÝ KATALOG VZP - ZP'!D413)</f>
        <v/>
      </c>
      <c r="E409">
        <f>LEN('ÚHRADOVÝ KATALOG VZP - ZP'!C413)</f>
        <v>0</v>
      </c>
      <c r="F409">
        <f>LEN('ÚHRADOVÝ KATALOG VZP - ZP'!D413)</f>
        <v>0</v>
      </c>
    </row>
    <row r="410" spans="1:6" x14ac:dyDescent="0.2">
      <c r="A410">
        <f>'ÚHRADOVÝ KATALOG VZP - ZP'!A414</f>
        <v>409</v>
      </c>
      <c r="B410" t="str">
        <f>IF(LEN('ÚHRADOVÝ KATALOG VZP - ZP'!B414)=0,"",'ÚHRADOVÝ KATALOG VZP - ZP'!B414)</f>
        <v/>
      </c>
      <c r="C410" t="str">
        <f>IF(LEN('ÚHRADOVÝ KATALOG VZP - ZP'!C414)=0,"",'ÚHRADOVÝ KATALOG VZP - ZP'!C414)</f>
        <v/>
      </c>
      <c r="D410" t="str">
        <f>IF(LEN('ÚHRADOVÝ KATALOG VZP - ZP'!D414)=0,"",'ÚHRADOVÝ KATALOG VZP - ZP'!D414)</f>
        <v/>
      </c>
      <c r="E410">
        <f>LEN('ÚHRADOVÝ KATALOG VZP - ZP'!C414)</f>
        <v>0</v>
      </c>
      <c r="F410">
        <f>LEN('ÚHRADOVÝ KATALOG VZP - ZP'!D414)</f>
        <v>0</v>
      </c>
    </row>
    <row r="411" spans="1:6" x14ac:dyDescent="0.2">
      <c r="A411">
        <f>'ÚHRADOVÝ KATALOG VZP - ZP'!A415</f>
        <v>410</v>
      </c>
      <c r="B411" t="str">
        <f>IF(LEN('ÚHRADOVÝ KATALOG VZP - ZP'!B415)=0,"",'ÚHRADOVÝ KATALOG VZP - ZP'!B415)</f>
        <v/>
      </c>
      <c r="C411" t="str">
        <f>IF(LEN('ÚHRADOVÝ KATALOG VZP - ZP'!C415)=0,"",'ÚHRADOVÝ KATALOG VZP - ZP'!C415)</f>
        <v/>
      </c>
      <c r="D411" t="str">
        <f>IF(LEN('ÚHRADOVÝ KATALOG VZP - ZP'!D415)=0,"",'ÚHRADOVÝ KATALOG VZP - ZP'!D415)</f>
        <v/>
      </c>
      <c r="E411">
        <f>LEN('ÚHRADOVÝ KATALOG VZP - ZP'!C415)</f>
        <v>0</v>
      </c>
      <c r="F411">
        <f>LEN('ÚHRADOVÝ KATALOG VZP - ZP'!D415)</f>
        <v>0</v>
      </c>
    </row>
    <row r="412" spans="1:6" x14ac:dyDescent="0.2">
      <c r="A412">
        <f>'ÚHRADOVÝ KATALOG VZP - ZP'!A416</f>
        <v>411</v>
      </c>
      <c r="B412" t="str">
        <f>IF(LEN('ÚHRADOVÝ KATALOG VZP - ZP'!B416)=0,"",'ÚHRADOVÝ KATALOG VZP - ZP'!B416)</f>
        <v/>
      </c>
      <c r="C412" t="str">
        <f>IF(LEN('ÚHRADOVÝ KATALOG VZP - ZP'!C416)=0,"",'ÚHRADOVÝ KATALOG VZP - ZP'!C416)</f>
        <v/>
      </c>
      <c r="D412" t="str">
        <f>IF(LEN('ÚHRADOVÝ KATALOG VZP - ZP'!D416)=0,"",'ÚHRADOVÝ KATALOG VZP - ZP'!D416)</f>
        <v/>
      </c>
      <c r="E412">
        <f>LEN('ÚHRADOVÝ KATALOG VZP - ZP'!C416)</f>
        <v>0</v>
      </c>
      <c r="F412">
        <f>LEN('ÚHRADOVÝ KATALOG VZP - ZP'!D416)</f>
        <v>0</v>
      </c>
    </row>
    <row r="413" spans="1:6" x14ac:dyDescent="0.2">
      <c r="A413">
        <f>'ÚHRADOVÝ KATALOG VZP - ZP'!A417</f>
        <v>412</v>
      </c>
      <c r="B413" t="str">
        <f>IF(LEN('ÚHRADOVÝ KATALOG VZP - ZP'!B417)=0,"",'ÚHRADOVÝ KATALOG VZP - ZP'!B417)</f>
        <v/>
      </c>
      <c r="C413" t="str">
        <f>IF(LEN('ÚHRADOVÝ KATALOG VZP - ZP'!C417)=0,"",'ÚHRADOVÝ KATALOG VZP - ZP'!C417)</f>
        <v/>
      </c>
      <c r="D413" t="str">
        <f>IF(LEN('ÚHRADOVÝ KATALOG VZP - ZP'!D417)=0,"",'ÚHRADOVÝ KATALOG VZP - ZP'!D417)</f>
        <v/>
      </c>
      <c r="E413">
        <f>LEN('ÚHRADOVÝ KATALOG VZP - ZP'!C417)</f>
        <v>0</v>
      </c>
      <c r="F413">
        <f>LEN('ÚHRADOVÝ KATALOG VZP - ZP'!D417)</f>
        <v>0</v>
      </c>
    </row>
    <row r="414" spans="1:6" x14ac:dyDescent="0.2">
      <c r="A414">
        <f>'ÚHRADOVÝ KATALOG VZP - ZP'!A418</f>
        <v>413</v>
      </c>
      <c r="B414" t="str">
        <f>IF(LEN('ÚHRADOVÝ KATALOG VZP - ZP'!B418)=0,"",'ÚHRADOVÝ KATALOG VZP - ZP'!B418)</f>
        <v/>
      </c>
      <c r="C414" t="str">
        <f>IF(LEN('ÚHRADOVÝ KATALOG VZP - ZP'!C418)=0,"",'ÚHRADOVÝ KATALOG VZP - ZP'!C418)</f>
        <v/>
      </c>
      <c r="D414" t="str">
        <f>IF(LEN('ÚHRADOVÝ KATALOG VZP - ZP'!D418)=0,"",'ÚHRADOVÝ KATALOG VZP - ZP'!D418)</f>
        <v/>
      </c>
      <c r="E414">
        <f>LEN('ÚHRADOVÝ KATALOG VZP - ZP'!C418)</f>
        <v>0</v>
      </c>
      <c r="F414">
        <f>LEN('ÚHRADOVÝ KATALOG VZP - ZP'!D418)</f>
        <v>0</v>
      </c>
    </row>
    <row r="415" spans="1:6" x14ac:dyDescent="0.2">
      <c r="A415">
        <f>'ÚHRADOVÝ KATALOG VZP - ZP'!A419</f>
        <v>414</v>
      </c>
      <c r="B415" t="str">
        <f>IF(LEN('ÚHRADOVÝ KATALOG VZP - ZP'!B419)=0,"",'ÚHRADOVÝ KATALOG VZP - ZP'!B419)</f>
        <v/>
      </c>
      <c r="C415" t="str">
        <f>IF(LEN('ÚHRADOVÝ KATALOG VZP - ZP'!C419)=0,"",'ÚHRADOVÝ KATALOG VZP - ZP'!C419)</f>
        <v/>
      </c>
      <c r="D415" t="str">
        <f>IF(LEN('ÚHRADOVÝ KATALOG VZP - ZP'!D419)=0,"",'ÚHRADOVÝ KATALOG VZP - ZP'!D419)</f>
        <v/>
      </c>
      <c r="E415">
        <f>LEN('ÚHRADOVÝ KATALOG VZP - ZP'!C419)</f>
        <v>0</v>
      </c>
      <c r="F415">
        <f>LEN('ÚHRADOVÝ KATALOG VZP - ZP'!D419)</f>
        <v>0</v>
      </c>
    </row>
    <row r="416" spans="1:6" x14ac:dyDescent="0.2">
      <c r="A416">
        <f>'ÚHRADOVÝ KATALOG VZP - ZP'!A420</f>
        <v>415</v>
      </c>
      <c r="B416" t="str">
        <f>IF(LEN('ÚHRADOVÝ KATALOG VZP - ZP'!B420)=0,"",'ÚHRADOVÝ KATALOG VZP - ZP'!B420)</f>
        <v/>
      </c>
      <c r="C416" t="str">
        <f>IF(LEN('ÚHRADOVÝ KATALOG VZP - ZP'!C420)=0,"",'ÚHRADOVÝ KATALOG VZP - ZP'!C420)</f>
        <v/>
      </c>
      <c r="D416" t="str">
        <f>IF(LEN('ÚHRADOVÝ KATALOG VZP - ZP'!D420)=0,"",'ÚHRADOVÝ KATALOG VZP - ZP'!D420)</f>
        <v/>
      </c>
      <c r="E416">
        <f>LEN('ÚHRADOVÝ KATALOG VZP - ZP'!C420)</f>
        <v>0</v>
      </c>
      <c r="F416">
        <f>LEN('ÚHRADOVÝ KATALOG VZP - ZP'!D420)</f>
        <v>0</v>
      </c>
    </row>
    <row r="417" spans="1:6" x14ac:dyDescent="0.2">
      <c r="A417">
        <f>'ÚHRADOVÝ KATALOG VZP - ZP'!A421</f>
        <v>416</v>
      </c>
      <c r="B417" t="str">
        <f>IF(LEN('ÚHRADOVÝ KATALOG VZP - ZP'!B421)=0,"",'ÚHRADOVÝ KATALOG VZP - ZP'!B421)</f>
        <v/>
      </c>
      <c r="C417" t="str">
        <f>IF(LEN('ÚHRADOVÝ KATALOG VZP - ZP'!C421)=0,"",'ÚHRADOVÝ KATALOG VZP - ZP'!C421)</f>
        <v/>
      </c>
      <c r="D417" t="str">
        <f>IF(LEN('ÚHRADOVÝ KATALOG VZP - ZP'!D421)=0,"",'ÚHRADOVÝ KATALOG VZP - ZP'!D421)</f>
        <v/>
      </c>
      <c r="E417">
        <f>LEN('ÚHRADOVÝ KATALOG VZP - ZP'!C421)</f>
        <v>0</v>
      </c>
      <c r="F417">
        <f>LEN('ÚHRADOVÝ KATALOG VZP - ZP'!D421)</f>
        <v>0</v>
      </c>
    </row>
    <row r="418" spans="1:6" x14ac:dyDescent="0.2">
      <c r="A418">
        <f>'ÚHRADOVÝ KATALOG VZP - ZP'!A422</f>
        <v>417</v>
      </c>
      <c r="B418" t="str">
        <f>IF(LEN('ÚHRADOVÝ KATALOG VZP - ZP'!B422)=0,"",'ÚHRADOVÝ KATALOG VZP - ZP'!B422)</f>
        <v/>
      </c>
      <c r="C418" t="str">
        <f>IF(LEN('ÚHRADOVÝ KATALOG VZP - ZP'!C422)=0,"",'ÚHRADOVÝ KATALOG VZP - ZP'!C422)</f>
        <v/>
      </c>
      <c r="D418" t="str">
        <f>IF(LEN('ÚHRADOVÝ KATALOG VZP - ZP'!D422)=0,"",'ÚHRADOVÝ KATALOG VZP - ZP'!D422)</f>
        <v/>
      </c>
      <c r="E418">
        <f>LEN('ÚHRADOVÝ KATALOG VZP - ZP'!C422)</f>
        <v>0</v>
      </c>
      <c r="F418">
        <f>LEN('ÚHRADOVÝ KATALOG VZP - ZP'!D422)</f>
        <v>0</v>
      </c>
    </row>
    <row r="419" spans="1:6" x14ac:dyDescent="0.2">
      <c r="A419">
        <f>'ÚHRADOVÝ KATALOG VZP - ZP'!A423</f>
        <v>418</v>
      </c>
      <c r="B419" t="str">
        <f>IF(LEN('ÚHRADOVÝ KATALOG VZP - ZP'!B423)=0,"",'ÚHRADOVÝ KATALOG VZP - ZP'!B423)</f>
        <v/>
      </c>
      <c r="C419" t="str">
        <f>IF(LEN('ÚHRADOVÝ KATALOG VZP - ZP'!C423)=0,"",'ÚHRADOVÝ KATALOG VZP - ZP'!C423)</f>
        <v/>
      </c>
      <c r="D419" t="str">
        <f>IF(LEN('ÚHRADOVÝ KATALOG VZP - ZP'!D423)=0,"",'ÚHRADOVÝ KATALOG VZP - ZP'!D423)</f>
        <v/>
      </c>
      <c r="E419">
        <f>LEN('ÚHRADOVÝ KATALOG VZP - ZP'!C423)</f>
        <v>0</v>
      </c>
      <c r="F419">
        <f>LEN('ÚHRADOVÝ KATALOG VZP - ZP'!D423)</f>
        <v>0</v>
      </c>
    </row>
    <row r="420" spans="1:6" x14ac:dyDescent="0.2">
      <c r="A420">
        <f>'ÚHRADOVÝ KATALOG VZP - ZP'!A424</f>
        <v>419</v>
      </c>
      <c r="B420" t="str">
        <f>IF(LEN('ÚHRADOVÝ KATALOG VZP - ZP'!B424)=0,"",'ÚHRADOVÝ KATALOG VZP - ZP'!B424)</f>
        <v/>
      </c>
      <c r="C420" t="str">
        <f>IF(LEN('ÚHRADOVÝ KATALOG VZP - ZP'!C424)=0,"",'ÚHRADOVÝ KATALOG VZP - ZP'!C424)</f>
        <v/>
      </c>
      <c r="D420" t="str">
        <f>IF(LEN('ÚHRADOVÝ KATALOG VZP - ZP'!D424)=0,"",'ÚHRADOVÝ KATALOG VZP - ZP'!D424)</f>
        <v/>
      </c>
      <c r="E420">
        <f>LEN('ÚHRADOVÝ KATALOG VZP - ZP'!C424)</f>
        <v>0</v>
      </c>
      <c r="F420">
        <f>LEN('ÚHRADOVÝ KATALOG VZP - ZP'!D424)</f>
        <v>0</v>
      </c>
    </row>
    <row r="421" spans="1:6" x14ac:dyDescent="0.2">
      <c r="A421">
        <f>'ÚHRADOVÝ KATALOG VZP - ZP'!A425</f>
        <v>420</v>
      </c>
      <c r="B421" t="str">
        <f>IF(LEN('ÚHRADOVÝ KATALOG VZP - ZP'!B425)=0,"",'ÚHRADOVÝ KATALOG VZP - ZP'!B425)</f>
        <v/>
      </c>
      <c r="C421" t="str">
        <f>IF(LEN('ÚHRADOVÝ KATALOG VZP - ZP'!C425)=0,"",'ÚHRADOVÝ KATALOG VZP - ZP'!C425)</f>
        <v/>
      </c>
      <c r="D421" t="str">
        <f>IF(LEN('ÚHRADOVÝ KATALOG VZP - ZP'!D425)=0,"",'ÚHRADOVÝ KATALOG VZP - ZP'!D425)</f>
        <v/>
      </c>
      <c r="E421">
        <f>LEN('ÚHRADOVÝ KATALOG VZP - ZP'!C425)</f>
        <v>0</v>
      </c>
      <c r="F421">
        <f>LEN('ÚHRADOVÝ KATALOG VZP - ZP'!D425)</f>
        <v>0</v>
      </c>
    </row>
    <row r="422" spans="1:6" x14ac:dyDescent="0.2">
      <c r="A422">
        <f>'ÚHRADOVÝ KATALOG VZP - ZP'!A426</f>
        <v>421</v>
      </c>
      <c r="B422" t="str">
        <f>IF(LEN('ÚHRADOVÝ KATALOG VZP - ZP'!B426)=0,"",'ÚHRADOVÝ KATALOG VZP - ZP'!B426)</f>
        <v/>
      </c>
      <c r="C422" t="str">
        <f>IF(LEN('ÚHRADOVÝ KATALOG VZP - ZP'!C426)=0,"",'ÚHRADOVÝ KATALOG VZP - ZP'!C426)</f>
        <v/>
      </c>
      <c r="D422" t="str">
        <f>IF(LEN('ÚHRADOVÝ KATALOG VZP - ZP'!D426)=0,"",'ÚHRADOVÝ KATALOG VZP - ZP'!D426)</f>
        <v/>
      </c>
      <c r="E422">
        <f>LEN('ÚHRADOVÝ KATALOG VZP - ZP'!C426)</f>
        <v>0</v>
      </c>
      <c r="F422">
        <f>LEN('ÚHRADOVÝ KATALOG VZP - ZP'!D426)</f>
        <v>0</v>
      </c>
    </row>
    <row r="423" spans="1:6" x14ac:dyDescent="0.2">
      <c r="A423">
        <f>'ÚHRADOVÝ KATALOG VZP - ZP'!A427</f>
        <v>422</v>
      </c>
      <c r="B423" t="str">
        <f>IF(LEN('ÚHRADOVÝ KATALOG VZP - ZP'!B427)=0,"",'ÚHRADOVÝ KATALOG VZP - ZP'!B427)</f>
        <v/>
      </c>
      <c r="C423" t="str">
        <f>IF(LEN('ÚHRADOVÝ KATALOG VZP - ZP'!C427)=0,"",'ÚHRADOVÝ KATALOG VZP - ZP'!C427)</f>
        <v/>
      </c>
      <c r="D423" t="str">
        <f>IF(LEN('ÚHRADOVÝ KATALOG VZP - ZP'!D427)=0,"",'ÚHRADOVÝ KATALOG VZP - ZP'!D427)</f>
        <v/>
      </c>
      <c r="E423">
        <f>LEN('ÚHRADOVÝ KATALOG VZP - ZP'!C427)</f>
        <v>0</v>
      </c>
      <c r="F423">
        <f>LEN('ÚHRADOVÝ KATALOG VZP - ZP'!D427)</f>
        <v>0</v>
      </c>
    </row>
    <row r="424" spans="1:6" x14ac:dyDescent="0.2">
      <c r="A424">
        <f>'ÚHRADOVÝ KATALOG VZP - ZP'!A428</f>
        <v>423</v>
      </c>
      <c r="B424" t="str">
        <f>IF(LEN('ÚHRADOVÝ KATALOG VZP - ZP'!B428)=0,"",'ÚHRADOVÝ KATALOG VZP - ZP'!B428)</f>
        <v/>
      </c>
      <c r="C424" t="str">
        <f>IF(LEN('ÚHRADOVÝ KATALOG VZP - ZP'!C428)=0,"",'ÚHRADOVÝ KATALOG VZP - ZP'!C428)</f>
        <v/>
      </c>
      <c r="D424" t="str">
        <f>IF(LEN('ÚHRADOVÝ KATALOG VZP - ZP'!D428)=0,"",'ÚHRADOVÝ KATALOG VZP - ZP'!D428)</f>
        <v/>
      </c>
      <c r="E424">
        <f>LEN('ÚHRADOVÝ KATALOG VZP - ZP'!C428)</f>
        <v>0</v>
      </c>
      <c r="F424">
        <f>LEN('ÚHRADOVÝ KATALOG VZP - ZP'!D428)</f>
        <v>0</v>
      </c>
    </row>
    <row r="425" spans="1:6" x14ac:dyDescent="0.2">
      <c r="A425">
        <f>'ÚHRADOVÝ KATALOG VZP - ZP'!A429</f>
        <v>424</v>
      </c>
      <c r="B425" t="str">
        <f>IF(LEN('ÚHRADOVÝ KATALOG VZP - ZP'!B429)=0,"",'ÚHRADOVÝ KATALOG VZP - ZP'!B429)</f>
        <v/>
      </c>
      <c r="C425" t="str">
        <f>IF(LEN('ÚHRADOVÝ KATALOG VZP - ZP'!C429)=0,"",'ÚHRADOVÝ KATALOG VZP - ZP'!C429)</f>
        <v/>
      </c>
      <c r="D425" t="str">
        <f>IF(LEN('ÚHRADOVÝ KATALOG VZP - ZP'!D429)=0,"",'ÚHRADOVÝ KATALOG VZP - ZP'!D429)</f>
        <v/>
      </c>
      <c r="E425">
        <f>LEN('ÚHRADOVÝ KATALOG VZP - ZP'!C429)</f>
        <v>0</v>
      </c>
      <c r="F425">
        <f>LEN('ÚHRADOVÝ KATALOG VZP - ZP'!D429)</f>
        <v>0</v>
      </c>
    </row>
    <row r="426" spans="1:6" x14ac:dyDescent="0.2">
      <c r="A426">
        <f>'ÚHRADOVÝ KATALOG VZP - ZP'!A430</f>
        <v>425</v>
      </c>
      <c r="B426" t="str">
        <f>IF(LEN('ÚHRADOVÝ KATALOG VZP - ZP'!B430)=0,"",'ÚHRADOVÝ KATALOG VZP - ZP'!B430)</f>
        <v/>
      </c>
      <c r="C426" t="str">
        <f>IF(LEN('ÚHRADOVÝ KATALOG VZP - ZP'!C430)=0,"",'ÚHRADOVÝ KATALOG VZP - ZP'!C430)</f>
        <v/>
      </c>
      <c r="D426" t="str">
        <f>IF(LEN('ÚHRADOVÝ KATALOG VZP - ZP'!D430)=0,"",'ÚHRADOVÝ KATALOG VZP - ZP'!D430)</f>
        <v/>
      </c>
      <c r="E426">
        <f>LEN('ÚHRADOVÝ KATALOG VZP - ZP'!C430)</f>
        <v>0</v>
      </c>
      <c r="F426">
        <f>LEN('ÚHRADOVÝ KATALOG VZP - ZP'!D430)</f>
        <v>0</v>
      </c>
    </row>
    <row r="427" spans="1:6" x14ac:dyDescent="0.2">
      <c r="A427">
        <f>'ÚHRADOVÝ KATALOG VZP - ZP'!A431</f>
        <v>426</v>
      </c>
      <c r="B427" t="str">
        <f>IF(LEN('ÚHRADOVÝ KATALOG VZP - ZP'!B431)=0,"",'ÚHRADOVÝ KATALOG VZP - ZP'!B431)</f>
        <v/>
      </c>
      <c r="C427" t="str">
        <f>IF(LEN('ÚHRADOVÝ KATALOG VZP - ZP'!C431)=0,"",'ÚHRADOVÝ KATALOG VZP - ZP'!C431)</f>
        <v/>
      </c>
      <c r="D427" t="str">
        <f>IF(LEN('ÚHRADOVÝ KATALOG VZP - ZP'!D431)=0,"",'ÚHRADOVÝ KATALOG VZP - ZP'!D431)</f>
        <v/>
      </c>
      <c r="E427">
        <f>LEN('ÚHRADOVÝ KATALOG VZP - ZP'!C431)</f>
        <v>0</v>
      </c>
      <c r="F427">
        <f>LEN('ÚHRADOVÝ KATALOG VZP - ZP'!D431)</f>
        <v>0</v>
      </c>
    </row>
    <row r="428" spans="1:6" x14ac:dyDescent="0.2">
      <c r="A428">
        <f>'ÚHRADOVÝ KATALOG VZP - ZP'!A432</f>
        <v>427</v>
      </c>
      <c r="B428" t="str">
        <f>IF(LEN('ÚHRADOVÝ KATALOG VZP - ZP'!B432)=0,"",'ÚHRADOVÝ KATALOG VZP - ZP'!B432)</f>
        <v/>
      </c>
      <c r="C428" t="str">
        <f>IF(LEN('ÚHRADOVÝ KATALOG VZP - ZP'!C432)=0,"",'ÚHRADOVÝ KATALOG VZP - ZP'!C432)</f>
        <v/>
      </c>
      <c r="D428" t="str">
        <f>IF(LEN('ÚHRADOVÝ KATALOG VZP - ZP'!D432)=0,"",'ÚHRADOVÝ KATALOG VZP - ZP'!D432)</f>
        <v/>
      </c>
      <c r="E428">
        <f>LEN('ÚHRADOVÝ KATALOG VZP - ZP'!C432)</f>
        <v>0</v>
      </c>
      <c r="F428">
        <f>LEN('ÚHRADOVÝ KATALOG VZP - ZP'!D432)</f>
        <v>0</v>
      </c>
    </row>
    <row r="429" spans="1:6" x14ac:dyDescent="0.2">
      <c r="A429">
        <f>'ÚHRADOVÝ KATALOG VZP - ZP'!A433</f>
        <v>428</v>
      </c>
      <c r="B429" t="str">
        <f>IF(LEN('ÚHRADOVÝ KATALOG VZP - ZP'!B433)=0,"",'ÚHRADOVÝ KATALOG VZP - ZP'!B433)</f>
        <v/>
      </c>
      <c r="C429" t="str">
        <f>IF(LEN('ÚHRADOVÝ KATALOG VZP - ZP'!C433)=0,"",'ÚHRADOVÝ KATALOG VZP - ZP'!C433)</f>
        <v/>
      </c>
      <c r="D429" t="str">
        <f>IF(LEN('ÚHRADOVÝ KATALOG VZP - ZP'!D433)=0,"",'ÚHRADOVÝ KATALOG VZP - ZP'!D433)</f>
        <v/>
      </c>
      <c r="E429">
        <f>LEN('ÚHRADOVÝ KATALOG VZP - ZP'!C433)</f>
        <v>0</v>
      </c>
      <c r="F429">
        <f>LEN('ÚHRADOVÝ KATALOG VZP - ZP'!D433)</f>
        <v>0</v>
      </c>
    </row>
    <row r="430" spans="1:6" x14ac:dyDescent="0.2">
      <c r="A430">
        <f>'ÚHRADOVÝ KATALOG VZP - ZP'!A434</f>
        <v>429</v>
      </c>
      <c r="B430" t="str">
        <f>IF(LEN('ÚHRADOVÝ KATALOG VZP - ZP'!B434)=0,"",'ÚHRADOVÝ KATALOG VZP - ZP'!B434)</f>
        <v/>
      </c>
      <c r="C430" t="str">
        <f>IF(LEN('ÚHRADOVÝ KATALOG VZP - ZP'!C434)=0,"",'ÚHRADOVÝ KATALOG VZP - ZP'!C434)</f>
        <v/>
      </c>
      <c r="D430" t="str">
        <f>IF(LEN('ÚHRADOVÝ KATALOG VZP - ZP'!D434)=0,"",'ÚHRADOVÝ KATALOG VZP - ZP'!D434)</f>
        <v/>
      </c>
      <c r="E430">
        <f>LEN('ÚHRADOVÝ KATALOG VZP - ZP'!C434)</f>
        <v>0</v>
      </c>
      <c r="F430">
        <f>LEN('ÚHRADOVÝ KATALOG VZP - ZP'!D434)</f>
        <v>0</v>
      </c>
    </row>
    <row r="431" spans="1:6" x14ac:dyDescent="0.2">
      <c r="A431">
        <f>'ÚHRADOVÝ KATALOG VZP - ZP'!A435</f>
        <v>430</v>
      </c>
      <c r="B431" t="str">
        <f>IF(LEN('ÚHRADOVÝ KATALOG VZP - ZP'!B435)=0,"",'ÚHRADOVÝ KATALOG VZP - ZP'!B435)</f>
        <v/>
      </c>
      <c r="C431" t="str">
        <f>IF(LEN('ÚHRADOVÝ KATALOG VZP - ZP'!C435)=0,"",'ÚHRADOVÝ KATALOG VZP - ZP'!C435)</f>
        <v/>
      </c>
      <c r="D431" t="str">
        <f>IF(LEN('ÚHRADOVÝ KATALOG VZP - ZP'!D435)=0,"",'ÚHRADOVÝ KATALOG VZP - ZP'!D435)</f>
        <v/>
      </c>
      <c r="E431">
        <f>LEN('ÚHRADOVÝ KATALOG VZP - ZP'!C435)</f>
        <v>0</v>
      </c>
      <c r="F431">
        <f>LEN('ÚHRADOVÝ KATALOG VZP - ZP'!D435)</f>
        <v>0</v>
      </c>
    </row>
    <row r="432" spans="1:6" x14ac:dyDescent="0.2">
      <c r="A432">
        <f>'ÚHRADOVÝ KATALOG VZP - ZP'!A436</f>
        <v>431</v>
      </c>
      <c r="B432" t="str">
        <f>IF(LEN('ÚHRADOVÝ KATALOG VZP - ZP'!B436)=0,"",'ÚHRADOVÝ KATALOG VZP - ZP'!B436)</f>
        <v/>
      </c>
      <c r="C432" t="str">
        <f>IF(LEN('ÚHRADOVÝ KATALOG VZP - ZP'!C436)=0,"",'ÚHRADOVÝ KATALOG VZP - ZP'!C436)</f>
        <v/>
      </c>
      <c r="D432" t="str">
        <f>IF(LEN('ÚHRADOVÝ KATALOG VZP - ZP'!D436)=0,"",'ÚHRADOVÝ KATALOG VZP - ZP'!D436)</f>
        <v/>
      </c>
      <c r="E432">
        <f>LEN('ÚHRADOVÝ KATALOG VZP - ZP'!C436)</f>
        <v>0</v>
      </c>
      <c r="F432">
        <f>LEN('ÚHRADOVÝ KATALOG VZP - ZP'!D436)</f>
        <v>0</v>
      </c>
    </row>
    <row r="433" spans="1:6" x14ac:dyDescent="0.2">
      <c r="A433">
        <f>'ÚHRADOVÝ KATALOG VZP - ZP'!A437</f>
        <v>432</v>
      </c>
      <c r="B433" t="str">
        <f>IF(LEN('ÚHRADOVÝ KATALOG VZP - ZP'!B437)=0,"",'ÚHRADOVÝ KATALOG VZP - ZP'!B437)</f>
        <v/>
      </c>
      <c r="C433" t="str">
        <f>IF(LEN('ÚHRADOVÝ KATALOG VZP - ZP'!C437)=0,"",'ÚHRADOVÝ KATALOG VZP - ZP'!C437)</f>
        <v/>
      </c>
      <c r="D433" t="str">
        <f>IF(LEN('ÚHRADOVÝ KATALOG VZP - ZP'!D437)=0,"",'ÚHRADOVÝ KATALOG VZP - ZP'!D437)</f>
        <v/>
      </c>
      <c r="E433">
        <f>LEN('ÚHRADOVÝ KATALOG VZP - ZP'!C437)</f>
        <v>0</v>
      </c>
      <c r="F433">
        <f>LEN('ÚHRADOVÝ KATALOG VZP - ZP'!D437)</f>
        <v>0</v>
      </c>
    </row>
    <row r="434" spans="1:6" x14ac:dyDescent="0.2">
      <c r="A434">
        <f>'ÚHRADOVÝ KATALOG VZP - ZP'!A438</f>
        <v>433</v>
      </c>
      <c r="B434" t="str">
        <f>IF(LEN('ÚHRADOVÝ KATALOG VZP - ZP'!B438)=0,"",'ÚHRADOVÝ KATALOG VZP - ZP'!B438)</f>
        <v/>
      </c>
      <c r="C434" t="str">
        <f>IF(LEN('ÚHRADOVÝ KATALOG VZP - ZP'!C438)=0,"",'ÚHRADOVÝ KATALOG VZP - ZP'!C438)</f>
        <v/>
      </c>
      <c r="D434" t="str">
        <f>IF(LEN('ÚHRADOVÝ KATALOG VZP - ZP'!D438)=0,"",'ÚHRADOVÝ KATALOG VZP - ZP'!D438)</f>
        <v/>
      </c>
      <c r="E434">
        <f>LEN('ÚHRADOVÝ KATALOG VZP - ZP'!C438)</f>
        <v>0</v>
      </c>
      <c r="F434">
        <f>LEN('ÚHRADOVÝ KATALOG VZP - ZP'!D438)</f>
        <v>0</v>
      </c>
    </row>
    <row r="435" spans="1:6" x14ac:dyDescent="0.2">
      <c r="A435">
        <f>'ÚHRADOVÝ KATALOG VZP - ZP'!A439</f>
        <v>434</v>
      </c>
      <c r="B435" t="str">
        <f>IF(LEN('ÚHRADOVÝ KATALOG VZP - ZP'!B439)=0,"",'ÚHRADOVÝ KATALOG VZP - ZP'!B439)</f>
        <v/>
      </c>
      <c r="C435" t="str">
        <f>IF(LEN('ÚHRADOVÝ KATALOG VZP - ZP'!C439)=0,"",'ÚHRADOVÝ KATALOG VZP - ZP'!C439)</f>
        <v/>
      </c>
      <c r="D435" t="str">
        <f>IF(LEN('ÚHRADOVÝ KATALOG VZP - ZP'!D439)=0,"",'ÚHRADOVÝ KATALOG VZP - ZP'!D439)</f>
        <v/>
      </c>
      <c r="E435">
        <f>LEN('ÚHRADOVÝ KATALOG VZP - ZP'!C439)</f>
        <v>0</v>
      </c>
      <c r="F435">
        <f>LEN('ÚHRADOVÝ KATALOG VZP - ZP'!D439)</f>
        <v>0</v>
      </c>
    </row>
    <row r="436" spans="1:6" x14ac:dyDescent="0.2">
      <c r="A436">
        <f>'ÚHRADOVÝ KATALOG VZP - ZP'!A440</f>
        <v>435</v>
      </c>
      <c r="B436" t="str">
        <f>IF(LEN('ÚHRADOVÝ KATALOG VZP - ZP'!B440)=0,"",'ÚHRADOVÝ KATALOG VZP - ZP'!B440)</f>
        <v/>
      </c>
      <c r="C436" t="str">
        <f>IF(LEN('ÚHRADOVÝ KATALOG VZP - ZP'!C440)=0,"",'ÚHRADOVÝ KATALOG VZP - ZP'!C440)</f>
        <v/>
      </c>
      <c r="D436" t="str">
        <f>IF(LEN('ÚHRADOVÝ KATALOG VZP - ZP'!D440)=0,"",'ÚHRADOVÝ KATALOG VZP - ZP'!D440)</f>
        <v/>
      </c>
      <c r="E436">
        <f>LEN('ÚHRADOVÝ KATALOG VZP - ZP'!C440)</f>
        <v>0</v>
      </c>
      <c r="F436">
        <f>LEN('ÚHRADOVÝ KATALOG VZP - ZP'!D440)</f>
        <v>0</v>
      </c>
    </row>
    <row r="437" spans="1:6" x14ac:dyDescent="0.2">
      <c r="A437">
        <f>'ÚHRADOVÝ KATALOG VZP - ZP'!A441</f>
        <v>436</v>
      </c>
      <c r="B437" t="str">
        <f>IF(LEN('ÚHRADOVÝ KATALOG VZP - ZP'!B441)=0,"",'ÚHRADOVÝ KATALOG VZP - ZP'!B441)</f>
        <v/>
      </c>
      <c r="C437" t="str">
        <f>IF(LEN('ÚHRADOVÝ KATALOG VZP - ZP'!C441)=0,"",'ÚHRADOVÝ KATALOG VZP - ZP'!C441)</f>
        <v/>
      </c>
      <c r="D437" t="str">
        <f>IF(LEN('ÚHRADOVÝ KATALOG VZP - ZP'!D441)=0,"",'ÚHRADOVÝ KATALOG VZP - ZP'!D441)</f>
        <v/>
      </c>
      <c r="E437">
        <f>LEN('ÚHRADOVÝ KATALOG VZP - ZP'!C441)</f>
        <v>0</v>
      </c>
      <c r="F437">
        <f>LEN('ÚHRADOVÝ KATALOG VZP - ZP'!D441)</f>
        <v>0</v>
      </c>
    </row>
    <row r="438" spans="1:6" x14ac:dyDescent="0.2">
      <c r="A438">
        <f>'ÚHRADOVÝ KATALOG VZP - ZP'!A442</f>
        <v>437</v>
      </c>
      <c r="B438" t="str">
        <f>IF(LEN('ÚHRADOVÝ KATALOG VZP - ZP'!B442)=0,"",'ÚHRADOVÝ KATALOG VZP - ZP'!B442)</f>
        <v/>
      </c>
      <c r="C438" t="str">
        <f>IF(LEN('ÚHRADOVÝ KATALOG VZP - ZP'!C442)=0,"",'ÚHRADOVÝ KATALOG VZP - ZP'!C442)</f>
        <v/>
      </c>
      <c r="D438" t="str">
        <f>IF(LEN('ÚHRADOVÝ KATALOG VZP - ZP'!D442)=0,"",'ÚHRADOVÝ KATALOG VZP - ZP'!D442)</f>
        <v/>
      </c>
      <c r="E438">
        <f>LEN('ÚHRADOVÝ KATALOG VZP - ZP'!C442)</f>
        <v>0</v>
      </c>
      <c r="F438">
        <f>LEN('ÚHRADOVÝ KATALOG VZP - ZP'!D442)</f>
        <v>0</v>
      </c>
    </row>
    <row r="439" spans="1:6" x14ac:dyDescent="0.2">
      <c r="A439">
        <f>'ÚHRADOVÝ KATALOG VZP - ZP'!A443</f>
        <v>438</v>
      </c>
      <c r="B439" t="str">
        <f>IF(LEN('ÚHRADOVÝ KATALOG VZP - ZP'!B443)=0,"",'ÚHRADOVÝ KATALOG VZP - ZP'!B443)</f>
        <v/>
      </c>
      <c r="C439" t="str">
        <f>IF(LEN('ÚHRADOVÝ KATALOG VZP - ZP'!C443)=0,"",'ÚHRADOVÝ KATALOG VZP - ZP'!C443)</f>
        <v/>
      </c>
      <c r="D439" t="str">
        <f>IF(LEN('ÚHRADOVÝ KATALOG VZP - ZP'!D443)=0,"",'ÚHRADOVÝ KATALOG VZP - ZP'!D443)</f>
        <v/>
      </c>
      <c r="E439">
        <f>LEN('ÚHRADOVÝ KATALOG VZP - ZP'!C443)</f>
        <v>0</v>
      </c>
      <c r="F439">
        <f>LEN('ÚHRADOVÝ KATALOG VZP - ZP'!D443)</f>
        <v>0</v>
      </c>
    </row>
    <row r="440" spans="1:6" x14ac:dyDescent="0.2">
      <c r="A440">
        <f>'ÚHRADOVÝ KATALOG VZP - ZP'!A444</f>
        <v>439</v>
      </c>
      <c r="B440" t="str">
        <f>IF(LEN('ÚHRADOVÝ KATALOG VZP - ZP'!B444)=0,"",'ÚHRADOVÝ KATALOG VZP - ZP'!B444)</f>
        <v/>
      </c>
      <c r="C440" t="str">
        <f>IF(LEN('ÚHRADOVÝ KATALOG VZP - ZP'!C444)=0,"",'ÚHRADOVÝ KATALOG VZP - ZP'!C444)</f>
        <v/>
      </c>
      <c r="D440" t="str">
        <f>IF(LEN('ÚHRADOVÝ KATALOG VZP - ZP'!D444)=0,"",'ÚHRADOVÝ KATALOG VZP - ZP'!D444)</f>
        <v/>
      </c>
      <c r="E440">
        <f>LEN('ÚHRADOVÝ KATALOG VZP - ZP'!C444)</f>
        <v>0</v>
      </c>
      <c r="F440">
        <f>LEN('ÚHRADOVÝ KATALOG VZP - ZP'!D444)</f>
        <v>0</v>
      </c>
    </row>
    <row r="441" spans="1:6" x14ac:dyDescent="0.2">
      <c r="A441">
        <f>'ÚHRADOVÝ KATALOG VZP - ZP'!A445</f>
        <v>440</v>
      </c>
      <c r="B441" t="str">
        <f>IF(LEN('ÚHRADOVÝ KATALOG VZP - ZP'!B445)=0,"",'ÚHRADOVÝ KATALOG VZP - ZP'!B445)</f>
        <v/>
      </c>
      <c r="C441" t="str">
        <f>IF(LEN('ÚHRADOVÝ KATALOG VZP - ZP'!C445)=0,"",'ÚHRADOVÝ KATALOG VZP - ZP'!C445)</f>
        <v/>
      </c>
      <c r="D441" t="str">
        <f>IF(LEN('ÚHRADOVÝ KATALOG VZP - ZP'!D445)=0,"",'ÚHRADOVÝ KATALOG VZP - ZP'!D445)</f>
        <v/>
      </c>
      <c r="E441">
        <f>LEN('ÚHRADOVÝ KATALOG VZP - ZP'!C445)</f>
        <v>0</v>
      </c>
      <c r="F441">
        <f>LEN('ÚHRADOVÝ KATALOG VZP - ZP'!D445)</f>
        <v>0</v>
      </c>
    </row>
    <row r="442" spans="1:6" x14ac:dyDescent="0.2">
      <c r="A442">
        <f>'ÚHRADOVÝ KATALOG VZP - ZP'!A446</f>
        <v>441</v>
      </c>
      <c r="B442" t="str">
        <f>IF(LEN('ÚHRADOVÝ KATALOG VZP - ZP'!B446)=0,"",'ÚHRADOVÝ KATALOG VZP - ZP'!B446)</f>
        <v/>
      </c>
      <c r="C442" t="str">
        <f>IF(LEN('ÚHRADOVÝ KATALOG VZP - ZP'!C446)=0,"",'ÚHRADOVÝ KATALOG VZP - ZP'!C446)</f>
        <v/>
      </c>
      <c r="D442" t="str">
        <f>IF(LEN('ÚHRADOVÝ KATALOG VZP - ZP'!D446)=0,"",'ÚHRADOVÝ KATALOG VZP - ZP'!D446)</f>
        <v/>
      </c>
      <c r="E442">
        <f>LEN('ÚHRADOVÝ KATALOG VZP - ZP'!C446)</f>
        <v>0</v>
      </c>
      <c r="F442">
        <f>LEN('ÚHRADOVÝ KATALOG VZP - ZP'!D446)</f>
        <v>0</v>
      </c>
    </row>
    <row r="443" spans="1:6" x14ac:dyDescent="0.2">
      <c r="A443">
        <f>'ÚHRADOVÝ KATALOG VZP - ZP'!A447</f>
        <v>442</v>
      </c>
      <c r="B443" t="str">
        <f>IF(LEN('ÚHRADOVÝ KATALOG VZP - ZP'!B447)=0,"",'ÚHRADOVÝ KATALOG VZP - ZP'!B447)</f>
        <v/>
      </c>
      <c r="C443" t="str">
        <f>IF(LEN('ÚHRADOVÝ KATALOG VZP - ZP'!C447)=0,"",'ÚHRADOVÝ KATALOG VZP - ZP'!C447)</f>
        <v/>
      </c>
      <c r="D443" t="str">
        <f>IF(LEN('ÚHRADOVÝ KATALOG VZP - ZP'!D447)=0,"",'ÚHRADOVÝ KATALOG VZP - ZP'!D447)</f>
        <v/>
      </c>
      <c r="E443">
        <f>LEN('ÚHRADOVÝ KATALOG VZP - ZP'!C447)</f>
        <v>0</v>
      </c>
      <c r="F443">
        <f>LEN('ÚHRADOVÝ KATALOG VZP - ZP'!D447)</f>
        <v>0</v>
      </c>
    </row>
    <row r="444" spans="1:6" x14ac:dyDescent="0.2">
      <c r="A444">
        <f>'ÚHRADOVÝ KATALOG VZP - ZP'!A448</f>
        <v>443</v>
      </c>
      <c r="B444" t="str">
        <f>IF(LEN('ÚHRADOVÝ KATALOG VZP - ZP'!B448)=0,"",'ÚHRADOVÝ KATALOG VZP - ZP'!B448)</f>
        <v/>
      </c>
      <c r="C444" t="str">
        <f>IF(LEN('ÚHRADOVÝ KATALOG VZP - ZP'!C448)=0,"",'ÚHRADOVÝ KATALOG VZP - ZP'!C448)</f>
        <v/>
      </c>
      <c r="D444" t="str">
        <f>IF(LEN('ÚHRADOVÝ KATALOG VZP - ZP'!D448)=0,"",'ÚHRADOVÝ KATALOG VZP - ZP'!D448)</f>
        <v/>
      </c>
      <c r="E444">
        <f>LEN('ÚHRADOVÝ KATALOG VZP - ZP'!C448)</f>
        <v>0</v>
      </c>
      <c r="F444">
        <f>LEN('ÚHRADOVÝ KATALOG VZP - ZP'!D448)</f>
        <v>0</v>
      </c>
    </row>
    <row r="445" spans="1:6" x14ac:dyDescent="0.2">
      <c r="A445">
        <f>'ÚHRADOVÝ KATALOG VZP - ZP'!A449</f>
        <v>444</v>
      </c>
      <c r="B445" t="str">
        <f>IF(LEN('ÚHRADOVÝ KATALOG VZP - ZP'!B449)=0,"",'ÚHRADOVÝ KATALOG VZP - ZP'!B449)</f>
        <v/>
      </c>
      <c r="C445" t="str">
        <f>IF(LEN('ÚHRADOVÝ KATALOG VZP - ZP'!C449)=0,"",'ÚHRADOVÝ KATALOG VZP - ZP'!C449)</f>
        <v/>
      </c>
      <c r="D445" t="str">
        <f>IF(LEN('ÚHRADOVÝ KATALOG VZP - ZP'!D449)=0,"",'ÚHRADOVÝ KATALOG VZP - ZP'!D449)</f>
        <v/>
      </c>
      <c r="E445">
        <f>LEN('ÚHRADOVÝ KATALOG VZP - ZP'!C449)</f>
        <v>0</v>
      </c>
      <c r="F445">
        <f>LEN('ÚHRADOVÝ KATALOG VZP - ZP'!D449)</f>
        <v>0</v>
      </c>
    </row>
    <row r="446" spans="1:6" x14ac:dyDescent="0.2">
      <c r="A446">
        <f>'ÚHRADOVÝ KATALOG VZP - ZP'!A450</f>
        <v>445</v>
      </c>
      <c r="B446" t="str">
        <f>IF(LEN('ÚHRADOVÝ KATALOG VZP - ZP'!B450)=0,"",'ÚHRADOVÝ KATALOG VZP - ZP'!B450)</f>
        <v/>
      </c>
      <c r="C446" t="str">
        <f>IF(LEN('ÚHRADOVÝ KATALOG VZP - ZP'!C450)=0,"",'ÚHRADOVÝ KATALOG VZP - ZP'!C450)</f>
        <v/>
      </c>
      <c r="D446" t="str">
        <f>IF(LEN('ÚHRADOVÝ KATALOG VZP - ZP'!D450)=0,"",'ÚHRADOVÝ KATALOG VZP - ZP'!D450)</f>
        <v/>
      </c>
      <c r="E446">
        <f>LEN('ÚHRADOVÝ KATALOG VZP - ZP'!C450)</f>
        <v>0</v>
      </c>
      <c r="F446">
        <f>LEN('ÚHRADOVÝ KATALOG VZP - ZP'!D450)</f>
        <v>0</v>
      </c>
    </row>
    <row r="447" spans="1:6" x14ac:dyDescent="0.2">
      <c r="A447">
        <f>'ÚHRADOVÝ KATALOG VZP - ZP'!A451</f>
        <v>446</v>
      </c>
      <c r="B447" t="str">
        <f>IF(LEN('ÚHRADOVÝ KATALOG VZP - ZP'!B451)=0,"",'ÚHRADOVÝ KATALOG VZP - ZP'!B451)</f>
        <v/>
      </c>
      <c r="C447" t="str">
        <f>IF(LEN('ÚHRADOVÝ KATALOG VZP - ZP'!C451)=0,"",'ÚHRADOVÝ KATALOG VZP - ZP'!C451)</f>
        <v/>
      </c>
      <c r="D447" t="str">
        <f>IF(LEN('ÚHRADOVÝ KATALOG VZP - ZP'!D451)=0,"",'ÚHRADOVÝ KATALOG VZP - ZP'!D451)</f>
        <v/>
      </c>
      <c r="E447">
        <f>LEN('ÚHRADOVÝ KATALOG VZP - ZP'!C451)</f>
        <v>0</v>
      </c>
      <c r="F447">
        <f>LEN('ÚHRADOVÝ KATALOG VZP - ZP'!D451)</f>
        <v>0</v>
      </c>
    </row>
    <row r="448" spans="1:6" x14ac:dyDescent="0.2">
      <c r="A448">
        <f>'ÚHRADOVÝ KATALOG VZP - ZP'!A452</f>
        <v>447</v>
      </c>
      <c r="B448" t="str">
        <f>IF(LEN('ÚHRADOVÝ KATALOG VZP - ZP'!B452)=0,"",'ÚHRADOVÝ KATALOG VZP - ZP'!B452)</f>
        <v/>
      </c>
      <c r="C448" t="str">
        <f>IF(LEN('ÚHRADOVÝ KATALOG VZP - ZP'!C452)=0,"",'ÚHRADOVÝ KATALOG VZP - ZP'!C452)</f>
        <v/>
      </c>
      <c r="D448" t="str">
        <f>IF(LEN('ÚHRADOVÝ KATALOG VZP - ZP'!D452)=0,"",'ÚHRADOVÝ KATALOG VZP - ZP'!D452)</f>
        <v/>
      </c>
      <c r="E448">
        <f>LEN('ÚHRADOVÝ KATALOG VZP - ZP'!C452)</f>
        <v>0</v>
      </c>
      <c r="F448">
        <f>LEN('ÚHRADOVÝ KATALOG VZP - ZP'!D452)</f>
        <v>0</v>
      </c>
    </row>
    <row r="449" spans="1:6" x14ac:dyDescent="0.2">
      <c r="A449">
        <f>'ÚHRADOVÝ KATALOG VZP - ZP'!A453</f>
        <v>448</v>
      </c>
      <c r="B449" t="str">
        <f>IF(LEN('ÚHRADOVÝ KATALOG VZP - ZP'!B453)=0,"",'ÚHRADOVÝ KATALOG VZP - ZP'!B453)</f>
        <v/>
      </c>
      <c r="C449" t="str">
        <f>IF(LEN('ÚHRADOVÝ KATALOG VZP - ZP'!C453)=0,"",'ÚHRADOVÝ KATALOG VZP - ZP'!C453)</f>
        <v/>
      </c>
      <c r="D449" t="str">
        <f>IF(LEN('ÚHRADOVÝ KATALOG VZP - ZP'!D453)=0,"",'ÚHRADOVÝ KATALOG VZP - ZP'!D453)</f>
        <v/>
      </c>
      <c r="E449">
        <f>LEN('ÚHRADOVÝ KATALOG VZP - ZP'!C453)</f>
        <v>0</v>
      </c>
      <c r="F449">
        <f>LEN('ÚHRADOVÝ KATALOG VZP - ZP'!D453)</f>
        <v>0</v>
      </c>
    </row>
    <row r="450" spans="1:6" x14ac:dyDescent="0.2">
      <c r="A450">
        <f>'ÚHRADOVÝ KATALOG VZP - ZP'!A454</f>
        <v>449</v>
      </c>
      <c r="B450" t="str">
        <f>IF(LEN('ÚHRADOVÝ KATALOG VZP - ZP'!B454)=0,"",'ÚHRADOVÝ KATALOG VZP - ZP'!B454)</f>
        <v/>
      </c>
      <c r="C450" t="str">
        <f>IF(LEN('ÚHRADOVÝ KATALOG VZP - ZP'!C454)=0,"",'ÚHRADOVÝ KATALOG VZP - ZP'!C454)</f>
        <v/>
      </c>
      <c r="D450" t="str">
        <f>IF(LEN('ÚHRADOVÝ KATALOG VZP - ZP'!D454)=0,"",'ÚHRADOVÝ KATALOG VZP - ZP'!D454)</f>
        <v/>
      </c>
      <c r="E450">
        <f>LEN('ÚHRADOVÝ KATALOG VZP - ZP'!C454)</f>
        <v>0</v>
      </c>
      <c r="F450">
        <f>LEN('ÚHRADOVÝ KATALOG VZP - ZP'!D454)</f>
        <v>0</v>
      </c>
    </row>
    <row r="451" spans="1:6" x14ac:dyDescent="0.2">
      <c r="A451">
        <f>'ÚHRADOVÝ KATALOG VZP - ZP'!A455</f>
        <v>450</v>
      </c>
      <c r="B451" t="str">
        <f>IF(LEN('ÚHRADOVÝ KATALOG VZP - ZP'!B455)=0,"",'ÚHRADOVÝ KATALOG VZP - ZP'!B455)</f>
        <v/>
      </c>
      <c r="C451" t="str">
        <f>IF(LEN('ÚHRADOVÝ KATALOG VZP - ZP'!C455)=0,"",'ÚHRADOVÝ KATALOG VZP - ZP'!C455)</f>
        <v/>
      </c>
      <c r="D451" t="str">
        <f>IF(LEN('ÚHRADOVÝ KATALOG VZP - ZP'!D455)=0,"",'ÚHRADOVÝ KATALOG VZP - ZP'!D455)</f>
        <v/>
      </c>
      <c r="E451">
        <f>LEN('ÚHRADOVÝ KATALOG VZP - ZP'!C455)</f>
        <v>0</v>
      </c>
      <c r="F451">
        <f>LEN('ÚHRADOVÝ KATALOG VZP - ZP'!D455)</f>
        <v>0</v>
      </c>
    </row>
    <row r="452" spans="1:6" x14ac:dyDescent="0.2">
      <c r="A452">
        <f>'ÚHRADOVÝ KATALOG VZP - ZP'!A456</f>
        <v>451</v>
      </c>
      <c r="B452" t="str">
        <f>IF(LEN('ÚHRADOVÝ KATALOG VZP - ZP'!B456)=0,"",'ÚHRADOVÝ KATALOG VZP - ZP'!B456)</f>
        <v/>
      </c>
      <c r="C452" t="str">
        <f>IF(LEN('ÚHRADOVÝ KATALOG VZP - ZP'!C456)=0,"",'ÚHRADOVÝ KATALOG VZP - ZP'!C456)</f>
        <v/>
      </c>
      <c r="D452" t="str">
        <f>IF(LEN('ÚHRADOVÝ KATALOG VZP - ZP'!D456)=0,"",'ÚHRADOVÝ KATALOG VZP - ZP'!D456)</f>
        <v/>
      </c>
      <c r="E452">
        <f>LEN('ÚHRADOVÝ KATALOG VZP - ZP'!C456)</f>
        <v>0</v>
      </c>
      <c r="F452">
        <f>LEN('ÚHRADOVÝ KATALOG VZP - ZP'!D456)</f>
        <v>0</v>
      </c>
    </row>
    <row r="453" spans="1:6" x14ac:dyDescent="0.2">
      <c r="A453">
        <f>'ÚHRADOVÝ KATALOG VZP - ZP'!A457</f>
        <v>452</v>
      </c>
      <c r="B453" t="str">
        <f>IF(LEN('ÚHRADOVÝ KATALOG VZP - ZP'!B457)=0,"",'ÚHRADOVÝ KATALOG VZP - ZP'!B457)</f>
        <v/>
      </c>
      <c r="C453" t="str">
        <f>IF(LEN('ÚHRADOVÝ KATALOG VZP - ZP'!C457)=0,"",'ÚHRADOVÝ KATALOG VZP - ZP'!C457)</f>
        <v/>
      </c>
      <c r="D453" t="str">
        <f>IF(LEN('ÚHRADOVÝ KATALOG VZP - ZP'!D457)=0,"",'ÚHRADOVÝ KATALOG VZP - ZP'!D457)</f>
        <v/>
      </c>
      <c r="E453">
        <f>LEN('ÚHRADOVÝ KATALOG VZP - ZP'!C457)</f>
        <v>0</v>
      </c>
      <c r="F453">
        <f>LEN('ÚHRADOVÝ KATALOG VZP - ZP'!D457)</f>
        <v>0</v>
      </c>
    </row>
    <row r="454" spans="1:6" x14ac:dyDescent="0.2">
      <c r="A454">
        <f>'ÚHRADOVÝ KATALOG VZP - ZP'!A458</f>
        <v>453</v>
      </c>
      <c r="B454" t="str">
        <f>IF(LEN('ÚHRADOVÝ KATALOG VZP - ZP'!B458)=0,"",'ÚHRADOVÝ KATALOG VZP - ZP'!B458)</f>
        <v/>
      </c>
      <c r="C454" t="str">
        <f>IF(LEN('ÚHRADOVÝ KATALOG VZP - ZP'!C458)=0,"",'ÚHRADOVÝ KATALOG VZP - ZP'!C458)</f>
        <v/>
      </c>
      <c r="D454" t="str">
        <f>IF(LEN('ÚHRADOVÝ KATALOG VZP - ZP'!D458)=0,"",'ÚHRADOVÝ KATALOG VZP - ZP'!D458)</f>
        <v/>
      </c>
      <c r="E454">
        <f>LEN('ÚHRADOVÝ KATALOG VZP - ZP'!C458)</f>
        <v>0</v>
      </c>
      <c r="F454">
        <f>LEN('ÚHRADOVÝ KATALOG VZP - ZP'!D458)</f>
        <v>0</v>
      </c>
    </row>
    <row r="455" spans="1:6" x14ac:dyDescent="0.2">
      <c r="A455">
        <f>'ÚHRADOVÝ KATALOG VZP - ZP'!A459</f>
        <v>454</v>
      </c>
      <c r="B455" t="str">
        <f>IF(LEN('ÚHRADOVÝ KATALOG VZP - ZP'!B459)=0,"",'ÚHRADOVÝ KATALOG VZP - ZP'!B459)</f>
        <v/>
      </c>
      <c r="C455" t="str">
        <f>IF(LEN('ÚHRADOVÝ KATALOG VZP - ZP'!C459)=0,"",'ÚHRADOVÝ KATALOG VZP - ZP'!C459)</f>
        <v/>
      </c>
      <c r="D455" t="str">
        <f>IF(LEN('ÚHRADOVÝ KATALOG VZP - ZP'!D459)=0,"",'ÚHRADOVÝ KATALOG VZP - ZP'!D459)</f>
        <v/>
      </c>
      <c r="E455">
        <f>LEN('ÚHRADOVÝ KATALOG VZP - ZP'!C459)</f>
        <v>0</v>
      </c>
      <c r="F455">
        <f>LEN('ÚHRADOVÝ KATALOG VZP - ZP'!D459)</f>
        <v>0</v>
      </c>
    </row>
    <row r="456" spans="1:6" x14ac:dyDescent="0.2">
      <c r="A456">
        <f>'ÚHRADOVÝ KATALOG VZP - ZP'!A460</f>
        <v>455</v>
      </c>
      <c r="B456" t="str">
        <f>IF(LEN('ÚHRADOVÝ KATALOG VZP - ZP'!B460)=0,"",'ÚHRADOVÝ KATALOG VZP - ZP'!B460)</f>
        <v/>
      </c>
      <c r="C456" t="str">
        <f>IF(LEN('ÚHRADOVÝ KATALOG VZP - ZP'!C460)=0,"",'ÚHRADOVÝ KATALOG VZP - ZP'!C460)</f>
        <v/>
      </c>
      <c r="D456" t="str">
        <f>IF(LEN('ÚHRADOVÝ KATALOG VZP - ZP'!D460)=0,"",'ÚHRADOVÝ KATALOG VZP - ZP'!D460)</f>
        <v/>
      </c>
      <c r="E456">
        <f>LEN('ÚHRADOVÝ KATALOG VZP - ZP'!C460)</f>
        <v>0</v>
      </c>
      <c r="F456">
        <f>LEN('ÚHRADOVÝ KATALOG VZP - ZP'!D460)</f>
        <v>0</v>
      </c>
    </row>
    <row r="457" spans="1:6" x14ac:dyDescent="0.2">
      <c r="A457">
        <f>'ÚHRADOVÝ KATALOG VZP - ZP'!A461</f>
        <v>456</v>
      </c>
      <c r="B457" t="str">
        <f>IF(LEN('ÚHRADOVÝ KATALOG VZP - ZP'!B461)=0,"",'ÚHRADOVÝ KATALOG VZP - ZP'!B461)</f>
        <v/>
      </c>
      <c r="C457" t="str">
        <f>IF(LEN('ÚHRADOVÝ KATALOG VZP - ZP'!C461)=0,"",'ÚHRADOVÝ KATALOG VZP - ZP'!C461)</f>
        <v/>
      </c>
      <c r="D457" t="str">
        <f>IF(LEN('ÚHRADOVÝ KATALOG VZP - ZP'!D461)=0,"",'ÚHRADOVÝ KATALOG VZP - ZP'!D461)</f>
        <v/>
      </c>
      <c r="E457">
        <f>LEN('ÚHRADOVÝ KATALOG VZP - ZP'!C461)</f>
        <v>0</v>
      </c>
      <c r="F457">
        <f>LEN('ÚHRADOVÝ KATALOG VZP - ZP'!D461)</f>
        <v>0</v>
      </c>
    </row>
    <row r="458" spans="1:6" x14ac:dyDescent="0.2">
      <c r="A458">
        <f>'ÚHRADOVÝ KATALOG VZP - ZP'!A462</f>
        <v>457</v>
      </c>
      <c r="B458" t="str">
        <f>IF(LEN('ÚHRADOVÝ KATALOG VZP - ZP'!B462)=0,"",'ÚHRADOVÝ KATALOG VZP - ZP'!B462)</f>
        <v/>
      </c>
      <c r="C458" t="str">
        <f>IF(LEN('ÚHRADOVÝ KATALOG VZP - ZP'!C462)=0,"",'ÚHRADOVÝ KATALOG VZP - ZP'!C462)</f>
        <v/>
      </c>
      <c r="D458" t="str">
        <f>IF(LEN('ÚHRADOVÝ KATALOG VZP - ZP'!D462)=0,"",'ÚHRADOVÝ KATALOG VZP - ZP'!D462)</f>
        <v/>
      </c>
      <c r="E458">
        <f>LEN('ÚHRADOVÝ KATALOG VZP - ZP'!C462)</f>
        <v>0</v>
      </c>
      <c r="F458">
        <f>LEN('ÚHRADOVÝ KATALOG VZP - ZP'!D462)</f>
        <v>0</v>
      </c>
    </row>
    <row r="459" spans="1:6" x14ac:dyDescent="0.2">
      <c r="A459">
        <f>'ÚHRADOVÝ KATALOG VZP - ZP'!A463</f>
        <v>458</v>
      </c>
      <c r="B459" t="str">
        <f>IF(LEN('ÚHRADOVÝ KATALOG VZP - ZP'!B463)=0,"",'ÚHRADOVÝ KATALOG VZP - ZP'!B463)</f>
        <v/>
      </c>
      <c r="C459" t="str">
        <f>IF(LEN('ÚHRADOVÝ KATALOG VZP - ZP'!C463)=0,"",'ÚHRADOVÝ KATALOG VZP - ZP'!C463)</f>
        <v/>
      </c>
      <c r="D459" t="str">
        <f>IF(LEN('ÚHRADOVÝ KATALOG VZP - ZP'!D463)=0,"",'ÚHRADOVÝ KATALOG VZP - ZP'!D463)</f>
        <v/>
      </c>
      <c r="E459">
        <f>LEN('ÚHRADOVÝ KATALOG VZP - ZP'!C463)</f>
        <v>0</v>
      </c>
      <c r="F459">
        <f>LEN('ÚHRADOVÝ KATALOG VZP - ZP'!D463)</f>
        <v>0</v>
      </c>
    </row>
    <row r="460" spans="1:6" x14ac:dyDescent="0.2">
      <c r="A460">
        <f>'ÚHRADOVÝ KATALOG VZP - ZP'!A464</f>
        <v>459</v>
      </c>
      <c r="B460" t="str">
        <f>IF(LEN('ÚHRADOVÝ KATALOG VZP - ZP'!B464)=0,"",'ÚHRADOVÝ KATALOG VZP - ZP'!B464)</f>
        <v/>
      </c>
      <c r="C460" t="str">
        <f>IF(LEN('ÚHRADOVÝ KATALOG VZP - ZP'!C464)=0,"",'ÚHRADOVÝ KATALOG VZP - ZP'!C464)</f>
        <v/>
      </c>
      <c r="D460" t="str">
        <f>IF(LEN('ÚHRADOVÝ KATALOG VZP - ZP'!D464)=0,"",'ÚHRADOVÝ KATALOG VZP - ZP'!D464)</f>
        <v/>
      </c>
      <c r="E460">
        <f>LEN('ÚHRADOVÝ KATALOG VZP - ZP'!C464)</f>
        <v>0</v>
      </c>
      <c r="F460">
        <f>LEN('ÚHRADOVÝ KATALOG VZP - ZP'!D464)</f>
        <v>0</v>
      </c>
    </row>
    <row r="461" spans="1:6" x14ac:dyDescent="0.2">
      <c r="A461">
        <f>'ÚHRADOVÝ KATALOG VZP - ZP'!A465</f>
        <v>460</v>
      </c>
      <c r="B461" t="str">
        <f>IF(LEN('ÚHRADOVÝ KATALOG VZP - ZP'!B465)=0,"",'ÚHRADOVÝ KATALOG VZP - ZP'!B465)</f>
        <v/>
      </c>
      <c r="C461" t="str">
        <f>IF(LEN('ÚHRADOVÝ KATALOG VZP - ZP'!C465)=0,"",'ÚHRADOVÝ KATALOG VZP - ZP'!C465)</f>
        <v/>
      </c>
      <c r="D461" t="str">
        <f>IF(LEN('ÚHRADOVÝ KATALOG VZP - ZP'!D465)=0,"",'ÚHRADOVÝ KATALOG VZP - ZP'!D465)</f>
        <v/>
      </c>
      <c r="E461">
        <f>LEN('ÚHRADOVÝ KATALOG VZP - ZP'!C465)</f>
        <v>0</v>
      </c>
      <c r="F461">
        <f>LEN('ÚHRADOVÝ KATALOG VZP - ZP'!D465)</f>
        <v>0</v>
      </c>
    </row>
    <row r="462" spans="1:6" x14ac:dyDescent="0.2">
      <c r="A462">
        <f>'ÚHRADOVÝ KATALOG VZP - ZP'!A466</f>
        <v>461</v>
      </c>
      <c r="B462" t="str">
        <f>IF(LEN('ÚHRADOVÝ KATALOG VZP - ZP'!B466)=0,"",'ÚHRADOVÝ KATALOG VZP - ZP'!B466)</f>
        <v/>
      </c>
      <c r="C462" t="str">
        <f>IF(LEN('ÚHRADOVÝ KATALOG VZP - ZP'!C466)=0,"",'ÚHRADOVÝ KATALOG VZP - ZP'!C466)</f>
        <v/>
      </c>
      <c r="D462" t="str">
        <f>IF(LEN('ÚHRADOVÝ KATALOG VZP - ZP'!D466)=0,"",'ÚHRADOVÝ KATALOG VZP - ZP'!D466)</f>
        <v/>
      </c>
      <c r="E462">
        <f>LEN('ÚHRADOVÝ KATALOG VZP - ZP'!C466)</f>
        <v>0</v>
      </c>
      <c r="F462">
        <f>LEN('ÚHRADOVÝ KATALOG VZP - ZP'!D466)</f>
        <v>0</v>
      </c>
    </row>
    <row r="463" spans="1:6" x14ac:dyDescent="0.2">
      <c r="A463">
        <f>'ÚHRADOVÝ KATALOG VZP - ZP'!A467</f>
        <v>462</v>
      </c>
      <c r="B463" t="str">
        <f>IF(LEN('ÚHRADOVÝ KATALOG VZP - ZP'!B467)=0,"",'ÚHRADOVÝ KATALOG VZP - ZP'!B467)</f>
        <v/>
      </c>
      <c r="C463" t="str">
        <f>IF(LEN('ÚHRADOVÝ KATALOG VZP - ZP'!C467)=0,"",'ÚHRADOVÝ KATALOG VZP - ZP'!C467)</f>
        <v/>
      </c>
      <c r="D463" t="str">
        <f>IF(LEN('ÚHRADOVÝ KATALOG VZP - ZP'!D467)=0,"",'ÚHRADOVÝ KATALOG VZP - ZP'!D467)</f>
        <v/>
      </c>
      <c r="E463">
        <f>LEN('ÚHRADOVÝ KATALOG VZP - ZP'!C467)</f>
        <v>0</v>
      </c>
      <c r="F463">
        <f>LEN('ÚHRADOVÝ KATALOG VZP - ZP'!D467)</f>
        <v>0</v>
      </c>
    </row>
    <row r="464" spans="1:6" x14ac:dyDescent="0.2">
      <c r="A464">
        <f>'ÚHRADOVÝ KATALOG VZP - ZP'!A468</f>
        <v>463</v>
      </c>
      <c r="B464" t="str">
        <f>IF(LEN('ÚHRADOVÝ KATALOG VZP - ZP'!B468)=0,"",'ÚHRADOVÝ KATALOG VZP - ZP'!B468)</f>
        <v/>
      </c>
      <c r="C464" t="str">
        <f>IF(LEN('ÚHRADOVÝ KATALOG VZP - ZP'!C468)=0,"",'ÚHRADOVÝ KATALOG VZP - ZP'!C468)</f>
        <v/>
      </c>
      <c r="D464" t="str">
        <f>IF(LEN('ÚHRADOVÝ KATALOG VZP - ZP'!D468)=0,"",'ÚHRADOVÝ KATALOG VZP - ZP'!D468)</f>
        <v/>
      </c>
      <c r="E464">
        <f>LEN('ÚHRADOVÝ KATALOG VZP - ZP'!C468)</f>
        <v>0</v>
      </c>
      <c r="F464">
        <f>LEN('ÚHRADOVÝ KATALOG VZP - ZP'!D468)</f>
        <v>0</v>
      </c>
    </row>
    <row r="465" spans="1:6" x14ac:dyDescent="0.2">
      <c r="A465">
        <f>'ÚHRADOVÝ KATALOG VZP - ZP'!A469</f>
        <v>464</v>
      </c>
      <c r="B465" t="str">
        <f>IF(LEN('ÚHRADOVÝ KATALOG VZP - ZP'!B469)=0,"",'ÚHRADOVÝ KATALOG VZP - ZP'!B469)</f>
        <v/>
      </c>
      <c r="C465" t="str">
        <f>IF(LEN('ÚHRADOVÝ KATALOG VZP - ZP'!C469)=0,"",'ÚHRADOVÝ KATALOG VZP - ZP'!C469)</f>
        <v/>
      </c>
      <c r="D465" t="str">
        <f>IF(LEN('ÚHRADOVÝ KATALOG VZP - ZP'!D469)=0,"",'ÚHRADOVÝ KATALOG VZP - ZP'!D469)</f>
        <v/>
      </c>
      <c r="E465">
        <f>LEN('ÚHRADOVÝ KATALOG VZP - ZP'!C469)</f>
        <v>0</v>
      </c>
      <c r="F465">
        <f>LEN('ÚHRADOVÝ KATALOG VZP - ZP'!D469)</f>
        <v>0</v>
      </c>
    </row>
    <row r="466" spans="1:6" x14ac:dyDescent="0.2">
      <c r="A466">
        <f>'ÚHRADOVÝ KATALOG VZP - ZP'!A470</f>
        <v>465</v>
      </c>
      <c r="B466" t="str">
        <f>IF(LEN('ÚHRADOVÝ KATALOG VZP - ZP'!B470)=0,"",'ÚHRADOVÝ KATALOG VZP - ZP'!B470)</f>
        <v/>
      </c>
      <c r="C466" t="str">
        <f>IF(LEN('ÚHRADOVÝ KATALOG VZP - ZP'!C470)=0,"",'ÚHRADOVÝ KATALOG VZP - ZP'!C470)</f>
        <v/>
      </c>
      <c r="D466" t="str">
        <f>IF(LEN('ÚHRADOVÝ KATALOG VZP - ZP'!D470)=0,"",'ÚHRADOVÝ KATALOG VZP - ZP'!D470)</f>
        <v/>
      </c>
      <c r="E466">
        <f>LEN('ÚHRADOVÝ KATALOG VZP - ZP'!C470)</f>
        <v>0</v>
      </c>
      <c r="F466">
        <f>LEN('ÚHRADOVÝ KATALOG VZP - ZP'!D470)</f>
        <v>0</v>
      </c>
    </row>
    <row r="467" spans="1:6" x14ac:dyDescent="0.2">
      <c r="A467">
        <f>'ÚHRADOVÝ KATALOG VZP - ZP'!A471</f>
        <v>466</v>
      </c>
      <c r="B467" t="str">
        <f>IF(LEN('ÚHRADOVÝ KATALOG VZP - ZP'!B471)=0,"",'ÚHRADOVÝ KATALOG VZP - ZP'!B471)</f>
        <v/>
      </c>
      <c r="C467" t="str">
        <f>IF(LEN('ÚHRADOVÝ KATALOG VZP - ZP'!C471)=0,"",'ÚHRADOVÝ KATALOG VZP - ZP'!C471)</f>
        <v/>
      </c>
      <c r="D467" t="str">
        <f>IF(LEN('ÚHRADOVÝ KATALOG VZP - ZP'!D471)=0,"",'ÚHRADOVÝ KATALOG VZP - ZP'!D471)</f>
        <v/>
      </c>
      <c r="E467">
        <f>LEN('ÚHRADOVÝ KATALOG VZP - ZP'!C471)</f>
        <v>0</v>
      </c>
      <c r="F467">
        <f>LEN('ÚHRADOVÝ KATALOG VZP - ZP'!D471)</f>
        <v>0</v>
      </c>
    </row>
    <row r="468" spans="1:6" x14ac:dyDescent="0.2">
      <c r="A468">
        <f>'ÚHRADOVÝ KATALOG VZP - ZP'!A472</f>
        <v>467</v>
      </c>
      <c r="B468" t="str">
        <f>IF(LEN('ÚHRADOVÝ KATALOG VZP - ZP'!B472)=0,"",'ÚHRADOVÝ KATALOG VZP - ZP'!B472)</f>
        <v/>
      </c>
      <c r="C468" t="str">
        <f>IF(LEN('ÚHRADOVÝ KATALOG VZP - ZP'!C472)=0,"",'ÚHRADOVÝ KATALOG VZP - ZP'!C472)</f>
        <v/>
      </c>
      <c r="D468" t="str">
        <f>IF(LEN('ÚHRADOVÝ KATALOG VZP - ZP'!D472)=0,"",'ÚHRADOVÝ KATALOG VZP - ZP'!D472)</f>
        <v/>
      </c>
      <c r="E468">
        <f>LEN('ÚHRADOVÝ KATALOG VZP - ZP'!C472)</f>
        <v>0</v>
      </c>
      <c r="F468">
        <f>LEN('ÚHRADOVÝ KATALOG VZP - ZP'!D472)</f>
        <v>0</v>
      </c>
    </row>
    <row r="469" spans="1:6" x14ac:dyDescent="0.2">
      <c r="A469">
        <f>'ÚHRADOVÝ KATALOG VZP - ZP'!A473</f>
        <v>468</v>
      </c>
      <c r="B469" t="str">
        <f>IF(LEN('ÚHRADOVÝ KATALOG VZP - ZP'!B473)=0,"",'ÚHRADOVÝ KATALOG VZP - ZP'!B473)</f>
        <v/>
      </c>
      <c r="C469" t="str">
        <f>IF(LEN('ÚHRADOVÝ KATALOG VZP - ZP'!C473)=0,"",'ÚHRADOVÝ KATALOG VZP - ZP'!C473)</f>
        <v/>
      </c>
      <c r="D469" t="str">
        <f>IF(LEN('ÚHRADOVÝ KATALOG VZP - ZP'!D473)=0,"",'ÚHRADOVÝ KATALOG VZP - ZP'!D473)</f>
        <v/>
      </c>
      <c r="E469">
        <f>LEN('ÚHRADOVÝ KATALOG VZP - ZP'!C473)</f>
        <v>0</v>
      </c>
      <c r="F469">
        <f>LEN('ÚHRADOVÝ KATALOG VZP - ZP'!D473)</f>
        <v>0</v>
      </c>
    </row>
    <row r="470" spans="1:6" x14ac:dyDescent="0.2">
      <c r="A470">
        <f>'ÚHRADOVÝ KATALOG VZP - ZP'!A474</f>
        <v>469</v>
      </c>
      <c r="B470" t="str">
        <f>IF(LEN('ÚHRADOVÝ KATALOG VZP - ZP'!B474)=0,"",'ÚHRADOVÝ KATALOG VZP - ZP'!B474)</f>
        <v/>
      </c>
      <c r="C470" t="str">
        <f>IF(LEN('ÚHRADOVÝ KATALOG VZP - ZP'!C474)=0,"",'ÚHRADOVÝ KATALOG VZP - ZP'!C474)</f>
        <v/>
      </c>
      <c r="D470" t="str">
        <f>IF(LEN('ÚHRADOVÝ KATALOG VZP - ZP'!D474)=0,"",'ÚHRADOVÝ KATALOG VZP - ZP'!D474)</f>
        <v/>
      </c>
      <c r="E470">
        <f>LEN('ÚHRADOVÝ KATALOG VZP - ZP'!C474)</f>
        <v>0</v>
      </c>
      <c r="F470">
        <f>LEN('ÚHRADOVÝ KATALOG VZP - ZP'!D474)</f>
        <v>0</v>
      </c>
    </row>
    <row r="471" spans="1:6" x14ac:dyDescent="0.2">
      <c r="A471">
        <f>'ÚHRADOVÝ KATALOG VZP - ZP'!A475</f>
        <v>470</v>
      </c>
      <c r="B471" t="str">
        <f>IF(LEN('ÚHRADOVÝ KATALOG VZP - ZP'!B475)=0,"",'ÚHRADOVÝ KATALOG VZP - ZP'!B475)</f>
        <v/>
      </c>
      <c r="C471" t="str">
        <f>IF(LEN('ÚHRADOVÝ KATALOG VZP - ZP'!C475)=0,"",'ÚHRADOVÝ KATALOG VZP - ZP'!C475)</f>
        <v/>
      </c>
      <c r="D471" t="str">
        <f>IF(LEN('ÚHRADOVÝ KATALOG VZP - ZP'!D475)=0,"",'ÚHRADOVÝ KATALOG VZP - ZP'!D475)</f>
        <v/>
      </c>
      <c r="E471">
        <f>LEN('ÚHRADOVÝ KATALOG VZP - ZP'!C475)</f>
        <v>0</v>
      </c>
      <c r="F471">
        <f>LEN('ÚHRADOVÝ KATALOG VZP - ZP'!D475)</f>
        <v>0</v>
      </c>
    </row>
    <row r="472" spans="1:6" x14ac:dyDescent="0.2">
      <c r="A472">
        <f>'ÚHRADOVÝ KATALOG VZP - ZP'!A476</f>
        <v>471</v>
      </c>
      <c r="B472" t="str">
        <f>IF(LEN('ÚHRADOVÝ KATALOG VZP - ZP'!B476)=0,"",'ÚHRADOVÝ KATALOG VZP - ZP'!B476)</f>
        <v/>
      </c>
      <c r="C472" t="str">
        <f>IF(LEN('ÚHRADOVÝ KATALOG VZP - ZP'!C476)=0,"",'ÚHRADOVÝ KATALOG VZP - ZP'!C476)</f>
        <v/>
      </c>
      <c r="D472" t="str">
        <f>IF(LEN('ÚHRADOVÝ KATALOG VZP - ZP'!D476)=0,"",'ÚHRADOVÝ KATALOG VZP - ZP'!D476)</f>
        <v/>
      </c>
      <c r="E472">
        <f>LEN('ÚHRADOVÝ KATALOG VZP - ZP'!C476)</f>
        <v>0</v>
      </c>
      <c r="F472">
        <f>LEN('ÚHRADOVÝ KATALOG VZP - ZP'!D476)</f>
        <v>0</v>
      </c>
    </row>
    <row r="473" spans="1:6" x14ac:dyDescent="0.2">
      <c r="A473">
        <f>'ÚHRADOVÝ KATALOG VZP - ZP'!A477</f>
        <v>472</v>
      </c>
      <c r="B473" t="str">
        <f>IF(LEN('ÚHRADOVÝ KATALOG VZP - ZP'!B477)=0,"",'ÚHRADOVÝ KATALOG VZP - ZP'!B477)</f>
        <v/>
      </c>
      <c r="C473" t="str">
        <f>IF(LEN('ÚHRADOVÝ KATALOG VZP - ZP'!C477)=0,"",'ÚHRADOVÝ KATALOG VZP - ZP'!C477)</f>
        <v/>
      </c>
      <c r="D473" t="str">
        <f>IF(LEN('ÚHRADOVÝ KATALOG VZP - ZP'!D477)=0,"",'ÚHRADOVÝ KATALOG VZP - ZP'!D477)</f>
        <v/>
      </c>
      <c r="E473">
        <f>LEN('ÚHRADOVÝ KATALOG VZP - ZP'!C477)</f>
        <v>0</v>
      </c>
      <c r="F473">
        <f>LEN('ÚHRADOVÝ KATALOG VZP - ZP'!D477)</f>
        <v>0</v>
      </c>
    </row>
    <row r="474" spans="1:6" x14ac:dyDescent="0.2">
      <c r="A474">
        <f>'ÚHRADOVÝ KATALOG VZP - ZP'!A478</f>
        <v>473</v>
      </c>
      <c r="B474" t="str">
        <f>IF(LEN('ÚHRADOVÝ KATALOG VZP - ZP'!B478)=0,"",'ÚHRADOVÝ KATALOG VZP - ZP'!B478)</f>
        <v/>
      </c>
      <c r="C474" t="str">
        <f>IF(LEN('ÚHRADOVÝ KATALOG VZP - ZP'!C478)=0,"",'ÚHRADOVÝ KATALOG VZP - ZP'!C478)</f>
        <v/>
      </c>
      <c r="D474" t="str">
        <f>IF(LEN('ÚHRADOVÝ KATALOG VZP - ZP'!D478)=0,"",'ÚHRADOVÝ KATALOG VZP - ZP'!D478)</f>
        <v/>
      </c>
      <c r="E474">
        <f>LEN('ÚHRADOVÝ KATALOG VZP - ZP'!C478)</f>
        <v>0</v>
      </c>
      <c r="F474">
        <f>LEN('ÚHRADOVÝ KATALOG VZP - ZP'!D478)</f>
        <v>0</v>
      </c>
    </row>
    <row r="475" spans="1:6" x14ac:dyDescent="0.2">
      <c r="A475">
        <f>'ÚHRADOVÝ KATALOG VZP - ZP'!A479</f>
        <v>474</v>
      </c>
      <c r="B475" t="str">
        <f>IF(LEN('ÚHRADOVÝ KATALOG VZP - ZP'!B479)=0,"",'ÚHRADOVÝ KATALOG VZP - ZP'!B479)</f>
        <v/>
      </c>
      <c r="C475" t="str">
        <f>IF(LEN('ÚHRADOVÝ KATALOG VZP - ZP'!C479)=0,"",'ÚHRADOVÝ KATALOG VZP - ZP'!C479)</f>
        <v/>
      </c>
      <c r="D475" t="str">
        <f>IF(LEN('ÚHRADOVÝ KATALOG VZP - ZP'!D479)=0,"",'ÚHRADOVÝ KATALOG VZP - ZP'!D479)</f>
        <v/>
      </c>
      <c r="E475">
        <f>LEN('ÚHRADOVÝ KATALOG VZP - ZP'!C479)</f>
        <v>0</v>
      </c>
      <c r="F475">
        <f>LEN('ÚHRADOVÝ KATALOG VZP - ZP'!D479)</f>
        <v>0</v>
      </c>
    </row>
    <row r="476" spans="1:6" x14ac:dyDescent="0.2">
      <c r="A476">
        <f>'ÚHRADOVÝ KATALOG VZP - ZP'!A480</f>
        <v>475</v>
      </c>
      <c r="B476" t="str">
        <f>IF(LEN('ÚHRADOVÝ KATALOG VZP - ZP'!B480)=0,"",'ÚHRADOVÝ KATALOG VZP - ZP'!B480)</f>
        <v/>
      </c>
      <c r="C476" t="str">
        <f>IF(LEN('ÚHRADOVÝ KATALOG VZP - ZP'!C480)=0,"",'ÚHRADOVÝ KATALOG VZP - ZP'!C480)</f>
        <v/>
      </c>
      <c r="D476" t="str">
        <f>IF(LEN('ÚHRADOVÝ KATALOG VZP - ZP'!D480)=0,"",'ÚHRADOVÝ KATALOG VZP - ZP'!D480)</f>
        <v/>
      </c>
      <c r="E476">
        <f>LEN('ÚHRADOVÝ KATALOG VZP - ZP'!C480)</f>
        <v>0</v>
      </c>
      <c r="F476">
        <f>LEN('ÚHRADOVÝ KATALOG VZP - ZP'!D480)</f>
        <v>0</v>
      </c>
    </row>
    <row r="477" spans="1:6" x14ac:dyDescent="0.2">
      <c r="A477">
        <f>'ÚHRADOVÝ KATALOG VZP - ZP'!A481</f>
        <v>476</v>
      </c>
      <c r="B477" t="str">
        <f>IF(LEN('ÚHRADOVÝ KATALOG VZP - ZP'!B481)=0,"",'ÚHRADOVÝ KATALOG VZP - ZP'!B481)</f>
        <v/>
      </c>
      <c r="C477" t="str">
        <f>IF(LEN('ÚHRADOVÝ KATALOG VZP - ZP'!C481)=0,"",'ÚHRADOVÝ KATALOG VZP - ZP'!C481)</f>
        <v/>
      </c>
      <c r="D477" t="str">
        <f>IF(LEN('ÚHRADOVÝ KATALOG VZP - ZP'!D481)=0,"",'ÚHRADOVÝ KATALOG VZP - ZP'!D481)</f>
        <v/>
      </c>
      <c r="E477">
        <f>LEN('ÚHRADOVÝ KATALOG VZP - ZP'!C481)</f>
        <v>0</v>
      </c>
      <c r="F477">
        <f>LEN('ÚHRADOVÝ KATALOG VZP - ZP'!D481)</f>
        <v>0</v>
      </c>
    </row>
    <row r="478" spans="1:6" x14ac:dyDescent="0.2">
      <c r="A478">
        <f>'ÚHRADOVÝ KATALOG VZP - ZP'!A482</f>
        <v>477</v>
      </c>
      <c r="B478" t="str">
        <f>IF(LEN('ÚHRADOVÝ KATALOG VZP - ZP'!B482)=0,"",'ÚHRADOVÝ KATALOG VZP - ZP'!B482)</f>
        <v/>
      </c>
      <c r="C478" t="str">
        <f>IF(LEN('ÚHRADOVÝ KATALOG VZP - ZP'!C482)=0,"",'ÚHRADOVÝ KATALOG VZP - ZP'!C482)</f>
        <v/>
      </c>
      <c r="D478" t="str">
        <f>IF(LEN('ÚHRADOVÝ KATALOG VZP - ZP'!D482)=0,"",'ÚHRADOVÝ KATALOG VZP - ZP'!D482)</f>
        <v/>
      </c>
      <c r="E478">
        <f>LEN('ÚHRADOVÝ KATALOG VZP - ZP'!C482)</f>
        <v>0</v>
      </c>
      <c r="F478">
        <f>LEN('ÚHRADOVÝ KATALOG VZP - ZP'!D482)</f>
        <v>0</v>
      </c>
    </row>
    <row r="479" spans="1:6" x14ac:dyDescent="0.2">
      <c r="A479">
        <f>'ÚHRADOVÝ KATALOG VZP - ZP'!A483</f>
        <v>478</v>
      </c>
      <c r="B479" t="str">
        <f>IF(LEN('ÚHRADOVÝ KATALOG VZP - ZP'!B483)=0,"",'ÚHRADOVÝ KATALOG VZP - ZP'!B483)</f>
        <v/>
      </c>
      <c r="C479" t="str">
        <f>IF(LEN('ÚHRADOVÝ KATALOG VZP - ZP'!C483)=0,"",'ÚHRADOVÝ KATALOG VZP - ZP'!C483)</f>
        <v/>
      </c>
      <c r="D479" t="str">
        <f>IF(LEN('ÚHRADOVÝ KATALOG VZP - ZP'!D483)=0,"",'ÚHRADOVÝ KATALOG VZP - ZP'!D483)</f>
        <v/>
      </c>
      <c r="E479">
        <f>LEN('ÚHRADOVÝ KATALOG VZP - ZP'!C483)</f>
        <v>0</v>
      </c>
      <c r="F479">
        <f>LEN('ÚHRADOVÝ KATALOG VZP - ZP'!D483)</f>
        <v>0</v>
      </c>
    </row>
    <row r="480" spans="1:6" x14ac:dyDescent="0.2">
      <c r="A480">
        <f>'ÚHRADOVÝ KATALOG VZP - ZP'!A484</f>
        <v>479</v>
      </c>
      <c r="B480" t="str">
        <f>IF(LEN('ÚHRADOVÝ KATALOG VZP - ZP'!B484)=0,"",'ÚHRADOVÝ KATALOG VZP - ZP'!B484)</f>
        <v/>
      </c>
      <c r="C480" t="str">
        <f>IF(LEN('ÚHRADOVÝ KATALOG VZP - ZP'!C484)=0,"",'ÚHRADOVÝ KATALOG VZP - ZP'!C484)</f>
        <v/>
      </c>
      <c r="D480" t="str">
        <f>IF(LEN('ÚHRADOVÝ KATALOG VZP - ZP'!D484)=0,"",'ÚHRADOVÝ KATALOG VZP - ZP'!D484)</f>
        <v/>
      </c>
      <c r="E480">
        <f>LEN('ÚHRADOVÝ KATALOG VZP - ZP'!C484)</f>
        <v>0</v>
      </c>
      <c r="F480">
        <f>LEN('ÚHRADOVÝ KATALOG VZP - ZP'!D484)</f>
        <v>0</v>
      </c>
    </row>
    <row r="481" spans="1:6" x14ac:dyDescent="0.2">
      <c r="A481">
        <f>'ÚHRADOVÝ KATALOG VZP - ZP'!A485</f>
        <v>480</v>
      </c>
      <c r="B481" t="str">
        <f>IF(LEN('ÚHRADOVÝ KATALOG VZP - ZP'!B485)=0,"",'ÚHRADOVÝ KATALOG VZP - ZP'!B485)</f>
        <v/>
      </c>
      <c r="C481" t="str">
        <f>IF(LEN('ÚHRADOVÝ KATALOG VZP - ZP'!C485)=0,"",'ÚHRADOVÝ KATALOG VZP - ZP'!C485)</f>
        <v/>
      </c>
      <c r="D481" t="str">
        <f>IF(LEN('ÚHRADOVÝ KATALOG VZP - ZP'!D485)=0,"",'ÚHRADOVÝ KATALOG VZP - ZP'!D485)</f>
        <v/>
      </c>
      <c r="E481">
        <f>LEN('ÚHRADOVÝ KATALOG VZP - ZP'!C485)</f>
        <v>0</v>
      </c>
      <c r="F481">
        <f>LEN('ÚHRADOVÝ KATALOG VZP - ZP'!D485)</f>
        <v>0</v>
      </c>
    </row>
    <row r="482" spans="1:6" x14ac:dyDescent="0.2">
      <c r="A482">
        <f>'ÚHRADOVÝ KATALOG VZP - ZP'!A486</f>
        <v>481</v>
      </c>
      <c r="B482" t="str">
        <f>IF(LEN('ÚHRADOVÝ KATALOG VZP - ZP'!B486)=0,"",'ÚHRADOVÝ KATALOG VZP - ZP'!B486)</f>
        <v/>
      </c>
      <c r="C482" t="str">
        <f>IF(LEN('ÚHRADOVÝ KATALOG VZP - ZP'!C486)=0,"",'ÚHRADOVÝ KATALOG VZP - ZP'!C486)</f>
        <v/>
      </c>
      <c r="D482" t="str">
        <f>IF(LEN('ÚHRADOVÝ KATALOG VZP - ZP'!D486)=0,"",'ÚHRADOVÝ KATALOG VZP - ZP'!D486)</f>
        <v/>
      </c>
      <c r="E482">
        <f>LEN('ÚHRADOVÝ KATALOG VZP - ZP'!C486)</f>
        <v>0</v>
      </c>
      <c r="F482">
        <f>LEN('ÚHRADOVÝ KATALOG VZP - ZP'!D486)</f>
        <v>0</v>
      </c>
    </row>
    <row r="483" spans="1:6" x14ac:dyDescent="0.2">
      <c r="A483">
        <f>'ÚHRADOVÝ KATALOG VZP - ZP'!A487</f>
        <v>482</v>
      </c>
      <c r="B483" t="str">
        <f>IF(LEN('ÚHRADOVÝ KATALOG VZP - ZP'!B487)=0,"",'ÚHRADOVÝ KATALOG VZP - ZP'!B487)</f>
        <v/>
      </c>
      <c r="C483" t="str">
        <f>IF(LEN('ÚHRADOVÝ KATALOG VZP - ZP'!C487)=0,"",'ÚHRADOVÝ KATALOG VZP - ZP'!C487)</f>
        <v/>
      </c>
      <c r="D483" t="str">
        <f>IF(LEN('ÚHRADOVÝ KATALOG VZP - ZP'!D487)=0,"",'ÚHRADOVÝ KATALOG VZP - ZP'!D487)</f>
        <v/>
      </c>
      <c r="E483">
        <f>LEN('ÚHRADOVÝ KATALOG VZP - ZP'!C487)</f>
        <v>0</v>
      </c>
      <c r="F483">
        <f>LEN('ÚHRADOVÝ KATALOG VZP - ZP'!D487)</f>
        <v>0</v>
      </c>
    </row>
    <row r="484" spans="1:6" x14ac:dyDescent="0.2">
      <c r="A484">
        <f>'ÚHRADOVÝ KATALOG VZP - ZP'!A488</f>
        <v>483</v>
      </c>
      <c r="B484" t="str">
        <f>IF(LEN('ÚHRADOVÝ KATALOG VZP - ZP'!B488)=0,"",'ÚHRADOVÝ KATALOG VZP - ZP'!B488)</f>
        <v/>
      </c>
      <c r="C484" t="str">
        <f>IF(LEN('ÚHRADOVÝ KATALOG VZP - ZP'!C488)=0,"",'ÚHRADOVÝ KATALOG VZP - ZP'!C488)</f>
        <v/>
      </c>
      <c r="D484" t="str">
        <f>IF(LEN('ÚHRADOVÝ KATALOG VZP - ZP'!D488)=0,"",'ÚHRADOVÝ KATALOG VZP - ZP'!D488)</f>
        <v/>
      </c>
      <c r="E484">
        <f>LEN('ÚHRADOVÝ KATALOG VZP - ZP'!C488)</f>
        <v>0</v>
      </c>
      <c r="F484">
        <f>LEN('ÚHRADOVÝ KATALOG VZP - ZP'!D488)</f>
        <v>0</v>
      </c>
    </row>
    <row r="485" spans="1:6" x14ac:dyDescent="0.2">
      <c r="A485">
        <f>'ÚHRADOVÝ KATALOG VZP - ZP'!A489</f>
        <v>484</v>
      </c>
      <c r="B485" t="str">
        <f>IF(LEN('ÚHRADOVÝ KATALOG VZP - ZP'!B489)=0,"",'ÚHRADOVÝ KATALOG VZP - ZP'!B489)</f>
        <v/>
      </c>
      <c r="C485" t="str">
        <f>IF(LEN('ÚHRADOVÝ KATALOG VZP - ZP'!C489)=0,"",'ÚHRADOVÝ KATALOG VZP - ZP'!C489)</f>
        <v/>
      </c>
      <c r="D485" t="str">
        <f>IF(LEN('ÚHRADOVÝ KATALOG VZP - ZP'!D489)=0,"",'ÚHRADOVÝ KATALOG VZP - ZP'!D489)</f>
        <v/>
      </c>
      <c r="E485">
        <f>LEN('ÚHRADOVÝ KATALOG VZP - ZP'!C489)</f>
        <v>0</v>
      </c>
      <c r="F485">
        <f>LEN('ÚHRADOVÝ KATALOG VZP - ZP'!D489)</f>
        <v>0</v>
      </c>
    </row>
    <row r="486" spans="1:6" x14ac:dyDescent="0.2">
      <c r="A486">
        <f>'ÚHRADOVÝ KATALOG VZP - ZP'!A490</f>
        <v>485</v>
      </c>
      <c r="B486" t="str">
        <f>IF(LEN('ÚHRADOVÝ KATALOG VZP - ZP'!B490)=0,"",'ÚHRADOVÝ KATALOG VZP - ZP'!B490)</f>
        <v/>
      </c>
      <c r="C486" t="str">
        <f>IF(LEN('ÚHRADOVÝ KATALOG VZP - ZP'!C490)=0,"",'ÚHRADOVÝ KATALOG VZP - ZP'!C490)</f>
        <v/>
      </c>
      <c r="D486" t="str">
        <f>IF(LEN('ÚHRADOVÝ KATALOG VZP - ZP'!D490)=0,"",'ÚHRADOVÝ KATALOG VZP - ZP'!D490)</f>
        <v/>
      </c>
      <c r="E486">
        <f>LEN('ÚHRADOVÝ KATALOG VZP - ZP'!C490)</f>
        <v>0</v>
      </c>
      <c r="F486">
        <f>LEN('ÚHRADOVÝ KATALOG VZP - ZP'!D490)</f>
        <v>0</v>
      </c>
    </row>
    <row r="487" spans="1:6" x14ac:dyDescent="0.2">
      <c r="A487">
        <f>'ÚHRADOVÝ KATALOG VZP - ZP'!A491</f>
        <v>486</v>
      </c>
      <c r="B487" t="str">
        <f>IF(LEN('ÚHRADOVÝ KATALOG VZP - ZP'!B491)=0,"",'ÚHRADOVÝ KATALOG VZP - ZP'!B491)</f>
        <v/>
      </c>
      <c r="C487" t="str">
        <f>IF(LEN('ÚHRADOVÝ KATALOG VZP - ZP'!C491)=0,"",'ÚHRADOVÝ KATALOG VZP - ZP'!C491)</f>
        <v/>
      </c>
      <c r="D487" t="str">
        <f>IF(LEN('ÚHRADOVÝ KATALOG VZP - ZP'!D491)=0,"",'ÚHRADOVÝ KATALOG VZP - ZP'!D491)</f>
        <v/>
      </c>
      <c r="E487">
        <f>LEN('ÚHRADOVÝ KATALOG VZP - ZP'!C491)</f>
        <v>0</v>
      </c>
      <c r="F487">
        <f>LEN('ÚHRADOVÝ KATALOG VZP - ZP'!D491)</f>
        <v>0</v>
      </c>
    </row>
    <row r="488" spans="1:6" x14ac:dyDescent="0.2">
      <c r="A488">
        <f>'ÚHRADOVÝ KATALOG VZP - ZP'!A492</f>
        <v>487</v>
      </c>
      <c r="B488" t="str">
        <f>IF(LEN('ÚHRADOVÝ KATALOG VZP - ZP'!B492)=0,"",'ÚHRADOVÝ KATALOG VZP - ZP'!B492)</f>
        <v/>
      </c>
      <c r="C488" t="str">
        <f>IF(LEN('ÚHRADOVÝ KATALOG VZP - ZP'!C492)=0,"",'ÚHRADOVÝ KATALOG VZP - ZP'!C492)</f>
        <v/>
      </c>
      <c r="D488" t="str">
        <f>IF(LEN('ÚHRADOVÝ KATALOG VZP - ZP'!D492)=0,"",'ÚHRADOVÝ KATALOG VZP - ZP'!D492)</f>
        <v/>
      </c>
      <c r="E488">
        <f>LEN('ÚHRADOVÝ KATALOG VZP - ZP'!C492)</f>
        <v>0</v>
      </c>
      <c r="F488">
        <f>LEN('ÚHRADOVÝ KATALOG VZP - ZP'!D492)</f>
        <v>0</v>
      </c>
    </row>
    <row r="489" spans="1:6" x14ac:dyDescent="0.2">
      <c r="A489">
        <f>'ÚHRADOVÝ KATALOG VZP - ZP'!A493</f>
        <v>488</v>
      </c>
      <c r="B489" t="str">
        <f>IF(LEN('ÚHRADOVÝ KATALOG VZP - ZP'!B493)=0,"",'ÚHRADOVÝ KATALOG VZP - ZP'!B493)</f>
        <v/>
      </c>
      <c r="C489" t="str">
        <f>IF(LEN('ÚHRADOVÝ KATALOG VZP - ZP'!C493)=0,"",'ÚHRADOVÝ KATALOG VZP - ZP'!C493)</f>
        <v/>
      </c>
      <c r="D489" t="str">
        <f>IF(LEN('ÚHRADOVÝ KATALOG VZP - ZP'!D493)=0,"",'ÚHRADOVÝ KATALOG VZP - ZP'!D493)</f>
        <v/>
      </c>
      <c r="E489">
        <f>LEN('ÚHRADOVÝ KATALOG VZP - ZP'!C493)</f>
        <v>0</v>
      </c>
      <c r="F489">
        <f>LEN('ÚHRADOVÝ KATALOG VZP - ZP'!D493)</f>
        <v>0</v>
      </c>
    </row>
    <row r="490" spans="1:6" x14ac:dyDescent="0.2">
      <c r="A490">
        <f>'ÚHRADOVÝ KATALOG VZP - ZP'!A494</f>
        <v>489</v>
      </c>
      <c r="B490" t="str">
        <f>IF(LEN('ÚHRADOVÝ KATALOG VZP - ZP'!B494)=0,"",'ÚHRADOVÝ KATALOG VZP - ZP'!B494)</f>
        <v/>
      </c>
      <c r="C490" t="str">
        <f>IF(LEN('ÚHRADOVÝ KATALOG VZP - ZP'!C494)=0,"",'ÚHRADOVÝ KATALOG VZP - ZP'!C494)</f>
        <v/>
      </c>
      <c r="D490" t="str">
        <f>IF(LEN('ÚHRADOVÝ KATALOG VZP - ZP'!D494)=0,"",'ÚHRADOVÝ KATALOG VZP - ZP'!D494)</f>
        <v/>
      </c>
      <c r="E490">
        <f>LEN('ÚHRADOVÝ KATALOG VZP - ZP'!C494)</f>
        <v>0</v>
      </c>
      <c r="F490">
        <f>LEN('ÚHRADOVÝ KATALOG VZP - ZP'!D494)</f>
        <v>0</v>
      </c>
    </row>
    <row r="491" spans="1:6" x14ac:dyDescent="0.2">
      <c r="A491">
        <f>'ÚHRADOVÝ KATALOG VZP - ZP'!A495</f>
        <v>490</v>
      </c>
      <c r="B491" t="str">
        <f>IF(LEN('ÚHRADOVÝ KATALOG VZP - ZP'!B495)=0,"",'ÚHRADOVÝ KATALOG VZP - ZP'!B495)</f>
        <v/>
      </c>
      <c r="C491" t="str">
        <f>IF(LEN('ÚHRADOVÝ KATALOG VZP - ZP'!C495)=0,"",'ÚHRADOVÝ KATALOG VZP - ZP'!C495)</f>
        <v/>
      </c>
      <c r="D491" t="str">
        <f>IF(LEN('ÚHRADOVÝ KATALOG VZP - ZP'!D495)=0,"",'ÚHRADOVÝ KATALOG VZP - ZP'!D495)</f>
        <v/>
      </c>
      <c r="E491">
        <f>LEN('ÚHRADOVÝ KATALOG VZP - ZP'!C495)</f>
        <v>0</v>
      </c>
      <c r="F491">
        <f>LEN('ÚHRADOVÝ KATALOG VZP - ZP'!D495)</f>
        <v>0</v>
      </c>
    </row>
    <row r="492" spans="1:6" x14ac:dyDescent="0.2">
      <c r="A492">
        <f>'ÚHRADOVÝ KATALOG VZP - ZP'!A496</f>
        <v>491</v>
      </c>
      <c r="B492" t="str">
        <f>IF(LEN('ÚHRADOVÝ KATALOG VZP - ZP'!B496)=0,"",'ÚHRADOVÝ KATALOG VZP - ZP'!B496)</f>
        <v/>
      </c>
      <c r="C492" t="str">
        <f>IF(LEN('ÚHRADOVÝ KATALOG VZP - ZP'!C496)=0,"",'ÚHRADOVÝ KATALOG VZP - ZP'!C496)</f>
        <v/>
      </c>
      <c r="D492" t="str">
        <f>IF(LEN('ÚHRADOVÝ KATALOG VZP - ZP'!D496)=0,"",'ÚHRADOVÝ KATALOG VZP - ZP'!D496)</f>
        <v/>
      </c>
      <c r="E492">
        <f>LEN('ÚHRADOVÝ KATALOG VZP - ZP'!C496)</f>
        <v>0</v>
      </c>
      <c r="F492">
        <f>LEN('ÚHRADOVÝ KATALOG VZP - ZP'!D496)</f>
        <v>0</v>
      </c>
    </row>
    <row r="493" spans="1:6" x14ac:dyDescent="0.2">
      <c r="A493">
        <f>'ÚHRADOVÝ KATALOG VZP - ZP'!A497</f>
        <v>492</v>
      </c>
      <c r="B493" t="str">
        <f>IF(LEN('ÚHRADOVÝ KATALOG VZP - ZP'!B497)=0,"",'ÚHRADOVÝ KATALOG VZP - ZP'!B497)</f>
        <v/>
      </c>
      <c r="C493" t="str">
        <f>IF(LEN('ÚHRADOVÝ KATALOG VZP - ZP'!C497)=0,"",'ÚHRADOVÝ KATALOG VZP - ZP'!C497)</f>
        <v/>
      </c>
      <c r="D493" t="str">
        <f>IF(LEN('ÚHRADOVÝ KATALOG VZP - ZP'!D497)=0,"",'ÚHRADOVÝ KATALOG VZP - ZP'!D497)</f>
        <v/>
      </c>
      <c r="E493">
        <f>LEN('ÚHRADOVÝ KATALOG VZP - ZP'!C497)</f>
        <v>0</v>
      </c>
      <c r="F493">
        <f>LEN('ÚHRADOVÝ KATALOG VZP - ZP'!D497)</f>
        <v>0</v>
      </c>
    </row>
    <row r="494" spans="1:6" x14ac:dyDescent="0.2">
      <c r="A494">
        <f>'ÚHRADOVÝ KATALOG VZP - ZP'!A498</f>
        <v>493</v>
      </c>
      <c r="B494" t="str">
        <f>IF(LEN('ÚHRADOVÝ KATALOG VZP - ZP'!B498)=0,"",'ÚHRADOVÝ KATALOG VZP - ZP'!B498)</f>
        <v/>
      </c>
      <c r="C494" t="str">
        <f>IF(LEN('ÚHRADOVÝ KATALOG VZP - ZP'!C498)=0,"",'ÚHRADOVÝ KATALOG VZP - ZP'!C498)</f>
        <v/>
      </c>
      <c r="D494" t="str">
        <f>IF(LEN('ÚHRADOVÝ KATALOG VZP - ZP'!D498)=0,"",'ÚHRADOVÝ KATALOG VZP - ZP'!D498)</f>
        <v/>
      </c>
      <c r="E494">
        <f>LEN('ÚHRADOVÝ KATALOG VZP - ZP'!C498)</f>
        <v>0</v>
      </c>
      <c r="F494">
        <f>LEN('ÚHRADOVÝ KATALOG VZP - ZP'!D498)</f>
        <v>0</v>
      </c>
    </row>
    <row r="495" spans="1:6" x14ac:dyDescent="0.2">
      <c r="A495">
        <f>'ÚHRADOVÝ KATALOG VZP - ZP'!A499</f>
        <v>494</v>
      </c>
      <c r="B495" t="str">
        <f>IF(LEN('ÚHRADOVÝ KATALOG VZP - ZP'!B499)=0,"",'ÚHRADOVÝ KATALOG VZP - ZP'!B499)</f>
        <v/>
      </c>
      <c r="C495" t="str">
        <f>IF(LEN('ÚHRADOVÝ KATALOG VZP - ZP'!C499)=0,"",'ÚHRADOVÝ KATALOG VZP - ZP'!C499)</f>
        <v/>
      </c>
      <c r="D495" t="str">
        <f>IF(LEN('ÚHRADOVÝ KATALOG VZP - ZP'!D499)=0,"",'ÚHRADOVÝ KATALOG VZP - ZP'!D499)</f>
        <v/>
      </c>
      <c r="E495">
        <f>LEN('ÚHRADOVÝ KATALOG VZP - ZP'!C499)</f>
        <v>0</v>
      </c>
      <c r="F495">
        <f>LEN('ÚHRADOVÝ KATALOG VZP - ZP'!D499)</f>
        <v>0</v>
      </c>
    </row>
    <row r="496" spans="1:6" x14ac:dyDescent="0.2">
      <c r="A496">
        <f>'ÚHRADOVÝ KATALOG VZP - ZP'!A500</f>
        <v>495</v>
      </c>
      <c r="B496" t="str">
        <f>IF(LEN('ÚHRADOVÝ KATALOG VZP - ZP'!B500)=0,"",'ÚHRADOVÝ KATALOG VZP - ZP'!B500)</f>
        <v/>
      </c>
      <c r="C496" t="str">
        <f>IF(LEN('ÚHRADOVÝ KATALOG VZP - ZP'!C500)=0,"",'ÚHRADOVÝ KATALOG VZP - ZP'!C500)</f>
        <v/>
      </c>
      <c r="D496" t="str">
        <f>IF(LEN('ÚHRADOVÝ KATALOG VZP - ZP'!D500)=0,"",'ÚHRADOVÝ KATALOG VZP - ZP'!D500)</f>
        <v/>
      </c>
      <c r="E496">
        <f>LEN('ÚHRADOVÝ KATALOG VZP - ZP'!C500)</f>
        <v>0</v>
      </c>
      <c r="F496">
        <f>LEN('ÚHRADOVÝ KATALOG VZP - ZP'!D500)</f>
        <v>0</v>
      </c>
    </row>
    <row r="497" spans="1:6" x14ac:dyDescent="0.2">
      <c r="A497">
        <f>'ÚHRADOVÝ KATALOG VZP - ZP'!A501</f>
        <v>496</v>
      </c>
      <c r="B497" t="str">
        <f>IF(LEN('ÚHRADOVÝ KATALOG VZP - ZP'!B501)=0,"",'ÚHRADOVÝ KATALOG VZP - ZP'!B501)</f>
        <v/>
      </c>
      <c r="C497" t="str">
        <f>IF(LEN('ÚHRADOVÝ KATALOG VZP - ZP'!C501)=0,"",'ÚHRADOVÝ KATALOG VZP - ZP'!C501)</f>
        <v/>
      </c>
      <c r="D497" t="str">
        <f>IF(LEN('ÚHRADOVÝ KATALOG VZP - ZP'!D501)=0,"",'ÚHRADOVÝ KATALOG VZP - ZP'!D501)</f>
        <v/>
      </c>
      <c r="E497">
        <f>LEN('ÚHRADOVÝ KATALOG VZP - ZP'!C501)</f>
        <v>0</v>
      </c>
      <c r="F497">
        <f>LEN('ÚHRADOVÝ KATALOG VZP - ZP'!D501)</f>
        <v>0</v>
      </c>
    </row>
    <row r="498" spans="1:6" x14ac:dyDescent="0.2">
      <c r="A498">
        <f>'ÚHRADOVÝ KATALOG VZP - ZP'!A502</f>
        <v>497</v>
      </c>
      <c r="B498" t="str">
        <f>IF(LEN('ÚHRADOVÝ KATALOG VZP - ZP'!B502)=0,"",'ÚHRADOVÝ KATALOG VZP - ZP'!B502)</f>
        <v/>
      </c>
      <c r="C498" t="str">
        <f>IF(LEN('ÚHRADOVÝ KATALOG VZP - ZP'!C502)=0,"",'ÚHRADOVÝ KATALOG VZP - ZP'!C502)</f>
        <v/>
      </c>
      <c r="D498" t="str">
        <f>IF(LEN('ÚHRADOVÝ KATALOG VZP - ZP'!D502)=0,"",'ÚHRADOVÝ KATALOG VZP - ZP'!D502)</f>
        <v/>
      </c>
      <c r="E498">
        <f>LEN('ÚHRADOVÝ KATALOG VZP - ZP'!C502)</f>
        <v>0</v>
      </c>
      <c r="F498">
        <f>LEN('ÚHRADOVÝ KATALOG VZP - ZP'!D502)</f>
        <v>0</v>
      </c>
    </row>
    <row r="499" spans="1:6" x14ac:dyDescent="0.2">
      <c r="A499">
        <f>'ÚHRADOVÝ KATALOG VZP - ZP'!A503</f>
        <v>498</v>
      </c>
      <c r="B499" t="str">
        <f>IF(LEN('ÚHRADOVÝ KATALOG VZP - ZP'!B503)=0,"",'ÚHRADOVÝ KATALOG VZP - ZP'!B503)</f>
        <v/>
      </c>
      <c r="C499" t="str">
        <f>IF(LEN('ÚHRADOVÝ KATALOG VZP - ZP'!C503)=0,"",'ÚHRADOVÝ KATALOG VZP - ZP'!C503)</f>
        <v/>
      </c>
      <c r="D499" t="str">
        <f>IF(LEN('ÚHRADOVÝ KATALOG VZP - ZP'!D503)=0,"",'ÚHRADOVÝ KATALOG VZP - ZP'!D503)</f>
        <v/>
      </c>
      <c r="E499">
        <f>LEN('ÚHRADOVÝ KATALOG VZP - ZP'!C503)</f>
        <v>0</v>
      </c>
      <c r="F499">
        <f>LEN('ÚHRADOVÝ KATALOG VZP - ZP'!D503)</f>
        <v>0</v>
      </c>
    </row>
    <row r="500" spans="1:6" x14ac:dyDescent="0.2">
      <c r="A500">
        <f>'ÚHRADOVÝ KATALOG VZP - ZP'!A504</f>
        <v>499</v>
      </c>
      <c r="B500" t="str">
        <f>IF(LEN('ÚHRADOVÝ KATALOG VZP - ZP'!B504)=0,"",'ÚHRADOVÝ KATALOG VZP - ZP'!B504)</f>
        <v/>
      </c>
      <c r="C500" t="str">
        <f>IF(LEN('ÚHRADOVÝ KATALOG VZP - ZP'!C504)=0,"",'ÚHRADOVÝ KATALOG VZP - ZP'!C504)</f>
        <v/>
      </c>
      <c r="D500" t="str">
        <f>IF(LEN('ÚHRADOVÝ KATALOG VZP - ZP'!D504)=0,"",'ÚHRADOVÝ KATALOG VZP - ZP'!D504)</f>
        <v/>
      </c>
      <c r="E500">
        <f>LEN('ÚHRADOVÝ KATALOG VZP - ZP'!C504)</f>
        <v>0</v>
      </c>
      <c r="F500">
        <f>LEN('ÚHRADOVÝ KATALOG VZP - ZP'!D504)</f>
        <v>0</v>
      </c>
    </row>
    <row r="501" spans="1:6" x14ac:dyDescent="0.2">
      <c r="A501">
        <f>'ÚHRADOVÝ KATALOG VZP - ZP'!A505</f>
        <v>500</v>
      </c>
      <c r="B501" t="str">
        <f>IF(LEN('ÚHRADOVÝ KATALOG VZP - ZP'!B505)=0,"",'ÚHRADOVÝ KATALOG VZP - ZP'!B505)</f>
        <v/>
      </c>
      <c r="C501" t="str">
        <f>IF(LEN('ÚHRADOVÝ KATALOG VZP - ZP'!C505)=0,"",'ÚHRADOVÝ KATALOG VZP - ZP'!C505)</f>
        <v/>
      </c>
      <c r="D501" t="str">
        <f>IF(LEN('ÚHRADOVÝ KATALOG VZP - ZP'!D505)=0,"",'ÚHRADOVÝ KATALOG VZP - ZP'!D505)</f>
        <v/>
      </c>
      <c r="E501">
        <f>LEN('ÚHRADOVÝ KATALOG VZP - ZP'!C505)</f>
        <v>0</v>
      </c>
      <c r="F501">
        <f>LEN('ÚHRADOVÝ KATALOG VZP - ZP'!D505)</f>
        <v>0</v>
      </c>
    </row>
  </sheetData>
  <sheetProtection selectLockedCells="1" selectUnlockedCells="1"/>
  <conditionalFormatting sqref="I2">
    <cfRule type="cellIs" dxfId="5" priority="6" operator="greaterThan">
      <formula>80</formula>
    </cfRule>
  </conditionalFormatting>
  <conditionalFormatting sqref="I1">
    <cfRule type="cellIs" dxfId="4" priority="5" operator="greaterThan">
      <formula>70</formula>
    </cfRule>
  </conditionalFormatting>
  <conditionalFormatting sqref="L17">
    <cfRule type="containsText" dxfId="3" priority="1" operator="containsText" text="Nepovolený(é) znak(y):">
      <formula>NOT(ISERROR(SEARCH("Nepovolený(é) znak(y):",L17)))</formula>
    </cfRule>
    <cfRule type="cellIs" dxfId="2" priority="2" operator="equal">
      <formula>"Nepovolený znak"</formula>
    </cfRule>
    <cfRule type="cellIs" dxfId="1" priority="3" operator="equal">
      <formula>"Překročena délka textu"</formula>
    </cfRule>
  </conditionalFormatting>
  <conditionalFormatting sqref="L17">
    <cfRule type="cellIs" dxfId="0" priority="4" operator="equal">
      <formula>"Chybí NAZ"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_dokumentu xmlns="9b7e0746-3087-483e-ad5d-f65a6dc63241">Pracovní</stav_dokumentu>
    <typ_dokumentu xmlns="9b7e0746-3087-483e-ad5d-f65a6dc63241">Ostatní dokumentace</typ_dokument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743EE149F7244EA68BEABBDA64BFEE" ma:contentTypeVersion="" ma:contentTypeDescription="Vytvořit nový dokument" ma:contentTypeScope="" ma:versionID="92f670cc67a683d6774208c01c866547">
  <xsd:schema xmlns:xsd="http://www.w3.org/2001/XMLSchema" xmlns:xs="http://www.w3.org/2001/XMLSchema" xmlns:p="http://schemas.microsoft.com/office/2006/metadata/properties" xmlns:ns2="9b7e0746-3087-483e-ad5d-f65a6dc63241" targetNamespace="http://schemas.microsoft.com/office/2006/metadata/properties" ma:root="true" ma:fieldsID="2d077be1130a5686a724b28e2d04914d" ns2:_="">
    <xsd:import namespace="9b7e0746-3087-483e-ad5d-f65a6dc63241"/>
    <xsd:element name="properties">
      <xsd:complexType>
        <xsd:sequence>
          <xsd:element name="documentManagement">
            <xsd:complexType>
              <xsd:all>
                <xsd:element ref="ns2:typ_dokumentu" minOccurs="0"/>
                <xsd:element ref="ns2:stav_dokument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e0746-3087-483e-ad5d-f65a6dc63241" elementFormDefault="qualified">
    <xsd:import namespace="http://schemas.microsoft.com/office/2006/documentManagement/types"/>
    <xsd:import namespace="http://schemas.microsoft.com/office/infopath/2007/PartnerControls"/>
    <xsd:element name="typ_dokumentu" ma:index="8" nillable="true" ma:displayName="Typ dokumentu" ma:format="Dropdown" ma:internalName="typ_dokumentu">
      <xsd:simpleType>
        <xsd:restriction base="dms:Choice">
          <xsd:enumeration value="Zápis z jednání RT"/>
          <xsd:enumeration value="Zápis z jednání ŘV"/>
          <xsd:enumeration value="Zápis z jednání VV"/>
          <xsd:enumeration value="Zápis z interního jednání"/>
          <xsd:enumeration value="Harmonogram"/>
          <xsd:enumeration value="Předávací protokol"/>
          <xsd:enumeration value="Akceptační protokol"/>
          <xsd:enumeration value="Protokol o instalaci"/>
          <xsd:enumeration value="Protokol o vypořádání připomínek"/>
          <xsd:enumeration value="Předávací protokol projektu k realizaci"/>
          <xsd:enumeration value="Komunikační plán"/>
          <xsd:enumeration value="Uživatelská příručka"/>
          <xsd:enumeration value="Administrátorská příručka"/>
          <xsd:enumeration value="Ostatní dokumentace"/>
          <xsd:enumeration value="Analytický projekt"/>
          <xsd:enumeration value="Požadavek na změnu"/>
          <xsd:enumeration value="Tabulky pro produkční prostředí"/>
          <xsd:enumeration value="Tabulky pro testovací prostředí"/>
        </xsd:restriction>
      </xsd:simpleType>
    </xsd:element>
    <xsd:element name="stav_dokumentu" ma:index="9" nillable="true" ma:displayName="Stav dokumentu" ma:format="Dropdown" ma:internalName="stav_dokumentu">
      <xsd:simpleType>
        <xsd:restriction base="dms:Choice">
          <xsd:enumeration value="Pracovní"/>
          <xsd:enumeration value="Návrh"/>
          <xsd:enumeration value="Final"/>
          <xsd:enumeration value="Po platnosti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ázev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831D5A-11D1-4562-8B57-FA4F80073794}">
  <ds:schemaRefs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b7e0746-3087-483e-ad5d-f65a6dc63241"/>
  </ds:schemaRefs>
</ds:datastoreItem>
</file>

<file path=customXml/itemProps2.xml><?xml version="1.0" encoding="utf-8"?>
<ds:datastoreItem xmlns:ds="http://schemas.openxmlformats.org/officeDocument/2006/customXml" ds:itemID="{A89B5267-66C3-478B-8A7E-1967EE54C4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7e0746-3087-483e-ad5d-f65a6dc63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6A1EBE-8CAF-4E0B-8744-E74017451D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ÚHRADOVÝ KATALOG VZP - ZP</vt:lpstr>
      <vt:lpstr>VZP - KONTROLA</vt:lpstr>
      <vt:lpstr>Seznamy</vt:lpstr>
      <vt:lpstr>KL</vt:lpstr>
      <vt:lpstr>ACCESS</vt:lpstr>
      <vt:lpstr>Délka</vt:lpstr>
      <vt:lpstr>ACCESS</vt:lpstr>
      <vt:lpstr>KL!Názvy_tisku</vt:lpstr>
      <vt:lpstr>'ÚHRADOVÝ KATALOG VZP - ZP'!Názvy_tisku</vt:lpstr>
      <vt:lpstr>'VZP - KONTROLA'!Názvy_tisku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Bureš</dc:creator>
  <cp:lastModifiedBy>Kristýna Vrbová</cp:lastModifiedBy>
  <cp:lastPrinted>2017-04-27T10:56:01Z</cp:lastPrinted>
  <dcterms:created xsi:type="dcterms:W3CDTF">2016-05-28T07:55:14Z</dcterms:created>
  <dcterms:modified xsi:type="dcterms:W3CDTF">2019-10-21T12:23:48Z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0x01010082743EE149F7244EA68BEABBDA64BFEE</vt:lpwstr>
  </property>
</Properties>
</file>